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main-jr-fs5\users$\OmerLev\My Documents\UiPath\BudgetMonitoringExecute.s\"/>
    </mc:Choice>
  </mc:AlternateContent>
  <bookViews>
    <workbookView xWindow="28680" yWindow="45" windowWidth="29040" windowHeight="15840" activeTab="3"/>
  </bookViews>
  <sheets>
    <sheet name="REPORT" sheetId="4" r:id="rId1"/>
    <sheet name="גיליון6" sheetId="7" r:id="rId2"/>
    <sheet name="קבוצות" sheetId="6" r:id="rId3"/>
    <sheet name="DATA" sheetId="1" r:id="rId4"/>
    <sheet name="תז מייל קניין" sheetId="2" r:id="rId5"/>
  </sheets>
  <definedNames>
    <definedName name="_xlnm._FilterDatabase" localSheetId="3" hidden="1">DATA!$A$1:$AP$2592</definedName>
    <definedName name="Format">DATA!$A$2:$AF$2592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2" i="1" l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K37" i="1" s="1"/>
  <c r="AH38" i="1"/>
  <c r="AH39" i="1"/>
  <c r="AH40" i="1"/>
  <c r="AH41" i="1"/>
  <c r="AH42" i="1"/>
  <c r="AH43" i="1"/>
  <c r="AH44" i="1"/>
  <c r="AH45" i="1"/>
  <c r="AH46" i="1"/>
  <c r="AH47" i="1"/>
  <c r="AH48" i="1"/>
  <c r="AK48" i="1" s="1"/>
  <c r="AH49" i="1"/>
  <c r="AK49" i="1" s="1"/>
  <c r="AH50" i="1"/>
  <c r="AK50" i="1" s="1"/>
  <c r="AH51" i="1"/>
  <c r="AK51" i="1" s="1"/>
  <c r="AH52" i="1"/>
  <c r="AK52" i="1" s="1"/>
  <c r="AH53" i="1"/>
  <c r="AK53" i="1" s="1"/>
  <c r="AH54" i="1"/>
  <c r="AK54" i="1" s="1"/>
  <c r="AH55" i="1"/>
  <c r="AK55" i="1" s="1"/>
  <c r="AH56" i="1"/>
  <c r="AK56" i="1" s="1"/>
  <c r="AH57" i="1"/>
  <c r="AK57" i="1" s="1"/>
  <c r="AH58" i="1"/>
  <c r="AK58" i="1" s="1"/>
  <c r="AH59" i="1"/>
  <c r="AK59" i="1" s="1"/>
  <c r="AH60" i="1"/>
  <c r="AK60" i="1" s="1"/>
  <c r="AH61" i="1"/>
  <c r="AK61" i="1" s="1"/>
  <c r="AH62" i="1"/>
  <c r="AK62" i="1" s="1"/>
  <c r="AH63" i="1"/>
  <c r="AK63" i="1" s="1"/>
  <c r="AH64" i="1"/>
  <c r="AK64" i="1" s="1"/>
  <c r="AH65" i="1"/>
  <c r="AK65" i="1" s="1"/>
  <c r="AH66" i="1"/>
  <c r="AK66" i="1" s="1"/>
  <c r="AH67" i="1"/>
  <c r="AK67" i="1" s="1"/>
  <c r="AH68" i="1"/>
  <c r="AK68" i="1" s="1"/>
  <c r="AH69" i="1"/>
  <c r="AK69" i="1" s="1"/>
  <c r="AH70" i="1"/>
  <c r="AK70" i="1" s="1"/>
  <c r="AH71" i="1"/>
  <c r="AK71" i="1" s="1"/>
  <c r="AH72" i="1"/>
  <c r="AK72" i="1" s="1"/>
  <c r="AH73" i="1"/>
  <c r="AK73" i="1" s="1"/>
  <c r="AH74" i="1"/>
  <c r="AK74" i="1" s="1"/>
  <c r="AH75" i="1"/>
  <c r="AK75" i="1" s="1"/>
  <c r="AH76" i="1"/>
  <c r="AK76" i="1" s="1"/>
  <c r="AH77" i="1"/>
  <c r="AK77" i="1" s="1"/>
  <c r="AH78" i="1"/>
  <c r="AK78" i="1" s="1"/>
  <c r="AH79" i="1"/>
  <c r="AK79" i="1" s="1"/>
  <c r="AH80" i="1"/>
  <c r="AK80" i="1" s="1"/>
  <c r="AH81" i="1"/>
  <c r="AK81" i="1" s="1"/>
  <c r="AH82" i="1"/>
  <c r="AK82" i="1" s="1"/>
  <c r="AH83" i="1"/>
  <c r="AK83" i="1" s="1"/>
  <c r="AH84" i="1"/>
  <c r="AK84" i="1" s="1"/>
  <c r="AH85" i="1"/>
  <c r="AK85" i="1" s="1"/>
  <c r="AH86" i="1"/>
  <c r="AK86" i="1" s="1"/>
  <c r="AH87" i="1"/>
  <c r="AK87" i="1" s="1"/>
  <c r="AH88" i="1"/>
  <c r="AK88" i="1" s="1"/>
  <c r="AH89" i="1"/>
  <c r="AK89" i="1" s="1"/>
  <c r="AH90" i="1"/>
  <c r="AK90" i="1" s="1"/>
  <c r="AH91" i="1"/>
  <c r="AK91" i="1" s="1"/>
  <c r="AH92" i="1"/>
  <c r="AK92" i="1" s="1"/>
  <c r="AH93" i="1"/>
  <c r="AK93" i="1" s="1"/>
  <c r="AH94" i="1"/>
  <c r="AK94" i="1" s="1"/>
  <c r="AH95" i="1"/>
  <c r="AK95" i="1" s="1"/>
  <c r="AH96" i="1"/>
  <c r="AK96" i="1" s="1"/>
  <c r="AH97" i="1"/>
  <c r="AK97" i="1" s="1"/>
  <c r="AH98" i="1"/>
  <c r="AK98" i="1" s="1"/>
  <c r="AH99" i="1"/>
  <c r="AK99" i="1" s="1"/>
  <c r="AH100" i="1"/>
  <c r="AK100" i="1" s="1"/>
  <c r="AH101" i="1"/>
  <c r="AK101" i="1" s="1"/>
  <c r="AH102" i="1"/>
  <c r="AK102" i="1" s="1"/>
  <c r="AH103" i="1"/>
  <c r="AK103" i="1" s="1"/>
  <c r="AH104" i="1"/>
  <c r="AK104" i="1" s="1"/>
  <c r="AH105" i="1"/>
  <c r="AK105" i="1" s="1"/>
  <c r="AH106" i="1"/>
  <c r="AK106" i="1" s="1"/>
  <c r="AH107" i="1"/>
  <c r="AK107" i="1" s="1"/>
  <c r="AH108" i="1"/>
  <c r="AK108" i="1" s="1"/>
  <c r="AH109" i="1"/>
  <c r="AK109" i="1" s="1"/>
  <c r="AH110" i="1"/>
  <c r="AK110" i="1" s="1"/>
  <c r="AH111" i="1"/>
  <c r="AK111" i="1" s="1"/>
  <c r="AH112" i="1"/>
  <c r="AK112" i="1" s="1"/>
  <c r="AH113" i="1"/>
  <c r="AK113" i="1" s="1"/>
  <c r="AH114" i="1"/>
  <c r="AK114" i="1" s="1"/>
  <c r="AH115" i="1"/>
  <c r="AK115" i="1" s="1"/>
  <c r="AH116" i="1"/>
  <c r="AK116" i="1" s="1"/>
  <c r="AH117" i="1"/>
  <c r="AK117" i="1" s="1"/>
  <c r="AH118" i="1"/>
  <c r="AK118" i="1" s="1"/>
  <c r="AH119" i="1"/>
  <c r="AK119" i="1" s="1"/>
  <c r="AH120" i="1"/>
  <c r="AK120" i="1" s="1"/>
  <c r="AH121" i="1"/>
  <c r="AK121" i="1" s="1"/>
  <c r="AH122" i="1"/>
  <c r="AK122" i="1" s="1"/>
  <c r="AH123" i="1"/>
  <c r="AK123" i="1" s="1"/>
  <c r="AH124" i="1"/>
  <c r="AK124" i="1" s="1"/>
  <c r="AH125" i="1"/>
  <c r="AK125" i="1" s="1"/>
  <c r="AH126" i="1"/>
  <c r="AK126" i="1" s="1"/>
  <c r="AH127" i="1"/>
  <c r="AK127" i="1" s="1"/>
  <c r="AH128" i="1"/>
  <c r="AK128" i="1" s="1"/>
  <c r="AH129" i="1"/>
  <c r="AK129" i="1" s="1"/>
  <c r="AH130" i="1"/>
  <c r="AK130" i="1" s="1"/>
  <c r="AH131" i="1"/>
  <c r="AK131" i="1" s="1"/>
  <c r="AH132" i="1"/>
  <c r="AK132" i="1" s="1"/>
  <c r="AH133" i="1"/>
  <c r="AK133" i="1" s="1"/>
  <c r="AH134" i="1"/>
  <c r="AK134" i="1" s="1"/>
  <c r="AH135" i="1"/>
  <c r="AK135" i="1" s="1"/>
  <c r="AH136" i="1"/>
  <c r="AK136" i="1" s="1"/>
  <c r="AH137" i="1"/>
  <c r="AK137" i="1" s="1"/>
  <c r="AH138" i="1"/>
  <c r="AK138" i="1" s="1"/>
  <c r="AH139" i="1"/>
  <c r="AK139" i="1" s="1"/>
  <c r="AH140" i="1"/>
  <c r="AK140" i="1" s="1"/>
  <c r="AH141" i="1"/>
  <c r="AK141" i="1" s="1"/>
  <c r="AH142" i="1"/>
  <c r="AK142" i="1" s="1"/>
  <c r="AH143" i="1"/>
  <c r="AK143" i="1" s="1"/>
  <c r="AH144" i="1"/>
  <c r="AK144" i="1" s="1"/>
  <c r="AH145" i="1"/>
  <c r="AK145" i="1" s="1"/>
  <c r="AH146" i="1"/>
  <c r="AK146" i="1" s="1"/>
  <c r="AH147" i="1"/>
  <c r="AK147" i="1" s="1"/>
  <c r="AH148" i="1"/>
  <c r="AK148" i="1" s="1"/>
  <c r="AH149" i="1"/>
  <c r="AK149" i="1" s="1"/>
  <c r="AH150" i="1"/>
  <c r="AK150" i="1" s="1"/>
  <c r="AH151" i="1"/>
  <c r="AK151" i="1" s="1"/>
  <c r="AH152" i="1"/>
  <c r="AK152" i="1" s="1"/>
  <c r="AH153" i="1"/>
  <c r="AK153" i="1" s="1"/>
  <c r="AH154" i="1"/>
  <c r="AK154" i="1" s="1"/>
  <c r="AH155" i="1"/>
  <c r="AK155" i="1" s="1"/>
  <c r="AH156" i="1"/>
  <c r="AK156" i="1" s="1"/>
  <c r="AH157" i="1"/>
  <c r="AK157" i="1" s="1"/>
  <c r="AH158" i="1"/>
  <c r="AK158" i="1" s="1"/>
  <c r="AH159" i="1"/>
  <c r="AK159" i="1" s="1"/>
  <c r="AH160" i="1"/>
  <c r="AK160" i="1" s="1"/>
  <c r="AH161" i="1"/>
  <c r="AK161" i="1" s="1"/>
  <c r="AH162" i="1"/>
  <c r="AK162" i="1" s="1"/>
  <c r="AH163" i="1"/>
  <c r="AK163" i="1" s="1"/>
  <c r="AH164" i="1"/>
  <c r="AK164" i="1" s="1"/>
  <c r="AH165" i="1"/>
  <c r="AK165" i="1" s="1"/>
  <c r="AH166" i="1"/>
  <c r="AK166" i="1" s="1"/>
  <c r="AH167" i="1"/>
  <c r="AK167" i="1" s="1"/>
  <c r="AH168" i="1"/>
  <c r="AK168" i="1" s="1"/>
  <c r="AH169" i="1"/>
  <c r="AK169" i="1" s="1"/>
  <c r="AH170" i="1"/>
  <c r="AK170" i="1" s="1"/>
  <c r="AH171" i="1"/>
  <c r="AK171" i="1" s="1"/>
  <c r="AH172" i="1"/>
  <c r="AK172" i="1" s="1"/>
  <c r="AH173" i="1"/>
  <c r="AK173" i="1" s="1"/>
  <c r="AH174" i="1"/>
  <c r="AK174" i="1" s="1"/>
  <c r="AH175" i="1"/>
  <c r="AK175" i="1" s="1"/>
  <c r="AH176" i="1"/>
  <c r="AK176" i="1" s="1"/>
  <c r="AH177" i="1"/>
  <c r="AK177" i="1" s="1"/>
  <c r="AH178" i="1"/>
  <c r="AK178" i="1" s="1"/>
  <c r="AH179" i="1"/>
  <c r="AK179" i="1" s="1"/>
  <c r="AH180" i="1"/>
  <c r="AK180" i="1" s="1"/>
  <c r="AH181" i="1"/>
  <c r="AK181" i="1" s="1"/>
  <c r="AH182" i="1"/>
  <c r="AK182" i="1" s="1"/>
  <c r="AH183" i="1"/>
  <c r="AK183" i="1" s="1"/>
  <c r="AH184" i="1"/>
  <c r="AK184" i="1" s="1"/>
  <c r="AH185" i="1"/>
  <c r="AK185" i="1" s="1"/>
  <c r="AH186" i="1"/>
  <c r="AK186" i="1" s="1"/>
  <c r="AH187" i="1"/>
  <c r="AK187" i="1" s="1"/>
  <c r="AH188" i="1"/>
  <c r="AK188" i="1" s="1"/>
  <c r="AH189" i="1"/>
  <c r="AK189" i="1" s="1"/>
  <c r="AH190" i="1"/>
  <c r="AK190" i="1" s="1"/>
  <c r="AH191" i="1"/>
  <c r="AK191" i="1" s="1"/>
  <c r="AH192" i="1"/>
  <c r="AK192" i="1" s="1"/>
  <c r="AH193" i="1"/>
  <c r="AK193" i="1" s="1"/>
  <c r="AH194" i="1"/>
  <c r="AK194" i="1" s="1"/>
  <c r="AH195" i="1"/>
  <c r="AK195" i="1" s="1"/>
  <c r="AH196" i="1"/>
  <c r="AK196" i="1" s="1"/>
  <c r="AH197" i="1"/>
  <c r="AK197" i="1" s="1"/>
  <c r="AH198" i="1"/>
  <c r="AK198" i="1" s="1"/>
  <c r="AH199" i="1"/>
  <c r="AK199" i="1" s="1"/>
  <c r="AH200" i="1"/>
  <c r="AK200" i="1" s="1"/>
  <c r="AH201" i="1"/>
  <c r="AK201" i="1" s="1"/>
  <c r="AH202" i="1"/>
  <c r="AK202" i="1" s="1"/>
  <c r="AH203" i="1"/>
  <c r="AK203" i="1" s="1"/>
  <c r="AH204" i="1"/>
  <c r="AK204" i="1" s="1"/>
  <c r="AH205" i="1"/>
  <c r="AK205" i="1" s="1"/>
  <c r="AH206" i="1"/>
  <c r="AK206" i="1" s="1"/>
  <c r="AH207" i="1"/>
  <c r="AK207" i="1" s="1"/>
  <c r="AH208" i="1"/>
  <c r="AK208" i="1" s="1"/>
  <c r="AH209" i="1"/>
  <c r="AK209" i="1" s="1"/>
  <c r="AH210" i="1"/>
  <c r="AK210" i="1" s="1"/>
  <c r="AH211" i="1"/>
  <c r="AK211" i="1" s="1"/>
  <c r="AH212" i="1"/>
  <c r="AK212" i="1" s="1"/>
  <c r="AH213" i="1"/>
  <c r="AK213" i="1" s="1"/>
  <c r="AH214" i="1"/>
  <c r="AK214" i="1" s="1"/>
  <c r="AH215" i="1"/>
  <c r="AK215" i="1" s="1"/>
  <c r="AH216" i="1"/>
  <c r="AK216" i="1" s="1"/>
  <c r="AH217" i="1"/>
  <c r="AK217" i="1" s="1"/>
  <c r="AH218" i="1"/>
  <c r="AK218" i="1" s="1"/>
  <c r="AH219" i="1"/>
  <c r="AK219" i="1" s="1"/>
  <c r="AH220" i="1"/>
  <c r="AK220" i="1" s="1"/>
  <c r="AH221" i="1"/>
  <c r="AK221" i="1" s="1"/>
  <c r="AH222" i="1"/>
  <c r="AK222" i="1" s="1"/>
  <c r="AH223" i="1"/>
  <c r="AK223" i="1" s="1"/>
  <c r="AH224" i="1"/>
  <c r="AK224" i="1" s="1"/>
  <c r="AH225" i="1"/>
  <c r="AK225" i="1" s="1"/>
  <c r="AH226" i="1"/>
  <c r="AK226" i="1" s="1"/>
  <c r="AH227" i="1"/>
  <c r="AK227" i="1" s="1"/>
  <c r="AH228" i="1"/>
  <c r="AK228" i="1" s="1"/>
  <c r="AH229" i="1"/>
  <c r="AK229" i="1" s="1"/>
  <c r="AH230" i="1"/>
  <c r="AK230" i="1" s="1"/>
  <c r="AH231" i="1"/>
  <c r="AK231" i="1" s="1"/>
  <c r="AH232" i="1"/>
  <c r="AK232" i="1" s="1"/>
  <c r="AH233" i="1"/>
  <c r="AK233" i="1" s="1"/>
  <c r="AH234" i="1"/>
  <c r="AK234" i="1" s="1"/>
  <c r="AH235" i="1"/>
  <c r="AK235" i="1" s="1"/>
  <c r="AH236" i="1"/>
  <c r="AK236" i="1" s="1"/>
  <c r="AH237" i="1"/>
  <c r="AK237" i="1" s="1"/>
  <c r="AH238" i="1"/>
  <c r="AK238" i="1" s="1"/>
  <c r="AH239" i="1"/>
  <c r="AK239" i="1" s="1"/>
  <c r="AH240" i="1"/>
  <c r="AK240" i="1" s="1"/>
  <c r="AH241" i="1"/>
  <c r="AK241" i="1" s="1"/>
  <c r="AH242" i="1"/>
  <c r="AK242" i="1" s="1"/>
  <c r="AH243" i="1"/>
  <c r="AK243" i="1" s="1"/>
  <c r="AH244" i="1"/>
  <c r="AK244" i="1" s="1"/>
  <c r="AH245" i="1"/>
  <c r="AK245" i="1" s="1"/>
  <c r="AH246" i="1"/>
  <c r="AK246" i="1" s="1"/>
  <c r="AH247" i="1"/>
  <c r="AK247" i="1" s="1"/>
  <c r="AH248" i="1"/>
  <c r="AK248" i="1" s="1"/>
  <c r="AH249" i="1"/>
  <c r="AK249" i="1" s="1"/>
  <c r="AH250" i="1"/>
  <c r="AK250" i="1" s="1"/>
  <c r="AH251" i="1"/>
  <c r="AK251" i="1" s="1"/>
  <c r="AH252" i="1"/>
  <c r="AK252" i="1" s="1"/>
  <c r="AH253" i="1"/>
  <c r="AK253" i="1" s="1"/>
  <c r="AH254" i="1"/>
  <c r="AK254" i="1" s="1"/>
  <c r="AH255" i="1"/>
  <c r="AK255" i="1" s="1"/>
  <c r="AH256" i="1"/>
  <c r="AK256" i="1" s="1"/>
  <c r="AH257" i="1"/>
  <c r="AK257" i="1" s="1"/>
  <c r="AH258" i="1"/>
  <c r="AK258" i="1" s="1"/>
  <c r="AH259" i="1"/>
  <c r="AK259" i="1" s="1"/>
  <c r="AH260" i="1"/>
  <c r="AK260" i="1" s="1"/>
  <c r="AH261" i="1"/>
  <c r="AK261" i="1" s="1"/>
  <c r="AH262" i="1"/>
  <c r="AK262" i="1" s="1"/>
  <c r="AH263" i="1"/>
  <c r="AK263" i="1" s="1"/>
  <c r="AH264" i="1"/>
  <c r="AK264" i="1" s="1"/>
  <c r="AH265" i="1"/>
  <c r="AK265" i="1" s="1"/>
  <c r="AH266" i="1"/>
  <c r="AK266" i="1" s="1"/>
  <c r="AH267" i="1"/>
  <c r="AK267" i="1" s="1"/>
  <c r="AH268" i="1"/>
  <c r="AK268" i="1" s="1"/>
  <c r="AH269" i="1"/>
  <c r="AK269" i="1" s="1"/>
  <c r="AH270" i="1"/>
  <c r="AK270" i="1" s="1"/>
  <c r="AH271" i="1"/>
  <c r="AK271" i="1" s="1"/>
  <c r="AH272" i="1"/>
  <c r="AK272" i="1" s="1"/>
  <c r="AH273" i="1"/>
  <c r="AK273" i="1" s="1"/>
  <c r="AH274" i="1"/>
  <c r="AK274" i="1" s="1"/>
  <c r="AH275" i="1"/>
  <c r="AK275" i="1" s="1"/>
  <c r="AH276" i="1"/>
  <c r="AK276" i="1" s="1"/>
  <c r="AH277" i="1"/>
  <c r="AK277" i="1" s="1"/>
  <c r="AH278" i="1"/>
  <c r="AK278" i="1" s="1"/>
  <c r="AH279" i="1"/>
  <c r="AK279" i="1" s="1"/>
  <c r="AH280" i="1"/>
  <c r="AK280" i="1" s="1"/>
  <c r="AH281" i="1"/>
  <c r="AK281" i="1" s="1"/>
  <c r="AH282" i="1"/>
  <c r="AK282" i="1" s="1"/>
  <c r="AH283" i="1"/>
  <c r="AK283" i="1" s="1"/>
  <c r="AH284" i="1"/>
  <c r="AK284" i="1" s="1"/>
  <c r="AH285" i="1"/>
  <c r="AK285" i="1" s="1"/>
  <c r="AH286" i="1"/>
  <c r="AK286" i="1" s="1"/>
  <c r="AH287" i="1"/>
  <c r="AK287" i="1" s="1"/>
  <c r="AH288" i="1"/>
  <c r="AK288" i="1" s="1"/>
  <c r="AH289" i="1"/>
  <c r="AK289" i="1" s="1"/>
  <c r="AH290" i="1"/>
  <c r="AK290" i="1" s="1"/>
  <c r="AH291" i="1"/>
  <c r="AK291" i="1" s="1"/>
  <c r="AH292" i="1"/>
  <c r="AK292" i="1" s="1"/>
  <c r="AH293" i="1"/>
  <c r="AK293" i="1" s="1"/>
  <c r="AH294" i="1"/>
  <c r="AK294" i="1" s="1"/>
  <c r="AH295" i="1"/>
  <c r="AK295" i="1" s="1"/>
  <c r="AH296" i="1"/>
  <c r="AK296" i="1" s="1"/>
  <c r="AH297" i="1"/>
  <c r="AK297" i="1" s="1"/>
  <c r="AH298" i="1"/>
  <c r="AK298" i="1" s="1"/>
  <c r="AH299" i="1"/>
  <c r="AK299" i="1" s="1"/>
  <c r="AH300" i="1"/>
  <c r="AK300" i="1" s="1"/>
  <c r="AH301" i="1"/>
  <c r="AK301" i="1" s="1"/>
  <c r="AH302" i="1"/>
  <c r="AK302" i="1" s="1"/>
  <c r="AH303" i="1"/>
  <c r="AK303" i="1" s="1"/>
  <c r="AH304" i="1"/>
  <c r="AK304" i="1" s="1"/>
  <c r="AH305" i="1"/>
  <c r="AK305" i="1" s="1"/>
  <c r="AH306" i="1"/>
  <c r="AK306" i="1" s="1"/>
  <c r="AH307" i="1"/>
  <c r="AK307" i="1" s="1"/>
  <c r="AH308" i="1"/>
  <c r="AK308" i="1" s="1"/>
  <c r="AH309" i="1"/>
  <c r="AK309" i="1" s="1"/>
  <c r="AH310" i="1"/>
  <c r="AK310" i="1" s="1"/>
  <c r="AH311" i="1"/>
  <c r="AK311" i="1" s="1"/>
  <c r="AH312" i="1"/>
  <c r="AK312" i="1" s="1"/>
  <c r="AH313" i="1"/>
  <c r="AK313" i="1" s="1"/>
  <c r="AH314" i="1"/>
  <c r="AK314" i="1" s="1"/>
  <c r="AH315" i="1"/>
  <c r="AK315" i="1" s="1"/>
  <c r="AH316" i="1"/>
  <c r="AK316" i="1" s="1"/>
  <c r="AH317" i="1"/>
  <c r="AK317" i="1" s="1"/>
  <c r="AH318" i="1"/>
  <c r="AK318" i="1" s="1"/>
  <c r="AH319" i="1"/>
  <c r="AK319" i="1" s="1"/>
  <c r="AH320" i="1"/>
  <c r="AK320" i="1" s="1"/>
  <c r="AH321" i="1"/>
  <c r="AK321" i="1" s="1"/>
  <c r="AH322" i="1"/>
  <c r="AK322" i="1" s="1"/>
  <c r="AH323" i="1"/>
  <c r="AK323" i="1" s="1"/>
  <c r="AH324" i="1"/>
  <c r="AK324" i="1" s="1"/>
  <c r="AH325" i="1"/>
  <c r="AK325" i="1" s="1"/>
  <c r="AH326" i="1"/>
  <c r="AK326" i="1" s="1"/>
  <c r="AH327" i="1"/>
  <c r="AK327" i="1" s="1"/>
  <c r="AH328" i="1"/>
  <c r="AK328" i="1" s="1"/>
  <c r="AH329" i="1"/>
  <c r="AK329" i="1" s="1"/>
  <c r="AH330" i="1"/>
  <c r="AK330" i="1" s="1"/>
  <c r="AH331" i="1"/>
  <c r="AK331" i="1" s="1"/>
  <c r="AH332" i="1"/>
  <c r="AK332" i="1" s="1"/>
  <c r="AH333" i="1"/>
  <c r="AK333" i="1" s="1"/>
  <c r="AH334" i="1"/>
  <c r="AK334" i="1" s="1"/>
  <c r="AH335" i="1"/>
  <c r="AK335" i="1" s="1"/>
  <c r="AH336" i="1"/>
  <c r="AK336" i="1" s="1"/>
  <c r="AH337" i="1"/>
  <c r="AK337" i="1" s="1"/>
  <c r="AH338" i="1"/>
  <c r="AK338" i="1" s="1"/>
  <c r="AH339" i="1"/>
  <c r="AK339" i="1" s="1"/>
  <c r="AH340" i="1"/>
  <c r="AK340" i="1" s="1"/>
  <c r="AH341" i="1"/>
  <c r="AK341" i="1" s="1"/>
  <c r="AH342" i="1"/>
  <c r="AK342" i="1" s="1"/>
  <c r="AH343" i="1"/>
  <c r="AK343" i="1" s="1"/>
  <c r="AH344" i="1"/>
  <c r="AK344" i="1" s="1"/>
  <c r="AH345" i="1"/>
  <c r="AK345" i="1" s="1"/>
  <c r="AH346" i="1"/>
  <c r="AK346" i="1" s="1"/>
  <c r="AH347" i="1"/>
  <c r="AK347" i="1" s="1"/>
  <c r="AH348" i="1"/>
  <c r="AK348" i="1" s="1"/>
  <c r="AH349" i="1"/>
  <c r="AK349" i="1" s="1"/>
  <c r="AH350" i="1"/>
  <c r="AK350" i="1" s="1"/>
  <c r="AH351" i="1"/>
  <c r="AK351" i="1" s="1"/>
  <c r="AH352" i="1"/>
  <c r="AK352" i="1" s="1"/>
  <c r="AH353" i="1"/>
  <c r="AK353" i="1" s="1"/>
  <c r="AH354" i="1"/>
  <c r="AK354" i="1" s="1"/>
  <c r="AH355" i="1"/>
  <c r="AK355" i="1" s="1"/>
  <c r="AH356" i="1"/>
  <c r="AK356" i="1" s="1"/>
  <c r="AH357" i="1"/>
  <c r="AK357" i="1" s="1"/>
  <c r="AH358" i="1"/>
  <c r="AK358" i="1" s="1"/>
  <c r="AH359" i="1"/>
  <c r="AK359" i="1" s="1"/>
  <c r="AH360" i="1"/>
  <c r="AK360" i="1" s="1"/>
  <c r="AH361" i="1"/>
  <c r="AK361" i="1" s="1"/>
  <c r="AH362" i="1"/>
  <c r="AK362" i="1" s="1"/>
  <c r="AH363" i="1"/>
  <c r="AK363" i="1" s="1"/>
  <c r="AH364" i="1"/>
  <c r="AK364" i="1" s="1"/>
  <c r="AH365" i="1"/>
  <c r="AK365" i="1" s="1"/>
  <c r="AH366" i="1"/>
  <c r="AK366" i="1" s="1"/>
  <c r="AH367" i="1"/>
  <c r="AK367" i="1" s="1"/>
  <c r="AH368" i="1"/>
  <c r="AK368" i="1" s="1"/>
  <c r="AH369" i="1"/>
  <c r="AK369" i="1" s="1"/>
  <c r="AH370" i="1"/>
  <c r="AK370" i="1" s="1"/>
  <c r="AH371" i="1"/>
  <c r="AK371" i="1" s="1"/>
  <c r="AH372" i="1"/>
  <c r="AK372" i="1" s="1"/>
  <c r="AH373" i="1"/>
  <c r="AK373" i="1" s="1"/>
  <c r="AH374" i="1"/>
  <c r="AK374" i="1" s="1"/>
  <c r="AH375" i="1"/>
  <c r="AK375" i="1" s="1"/>
  <c r="AH376" i="1"/>
  <c r="AK376" i="1" s="1"/>
  <c r="AH377" i="1"/>
  <c r="AK377" i="1" s="1"/>
  <c r="AH378" i="1"/>
  <c r="AK378" i="1" s="1"/>
  <c r="AH379" i="1"/>
  <c r="AK379" i="1" s="1"/>
  <c r="AH380" i="1"/>
  <c r="AK380" i="1" s="1"/>
  <c r="AH381" i="1"/>
  <c r="AK381" i="1" s="1"/>
  <c r="AH382" i="1"/>
  <c r="AK382" i="1" s="1"/>
  <c r="AH383" i="1"/>
  <c r="AK383" i="1" s="1"/>
  <c r="AH384" i="1"/>
  <c r="AK384" i="1" s="1"/>
  <c r="AH385" i="1"/>
  <c r="AK385" i="1" s="1"/>
  <c r="AH386" i="1"/>
  <c r="AK386" i="1" s="1"/>
  <c r="AH387" i="1"/>
  <c r="AK387" i="1" s="1"/>
  <c r="AH388" i="1"/>
  <c r="AK388" i="1" s="1"/>
  <c r="AH389" i="1"/>
  <c r="AK389" i="1" s="1"/>
  <c r="AH390" i="1"/>
  <c r="AK390" i="1" s="1"/>
  <c r="AH391" i="1"/>
  <c r="AK391" i="1" s="1"/>
  <c r="AH392" i="1"/>
  <c r="AK392" i="1" s="1"/>
  <c r="AH393" i="1"/>
  <c r="AK393" i="1" s="1"/>
  <c r="AH394" i="1"/>
  <c r="AK394" i="1" s="1"/>
  <c r="AH395" i="1"/>
  <c r="AK395" i="1" s="1"/>
  <c r="AH396" i="1"/>
  <c r="AK396" i="1" s="1"/>
  <c r="AH397" i="1"/>
  <c r="AK397" i="1" s="1"/>
  <c r="AH398" i="1"/>
  <c r="AK398" i="1" s="1"/>
  <c r="AH399" i="1"/>
  <c r="AK399" i="1" s="1"/>
  <c r="AH400" i="1"/>
  <c r="AK400" i="1" s="1"/>
  <c r="AH401" i="1"/>
  <c r="AK401" i="1" s="1"/>
  <c r="AH402" i="1"/>
  <c r="AK402" i="1" s="1"/>
  <c r="AH403" i="1"/>
  <c r="AK403" i="1" s="1"/>
  <c r="AH404" i="1"/>
  <c r="AK404" i="1" s="1"/>
  <c r="AH405" i="1"/>
  <c r="AK405" i="1" s="1"/>
  <c r="AH406" i="1"/>
  <c r="AK406" i="1" s="1"/>
  <c r="AH407" i="1"/>
  <c r="AK407" i="1" s="1"/>
  <c r="AH408" i="1"/>
  <c r="AK408" i="1" s="1"/>
  <c r="AH409" i="1"/>
  <c r="AK409" i="1" s="1"/>
  <c r="AH410" i="1"/>
  <c r="AK410" i="1" s="1"/>
  <c r="AH411" i="1"/>
  <c r="AK411" i="1" s="1"/>
  <c r="AH412" i="1"/>
  <c r="AK412" i="1" s="1"/>
  <c r="AH413" i="1"/>
  <c r="AK413" i="1" s="1"/>
  <c r="AH414" i="1"/>
  <c r="AK414" i="1" s="1"/>
  <c r="AH415" i="1"/>
  <c r="AK415" i="1" s="1"/>
  <c r="AH416" i="1"/>
  <c r="AK416" i="1" s="1"/>
  <c r="AH417" i="1"/>
  <c r="AK417" i="1" s="1"/>
  <c r="AH418" i="1"/>
  <c r="AK418" i="1" s="1"/>
  <c r="AH419" i="1"/>
  <c r="AK419" i="1" s="1"/>
  <c r="AH420" i="1"/>
  <c r="AK420" i="1" s="1"/>
  <c r="AH421" i="1"/>
  <c r="AK421" i="1" s="1"/>
  <c r="AH422" i="1"/>
  <c r="AK422" i="1" s="1"/>
  <c r="AH423" i="1"/>
  <c r="AK423" i="1" s="1"/>
  <c r="AH424" i="1"/>
  <c r="AK424" i="1" s="1"/>
  <c r="AH425" i="1"/>
  <c r="AK425" i="1" s="1"/>
  <c r="AH426" i="1"/>
  <c r="AK426" i="1" s="1"/>
  <c r="AH427" i="1"/>
  <c r="AK427" i="1" s="1"/>
  <c r="AH428" i="1"/>
  <c r="AK428" i="1" s="1"/>
  <c r="AH429" i="1"/>
  <c r="AK429" i="1" s="1"/>
  <c r="AH430" i="1"/>
  <c r="AK430" i="1" s="1"/>
  <c r="AH431" i="1"/>
  <c r="AK431" i="1" s="1"/>
  <c r="AH432" i="1"/>
  <c r="AK432" i="1" s="1"/>
  <c r="AH433" i="1"/>
  <c r="AK433" i="1" s="1"/>
  <c r="AH434" i="1"/>
  <c r="AK434" i="1" s="1"/>
  <c r="AH435" i="1"/>
  <c r="AK435" i="1" s="1"/>
  <c r="AH436" i="1"/>
  <c r="AK436" i="1" s="1"/>
  <c r="AH437" i="1"/>
  <c r="AK437" i="1" s="1"/>
  <c r="AH438" i="1"/>
  <c r="AK438" i="1" s="1"/>
  <c r="AH439" i="1"/>
  <c r="AK439" i="1" s="1"/>
  <c r="AH440" i="1"/>
  <c r="AK440" i="1" s="1"/>
  <c r="AH441" i="1"/>
  <c r="AK441" i="1" s="1"/>
  <c r="AH442" i="1"/>
  <c r="AK442" i="1" s="1"/>
  <c r="AH443" i="1"/>
  <c r="AK443" i="1" s="1"/>
  <c r="AH444" i="1"/>
  <c r="AK444" i="1" s="1"/>
  <c r="AH445" i="1"/>
  <c r="AK445" i="1" s="1"/>
  <c r="AH446" i="1"/>
  <c r="AK446" i="1" s="1"/>
  <c r="AH447" i="1"/>
  <c r="AK447" i="1" s="1"/>
  <c r="AH448" i="1"/>
  <c r="AK448" i="1" s="1"/>
  <c r="AH449" i="1"/>
  <c r="AK449" i="1" s="1"/>
  <c r="AH450" i="1"/>
  <c r="AK450" i="1" s="1"/>
  <c r="AH451" i="1"/>
  <c r="AK451" i="1" s="1"/>
  <c r="AH452" i="1"/>
  <c r="AK452" i="1" s="1"/>
  <c r="AH453" i="1"/>
  <c r="AK453" i="1" s="1"/>
  <c r="AH454" i="1"/>
  <c r="AK454" i="1" s="1"/>
  <c r="AH455" i="1"/>
  <c r="AK455" i="1" s="1"/>
  <c r="AH456" i="1"/>
  <c r="AK456" i="1" s="1"/>
  <c r="AH457" i="1"/>
  <c r="AK457" i="1" s="1"/>
  <c r="AH458" i="1"/>
  <c r="AK458" i="1" s="1"/>
  <c r="AH459" i="1"/>
  <c r="AK459" i="1" s="1"/>
  <c r="AH460" i="1"/>
  <c r="AK460" i="1" s="1"/>
  <c r="AH461" i="1"/>
  <c r="AK461" i="1" s="1"/>
  <c r="AH462" i="1"/>
  <c r="AK462" i="1" s="1"/>
  <c r="AH463" i="1"/>
  <c r="AK463" i="1" s="1"/>
  <c r="AH464" i="1"/>
  <c r="AK464" i="1" s="1"/>
  <c r="AH465" i="1"/>
  <c r="AK465" i="1" s="1"/>
  <c r="AH466" i="1"/>
  <c r="AK466" i="1" s="1"/>
  <c r="AH467" i="1"/>
  <c r="AK467" i="1" s="1"/>
  <c r="AH468" i="1"/>
  <c r="AK468" i="1" s="1"/>
  <c r="AH469" i="1"/>
  <c r="AK469" i="1" s="1"/>
  <c r="AH470" i="1"/>
  <c r="AK470" i="1" s="1"/>
  <c r="AH471" i="1"/>
  <c r="AK471" i="1" s="1"/>
  <c r="AH472" i="1"/>
  <c r="AK472" i="1" s="1"/>
  <c r="AH473" i="1"/>
  <c r="AK473" i="1" s="1"/>
  <c r="AH474" i="1"/>
  <c r="AK474" i="1" s="1"/>
  <c r="AH475" i="1"/>
  <c r="AK475" i="1" s="1"/>
  <c r="AH476" i="1"/>
  <c r="AK476" i="1" s="1"/>
  <c r="AH477" i="1"/>
  <c r="AK477" i="1" s="1"/>
  <c r="AH478" i="1"/>
  <c r="AK478" i="1" s="1"/>
  <c r="AH479" i="1"/>
  <c r="AK479" i="1" s="1"/>
  <c r="AH480" i="1"/>
  <c r="AK480" i="1" s="1"/>
  <c r="AH481" i="1"/>
  <c r="AK481" i="1" s="1"/>
  <c r="AH482" i="1"/>
  <c r="AK482" i="1" s="1"/>
  <c r="AH483" i="1"/>
  <c r="AK483" i="1" s="1"/>
  <c r="AH484" i="1"/>
  <c r="AK484" i="1" s="1"/>
  <c r="AH485" i="1"/>
  <c r="AK485" i="1" s="1"/>
  <c r="AH486" i="1"/>
  <c r="AK486" i="1" s="1"/>
  <c r="AH487" i="1"/>
  <c r="AK487" i="1" s="1"/>
  <c r="AH488" i="1"/>
  <c r="AK488" i="1" s="1"/>
  <c r="AH489" i="1"/>
  <c r="AK489" i="1" s="1"/>
  <c r="AH490" i="1"/>
  <c r="AK490" i="1" s="1"/>
  <c r="AH491" i="1"/>
  <c r="AK491" i="1" s="1"/>
  <c r="AH492" i="1"/>
  <c r="AK492" i="1" s="1"/>
  <c r="AH493" i="1"/>
  <c r="AK493" i="1" s="1"/>
  <c r="AH494" i="1"/>
  <c r="AK494" i="1" s="1"/>
  <c r="AH495" i="1"/>
  <c r="AK495" i="1" s="1"/>
  <c r="AH496" i="1"/>
  <c r="AK496" i="1" s="1"/>
  <c r="AH497" i="1"/>
  <c r="AK497" i="1" s="1"/>
  <c r="AH498" i="1"/>
  <c r="AK498" i="1" s="1"/>
  <c r="AH499" i="1"/>
  <c r="AK499" i="1" s="1"/>
  <c r="AH500" i="1"/>
  <c r="AK500" i="1" s="1"/>
  <c r="AH501" i="1"/>
  <c r="AK501" i="1" s="1"/>
  <c r="AH502" i="1"/>
  <c r="AK502" i="1" s="1"/>
  <c r="AH503" i="1"/>
  <c r="AK503" i="1" s="1"/>
  <c r="AH504" i="1"/>
  <c r="AK504" i="1" s="1"/>
  <c r="AH505" i="1"/>
  <c r="AK505" i="1" s="1"/>
  <c r="AH506" i="1"/>
  <c r="AK506" i="1" s="1"/>
  <c r="AH507" i="1"/>
  <c r="AK507" i="1" s="1"/>
  <c r="AH508" i="1"/>
  <c r="AK508" i="1" s="1"/>
  <c r="AH509" i="1"/>
  <c r="AK509" i="1" s="1"/>
  <c r="AH510" i="1"/>
  <c r="AK510" i="1" s="1"/>
  <c r="AH511" i="1"/>
  <c r="AK511" i="1" s="1"/>
  <c r="AH512" i="1"/>
  <c r="AK512" i="1" s="1"/>
  <c r="AH513" i="1"/>
  <c r="AK513" i="1" s="1"/>
  <c r="AH514" i="1"/>
  <c r="AK514" i="1" s="1"/>
  <c r="AH515" i="1"/>
  <c r="AK515" i="1" s="1"/>
  <c r="AH516" i="1"/>
  <c r="AK516" i="1" s="1"/>
  <c r="AH517" i="1"/>
  <c r="AK517" i="1" s="1"/>
  <c r="AH518" i="1"/>
  <c r="AK518" i="1" s="1"/>
  <c r="AH519" i="1"/>
  <c r="AK519" i="1" s="1"/>
  <c r="AH520" i="1"/>
  <c r="AK520" i="1" s="1"/>
  <c r="AH521" i="1"/>
  <c r="AK521" i="1" s="1"/>
  <c r="AH522" i="1"/>
  <c r="AK522" i="1" s="1"/>
  <c r="AH523" i="1"/>
  <c r="AK523" i="1" s="1"/>
  <c r="AH524" i="1"/>
  <c r="AK524" i="1" s="1"/>
  <c r="AH525" i="1"/>
  <c r="AK525" i="1" s="1"/>
  <c r="AH526" i="1"/>
  <c r="AK526" i="1" s="1"/>
  <c r="AH527" i="1"/>
  <c r="AK527" i="1" s="1"/>
  <c r="AH528" i="1"/>
  <c r="AK528" i="1" s="1"/>
  <c r="AH529" i="1"/>
  <c r="AK529" i="1" s="1"/>
  <c r="AH530" i="1"/>
  <c r="AK530" i="1" s="1"/>
  <c r="AH531" i="1"/>
  <c r="AK531" i="1" s="1"/>
  <c r="AH532" i="1"/>
  <c r="AK532" i="1" s="1"/>
  <c r="AH533" i="1"/>
  <c r="AK533" i="1" s="1"/>
  <c r="AH534" i="1"/>
  <c r="AK534" i="1" s="1"/>
  <c r="AH535" i="1"/>
  <c r="AK535" i="1" s="1"/>
  <c r="AH536" i="1"/>
  <c r="AK536" i="1" s="1"/>
  <c r="AH537" i="1"/>
  <c r="AK537" i="1" s="1"/>
  <c r="AH538" i="1"/>
  <c r="AK538" i="1" s="1"/>
  <c r="AH539" i="1"/>
  <c r="AK539" i="1" s="1"/>
  <c r="AH540" i="1"/>
  <c r="AK540" i="1" s="1"/>
  <c r="AH541" i="1"/>
  <c r="AK541" i="1" s="1"/>
  <c r="AH542" i="1"/>
  <c r="AK542" i="1" s="1"/>
  <c r="AH543" i="1"/>
  <c r="AK543" i="1" s="1"/>
  <c r="AH544" i="1"/>
  <c r="AK544" i="1" s="1"/>
  <c r="AH545" i="1"/>
  <c r="AK545" i="1" s="1"/>
  <c r="AH546" i="1"/>
  <c r="AK546" i="1" s="1"/>
  <c r="AH547" i="1"/>
  <c r="AK547" i="1" s="1"/>
  <c r="AH548" i="1"/>
  <c r="AK548" i="1" s="1"/>
  <c r="AH549" i="1"/>
  <c r="AK549" i="1" s="1"/>
  <c r="AH550" i="1"/>
  <c r="AK550" i="1" s="1"/>
  <c r="AH551" i="1"/>
  <c r="AK551" i="1" s="1"/>
  <c r="AH552" i="1"/>
  <c r="AK552" i="1" s="1"/>
  <c r="AH553" i="1"/>
  <c r="AK553" i="1" s="1"/>
  <c r="AH554" i="1"/>
  <c r="AK554" i="1" s="1"/>
  <c r="AH555" i="1"/>
  <c r="AK555" i="1" s="1"/>
  <c r="AH556" i="1"/>
  <c r="AK556" i="1" s="1"/>
  <c r="AH557" i="1"/>
  <c r="AK557" i="1" s="1"/>
  <c r="AH558" i="1"/>
  <c r="AK558" i="1" s="1"/>
  <c r="AH559" i="1"/>
  <c r="AK559" i="1" s="1"/>
  <c r="AH560" i="1"/>
  <c r="AK560" i="1" s="1"/>
  <c r="AH561" i="1"/>
  <c r="AK561" i="1" s="1"/>
  <c r="AH562" i="1"/>
  <c r="AK562" i="1" s="1"/>
  <c r="AH563" i="1"/>
  <c r="AK563" i="1" s="1"/>
  <c r="AH564" i="1"/>
  <c r="AK564" i="1" s="1"/>
  <c r="AH565" i="1"/>
  <c r="AK565" i="1" s="1"/>
  <c r="AH566" i="1"/>
  <c r="AK566" i="1" s="1"/>
  <c r="AH567" i="1"/>
  <c r="AK567" i="1" s="1"/>
  <c r="AH568" i="1"/>
  <c r="AK568" i="1" s="1"/>
  <c r="AH569" i="1"/>
  <c r="AK569" i="1" s="1"/>
  <c r="AH570" i="1"/>
  <c r="AK570" i="1" s="1"/>
  <c r="AH571" i="1"/>
  <c r="AK571" i="1" s="1"/>
  <c r="AH572" i="1"/>
  <c r="AK572" i="1" s="1"/>
  <c r="AH573" i="1"/>
  <c r="AK573" i="1" s="1"/>
  <c r="AH574" i="1"/>
  <c r="AK574" i="1" s="1"/>
  <c r="AH575" i="1"/>
  <c r="AK575" i="1" s="1"/>
  <c r="AH576" i="1"/>
  <c r="AK576" i="1" s="1"/>
  <c r="AH577" i="1"/>
  <c r="AK577" i="1" s="1"/>
  <c r="AH578" i="1"/>
  <c r="AK578" i="1" s="1"/>
  <c r="AH579" i="1"/>
  <c r="AK579" i="1" s="1"/>
  <c r="AH580" i="1"/>
  <c r="AK580" i="1" s="1"/>
  <c r="AH581" i="1"/>
  <c r="AK581" i="1" s="1"/>
  <c r="AH582" i="1"/>
  <c r="AK582" i="1" s="1"/>
  <c r="AH583" i="1"/>
  <c r="AK583" i="1" s="1"/>
  <c r="AH584" i="1"/>
  <c r="AK584" i="1" s="1"/>
  <c r="AH585" i="1"/>
  <c r="AK585" i="1" s="1"/>
  <c r="AH586" i="1"/>
  <c r="AK586" i="1" s="1"/>
  <c r="AH587" i="1"/>
  <c r="AK587" i="1" s="1"/>
  <c r="AH588" i="1"/>
  <c r="AK588" i="1" s="1"/>
  <c r="AH589" i="1"/>
  <c r="AK589" i="1" s="1"/>
  <c r="AH590" i="1"/>
  <c r="AK590" i="1" s="1"/>
  <c r="AH591" i="1"/>
  <c r="AK591" i="1" s="1"/>
  <c r="AH592" i="1"/>
  <c r="AK592" i="1" s="1"/>
  <c r="AH593" i="1"/>
  <c r="AK593" i="1" s="1"/>
  <c r="AH594" i="1"/>
  <c r="AK594" i="1" s="1"/>
  <c r="AH595" i="1"/>
  <c r="AK595" i="1" s="1"/>
  <c r="AH596" i="1"/>
  <c r="AK596" i="1" s="1"/>
  <c r="AH597" i="1"/>
  <c r="AK597" i="1" s="1"/>
  <c r="AH598" i="1"/>
  <c r="AK598" i="1" s="1"/>
  <c r="AH599" i="1"/>
  <c r="AK599" i="1" s="1"/>
  <c r="AH600" i="1"/>
  <c r="AK600" i="1" s="1"/>
  <c r="AH601" i="1"/>
  <c r="AK601" i="1" s="1"/>
  <c r="AH602" i="1"/>
  <c r="AK602" i="1" s="1"/>
  <c r="AH603" i="1"/>
  <c r="AK603" i="1" s="1"/>
  <c r="AH604" i="1"/>
  <c r="AK604" i="1" s="1"/>
  <c r="AH605" i="1"/>
  <c r="AK605" i="1" s="1"/>
  <c r="AH606" i="1"/>
  <c r="AK606" i="1" s="1"/>
  <c r="AH607" i="1"/>
  <c r="AK607" i="1" s="1"/>
  <c r="AH608" i="1"/>
  <c r="AK608" i="1" s="1"/>
  <c r="AH609" i="1"/>
  <c r="AK609" i="1" s="1"/>
  <c r="AH610" i="1"/>
  <c r="AK610" i="1" s="1"/>
  <c r="AH611" i="1"/>
  <c r="AK611" i="1" s="1"/>
  <c r="AH612" i="1"/>
  <c r="AK612" i="1" s="1"/>
  <c r="AH613" i="1"/>
  <c r="AK613" i="1" s="1"/>
  <c r="AH614" i="1"/>
  <c r="AK614" i="1" s="1"/>
  <c r="AH615" i="1"/>
  <c r="AK615" i="1" s="1"/>
  <c r="AH616" i="1"/>
  <c r="AK616" i="1" s="1"/>
  <c r="AH617" i="1"/>
  <c r="AK617" i="1" s="1"/>
  <c r="AH618" i="1"/>
  <c r="AK618" i="1" s="1"/>
  <c r="AH619" i="1"/>
  <c r="AK619" i="1" s="1"/>
  <c r="AH620" i="1"/>
  <c r="AK620" i="1" s="1"/>
  <c r="AH621" i="1"/>
  <c r="AK621" i="1" s="1"/>
  <c r="AH622" i="1"/>
  <c r="AK622" i="1" s="1"/>
  <c r="AH623" i="1"/>
  <c r="AK623" i="1" s="1"/>
  <c r="AH624" i="1"/>
  <c r="AK624" i="1" s="1"/>
  <c r="AH625" i="1"/>
  <c r="AK625" i="1" s="1"/>
  <c r="AH626" i="1"/>
  <c r="AK626" i="1" s="1"/>
  <c r="AH627" i="1"/>
  <c r="AK627" i="1" s="1"/>
  <c r="AH628" i="1"/>
  <c r="AK628" i="1" s="1"/>
  <c r="AH629" i="1"/>
  <c r="AK629" i="1" s="1"/>
  <c r="AH630" i="1"/>
  <c r="AK630" i="1" s="1"/>
  <c r="AH631" i="1"/>
  <c r="AK631" i="1" s="1"/>
  <c r="AH632" i="1"/>
  <c r="AK632" i="1" s="1"/>
  <c r="AH633" i="1"/>
  <c r="AK633" i="1" s="1"/>
  <c r="AH634" i="1"/>
  <c r="AK634" i="1" s="1"/>
  <c r="AH635" i="1"/>
  <c r="AK635" i="1" s="1"/>
  <c r="AH636" i="1"/>
  <c r="AK636" i="1" s="1"/>
  <c r="AH637" i="1"/>
  <c r="AK637" i="1" s="1"/>
  <c r="AH638" i="1"/>
  <c r="AK638" i="1" s="1"/>
  <c r="AH639" i="1"/>
  <c r="AK639" i="1" s="1"/>
  <c r="AH640" i="1"/>
  <c r="AK640" i="1" s="1"/>
  <c r="AH641" i="1"/>
  <c r="AK641" i="1" s="1"/>
  <c r="AH642" i="1"/>
  <c r="AK642" i="1" s="1"/>
  <c r="AH643" i="1"/>
  <c r="AK643" i="1" s="1"/>
  <c r="AH644" i="1"/>
  <c r="AK644" i="1" s="1"/>
  <c r="AH645" i="1"/>
  <c r="AK645" i="1" s="1"/>
  <c r="AH646" i="1"/>
  <c r="AK646" i="1" s="1"/>
  <c r="AH647" i="1"/>
  <c r="AK647" i="1" s="1"/>
  <c r="AH648" i="1"/>
  <c r="AK648" i="1" s="1"/>
  <c r="AH649" i="1"/>
  <c r="AK649" i="1" s="1"/>
  <c r="AH650" i="1"/>
  <c r="AK650" i="1" s="1"/>
  <c r="AH651" i="1"/>
  <c r="AK651" i="1" s="1"/>
  <c r="AH652" i="1"/>
  <c r="AK652" i="1" s="1"/>
  <c r="AH653" i="1"/>
  <c r="AK653" i="1" s="1"/>
  <c r="AH654" i="1"/>
  <c r="AK654" i="1" s="1"/>
  <c r="AH655" i="1"/>
  <c r="AK655" i="1" s="1"/>
  <c r="AH656" i="1"/>
  <c r="AK656" i="1" s="1"/>
  <c r="AH657" i="1"/>
  <c r="AK657" i="1" s="1"/>
  <c r="AH658" i="1"/>
  <c r="AK658" i="1" s="1"/>
  <c r="AH659" i="1"/>
  <c r="AK659" i="1" s="1"/>
  <c r="AH660" i="1"/>
  <c r="AK660" i="1" s="1"/>
  <c r="AH661" i="1"/>
  <c r="AK661" i="1" s="1"/>
  <c r="AH662" i="1"/>
  <c r="AK662" i="1" s="1"/>
  <c r="AH663" i="1"/>
  <c r="AK663" i="1" s="1"/>
  <c r="AH664" i="1"/>
  <c r="AK664" i="1" s="1"/>
  <c r="AH665" i="1"/>
  <c r="AK665" i="1" s="1"/>
  <c r="AH666" i="1"/>
  <c r="AK666" i="1" s="1"/>
  <c r="AH667" i="1"/>
  <c r="AK667" i="1" s="1"/>
  <c r="AH668" i="1"/>
  <c r="AK668" i="1" s="1"/>
  <c r="AH669" i="1"/>
  <c r="AK669" i="1" s="1"/>
  <c r="AH670" i="1"/>
  <c r="AK670" i="1" s="1"/>
  <c r="AH671" i="1"/>
  <c r="AK671" i="1" s="1"/>
  <c r="AH672" i="1"/>
  <c r="AK672" i="1" s="1"/>
  <c r="AH673" i="1"/>
  <c r="AK673" i="1" s="1"/>
  <c r="AH674" i="1"/>
  <c r="AK674" i="1" s="1"/>
  <c r="AH675" i="1"/>
  <c r="AK675" i="1" s="1"/>
  <c r="AH676" i="1"/>
  <c r="AK676" i="1" s="1"/>
  <c r="AH677" i="1"/>
  <c r="AK677" i="1" s="1"/>
  <c r="AH678" i="1"/>
  <c r="AK678" i="1" s="1"/>
  <c r="AH679" i="1"/>
  <c r="AK679" i="1" s="1"/>
  <c r="AH680" i="1"/>
  <c r="AK680" i="1" s="1"/>
  <c r="AH681" i="1"/>
  <c r="AK681" i="1" s="1"/>
  <c r="AH682" i="1"/>
  <c r="AK682" i="1" s="1"/>
  <c r="AH683" i="1"/>
  <c r="AK683" i="1" s="1"/>
  <c r="AH684" i="1"/>
  <c r="AK684" i="1" s="1"/>
  <c r="AH685" i="1"/>
  <c r="AK685" i="1" s="1"/>
  <c r="AH686" i="1"/>
  <c r="AK686" i="1" s="1"/>
  <c r="AH687" i="1"/>
  <c r="AK687" i="1" s="1"/>
  <c r="AH688" i="1"/>
  <c r="AK688" i="1" s="1"/>
  <c r="AH689" i="1"/>
  <c r="AK689" i="1" s="1"/>
  <c r="AH690" i="1"/>
  <c r="AK690" i="1" s="1"/>
  <c r="AH691" i="1"/>
  <c r="AK691" i="1" s="1"/>
  <c r="AH692" i="1"/>
  <c r="AK692" i="1" s="1"/>
  <c r="AH693" i="1"/>
  <c r="AK693" i="1" s="1"/>
  <c r="AH694" i="1"/>
  <c r="AK694" i="1" s="1"/>
  <c r="AH695" i="1"/>
  <c r="AK695" i="1" s="1"/>
  <c r="AH696" i="1"/>
  <c r="AK696" i="1" s="1"/>
  <c r="AH697" i="1"/>
  <c r="AK697" i="1" s="1"/>
  <c r="AH698" i="1"/>
  <c r="AK698" i="1" s="1"/>
  <c r="AH699" i="1"/>
  <c r="AK699" i="1" s="1"/>
  <c r="AH700" i="1"/>
  <c r="AK700" i="1" s="1"/>
  <c r="AH701" i="1"/>
  <c r="AK701" i="1" s="1"/>
  <c r="AH702" i="1"/>
  <c r="AK702" i="1" s="1"/>
  <c r="AH703" i="1"/>
  <c r="AK703" i="1" s="1"/>
  <c r="AH704" i="1"/>
  <c r="AK704" i="1" s="1"/>
  <c r="AH705" i="1"/>
  <c r="AK705" i="1" s="1"/>
  <c r="AH706" i="1"/>
  <c r="AK706" i="1" s="1"/>
  <c r="AH707" i="1"/>
  <c r="AK707" i="1" s="1"/>
  <c r="AH708" i="1"/>
  <c r="AK708" i="1" s="1"/>
  <c r="AH709" i="1"/>
  <c r="AK709" i="1" s="1"/>
  <c r="AH710" i="1"/>
  <c r="AK710" i="1" s="1"/>
  <c r="AH711" i="1"/>
  <c r="AK711" i="1" s="1"/>
  <c r="AH712" i="1"/>
  <c r="AK712" i="1" s="1"/>
  <c r="AH713" i="1"/>
  <c r="AK713" i="1" s="1"/>
  <c r="AH714" i="1"/>
  <c r="AK714" i="1" s="1"/>
  <c r="AH715" i="1"/>
  <c r="AK715" i="1" s="1"/>
  <c r="AH716" i="1"/>
  <c r="AK716" i="1" s="1"/>
  <c r="AH717" i="1"/>
  <c r="AK717" i="1" s="1"/>
  <c r="AH718" i="1"/>
  <c r="AK718" i="1" s="1"/>
  <c r="AH719" i="1"/>
  <c r="AK719" i="1" s="1"/>
  <c r="AH720" i="1"/>
  <c r="AK720" i="1" s="1"/>
  <c r="AH721" i="1"/>
  <c r="AK721" i="1" s="1"/>
  <c r="AH722" i="1"/>
  <c r="AK722" i="1" s="1"/>
  <c r="AH723" i="1"/>
  <c r="AK723" i="1" s="1"/>
  <c r="AH724" i="1"/>
  <c r="AK724" i="1" s="1"/>
  <c r="AH725" i="1"/>
  <c r="AK725" i="1" s="1"/>
  <c r="AH726" i="1"/>
  <c r="AK726" i="1" s="1"/>
  <c r="AH727" i="1"/>
  <c r="AK727" i="1" s="1"/>
  <c r="AH728" i="1"/>
  <c r="AK728" i="1" s="1"/>
  <c r="AH729" i="1"/>
  <c r="AK729" i="1" s="1"/>
  <c r="AH730" i="1"/>
  <c r="AK730" i="1" s="1"/>
  <c r="AH731" i="1"/>
  <c r="AK731" i="1" s="1"/>
  <c r="AH732" i="1"/>
  <c r="AK732" i="1" s="1"/>
  <c r="AH733" i="1"/>
  <c r="AK733" i="1" s="1"/>
  <c r="AH734" i="1"/>
  <c r="AK734" i="1" s="1"/>
  <c r="AH735" i="1"/>
  <c r="AK735" i="1" s="1"/>
  <c r="AH736" i="1"/>
  <c r="AK736" i="1" s="1"/>
  <c r="AH737" i="1"/>
  <c r="AK737" i="1" s="1"/>
  <c r="AH738" i="1"/>
  <c r="AK738" i="1" s="1"/>
  <c r="AH739" i="1"/>
  <c r="AK739" i="1" s="1"/>
  <c r="AH740" i="1"/>
  <c r="AK740" i="1" s="1"/>
  <c r="AH741" i="1"/>
  <c r="AK741" i="1" s="1"/>
  <c r="AH742" i="1"/>
  <c r="AK742" i="1" s="1"/>
  <c r="AH743" i="1"/>
  <c r="AK743" i="1" s="1"/>
  <c r="AH744" i="1"/>
  <c r="AK744" i="1" s="1"/>
  <c r="AH745" i="1"/>
  <c r="AK745" i="1" s="1"/>
  <c r="AH746" i="1"/>
  <c r="AK746" i="1" s="1"/>
  <c r="AH747" i="1"/>
  <c r="AK747" i="1" s="1"/>
  <c r="AH748" i="1"/>
  <c r="AK748" i="1" s="1"/>
  <c r="AH749" i="1"/>
  <c r="AK749" i="1" s="1"/>
  <c r="AH750" i="1"/>
  <c r="AK750" i="1" s="1"/>
  <c r="AH751" i="1"/>
  <c r="AK751" i="1" s="1"/>
  <c r="AH752" i="1"/>
  <c r="AK752" i="1" s="1"/>
  <c r="AH753" i="1"/>
  <c r="AK753" i="1" s="1"/>
  <c r="AH754" i="1"/>
  <c r="AK754" i="1" s="1"/>
  <c r="AH755" i="1"/>
  <c r="AK755" i="1" s="1"/>
  <c r="AH756" i="1"/>
  <c r="AK756" i="1" s="1"/>
  <c r="AH757" i="1"/>
  <c r="AK757" i="1" s="1"/>
  <c r="AH758" i="1"/>
  <c r="AK758" i="1" s="1"/>
  <c r="AH759" i="1"/>
  <c r="AK759" i="1" s="1"/>
  <c r="AH760" i="1"/>
  <c r="AK760" i="1" s="1"/>
  <c r="AH761" i="1"/>
  <c r="AK761" i="1" s="1"/>
  <c r="AH762" i="1"/>
  <c r="AK762" i="1" s="1"/>
  <c r="AH763" i="1"/>
  <c r="AK763" i="1" s="1"/>
  <c r="AH764" i="1"/>
  <c r="AK764" i="1" s="1"/>
  <c r="AH765" i="1"/>
  <c r="AK765" i="1" s="1"/>
  <c r="AH766" i="1"/>
  <c r="AK766" i="1" s="1"/>
  <c r="AH767" i="1"/>
  <c r="AK767" i="1" s="1"/>
  <c r="AH768" i="1"/>
  <c r="AK768" i="1" s="1"/>
  <c r="AH769" i="1"/>
  <c r="AK769" i="1" s="1"/>
  <c r="AH770" i="1"/>
  <c r="AK770" i="1" s="1"/>
  <c r="AH771" i="1"/>
  <c r="AK771" i="1" s="1"/>
  <c r="AH772" i="1"/>
  <c r="AK772" i="1" s="1"/>
  <c r="AH773" i="1"/>
  <c r="AK773" i="1" s="1"/>
  <c r="AH774" i="1"/>
  <c r="AK774" i="1" s="1"/>
  <c r="AH775" i="1"/>
  <c r="AK775" i="1" s="1"/>
  <c r="AH776" i="1"/>
  <c r="AK776" i="1" s="1"/>
  <c r="AH777" i="1"/>
  <c r="AK777" i="1" s="1"/>
  <c r="AH778" i="1"/>
  <c r="AK778" i="1" s="1"/>
  <c r="AH779" i="1"/>
  <c r="AK779" i="1" s="1"/>
  <c r="AH780" i="1"/>
  <c r="AK780" i="1" s="1"/>
  <c r="AH781" i="1"/>
  <c r="AK781" i="1" s="1"/>
  <c r="AH782" i="1"/>
  <c r="AK782" i="1" s="1"/>
  <c r="AH783" i="1"/>
  <c r="AK783" i="1" s="1"/>
  <c r="AH784" i="1"/>
  <c r="AK784" i="1" s="1"/>
  <c r="AH785" i="1"/>
  <c r="AK785" i="1" s="1"/>
  <c r="AH786" i="1"/>
  <c r="AK786" i="1" s="1"/>
  <c r="AH787" i="1"/>
  <c r="AK787" i="1" s="1"/>
  <c r="AH788" i="1"/>
  <c r="AK788" i="1" s="1"/>
  <c r="AH789" i="1"/>
  <c r="AK789" i="1" s="1"/>
  <c r="AH790" i="1"/>
  <c r="AK790" i="1" s="1"/>
  <c r="AH791" i="1"/>
  <c r="AK791" i="1" s="1"/>
  <c r="AH792" i="1"/>
  <c r="AK792" i="1" s="1"/>
  <c r="AH793" i="1"/>
  <c r="AK793" i="1" s="1"/>
  <c r="AH794" i="1"/>
  <c r="AK794" i="1" s="1"/>
  <c r="AH795" i="1"/>
  <c r="AK795" i="1" s="1"/>
  <c r="AH796" i="1"/>
  <c r="AK796" i="1" s="1"/>
  <c r="AH797" i="1"/>
  <c r="AK797" i="1" s="1"/>
  <c r="AH798" i="1"/>
  <c r="AK798" i="1" s="1"/>
  <c r="AH799" i="1"/>
  <c r="AK799" i="1" s="1"/>
  <c r="AH800" i="1"/>
  <c r="AK800" i="1" s="1"/>
  <c r="AH801" i="1"/>
  <c r="AK801" i="1" s="1"/>
  <c r="AH802" i="1"/>
  <c r="AK802" i="1" s="1"/>
  <c r="AH803" i="1"/>
  <c r="AK803" i="1" s="1"/>
  <c r="AH804" i="1"/>
  <c r="AK804" i="1" s="1"/>
  <c r="AH805" i="1"/>
  <c r="AK805" i="1" s="1"/>
  <c r="AH806" i="1"/>
  <c r="AK806" i="1" s="1"/>
  <c r="AH807" i="1"/>
  <c r="AK807" i="1" s="1"/>
  <c r="AH808" i="1"/>
  <c r="AK808" i="1" s="1"/>
  <c r="AH809" i="1"/>
  <c r="AK809" i="1" s="1"/>
  <c r="AH810" i="1"/>
  <c r="AK810" i="1" s="1"/>
  <c r="AH811" i="1"/>
  <c r="AK811" i="1" s="1"/>
  <c r="AH812" i="1"/>
  <c r="AK812" i="1" s="1"/>
  <c r="AH813" i="1"/>
  <c r="AK813" i="1" s="1"/>
  <c r="AH814" i="1"/>
  <c r="AK814" i="1" s="1"/>
  <c r="AH815" i="1"/>
  <c r="AK815" i="1" s="1"/>
  <c r="AH816" i="1"/>
  <c r="AK816" i="1" s="1"/>
  <c r="AH817" i="1"/>
  <c r="AK817" i="1" s="1"/>
  <c r="AH818" i="1"/>
  <c r="AK818" i="1" s="1"/>
  <c r="AH819" i="1"/>
  <c r="AK819" i="1" s="1"/>
  <c r="AH820" i="1"/>
  <c r="AK820" i="1" s="1"/>
  <c r="AH821" i="1"/>
  <c r="AK821" i="1" s="1"/>
  <c r="AH822" i="1"/>
  <c r="AK822" i="1" s="1"/>
  <c r="AH823" i="1"/>
  <c r="AK823" i="1" s="1"/>
  <c r="AH824" i="1"/>
  <c r="AK824" i="1" s="1"/>
  <c r="AH825" i="1"/>
  <c r="AK825" i="1" s="1"/>
  <c r="AH826" i="1"/>
  <c r="AK826" i="1" s="1"/>
  <c r="AH827" i="1"/>
  <c r="AK827" i="1" s="1"/>
  <c r="AH828" i="1"/>
  <c r="AK828" i="1" s="1"/>
  <c r="AH829" i="1"/>
  <c r="AK829" i="1" s="1"/>
  <c r="AH830" i="1"/>
  <c r="AK830" i="1" s="1"/>
  <c r="AH831" i="1"/>
  <c r="AK831" i="1" s="1"/>
  <c r="AH832" i="1"/>
  <c r="AK832" i="1" s="1"/>
  <c r="AH833" i="1"/>
  <c r="AK833" i="1" s="1"/>
  <c r="AH834" i="1"/>
  <c r="AK834" i="1" s="1"/>
  <c r="AH835" i="1"/>
  <c r="AK835" i="1" s="1"/>
  <c r="AH836" i="1"/>
  <c r="AK836" i="1" s="1"/>
  <c r="AH837" i="1"/>
  <c r="AK837" i="1" s="1"/>
  <c r="AH838" i="1"/>
  <c r="AK838" i="1" s="1"/>
  <c r="AH839" i="1"/>
  <c r="AK839" i="1" s="1"/>
  <c r="AH840" i="1"/>
  <c r="AK840" i="1" s="1"/>
  <c r="AH841" i="1"/>
  <c r="AK841" i="1" s="1"/>
  <c r="AH842" i="1"/>
  <c r="AK842" i="1" s="1"/>
  <c r="AH843" i="1"/>
  <c r="AK843" i="1" s="1"/>
  <c r="AH844" i="1"/>
  <c r="AK844" i="1" s="1"/>
  <c r="AH845" i="1"/>
  <c r="AK845" i="1" s="1"/>
  <c r="AH846" i="1"/>
  <c r="AK846" i="1" s="1"/>
  <c r="AH847" i="1"/>
  <c r="AK847" i="1" s="1"/>
  <c r="AH848" i="1"/>
  <c r="AK848" i="1" s="1"/>
  <c r="AH849" i="1"/>
  <c r="AK849" i="1" s="1"/>
  <c r="AH850" i="1"/>
  <c r="AK850" i="1" s="1"/>
  <c r="AH851" i="1"/>
  <c r="AK851" i="1" s="1"/>
  <c r="AH852" i="1"/>
  <c r="AK852" i="1" s="1"/>
  <c r="AH853" i="1"/>
  <c r="AK853" i="1" s="1"/>
  <c r="AH854" i="1"/>
  <c r="AK854" i="1" s="1"/>
  <c r="AH855" i="1"/>
  <c r="AK855" i="1" s="1"/>
  <c r="AH856" i="1"/>
  <c r="AK856" i="1" s="1"/>
  <c r="AH857" i="1"/>
  <c r="AK857" i="1" s="1"/>
  <c r="AH858" i="1"/>
  <c r="AK858" i="1" s="1"/>
  <c r="AH859" i="1"/>
  <c r="AK859" i="1" s="1"/>
  <c r="AH860" i="1"/>
  <c r="AK860" i="1" s="1"/>
  <c r="AH861" i="1"/>
  <c r="AK861" i="1" s="1"/>
  <c r="AH862" i="1"/>
  <c r="AK862" i="1" s="1"/>
  <c r="AH863" i="1"/>
  <c r="AK863" i="1" s="1"/>
  <c r="AH864" i="1"/>
  <c r="AK864" i="1" s="1"/>
  <c r="AH865" i="1"/>
  <c r="AK865" i="1" s="1"/>
  <c r="AH866" i="1"/>
  <c r="AK866" i="1" s="1"/>
  <c r="AH867" i="1"/>
  <c r="AK867" i="1" s="1"/>
  <c r="AH868" i="1"/>
  <c r="AK868" i="1" s="1"/>
  <c r="AH869" i="1"/>
  <c r="AK869" i="1" s="1"/>
  <c r="AH870" i="1"/>
  <c r="AK870" i="1" s="1"/>
  <c r="AH871" i="1"/>
  <c r="AK871" i="1" s="1"/>
  <c r="AH872" i="1"/>
  <c r="AK872" i="1" s="1"/>
  <c r="AH873" i="1"/>
  <c r="AK873" i="1" s="1"/>
  <c r="AH874" i="1"/>
  <c r="AK874" i="1" s="1"/>
  <c r="AH875" i="1"/>
  <c r="AK875" i="1" s="1"/>
  <c r="AH876" i="1"/>
  <c r="AK876" i="1" s="1"/>
  <c r="AH877" i="1"/>
  <c r="AK877" i="1" s="1"/>
  <c r="AH878" i="1"/>
  <c r="AK878" i="1" s="1"/>
  <c r="AH879" i="1"/>
  <c r="AK879" i="1" s="1"/>
  <c r="AH880" i="1"/>
  <c r="AK880" i="1" s="1"/>
  <c r="AH881" i="1"/>
  <c r="AK881" i="1" s="1"/>
  <c r="AH882" i="1"/>
  <c r="AK882" i="1" s="1"/>
  <c r="AH883" i="1"/>
  <c r="AK883" i="1" s="1"/>
  <c r="AH884" i="1"/>
  <c r="AK884" i="1" s="1"/>
  <c r="AH885" i="1"/>
  <c r="AK885" i="1" s="1"/>
  <c r="AH886" i="1"/>
  <c r="AK886" i="1" s="1"/>
  <c r="AH887" i="1"/>
  <c r="AK887" i="1" s="1"/>
  <c r="AH888" i="1"/>
  <c r="AK888" i="1" s="1"/>
  <c r="AH889" i="1"/>
  <c r="AK889" i="1" s="1"/>
  <c r="AH890" i="1"/>
  <c r="AK890" i="1" s="1"/>
  <c r="AH891" i="1"/>
  <c r="AK891" i="1" s="1"/>
  <c r="AH892" i="1"/>
  <c r="AK892" i="1" s="1"/>
  <c r="AH893" i="1"/>
  <c r="AK893" i="1" s="1"/>
  <c r="AH894" i="1"/>
  <c r="AK894" i="1" s="1"/>
  <c r="AH895" i="1"/>
  <c r="AK895" i="1" s="1"/>
  <c r="AH896" i="1"/>
  <c r="AK896" i="1" s="1"/>
  <c r="AH897" i="1"/>
  <c r="AK897" i="1" s="1"/>
  <c r="AH898" i="1"/>
  <c r="AK898" i="1" s="1"/>
  <c r="AH899" i="1"/>
  <c r="AK899" i="1" s="1"/>
  <c r="AH900" i="1"/>
  <c r="AK900" i="1" s="1"/>
  <c r="AH901" i="1"/>
  <c r="AK901" i="1" s="1"/>
  <c r="AH902" i="1"/>
  <c r="AK902" i="1" s="1"/>
  <c r="AH903" i="1"/>
  <c r="AK903" i="1" s="1"/>
  <c r="AH904" i="1"/>
  <c r="AK904" i="1" s="1"/>
  <c r="AH905" i="1"/>
  <c r="AK905" i="1" s="1"/>
  <c r="AH906" i="1"/>
  <c r="AK906" i="1" s="1"/>
  <c r="AH907" i="1"/>
  <c r="AK907" i="1" s="1"/>
  <c r="AH908" i="1"/>
  <c r="AK908" i="1" s="1"/>
  <c r="AH909" i="1"/>
  <c r="AK909" i="1" s="1"/>
  <c r="AH910" i="1"/>
  <c r="AK910" i="1" s="1"/>
  <c r="AH911" i="1"/>
  <c r="AK911" i="1" s="1"/>
  <c r="AH912" i="1"/>
  <c r="AK912" i="1" s="1"/>
  <c r="AH913" i="1"/>
  <c r="AK913" i="1" s="1"/>
  <c r="AH914" i="1"/>
  <c r="AK914" i="1" s="1"/>
  <c r="AH915" i="1"/>
  <c r="AK915" i="1" s="1"/>
  <c r="AH916" i="1"/>
  <c r="AK916" i="1" s="1"/>
  <c r="AH917" i="1"/>
  <c r="AK917" i="1" s="1"/>
  <c r="AH918" i="1"/>
  <c r="AK918" i="1" s="1"/>
  <c r="AH919" i="1"/>
  <c r="AK919" i="1" s="1"/>
  <c r="AH920" i="1"/>
  <c r="AK920" i="1" s="1"/>
  <c r="AH921" i="1"/>
  <c r="AK921" i="1" s="1"/>
  <c r="AH922" i="1"/>
  <c r="AK922" i="1" s="1"/>
  <c r="AH923" i="1"/>
  <c r="AK923" i="1" s="1"/>
  <c r="AH924" i="1"/>
  <c r="AK924" i="1" s="1"/>
  <c r="AH925" i="1"/>
  <c r="AK925" i="1" s="1"/>
  <c r="AH926" i="1"/>
  <c r="AK926" i="1" s="1"/>
  <c r="AH927" i="1"/>
  <c r="AK927" i="1" s="1"/>
  <c r="AH928" i="1"/>
  <c r="AK928" i="1" s="1"/>
  <c r="AH929" i="1"/>
  <c r="AK929" i="1" s="1"/>
  <c r="AH930" i="1"/>
  <c r="AK930" i="1" s="1"/>
  <c r="AH931" i="1"/>
  <c r="AK931" i="1" s="1"/>
  <c r="AH932" i="1"/>
  <c r="AK932" i="1" s="1"/>
  <c r="AH933" i="1"/>
  <c r="AK933" i="1" s="1"/>
  <c r="AH934" i="1"/>
  <c r="AK934" i="1" s="1"/>
  <c r="AH935" i="1"/>
  <c r="AK935" i="1" s="1"/>
  <c r="AH936" i="1"/>
  <c r="AK936" i="1" s="1"/>
  <c r="AH937" i="1"/>
  <c r="AK937" i="1" s="1"/>
  <c r="AH938" i="1"/>
  <c r="AK938" i="1" s="1"/>
  <c r="AH939" i="1"/>
  <c r="AK939" i="1" s="1"/>
  <c r="AH940" i="1"/>
  <c r="AK940" i="1" s="1"/>
  <c r="AH941" i="1"/>
  <c r="AK941" i="1" s="1"/>
  <c r="AH942" i="1"/>
  <c r="AK942" i="1" s="1"/>
  <c r="AH943" i="1"/>
  <c r="AK943" i="1" s="1"/>
  <c r="AH944" i="1"/>
  <c r="AK944" i="1" s="1"/>
  <c r="AH945" i="1"/>
  <c r="AK945" i="1" s="1"/>
  <c r="AH946" i="1"/>
  <c r="AK946" i="1" s="1"/>
  <c r="AH947" i="1"/>
  <c r="AK947" i="1" s="1"/>
  <c r="AH948" i="1"/>
  <c r="AK948" i="1" s="1"/>
  <c r="AH949" i="1"/>
  <c r="AK949" i="1" s="1"/>
  <c r="AH950" i="1"/>
  <c r="AK950" i="1" s="1"/>
  <c r="AH951" i="1"/>
  <c r="AK951" i="1" s="1"/>
  <c r="AH952" i="1"/>
  <c r="AK952" i="1" s="1"/>
  <c r="AH953" i="1"/>
  <c r="AK953" i="1" s="1"/>
  <c r="AH954" i="1"/>
  <c r="AK954" i="1" s="1"/>
  <c r="AH955" i="1"/>
  <c r="AK955" i="1" s="1"/>
  <c r="AH956" i="1"/>
  <c r="AK956" i="1" s="1"/>
  <c r="AH957" i="1"/>
  <c r="AK957" i="1" s="1"/>
  <c r="AH958" i="1"/>
  <c r="AK958" i="1" s="1"/>
  <c r="AH959" i="1"/>
  <c r="AK959" i="1" s="1"/>
  <c r="AH960" i="1"/>
  <c r="AK960" i="1" s="1"/>
  <c r="AH961" i="1"/>
  <c r="AK961" i="1" s="1"/>
  <c r="AH962" i="1"/>
  <c r="AK962" i="1" s="1"/>
  <c r="AH963" i="1"/>
  <c r="AK963" i="1" s="1"/>
  <c r="AH964" i="1"/>
  <c r="AK964" i="1" s="1"/>
  <c r="AH965" i="1"/>
  <c r="AK965" i="1" s="1"/>
  <c r="AH966" i="1"/>
  <c r="AK966" i="1" s="1"/>
  <c r="AH967" i="1"/>
  <c r="AK967" i="1" s="1"/>
  <c r="AH968" i="1"/>
  <c r="AK968" i="1" s="1"/>
  <c r="AH969" i="1"/>
  <c r="AK969" i="1" s="1"/>
  <c r="AH970" i="1"/>
  <c r="AK970" i="1" s="1"/>
  <c r="AH971" i="1"/>
  <c r="AK971" i="1" s="1"/>
  <c r="AH972" i="1"/>
  <c r="AK972" i="1" s="1"/>
  <c r="AH973" i="1"/>
  <c r="AK973" i="1" s="1"/>
  <c r="AH974" i="1"/>
  <c r="AK974" i="1" s="1"/>
  <c r="AH975" i="1"/>
  <c r="AK975" i="1" s="1"/>
  <c r="AH976" i="1"/>
  <c r="AK976" i="1" s="1"/>
  <c r="AH977" i="1"/>
  <c r="AK977" i="1" s="1"/>
  <c r="AH978" i="1"/>
  <c r="AK978" i="1" s="1"/>
  <c r="AH979" i="1"/>
  <c r="AK979" i="1" s="1"/>
  <c r="AH980" i="1"/>
  <c r="AK980" i="1" s="1"/>
  <c r="AH981" i="1"/>
  <c r="AK981" i="1" s="1"/>
  <c r="AH982" i="1"/>
  <c r="AK982" i="1" s="1"/>
  <c r="AH983" i="1"/>
  <c r="AK983" i="1" s="1"/>
  <c r="AH984" i="1"/>
  <c r="AK984" i="1" s="1"/>
  <c r="AH985" i="1"/>
  <c r="AK985" i="1" s="1"/>
  <c r="AH986" i="1"/>
  <c r="AK986" i="1" s="1"/>
  <c r="AH987" i="1"/>
  <c r="AK987" i="1" s="1"/>
  <c r="AH988" i="1"/>
  <c r="AK988" i="1" s="1"/>
  <c r="AH989" i="1"/>
  <c r="AK989" i="1" s="1"/>
  <c r="AH990" i="1"/>
  <c r="AK990" i="1" s="1"/>
  <c r="AH991" i="1"/>
  <c r="AK991" i="1" s="1"/>
  <c r="AH992" i="1"/>
  <c r="AK992" i="1" s="1"/>
  <c r="AH993" i="1"/>
  <c r="AK993" i="1" s="1"/>
  <c r="AH994" i="1"/>
  <c r="AK994" i="1" s="1"/>
  <c r="AH995" i="1"/>
  <c r="AK995" i="1" s="1"/>
  <c r="AH996" i="1"/>
  <c r="AK996" i="1" s="1"/>
  <c r="AH997" i="1"/>
  <c r="AK997" i="1" s="1"/>
  <c r="AH998" i="1"/>
  <c r="AK998" i="1" s="1"/>
  <c r="AH999" i="1"/>
  <c r="AK999" i="1" s="1"/>
  <c r="AH1000" i="1"/>
  <c r="AK1000" i="1" s="1"/>
  <c r="AH1001" i="1"/>
  <c r="AK1001" i="1" s="1"/>
  <c r="AH1002" i="1"/>
  <c r="AK1002" i="1" s="1"/>
  <c r="AH1003" i="1"/>
  <c r="AK1003" i="1" s="1"/>
  <c r="AH1004" i="1"/>
  <c r="AK1004" i="1" s="1"/>
  <c r="AH1005" i="1"/>
  <c r="AK1005" i="1" s="1"/>
  <c r="AH1006" i="1"/>
  <c r="AK1006" i="1" s="1"/>
  <c r="AH1007" i="1"/>
  <c r="AK1007" i="1" s="1"/>
  <c r="AH1008" i="1"/>
  <c r="AK1008" i="1" s="1"/>
  <c r="AH1009" i="1"/>
  <c r="AK1009" i="1" s="1"/>
  <c r="AH1010" i="1"/>
  <c r="AK1010" i="1" s="1"/>
  <c r="AH1011" i="1"/>
  <c r="AK1011" i="1" s="1"/>
  <c r="AH1012" i="1"/>
  <c r="AK1012" i="1" s="1"/>
  <c r="AH1013" i="1"/>
  <c r="AK1013" i="1" s="1"/>
  <c r="AH1014" i="1"/>
  <c r="AK1014" i="1" s="1"/>
  <c r="AH1015" i="1"/>
  <c r="AK1015" i="1" s="1"/>
  <c r="AH1016" i="1"/>
  <c r="AK1016" i="1" s="1"/>
  <c r="AH1017" i="1"/>
  <c r="AK1017" i="1" s="1"/>
  <c r="AH1018" i="1"/>
  <c r="AK1018" i="1" s="1"/>
  <c r="AH1019" i="1"/>
  <c r="AK1019" i="1" s="1"/>
  <c r="AH1020" i="1"/>
  <c r="AK1020" i="1" s="1"/>
  <c r="AH1021" i="1"/>
  <c r="AK1021" i="1" s="1"/>
  <c r="AH1022" i="1"/>
  <c r="AK1022" i="1" s="1"/>
  <c r="AH1023" i="1"/>
  <c r="AK1023" i="1" s="1"/>
  <c r="AH1024" i="1"/>
  <c r="AK1024" i="1" s="1"/>
  <c r="AH1025" i="1"/>
  <c r="AK1025" i="1" s="1"/>
  <c r="AH1026" i="1"/>
  <c r="AK1026" i="1" s="1"/>
  <c r="AH1027" i="1"/>
  <c r="AK1027" i="1" s="1"/>
  <c r="AH1028" i="1"/>
  <c r="AK1028" i="1" s="1"/>
  <c r="AH1029" i="1"/>
  <c r="AK1029" i="1" s="1"/>
  <c r="AH1030" i="1"/>
  <c r="AK1030" i="1" s="1"/>
  <c r="AH1031" i="1"/>
  <c r="AK1031" i="1" s="1"/>
  <c r="AH1032" i="1"/>
  <c r="AK1032" i="1" s="1"/>
  <c r="AH1033" i="1"/>
  <c r="AK1033" i="1" s="1"/>
  <c r="AH1034" i="1"/>
  <c r="AK1034" i="1" s="1"/>
  <c r="AH1035" i="1"/>
  <c r="AK1035" i="1" s="1"/>
  <c r="AH1036" i="1"/>
  <c r="AK1036" i="1" s="1"/>
  <c r="AH1037" i="1"/>
  <c r="AK1037" i="1" s="1"/>
  <c r="AH1038" i="1"/>
  <c r="AK1038" i="1" s="1"/>
  <c r="AH1039" i="1"/>
  <c r="AK1039" i="1" s="1"/>
  <c r="AH1040" i="1"/>
  <c r="AK1040" i="1" s="1"/>
  <c r="AH1041" i="1"/>
  <c r="AK1041" i="1" s="1"/>
  <c r="AH1042" i="1"/>
  <c r="AK1042" i="1" s="1"/>
  <c r="AH1043" i="1"/>
  <c r="AK1043" i="1" s="1"/>
  <c r="AH1044" i="1"/>
  <c r="AK1044" i="1" s="1"/>
  <c r="AH1045" i="1"/>
  <c r="AK1045" i="1" s="1"/>
  <c r="AH1046" i="1"/>
  <c r="AK1046" i="1" s="1"/>
  <c r="AH1047" i="1"/>
  <c r="AK1047" i="1" s="1"/>
  <c r="AH1048" i="1"/>
  <c r="AK1048" i="1" s="1"/>
  <c r="AH1049" i="1"/>
  <c r="AK1049" i="1" s="1"/>
  <c r="AH1050" i="1"/>
  <c r="AK1050" i="1" s="1"/>
  <c r="AH1051" i="1"/>
  <c r="AK1051" i="1" s="1"/>
  <c r="AH1052" i="1"/>
  <c r="AH1053" i="1"/>
  <c r="AK1053" i="1" s="1"/>
  <c r="AH1054" i="1"/>
  <c r="AK1054" i="1" s="1"/>
  <c r="AH1055" i="1"/>
  <c r="AK1055" i="1" s="1"/>
  <c r="AH1056" i="1"/>
  <c r="AK1056" i="1" s="1"/>
  <c r="AH1057" i="1"/>
  <c r="AK1057" i="1" s="1"/>
  <c r="AH1058" i="1"/>
  <c r="AK1058" i="1" s="1"/>
  <c r="AH1059" i="1"/>
  <c r="AK1059" i="1" s="1"/>
  <c r="AH1060" i="1"/>
  <c r="AK1060" i="1" s="1"/>
  <c r="AH1061" i="1"/>
  <c r="AK1061" i="1" s="1"/>
  <c r="AH1062" i="1"/>
  <c r="AK1062" i="1" s="1"/>
  <c r="AH1063" i="1"/>
  <c r="AK1063" i="1" s="1"/>
  <c r="AH1064" i="1"/>
  <c r="AK1064" i="1" s="1"/>
  <c r="AH1065" i="1"/>
  <c r="AK1065" i="1" s="1"/>
  <c r="AH1066" i="1"/>
  <c r="AK1066" i="1" s="1"/>
  <c r="AH1067" i="1"/>
  <c r="AK1067" i="1" s="1"/>
  <c r="AH1068" i="1"/>
  <c r="AK1068" i="1" s="1"/>
  <c r="AH1069" i="1"/>
  <c r="AK1069" i="1" s="1"/>
  <c r="AH1070" i="1"/>
  <c r="AK1070" i="1" s="1"/>
  <c r="AH1071" i="1"/>
  <c r="AK1071" i="1" s="1"/>
  <c r="AH1072" i="1"/>
  <c r="AK1072" i="1" s="1"/>
  <c r="AH1073" i="1"/>
  <c r="AK1073" i="1" s="1"/>
  <c r="AH1074" i="1"/>
  <c r="AK1074" i="1" s="1"/>
  <c r="AH1075" i="1"/>
  <c r="AK1075" i="1" s="1"/>
  <c r="AH1076" i="1"/>
  <c r="AK1076" i="1" s="1"/>
  <c r="AH1077" i="1"/>
  <c r="AK1077" i="1" s="1"/>
  <c r="AH1078" i="1"/>
  <c r="AK1078" i="1" s="1"/>
  <c r="AH1079" i="1"/>
  <c r="AK1079" i="1" s="1"/>
  <c r="AH1080" i="1"/>
  <c r="AK1080" i="1" s="1"/>
  <c r="AH1081" i="1"/>
  <c r="AK1081" i="1" s="1"/>
  <c r="AH1082" i="1"/>
  <c r="AK1082" i="1" s="1"/>
  <c r="AH1083" i="1"/>
  <c r="AK1083" i="1" s="1"/>
  <c r="AH1084" i="1"/>
  <c r="AK1084" i="1" s="1"/>
  <c r="AH1085" i="1"/>
  <c r="AK1085" i="1" s="1"/>
  <c r="AH1086" i="1"/>
  <c r="AK1086" i="1" s="1"/>
  <c r="AH1087" i="1"/>
  <c r="AK1087" i="1" s="1"/>
  <c r="AH1088" i="1"/>
  <c r="AK1088" i="1" s="1"/>
  <c r="AH1089" i="1"/>
  <c r="AK1089" i="1" s="1"/>
  <c r="AH1090" i="1"/>
  <c r="AK1090" i="1" s="1"/>
  <c r="AH1091" i="1"/>
  <c r="AK1091" i="1" s="1"/>
  <c r="AH1092" i="1"/>
  <c r="AK1092" i="1" s="1"/>
  <c r="AH1093" i="1"/>
  <c r="AK1093" i="1" s="1"/>
  <c r="AH1094" i="1"/>
  <c r="AK1094" i="1" s="1"/>
  <c r="AH1095" i="1"/>
  <c r="AK1095" i="1" s="1"/>
  <c r="AH1096" i="1"/>
  <c r="AK1096" i="1" s="1"/>
  <c r="AH1097" i="1"/>
  <c r="AK1097" i="1" s="1"/>
  <c r="AH1098" i="1"/>
  <c r="AK1098" i="1" s="1"/>
  <c r="AH1099" i="1"/>
  <c r="AK1099" i="1" s="1"/>
  <c r="AH1100" i="1"/>
  <c r="AK1100" i="1" s="1"/>
  <c r="AH1101" i="1"/>
  <c r="AK1101" i="1" s="1"/>
  <c r="AH1102" i="1"/>
  <c r="AK1102" i="1" s="1"/>
  <c r="AH1103" i="1"/>
  <c r="AK1103" i="1" s="1"/>
  <c r="AH1104" i="1"/>
  <c r="AK1104" i="1" s="1"/>
  <c r="AH1105" i="1"/>
  <c r="AK1105" i="1" s="1"/>
  <c r="AH1106" i="1"/>
  <c r="AK1106" i="1" s="1"/>
  <c r="AH1107" i="1"/>
  <c r="AK1107" i="1" s="1"/>
  <c r="AH1108" i="1"/>
  <c r="AK1108" i="1" s="1"/>
  <c r="AH1109" i="1"/>
  <c r="AK1109" i="1" s="1"/>
  <c r="AH1110" i="1"/>
  <c r="AK1110" i="1" s="1"/>
  <c r="AH1111" i="1"/>
  <c r="AK1111" i="1" s="1"/>
  <c r="AH1112" i="1"/>
  <c r="AK1112" i="1" s="1"/>
  <c r="AH1113" i="1"/>
  <c r="AK1113" i="1" s="1"/>
  <c r="AH1114" i="1"/>
  <c r="AK1114" i="1" s="1"/>
  <c r="AH1115" i="1"/>
  <c r="AK1115" i="1" s="1"/>
  <c r="AH1116" i="1"/>
  <c r="AK1116" i="1" s="1"/>
  <c r="AH1117" i="1"/>
  <c r="AK1117" i="1" s="1"/>
  <c r="AH1118" i="1"/>
  <c r="AK1118" i="1" s="1"/>
  <c r="AH1119" i="1"/>
  <c r="AK1119" i="1" s="1"/>
  <c r="AH1120" i="1"/>
  <c r="AK1120" i="1" s="1"/>
  <c r="AH1121" i="1"/>
  <c r="AK1121" i="1" s="1"/>
  <c r="AH1122" i="1"/>
  <c r="AK1122" i="1" s="1"/>
  <c r="AH1123" i="1"/>
  <c r="AK1123" i="1" s="1"/>
  <c r="AH1124" i="1"/>
  <c r="AK1124" i="1" s="1"/>
  <c r="AH1125" i="1"/>
  <c r="AK1125" i="1" s="1"/>
  <c r="AH1126" i="1"/>
  <c r="AK1126" i="1" s="1"/>
  <c r="AH1127" i="1"/>
  <c r="AK1127" i="1" s="1"/>
  <c r="AH1128" i="1"/>
  <c r="AK1128" i="1" s="1"/>
  <c r="AH1129" i="1"/>
  <c r="AK1129" i="1" s="1"/>
  <c r="AH1130" i="1"/>
  <c r="AK1130" i="1" s="1"/>
  <c r="AH1131" i="1"/>
  <c r="AK1131" i="1" s="1"/>
  <c r="AH1132" i="1"/>
  <c r="AK1132" i="1" s="1"/>
  <c r="AH1133" i="1"/>
  <c r="AK1133" i="1" s="1"/>
  <c r="AH1134" i="1"/>
  <c r="AK1134" i="1" s="1"/>
  <c r="AH1135" i="1"/>
  <c r="AK1135" i="1" s="1"/>
  <c r="AH1136" i="1"/>
  <c r="AK1136" i="1" s="1"/>
  <c r="AH1137" i="1"/>
  <c r="AK1137" i="1" s="1"/>
  <c r="AH1138" i="1"/>
  <c r="AK1138" i="1" s="1"/>
  <c r="AH1139" i="1"/>
  <c r="AK1139" i="1" s="1"/>
  <c r="AH1140" i="1"/>
  <c r="AK1140" i="1" s="1"/>
  <c r="AH1141" i="1"/>
  <c r="AK1141" i="1" s="1"/>
  <c r="AH1142" i="1"/>
  <c r="AK1142" i="1" s="1"/>
  <c r="AH1143" i="1"/>
  <c r="AK1143" i="1" s="1"/>
  <c r="AH1144" i="1"/>
  <c r="AK1144" i="1" s="1"/>
  <c r="AH1145" i="1"/>
  <c r="AK1145" i="1" s="1"/>
  <c r="AH1146" i="1"/>
  <c r="AK1146" i="1" s="1"/>
  <c r="AH1147" i="1"/>
  <c r="AK1147" i="1" s="1"/>
  <c r="AH1148" i="1"/>
  <c r="AK1148" i="1" s="1"/>
  <c r="AH1149" i="1"/>
  <c r="AK1149" i="1" s="1"/>
  <c r="AH1150" i="1"/>
  <c r="AK1150" i="1" s="1"/>
  <c r="AH1151" i="1"/>
  <c r="AK1151" i="1" s="1"/>
  <c r="AH1152" i="1"/>
  <c r="AK1152" i="1" s="1"/>
  <c r="AH1153" i="1"/>
  <c r="AK1153" i="1" s="1"/>
  <c r="AH1154" i="1"/>
  <c r="AK1154" i="1" s="1"/>
  <c r="AH1155" i="1"/>
  <c r="AK1155" i="1" s="1"/>
  <c r="AH1156" i="1"/>
  <c r="AK1156" i="1" s="1"/>
  <c r="AH1157" i="1"/>
  <c r="AK1157" i="1" s="1"/>
  <c r="AH1158" i="1"/>
  <c r="AK1158" i="1" s="1"/>
  <c r="AH1159" i="1"/>
  <c r="AK1159" i="1" s="1"/>
  <c r="AH1160" i="1"/>
  <c r="AK1160" i="1" s="1"/>
  <c r="AH1161" i="1"/>
  <c r="AK1161" i="1" s="1"/>
  <c r="AH1162" i="1"/>
  <c r="AK1162" i="1" s="1"/>
  <c r="AH1163" i="1"/>
  <c r="AK1163" i="1" s="1"/>
  <c r="AH1164" i="1"/>
  <c r="AK1164" i="1" s="1"/>
  <c r="AH1165" i="1"/>
  <c r="AK1165" i="1" s="1"/>
  <c r="AH1166" i="1"/>
  <c r="AK1166" i="1" s="1"/>
  <c r="AH1167" i="1"/>
  <c r="AK1167" i="1" s="1"/>
  <c r="AH1168" i="1"/>
  <c r="AK1168" i="1" s="1"/>
  <c r="AH1169" i="1"/>
  <c r="AK1169" i="1" s="1"/>
  <c r="AH1170" i="1"/>
  <c r="AK1170" i="1" s="1"/>
  <c r="AH1171" i="1"/>
  <c r="AK1171" i="1" s="1"/>
  <c r="AH1172" i="1"/>
  <c r="AK1172" i="1" s="1"/>
  <c r="AH1173" i="1"/>
  <c r="AK1173" i="1" s="1"/>
  <c r="AH1174" i="1"/>
  <c r="AK1174" i="1" s="1"/>
  <c r="AH1175" i="1"/>
  <c r="AK1175" i="1" s="1"/>
  <c r="AH1176" i="1"/>
  <c r="AK1176" i="1" s="1"/>
  <c r="AH1177" i="1"/>
  <c r="AK1177" i="1" s="1"/>
  <c r="AH1178" i="1"/>
  <c r="AK1178" i="1" s="1"/>
  <c r="AH1179" i="1"/>
  <c r="AK1179" i="1" s="1"/>
  <c r="AH1180" i="1"/>
  <c r="AK1180" i="1" s="1"/>
  <c r="AH1181" i="1"/>
  <c r="AK1181" i="1" s="1"/>
  <c r="AH1182" i="1"/>
  <c r="AK1182" i="1" s="1"/>
  <c r="AH1183" i="1"/>
  <c r="AK1183" i="1" s="1"/>
  <c r="AH1184" i="1"/>
  <c r="AK1184" i="1" s="1"/>
  <c r="AH1185" i="1"/>
  <c r="AK1185" i="1" s="1"/>
  <c r="AH1186" i="1"/>
  <c r="AK1186" i="1" s="1"/>
  <c r="AH1187" i="1"/>
  <c r="AK1187" i="1" s="1"/>
  <c r="AH1188" i="1"/>
  <c r="AK1188" i="1" s="1"/>
  <c r="AH1189" i="1"/>
  <c r="AK1189" i="1" s="1"/>
  <c r="AH1190" i="1"/>
  <c r="AK1190" i="1" s="1"/>
  <c r="AH1191" i="1"/>
  <c r="AK1191" i="1" s="1"/>
  <c r="AH1192" i="1"/>
  <c r="AK1192" i="1" s="1"/>
  <c r="AH1193" i="1"/>
  <c r="AK1193" i="1" s="1"/>
  <c r="AH1194" i="1"/>
  <c r="AK1194" i="1" s="1"/>
  <c r="AH1195" i="1"/>
  <c r="AK1195" i="1" s="1"/>
  <c r="AH1196" i="1"/>
  <c r="AK1196" i="1" s="1"/>
  <c r="AH1197" i="1"/>
  <c r="AK1197" i="1" s="1"/>
  <c r="AH1198" i="1"/>
  <c r="AK1198" i="1" s="1"/>
  <c r="AH1199" i="1"/>
  <c r="AK1199" i="1" s="1"/>
  <c r="AH1200" i="1"/>
  <c r="AK1200" i="1" s="1"/>
  <c r="AH1201" i="1"/>
  <c r="AK1201" i="1" s="1"/>
  <c r="AH1202" i="1"/>
  <c r="AK1202" i="1" s="1"/>
  <c r="AH1203" i="1"/>
  <c r="AH1204" i="1"/>
  <c r="AK1204" i="1" s="1"/>
  <c r="AH1205" i="1"/>
  <c r="AK1205" i="1" s="1"/>
  <c r="AH1206" i="1"/>
  <c r="AK1206" i="1" s="1"/>
  <c r="AH1207" i="1"/>
  <c r="AK1207" i="1" s="1"/>
  <c r="AH1208" i="1"/>
  <c r="AK1208" i="1" s="1"/>
  <c r="AH1209" i="1"/>
  <c r="AK1209" i="1" s="1"/>
  <c r="AH1210" i="1"/>
  <c r="AK1210" i="1" s="1"/>
  <c r="AH1211" i="1"/>
  <c r="AK1211" i="1" s="1"/>
  <c r="AH1212" i="1"/>
  <c r="AK1212" i="1" s="1"/>
  <c r="AH1213" i="1"/>
  <c r="AK1213" i="1" s="1"/>
  <c r="AH1214" i="1"/>
  <c r="AK1214" i="1" s="1"/>
  <c r="AH1215" i="1"/>
  <c r="AK1215" i="1" s="1"/>
  <c r="AH1216" i="1"/>
  <c r="AK1216" i="1" s="1"/>
  <c r="AH1217" i="1"/>
  <c r="AK1217" i="1" s="1"/>
  <c r="AH1218" i="1"/>
  <c r="AK1218" i="1" s="1"/>
  <c r="AH1219" i="1"/>
  <c r="AK1219" i="1" s="1"/>
  <c r="AH1220" i="1"/>
  <c r="AK1220" i="1" s="1"/>
  <c r="AH1221" i="1"/>
  <c r="AK1221" i="1" s="1"/>
  <c r="AH1222" i="1"/>
  <c r="AK1222" i="1" s="1"/>
  <c r="AH1223" i="1"/>
  <c r="AK1223" i="1" s="1"/>
  <c r="AH1224" i="1"/>
  <c r="AK1224" i="1" s="1"/>
  <c r="AH1225" i="1"/>
  <c r="AK1225" i="1" s="1"/>
  <c r="AH1226" i="1"/>
  <c r="AK1226" i="1" s="1"/>
  <c r="AH1227" i="1"/>
  <c r="AK1227" i="1" s="1"/>
  <c r="AH1228" i="1"/>
  <c r="AK1228" i="1" s="1"/>
  <c r="AH1229" i="1"/>
  <c r="AK1229" i="1" s="1"/>
  <c r="AH1230" i="1"/>
  <c r="AK1230" i="1" s="1"/>
  <c r="AH1231" i="1"/>
  <c r="AK1231" i="1" s="1"/>
  <c r="AH1232" i="1"/>
  <c r="AK1232" i="1" s="1"/>
  <c r="AH1233" i="1"/>
  <c r="AK1233" i="1" s="1"/>
  <c r="AH1234" i="1"/>
  <c r="AK1234" i="1" s="1"/>
  <c r="AH1235" i="1"/>
  <c r="AK1235" i="1" s="1"/>
  <c r="AH1236" i="1"/>
  <c r="AK1236" i="1" s="1"/>
  <c r="AH1237" i="1"/>
  <c r="AK1237" i="1" s="1"/>
  <c r="AH1238" i="1"/>
  <c r="AK1238" i="1" s="1"/>
  <c r="AH1239" i="1"/>
  <c r="AK1239" i="1" s="1"/>
  <c r="AH1240" i="1"/>
  <c r="AK1240" i="1" s="1"/>
  <c r="AH1241" i="1"/>
  <c r="AK1241" i="1" s="1"/>
  <c r="AH1242" i="1"/>
  <c r="AK1242" i="1" s="1"/>
  <c r="AH1243" i="1"/>
  <c r="AK1243" i="1" s="1"/>
  <c r="AH1244" i="1"/>
  <c r="AK1244" i="1" s="1"/>
  <c r="AH1245" i="1"/>
  <c r="AK1245" i="1" s="1"/>
  <c r="AH1246" i="1"/>
  <c r="AK1246" i="1" s="1"/>
  <c r="AH1247" i="1"/>
  <c r="AK1247" i="1" s="1"/>
  <c r="AH1248" i="1"/>
  <c r="AK1248" i="1" s="1"/>
  <c r="AH1249" i="1"/>
  <c r="AK1249" i="1" s="1"/>
  <c r="AH1250" i="1"/>
  <c r="AK1250" i="1" s="1"/>
  <c r="AH1251" i="1"/>
  <c r="AK1251" i="1" s="1"/>
  <c r="AH1252" i="1"/>
  <c r="AK1252" i="1" s="1"/>
  <c r="AH1253" i="1"/>
  <c r="AK1253" i="1" s="1"/>
  <c r="AH1254" i="1"/>
  <c r="AK1254" i="1" s="1"/>
  <c r="AH1255" i="1"/>
  <c r="AK1255" i="1" s="1"/>
  <c r="AH1256" i="1"/>
  <c r="AK1256" i="1" s="1"/>
  <c r="AH1257" i="1"/>
  <c r="AK1257" i="1" s="1"/>
  <c r="AH1258" i="1"/>
  <c r="AK1258" i="1" s="1"/>
  <c r="AH1259" i="1"/>
  <c r="AK1259" i="1" s="1"/>
  <c r="AH1260" i="1"/>
  <c r="AK1260" i="1" s="1"/>
  <c r="AH1261" i="1"/>
  <c r="AK1261" i="1" s="1"/>
  <c r="AH1262" i="1"/>
  <c r="AK1262" i="1" s="1"/>
  <c r="AH1263" i="1"/>
  <c r="AK1263" i="1" s="1"/>
  <c r="AH1264" i="1"/>
  <c r="AK1264" i="1" s="1"/>
  <c r="AH1265" i="1"/>
  <c r="AK1265" i="1" s="1"/>
  <c r="AH1266" i="1"/>
  <c r="AK1266" i="1" s="1"/>
  <c r="AH1267" i="1"/>
  <c r="AK1267" i="1" s="1"/>
  <c r="AH1268" i="1"/>
  <c r="AK1268" i="1" s="1"/>
  <c r="AH1269" i="1"/>
  <c r="AK1269" i="1" s="1"/>
  <c r="AH1270" i="1"/>
  <c r="AK1270" i="1" s="1"/>
  <c r="AH1271" i="1"/>
  <c r="AK1271" i="1" s="1"/>
  <c r="AH1272" i="1"/>
  <c r="AK1272" i="1" s="1"/>
  <c r="AH1273" i="1"/>
  <c r="AK1273" i="1" s="1"/>
  <c r="AH1274" i="1"/>
  <c r="AK1274" i="1" s="1"/>
  <c r="AH1275" i="1"/>
  <c r="AK1275" i="1" s="1"/>
  <c r="AH1276" i="1"/>
  <c r="AK1276" i="1" s="1"/>
  <c r="AH1277" i="1"/>
  <c r="AK1277" i="1" s="1"/>
  <c r="AH1278" i="1"/>
  <c r="AK1278" i="1" s="1"/>
  <c r="AH1279" i="1"/>
  <c r="AK1279" i="1" s="1"/>
  <c r="AH1280" i="1"/>
  <c r="AK1280" i="1" s="1"/>
  <c r="AH1281" i="1"/>
  <c r="AK1281" i="1" s="1"/>
  <c r="AH1282" i="1"/>
  <c r="AK1282" i="1" s="1"/>
  <c r="AH1283" i="1"/>
  <c r="AK1283" i="1" s="1"/>
  <c r="AH1284" i="1"/>
  <c r="AK1284" i="1" s="1"/>
  <c r="AH1285" i="1"/>
  <c r="AK1285" i="1" s="1"/>
  <c r="AH1286" i="1"/>
  <c r="AK1286" i="1" s="1"/>
  <c r="AH1287" i="1"/>
  <c r="AK1287" i="1" s="1"/>
  <c r="AH1288" i="1"/>
  <c r="AK1288" i="1" s="1"/>
  <c r="AH1289" i="1"/>
  <c r="AK1289" i="1" s="1"/>
  <c r="AH1290" i="1"/>
  <c r="AK1290" i="1" s="1"/>
  <c r="AH1291" i="1"/>
  <c r="AK1291" i="1" s="1"/>
  <c r="AH1292" i="1"/>
  <c r="AK1292" i="1" s="1"/>
  <c r="AH1293" i="1"/>
  <c r="AK1293" i="1" s="1"/>
  <c r="AH1294" i="1"/>
  <c r="AK1294" i="1" s="1"/>
  <c r="AH1295" i="1"/>
  <c r="AK1295" i="1" s="1"/>
  <c r="AH1296" i="1"/>
  <c r="AK1296" i="1" s="1"/>
  <c r="AH1297" i="1"/>
  <c r="AK1297" i="1" s="1"/>
  <c r="AH1298" i="1"/>
  <c r="AK1298" i="1" s="1"/>
  <c r="AH1299" i="1"/>
  <c r="AK1299" i="1" s="1"/>
  <c r="AH1300" i="1"/>
  <c r="AK1300" i="1" s="1"/>
  <c r="AH1301" i="1"/>
  <c r="AK1301" i="1" s="1"/>
  <c r="AH1302" i="1"/>
  <c r="AK1302" i="1" s="1"/>
  <c r="AH1303" i="1"/>
  <c r="AK1303" i="1" s="1"/>
  <c r="AH1304" i="1"/>
  <c r="AK1304" i="1" s="1"/>
  <c r="AH1305" i="1"/>
  <c r="AK1305" i="1" s="1"/>
  <c r="AH1306" i="1"/>
  <c r="AK1306" i="1" s="1"/>
  <c r="AH1307" i="1"/>
  <c r="AK1307" i="1" s="1"/>
  <c r="AH1308" i="1"/>
  <c r="AK1308" i="1" s="1"/>
  <c r="AH1309" i="1"/>
  <c r="AK1309" i="1" s="1"/>
  <c r="AH1310" i="1"/>
  <c r="AK1310" i="1" s="1"/>
  <c r="AH1311" i="1"/>
  <c r="AK1311" i="1" s="1"/>
  <c r="AH1312" i="1"/>
  <c r="AK1312" i="1" s="1"/>
  <c r="AH1313" i="1"/>
  <c r="AK1313" i="1" s="1"/>
  <c r="AH1314" i="1"/>
  <c r="AK1314" i="1" s="1"/>
  <c r="AH1315" i="1"/>
  <c r="AK1315" i="1" s="1"/>
  <c r="AH1316" i="1"/>
  <c r="AK1316" i="1" s="1"/>
  <c r="AH1317" i="1"/>
  <c r="AK1317" i="1" s="1"/>
  <c r="AH1318" i="1"/>
  <c r="AK1318" i="1" s="1"/>
  <c r="AH1319" i="1"/>
  <c r="AK1319" i="1" s="1"/>
  <c r="AH1320" i="1"/>
  <c r="AK1320" i="1" s="1"/>
  <c r="AH1321" i="1"/>
  <c r="AK1321" i="1" s="1"/>
  <c r="AH1322" i="1"/>
  <c r="AK1322" i="1" s="1"/>
  <c r="AH1323" i="1"/>
  <c r="AK1323" i="1" s="1"/>
  <c r="AH1324" i="1"/>
  <c r="AK1324" i="1" s="1"/>
  <c r="AH1325" i="1"/>
  <c r="AK1325" i="1" s="1"/>
  <c r="AH1326" i="1"/>
  <c r="AK1326" i="1" s="1"/>
  <c r="AH1327" i="1"/>
  <c r="AK1327" i="1" s="1"/>
  <c r="AH1328" i="1"/>
  <c r="AK1328" i="1" s="1"/>
  <c r="AH1329" i="1"/>
  <c r="AK1329" i="1" s="1"/>
  <c r="AH1330" i="1"/>
  <c r="AK1330" i="1" s="1"/>
  <c r="AH1331" i="1"/>
  <c r="AK1331" i="1" s="1"/>
  <c r="AH1332" i="1"/>
  <c r="AK1332" i="1" s="1"/>
  <c r="AH1333" i="1"/>
  <c r="AK1333" i="1" s="1"/>
  <c r="AH1334" i="1"/>
  <c r="AK1334" i="1" s="1"/>
  <c r="AH1335" i="1"/>
  <c r="AK1335" i="1" s="1"/>
  <c r="AH1336" i="1"/>
  <c r="AK1336" i="1" s="1"/>
  <c r="AH1337" i="1"/>
  <c r="AK1337" i="1" s="1"/>
  <c r="AH1338" i="1"/>
  <c r="AK1338" i="1" s="1"/>
  <c r="AH1339" i="1"/>
  <c r="AK1339" i="1" s="1"/>
  <c r="AH1340" i="1"/>
  <c r="AK1340" i="1" s="1"/>
  <c r="AH1341" i="1"/>
  <c r="AK1341" i="1" s="1"/>
  <c r="AH1342" i="1"/>
  <c r="AK1342" i="1" s="1"/>
  <c r="AH1343" i="1"/>
  <c r="AK1343" i="1" s="1"/>
  <c r="AH1344" i="1"/>
  <c r="AK1344" i="1" s="1"/>
  <c r="AH1345" i="1"/>
  <c r="AK1345" i="1" s="1"/>
  <c r="AH1346" i="1"/>
  <c r="AK1346" i="1" s="1"/>
  <c r="AH1347" i="1"/>
  <c r="AH1348" i="1"/>
  <c r="AK1348" i="1" s="1"/>
  <c r="AH1349" i="1"/>
  <c r="AK1349" i="1" s="1"/>
  <c r="AH1350" i="1"/>
  <c r="AK1350" i="1" s="1"/>
  <c r="AH1351" i="1"/>
  <c r="AK1351" i="1" s="1"/>
  <c r="AH1352" i="1"/>
  <c r="AK1352" i="1" s="1"/>
  <c r="AH1353" i="1"/>
  <c r="AK1353" i="1" s="1"/>
  <c r="AH1354" i="1"/>
  <c r="AK1354" i="1" s="1"/>
  <c r="AH1355" i="1"/>
  <c r="AK1355" i="1" s="1"/>
  <c r="AH1356" i="1"/>
  <c r="AK1356" i="1" s="1"/>
  <c r="AH1357" i="1"/>
  <c r="AK1357" i="1" s="1"/>
  <c r="AH1358" i="1"/>
  <c r="AK1358" i="1" s="1"/>
  <c r="AH1359" i="1"/>
  <c r="AK1359" i="1" s="1"/>
  <c r="AH1360" i="1"/>
  <c r="AK1360" i="1" s="1"/>
  <c r="AH1361" i="1"/>
  <c r="AK1361" i="1" s="1"/>
  <c r="AH1362" i="1"/>
  <c r="AK1362" i="1" s="1"/>
  <c r="AH1363" i="1"/>
  <c r="AK1363" i="1" s="1"/>
  <c r="AH1364" i="1"/>
  <c r="AK1364" i="1" s="1"/>
  <c r="AH1365" i="1"/>
  <c r="AK1365" i="1" s="1"/>
  <c r="AH1366" i="1"/>
  <c r="AK1366" i="1" s="1"/>
  <c r="AH1367" i="1"/>
  <c r="AK1367" i="1" s="1"/>
  <c r="AH1368" i="1"/>
  <c r="AK1368" i="1" s="1"/>
  <c r="AH1369" i="1"/>
  <c r="AK1369" i="1" s="1"/>
  <c r="AH1370" i="1"/>
  <c r="AK1370" i="1" s="1"/>
  <c r="AH1371" i="1"/>
  <c r="AK1371" i="1" s="1"/>
  <c r="AH1372" i="1"/>
  <c r="AK1372" i="1" s="1"/>
  <c r="AH1373" i="1"/>
  <c r="AK1373" i="1" s="1"/>
  <c r="AH1374" i="1"/>
  <c r="AK1374" i="1" s="1"/>
  <c r="AH1375" i="1"/>
  <c r="AK1375" i="1" s="1"/>
  <c r="AH1376" i="1"/>
  <c r="AK1376" i="1" s="1"/>
  <c r="AH1377" i="1"/>
  <c r="AK1377" i="1" s="1"/>
  <c r="AH1378" i="1"/>
  <c r="AK1378" i="1" s="1"/>
  <c r="AH1379" i="1"/>
  <c r="AK1379" i="1" s="1"/>
  <c r="AH1380" i="1"/>
  <c r="AK1380" i="1" s="1"/>
  <c r="AH1381" i="1"/>
  <c r="AK1381" i="1" s="1"/>
  <c r="AH1382" i="1"/>
  <c r="AK1382" i="1" s="1"/>
  <c r="AH1383" i="1"/>
  <c r="AK1383" i="1" s="1"/>
  <c r="AH1384" i="1"/>
  <c r="AK1384" i="1" s="1"/>
  <c r="AH1385" i="1"/>
  <c r="AK1385" i="1" s="1"/>
  <c r="AH1386" i="1"/>
  <c r="AK1386" i="1" s="1"/>
  <c r="AH1387" i="1"/>
  <c r="AK1387" i="1" s="1"/>
  <c r="AH1388" i="1"/>
  <c r="AK1388" i="1" s="1"/>
  <c r="AH1389" i="1"/>
  <c r="AK1389" i="1" s="1"/>
  <c r="AH1390" i="1"/>
  <c r="AK1390" i="1" s="1"/>
  <c r="AH1391" i="1"/>
  <c r="AK1391" i="1" s="1"/>
  <c r="AH1392" i="1"/>
  <c r="AK1392" i="1" s="1"/>
  <c r="AH1393" i="1"/>
  <c r="AK1393" i="1" s="1"/>
  <c r="AH1394" i="1"/>
  <c r="AK1394" i="1" s="1"/>
  <c r="AH1395" i="1"/>
  <c r="AK1395" i="1" s="1"/>
  <c r="AH1396" i="1"/>
  <c r="AK1396" i="1" s="1"/>
  <c r="AH1397" i="1"/>
  <c r="AK1397" i="1" s="1"/>
  <c r="AH1398" i="1"/>
  <c r="AK1398" i="1" s="1"/>
  <c r="AH1399" i="1"/>
  <c r="AK1399" i="1" s="1"/>
  <c r="AH1400" i="1"/>
  <c r="AK1400" i="1" s="1"/>
  <c r="AH1401" i="1"/>
  <c r="AK1401" i="1" s="1"/>
  <c r="AH1402" i="1"/>
  <c r="AK1402" i="1" s="1"/>
  <c r="AH1403" i="1"/>
  <c r="AK1403" i="1" s="1"/>
  <c r="AH1404" i="1"/>
  <c r="AK1404" i="1" s="1"/>
  <c r="AH1405" i="1"/>
  <c r="AK1405" i="1" s="1"/>
  <c r="AH1406" i="1"/>
  <c r="AK1406" i="1" s="1"/>
  <c r="AH1407" i="1"/>
  <c r="AK1407" i="1" s="1"/>
  <c r="AH1408" i="1"/>
  <c r="AK1408" i="1" s="1"/>
  <c r="AH1409" i="1"/>
  <c r="AK1409" i="1" s="1"/>
  <c r="AH1410" i="1"/>
  <c r="AK1410" i="1" s="1"/>
  <c r="AH1411" i="1"/>
  <c r="AK1411" i="1" s="1"/>
  <c r="AH1412" i="1"/>
  <c r="AK1412" i="1" s="1"/>
  <c r="AH1413" i="1"/>
  <c r="AK1413" i="1" s="1"/>
  <c r="AH1414" i="1"/>
  <c r="AK1414" i="1" s="1"/>
  <c r="AH1415" i="1"/>
  <c r="AK1415" i="1" s="1"/>
  <c r="AH1416" i="1"/>
  <c r="AK1416" i="1" s="1"/>
  <c r="AH1417" i="1"/>
  <c r="AK1417" i="1" s="1"/>
  <c r="AH1418" i="1"/>
  <c r="AK1418" i="1" s="1"/>
  <c r="AH1419" i="1"/>
  <c r="AK1419" i="1" s="1"/>
  <c r="AH1420" i="1"/>
  <c r="AK1420" i="1" s="1"/>
  <c r="AH1421" i="1"/>
  <c r="AK1421" i="1" s="1"/>
  <c r="AH1422" i="1"/>
  <c r="AK1422" i="1" s="1"/>
  <c r="AH1423" i="1"/>
  <c r="AK1423" i="1" s="1"/>
  <c r="AH1424" i="1"/>
  <c r="AK1424" i="1" s="1"/>
  <c r="AH1425" i="1"/>
  <c r="AK1425" i="1" s="1"/>
  <c r="AH1426" i="1"/>
  <c r="AK1426" i="1" s="1"/>
  <c r="AH1427" i="1"/>
  <c r="AK1427" i="1" s="1"/>
  <c r="AH1428" i="1"/>
  <c r="AK1428" i="1" s="1"/>
  <c r="AH1429" i="1"/>
  <c r="AK1429" i="1" s="1"/>
  <c r="AH1430" i="1"/>
  <c r="AK1430" i="1" s="1"/>
  <c r="AH1431" i="1"/>
  <c r="AK1431" i="1" s="1"/>
  <c r="AH1432" i="1"/>
  <c r="AK1432" i="1" s="1"/>
  <c r="AH1433" i="1"/>
  <c r="AK1433" i="1" s="1"/>
  <c r="AH1434" i="1"/>
  <c r="AK1434" i="1" s="1"/>
  <c r="AH1435" i="1"/>
  <c r="AK1435" i="1" s="1"/>
  <c r="AH1436" i="1"/>
  <c r="AK1436" i="1" s="1"/>
  <c r="AH1437" i="1"/>
  <c r="AK1437" i="1" s="1"/>
  <c r="AH1438" i="1"/>
  <c r="AK1438" i="1" s="1"/>
  <c r="AH1439" i="1"/>
  <c r="AK1439" i="1" s="1"/>
  <c r="AH1440" i="1"/>
  <c r="AK1440" i="1" s="1"/>
  <c r="AH1441" i="1"/>
  <c r="AK1441" i="1" s="1"/>
  <c r="AH1442" i="1"/>
  <c r="AK1442" i="1" s="1"/>
  <c r="AH1443" i="1"/>
  <c r="AK1443" i="1" s="1"/>
  <c r="AH1444" i="1"/>
  <c r="AK1444" i="1" s="1"/>
  <c r="AH1445" i="1"/>
  <c r="AK1445" i="1" s="1"/>
  <c r="AH1446" i="1"/>
  <c r="AK1446" i="1" s="1"/>
  <c r="AH1447" i="1"/>
  <c r="AK1447" i="1" s="1"/>
  <c r="AH1448" i="1"/>
  <c r="AK1448" i="1" s="1"/>
  <c r="AH1449" i="1"/>
  <c r="AK1449" i="1" s="1"/>
  <c r="AH1450" i="1"/>
  <c r="AK1450" i="1" s="1"/>
  <c r="AH1451" i="1"/>
  <c r="AK1451" i="1" s="1"/>
  <c r="AH1452" i="1"/>
  <c r="AK1452" i="1" s="1"/>
  <c r="AH1453" i="1"/>
  <c r="AK1453" i="1" s="1"/>
  <c r="AH1454" i="1"/>
  <c r="AK1454" i="1" s="1"/>
  <c r="AH1455" i="1"/>
  <c r="AK1455" i="1" s="1"/>
  <c r="AH1456" i="1"/>
  <c r="AK1456" i="1" s="1"/>
  <c r="AH1457" i="1"/>
  <c r="AK1457" i="1" s="1"/>
  <c r="AH1458" i="1"/>
  <c r="AK1458" i="1" s="1"/>
  <c r="AH1459" i="1"/>
  <c r="AK1459" i="1" s="1"/>
  <c r="AH1460" i="1"/>
  <c r="AK1460" i="1" s="1"/>
  <c r="AH1461" i="1"/>
  <c r="AK1461" i="1" s="1"/>
  <c r="AH1462" i="1"/>
  <c r="AK1462" i="1" s="1"/>
  <c r="AH1463" i="1"/>
  <c r="AK1463" i="1" s="1"/>
  <c r="AH1464" i="1"/>
  <c r="AK1464" i="1" s="1"/>
  <c r="AH1465" i="1"/>
  <c r="AK1465" i="1" s="1"/>
  <c r="AH1466" i="1"/>
  <c r="AK1466" i="1" s="1"/>
  <c r="AH1467" i="1"/>
  <c r="AK1467" i="1" s="1"/>
  <c r="AH1468" i="1"/>
  <c r="AK1468" i="1" s="1"/>
  <c r="AH1469" i="1"/>
  <c r="AK1469" i="1" s="1"/>
  <c r="AH1470" i="1"/>
  <c r="AK1470" i="1" s="1"/>
  <c r="AH1471" i="1"/>
  <c r="AK1471" i="1" s="1"/>
  <c r="AH1472" i="1"/>
  <c r="AK1472" i="1" s="1"/>
  <c r="AH1473" i="1"/>
  <c r="AK1473" i="1" s="1"/>
  <c r="AH1474" i="1"/>
  <c r="AK1474" i="1" s="1"/>
  <c r="AH1475" i="1"/>
  <c r="AK1475" i="1" s="1"/>
  <c r="AH1476" i="1"/>
  <c r="AK1476" i="1" s="1"/>
  <c r="AH1477" i="1"/>
  <c r="AK1477" i="1" s="1"/>
  <c r="AH1478" i="1"/>
  <c r="AK1478" i="1" s="1"/>
  <c r="AH1479" i="1"/>
  <c r="AK1479" i="1" s="1"/>
  <c r="AH1480" i="1"/>
  <c r="AK1480" i="1" s="1"/>
  <c r="AH1481" i="1"/>
  <c r="AK1481" i="1" s="1"/>
  <c r="AH1482" i="1"/>
  <c r="AK1482" i="1" s="1"/>
  <c r="AH1483" i="1"/>
  <c r="AK1483" i="1" s="1"/>
  <c r="AH1484" i="1"/>
  <c r="AK1484" i="1" s="1"/>
  <c r="AH1485" i="1"/>
  <c r="AK1485" i="1" s="1"/>
  <c r="AH1486" i="1"/>
  <c r="AK1486" i="1" s="1"/>
  <c r="AH1487" i="1"/>
  <c r="AK1487" i="1" s="1"/>
  <c r="AH1488" i="1"/>
  <c r="AK1488" i="1" s="1"/>
  <c r="AH1489" i="1"/>
  <c r="AK1489" i="1" s="1"/>
  <c r="AH1490" i="1"/>
  <c r="AK1490" i="1" s="1"/>
  <c r="AH1491" i="1"/>
  <c r="AH1492" i="1"/>
  <c r="AK1492" i="1" s="1"/>
  <c r="AH1493" i="1"/>
  <c r="AK1493" i="1" s="1"/>
  <c r="AH1494" i="1"/>
  <c r="AK1494" i="1" s="1"/>
  <c r="AH1495" i="1"/>
  <c r="AK1495" i="1" s="1"/>
  <c r="AH1496" i="1"/>
  <c r="AK1496" i="1" s="1"/>
  <c r="AH1497" i="1"/>
  <c r="AK1497" i="1" s="1"/>
  <c r="AH1498" i="1"/>
  <c r="AK1498" i="1" s="1"/>
  <c r="AH1499" i="1"/>
  <c r="AK1499" i="1" s="1"/>
  <c r="AH1500" i="1"/>
  <c r="AK1500" i="1" s="1"/>
  <c r="AH1501" i="1"/>
  <c r="AK1501" i="1" s="1"/>
  <c r="AH1502" i="1"/>
  <c r="AK1502" i="1" s="1"/>
  <c r="AH1503" i="1"/>
  <c r="AK1503" i="1" s="1"/>
  <c r="AH1504" i="1"/>
  <c r="AK1504" i="1" s="1"/>
  <c r="AH1505" i="1"/>
  <c r="AK1505" i="1" s="1"/>
  <c r="AH1506" i="1"/>
  <c r="AK1506" i="1" s="1"/>
  <c r="AH1507" i="1"/>
  <c r="AK1507" i="1" s="1"/>
  <c r="AH1508" i="1"/>
  <c r="AK1508" i="1" s="1"/>
  <c r="AH1509" i="1"/>
  <c r="AK1509" i="1" s="1"/>
  <c r="AH1510" i="1"/>
  <c r="AK1510" i="1" s="1"/>
  <c r="AH1511" i="1"/>
  <c r="AK1511" i="1" s="1"/>
  <c r="AH1512" i="1"/>
  <c r="AK1512" i="1" s="1"/>
  <c r="AH1513" i="1"/>
  <c r="AK1513" i="1" s="1"/>
  <c r="AH1514" i="1"/>
  <c r="AK1514" i="1" s="1"/>
  <c r="AH1515" i="1"/>
  <c r="AK1515" i="1" s="1"/>
  <c r="AH1516" i="1"/>
  <c r="AK1516" i="1" s="1"/>
  <c r="AH1517" i="1"/>
  <c r="AK1517" i="1" s="1"/>
  <c r="AH1518" i="1"/>
  <c r="AK1518" i="1" s="1"/>
  <c r="AH1519" i="1"/>
  <c r="AK1519" i="1" s="1"/>
  <c r="AH1520" i="1"/>
  <c r="AK1520" i="1" s="1"/>
  <c r="AH1521" i="1"/>
  <c r="AK1521" i="1" s="1"/>
  <c r="AH1522" i="1"/>
  <c r="AK1522" i="1" s="1"/>
  <c r="AH1523" i="1"/>
  <c r="AK1523" i="1" s="1"/>
  <c r="AH1524" i="1"/>
  <c r="AK1524" i="1" s="1"/>
  <c r="AH1525" i="1"/>
  <c r="AK1525" i="1" s="1"/>
  <c r="AH1526" i="1"/>
  <c r="AK1526" i="1" s="1"/>
  <c r="AH1527" i="1"/>
  <c r="AK1527" i="1" s="1"/>
  <c r="AH1528" i="1"/>
  <c r="AK1528" i="1" s="1"/>
  <c r="AH1529" i="1"/>
  <c r="AK1529" i="1" s="1"/>
  <c r="AH1530" i="1"/>
  <c r="AK1530" i="1" s="1"/>
  <c r="AH1531" i="1"/>
  <c r="AK1531" i="1" s="1"/>
  <c r="AH1532" i="1"/>
  <c r="AK1532" i="1" s="1"/>
  <c r="AH1533" i="1"/>
  <c r="AK1533" i="1" s="1"/>
  <c r="AH1534" i="1"/>
  <c r="AK1534" i="1" s="1"/>
  <c r="AH1535" i="1"/>
  <c r="AK1535" i="1" s="1"/>
  <c r="AH1536" i="1"/>
  <c r="AK1536" i="1" s="1"/>
  <c r="AH1537" i="1"/>
  <c r="AK1537" i="1" s="1"/>
  <c r="AH1538" i="1"/>
  <c r="AK1538" i="1" s="1"/>
  <c r="AH1539" i="1"/>
  <c r="AK1539" i="1" s="1"/>
  <c r="AH1540" i="1"/>
  <c r="AK1540" i="1" s="1"/>
  <c r="AH1541" i="1"/>
  <c r="AK1541" i="1" s="1"/>
  <c r="AH1542" i="1"/>
  <c r="AK1542" i="1" s="1"/>
  <c r="AH1543" i="1"/>
  <c r="AK1543" i="1" s="1"/>
  <c r="AH1544" i="1"/>
  <c r="AK1544" i="1" s="1"/>
  <c r="AH1545" i="1"/>
  <c r="AK1545" i="1" s="1"/>
  <c r="AH1546" i="1"/>
  <c r="AK1546" i="1" s="1"/>
  <c r="AH1547" i="1"/>
  <c r="AK1547" i="1" s="1"/>
  <c r="AH1548" i="1"/>
  <c r="AK1548" i="1" s="1"/>
  <c r="AH1549" i="1"/>
  <c r="AK1549" i="1" s="1"/>
  <c r="AH1550" i="1"/>
  <c r="AK1550" i="1" s="1"/>
  <c r="AH1551" i="1"/>
  <c r="AK1551" i="1" s="1"/>
  <c r="AH1552" i="1"/>
  <c r="AK1552" i="1" s="1"/>
  <c r="AH1553" i="1"/>
  <c r="AK1553" i="1" s="1"/>
  <c r="AH1554" i="1"/>
  <c r="AK1554" i="1" s="1"/>
  <c r="AH1555" i="1"/>
  <c r="AK1555" i="1" s="1"/>
  <c r="AH1556" i="1"/>
  <c r="AK1556" i="1" s="1"/>
  <c r="AH1557" i="1"/>
  <c r="AK1557" i="1" s="1"/>
  <c r="AH1558" i="1"/>
  <c r="AK1558" i="1" s="1"/>
  <c r="AH1559" i="1"/>
  <c r="AK1559" i="1" s="1"/>
  <c r="AH1560" i="1"/>
  <c r="AK1560" i="1" s="1"/>
  <c r="AH1561" i="1"/>
  <c r="AK1561" i="1" s="1"/>
  <c r="AH1562" i="1"/>
  <c r="AK1562" i="1" s="1"/>
  <c r="AH1563" i="1"/>
  <c r="AK1563" i="1" s="1"/>
  <c r="AH1564" i="1"/>
  <c r="AK1564" i="1" s="1"/>
  <c r="AH1565" i="1"/>
  <c r="AK1565" i="1" s="1"/>
  <c r="AH1566" i="1"/>
  <c r="AK1566" i="1" s="1"/>
  <c r="AH1567" i="1"/>
  <c r="AK1567" i="1" s="1"/>
  <c r="AH1568" i="1"/>
  <c r="AK1568" i="1" s="1"/>
  <c r="AH1569" i="1"/>
  <c r="AK1569" i="1" s="1"/>
  <c r="AH1570" i="1"/>
  <c r="AK1570" i="1" s="1"/>
  <c r="AH1571" i="1"/>
  <c r="AK1571" i="1" s="1"/>
  <c r="AH1572" i="1"/>
  <c r="AK1572" i="1" s="1"/>
  <c r="AH1573" i="1"/>
  <c r="AK1573" i="1" s="1"/>
  <c r="AH1574" i="1"/>
  <c r="AK1574" i="1" s="1"/>
  <c r="AH1575" i="1"/>
  <c r="AK1575" i="1" s="1"/>
  <c r="AH1576" i="1"/>
  <c r="AK1576" i="1" s="1"/>
  <c r="AH1577" i="1"/>
  <c r="AK1577" i="1" s="1"/>
  <c r="AH1578" i="1"/>
  <c r="AK1578" i="1" s="1"/>
  <c r="AH1579" i="1"/>
  <c r="AK1579" i="1" s="1"/>
  <c r="AH1580" i="1"/>
  <c r="AK1580" i="1" s="1"/>
  <c r="AH1581" i="1"/>
  <c r="AK1581" i="1" s="1"/>
  <c r="AH1582" i="1"/>
  <c r="AK1582" i="1" s="1"/>
  <c r="AH1583" i="1"/>
  <c r="AK1583" i="1" s="1"/>
  <c r="AH1584" i="1"/>
  <c r="AK1584" i="1" s="1"/>
  <c r="AH1585" i="1"/>
  <c r="AK1585" i="1" s="1"/>
  <c r="AH1586" i="1"/>
  <c r="AK1586" i="1" s="1"/>
  <c r="AH1587" i="1"/>
  <c r="AK1587" i="1" s="1"/>
  <c r="AH1588" i="1"/>
  <c r="AK1588" i="1" s="1"/>
  <c r="AH1589" i="1"/>
  <c r="AK1589" i="1" s="1"/>
  <c r="AH1590" i="1"/>
  <c r="AK1590" i="1" s="1"/>
  <c r="AH1591" i="1"/>
  <c r="AK1591" i="1" s="1"/>
  <c r="AH1592" i="1"/>
  <c r="AK1592" i="1" s="1"/>
  <c r="AH1593" i="1"/>
  <c r="AK1593" i="1" s="1"/>
  <c r="AH1594" i="1"/>
  <c r="AK1594" i="1" s="1"/>
  <c r="AH1595" i="1"/>
  <c r="AK1595" i="1" s="1"/>
  <c r="AH1596" i="1"/>
  <c r="AK1596" i="1" s="1"/>
  <c r="AH1597" i="1"/>
  <c r="AK1597" i="1" s="1"/>
  <c r="AH1598" i="1"/>
  <c r="AK1598" i="1" s="1"/>
  <c r="AH1599" i="1"/>
  <c r="AK1599" i="1" s="1"/>
  <c r="AH1600" i="1"/>
  <c r="AK1600" i="1" s="1"/>
  <c r="AH1601" i="1"/>
  <c r="AK1601" i="1" s="1"/>
  <c r="AH1602" i="1"/>
  <c r="AK1602" i="1" s="1"/>
  <c r="AH1603" i="1"/>
  <c r="AK1603" i="1" s="1"/>
  <c r="AH1604" i="1"/>
  <c r="AK1604" i="1" s="1"/>
  <c r="AH1605" i="1"/>
  <c r="AK1605" i="1" s="1"/>
  <c r="AH1606" i="1"/>
  <c r="AK1606" i="1" s="1"/>
  <c r="AH1607" i="1"/>
  <c r="AK1607" i="1" s="1"/>
  <c r="AH1608" i="1"/>
  <c r="AK1608" i="1" s="1"/>
  <c r="AH1609" i="1"/>
  <c r="AK1609" i="1" s="1"/>
  <c r="AH1610" i="1"/>
  <c r="AK1610" i="1" s="1"/>
  <c r="AH1611" i="1"/>
  <c r="AK1611" i="1" s="1"/>
  <c r="AH1612" i="1"/>
  <c r="AK1612" i="1" s="1"/>
  <c r="AH1613" i="1"/>
  <c r="AK1613" i="1" s="1"/>
  <c r="AH1614" i="1"/>
  <c r="AK1614" i="1" s="1"/>
  <c r="AH1615" i="1"/>
  <c r="AK1615" i="1" s="1"/>
  <c r="AH1616" i="1"/>
  <c r="AK1616" i="1" s="1"/>
  <c r="AH1617" i="1"/>
  <c r="AK1617" i="1" s="1"/>
  <c r="AH1618" i="1"/>
  <c r="AK1618" i="1" s="1"/>
  <c r="AH1619" i="1"/>
  <c r="AK1619" i="1" s="1"/>
  <c r="AH1620" i="1"/>
  <c r="AK1620" i="1" s="1"/>
  <c r="AH1621" i="1"/>
  <c r="AK1621" i="1" s="1"/>
  <c r="AH1622" i="1"/>
  <c r="AK1622" i="1" s="1"/>
  <c r="AH1623" i="1"/>
  <c r="AK1623" i="1" s="1"/>
  <c r="AH1624" i="1"/>
  <c r="AK1624" i="1" s="1"/>
  <c r="AH1625" i="1"/>
  <c r="AK1625" i="1" s="1"/>
  <c r="AH1626" i="1"/>
  <c r="AK1626" i="1" s="1"/>
  <c r="AH1627" i="1"/>
  <c r="AK1627" i="1" s="1"/>
  <c r="AH1628" i="1"/>
  <c r="AK1628" i="1" s="1"/>
  <c r="AH1629" i="1"/>
  <c r="AK1629" i="1" s="1"/>
  <c r="AH1630" i="1"/>
  <c r="AK1630" i="1" s="1"/>
  <c r="AH1631" i="1"/>
  <c r="AK1631" i="1" s="1"/>
  <c r="AH1632" i="1"/>
  <c r="AK1632" i="1" s="1"/>
  <c r="AH1633" i="1"/>
  <c r="AK1633" i="1" s="1"/>
  <c r="AH1634" i="1"/>
  <c r="AK1634" i="1" s="1"/>
  <c r="AH1635" i="1"/>
  <c r="AH1636" i="1"/>
  <c r="AK1636" i="1" s="1"/>
  <c r="AH1637" i="1"/>
  <c r="AK1637" i="1" s="1"/>
  <c r="AH1638" i="1"/>
  <c r="AK1638" i="1" s="1"/>
  <c r="AH1639" i="1"/>
  <c r="AK1639" i="1" s="1"/>
  <c r="AH1640" i="1"/>
  <c r="AK1640" i="1" s="1"/>
  <c r="AH1641" i="1"/>
  <c r="AK1641" i="1" s="1"/>
  <c r="AH1642" i="1"/>
  <c r="AK1642" i="1" s="1"/>
  <c r="AH1643" i="1"/>
  <c r="AK1643" i="1" s="1"/>
  <c r="AH1644" i="1"/>
  <c r="AK1644" i="1" s="1"/>
  <c r="AH1645" i="1"/>
  <c r="AK1645" i="1" s="1"/>
  <c r="AH1646" i="1"/>
  <c r="AK1646" i="1" s="1"/>
  <c r="AH1647" i="1"/>
  <c r="AK1647" i="1" s="1"/>
  <c r="AH1648" i="1"/>
  <c r="AK1648" i="1" s="1"/>
  <c r="AH1649" i="1"/>
  <c r="AK1649" i="1" s="1"/>
  <c r="AH1650" i="1"/>
  <c r="AK1650" i="1" s="1"/>
  <c r="AH1651" i="1"/>
  <c r="AK1651" i="1" s="1"/>
  <c r="AH1652" i="1"/>
  <c r="AK1652" i="1" s="1"/>
  <c r="AH1653" i="1"/>
  <c r="AK1653" i="1" s="1"/>
  <c r="AH1654" i="1"/>
  <c r="AK1654" i="1" s="1"/>
  <c r="AH1655" i="1"/>
  <c r="AK1655" i="1" s="1"/>
  <c r="AH1656" i="1"/>
  <c r="AK1656" i="1" s="1"/>
  <c r="AH1657" i="1"/>
  <c r="AK1657" i="1" s="1"/>
  <c r="AH1658" i="1"/>
  <c r="AK1658" i="1" s="1"/>
  <c r="AH1659" i="1"/>
  <c r="AK1659" i="1" s="1"/>
  <c r="AH1660" i="1"/>
  <c r="AK1660" i="1" s="1"/>
  <c r="AH1661" i="1"/>
  <c r="AK1661" i="1" s="1"/>
  <c r="AH1662" i="1"/>
  <c r="AK1662" i="1" s="1"/>
  <c r="AH1663" i="1"/>
  <c r="AK1663" i="1" s="1"/>
  <c r="AH1664" i="1"/>
  <c r="AK1664" i="1" s="1"/>
  <c r="AH1665" i="1"/>
  <c r="AK1665" i="1" s="1"/>
  <c r="AH1666" i="1"/>
  <c r="AK1666" i="1" s="1"/>
  <c r="AH1667" i="1"/>
  <c r="AK1667" i="1" s="1"/>
  <c r="AH1668" i="1"/>
  <c r="AK1668" i="1" s="1"/>
  <c r="AH1669" i="1"/>
  <c r="AK1669" i="1" s="1"/>
  <c r="AH1670" i="1"/>
  <c r="AK1670" i="1" s="1"/>
  <c r="AH1671" i="1"/>
  <c r="AK1671" i="1" s="1"/>
  <c r="AH1672" i="1"/>
  <c r="AK1672" i="1" s="1"/>
  <c r="AH1673" i="1"/>
  <c r="AK1673" i="1" s="1"/>
  <c r="AH1674" i="1"/>
  <c r="AK1674" i="1" s="1"/>
  <c r="AH1675" i="1"/>
  <c r="AK1675" i="1" s="1"/>
  <c r="AH1676" i="1"/>
  <c r="AK1676" i="1" s="1"/>
  <c r="AH1677" i="1"/>
  <c r="AK1677" i="1" s="1"/>
  <c r="AH1678" i="1"/>
  <c r="AK1678" i="1" s="1"/>
  <c r="AH1679" i="1"/>
  <c r="AK1679" i="1" s="1"/>
  <c r="AH1680" i="1"/>
  <c r="AK1680" i="1" s="1"/>
  <c r="AH1681" i="1"/>
  <c r="AK1681" i="1" s="1"/>
  <c r="AH1682" i="1"/>
  <c r="AK1682" i="1" s="1"/>
  <c r="AH1683" i="1"/>
  <c r="AK1683" i="1" s="1"/>
  <c r="AH1684" i="1"/>
  <c r="AK1684" i="1" s="1"/>
  <c r="AH1685" i="1"/>
  <c r="AK1685" i="1" s="1"/>
  <c r="AH1686" i="1"/>
  <c r="AK1686" i="1" s="1"/>
  <c r="AH1687" i="1"/>
  <c r="AK1687" i="1" s="1"/>
  <c r="AH1688" i="1"/>
  <c r="AK1688" i="1" s="1"/>
  <c r="AH1689" i="1"/>
  <c r="AK1689" i="1" s="1"/>
  <c r="AH1690" i="1"/>
  <c r="AK1690" i="1" s="1"/>
  <c r="AH1691" i="1"/>
  <c r="AK1691" i="1" s="1"/>
  <c r="AH1692" i="1"/>
  <c r="AK1692" i="1" s="1"/>
  <c r="AH1693" i="1"/>
  <c r="AK1693" i="1" s="1"/>
  <c r="AH1694" i="1"/>
  <c r="AK1694" i="1" s="1"/>
  <c r="AH1695" i="1"/>
  <c r="AK1695" i="1" s="1"/>
  <c r="AH1696" i="1"/>
  <c r="AK1696" i="1" s="1"/>
  <c r="AH1697" i="1"/>
  <c r="AK1697" i="1" s="1"/>
  <c r="AH1698" i="1"/>
  <c r="AK1698" i="1" s="1"/>
  <c r="AH1699" i="1"/>
  <c r="AK1699" i="1" s="1"/>
  <c r="AH1700" i="1"/>
  <c r="AK1700" i="1" s="1"/>
  <c r="AH1701" i="1"/>
  <c r="AK1701" i="1" s="1"/>
  <c r="AH1702" i="1"/>
  <c r="AK1702" i="1" s="1"/>
  <c r="AH1703" i="1"/>
  <c r="AK1703" i="1" s="1"/>
  <c r="AH1704" i="1"/>
  <c r="AK1704" i="1" s="1"/>
  <c r="AH1705" i="1"/>
  <c r="AK1705" i="1" s="1"/>
  <c r="AH1706" i="1"/>
  <c r="AK1706" i="1" s="1"/>
  <c r="AH1707" i="1"/>
  <c r="AK1707" i="1" s="1"/>
  <c r="AH1708" i="1"/>
  <c r="AK1708" i="1" s="1"/>
  <c r="AH1709" i="1"/>
  <c r="AK1709" i="1" s="1"/>
  <c r="AH1710" i="1"/>
  <c r="AK1710" i="1" s="1"/>
  <c r="AH1711" i="1"/>
  <c r="AK1711" i="1" s="1"/>
  <c r="AH1712" i="1"/>
  <c r="AK1712" i="1" s="1"/>
  <c r="AH1713" i="1"/>
  <c r="AK1713" i="1" s="1"/>
  <c r="AH1714" i="1"/>
  <c r="AK1714" i="1" s="1"/>
  <c r="AH1715" i="1"/>
  <c r="AK1715" i="1" s="1"/>
  <c r="AH1716" i="1"/>
  <c r="AK1716" i="1" s="1"/>
  <c r="AH1717" i="1"/>
  <c r="AK1717" i="1" s="1"/>
  <c r="AH1718" i="1"/>
  <c r="AK1718" i="1" s="1"/>
  <c r="AH1719" i="1"/>
  <c r="AK1719" i="1" s="1"/>
  <c r="AH1720" i="1"/>
  <c r="AK1720" i="1" s="1"/>
  <c r="AH1721" i="1"/>
  <c r="AK1721" i="1" s="1"/>
  <c r="AH1722" i="1"/>
  <c r="AK1722" i="1" s="1"/>
  <c r="AH1723" i="1"/>
  <c r="AK1723" i="1" s="1"/>
  <c r="AH1724" i="1"/>
  <c r="AK1724" i="1" s="1"/>
  <c r="AH1725" i="1"/>
  <c r="AK1725" i="1" s="1"/>
  <c r="AH1726" i="1"/>
  <c r="AK1726" i="1" s="1"/>
  <c r="AH1727" i="1"/>
  <c r="AK1727" i="1" s="1"/>
  <c r="AH1728" i="1"/>
  <c r="AK1728" i="1" s="1"/>
  <c r="AH1729" i="1"/>
  <c r="AK1729" i="1" s="1"/>
  <c r="AH1730" i="1"/>
  <c r="AK1730" i="1" s="1"/>
  <c r="AH1731" i="1"/>
  <c r="AK1731" i="1" s="1"/>
  <c r="AH1732" i="1"/>
  <c r="AK1732" i="1" s="1"/>
  <c r="AH1733" i="1"/>
  <c r="AK1733" i="1" s="1"/>
  <c r="AH1734" i="1"/>
  <c r="AK1734" i="1" s="1"/>
  <c r="AH1735" i="1"/>
  <c r="AK1735" i="1" s="1"/>
  <c r="AH1736" i="1"/>
  <c r="AK1736" i="1" s="1"/>
  <c r="AH1737" i="1"/>
  <c r="AK1737" i="1" s="1"/>
  <c r="AH1738" i="1"/>
  <c r="AK1738" i="1" s="1"/>
  <c r="AH1739" i="1"/>
  <c r="AK1739" i="1" s="1"/>
  <c r="AH1740" i="1"/>
  <c r="AK1740" i="1" s="1"/>
  <c r="AH1741" i="1"/>
  <c r="AK1741" i="1" s="1"/>
  <c r="AH1742" i="1"/>
  <c r="AK1742" i="1" s="1"/>
  <c r="AH1743" i="1"/>
  <c r="AK1743" i="1" s="1"/>
  <c r="AH1744" i="1"/>
  <c r="AK1744" i="1" s="1"/>
  <c r="AH1745" i="1"/>
  <c r="AK1745" i="1" s="1"/>
  <c r="AH1746" i="1"/>
  <c r="AK1746" i="1" s="1"/>
  <c r="AH1747" i="1"/>
  <c r="AK1747" i="1" s="1"/>
  <c r="AH1748" i="1"/>
  <c r="AK1748" i="1" s="1"/>
  <c r="AH1749" i="1"/>
  <c r="AK1749" i="1" s="1"/>
  <c r="AH1750" i="1"/>
  <c r="AK1750" i="1" s="1"/>
  <c r="AH1751" i="1"/>
  <c r="AK1751" i="1" s="1"/>
  <c r="AH1752" i="1"/>
  <c r="AK1752" i="1" s="1"/>
  <c r="AH1753" i="1"/>
  <c r="AK1753" i="1" s="1"/>
  <c r="AH1754" i="1"/>
  <c r="AK1754" i="1" s="1"/>
  <c r="AH1755" i="1"/>
  <c r="AK1755" i="1" s="1"/>
  <c r="AH1756" i="1"/>
  <c r="AK1756" i="1" s="1"/>
  <c r="AH1757" i="1"/>
  <c r="AK1757" i="1" s="1"/>
  <c r="AH1758" i="1"/>
  <c r="AK1758" i="1" s="1"/>
  <c r="AH1759" i="1"/>
  <c r="AK1759" i="1" s="1"/>
  <c r="AH1760" i="1"/>
  <c r="AK1760" i="1" s="1"/>
  <c r="AH1761" i="1"/>
  <c r="AK1761" i="1" s="1"/>
  <c r="AH1762" i="1"/>
  <c r="AK1762" i="1" s="1"/>
  <c r="AH1763" i="1"/>
  <c r="AK1763" i="1" s="1"/>
  <c r="AH1764" i="1"/>
  <c r="AK1764" i="1" s="1"/>
  <c r="AH1765" i="1"/>
  <c r="AK1765" i="1" s="1"/>
  <c r="AH1766" i="1"/>
  <c r="AK1766" i="1" s="1"/>
  <c r="AH1767" i="1"/>
  <c r="AK1767" i="1" s="1"/>
  <c r="AH1768" i="1"/>
  <c r="AK1768" i="1" s="1"/>
  <c r="AH1769" i="1"/>
  <c r="AK1769" i="1" s="1"/>
  <c r="AH1770" i="1"/>
  <c r="AK1770" i="1" s="1"/>
  <c r="AH1771" i="1"/>
  <c r="AK1771" i="1" s="1"/>
  <c r="AH1772" i="1"/>
  <c r="AK1772" i="1" s="1"/>
  <c r="AH1773" i="1"/>
  <c r="AK1773" i="1" s="1"/>
  <c r="AH1774" i="1"/>
  <c r="AK1774" i="1" s="1"/>
  <c r="AH1775" i="1"/>
  <c r="AK1775" i="1" s="1"/>
  <c r="AH1776" i="1"/>
  <c r="AK1776" i="1" s="1"/>
  <c r="AH1777" i="1"/>
  <c r="AK1777" i="1" s="1"/>
  <c r="AH1778" i="1"/>
  <c r="AK1778" i="1" s="1"/>
  <c r="AH1779" i="1"/>
  <c r="AH1780" i="1"/>
  <c r="AK1780" i="1" s="1"/>
  <c r="AH1781" i="1"/>
  <c r="AK1781" i="1" s="1"/>
  <c r="AH1782" i="1"/>
  <c r="AK1782" i="1" s="1"/>
  <c r="AH1783" i="1"/>
  <c r="AK1783" i="1" s="1"/>
  <c r="AH1784" i="1"/>
  <c r="AK1784" i="1" s="1"/>
  <c r="AH1785" i="1"/>
  <c r="AK1785" i="1" s="1"/>
  <c r="AH1786" i="1"/>
  <c r="AK1786" i="1" s="1"/>
  <c r="AH1787" i="1"/>
  <c r="AK1787" i="1" s="1"/>
  <c r="AH1788" i="1"/>
  <c r="AK1788" i="1" s="1"/>
  <c r="AH1789" i="1"/>
  <c r="AK1789" i="1" s="1"/>
  <c r="AH1790" i="1"/>
  <c r="AK1790" i="1" s="1"/>
  <c r="AH1791" i="1"/>
  <c r="AK1791" i="1" s="1"/>
  <c r="AH1792" i="1"/>
  <c r="AK1792" i="1" s="1"/>
  <c r="AH1793" i="1"/>
  <c r="AK1793" i="1" s="1"/>
  <c r="AH1794" i="1"/>
  <c r="AK1794" i="1" s="1"/>
  <c r="AH1795" i="1"/>
  <c r="AK1795" i="1" s="1"/>
  <c r="AH1796" i="1"/>
  <c r="AK1796" i="1" s="1"/>
  <c r="AH1797" i="1"/>
  <c r="AK1797" i="1" s="1"/>
  <c r="AH1798" i="1"/>
  <c r="AK1798" i="1" s="1"/>
  <c r="AH1799" i="1"/>
  <c r="AK1799" i="1" s="1"/>
  <c r="AH1800" i="1"/>
  <c r="AK1800" i="1" s="1"/>
  <c r="AH1801" i="1"/>
  <c r="AK1801" i="1" s="1"/>
  <c r="AH1802" i="1"/>
  <c r="AK1802" i="1" s="1"/>
  <c r="AH1803" i="1"/>
  <c r="AK1803" i="1" s="1"/>
  <c r="AH1804" i="1"/>
  <c r="AK1804" i="1" s="1"/>
  <c r="AH1805" i="1"/>
  <c r="AK1805" i="1" s="1"/>
  <c r="AH1806" i="1"/>
  <c r="AK1806" i="1" s="1"/>
  <c r="AH1807" i="1"/>
  <c r="AK1807" i="1" s="1"/>
  <c r="AH1808" i="1"/>
  <c r="AK1808" i="1" s="1"/>
  <c r="AH1809" i="1"/>
  <c r="AK1809" i="1" s="1"/>
  <c r="AH1810" i="1"/>
  <c r="AK1810" i="1" s="1"/>
  <c r="AH1811" i="1"/>
  <c r="AK1811" i="1" s="1"/>
  <c r="AH1812" i="1"/>
  <c r="AK1812" i="1" s="1"/>
  <c r="AH1813" i="1"/>
  <c r="AK1813" i="1" s="1"/>
  <c r="AH1814" i="1"/>
  <c r="AK1814" i="1" s="1"/>
  <c r="AH1815" i="1"/>
  <c r="AK1815" i="1" s="1"/>
  <c r="AH1816" i="1"/>
  <c r="AK1816" i="1" s="1"/>
  <c r="AH1817" i="1"/>
  <c r="AK1817" i="1" s="1"/>
  <c r="AH1818" i="1"/>
  <c r="AK1818" i="1" s="1"/>
  <c r="AH1819" i="1"/>
  <c r="AK1819" i="1" s="1"/>
  <c r="AH1820" i="1"/>
  <c r="AK1820" i="1" s="1"/>
  <c r="AH1821" i="1"/>
  <c r="AK1821" i="1" s="1"/>
  <c r="AH1822" i="1"/>
  <c r="AK1822" i="1" s="1"/>
  <c r="AH1823" i="1"/>
  <c r="AK1823" i="1" s="1"/>
  <c r="AH1824" i="1"/>
  <c r="AK1824" i="1" s="1"/>
  <c r="AH1825" i="1"/>
  <c r="AK1825" i="1" s="1"/>
  <c r="AH1826" i="1"/>
  <c r="AK1826" i="1" s="1"/>
  <c r="AH1827" i="1"/>
  <c r="AK1827" i="1" s="1"/>
  <c r="AH1828" i="1"/>
  <c r="AK1828" i="1" s="1"/>
  <c r="AH1829" i="1"/>
  <c r="AK1829" i="1" s="1"/>
  <c r="AH1830" i="1"/>
  <c r="AK1830" i="1" s="1"/>
  <c r="AH1831" i="1"/>
  <c r="AK1831" i="1" s="1"/>
  <c r="AH1832" i="1"/>
  <c r="AK1832" i="1" s="1"/>
  <c r="AH1833" i="1"/>
  <c r="AK1833" i="1" s="1"/>
  <c r="AH1834" i="1"/>
  <c r="AK1834" i="1" s="1"/>
  <c r="AH1835" i="1"/>
  <c r="AK1835" i="1" s="1"/>
  <c r="AH1836" i="1"/>
  <c r="AK1836" i="1" s="1"/>
  <c r="AH1837" i="1"/>
  <c r="AK1837" i="1" s="1"/>
  <c r="AH1838" i="1"/>
  <c r="AK1838" i="1" s="1"/>
  <c r="AH1839" i="1"/>
  <c r="AK1839" i="1" s="1"/>
  <c r="AH1840" i="1"/>
  <c r="AK1840" i="1" s="1"/>
  <c r="AH1841" i="1"/>
  <c r="AK1841" i="1" s="1"/>
  <c r="AH1842" i="1"/>
  <c r="AK1842" i="1" s="1"/>
  <c r="AH1843" i="1"/>
  <c r="AK1843" i="1" s="1"/>
  <c r="AH1844" i="1"/>
  <c r="AK1844" i="1" s="1"/>
  <c r="AH1845" i="1"/>
  <c r="AK1845" i="1" s="1"/>
  <c r="AH1846" i="1"/>
  <c r="AK1846" i="1" s="1"/>
  <c r="AH1847" i="1"/>
  <c r="AK1847" i="1" s="1"/>
  <c r="AH1848" i="1"/>
  <c r="AK1848" i="1" s="1"/>
  <c r="AH1849" i="1"/>
  <c r="AK1849" i="1" s="1"/>
  <c r="AH1850" i="1"/>
  <c r="AK1850" i="1" s="1"/>
  <c r="AH1851" i="1"/>
  <c r="AK1851" i="1" s="1"/>
  <c r="AH1852" i="1"/>
  <c r="AK1852" i="1" s="1"/>
  <c r="AH1853" i="1"/>
  <c r="AK1853" i="1" s="1"/>
  <c r="AH1854" i="1"/>
  <c r="AK1854" i="1" s="1"/>
  <c r="AH1855" i="1"/>
  <c r="AK1855" i="1" s="1"/>
  <c r="AH1856" i="1"/>
  <c r="AK1856" i="1" s="1"/>
  <c r="AH1857" i="1"/>
  <c r="AK1857" i="1" s="1"/>
  <c r="AH1858" i="1"/>
  <c r="AK1858" i="1" s="1"/>
  <c r="AH1859" i="1"/>
  <c r="AK1859" i="1" s="1"/>
  <c r="AH1860" i="1"/>
  <c r="AK1860" i="1" s="1"/>
  <c r="AH1861" i="1"/>
  <c r="AK1861" i="1" s="1"/>
  <c r="AH1862" i="1"/>
  <c r="AK1862" i="1" s="1"/>
  <c r="AH1863" i="1"/>
  <c r="AK1863" i="1" s="1"/>
  <c r="AH1864" i="1"/>
  <c r="AK1864" i="1" s="1"/>
  <c r="AH1865" i="1"/>
  <c r="AK1865" i="1" s="1"/>
  <c r="AH1866" i="1"/>
  <c r="AK1866" i="1" s="1"/>
  <c r="AH1867" i="1"/>
  <c r="AK1867" i="1" s="1"/>
  <c r="AH1868" i="1"/>
  <c r="AK1868" i="1" s="1"/>
  <c r="AH1869" i="1"/>
  <c r="AK1869" i="1" s="1"/>
  <c r="AH1870" i="1"/>
  <c r="AK1870" i="1" s="1"/>
  <c r="AH1871" i="1"/>
  <c r="AK1871" i="1" s="1"/>
  <c r="AH1872" i="1"/>
  <c r="AK1872" i="1" s="1"/>
  <c r="AH1873" i="1"/>
  <c r="AK1873" i="1" s="1"/>
  <c r="AH1874" i="1"/>
  <c r="AK1874" i="1" s="1"/>
  <c r="AH1875" i="1"/>
  <c r="AK1875" i="1" s="1"/>
  <c r="AH1876" i="1"/>
  <c r="AK1876" i="1" s="1"/>
  <c r="AH1877" i="1"/>
  <c r="AK1877" i="1" s="1"/>
  <c r="AH1878" i="1"/>
  <c r="AK1878" i="1" s="1"/>
  <c r="AH1879" i="1"/>
  <c r="AK1879" i="1" s="1"/>
  <c r="AH1880" i="1"/>
  <c r="AK1880" i="1" s="1"/>
  <c r="AH1881" i="1"/>
  <c r="AK1881" i="1" s="1"/>
  <c r="AH1882" i="1"/>
  <c r="AK1882" i="1" s="1"/>
  <c r="AH1883" i="1"/>
  <c r="AK1883" i="1" s="1"/>
  <c r="AH1884" i="1"/>
  <c r="AK1884" i="1" s="1"/>
  <c r="AH1885" i="1"/>
  <c r="AK1885" i="1" s="1"/>
  <c r="AH1886" i="1"/>
  <c r="AK1886" i="1" s="1"/>
  <c r="AH1887" i="1"/>
  <c r="AK1887" i="1" s="1"/>
  <c r="AH1888" i="1"/>
  <c r="AK1888" i="1" s="1"/>
  <c r="AH1889" i="1"/>
  <c r="AK1889" i="1" s="1"/>
  <c r="AH1890" i="1"/>
  <c r="AK1890" i="1" s="1"/>
  <c r="AH1891" i="1"/>
  <c r="AK1891" i="1" s="1"/>
  <c r="AH1892" i="1"/>
  <c r="AK1892" i="1" s="1"/>
  <c r="AH1893" i="1"/>
  <c r="AK1893" i="1" s="1"/>
  <c r="AH1894" i="1"/>
  <c r="AK1894" i="1" s="1"/>
  <c r="AH1895" i="1"/>
  <c r="AK1895" i="1" s="1"/>
  <c r="AH1896" i="1"/>
  <c r="AK1896" i="1" s="1"/>
  <c r="AH1897" i="1"/>
  <c r="AK1897" i="1" s="1"/>
  <c r="AH1898" i="1"/>
  <c r="AK1898" i="1" s="1"/>
  <c r="AH1899" i="1"/>
  <c r="AK1899" i="1" s="1"/>
  <c r="AH1900" i="1"/>
  <c r="AK1900" i="1" s="1"/>
  <c r="AH1901" i="1"/>
  <c r="AK1901" i="1" s="1"/>
  <c r="AH1902" i="1"/>
  <c r="AK1902" i="1" s="1"/>
  <c r="AH1903" i="1"/>
  <c r="AK1903" i="1" s="1"/>
  <c r="AH1904" i="1"/>
  <c r="AK1904" i="1" s="1"/>
  <c r="AH1905" i="1"/>
  <c r="AK1905" i="1" s="1"/>
  <c r="AH1906" i="1"/>
  <c r="AK1906" i="1" s="1"/>
  <c r="AH1907" i="1"/>
  <c r="AK1907" i="1" s="1"/>
  <c r="AH1908" i="1"/>
  <c r="AK1908" i="1" s="1"/>
  <c r="AH1909" i="1"/>
  <c r="AK1909" i="1" s="1"/>
  <c r="AH1910" i="1"/>
  <c r="AK1910" i="1" s="1"/>
  <c r="AH1911" i="1"/>
  <c r="AK1911" i="1" s="1"/>
  <c r="AH1912" i="1"/>
  <c r="AK1912" i="1" s="1"/>
  <c r="AH1913" i="1"/>
  <c r="AK1913" i="1" s="1"/>
  <c r="AH1914" i="1"/>
  <c r="AK1914" i="1" s="1"/>
  <c r="AH1915" i="1"/>
  <c r="AK1915" i="1" s="1"/>
  <c r="AH1916" i="1"/>
  <c r="AK1916" i="1" s="1"/>
  <c r="AH1917" i="1"/>
  <c r="AK1917" i="1" s="1"/>
  <c r="AH1918" i="1"/>
  <c r="AK1918" i="1" s="1"/>
  <c r="AH1919" i="1"/>
  <c r="AK1919" i="1" s="1"/>
  <c r="AH1920" i="1"/>
  <c r="AK1920" i="1" s="1"/>
  <c r="AH1921" i="1"/>
  <c r="AK1921" i="1" s="1"/>
  <c r="AH1922" i="1"/>
  <c r="AK1922" i="1" s="1"/>
  <c r="AH1923" i="1"/>
  <c r="AK1923" i="1" s="1"/>
  <c r="AH1924" i="1"/>
  <c r="AK1924" i="1" s="1"/>
  <c r="AH1925" i="1"/>
  <c r="AK1925" i="1" s="1"/>
  <c r="AH1926" i="1"/>
  <c r="AK1926" i="1" s="1"/>
  <c r="AH1927" i="1"/>
  <c r="AK1927" i="1" s="1"/>
  <c r="AH1928" i="1"/>
  <c r="AK1928" i="1" s="1"/>
  <c r="AH1929" i="1"/>
  <c r="AK1929" i="1" s="1"/>
  <c r="AH1930" i="1"/>
  <c r="AK1930" i="1" s="1"/>
  <c r="AH1931" i="1"/>
  <c r="AK1931" i="1" s="1"/>
  <c r="AH1932" i="1"/>
  <c r="AK1932" i="1" s="1"/>
  <c r="AH1933" i="1"/>
  <c r="AK1933" i="1" s="1"/>
  <c r="AH1934" i="1"/>
  <c r="AK1934" i="1" s="1"/>
  <c r="AH1935" i="1"/>
  <c r="AK1935" i="1" s="1"/>
  <c r="AH1936" i="1"/>
  <c r="AK1936" i="1" s="1"/>
  <c r="AH1937" i="1"/>
  <c r="AK1937" i="1" s="1"/>
  <c r="AH1938" i="1"/>
  <c r="AK1938" i="1" s="1"/>
  <c r="AH1939" i="1"/>
  <c r="AK1939" i="1" s="1"/>
  <c r="AH1940" i="1"/>
  <c r="AK1940" i="1" s="1"/>
  <c r="AH1941" i="1"/>
  <c r="AK1941" i="1" s="1"/>
  <c r="AH1942" i="1"/>
  <c r="AK1942" i="1" s="1"/>
  <c r="AH1943" i="1"/>
  <c r="AK1943" i="1" s="1"/>
  <c r="AH1944" i="1"/>
  <c r="AK1944" i="1" s="1"/>
  <c r="AH1945" i="1"/>
  <c r="AK1945" i="1" s="1"/>
  <c r="AH1946" i="1"/>
  <c r="AH1947" i="1"/>
  <c r="AK1947" i="1" s="1"/>
  <c r="AH1948" i="1"/>
  <c r="AK1948" i="1" s="1"/>
  <c r="AH1949" i="1"/>
  <c r="AK1949" i="1" s="1"/>
  <c r="AH1950" i="1"/>
  <c r="AK1950" i="1" s="1"/>
  <c r="AH1951" i="1"/>
  <c r="AK1951" i="1" s="1"/>
  <c r="AH1952" i="1"/>
  <c r="AK1952" i="1" s="1"/>
  <c r="AH1953" i="1"/>
  <c r="AK1953" i="1" s="1"/>
  <c r="AH1954" i="1"/>
  <c r="AK1954" i="1" s="1"/>
  <c r="AH1955" i="1"/>
  <c r="AK1955" i="1" s="1"/>
  <c r="AH1956" i="1"/>
  <c r="AK1956" i="1" s="1"/>
  <c r="AH1957" i="1"/>
  <c r="AK1957" i="1" s="1"/>
  <c r="AH1958" i="1"/>
  <c r="AK1958" i="1" s="1"/>
  <c r="AH1959" i="1"/>
  <c r="AH1960" i="1"/>
  <c r="AK1960" i="1" s="1"/>
  <c r="AH1961" i="1"/>
  <c r="AK1961" i="1" s="1"/>
  <c r="AH1962" i="1"/>
  <c r="AK1962" i="1" s="1"/>
  <c r="AH1963" i="1"/>
  <c r="AK1963" i="1" s="1"/>
  <c r="AH1964" i="1"/>
  <c r="AK1964" i="1" s="1"/>
  <c r="AH1965" i="1"/>
  <c r="AK1965" i="1" s="1"/>
  <c r="AH1966" i="1"/>
  <c r="AK1966" i="1" s="1"/>
  <c r="AH1967" i="1"/>
  <c r="AK1967" i="1" s="1"/>
  <c r="AH1968" i="1"/>
  <c r="AK1968" i="1" s="1"/>
  <c r="AH1969" i="1"/>
  <c r="AK1969" i="1" s="1"/>
  <c r="AH1970" i="1"/>
  <c r="AK1970" i="1" s="1"/>
  <c r="AH1971" i="1"/>
  <c r="AH1972" i="1"/>
  <c r="AK1972" i="1" s="1"/>
  <c r="AH1973" i="1"/>
  <c r="AK1973" i="1" s="1"/>
  <c r="AH1974" i="1"/>
  <c r="AK1974" i="1" s="1"/>
  <c r="AH1975" i="1"/>
  <c r="AK1975" i="1" s="1"/>
  <c r="AH1976" i="1"/>
  <c r="AK1976" i="1" s="1"/>
  <c r="AH1977" i="1"/>
  <c r="AK1977" i="1" s="1"/>
  <c r="AH1978" i="1"/>
  <c r="AK1978" i="1" s="1"/>
  <c r="AH1979" i="1"/>
  <c r="AK1979" i="1" s="1"/>
  <c r="AH1980" i="1"/>
  <c r="AK1980" i="1" s="1"/>
  <c r="AH1981" i="1"/>
  <c r="AK1981" i="1" s="1"/>
  <c r="AH1982" i="1"/>
  <c r="AK1982" i="1" s="1"/>
  <c r="AH1983" i="1"/>
  <c r="AH1984" i="1"/>
  <c r="AK1984" i="1" s="1"/>
  <c r="AH1985" i="1"/>
  <c r="AK1985" i="1" s="1"/>
  <c r="AH1986" i="1"/>
  <c r="AK1986" i="1" s="1"/>
  <c r="AH1987" i="1"/>
  <c r="AK1987" i="1" s="1"/>
  <c r="AH1988" i="1"/>
  <c r="AK1988" i="1" s="1"/>
  <c r="AH1989" i="1"/>
  <c r="AK1989" i="1" s="1"/>
  <c r="AH1990" i="1"/>
  <c r="AK1990" i="1" s="1"/>
  <c r="AH1991" i="1"/>
  <c r="AK1991" i="1" s="1"/>
  <c r="AH1992" i="1"/>
  <c r="AK1992" i="1" s="1"/>
  <c r="AH1993" i="1"/>
  <c r="AK1993" i="1" s="1"/>
  <c r="AH1994" i="1"/>
  <c r="AK1994" i="1" s="1"/>
  <c r="AH1995" i="1"/>
  <c r="AH1996" i="1"/>
  <c r="AK1996" i="1" s="1"/>
  <c r="AH1997" i="1"/>
  <c r="AK1997" i="1" s="1"/>
  <c r="AH1998" i="1"/>
  <c r="AK1998" i="1" s="1"/>
  <c r="AH1999" i="1"/>
  <c r="AK1999" i="1" s="1"/>
  <c r="AH2000" i="1"/>
  <c r="AK2000" i="1" s="1"/>
  <c r="AH2001" i="1"/>
  <c r="AK2001" i="1" s="1"/>
  <c r="AH2002" i="1"/>
  <c r="AK2002" i="1" s="1"/>
  <c r="AH2003" i="1"/>
  <c r="AK2003" i="1" s="1"/>
  <c r="AH2004" i="1"/>
  <c r="AK2004" i="1" s="1"/>
  <c r="AH2005" i="1"/>
  <c r="AK2005" i="1" s="1"/>
  <c r="AH2006" i="1"/>
  <c r="AK2006" i="1" s="1"/>
  <c r="AH2007" i="1"/>
  <c r="AH2008" i="1"/>
  <c r="AK2008" i="1" s="1"/>
  <c r="AH2009" i="1"/>
  <c r="AK2009" i="1" s="1"/>
  <c r="AH2010" i="1"/>
  <c r="AK2010" i="1" s="1"/>
  <c r="AH2011" i="1"/>
  <c r="AK2011" i="1" s="1"/>
  <c r="AH2012" i="1"/>
  <c r="AK2012" i="1" s="1"/>
  <c r="AH2013" i="1"/>
  <c r="AK2013" i="1" s="1"/>
  <c r="AH2014" i="1"/>
  <c r="AK2014" i="1" s="1"/>
  <c r="AH2015" i="1"/>
  <c r="AK2015" i="1" s="1"/>
  <c r="AH2016" i="1"/>
  <c r="AK2016" i="1" s="1"/>
  <c r="AH2017" i="1"/>
  <c r="AK2017" i="1" s="1"/>
  <c r="AH2018" i="1"/>
  <c r="AK2018" i="1" s="1"/>
  <c r="AH2019" i="1"/>
  <c r="AH2020" i="1"/>
  <c r="AK2020" i="1" s="1"/>
  <c r="AH2021" i="1"/>
  <c r="AK2021" i="1" s="1"/>
  <c r="AH2022" i="1"/>
  <c r="AK2022" i="1" s="1"/>
  <c r="AH2023" i="1"/>
  <c r="AK2023" i="1" s="1"/>
  <c r="AH2024" i="1"/>
  <c r="AK2024" i="1" s="1"/>
  <c r="AH2025" i="1"/>
  <c r="AK2025" i="1" s="1"/>
  <c r="AH2026" i="1"/>
  <c r="AK2026" i="1" s="1"/>
  <c r="AH2027" i="1"/>
  <c r="AK2027" i="1" s="1"/>
  <c r="AH2028" i="1"/>
  <c r="AK2028" i="1" s="1"/>
  <c r="AH2029" i="1"/>
  <c r="AK2029" i="1" s="1"/>
  <c r="AH2030" i="1"/>
  <c r="AK2030" i="1" s="1"/>
  <c r="AH2031" i="1"/>
  <c r="AH2032" i="1"/>
  <c r="AK2032" i="1" s="1"/>
  <c r="AH2033" i="1"/>
  <c r="AK2033" i="1" s="1"/>
  <c r="AH2034" i="1"/>
  <c r="AK2034" i="1" s="1"/>
  <c r="AH2035" i="1"/>
  <c r="AK2035" i="1" s="1"/>
  <c r="AH2036" i="1"/>
  <c r="AK2036" i="1" s="1"/>
  <c r="AH2037" i="1"/>
  <c r="AK2037" i="1" s="1"/>
  <c r="AH2038" i="1"/>
  <c r="AK2038" i="1" s="1"/>
  <c r="AH2039" i="1"/>
  <c r="AK2039" i="1" s="1"/>
  <c r="AH2040" i="1"/>
  <c r="AK2040" i="1" s="1"/>
  <c r="AH2041" i="1"/>
  <c r="AK2041" i="1" s="1"/>
  <c r="AH2042" i="1"/>
  <c r="AK2042" i="1" s="1"/>
  <c r="AH2043" i="1"/>
  <c r="AH2044" i="1"/>
  <c r="AK2044" i="1" s="1"/>
  <c r="AH2045" i="1"/>
  <c r="AK2045" i="1" s="1"/>
  <c r="AH2046" i="1"/>
  <c r="AK2046" i="1" s="1"/>
  <c r="AH2047" i="1"/>
  <c r="AK2047" i="1" s="1"/>
  <c r="AH2048" i="1"/>
  <c r="AK2048" i="1" s="1"/>
  <c r="AH2049" i="1"/>
  <c r="AK2049" i="1" s="1"/>
  <c r="AH2050" i="1"/>
  <c r="AK2050" i="1" s="1"/>
  <c r="AH2051" i="1"/>
  <c r="AK2051" i="1" s="1"/>
  <c r="AH2052" i="1"/>
  <c r="AK2052" i="1" s="1"/>
  <c r="AH2053" i="1"/>
  <c r="AK2053" i="1" s="1"/>
  <c r="AH2054" i="1"/>
  <c r="AK2054" i="1" s="1"/>
  <c r="AH2055" i="1"/>
  <c r="AH2056" i="1"/>
  <c r="AK2056" i="1" s="1"/>
  <c r="AH2057" i="1"/>
  <c r="AK2057" i="1" s="1"/>
  <c r="AH2058" i="1"/>
  <c r="AK2058" i="1" s="1"/>
  <c r="AH2059" i="1"/>
  <c r="AK2059" i="1" s="1"/>
  <c r="AH2060" i="1"/>
  <c r="AK2060" i="1" s="1"/>
  <c r="AH2061" i="1"/>
  <c r="AK2061" i="1" s="1"/>
  <c r="AH2062" i="1"/>
  <c r="AK2062" i="1" s="1"/>
  <c r="AH2063" i="1"/>
  <c r="AK2063" i="1" s="1"/>
  <c r="AH2064" i="1"/>
  <c r="AK2064" i="1" s="1"/>
  <c r="AH2065" i="1"/>
  <c r="AK2065" i="1" s="1"/>
  <c r="AH2066" i="1"/>
  <c r="AK2066" i="1" s="1"/>
  <c r="AH2067" i="1"/>
  <c r="AH2068" i="1"/>
  <c r="AK2068" i="1" s="1"/>
  <c r="AH2069" i="1"/>
  <c r="AK2069" i="1" s="1"/>
  <c r="AH2070" i="1"/>
  <c r="AK2070" i="1" s="1"/>
  <c r="AH2071" i="1"/>
  <c r="AK2071" i="1" s="1"/>
  <c r="AH2072" i="1"/>
  <c r="AK2072" i="1" s="1"/>
  <c r="AH2073" i="1"/>
  <c r="AK2073" i="1" s="1"/>
  <c r="AH2074" i="1"/>
  <c r="AK2074" i="1" s="1"/>
  <c r="AH2075" i="1"/>
  <c r="AK2075" i="1" s="1"/>
  <c r="AH2076" i="1"/>
  <c r="AK2076" i="1" s="1"/>
  <c r="AH2077" i="1"/>
  <c r="AK2077" i="1" s="1"/>
  <c r="AH2078" i="1"/>
  <c r="AK2078" i="1" s="1"/>
  <c r="AH2079" i="1"/>
  <c r="AH2080" i="1"/>
  <c r="AK2080" i="1" s="1"/>
  <c r="AH2081" i="1"/>
  <c r="AK2081" i="1" s="1"/>
  <c r="AH2082" i="1"/>
  <c r="AK2082" i="1" s="1"/>
  <c r="AH2083" i="1"/>
  <c r="AK2083" i="1" s="1"/>
  <c r="AH2084" i="1"/>
  <c r="AK2084" i="1" s="1"/>
  <c r="AH2085" i="1"/>
  <c r="AK2085" i="1" s="1"/>
  <c r="AH2086" i="1"/>
  <c r="AK2086" i="1" s="1"/>
  <c r="AH2087" i="1"/>
  <c r="AK2087" i="1" s="1"/>
  <c r="AH2088" i="1"/>
  <c r="AK2088" i="1" s="1"/>
  <c r="AH2089" i="1"/>
  <c r="AK2089" i="1" s="1"/>
  <c r="AH2090" i="1"/>
  <c r="AK2090" i="1" s="1"/>
  <c r="AH2091" i="1"/>
  <c r="AH2092" i="1"/>
  <c r="AK2092" i="1" s="1"/>
  <c r="AH2093" i="1"/>
  <c r="AK2093" i="1" s="1"/>
  <c r="AH2094" i="1"/>
  <c r="AK2094" i="1" s="1"/>
  <c r="AH2095" i="1"/>
  <c r="AK2095" i="1" s="1"/>
  <c r="AH2096" i="1"/>
  <c r="AK2096" i="1" s="1"/>
  <c r="AH2097" i="1"/>
  <c r="AK2097" i="1" s="1"/>
  <c r="AH2098" i="1"/>
  <c r="AK2098" i="1" s="1"/>
  <c r="AH2099" i="1"/>
  <c r="AK2099" i="1" s="1"/>
  <c r="AH2100" i="1"/>
  <c r="AK2100" i="1" s="1"/>
  <c r="AH2101" i="1"/>
  <c r="AK2101" i="1" s="1"/>
  <c r="AH2102" i="1"/>
  <c r="AK2102" i="1" s="1"/>
  <c r="AH2103" i="1"/>
  <c r="AH2104" i="1"/>
  <c r="AK2104" i="1" s="1"/>
  <c r="AH2105" i="1"/>
  <c r="AK2105" i="1" s="1"/>
  <c r="AH2106" i="1"/>
  <c r="AK2106" i="1" s="1"/>
  <c r="AH2107" i="1"/>
  <c r="AK2107" i="1" s="1"/>
  <c r="AH2108" i="1"/>
  <c r="AK2108" i="1" s="1"/>
  <c r="AH2109" i="1"/>
  <c r="AK2109" i="1" s="1"/>
  <c r="AH2110" i="1"/>
  <c r="AK2110" i="1" s="1"/>
  <c r="AH2111" i="1"/>
  <c r="AK2111" i="1" s="1"/>
  <c r="AH2112" i="1"/>
  <c r="AK2112" i="1" s="1"/>
  <c r="AH2113" i="1"/>
  <c r="AK2113" i="1" s="1"/>
  <c r="AH2114" i="1"/>
  <c r="AK2114" i="1" s="1"/>
  <c r="AH2115" i="1"/>
  <c r="AH2116" i="1"/>
  <c r="AK2116" i="1" s="1"/>
  <c r="AH2117" i="1"/>
  <c r="AK2117" i="1" s="1"/>
  <c r="AH2118" i="1"/>
  <c r="AK2118" i="1" s="1"/>
  <c r="AH2119" i="1"/>
  <c r="AK2119" i="1" s="1"/>
  <c r="AH2120" i="1"/>
  <c r="AK2120" i="1" s="1"/>
  <c r="AH2121" i="1"/>
  <c r="AK2121" i="1" s="1"/>
  <c r="AH2122" i="1"/>
  <c r="AK2122" i="1" s="1"/>
  <c r="AH2123" i="1"/>
  <c r="AK2123" i="1" s="1"/>
  <c r="AH2124" i="1"/>
  <c r="AK2124" i="1" s="1"/>
  <c r="AH2125" i="1"/>
  <c r="AK2125" i="1" s="1"/>
  <c r="AH2126" i="1"/>
  <c r="AK2126" i="1" s="1"/>
  <c r="AH2127" i="1"/>
  <c r="AH2128" i="1"/>
  <c r="AK2128" i="1" s="1"/>
  <c r="AH2129" i="1"/>
  <c r="AK2129" i="1" s="1"/>
  <c r="AH2130" i="1"/>
  <c r="AK2130" i="1" s="1"/>
  <c r="AH2131" i="1"/>
  <c r="AK2131" i="1" s="1"/>
  <c r="AH2132" i="1"/>
  <c r="AK2132" i="1" s="1"/>
  <c r="AH2133" i="1"/>
  <c r="AK2133" i="1" s="1"/>
  <c r="AH2134" i="1"/>
  <c r="AK2134" i="1" s="1"/>
  <c r="AH2135" i="1"/>
  <c r="AK2135" i="1" s="1"/>
  <c r="AH2136" i="1"/>
  <c r="AK2136" i="1" s="1"/>
  <c r="AH2137" i="1"/>
  <c r="AK2137" i="1" s="1"/>
  <c r="AH2138" i="1"/>
  <c r="AK2138" i="1" s="1"/>
  <c r="AH2139" i="1"/>
  <c r="AH2140" i="1"/>
  <c r="AK2140" i="1" s="1"/>
  <c r="AH2141" i="1"/>
  <c r="AK2141" i="1" s="1"/>
  <c r="AH2142" i="1"/>
  <c r="AK2142" i="1" s="1"/>
  <c r="AH2143" i="1"/>
  <c r="AK2143" i="1" s="1"/>
  <c r="AH2144" i="1"/>
  <c r="AK2144" i="1" s="1"/>
  <c r="AH2145" i="1"/>
  <c r="AK2145" i="1" s="1"/>
  <c r="AH2146" i="1"/>
  <c r="AK2146" i="1" s="1"/>
  <c r="AH2147" i="1"/>
  <c r="AK2147" i="1" s="1"/>
  <c r="AH2148" i="1"/>
  <c r="AK2148" i="1" s="1"/>
  <c r="AH2149" i="1"/>
  <c r="AK2149" i="1" s="1"/>
  <c r="AH2150" i="1"/>
  <c r="AK2150" i="1" s="1"/>
  <c r="AH2151" i="1"/>
  <c r="AH2152" i="1"/>
  <c r="AK2152" i="1" s="1"/>
  <c r="AH2153" i="1"/>
  <c r="AK2153" i="1" s="1"/>
  <c r="AH2154" i="1"/>
  <c r="AK2154" i="1" s="1"/>
  <c r="AH2155" i="1"/>
  <c r="AK2155" i="1" s="1"/>
  <c r="AH2156" i="1"/>
  <c r="AK2156" i="1" s="1"/>
  <c r="AH2157" i="1"/>
  <c r="AK2157" i="1" s="1"/>
  <c r="AH2158" i="1"/>
  <c r="AK2158" i="1" s="1"/>
  <c r="AH2159" i="1"/>
  <c r="AK2159" i="1" s="1"/>
  <c r="AH2160" i="1"/>
  <c r="AK2160" i="1" s="1"/>
  <c r="AH2161" i="1"/>
  <c r="AK2161" i="1" s="1"/>
  <c r="AH2162" i="1"/>
  <c r="AK2162" i="1" s="1"/>
  <c r="AH2163" i="1"/>
  <c r="AH2164" i="1"/>
  <c r="AK2164" i="1" s="1"/>
  <c r="AH2165" i="1"/>
  <c r="AK2165" i="1" s="1"/>
  <c r="AH2166" i="1"/>
  <c r="AK2166" i="1" s="1"/>
  <c r="AH2167" i="1"/>
  <c r="AK2167" i="1" s="1"/>
  <c r="AH2168" i="1"/>
  <c r="AK2168" i="1" s="1"/>
  <c r="AH2169" i="1"/>
  <c r="AK2169" i="1" s="1"/>
  <c r="AH2170" i="1"/>
  <c r="AK2170" i="1" s="1"/>
  <c r="AH2171" i="1"/>
  <c r="AK2171" i="1" s="1"/>
  <c r="AH2172" i="1"/>
  <c r="AK2172" i="1" s="1"/>
  <c r="AH2173" i="1"/>
  <c r="AK2173" i="1" s="1"/>
  <c r="AH2174" i="1"/>
  <c r="AK2174" i="1" s="1"/>
  <c r="AH2175" i="1"/>
  <c r="AH2176" i="1"/>
  <c r="AK2176" i="1" s="1"/>
  <c r="AH2177" i="1"/>
  <c r="AK2177" i="1" s="1"/>
  <c r="AH2178" i="1"/>
  <c r="AK2178" i="1" s="1"/>
  <c r="AH2179" i="1"/>
  <c r="AK2179" i="1" s="1"/>
  <c r="AH2180" i="1"/>
  <c r="AK2180" i="1" s="1"/>
  <c r="AH2181" i="1"/>
  <c r="AK2181" i="1" s="1"/>
  <c r="AH2182" i="1"/>
  <c r="AK2182" i="1" s="1"/>
  <c r="AH2183" i="1"/>
  <c r="AK2183" i="1" s="1"/>
  <c r="AH2184" i="1"/>
  <c r="AK2184" i="1" s="1"/>
  <c r="AH2185" i="1"/>
  <c r="AK2185" i="1" s="1"/>
  <c r="AH2186" i="1"/>
  <c r="AK2186" i="1" s="1"/>
  <c r="AH2187" i="1"/>
  <c r="AH2188" i="1"/>
  <c r="AK2188" i="1" s="1"/>
  <c r="AH2189" i="1"/>
  <c r="AK2189" i="1" s="1"/>
  <c r="AH2190" i="1"/>
  <c r="AK2190" i="1" s="1"/>
  <c r="AH2191" i="1"/>
  <c r="AK2191" i="1" s="1"/>
  <c r="AH2192" i="1"/>
  <c r="AK2192" i="1" s="1"/>
  <c r="AH2193" i="1"/>
  <c r="AK2193" i="1" s="1"/>
  <c r="AH2194" i="1"/>
  <c r="AK2194" i="1" s="1"/>
  <c r="AH2195" i="1"/>
  <c r="AK2195" i="1" s="1"/>
  <c r="AH2196" i="1"/>
  <c r="AK2196" i="1" s="1"/>
  <c r="AH2197" i="1"/>
  <c r="AK2197" i="1" s="1"/>
  <c r="AH2198" i="1"/>
  <c r="AK2198" i="1" s="1"/>
  <c r="AH2199" i="1"/>
  <c r="AH2200" i="1"/>
  <c r="AK2200" i="1" s="1"/>
  <c r="AH2201" i="1"/>
  <c r="AK2201" i="1" s="1"/>
  <c r="AH2202" i="1"/>
  <c r="AK2202" i="1" s="1"/>
  <c r="AH2203" i="1"/>
  <c r="AK2203" i="1" s="1"/>
  <c r="AH2204" i="1"/>
  <c r="AK2204" i="1" s="1"/>
  <c r="AH2205" i="1"/>
  <c r="AK2205" i="1" s="1"/>
  <c r="AH2206" i="1"/>
  <c r="AK2206" i="1" s="1"/>
  <c r="AH2207" i="1"/>
  <c r="AK2207" i="1" s="1"/>
  <c r="AH2208" i="1"/>
  <c r="AK2208" i="1" s="1"/>
  <c r="AH2209" i="1"/>
  <c r="AK2209" i="1" s="1"/>
  <c r="AH2210" i="1"/>
  <c r="AK2210" i="1" s="1"/>
  <c r="AH2211" i="1"/>
  <c r="AH2212" i="1"/>
  <c r="AK2212" i="1" s="1"/>
  <c r="AH2213" i="1"/>
  <c r="AK2213" i="1" s="1"/>
  <c r="AH2214" i="1"/>
  <c r="AK2214" i="1" s="1"/>
  <c r="AH2215" i="1"/>
  <c r="AK2215" i="1" s="1"/>
  <c r="AH2216" i="1"/>
  <c r="AK2216" i="1" s="1"/>
  <c r="AH2217" i="1"/>
  <c r="AK2217" i="1" s="1"/>
  <c r="AH2218" i="1"/>
  <c r="AK2218" i="1" s="1"/>
  <c r="AH2219" i="1"/>
  <c r="AK2219" i="1" s="1"/>
  <c r="AH2220" i="1"/>
  <c r="AK2220" i="1" s="1"/>
  <c r="AH2221" i="1"/>
  <c r="AK2221" i="1" s="1"/>
  <c r="AH2222" i="1"/>
  <c r="AK2222" i="1" s="1"/>
  <c r="AH2223" i="1"/>
  <c r="AH2224" i="1"/>
  <c r="AK2224" i="1" s="1"/>
  <c r="AH2225" i="1"/>
  <c r="AK2225" i="1" s="1"/>
  <c r="AH2226" i="1"/>
  <c r="AK2226" i="1" s="1"/>
  <c r="AH2227" i="1"/>
  <c r="AK2227" i="1" s="1"/>
  <c r="AH2228" i="1"/>
  <c r="AK2228" i="1" s="1"/>
  <c r="AH2229" i="1"/>
  <c r="AK2229" i="1" s="1"/>
  <c r="AH2230" i="1"/>
  <c r="AK2230" i="1" s="1"/>
  <c r="AH2231" i="1"/>
  <c r="AK2231" i="1" s="1"/>
  <c r="AH2232" i="1"/>
  <c r="AK2232" i="1" s="1"/>
  <c r="AH2233" i="1"/>
  <c r="AK2233" i="1" s="1"/>
  <c r="AH2234" i="1"/>
  <c r="AK2234" i="1" s="1"/>
  <c r="AH2235" i="1"/>
  <c r="AH2236" i="1"/>
  <c r="AK2236" i="1" s="1"/>
  <c r="AH2237" i="1"/>
  <c r="AK2237" i="1" s="1"/>
  <c r="AH2238" i="1"/>
  <c r="AK2238" i="1" s="1"/>
  <c r="AH2239" i="1"/>
  <c r="AK2239" i="1" s="1"/>
  <c r="AH2240" i="1"/>
  <c r="AK2240" i="1" s="1"/>
  <c r="AH2241" i="1"/>
  <c r="AK2241" i="1" s="1"/>
  <c r="AH2242" i="1"/>
  <c r="AK2242" i="1" s="1"/>
  <c r="AH2243" i="1"/>
  <c r="AK2243" i="1" s="1"/>
  <c r="AH2244" i="1"/>
  <c r="AK2244" i="1" s="1"/>
  <c r="AH2245" i="1"/>
  <c r="AK2245" i="1" s="1"/>
  <c r="AH2246" i="1"/>
  <c r="AK2246" i="1" s="1"/>
  <c r="AH2247" i="1"/>
  <c r="AH2248" i="1"/>
  <c r="AK2248" i="1" s="1"/>
  <c r="AH2249" i="1"/>
  <c r="AK2249" i="1" s="1"/>
  <c r="AH2250" i="1"/>
  <c r="AK2250" i="1" s="1"/>
  <c r="AH2251" i="1"/>
  <c r="AK2251" i="1" s="1"/>
  <c r="AH2252" i="1"/>
  <c r="AK2252" i="1" s="1"/>
  <c r="AH2253" i="1"/>
  <c r="AK2253" i="1" s="1"/>
  <c r="AH2254" i="1"/>
  <c r="AK2254" i="1" s="1"/>
  <c r="AH2255" i="1"/>
  <c r="AK2255" i="1" s="1"/>
  <c r="AH2256" i="1"/>
  <c r="AK2256" i="1" s="1"/>
  <c r="AH2257" i="1"/>
  <c r="AK2257" i="1" s="1"/>
  <c r="AH2258" i="1"/>
  <c r="AK2258" i="1" s="1"/>
  <c r="AH2259" i="1"/>
  <c r="AH2260" i="1"/>
  <c r="AK2260" i="1" s="1"/>
  <c r="AH2261" i="1"/>
  <c r="AK2261" i="1" s="1"/>
  <c r="AH2262" i="1"/>
  <c r="AK2262" i="1" s="1"/>
  <c r="AH2263" i="1"/>
  <c r="AK2263" i="1" s="1"/>
  <c r="AH2264" i="1"/>
  <c r="AK2264" i="1" s="1"/>
  <c r="AH2265" i="1"/>
  <c r="AK2265" i="1" s="1"/>
  <c r="AH2266" i="1"/>
  <c r="AK2266" i="1" s="1"/>
  <c r="AH2267" i="1"/>
  <c r="AK2267" i="1" s="1"/>
  <c r="AH2268" i="1"/>
  <c r="AK2268" i="1" s="1"/>
  <c r="AH2269" i="1"/>
  <c r="AK2269" i="1" s="1"/>
  <c r="AH2270" i="1"/>
  <c r="AK2270" i="1" s="1"/>
  <c r="AH2271" i="1"/>
  <c r="AH2272" i="1"/>
  <c r="AK2272" i="1" s="1"/>
  <c r="AH2273" i="1"/>
  <c r="AK2273" i="1" s="1"/>
  <c r="AH2274" i="1"/>
  <c r="AK2274" i="1" s="1"/>
  <c r="AH2275" i="1"/>
  <c r="AK2275" i="1" s="1"/>
  <c r="AH2276" i="1"/>
  <c r="AK2276" i="1" s="1"/>
  <c r="AH2277" i="1"/>
  <c r="AK2277" i="1" s="1"/>
  <c r="AH2278" i="1"/>
  <c r="AK2278" i="1" s="1"/>
  <c r="AH2279" i="1"/>
  <c r="AK2279" i="1" s="1"/>
  <c r="AH2280" i="1"/>
  <c r="AK2280" i="1" s="1"/>
  <c r="AH2281" i="1"/>
  <c r="AK2281" i="1" s="1"/>
  <c r="AH2282" i="1"/>
  <c r="AK2282" i="1" s="1"/>
  <c r="AH2283" i="1"/>
  <c r="AH2284" i="1"/>
  <c r="AK2284" i="1" s="1"/>
  <c r="AH2285" i="1"/>
  <c r="AK2285" i="1" s="1"/>
  <c r="AH2286" i="1"/>
  <c r="AK2286" i="1" s="1"/>
  <c r="AH2287" i="1"/>
  <c r="AK2287" i="1" s="1"/>
  <c r="AH2288" i="1"/>
  <c r="AK2288" i="1" s="1"/>
  <c r="AH2289" i="1"/>
  <c r="AK2289" i="1" s="1"/>
  <c r="AH2290" i="1"/>
  <c r="AK2290" i="1" s="1"/>
  <c r="AH2291" i="1"/>
  <c r="AK2291" i="1" s="1"/>
  <c r="AH2292" i="1"/>
  <c r="AK2292" i="1" s="1"/>
  <c r="AH2293" i="1"/>
  <c r="AK2293" i="1" s="1"/>
  <c r="AH2294" i="1"/>
  <c r="AK2294" i="1" s="1"/>
  <c r="AH2295" i="1"/>
  <c r="AH2296" i="1"/>
  <c r="AK2296" i="1" s="1"/>
  <c r="AH2297" i="1"/>
  <c r="AK2297" i="1" s="1"/>
  <c r="AH2298" i="1"/>
  <c r="AK2298" i="1" s="1"/>
  <c r="AH2299" i="1"/>
  <c r="AK2299" i="1" s="1"/>
  <c r="AH2300" i="1"/>
  <c r="AK2300" i="1" s="1"/>
  <c r="AH2301" i="1"/>
  <c r="AK2301" i="1" s="1"/>
  <c r="AH2302" i="1"/>
  <c r="AK2302" i="1" s="1"/>
  <c r="AH2303" i="1"/>
  <c r="AK2303" i="1" s="1"/>
  <c r="AH2304" i="1"/>
  <c r="AK2304" i="1" s="1"/>
  <c r="AH2305" i="1"/>
  <c r="AK2305" i="1" s="1"/>
  <c r="AH2306" i="1"/>
  <c r="AK2306" i="1" s="1"/>
  <c r="AH2307" i="1"/>
  <c r="AH2308" i="1"/>
  <c r="AK2308" i="1" s="1"/>
  <c r="AH2309" i="1"/>
  <c r="AK2309" i="1" s="1"/>
  <c r="AH2310" i="1"/>
  <c r="AK2310" i="1" s="1"/>
  <c r="AH2311" i="1"/>
  <c r="AK2311" i="1" s="1"/>
  <c r="AH2312" i="1"/>
  <c r="AK2312" i="1" s="1"/>
  <c r="AH2313" i="1"/>
  <c r="AK2313" i="1" s="1"/>
  <c r="AH2314" i="1"/>
  <c r="AK2314" i="1" s="1"/>
  <c r="AH2315" i="1"/>
  <c r="AK2315" i="1" s="1"/>
  <c r="AH2316" i="1"/>
  <c r="AK2316" i="1" s="1"/>
  <c r="AH2317" i="1"/>
  <c r="AK2317" i="1" s="1"/>
  <c r="AH2318" i="1"/>
  <c r="AK2318" i="1" s="1"/>
  <c r="AH2319" i="1"/>
  <c r="AH2320" i="1"/>
  <c r="AK2320" i="1" s="1"/>
  <c r="AH2321" i="1"/>
  <c r="AK2321" i="1" s="1"/>
  <c r="AH2322" i="1"/>
  <c r="AK2322" i="1" s="1"/>
  <c r="AH2323" i="1"/>
  <c r="AK2323" i="1" s="1"/>
  <c r="AH2324" i="1"/>
  <c r="AK2324" i="1" s="1"/>
  <c r="AH2325" i="1"/>
  <c r="AK2325" i="1" s="1"/>
  <c r="AH2326" i="1"/>
  <c r="AK2326" i="1" s="1"/>
  <c r="AH2327" i="1"/>
  <c r="AK2327" i="1" s="1"/>
  <c r="AH2328" i="1"/>
  <c r="AK2328" i="1" s="1"/>
  <c r="AH2329" i="1"/>
  <c r="AK2329" i="1" s="1"/>
  <c r="AH2330" i="1"/>
  <c r="AK2330" i="1" s="1"/>
  <c r="AH2331" i="1"/>
  <c r="AH2332" i="1"/>
  <c r="AK2332" i="1" s="1"/>
  <c r="AH2333" i="1"/>
  <c r="AK2333" i="1" s="1"/>
  <c r="AH2334" i="1"/>
  <c r="AK2334" i="1" s="1"/>
  <c r="AH2335" i="1"/>
  <c r="AK2335" i="1" s="1"/>
  <c r="AH2336" i="1"/>
  <c r="AK2336" i="1" s="1"/>
  <c r="AH2337" i="1"/>
  <c r="AK2337" i="1" s="1"/>
  <c r="AH2338" i="1"/>
  <c r="AK2338" i="1" s="1"/>
  <c r="AH2339" i="1"/>
  <c r="AK2339" i="1" s="1"/>
  <c r="AH2340" i="1"/>
  <c r="AK2340" i="1" s="1"/>
  <c r="AH2341" i="1"/>
  <c r="AK2341" i="1" s="1"/>
  <c r="AH2342" i="1"/>
  <c r="AK2342" i="1" s="1"/>
  <c r="AH2343" i="1"/>
  <c r="AH2344" i="1"/>
  <c r="AK2344" i="1" s="1"/>
  <c r="AH2345" i="1"/>
  <c r="AK2345" i="1" s="1"/>
  <c r="AH2346" i="1"/>
  <c r="AK2346" i="1" s="1"/>
  <c r="AH2347" i="1"/>
  <c r="AK2347" i="1" s="1"/>
  <c r="AH2348" i="1"/>
  <c r="AK2348" i="1" s="1"/>
  <c r="AH2349" i="1"/>
  <c r="AK2349" i="1" s="1"/>
  <c r="AH2350" i="1"/>
  <c r="AK2350" i="1" s="1"/>
  <c r="AH2351" i="1"/>
  <c r="AK2351" i="1" s="1"/>
  <c r="AH2352" i="1"/>
  <c r="AK2352" i="1" s="1"/>
  <c r="AH2353" i="1"/>
  <c r="AK2353" i="1" s="1"/>
  <c r="AH2354" i="1"/>
  <c r="AK2354" i="1" s="1"/>
  <c r="AH2355" i="1"/>
  <c r="AH2356" i="1"/>
  <c r="AK2356" i="1" s="1"/>
  <c r="AH2357" i="1"/>
  <c r="AK2357" i="1" s="1"/>
  <c r="AH2358" i="1"/>
  <c r="AK2358" i="1" s="1"/>
  <c r="AH2359" i="1"/>
  <c r="AK2359" i="1" s="1"/>
  <c r="AH2360" i="1"/>
  <c r="AK2360" i="1" s="1"/>
  <c r="AH2361" i="1"/>
  <c r="AK2361" i="1" s="1"/>
  <c r="AH2362" i="1"/>
  <c r="AK2362" i="1" s="1"/>
  <c r="AH2363" i="1"/>
  <c r="AK2363" i="1" s="1"/>
  <c r="AH2364" i="1"/>
  <c r="AK2364" i="1" s="1"/>
  <c r="AH2365" i="1"/>
  <c r="AK2365" i="1" s="1"/>
  <c r="AH2366" i="1"/>
  <c r="AK2366" i="1" s="1"/>
  <c r="AH2367" i="1"/>
  <c r="AH2368" i="1"/>
  <c r="AK2368" i="1" s="1"/>
  <c r="AH2369" i="1"/>
  <c r="AK2369" i="1" s="1"/>
  <c r="AH2370" i="1"/>
  <c r="AK2370" i="1" s="1"/>
  <c r="AH2371" i="1"/>
  <c r="AK2371" i="1" s="1"/>
  <c r="AH2372" i="1"/>
  <c r="AK2372" i="1" s="1"/>
  <c r="AH2373" i="1"/>
  <c r="AK2373" i="1" s="1"/>
  <c r="AH2374" i="1"/>
  <c r="AK2374" i="1" s="1"/>
  <c r="AH2375" i="1"/>
  <c r="AK2375" i="1" s="1"/>
  <c r="AH2376" i="1"/>
  <c r="AK2376" i="1" s="1"/>
  <c r="AH2377" i="1"/>
  <c r="AK2377" i="1" s="1"/>
  <c r="AH2378" i="1"/>
  <c r="AK2378" i="1" s="1"/>
  <c r="AH2379" i="1"/>
  <c r="AH2380" i="1"/>
  <c r="AK2380" i="1" s="1"/>
  <c r="AH2381" i="1"/>
  <c r="AK2381" i="1" s="1"/>
  <c r="AH2382" i="1"/>
  <c r="AK2382" i="1" s="1"/>
  <c r="AH2383" i="1"/>
  <c r="AK2383" i="1" s="1"/>
  <c r="AH2384" i="1"/>
  <c r="AK2384" i="1" s="1"/>
  <c r="AH2385" i="1"/>
  <c r="AK2385" i="1" s="1"/>
  <c r="AH2386" i="1"/>
  <c r="AK2386" i="1" s="1"/>
  <c r="AH2387" i="1"/>
  <c r="AK2387" i="1" s="1"/>
  <c r="AH2388" i="1"/>
  <c r="AK2388" i="1" s="1"/>
  <c r="AH2389" i="1"/>
  <c r="AK2389" i="1" s="1"/>
  <c r="AH2390" i="1"/>
  <c r="AK2390" i="1" s="1"/>
  <c r="AH2391" i="1"/>
  <c r="AH2392" i="1"/>
  <c r="AK2392" i="1" s="1"/>
  <c r="AH2393" i="1"/>
  <c r="AK2393" i="1" s="1"/>
  <c r="AH2394" i="1"/>
  <c r="AK2394" i="1" s="1"/>
  <c r="AH2395" i="1"/>
  <c r="AK2395" i="1" s="1"/>
  <c r="AH2396" i="1"/>
  <c r="AK2396" i="1" s="1"/>
  <c r="AH2397" i="1"/>
  <c r="AK2397" i="1" s="1"/>
  <c r="AH2398" i="1"/>
  <c r="AK2398" i="1" s="1"/>
  <c r="AH2399" i="1"/>
  <c r="AK2399" i="1" s="1"/>
  <c r="AH2400" i="1"/>
  <c r="AK2400" i="1" s="1"/>
  <c r="AH2401" i="1"/>
  <c r="AK2401" i="1" s="1"/>
  <c r="AH2402" i="1"/>
  <c r="AK2402" i="1" s="1"/>
  <c r="AH2403" i="1"/>
  <c r="AH2404" i="1"/>
  <c r="AK2404" i="1" s="1"/>
  <c r="AH2405" i="1"/>
  <c r="AK2405" i="1" s="1"/>
  <c r="AH2406" i="1"/>
  <c r="AK2406" i="1" s="1"/>
  <c r="AH2407" i="1"/>
  <c r="AK2407" i="1" s="1"/>
  <c r="AH2408" i="1"/>
  <c r="AK2408" i="1" s="1"/>
  <c r="AH2409" i="1"/>
  <c r="AK2409" i="1" s="1"/>
  <c r="AH2410" i="1"/>
  <c r="AK2410" i="1" s="1"/>
  <c r="AH2411" i="1"/>
  <c r="AK2411" i="1" s="1"/>
  <c r="AH2412" i="1"/>
  <c r="AK2412" i="1" s="1"/>
  <c r="AH2413" i="1"/>
  <c r="AK2413" i="1" s="1"/>
  <c r="AH2414" i="1"/>
  <c r="AK2414" i="1" s="1"/>
  <c r="AH2415" i="1"/>
  <c r="AH2416" i="1"/>
  <c r="AK2416" i="1" s="1"/>
  <c r="AH2417" i="1"/>
  <c r="AK2417" i="1" s="1"/>
  <c r="AH2418" i="1"/>
  <c r="AK2418" i="1" s="1"/>
  <c r="AH2419" i="1"/>
  <c r="AK2419" i="1" s="1"/>
  <c r="AH2420" i="1"/>
  <c r="AK2420" i="1" s="1"/>
  <c r="AH2421" i="1"/>
  <c r="AK2421" i="1" s="1"/>
  <c r="AH2422" i="1"/>
  <c r="AK2422" i="1" s="1"/>
  <c r="AH2423" i="1"/>
  <c r="AK2423" i="1" s="1"/>
  <c r="AH2424" i="1"/>
  <c r="AK2424" i="1" s="1"/>
  <c r="AH2425" i="1"/>
  <c r="AK2425" i="1" s="1"/>
  <c r="AH2426" i="1"/>
  <c r="AK2426" i="1" s="1"/>
  <c r="AH2427" i="1"/>
  <c r="AH2428" i="1"/>
  <c r="AK2428" i="1" s="1"/>
  <c r="AH2429" i="1"/>
  <c r="AK2429" i="1" s="1"/>
  <c r="AH2430" i="1"/>
  <c r="AK2430" i="1" s="1"/>
  <c r="AH2431" i="1"/>
  <c r="AK2431" i="1" s="1"/>
  <c r="AH2432" i="1"/>
  <c r="AK2432" i="1" s="1"/>
  <c r="AH2433" i="1"/>
  <c r="AK2433" i="1" s="1"/>
  <c r="AH2434" i="1"/>
  <c r="AK2434" i="1" s="1"/>
  <c r="AH2435" i="1"/>
  <c r="AK2435" i="1" s="1"/>
  <c r="AH2436" i="1"/>
  <c r="AK2436" i="1" s="1"/>
  <c r="AH2437" i="1"/>
  <c r="AK2437" i="1" s="1"/>
  <c r="AH2438" i="1"/>
  <c r="AK2438" i="1" s="1"/>
  <c r="AH2439" i="1"/>
  <c r="AH2440" i="1"/>
  <c r="AK2440" i="1" s="1"/>
  <c r="AH2441" i="1"/>
  <c r="AK2441" i="1" s="1"/>
  <c r="AH2442" i="1"/>
  <c r="AK2442" i="1" s="1"/>
  <c r="AH2443" i="1"/>
  <c r="AK2443" i="1" s="1"/>
  <c r="AH2444" i="1"/>
  <c r="AK2444" i="1" s="1"/>
  <c r="AH2445" i="1"/>
  <c r="AK2445" i="1" s="1"/>
  <c r="AH2446" i="1"/>
  <c r="AK2446" i="1" s="1"/>
  <c r="AH2447" i="1"/>
  <c r="AK2447" i="1" s="1"/>
  <c r="AH2448" i="1"/>
  <c r="AK2448" i="1" s="1"/>
  <c r="AH2449" i="1"/>
  <c r="AK2449" i="1" s="1"/>
  <c r="AH2450" i="1"/>
  <c r="AK2450" i="1" s="1"/>
  <c r="AH2451" i="1"/>
  <c r="AH2452" i="1"/>
  <c r="AK2452" i="1" s="1"/>
  <c r="AH2453" i="1"/>
  <c r="AK2453" i="1" s="1"/>
  <c r="AH2454" i="1"/>
  <c r="AK2454" i="1" s="1"/>
  <c r="AH2455" i="1"/>
  <c r="AK2455" i="1" s="1"/>
  <c r="AH2456" i="1"/>
  <c r="AK2456" i="1" s="1"/>
  <c r="AH2457" i="1"/>
  <c r="AK2457" i="1" s="1"/>
  <c r="AH2458" i="1"/>
  <c r="AK2458" i="1" s="1"/>
  <c r="AH2459" i="1"/>
  <c r="AK2459" i="1" s="1"/>
  <c r="AH2460" i="1"/>
  <c r="AK2460" i="1" s="1"/>
  <c r="AH2461" i="1"/>
  <c r="AK2461" i="1" s="1"/>
  <c r="AH2462" i="1"/>
  <c r="AK2462" i="1" s="1"/>
  <c r="AH2463" i="1"/>
  <c r="AH2464" i="1"/>
  <c r="AK2464" i="1" s="1"/>
  <c r="AH2465" i="1"/>
  <c r="AK2465" i="1" s="1"/>
  <c r="AH2466" i="1"/>
  <c r="AK2466" i="1" s="1"/>
  <c r="AH2467" i="1"/>
  <c r="AK2467" i="1" s="1"/>
  <c r="AH2468" i="1"/>
  <c r="AK2468" i="1" s="1"/>
  <c r="AH2469" i="1"/>
  <c r="AK2469" i="1" s="1"/>
  <c r="AH2470" i="1"/>
  <c r="AK2470" i="1" s="1"/>
  <c r="AH2471" i="1"/>
  <c r="AK2471" i="1" s="1"/>
  <c r="AH2472" i="1"/>
  <c r="AK2472" i="1" s="1"/>
  <c r="AH2473" i="1"/>
  <c r="AK2473" i="1" s="1"/>
  <c r="AH2474" i="1"/>
  <c r="AK2474" i="1" s="1"/>
  <c r="AH2475" i="1"/>
  <c r="AH2476" i="1"/>
  <c r="AK2476" i="1" s="1"/>
  <c r="AH2477" i="1"/>
  <c r="AK2477" i="1" s="1"/>
  <c r="AH2478" i="1"/>
  <c r="AK2478" i="1" s="1"/>
  <c r="AH2479" i="1"/>
  <c r="AK2479" i="1" s="1"/>
  <c r="AH2480" i="1"/>
  <c r="AK2480" i="1" s="1"/>
  <c r="AH2481" i="1"/>
  <c r="AK2481" i="1" s="1"/>
  <c r="AH2482" i="1"/>
  <c r="AK2482" i="1" s="1"/>
  <c r="AH2483" i="1"/>
  <c r="AK2483" i="1" s="1"/>
  <c r="AH2484" i="1"/>
  <c r="AK2484" i="1" s="1"/>
  <c r="AH2485" i="1"/>
  <c r="AK2485" i="1" s="1"/>
  <c r="AH2486" i="1"/>
  <c r="AK2486" i="1" s="1"/>
  <c r="AH2487" i="1"/>
  <c r="AH2488" i="1"/>
  <c r="AK2488" i="1" s="1"/>
  <c r="AH2489" i="1"/>
  <c r="AK2489" i="1" s="1"/>
  <c r="AH2490" i="1"/>
  <c r="AK2490" i="1" s="1"/>
  <c r="AH2491" i="1"/>
  <c r="AK2491" i="1" s="1"/>
  <c r="AH2492" i="1"/>
  <c r="AK2492" i="1" s="1"/>
  <c r="AH2493" i="1"/>
  <c r="AK2493" i="1" s="1"/>
  <c r="AH2494" i="1"/>
  <c r="AK2494" i="1" s="1"/>
  <c r="AH2495" i="1"/>
  <c r="AK2495" i="1" s="1"/>
  <c r="AH2496" i="1"/>
  <c r="AK2496" i="1" s="1"/>
  <c r="AH2497" i="1"/>
  <c r="AK2497" i="1" s="1"/>
  <c r="AH2498" i="1"/>
  <c r="AK2498" i="1" s="1"/>
  <c r="AH2499" i="1"/>
  <c r="AH2500" i="1"/>
  <c r="AK2500" i="1" s="1"/>
  <c r="AH2501" i="1"/>
  <c r="AK2501" i="1" s="1"/>
  <c r="AH2502" i="1"/>
  <c r="AK2502" i="1" s="1"/>
  <c r="AH2503" i="1"/>
  <c r="AK2503" i="1" s="1"/>
  <c r="AH2504" i="1"/>
  <c r="AK2504" i="1" s="1"/>
  <c r="AH2505" i="1"/>
  <c r="AK2505" i="1" s="1"/>
  <c r="AH2506" i="1"/>
  <c r="AK2506" i="1" s="1"/>
  <c r="AH2507" i="1"/>
  <c r="AK2507" i="1" s="1"/>
  <c r="AH2508" i="1"/>
  <c r="AK2508" i="1" s="1"/>
  <c r="AH2509" i="1"/>
  <c r="AK2509" i="1" s="1"/>
  <c r="AH2510" i="1"/>
  <c r="AK2510" i="1" s="1"/>
  <c r="AH2511" i="1"/>
  <c r="AH2512" i="1"/>
  <c r="AK2512" i="1" s="1"/>
  <c r="AH2513" i="1"/>
  <c r="AK2513" i="1" s="1"/>
  <c r="AH2514" i="1"/>
  <c r="AK2514" i="1" s="1"/>
  <c r="AH2515" i="1"/>
  <c r="AK2515" i="1" s="1"/>
  <c r="AH2516" i="1"/>
  <c r="AK2516" i="1" s="1"/>
  <c r="AH2517" i="1"/>
  <c r="AK2517" i="1" s="1"/>
  <c r="AH2518" i="1"/>
  <c r="AK2518" i="1" s="1"/>
  <c r="AH2519" i="1"/>
  <c r="AK2519" i="1" s="1"/>
  <c r="AH2520" i="1"/>
  <c r="AK2520" i="1" s="1"/>
  <c r="AH2521" i="1"/>
  <c r="AK2521" i="1" s="1"/>
  <c r="AH2522" i="1"/>
  <c r="AK2522" i="1" s="1"/>
  <c r="AH2523" i="1"/>
  <c r="AH2524" i="1"/>
  <c r="AK2524" i="1" s="1"/>
  <c r="AH2525" i="1"/>
  <c r="AK2525" i="1" s="1"/>
  <c r="AH2526" i="1"/>
  <c r="AK2526" i="1" s="1"/>
  <c r="AH2527" i="1"/>
  <c r="AK2527" i="1" s="1"/>
  <c r="AH2528" i="1"/>
  <c r="AK2528" i="1" s="1"/>
  <c r="AH2529" i="1"/>
  <c r="AK2529" i="1" s="1"/>
  <c r="AH2530" i="1"/>
  <c r="AK2530" i="1" s="1"/>
  <c r="AH2531" i="1"/>
  <c r="AK2531" i="1" s="1"/>
  <c r="AH2532" i="1"/>
  <c r="AK2532" i="1" s="1"/>
  <c r="AH2533" i="1"/>
  <c r="AK2533" i="1" s="1"/>
  <c r="AH2534" i="1"/>
  <c r="AK2534" i="1" s="1"/>
  <c r="AH2535" i="1"/>
  <c r="AH2536" i="1"/>
  <c r="AK2536" i="1" s="1"/>
  <c r="AH2537" i="1"/>
  <c r="AK2537" i="1" s="1"/>
  <c r="AH2538" i="1"/>
  <c r="AK2538" i="1" s="1"/>
  <c r="AH2539" i="1"/>
  <c r="AK2539" i="1" s="1"/>
  <c r="AH2540" i="1"/>
  <c r="AK2540" i="1" s="1"/>
  <c r="AH2541" i="1"/>
  <c r="AK2541" i="1" s="1"/>
  <c r="AH2542" i="1"/>
  <c r="AK2542" i="1" s="1"/>
  <c r="AH2543" i="1"/>
  <c r="AK2543" i="1" s="1"/>
  <c r="AH2544" i="1"/>
  <c r="AK2544" i="1" s="1"/>
  <c r="AH2545" i="1"/>
  <c r="AK2545" i="1" s="1"/>
  <c r="AH2546" i="1"/>
  <c r="AK2546" i="1" s="1"/>
  <c r="AH2547" i="1"/>
  <c r="AH2548" i="1"/>
  <c r="AK2548" i="1" s="1"/>
  <c r="AH2549" i="1"/>
  <c r="AK2549" i="1" s="1"/>
  <c r="AH2550" i="1"/>
  <c r="AK2550" i="1" s="1"/>
  <c r="AH2551" i="1"/>
  <c r="AK2551" i="1" s="1"/>
  <c r="AH2552" i="1"/>
  <c r="AK2552" i="1" s="1"/>
  <c r="AH2553" i="1"/>
  <c r="AK2553" i="1" s="1"/>
  <c r="AH2554" i="1"/>
  <c r="AK2554" i="1" s="1"/>
  <c r="AH2555" i="1"/>
  <c r="AK2555" i="1" s="1"/>
  <c r="AH2556" i="1"/>
  <c r="AK2556" i="1" s="1"/>
  <c r="AH2557" i="1"/>
  <c r="AK2557" i="1" s="1"/>
  <c r="AH2558" i="1"/>
  <c r="AK2558" i="1" s="1"/>
  <c r="AH2559" i="1"/>
  <c r="AH2560" i="1"/>
  <c r="AK2560" i="1" s="1"/>
  <c r="AH2561" i="1"/>
  <c r="AK2561" i="1" s="1"/>
  <c r="AH2562" i="1"/>
  <c r="AK2562" i="1" s="1"/>
  <c r="AH2563" i="1"/>
  <c r="AK2563" i="1" s="1"/>
  <c r="AH2564" i="1"/>
  <c r="AK2564" i="1" s="1"/>
  <c r="AH2565" i="1"/>
  <c r="AK2565" i="1" s="1"/>
  <c r="AH2566" i="1"/>
  <c r="AK2566" i="1" s="1"/>
  <c r="AH2567" i="1"/>
  <c r="AK2567" i="1" s="1"/>
  <c r="AH2568" i="1"/>
  <c r="AK2568" i="1" s="1"/>
  <c r="AH2569" i="1"/>
  <c r="AK2569" i="1" s="1"/>
  <c r="AH2570" i="1"/>
  <c r="AK2570" i="1" s="1"/>
  <c r="AH2571" i="1"/>
  <c r="AH2572" i="1"/>
  <c r="AK2572" i="1" s="1"/>
  <c r="AH2573" i="1"/>
  <c r="AK2573" i="1" s="1"/>
  <c r="AH2574" i="1"/>
  <c r="AK2574" i="1" s="1"/>
  <c r="AH2575" i="1"/>
  <c r="AK2575" i="1" s="1"/>
  <c r="AH2576" i="1"/>
  <c r="AK2576" i="1" s="1"/>
  <c r="AH2577" i="1"/>
  <c r="AK2577" i="1" s="1"/>
  <c r="AH2578" i="1"/>
  <c r="AK2578" i="1" s="1"/>
  <c r="AH2579" i="1"/>
  <c r="AK2579" i="1" s="1"/>
  <c r="AH2580" i="1"/>
  <c r="AK2580" i="1" s="1"/>
  <c r="AH2581" i="1"/>
  <c r="AK2581" i="1" s="1"/>
  <c r="AH2582" i="1"/>
  <c r="AK2582" i="1" s="1"/>
  <c r="AH2583" i="1"/>
  <c r="AH2584" i="1"/>
  <c r="AK2584" i="1" s="1"/>
  <c r="AH2585" i="1"/>
  <c r="AK2585" i="1" s="1"/>
  <c r="AH2586" i="1"/>
  <c r="AK2586" i="1" s="1"/>
  <c r="AH2587" i="1"/>
  <c r="AK2587" i="1" s="1"/>
  <c r="AH2588" i="1"/>
  <c r="AK2588" i="1" s="1"/>
  <c r="AH2589" i="1"/>
  <c r="AK2589" i="1" s="1"/>
  <c r="AH2590" i="1"/>
  <c r="AK2590" i="1" s="1"/>
  <c r="AH2591" i="1"/>
  <c r="AK2591" i="1" s="1"/>
  <c r="AH2592" i="1"/>
  <c r="AK2592" i="1" s="1"/>
  <c r="AG3" i="1"/>
  <c r="AJ3" i="1" s="1"/>
  <c r="AG4" i="1"/>
  <c r="AJ4" i="1" s="1"/>
  <c r="AG5" i="1"/>
  <c r="AJ5" i="1" s="1"/>
  <c r="AG6" i="1"/>
  <c r="AJ6" i="1" s="1"/>
  <c r="AG7" i="1"/>
  <c r="AJ7" i="1" s="1"/>
  <c r="AG8" i="1"/>
  <c r="AJ8" i="1" s="1"/>
  <c r="AG9" i="1"/>
  <c r="AJ9" i="1" s="1"/>
  <c r="AG10" i="1"/>
  <c r="AJ10" i="1" s="1"/>
  <c r="AG11" i="1"/>
  <c r="AJ11" i="1" s="1"/>
  <c r="AG12" i="1"/>
  <c r="AJ12" i="1" s="1"/>
  <c r="AG13" i="1"/>
  <c r="AJ13" i="1" s="1"/>
  <c r="AG14" i="1"/>
  <c r="AJ14" i="1" s="1"/>
  <c r="AG15" i="1"/>
  <c r="AJ15" i="1" s="1"/>
  <c r="AG16" i="1"/>
  <c r="AJ16" i="1" s="1"/>
  <c r="AG17" i="1"/>
  <c r="AJ17" i="1" s="1"/>
  <c r="AG18" i="1"/>
  <c r="AJ18" i="1" s="1"/>
  <c r="AG19" i="1"/>
  <c r="AJ19" i="1" s="1"/>
  <c r="AG20" i="1"/>
  <c r="AJ20" i="1" s="1"/>
  <c r="AG21" i="1"/>
  <c r="AJ21" i="1" s="1"/>
  <c r="AG22" i="1"/>
  <c r="AJ22" i="1" s="1"/>
  <c r="AG23" i="1"/>
  <c r="AJ23" i="1" s="1"/>
  <c r="AG24" i="1"/>
  <c r="AJ24" i="1" s="1"/>
  <c r="AG25" i="1"/>
  <c r="AJ25" i="1" s="1"/>
  <c r="AG26" i="1"/>
  <c r="AJ26" i="1" s="1"/>
  <c r="AG27" i="1"/>
  <c r="AJ27" i="1" s="1"/>
  <c r="AG28" i="1"/>
  <c r="AJ28" i="1" s="1"/>
  <c r="AG29" i="1"/>
  <c r="AJ29" i="1" s="1"/>
  <c r="AG30" i="1"/>
  <c r="AJ30" i="1" s="1"/>
  <c r="AG31" i="1"/>
  <c r="AJ31" i="1" s="1"/>
  <c r="AG32" i="1"/>
  <c r="AJ32" i="1" s="1"/>
  <c r="AG33" i="1"/>
  <c r="AJ33" i="1" s="1"/>
  <c r="AG34" i="1"/>
  <c r="AJ34" i="1" s="1"/>
  <c r="AG35" i="1"/>
  <c r="AJ35" i="1" s="1"/>
  <c r="AG36" i="1"/>
  <c r="AJ36" i="1" s="1"/>
  <c r="AG37" i="1"/>
  <c r="AJ37" i="1" s="1"/>
  <c r="AG38" i="1"/>
  <c r="AJ38" i="1" s="1"/>
  <c r="AG39" i="1"/>
  <c r="AJ39" i="1" s="1"/>
  <c r="AG40" i="1"/>
  <c r="AJ40" i="1" s="1"/>
  <c r="AG41" i="1"/>
  <c r="AJ41" i="1" s="1"/>
  <c r="AG42" i="1"/>
  <c r="AJ42" i="1" s="1"/>
  <c r="AG43" i="1"/>
  <c r="AJ43" i="1" s="1"/>
  <c r="AG44" i="1"/>
  <c r="AJ44" i="1" s="1"/>
  <c r="AG45" i="1"/>
  <c r="AJ45" i="1" s="1"/>
  <c r="AG46" i="1"/>
  <c r="AJ46" i="1" s="1"/>
  <c r="AG47" i="1"/>
  <c r="AJ47" i="1" s="1"/>
  <c r="AG48" i="1"/>
  <c r="AJ48" i="1" s="1"/>
  <c r="AG49" i="1"/>
  <c r="AJ49" i="1" s="1"/>
  <c r="AG50" i="1"/>
  <c r="AJ50" i="1" s="1"/>
  <c r="AG51" i="1"/>
  <c r="AJ51" i="1" s="1"/>
  <c r="AG52" i="1"/>
  <c r="AJ52" i="1" s="1"/>
  <c r="AG53" i="1"/>
  <c r="AJ53" i="1" s="1"/>
  <c r="AG54" i="1"/>
  <c r="AJ54" i="1" s="1"/>
  <c r="AG55" i="1"/>
  <c r="AJ55" i="1" s="1"/>
  <c r="AG56" i="1"/>
  <c r="AJ56" i="1" s="1"/>
  <c r="AG57" i="1"/>
  <c r="AJ57" i="1" s="1"/>
  <c r="AG58" i="1"/>
  <c r="AJ58" i="1" s="1"/>
  <c r="AG59" i="1"/>
  <c r="AJ59" i="1" s="1"/>
  <c r="AG60" i="1"/>
  <c r="AJ60" i="1" s="1"/>
  <c r="AG61" i="1"/>
  <c r="AJ61" i="1" s="1"/>
  <c r="AG62" i="1"/>
  <c r="AJ62" i="1" s="1"/>
  <c r="AG63" i="1"/>
  <c r="AJ63" i="1" s="1"/>
  <c r="AG64" i="1"/>
  <c r="AJ64" i="1" s="1"/>
  <c r="AG65" i="1"/>
  <c r="AJ65" i="1" s="1"/>
  <c r="AG66" i="1"/>
  <c r="AJ66" i="1" s="1"/>
  <c r="AG67" i="1"/>
  <c r="AJ67" i="1" s="1"/>
  <c r="AG68" i="1"/>
  <c r="AJ68" i="1" s="1"/>
  <c r="AG69" i="1"/>
  <c r="AJ69" i="1" s="1"/>
  <c r="AG70" i="1"/>
  <c r="AJ70" i="1" s="1"/>
  <c r="AG71" i="1"/>
  <c r="AJ71" i="1" s="1"/>
  <c r="AG72" i="1"/>
  <c r="AJ72" i="1" s="1"/>
  <c r="AG73" i="1"/>
  <c r="AJ73" i="1" s="1"/>
  <c r="AG74" i="1"/>
  <c r="AJ74" i="1" s="1"/>
  <c r="AG75" i="1"/>
  <c r="AJ75" i="1" s="1"/>
  <c r="AG76" i="1"/>
  <c r="AJ76" i="1" s="1"/>
  <c r="AG77" i="1"/>
  <c r="AJ77" i="1" s="1"/>
  <c r="AG78" i="1"/>
  <c r="AJ78" i="1" s="1"/>
  <c r="AG79" i="1"/>
  <c r="AJ79" i="1" s="1"/>
  <c r="AG80" i="1"/>
  <c r="AJ80" i="1" s="1"/>
  <c r="AG81" i="1"/>
  <c r="AJ81" i="1" s="1"/>
  <c r="AG82" i="1"/>
  <c r="AJ82" i="1" s="1"/>
  <c r="AG83" i="1"/>
  <c r="AJ83" i="1" s="1"/>
  <c r="AG84" i="1"/>
  <c r="AJ84" i="1" s="1"/>
  <c r="AG85" i="1"/>
  <c r="AJ85" i="1" s="1"/>
  <c r="AG86" i="1"/>
  <c r="AJ86" i="1" s="1"/>
  <c r="AG87" i="1"/>
  <c r="AJ87" i="1" s="1"/>
  <c r="AG88" i="1"/>
  <c r="AJ88" i="1" s="1"/>
  <c r="AG89" i="1"/>
  <c r="AJ89" i="1" s="1"/>
  <c r="AG90" i="1"/>
  <c r="AJ90" i="1" s="1"/>
  <c r="AG91" i="1"/>
  <c r="AJ91" i="1" s="1"/>
  <c r="AG92" i="1"/>
  <c r="AJ92" i="1" s="1"/>
  <c r="AG93" i="1"/>
  <c r="AJ93" i="1" s="1"/>
  <c r="AG94" i="1"/>
  <c r="AJ94" i="1" s="1"/>
  <c r="AG95" i="1"/>
  <c r="AJ95" i="1" s="1"/>
  <c r="AG96" i="1"/>
  <c r="AJ96" i="1" s="1"/>
  <c r="AG97" i="1"/>
  <c r="AJ97" i="1" s="1"/>
  <c r="AG98" i="1"/>
  <c r="AJ98" i="1" s="1"/>
  <c r="AG99" i="1"/>
  <c r="AJ99" i="1" s="1"/>
  <c r="AG100" i="1"/>
  <c r="AJ100" i="1" s="1"/>
  <c r="AG101" i="1"/>
  <c r="AJ101" i="1" s="1"/>
  <c r="AG102" i="1"/>
  <c r="AJ102" i="1" s="1"/>
  <c r="AG103" i="1"/>
  <c r="AJ103" i="1" s="1"/>
  <c r="AG104" i="1"/>
  <c r="AJ104" i="1" s="1"/>
  <c r="AG105" i="1"/>
  <c r="AJ105" i="1" s="1"/>
  <c r="AG106" i="1"/>
  <c r="AJ106" i="1" s="1"/>
  <c r="AG107" i="1"/>
  <c r="AJ107" i="1" s="1"/>
  <c r="AG108" i="1"/>
  <c r="AJ108" i="1" s="1"/>
  <c r="AG109" i="1"/>
  <c r="AJ109" i="1" s="1"/>
  <c r="AG110" i="1"/>
  <c r="AJ110" i="1" s="1"/>
  <c r="AG111" i="1"/>
  <c r="AJ111" i="1" s="1"/>
  <c r="AG112" i="1"/>
  <c r="AJ112" i="1" s="1"/>
  <c r="AG113" i="1"/>
  <c r="AJ113" i="1" s="1"/>
  <c r="AG114" i="1"/>
  <c r="AJ114" i="1" s="1"/>
  <c r="AG115" i="1"/>
  <c r="AJ115" i="1" s="1"/>
  <c r="AG116" i="1"/>
  <c r="AJ116" i="1" s="1"/>
  <c r="AG117" i="1"/>
  <c r="AJ117" i="1" s="1"/>
  <c r="AG118" i="1"/>
  <c r="AJ118" i="1" s="1"/>
  <c r="AG119" i="1"/>
  <c r="AJ119" i="1" s="1"/>
  <c r="AG120" i="1"/>
  <c r="AJ120" i="1" s="1"/>
  <c r="AG121" i="1"/>
  <c r="AJ121" i="1" s="1"/>
  <c r="AG122" i="1"/>
  <c r="AJ122" i="1" s="1"/>
  <c r="AG123" i="1"/>
  <c r="AJ123" i="1" s="1"/>
  <c r="AG124" i="1"/>
  <c r="AJ124" i="1" s="1"/>
  <c r="AG125" i="1"/>
  <c r="AJ125" i="1" s="1"/>
  <c r="AG126" i="1"/>
  <c r="AJ126" i="1" s="1"/>
  <c r="AG127" i="1"/>
  <c r="AJ127" i="1" s="1"/>
  <c r="AG128" i="1"/>
  <c r="AJ128" i="1" s="1"/>
  <c r="AG129" i="1"/>
  <c r="AJ129" i="1" s="1"/>
  <c r="AG130" i="1"/>
  <c r="AJ130" i="1" s="1"/>
  <c r="AG131" i="1"/>
  <c r="AJ131" i="1" s="1"/>
  <c r="AG132" i="1"/>
  <c r="AJ132" i="1" s="1"/>
  <c r="AG133" i="1"/>
  <c r="AJ133" i="1" s="1"/>
  <c r="AG134" i="1"/>
  <c r="AJ134" i="1" s="1"/>
  <c r="AG135" i="1"/>
  <c r="AJ135" i="1" s="1"/>
  <c r="AG136" i="1"/>
  <c r="AJ136" i="1" s="1"/>
  <c r="AG137" i="1"/>
  <c r="AJ137" i="1" s="1"/>
  <c r="AG138" i="1"/>
  <c r="AJ138" i="1" s="1"/>
  <c r="AG139" i="1"/>
  <c r="AJ139" i="1" s="1"/>
  <c r="AG140" i="1"/>
  <c r="AJ140" i="1" s="1"/>
  <c r="AG141" i="1"/>
  <c r="AJ141" i="1" s="1"/>
  <c r="AG142" i="1"/>
  <c r="AJ142" i="1" s="1"/>
  <c r="AG143" i="1"/>
  <c r="AJ143" i="1" s="1"/>
  <c r="AG144" i="1"/>
  <c r="AJ144" i="1" s="1"/>
  <c r="AG145" i="1"/>
  <c r="AJ145" i="1" s="1"/>
  <c r="AG146" i="1"/>
  <c r="AJ146" i="1" s="1"/>
  <c r="AG147" i="1"/>
  <c r="AJ147" i="1" s="1"/>
  <c r="AG148" i="1"/>
  <c r="AJ148" i="1" s="1"/>
  <c r="AG149" i="1"/>
  <c r="AJ149" i="1" s="1"/>
  <c r="AG150" i="1"/>
  <c r="AJ150" i="1" s="1"/>
  <c r="AG151" i="1"/>
  <c r="AJ151" i="1" s="1"/>
  <c r="AG152" i="1"/>
  <c r="AJ152" i="1" s="1"/>
  <c r="AG153" i="1"/>
  <c r="AJ153" i="1" s="1"/>
  <c r="AG154" i="1"/>
  <c r="AJ154" i="1" s="1"/>
  <c r="AG155" i="1"/>
  <c r="AJ155" i="1" s="1"/>
  <c r="AG156" i="1"/>
  <c r="AJ156" i="1" s="1"/>
  <c r="AG157" i="1"/>
  <c r="AJ157" i="1" s="1"/>
  <c r="AG158" i="1"/>
  <c r="AJ158" i="1" s="1"/>
  <c r="AG159" i="1"/>
  <c r="AJ159" i="1" s="1"/>
  <c r="AG160" i="1"/>
  <c r="AJ160" i="1" s="1"/>
  <c r="AG161" i="1"/>
  <c r="AJ161" i="1" s="1"/>
  <c r="AG162" i="1"/>
  <c r="AJ162" i="1" s="1"/>
  <c r="AG163" i="1"/>
  <c r="AJ163" i="1" s="1"/>
  <c r="AG164" i="1"/>
  <c r="AJ164" i="1" s="1"/>
  <c r="AG165" i="1"/>
  <c r="AJ165" i="1" s="1"/>
  <c r="AG166" i="1"/>
  <c r="AJ166" i="1" s="1"/>
  <c r="AG167" i="1"/>
  <c r="AJ167" i="1" s="1"/>
  <c r="AG168" i="1"/>
  <c r="AJ168" i="1" s="1"/>
  <c r="AG169" i="1"/>
  <c r="AJ169" i="1" s="1"/>
  <c r="AG170" i="1"/>
  <c r="AJ170" i="1" s="1"/>
  <c r="AG171" i="1"/>
  <c r="AJ171" i="1" s="1"/>
  <c r="AG172" i="1"/>
  <c r="AJ172" i="1" s="1"/>
  <c r="AG173" i="1"/>
  <c r="AJ173" i="1" s="1"/>
  <c r="AG174" i="1"/>
  <c r="AJ174" i="1" s="1"/>
  <c r="AG175" i="1"/>
  <c r="AJ175" i="1" s="1"/>
  <c r="AG176" i="1"/>
  <c r="AJ176" i="1" s="1"/>
  <c r="AG177" i="1"/>
  <c r="AJ177" i="1" s="1"/>
  <c r="AG178" i="1"/>
  <c r="AJ178" i="1" s="1"/>
  <c r="AG179" i="1"/>
  <c r="AJ179" i="1" s="1"/>
  <c r="AG180" i="1"/>
  <c r="AJ180" i="1" s="1"/>
  <c r="AG181" i="1"/>
  <c r="AJ181" i="1" s="1"/>
  <c r="AG182" i="1"/>
  <c r="AJ182" i="1" s="1"/>
  <c r="AG183" i="1"/>
  <c r="AJ183" i="1" s="1"/>
  <c r="AG184" i="1"/>
  <c r="AJ184" i="1" s="1"/>
  <c r="AG185" i="1"/>
  <c r="AJ185" i="1" s="1"/>
  <c r="AG186" i="1"/>
  <c r="AJ186" i="1" s="1"/>
  <c r="AG187" i="1"/>
  <c r="AJ187" i="1" s="1"/>
  <c r="AG188" i="1"/>
  <c r="AJ188" i="1" s="1"/>
  <c r="AG189" i="1"/>
  <c r="AJ189" i="1" s="1"/>
  <c r="AG190" i="1"/>
  <c r="AJ190" i="1" s="1"/>
  <c r="AG191" i="1"/>
  <c r="AJ191" i="1" s="1"/>
  <c r="AG192" i="1"/>
  <c r="AJ192" i="1" s="1"/>
  <c r="AG193" i="1"/>
  <c r="AJ193" i="1" s="1"/>
  <c r="AG194" i="1"/>
  <c r="AJ194" i="1" s="1"/>
  <c r="AG195" i="1"/>
  <c r="AJ195" i="1" s="1"/>
  <c r="AG196" i="1"/>
  <c r="AJ196" i="1" s="1"/>
  <c r="AG197" i="1"/>
  <c r="AJ197" i="1" s="1"/>
  <c r="AG198" i="1"/>
  <c r="AJ198" i="1" s="1"/>
  <c r="AG199" i="1"/>
  <c r="AJ199" i="1" s="1"/>
  <c r="AG200" i="1"/>
  <c r="AJ200" i="1" s="1"/>
  <c r="AG201" i="1"/>
  <c r="AJ201" i="1" s="1"/>
  <c r="AG202" i="1"/>
  <c r="AJ202" i="1" s="1"/>
  <c r="AG203" i="1"/>
  <c r="AJ203" i="1" s="1"/>
  <c r="AG204" i="1"/>
  <c r="AJ204" i="1" s="1"/>
  <c r="AG205" i="1"/>
  <c r="AJ205" i="1" s="1"/>
  <c r="AG206" i="1"/>
  <c r="AJ206" i="1" s="1"/>
  <c r="AG207" i="1"/>
  <c r="AJ207" i="1" s="1"/>
  <c r="AG208" i="1"/>
  <c r="AJ208" i="1" s="1"/>
  <c r="AG209" i="1"/>
  <c r="AJ209" i="1" s="1"/>
  <c r="AG210" i="1"/>
  <c r="AJ210" i="1" s="1"/>
  <c r="AG211" i="1"/>
  <c r="AJ211" i="1" s="1"/>
  <c r="AG212" i="1"/>
  <c r="AJ212" i="1" s="1"/>
  <c r="AG213" i="1"/>
  <c r="AJ213" i="1" s="1"/>
  <c r="AG214" i="1"/>
  <c r="AJ214" i="1" s="1"/>
  <c r="AG215" i="1"/>
  <c r="AJ215" i="1" s="1"/>
  <c r="AG216" i="1"/>
  <c r="AJ216" i="1" s="1"/>
  <c r="AG217" i="1"/>
  <c r="AJ217" i="1" s="1"/>
  <c r="AG218" i="1"/>
  <c r="AJ218" i="1" s="1"/>
  <c r="AG219" i="1"/>
  <c r="AJ219" i="1" s="1"/>
  <c r="AG220" i="1"/>
  <c r="AJ220" i="1" s="1"/>
  <c r="AG221" i="1"/>
  <c r="AJ221" i="1" s="1"/>
  <c r="AG222" i="1"/>
  <c r="AJ222" i="1" s="1"/>
  <c r="AG223" i="1"/>
  <c r="AJ223" i="1" s="1"/>
  <c r="AG224" i="1"/>
  <c r="AJ224" i="1" s="1"/>
  <c r="AG225" i="1"/>
  <c r="AJ225" i="1" s="1"/>
  <c r="AG226" i="1"/>
  <c r="AJ226" i="1" s="1"/>
  <c r="AG227" i="1"/>
  <c r="AJ227" i="1" s="1"/>
  <c r="AG228" i="1"/>
  <c r="AJ228" i="1" s="1"/>
  <c r="AG229" i="1"/>
  <c r="AJ229" i="1" s="1"/>
  <c r="AG230" i="1"/>
  <c r="AJ230" i="1" s="1"/>
  <c r="AG231" i="1"/>
  <c r="AJ231" i="1" s="1"/>
  <c r="AG232" i="1"/>
  <c r="AJ232" i="1" s="1"/>
  <c r="AG233" i="1"/>
  <c r="AJ233" i="1" s="1"/>
  <c r="AG234" i="1"/>
  <c r="AJ234" i="1" s="1"/>
  <c r="AG235" i="1"/>
  <c r="AJ235" i="1" s="1"/>
  <c r="AG236" i="1"/>
  <c r="AJ236" i="1" s="1"/>
  <c r="AG237" i="1"/>
  <c r="AJ237" i="1" s="1"/>
  <c r="AG238" i="1"/>
  <c r="AJ238" i="1" s="1"/>
  <c r="AG239" i="1"/>
  <c r="AJ239" i="1" s="1"/>
  <c r="AG240" i="1"/>
  <c r="AJ240" i="1" s="1"/>
  <c r="AG241" i="1"/>
  <c r="AJ241" i="1" s="1"/>
  <c r="AG242" i="1"/>
  <c r="AJ242" i="1" s="1"/>
  <c r="AG243" i="1"/>
  <c r="AJ243" i="1" s="1"/>
  <c r="AG244" i="1"/>
  <c r="AJ244" i="1" s="1"/>
  <c r="AG245" i="1"/>
  <c r="AJ245" i="1" s="1"/>
  <c r="AG246" i="1"/>
  <c r="AJ246" i="1" s="1"/>
  <c r="AG247" i="1"/>
  <c r="AJ247" i="1" s="1"/>
  <c r="AG248" i="1"/>
  <c r="AJ248" i="1" s="1"/>
  <c r="AG249" i="1"/>
  <c r="AJ249" i="1" s="1"/>
  <c r="AG250" i="1"/>
  <c r="AJ250" i="1" s="1"/>
  <c r="AG251" i="1"/>
  <c r="AJ251" i="1" s="1"/>
  <c r="AG252" i="1"/>
  <c r="AJ252" i="1" s="1"/>
  <c r="AG253" i="1"/>
  <c r="AJ253" i="1" s="1"/>
  <c r="AG254" i="1"/>
  <c r="AJ254" i="1" s="1"/>
  <c r="AG255" i="1"/>
  <c r="AJ255" i="1" s="1"/>
  <c r="AG256" i="1"/>
  <c r="AJ256" i="1" s="1"/>
  <c r="AG257" i="1"/>
  <c r="AJ257" i="1" s="1"/>
  <c r="AG258" i="1"/>
  <c r="AJ258" i="1" s="1"/>
  <c r="AG259" i="1"/>
  <c r="AJ259" i="1" s="1"/>
  <c r="AG260" i="1"/>
  <c r="AJ260" i="1" s="1"/>
  <c r="AG261" i="1"/>
  <c r="AJ261" i="1" s="1"/>
  <c r="AG262" i="1"/>
  <c r="AJ262" i="1" s="1"/>
  <c r="AG263" i="1"/>
  <c r="AJ263" i="1" s="1"/>
  <c r="AG264" i="1"/>
  <c r="AJ264" i="1" s="1"/>
  <c r="AG265" i="1"/>
  <c r="AJ265" i="1" s="1"/>
  <c r="AG266" i="1"/>
  <c r="AJ266" i="1" s="1"/>
  <c r="AG267" i="1"/>
  <c r="AJ267" i="1" s="1"/>
  <c r="AG268" i="1"/>
  <c r="AJ268" i="1" s="1"/>
  <c r="AG269" i="1"/>
  <c r="AJ269" i="1" s="1"/>
  <c r="AG270" i="1"/>
  <c r="AJ270" i="1" s="1"/>
  <c r="AG271" i="1"/>
  <c r="AJ271" i="1" s="1"/>
  <c r="AG272" i="1"/>
  <c r="AJ272" i="1" s="1"/>
  <c r="AG273" i="1"/>
  <c r="AJ273" i="1" s="1"/>
  <c r="AG274" i="1"/>
  <c r="AJ274" i="1" s="1"/>
  <c r="AG275" i="1"/>
  <c r="AJ275" i="1" s="1"/>
  <c r="AG276" i="1"/>
  <c r="AJ276" i="1" s="1"/>
  <c r="AG277" i="1"/>
  <c r="AJ277" i="1" s="1"/>
  <c r="AG278" i="1"/>
  <c r="AJ278" i="1" s="1"/>
  <c r="AG279" i="1"/>
  <c r="AJ279" i="1" s="1"/>
  <c r="AG280" i="1"/>
  <c r="AJ280" i="1" s="1"/>
  <c r="AG281" i="1"/>
  <c r="AJ281" i="1" s="1"/>
  <c r="AG282" i="1"/>
  <c r="AJ282" i="1" s="1"/>
  <c r="AG283" i="1"/>
  <c r="AJ283" i="1" s="1"/>
  <c r="AG284" i="1"/>
  <c r="AJ284" i="1" s="1"/>
  <c r="AG285" i="1"/>
  <c r="AJ285" i="1" s="1"/>
  <c r="AG286" i="1"/>
  <c r="AJ286" i="1" s="1"/>
  <c r="AG287" i="1"/>
  <c r="AJ287" i="1" s="1"/>
  <c r="AG288" i="1"/>
  <c r="AJ288" i="1" s="1"/>
  <c r="AG289" i="1"/>
  <c r="AJ289" i="1" s="1"/>
  <c r="AG290" i="1"/>
  <c r="AJ290" i="1" s="1"/>
  <c r="AG291" i="1"/>
  <c r="AJ291" i="1" s="1"/>
  <c r="AG292" i="1"/>
  <c r="AJ292" i="1" s="1"/>
  <c r="AG293" i="1"/>
  <c r="AJ293" i="1" s="1"/>
  <c r="AG294" i="1"/>
  <c r="AJ294" i="1" s="1"/>
  <c r="AG295" i="1"/>
  <c r="AJ295" i="1" s="1"/>
  <c r="AG296" i="1"/>
  <c r="AJ296" i="1" s="1"/>
  <c r="AG297" i="1"/>
  <c r="AJ297" i="1" s="1"/>
  <c r="AG298" i="1"/>
  <c r="AJ298" i="1" s="1"/>
  <c r="AG299" i="1"/>
  <c r="AJ299" i="1" s="1"/>
  <c r="AG300" i="1"/>
  <c r="AJ300" i="1" s="1"/>
  <c r="AG301" i="1"/>
  <c r="AJ301" i="1" s="1"/>
  <c r="AG302" i="1"/>
  <c r="AJ302" i="1" s="1"/>
  <c r="AG303" i="1"/>
  <c r="AJ303" i="1" s="1"/>
  <c r="AG304" i="1"/>
  <c r="AJ304" i="1" s="1"/>
  <c r="AG305" i="1"/>
  <c r="AJ305" i="1" s="1"/>
  <c r="AG306" i="1"/>
  <c r="AJ306" i="1" s="1"/>
  <c r="AG307" i="1"/>
  <c r="AJ307" i="1" s="1"/>
  <c r="AG308" i="1"/>
  <c r="AJ308" i="1" s="1"/>
  <c r="AG309" i="1"/>
  <c r="AJ309" i="1" s="1"/>
  <c r="AG310" i="1"/>
  <c r="AJ310" i="1" s="1"/>
  <c r="AG311" i="1"/>
  <c r="AJ311" i="1" s="1"/>
  <c r="AG312" i="1"/>
  <c r="AJ312" i="1" s="1"/>
  <c r="AG313" i="1"/>
  <c r="AJ313" i="1" s="1"/>
  <c r="AG314" i="1"/>
  <c r="AJ314" i="1" s="1"/>
  <c r="AG315" i="1"/>
  <c r="AJ315" i="1" s="1"/>
  <c r="AG316" i="1"/>
  <c r="AJ316" i="1" s="1"/>
  <c r="AG317" i="1"/>
  <c r="AJ317" i="1" s="1"/>
  <c r="AG318" i="1"/>
  <c r="AJ318" i="1" s="1"/>
  <c r="AG319" i="1"/>
  <c r="AJ319" i="1" s="1"/>
  <c r="AG320" i="1"/>
  <c r="AJ320" i="1" s="1"/>
  <c r="AG321" i="1"/>
  <c r="AJ321" i="1" s="1"/>
  <c r="AG322" i="1"/>
  <c r="AJ322" i="1" s="1"/>
  <c r="AG323" i="1"/>
  <c r="AJ323" i="1" s="1"/>
  <c r="AG324" i="1"/>
  <c r="AJ324" i="1" s="1"/>
  <c r="AG325" i="1"/>
  <c r="AJ325" i="1" s="1"/>
  <c r="AG326" i="1"/>
  <c r="AJ326" i="1" s="1"/>
  <c r="AG327" i="1"/>
  <c r="AJ327" i="1" s="1"/>
  <c r="AG328" i="1"/>
  <c r="AJ328" i="1" s="1"/>
  <c r="AG329" i="1"/>
  <c r="AJ329" i="1" s="1"/>
  <c r="AG330" i="1"/>
  <c r="AJ330" i="1" s="1"/>
  <c r="AG331" i="1"/>
  <c r="AJ331" i="1" s="1"/>
  <c r="AG332" i="1"/>
  <c r="AJ332" i="1" s="1"/>
  <c r="AG333" i="1"/>
  <c r="AJ333" i="1" s="1"/>
  <c r="AG334" i="1"/>
  <c r="AJ334" i="1" s="1"/>
  <c r="AG335" i="1"/>
  <c r="AJ335" i="1" s="1"/>
  <c r="AG336" i="1"/>
  <c r="AJ336" i="1" s="1"/>
  <c r="AG337" i="1"/>
  <c r="AJ337" i="1" s="1"/>
  <c r="AG338" i="1"/>
  <c r="AJ338" i="1" s="1"/>
  <c r="AG339" i="1"/>
  <c r="AJ339" i="1" s="1"/>
  <c r="AG340" i="1"/>
  <c r="AJ340" i="1" s="1"/>
  <c r="AG341" i="1"/>
  <c r="AJ341" i="1" s="1"/>
  <c r="AG342" i="1"/>
  <c r="AJ342" i="1" s="1"/>
  <c r="AG343" i="1"/>
  <c r="AJ343" i="1" s="1"/>
  <c r="AG344" i="1"/>
  <c r="AJ344" i="1" s="1"/>
  <c r="AG345" i="1"/>
  <c r="AJ345" i="1" s="1"/>
  <c r="AG346" i="1"/>
  <c r="AJ346" i="1" s="1"/>
  <c r="AG347" i="1"/>
  <c r="AJ347" i="1" s="1"/>
  <c r="AG348" i="1"/>
  <c r="AJ348" i="1" s="1"/>
  <c r="AG349" i="1"/>
  <c r="AJ349" i="1" s="1"/>
  <c r="AG350" i="1"/>
  <c r="AJ350" i="1" s="1"/>
  <c r="AG351" i="1"/>
  <c r="AJ351" i="1" s="1"/>
  <c r="AG352" i="1"/>
  <c r="AJ352" i="1" s="1"/>
  <c r="AG353" i="1"/>
  <c r="AJ353" i="1" s="1"/>
  <c r="AG354" i="1"/>
  <c r="AJ354" i="1" s="1"/>
  <c r="AG355" i="1"/>
  <c r="AJ355" i="1" s="1"/>
  <c r="AG356" i="1"/>
  <c r="AJ356" i="1" s="1"/>
  <c r="AG357" i="1"/>
  <c r="AJ357" i="1" s="1"/>
  <c r="AG358" i="1"/>
  <c r="AJ358" i="1" s="1"/>
  <c r="AG359" i="1"/>
  <c r="AJ359" i="1" s="1"/>
  <c r="AG360" i="1"/>
  <c r="AJ360" i="1" s="1"/>
  <c r="AG361" i="1"/>
  <c r="AJ361" i="1" s="1"/>
  <c r="AG362" i="1"/>
  <c r="AJ362" i="1" s="1"/>
  <c r="AG363" i="1"/>
  <c r="AJ363" i="1" s="1"/>
  <c r="AG364" i="1"/>
  <c r="AJ364" i="1" s="1"/>
  <c r="AG365" i="1"/>
  <c r="AJ365" i="1" s="1"/>
  <c r="AG366" i="1"/>
  <c r="AJ366" i="1" s="1"/>
  <c r="AG367" i="1"/>
  <c r="AJ367" i="1" s="1"/>
  <c r="AG368" i="1"/>
  <c r="AJ368" i="1" s="1"/>
  <c r="AG369" i="1"/>
  <c r="AJ369" i="1" s="1"/>
  <c r="AG370" i="1"/>
  <c r="AJ370" i="1" s="1"/>
  <c r="AG371" i="1"/>
  <c r="AJ371" i="1" s="1"/>
  <c r="AG372" i="1"/>
  <c r="AJ372" i="1" s="1"/>
  <c r="AG373" i="1"/>
  <c r="AJ373" i="1" s="1"/>
  <c r="AG374" i="1"/>
  <c r="AJ374" i="1" s="1"/>
  <c r="AG375" i="1"/>
  <c r="AJ375" i="1" s="1"/>
  <c r="AG376" i="1"/>
  <c r="AJ376" i="1" s="1"/>
  <c r="AG377" i="1"/>
  <c r="AJ377" i="1" s="1"/>
  <c r="AG378" i="1"/>
  <c r="AJ378" i="1" s="1"/>
  <c r="AG379" i="1"/>
  <c r="AJ379" i="1" s="1"/>
  <c r="AG380" i="1"/>
  <c r="AJ380" i="1" s="1"/>
  <c r="AG381" i="1"/>
  <c r="AJ381" i="1" s="1"/>
  <c r="AG382" i="1"/>
  <c r="AJ382" i="1" s="1"/>
  <c r="AG383" i="1"/>
  <c r="AJ383" i="1" s="1"/>
  <c r="AG384" i="1"/>
  <c r="AJ384" i="1" s="1"/>
  <c r="AG385" i="1"/>
  <c r="AJ385" i="1" s="1"/>
  <c r="AG386" i="1"/>
  <c r="AJ386" i="1" s="1"/>
  <c r="AG387" i="1"/>
  <c r="AJ387" i="1" s="1"/>
  <c r="AG388" i="1"/>
  <c r="AJ388" i="1" s="1"/>
  <c r="AG389" i="1"/>
  <c r="AJ389" i="1" s="1"/>
  <c r="AG390" i="1"/>
  <c r="AJ390" i="1" s="1"/>
  <c r="AG391" i="1"/>
  <c r="AJ391" i="1" s="1"/>
  <c r="AG392" i="1"/>
  <c r="AJ392" i="1" s="1"/>
  <c r="AG393" i="1"/>
  <c r="AJ393" i="1" s="1"/>
  <c r="AG394" i="1"/>
  <c r="AJ394" i="1" s="1"/>
  <c r="AG395" i="1"/>
  <c r="AJ395" i="1" s="1"/>
  <c r="AG396" i="1"/>
  <c r="AJ396" i="1" s="1"/>
  <c r="AG397" i="1"/>
  <c r="AJ397" i="1" s="1"/>
  <c r="AG398" i="1"/>
  <c r="AJ398" i="1" s="1"/>
  <c r="AG399" i="1"/>
  <c r="AJ399" i="1" s="1"/>
  <c r="AG400" i="1"/>
  <c r="AJ400" i="1" s="1"/>
  <c r="AG401" i="1"/>
  <c r="AJ401" i="1" s="1"/>
  <c r="AG402" i="1"/>
  <c r="AJ402" i="1" s="1"/>
  <c r="AG403" i="1"/>
  <c r="AJ403" i="1" s="1"/>
  <c r="AG404" i="1"/>
  <c r="AJ404" i="1" s="1"/>
  <c r="AG405" i="1"/>
  <c r="AJ405" i="1" s="1"/>
  <c r="AG406" i="1"/>
  <c r="AJ406" i="1" s="1"/>
  <c r="AG407" i="1"/>
  <c r="AJ407" i="1" s="1"/>
  <c r="AG408" i="1"/>
  <c r="AJ408" i="1" s="1"/>
  <c r="AG409" i="1"/>
  <c r="AJ409" i="1" s="1"/>
  <c r="AG410" i="1"/>
  <c r="AJ410" i="1" s="1"/>
  <c r="AG411" i="1"/>
  <c r="AJ411" i="1" s="1"/>
  <c r="AG412" i="1"/>
  <c r="AJ412" i="1" s="1"/>
  <c r="AG413" i="1"/>
  <c r="AJ413" i="1" s="1"/>
  <c r="AG414" i="1"/>
  <c r="AJ414" i="1" s="1"/>
  <c r="AG415" i="1"/>
  <c r="AJ415" i="1" s="1"/>
  <c r="AG416" i="1"/>
  <c r="AJ416" i="1" s="1"/>
  <c r="AG417" i="1"/>
  <c r="AJ417" i="1" s="1"/>
  <c r="AG418" i="1"/>
  <c r="AJ418" i="1" s="1"/>
  <c r="AG419" i="1"/>
  <c r="AJ419" i="1" s="1"/>
  <c r="AG420" i="1"/>
  <c r="AJ420" i="1" s="1"/>
  <c r="AG421" i="1"/>
  <c r="AJ421" i="1" s="1"/>
  <c r="AG422" i="1"/>
  <c r="AJ422" i="1" s="1"/>
  <c r="AG423" i="1"/>
  <c r="AJ423" i="1" s="1"/>
  <c r="AG424" i="1"/>
  <c r="AJ424" i="1" s="1"/>
  <c r="AG425" i="1"/>
  <c r="AJ425" i="1" s="1"/>
  <c r="AG426" i="1"/>
  <c r="AJ426" i="1" s="1"/>
  <c r="AG427" i="1"/>
  <c r="AJ427" i="1" s="1"/>
  <c r="AG428" i="1"/>
  <c r="AJ428" i="1" s="1"/>
  <c r="AG429" i="1"/>
  <c r="AJ429" i="1" s="1"/>
  <c r="AG430" i="1"/>
  <c r="AJ430" i="1" s="1"/>
  <c r="AG431" i="1"/>
  <c r="AJ431" i="1" s="1"/>
  <c r="AG432" i="1"/>
  <c r="AJ432" i="1" s="1"/>
  <c r="AG433" i="1"/>
  <c r="AJ433" i="1" s="1"/>
  <c r="AG434" i="1"/>
  <c r="AJ434" i="1" s="1"/>
  <c r="AG435" i="1"/>
  <c r="AJ435" i="1" s="1"/>
  <c r="AG436" i="1"/>
  <c r="AJ436" i="1" s="1"/>
  <c r="AG437" i="1"/>
  <c r="AJ437" i="1" s="1"/>
  <c r="AG438" i="1"/>
  <c r="AJ438" i="1" s="1"/>
  <c r="AG439" i="1"/>
  <c r="AJ439" i="1" s="1"/>
  <c r="AG440" i="1"/>
  <c r="AJ440" i="1" s="1"/>
  <c r="AG441" i="1"/>
  <c r="AJ441" i="1" s="1"/>
  <c r="AG442" i="1"/>
  <c r="AJ442" i="1" s="1"/>
  <c r="AG443" i="1"/>
  <c r="AJ443" i="1" s="1"/>
  <c r="AG444" i="1"/>
  <c r="AJ444" i="1" s="1"/>
  <c r="AG445" i="1"/>
  <c r="AJ445" i="1" s="1"/>
  <c r="AG446" i="1"/>
  <c r="AJ446" i="1" s="1"/>
  <c r="AG447" i="1"/>
  <c r="AJ447" i="1" s="1"/>
  <c r="AG448" i="1"/>
  <c r="AJ448" i="1" s="1"/>
  <c r="AG449" i="1"/>
  <c r="AJ449" i="1" s="1"/>
  <c r="AG450" i="1"/>
  <c r="AJ450" i="1" s="1"/>
  <c r="AG451" i="1"/>
  <c r="AJ451" i="1" s="1"/>
  <c r="AG452" i="1"/>
  <c r="AJ452" i="1" s="1"/>
  <c r="AG453" i="1"/>
  <c r="AJ453" i="1" s="1"/>
  <c r="AG454" i="1"/>
  <c r="AJ454" i="1" s="1"/>
  <c r="AG455" i="1"/>
  <c r="AJ455" i="1" s="1"/>
  <c r="AG456" i="1"/>
  <c r="AJ456" i="1" s="1"/>
  <c r="AG457" i="1"/>
  <c r="AJ457" i="1" s="1"/>
  <c r="AG458" i="1"/>
  <c r="AJ458" i="1" s="1"/>
  <c r="AG459" i="1"/>
  <c r="AJ459" i="1" s="1"/>
  <c r="AG460" i="1"/>
  <c r="AJ460" i="1" s="1"/>
  <c r="AG461" i="1"/>
  <c r="AJ461" i="1" s="1"/>
  <c r="AG462" i="1"/>
  <c r="AJ462" i="1" s="1"/>
  <c r="AG463" i="1"/>
  <c r="AJ463" i="1" s="1"/>
  <c r="AG464" i="1"/>
  <c r="AJ464" i="1" s="1"/>
  <c r="AG465" i="1"/>
  <c r="AJ465" i="1" s="1"/>
  <c r="AG466" i="1"/>
  <c r="AJ466" i="1" s="1"/>
  <c r="AG467" i="1"/>
  <c r="AJ467" i="1" s="1"/>
  <c r="AG468" i="1"/>
  <c r="AJ468" i="1" s="1"/>
  <c r="AG469" i="1"/>
  <c r="AJ469" i="1" s="1"/>
  <c r="AG470" i="1"/>
  <c r="AJ470" i="1" s="1"/>
  <c r="AG471" i="1"/>
  <c r="AJ471" i="1" s="1"/>
  <c r="AG472" i="1"/>
  <c r="AJ472" i="1" s="1"/>
  <c r="AG473" i="1"/>
  <c r="AJ473" i="1" s="1"/>
  <c r="AG474" i="1"/>
  <c r="AJ474" i="1" s="1"/>
  <c r="AG475" i="1"/>
  <c r="AJ475" i="1" s="1"/>
  <c r="AG476" i="1"/>
  <c r="AJ476" i="1" s="1"/>
  <c r="AG477" i="1"/>
  <c r="AJ477" i="1" s="1"/>
  <c r="AG478" i="1"/>
  <c r="AJ478" i="1" s="1"/>
  <c r="AG479" i="1"/>
  <c r="AJ479" i="1" s="1"/>
  <c r="AG480" i="1"/>
  <c r="AJ480" i="1" s="1"/>
  <c r="AG481" i="1"/>
  <c r="AJ481" i="1" s="1"/>
  <c r="AG482" i="1"/>
  <c r="AJ482" i="1" s="1"/>
  <c r="AG483" i="1"/>
  <c r="AJ483" i="1" s="1"/>
  <c r="AG484" i="1"/>
  <c r="AJ484" i="1" s="1"/>
  <c r="AG485" i="1"/>
  <c r="AJ485" i="1" s="1"/>
  <c r="AG486" i="1"/>
  <c r="AJ486" i="1" s="1"/>
  <c r="AG487" i="1"/>
  <c r="AJ487" i="1" s="1"/>
  <c r="AG488" i="1"/>
  <c r="AJ488" i="1" s="1"/>
  <c r="AG489" i="1"/>
  <c r="AJ489" i="1" s="1"/>
  <c r="AG490" i="1"/>
  <c r="AJ490" i="1" s="1"/>
  <c r="AG491" i="1"/>
  <c r="AJ491" i="1" s="1"/>
  <c r="AG492" i="1"/>
  <c r="AJ492" i="1" s="1"/>
  <c r="AG493" i="1"/>
  <c r="AJ493" i="1" s="1"/>
  <c r="AG494" i="1"/>
  <c r="AJ494" i="1" s="1"/>
  <c r="AG495" i="1"/>
  <c r="AJ495" i="1" s="1"/>
  <c r="AG496" i="1"/>
  <c r="AJ496" i="1" s="1"/>
  <c r="AG497" i="1"/>
  <c r="AJ497" i="1" s="1"/>
  <c r="AG498" i="1"/>
  <c r="AJ498" i="1" s="1"/>
  <c r="AG499" i="1"/>
  <c r="AJ499" i="1" s="1"/>
  <c r="AG500" i="1"/>
  <c r="AJ500" i="1" s="1"/>
  <c r="AG501" i="1"/>
  <c r="AJ501" i="1" s="1"/>
  <c r="AG502" i="1"/>
  <c r="AJ502" i="1" s="1"/>
  <c r="AG503" i="1"/>
  <c r="AJ503" i="1" s="1"/>
  <c r="AG504" i="1"/>
  <c r="AJ504" i="1" s="1"/>
  <c r="AG505" i="1"/>
  <c r="AJ505" i="1" s="1"/>
  <c r="AG506" i="1"/>
  <c r="AJ506" i="1" s="1"/>
  <c r="AG507" i="1"/>
  <c r="AJ507" i="1" s="1"/>
  <c r="AG508" i="1"/>
  <c r="AJ508" i="1" s="1"/>
  <c r="AG509" i="1"/>
  <c r="AJ509" i="1" s="1"/>
  <c r="AG510" i="1"/>
  <c r="AJ510" i="1" s="1"/>
  <c r="AG511" i="1"/>
  <c r="AJ511" i="1" s="1"/>
  <c r="AG512" i="1"/>
  <c r="AJ512" i="1" s="1"/>
  <c r="AG513" i="1"/>
  <c r="AJ513" i="1" s="1"/>
  <c r="AG514" i="1"/>
  <c r="AJ514" i="1" s="1"/>
  <c r="AG515" i="1"/>
  <c r="AJ515" i="1" s="1"/>
  <c r="AG516" i="1"/>
  <c r="AJ516" i="1" s="1"/>
  <c r="AG517" i="1"/>
  <c r="AJ517" i="1" s="1"/>
  <c r="AG518" i="1"/>
  <c r="AJ518" i="1" s="1"/>
  <c r="AG519" i="1"/>
  <c r="AJ519" i="1" s="1"/>
  <c r="AG520" i="1"/>
  <c r="AJ520" i="1" s="1"/>
  <c r="AG521" i="1"/>
  <c r="AJ521" i="1" s="1"/>
  <c r="AG522" i="1"/>
  <c r="AJ522" i="1" s="1"/>
  <c r="AG523" i="1"/>
  <c r="AJ523" i="1" s="1"/>
  <c r="AG524" i="1"/>
  <c r="AJ524" i="1" s="1"/>
  <c r="AG525" i="1"/>
  <c r="AJ525" i="1" s="1"/>
  <c r="AG526" i="1"/>
  <c r="AJ526" i="1" s="1"/>
  <c r="AG527" i="1"/>
  <c r="AJ527" i="1" s="1"/>
  <c r="AG528" i="1"/>
  <c r="AJ528" i="1" s="1"/>
  <c r="AG529" i="1"/>
  <c r="AJ529" i="1" s="1"/>
  <c r="AG530" i="1"/>
  <c r="AJ530" i="1" s="1"/>
  <c r="AG531" i="1"/>
  <c r="AJ531" i="1" s="1"/>
  <c r="AG532" i="1"/>
  <c r="AJ532" i="1" s="1"/>
  <c r="AG533" i="1"/>
  <c r="AJ533" i="1" s="1"/>
  <c r="AG534" i="1"/>
  <c r="AJ534" i="1" s="1"/>
  <c r="AG535" i="1"/>
  <c r="AJ535" i="1" s="1"/>
  <c r="AG536" i="1"/>
  <c r="AJ536" i="1" s="1"/>
  <c r="AG537" i="1"/>
  <c r="AJ537" i="1" s="1"/>
  <c r="AG538" i="1"/>
  <c r="AJ538" i="1" s="1"/>
  <c r="AG539" i="1"/>
  <c r="AJ539" i="1" s="1"/>
  <c r="AG540" i="1"/>
  <c r="AJ540" i="1" s="1"/>
  <c r="AG541" i="1"/>
  <c r="AJ541" i="1" s="1"/>
  <c r="AG542" i="1"/>
  <c r="AJ542" i="1" s="1"/>
  <c r="AG543" i="1"/>
  <c r="AJ543" i="1" s="1"/>
  <c r="AG544" i="1"/>
  <c r="AJ544" i="1" s="1"/>
  <c r="AG545" i="1"/>
  <c r="AJ545" i="1" s="1"/>
  <c r="AG546" i="1"/>
  <c r="AJ546" i="1" s="1"/>
  <c r="AG547" i="1"/>
  <c r="AJ547" i="1" s="1"/>
  <c r="AG548" i="1"/>
  <c r="AJ548" i="1" s="1"/>
  <c r="AG549" i="1"/>
  <c r="AJ549" i="1" s="1"/>
  <c r="AG550" i="1"/>
  <c r="AJ550" i="1" s="1"/>
  <c r="AG551" i="1"/>
  <c r="AJ551" i="1" s="1"/>
  <c r="AG552" i="1"/>
  <c r="AJ552" i="1" s="1"/>
  <c r="AG553" i="1"/>
  <c r="AJ553" i="1" s="1"/>
  <c r="AG554" i="1"/>
  <c r="AJ554" i="1" s="1"/>
  <c r="AG555" i="1"/>
  <c r="AJ555" i="1" s="1"/>
  <c r="AG556" i="1"/>
  <c r="AJ556" i="1" s="1"/>
  <c r="AG557" i="1"/>
  <c r="AJ557" i="1" s="1"/>
  <c r="AG558" i="1"/>
  <c r="AJ558" i="1" s="1"/>
  <c r="AG559" i="1"/>
  <c r="AJ559" i="1" s="1"/>
  <c r="AG560" i="1"/>
  <c r="AJ560" i="1" s="1"/>
  <c r="AG561" i="1"/>
  <c r="AJ561" i="1" s="1"/>
  <c r="AG562" i="1"/>
  <c r="AJ562" i="1" s="1"/>
  <c r="AG563" i="1"/>
  <c r="AJ563" i="1" s="1"/>
  <c r="AG564" i="1"/>
  <c r="AJ564" i="1" s="1"/>
  <c r="AG565" i="1"/>
  <c r="AJ565" i="1" s="1"/>
  <c r="AG566" i="1"/>
  <c r="AJ566" i="1" s="1"/>
  <c r="AG567" i="1"/>
  <c r="AJ567" i="1" s="1"/>
  <c r="AG568" i="1"/>
  <c r="AJ568" i="1" s="1"/>
  <c r="AG569" i="1"/>
  <c r="AJ569" i="1" s="1"/>
  <c r="AG570" i="1"/>
  <c r="AJ570" i="1" s="1"/>
  <c r="AG571" i="1"/>
  <c r="AJ571" i="1" s="1"/>
  <c r="AG572" i="1"/>
  <c r="AJ572" i="1" s="1"/>
  <c r="AG573" i="1"/>
  <c r="AJ573" i="1" s="1"/>
  <c r="AG574" i="1"/>
  <c r="AJ574" i="1" s="1"/>
  <c r="AG575" i="1"/>
  <c r="AJ575" i="1" s="1"/>
  <c r="AG576" i="1"/>
  <c r="AJ576" i="1" s="1"/>
  <c r="AG577" i="1"/>
  <c r="AJ577" i="1" s="1"/>
  <c r="AG578" i="1"/>
  <c r="AJ578" i="1" s="1"/>
  <c r="AG579" i="1"/>
  <c r="AJ579" i="1" s="1"/>
  <c r="AG580" i="1"/>
  <c r="AJ580" i="1" s="1"/>
  <c r="AG581" i="1"/>
  <c r="AJ581" i="1" s="1"/>
  <c r="AG582" i="1"/>
  <c r="AJ582" i="1" s="1"/>
  <c r="AG583" i="1"/>
  <c r="AJ583" i="1" s="1"/>
  <c r="AG584" i="1"/>
  <c r="AJ584" i="1" s="1"/>
  <c r="AG585" i="1"/>
  <c r="AJ585" i="1" s="1"/>
  <c r="AG586" i="1"/>
  <c r="AJ586" i="1" s="1"/>
  <c r="AG587" i="1"/>
  <c r="AJ587" i="1" s="1"/>
  <c r="AG588" i="1"/>
  <c r="AJ588" i="1" s="1"/>
  <c r="AG589" i="1"/>
  <c r="AJ589" i="1" s="1"/>
  <c r="AG590" i="1"/>
  <c r="AJ590" i="1" s="1"/>
  <c r="AG591" i="1"/>
  <c r="AJ591" i="1" s="1"/>
  <c r="AG592" i="1"/>
  <c r="AJ592" i="1" s="1"/>
  <c r="AG593" i="1"/>
  <c r="AJ593" i="1" s="1"/>
  <c r="AG594" i="1"/>
  <c r="AJ594" i="1" s="1"/>
  <c r="AG595" i="1"/>
  <c r="AJ595" i="1" s="1"/>
  <c r="AG596" i="1"/>
  <c r="AJ596" i="1" s="1"/>
  <c r="AG597" i="1"/>
  <c r="AJ597" i="1" s="1"/>
  <c r="AG598" i="1"/>
  <c r="AJ598" i="1" s="1"/>
  <c r="AG599" i="1"/>
  <c r="AJ599" i="1" s="1"/>
  <c r="AG600" i="1"/>
  <c r="AJ600" i="1" s="1"/>
  <c r="AG601" i="1"/>
  <c r="AJ601" i="1" s="1"/>
  <c r="AG602" i="1"/>
  <c r="AJ602" i="1" s="1"/>
  <c r="AG603" i="1"/>
  <c r="AJ603" i="1" s="1"/>
  <c r="AG604" i="1"/>
  <c r="AJ604" i="1" s="1"/>
  <c r="AG605" i="1"/>
  <c r="AJ605" i="1" s="1"/>
  <c r="AG606" i="1"/>
  <c r="AJ606" i="1" s="1"/>
  <c r="AG607" i="1"/>
  <c r="AJ607" i="1" s="1"/>
  <c r="AG608" i="1"/>
  <c r="AJ608" i="1" s="1"/>
  <c r="AG609" i="1"/>
  <c r="AJ609" i="1" s="1"/>
  <c r="AG610" i="1"/>
  <c r="AJ610" i="1" s="1"/>
  <c r="AG611" i="1"/>
  <c r="AJ611" i="1" s="1"/>
  <c r="AG612" i="1"/>
  <c r="AJ612" i="1" s="1"/>
  <c r="AG613" i="1"/>
  <c r="AJ613" i="1" s="1"/>
  <c r="AG614" i="1"/>
  <c r="AJ614" i="1" s="1"/>
  <c r="AG615" i="1"/>
  <c r="AJ615" i="1" s="1"/>
  <c r="AG616" i="1"/>
  <c r="AJ616" i="1" s="1"/>
  <c r="AG617" i="1"/>
  <c r="AJ617" i="1" s="1"/>
  <c r="AG618" i="1"/>
  <c r="AJ618" i="1" s="1"/>
  <c r="AG619" i="1"/>
  <c r="AJ619" i="1" s="1"/>
  <c r="AG620" i="1"/>
  <c r="AJ620" i="1" s="1"/>
  <c r="AG621" i="1"/>
  <c r="AJ621" i="1" s="1"/>
  <c r="AG622" i="1"/>
  <c r="AJ622" i="1" s="1"/>
  <c r="AG623" i="1"/>
  <c r="AJ623" i="1" s="1"/>
  <c r="AG624" i="1"/>
  <c r="AJ624" i="1" s="1"/>
  <c r="AG625" i="1"/>
  <c r="AJ625" i="1" s="1"/>
  <c r="AG626" i="1"/>
  <c r="AJ626" i="1" s="1"/>
  <c r="AG627" i="1"/>
  <c r="AJ627" i="1" s="1"/>
  <c r="AG628" i="1"/>
  <c r="AJ628" i="1" s="1"/>
  <c r="AG629" i="1"/>
  <c r="AJ629" i="1" s="1"/>
  <c r="AG630" i="1"/>
  <c r="AJ630" i="1" s="1"/>
  <c r="AG631" i="1"/>
  <c r="AJ631" i="1" s="1"/>
  <c r="AG632" i="1"/>
  <c r="AJ632" i="1" s="1"/>
  <c r="AG633" i="1"/>
  <c r="AJ633" i="1" s="1"/>
  <c r="AG634" i="1"/>
  <c r="AJ634" i="1" s="1"/>
  <c r="AG635" i="1"/>
  <c r="AJ635" i="1" s="1"/>
  <c r="AG636" i="1"/>
  <c r="AJ636" i="1" s="1"/>
  <c r="AG637" i="1"/>
  <c r="AJ637" i="1" s="1"/>
  <c r="AG638" i="1"/>
  <c r="AJ638" i="1" s="1"/>
  <c r="AG639" i="1"/>
  <c r="AJ639" i="1" s="1"/>
  <c r="AG640" i="1"/>
  <c r="AJ640" i="1" s="1"/>
  <c r="AG641" i="1"/>
  <c r="AJ641" i="1" s="1"/>
  <c r="AG642" i="1"/>
  <c r="AJ642" i="1" s="1"/>
  <c r="AG643" i="1"/>
  <c r="AJ643" i="1" s="1"/>
  <c r="AG644" i="1"/>
  <c r="AJ644" i="1" s="1"/>
  <c r="AG645" i="1"/>
  <c r="AJ645" i="1" s="1"/>
  <c r="AG646" i="1"/>
  <c r="AJ646" i="1" s="1"/>
  <c r="AG647" i="1"/>
  <c r="AJ647" i="1" s="1"/>
  <c r="AG648" i="1"/>
  <c r="AJ648" i="1" s="1"/>
  <c r="AG649" i="1"/>
  <c r="AJ649" i="1" s="1"/>
  <c r="AG650" i="1"/>
  <c r="AJ650" i="1" s="1"/>
  <c r="AG651" i="1"/>
  <c r="AJ651" i="1" s="1"/>
  <c r="AG652" i="1"/>
  <c r="AJ652" i="1" s="1"/>
  <c r="AG653" i="1"/>
  <c r="AJ653" i="1" s="1"/>
  <c r="AG654" i="1"/>
  <c r="AJ654" i="1" s="1"/>
  <c r="AG655" i="1"/>
  <c r="AJ655" i="1" s="1"/>
  <c r="AG656" i="1"/>
  <c r="AJ656" i="1" s="1"/>
  <c r="AG657" i="1"/>
  <c r="AJ657" i="1" s="1"/>
  <c r="AG658" i="1"/>
  <c r="AJ658" i="1" s="1"/>
  <c r="AG659" i="1"/>
  <c r="AJ659" i="1" s="1"/>
  <c r="AG660" i="1"/>
  <c r="AJ660" i="1" s="1"/>
  <c r="AG661" i="1"/>
  <c r="AJ661" i="1" s="1"/>
  <c r="AG662" i="1"/>
  <c r="AJ662" i="1" s="1"/>
  <c r="AG663" i="1"/>
  <c r="AJ663" i="1" s="1"/>
  <c r="AG664" i="1"/>
  <c r="AJ664" i="1" s="1"/>
  <c r="AG665" i="1"/>
  <c r="AJ665" i="1" s="1"/>
  <c r="AG666" i="1"/>
  <c r="AJ666" i="1" s="1"/>
  <c r="AG667" i="1"/>
  <c r="AJ667" i="1" s="1"/>
  <c r="AG668" i="1"/>
  <c r="AJ668" i="1" s="1"/>
  <c r="AG669" i="1"/>
  <c r="AJ669" i="1" s="1"/>
  <c r="AG670" i="1"/>
  <c r="AJ670" i="1" s="1"/>
  <c r="AG671" i="1"/>
  <c r="AJ671" i="1" s="1"/>
  <c r="AG672" i="1"/>
  <c r="AJ672" i="1" s="1"/>
  <c r="AG673" i="1"/>
  <c r="AJ673" i="1" s="1"/>
  <c r="AG674" i="1"/>
  <c r="AJ674" i="1" s="1"/>
  <c r="AG675" i="1"/>
  <c r="AJ675" i="1" s="1"/>
  <c r="AG676" i="1"/>
  <c r="AJ676" i="1" s="1"/>
  <c r="AG677" i="1"/>
  <c r="AJ677" i="1" s="1"/>
  <c r="AG678" i="1"/>
  <c r="AJ678" i="1" s="1"/>
  <c r="AG679" i="1"/>
  <c r="AJ679" i="1" s="1"/>
  <c r="AG680" i="1"/>
  <c r="AJ680" i="1" s="1"/>
  <c r="AG681" i="1"/>
  <c r="AJ681" i="1" s="1"/>
  <c r="AG682" i="1"/>
  <c r="AJ682" i="1" s="1"/>
  <c r="AG683" i="1"/>
  <c r="AJ683" i="1" s="1"/>
  <c r="AG684" i="1"/>
  <c r="AJ684" i="1" s="1"/>
  <c r="AG685" i="1"/>
  <c r="AJ685" i="1" s="1"/>
  <c r="AG686" i="1"/>
  <c r="AJ686" i="1" s="1"/>
  <c r="AG687" i="1"/>
  <c r="AJ687" i="1" s="1"/>
  <c r="AG688" i="1"/>
  <c r="AJ688" i="1" s="1"/>
  <c r="AG689" i="1"/>
  <c r="AJ689" i="1" s="1"/>
  <c r="AG690" i="1"/>
  <c r="AJ690" i="1" s="1"/>
  <c r="AG691" i="1"/>
  <c r="AJ691" i="1" s="1"/>
  <c r="AG692" i="1"/>
  <c r="AJ692" i="1" s="1"/>
  <c r="AG693" i="1"/>
  <c r="AJ693" i="1" s="1"/>
  <c r="AG694" i="1"/>
  <c r="AJ694" i="1" s="1"/>
  <c r="AG695" i="1"/>
  <c r="AJ695" i="1" s="1"/>
  <c r="AG696" i="1"/>
  <c r="AJ696" i="1" s="1"/>
  <c r="AG697" i="1"/>
  <c r="AJ697" i="1" s="1"/>
  <c r="AG698" i="1"/>
  <c r="AJ698" i="1" s="1"/>
  <c r="AG699" i="1"/>
  <c r="AJ699" i="1" s="1"/>
  <c r="AG700" i="1"/>
  <c r="AJ700" i="1" s="1"/>
  <c r="AG701" i="1"/>
  <c r="AJ701" i="1" s="1"/>
  <c r="AG702" i="1"/>
  <c r="AJ702" i="1" s="1"/>
  <c r="AG703" i="1"/>
  <c r="AJ703" i="1" s="1"/>
  <c r="AG704" i="1"/>
  <c r="AJ704" i="1" s="1"/>
  <c r="AG705" i="1"/>
  <c r="AJ705" i="1" s="1"/>
  <c r="AG706" i="1"/>
  <c r="AJ706" i="1" s="1"/>
  <c r="AG707" i="1"/>
  <c r="AJ707" i="1" s="1"/>
  <c r="AG708" i="1"/>
  <c r="AJ708" i="1" s="1"/>
  <c r="AG709" i="1"/>
  <c r="AJ709" i="1" s="1"/>
  <c r="AG710" i="1"/>
  <c r="AJ710" i="1" s="1"/>
  <c r="AG711" i="1"/>
  <c r="AJ711" i="1" s="1"/>
  <c r="AG712" i="1"/>
  <c r="AJ712" i="1" s="1"/>
  <c r="AG713" i="1"/>
  <c r="AJ713" i="1" s="1"/>
  <c r="AG714" i="1"/>
  <c r="AJ714" i="1" s="1"/>
  <c r="AG715" i="1"/>
  <c r="AJ715" i="1" s="1"/>
  <c r="AG716" i="1"/>
  <c r="AJ716" i="1" s="1"/>
  <c r="AG717" i="1"/>
  <c r="AJ717" i="1" s="1"/>
  <c r="AG718" i="1"/>
  <c r="AJ718" i="1" s="1"/>
  <c r="AG719" i="1"/>
  <c r="AJ719" i="1" s="1"/>
  <c r="AG720" i="1"/>
  <c r="AJ720" i="1" s="1"/>
  <c r="AG721" i="1"/>
  <c r="AJ721" i="1" s="1"/>
  <c r="AG722" i="1"/>
  <c r="AJ722" i="1" s="1"/>
  <c r="AG723" i="1"/>
  <c r="AJ723" i="1" s="1"/>
  <c r="AG724" i="1"/>
  <c r="AJ724" i="1" s="1"/>
  <c r="AG725" i="1"/>
  <c r="AJ725" i="1" s="1"/>
  <c r="AG726" i="1"/>
  <c r="AJ726" i="1" s="1"/>
  <c r="AG727" i="1"/>
  <c r="AJ727" i="1" s="1"/>
  <c r="AG728" i="1"/>
  <c r="AJ728" i="1" s="1"/>
  <c r="AG729" i="1"/>
  <c r="AJ729" i="1" s="1"/>
  <c r="AG730" i="1"/>
  <c r="AJ730" i="1" s="1"/>
  <c r="AG731" i="1"/>
  <c r="AJ731" i="1" s="1"/>
  <c r="AG732" i="1"/>
  <c r="AJ732" i="1" s="1"/>
  <c r="AG733" i="1"/>
  <c r="AJ733" i="1" s="1"/>
  <c r="AG734" i="1"/>
  <c r="AJ734" i="1" s="1"/>
  <c r="AG735" i="1"/>
  <c r="AJ735" i="1" s="1"/>
  <c r="AG736" i="1"/>
  <c r="AJ736" i="1" s="1"/>
  <c r="AG737" i="1"/>
  <c r="AJ737" i="1" s="1"/>
  <c r="AG738" i="1"/>
  <c r="AJ738" i="1" s="1"/>
  <c r="AG739" i="1"/>
  <c r="AJ739" i="1" s="1"/>
  <c r="AG740" i="1"/>
  <c r="AJ740" i="1" s="1"/>
  <c r="AG741" i="1"/>
  <c r="AJ741" i="1" s="1"/>
  <c r="AG742" i="1"/>
  <c r="AJ742" i="1" s="1"/>
  <c r="AG743" i="1"/>
  <c r="AJ743" i="1" s="1"/>
  <c r="AG744" i="1"/>
  <c r="AJ744" i="1" s="1"/>
  <c r="AG745" i="1"/>
  <c r="AJ745" i="1" s="1"/>
  <c r="AG746" i="1"/>
  <c r="AJ746" i="1" s="1"/>
  <c r="AG747" i="1"/>
  <c r="AJ747" i="1" s="1"/>
  <c r="AG748" i="1"/>
  <c r="AJ748" i="1" s="1"/>
  <c r="AG749" i="1"/>
  <c r="AJ749" i="1" s="1"/>
  <c r="AG750" i="1"/>
  <c r="AJ750" i="1" s="1"/>
  <c r="AG751" i="1"/>
  <c r="AJ751" i="1" s="1"/>
  <c r="AG752" i="1"/>
  <c r="AJ752" i="1" s="1"/>
  <c r="AG753" i="1"/>
  <c r="AJ753" i="1" s="1"/>
  <c r="AG754" i="1"/>
  <c r="AJ754" i="1" s="1"/>
  <c r="AG755" i="1"/>
  <c r="AJ755" i="1" s="1"/>
  <c r="AG756" i="1"/>
  <c r="AJ756" i="1" s="1"/>
  <c r="AG757" i="1"/>
  <c r="AJ757" i="1" s="1"/>
  <c r="AG758" i="1"/>
  <c r="AJ758" i="1" s="1"/>
  <c r="AG759" i="1"/>
  <c r="AJ759" i="1" s="1"/>
  <c r="AG760" i="1"/>
  <c r="AJ760" i="1" s="1"/>
  <c r="AG761" i="1"/>
  <c r="AJ761" i="1" s="1"/>
  <c r="AG762" i="1"/>
  <c r="AJ762" i="1" s="1"/>
  <c r="AG763" i="1"/>
  <c r="AJ763" i="1" s="1"/>
  <c r="AG764" i="1"/>
  <c r="AJ764" i="1" s="1"/>
  <c r="AG765" i="1"/>
  <c r="AJ765" i="1" s="1"/>
  <c r="AG766" i="1"/>
  <c r="AJ766" i="1" s="1"/>
  <c r="AG767" i="1"/>
  <c r="AJ767" i="1" s="1"/>
  <c r="AG768" i="1"/>
  <c r="AJ768" i="1" s="1"/>
  <c r="AG769" i="1"/>
  <c r="AJ769" i="1" s="1"/>
  <c r="AG770" i="1"/>
  <c r="AJ770" i="1" s="1"/>
  <c r="AG771" i="1"/>
  <c r="AJ771" i="1" s="1"/>
  <c r="AG772" i="1"/>
  <c r="AJ772" i="1" s="1"/>
  <c r="AG773" i="1"/>
  <c r="AJ773" i="1" s="1"/>
  <c r="AG774" i="1"/>
  <c r="AJ774" i="1" s="1"/>
  <c r="AG775" i="1"/>
  <c r="AJ775" i="1" s="1"/>
  <c r="AG776" i="1"/>
  <c r="AJ776" i="1" s="1"/>
  <c r="AG777" i="1"/>
  <c r="AJ777" i="1" s="1"/>
  <c r="AG778" i="1"/>
  <c r="AJ778" i="1" s="1"/>
  <c r="AG779" i="1"/>
  <c r="AJ779" i="1" s="1"/>
  <c r="AG780" i="1"/>
  <c r="AJ780" i="1" s="1"/>
  <c r="AG781" i="1"/>
  <c r="AJ781" i="1" s="1"/>
  <c r="AG782" i="1"/>
  <c r="AJ782" i="1" s="1"/>
  <c r="AG783" i="1"/>
  <c r="AJ783" i="1" s="1"/>
  <c r="AG784" i="1"/>
  <c r="AJ784" i="1" s="1"/>
  <c r="AG785" i="1"/>
  <c r="AJ785" i="1" s="1"/>
  <c r="AG786" i="1"/>
  <c r="AJ786" i="1" s="1"/>
  <c r="AG787" i="1"/>
  <c r="AJ787" i="1" s="1"/>
  <c r="AG788" i="1"/>
  <c r="AJ788" i="1" s="1"/>
  <c r="AG789" i="1"/>
  <c r="AJ789" i="1" s="1"/>
  <c r="AG790" i="1"/>
  <c r="AJ790" i="1" s="1"/>
  <c r="AG791" i="1"/>
  <c r="AJ791" i="1" s="1"/>
  <c r="AG792" i="1"/>
  <c r="AJ792" i="1" s="1"/>
  <c r="AG793" i="1"/>
  <c r="AJ793" i="1" s="1"/>
  <c r="AG794" i="1"/>
  <c r="AJ794" i="1" s="1"/>
  <c r="AG795" i="1"/>
  <c r="AJ795" i="1" s="1"/>
  <c r="AG796" i="1"/>
  <c r="AJ796" i="1" s="1"/>
  <c r="AG797" i="1"/>
  <c r="AJ797" i="1" s="1"/>
  <c r="AG798" i="1"/>
  <c r="AJ798" i="1" s="1"/>
  <c r="AG799" i="1"/>
  <c r="AJ799" i="1" s="1"/>
  <c r="AG800" i="1"/>
  <c r="AJ800" i="1" s="1"/>
  <c r="AG801" i="1"/>
  <c r="AJ801" i="1" s="1"/>
  <c r="AG802" i="1"/>
  <c r="AJ802" i="1" s="1"/>
  <c r="AG803" i="1"/>
  <c r="AJ803" i="1" s="1"/>
  <c r="AG804" i="1"/>
  <c r="AJ804" i="1" s="1"/>
  <c r="AG805" i="1"/>
  <c r="AJ805" i="1" s="1"/>
  <c r="AG806" i="1"/>
  <c r="AJ806" i="1" s="1"/>
  <c r="AG807" i="1"/>
  <c r="AJ807" i="1" s="1"/>
  <c r="AG808" i="1"/>
  <c r="AJ808" i="1" s="1"/>
  <c r="AG809" i="1"/>
  <c r="AJ809" i="1" s="1"/>
  <c r="AG810" i="1"/>
  <c r="AJ810" i="1" s="1"/>
  <c r="AG811" i="1"/>
  <c r="AJ811" i="1" s="1"/>
  <c r="AG812" i="1"/>
  <c r="AJ812" i="1" s="1"/>
  <c r="AG813" i="1"/>
  <c r="AJ813" i="1" s="1"/>
  <c r="AG814" i="1"/>
  <c r="AJ814" i="1" s="1"/>
  <c r="AG815" i="1"/>
  <c r="AJ815" i="1" s="1"/>
  <c r="AG816" i="1"/>
  <c r="AJ816" i="1" s="1"/>
  <c r="AG817" i="1"/>
  <c r="AJ817" i="1" s="1"/>
  <c r="AG818" i="1"/>
  <c r="AJ818" i="1" s="1"/>
  <c r="AG819" i="1"/>
  <c r="AJ819" i="1" s="1"/>
  <c r="AG820" i="1"/>
  <c r="AJ820" i="1" s="1"/>
  <c r="AG821" i="1"/>
  <c r="AJ821" i="1" s="1"/>
  <c r="AG822" i="1"/>
  <c r="AJ822" i="1" s="1"/>
  <c r="AG823" i="1"/>
  <c r="AJ823" i="1" s="1"/>
  <c r="AG824" i="1"/>
  <c r="AJ824" i="1" s="1"/>
  <c r="AG825" i="1"/>
  <c r="AJ825" i="1" s="1"/>
  <c r="AG826" i="1"/>
  <c r="AJ826" i="1" s="1"/>
  <c r="AG827" i="1"/>
  <c r="AJ827" i="1" s="1"/>
  <c r="AG828" i="1"/>
  <c r="AJ828" i="1" s="1"/>
  <c r="AG829" i="1"/>
  <c r="AJ829" i="1" s="1"/>
  <c r="AG830" i="1"/>
  <c r="AJ830" i="1" s="1"/>
  <c r="AG831" i="1"/>
  <c r="AJ831" i="1" s="1"/>
  <c r="AG832" i="1"/>
  <c r="AJ832" i="1" s="1"/>
  <c r="AG833" i="1"/>
  <c r="AJ833" i="1" s="1"/>
  <c r="AG834" i="1"/>
  <c r="AJ834" i="1" s="1"/>
  <c r="AG835" i="1"/>
  <c r="AJ835" i="1" s="1"/>
  <c r="AG836" i="1"/>
  <c r="AJ836" i="1" s="1"/>
  <c r="AG837" i="1"/>
  <c r="AJ837" i="1" s="1"/>
  <c r="AG838" i="1"/>
  <c r="AJ838" i="1" s="1"/>
  <c r="AG839" i="1"/>
  <c r="AJ839" i="1" s="1"/>
  <c r="AG840" i="1"/>
  <c r="AJ840" i="1" s="1"/>
  <c r="AG841" i="1"/>
  <c r="AJ841" i="1" s="1"/>
  <c r="AG842" i="1"/>
  <c r="AJ842" i="1" s="1"/>
  <c r="AG843" i="1"/>
  <c r="AJ843" i="1" s="1"/>
  <c r="AG844" i="1"/>
  <c r="AJ844" i="1" s="1"/>
  <c r="AG845" i="1"/>
  <c r="AJ845" i="1" s="1"/>
  <c r="AG846" i="1"/>
  <c r="AJ846" i="1" s="1"/>
  <c r="AG847" i="1"/>
  <c r="AJ847" i="1" s="1"/>
  <c r="AG848" i="1"/>
  <c r="AJ848" i="1" s="1"/>
  <c r="AG849" i="1"/>
  <c r="AJ849" i="1" s="1"/>
  <c r="AG850" i="1"/>
  <c r="AJ850" i="1" s="1"/>
  <c r="AG851" i="1"/>
  <c r="AJ851" i="1" s="1"/>
  <c r="AG852" i="1"/>
  <c r="AJ852" i="1" s="1"/>
  <c r="AG853" i="1"/>
  <c r="AJ853" i="1" s="1"/>
  <c r="AG854" i="1"/>
  <c r="AJ854" i="1" s="1"/>
  <c r="AG855" i="1"/>
  <c r="AJ855" i="1" s="1"/>
  <c r="AG856" i="1"/>
  <c r="AJ856" i="1" s="1"/>
  <c r="AG857" i="1"/>
  <c r="AJ857" i="1" s="1"/>
  <c r="AG858" i="1"/>
  <c r="AJ858" i="1" s="1"/>
  <c r="AG859" i="1"/>
  <c r="AJ859" i="1" s="1"/>
  <c r="AG860" i="1"/>
  <c r="AJ860" i="1" s="1"/>
  <c r="AG861" i="1"/>
  <c r="AJ861" i="1" s="1"/>
  <c r="AG862" i="1"/>
  <c r="AJ862" i="1" s="1"/>
  <c r="AG863" i="1"/>
  <c r="AJ863" i="1" s="1"/>
  <c r="AG864" i="1"/>
  <c r="AJ864" i="1" s="1"/>
  <c r="AG865" i="1"/>
  <c r="AJ865" i="1" s="1"/>
  <c r="AG866" i="1"/>
  <c r="AJ866" i="1" s="1"/>
  <c r="AG867" i="1"/>
  <c r="AJ867" i="1" s="1"/>
  <c r="AG868" i="1"/>
  <c r="AJ868" i="1" s="1"/>
  <c r="AG869" i="1"/>
  <c r="AJ869" i="1" s="1"/>
  <c r="AG870" i="1"/>
  <c r="AJ870" i="1" s="1"/>
  <c r="AG871" i="1"/>
  <c r="AJ871" i="1" s="1"/>
  <c r="AG872" i="1"/>
  <c r="AJ872" i="1" s="1"/>
  <c r="AG873" i="1"/>
  <c r="AJ873" i="1" s="1"/>
  <c r="AG874" i="1"/>
  <c r="AJ874" i="1" s="1"/>
  <c r="AG875" i="1"/>
  <c r="AJ875" i="1" s="1"/>
  <c r="AG876" i="1"/>
  <c r="AJ876" i="1" s="1"/>
  <c r="AG877" i="1"/>
  <c r="AJ877" i="1" s="1"/>
  <c r="AG878" i="1"/>
  <c r="AJ878" i="1" s="1"/>
  <c r="AG879" i="1"/>
  <c r="AJ879" i="1" s="1"/>
  <c r="AG880" i="1"/>
  <c r="AJ880" i="1" s="1"/>
  <c r="AG881" i="1"/>
  <c r="AJ881" i="1" s="1"/>
  <c r="AG882" i="1"/>
  <c r="AJ882" i="1" s="1"/>
  <c r="AG883" i="1"/>
  <c r="AJ883" i="1" s="1"/>
  <c r="AG884" i="1"/>
  <c r="AJ884" i="1" s="1"/>
  <c r="AG885" i="1"/>
  <c r="AJ885" i="1" s="1"/>
  <c r="AG886" i="1"/>
  <c r="AJ886" i="1" s="1"/>
  <c r="AG887" i="1"/>
  <c r="AJ887" i="1" s="1"/>
  <c r="AG888" i="1"/>
  <c r="AJ888" i="1" s="1"/>
  <c r="AG889" i="1"/>
  <c r="AJ889" i="1" s="1"/>
  <c r="AG890" i="1"/>
  <c r="AJ890" i="1" s="1"/>
  <c r="AG891" i="1"/>
  <c r="AJ891" i="1" s="1"/>
  <c r="AG892" i="1"/>
  <c r="AJ892" i="1" s="1"/>
  <c r="AG893" i="1"/>
  <c r="AJ893" i="1" s="1"/>
  <c r="AG894" i="1"/>
  <c r="AJ894" i="1" s="1"/>
  <c r="AG895" i="1"/>
  <c r="AJ895" i="1" s="1"/>
  <c r="AG896" i="1"/>
  <c r="AJ896" i="1" s="1"/>
  <c r="AG897" i="1"/>
  <c r="AJ897" i="1" s="1"/>
  <c r="AG898" i="1"/>
  <c r="AJ898" i="1" s="1"/>
  <c r="AG899" i="1"/>
  <c r="AJ899" i="1" s="1"/>
  <c r="AG900" i="1"/>
  <c r="AJ900" i="1" s="1"/>
  <c r="AG901" i="1"/>
  <c r="AJ901" i="1" s="1"/>
  <c r="AG902" i="1"/>
  <c r="AJ902" i="1" s="1"/>
  <c r="AG903" i="1"/>
  <c r="AJ903" i="1" s="1"/>
  <c r="AG904" i="1"/>
  <c r="AJ904" i="1" s="1"/>
  <c r="AG905" i="1"/>
  <c r="AJ905" i="1" s="1"/>
  <c r="AG906" i="1"/>
  <c r="AJ906" i="1" s="1"/>
  <c r="AG907" i="1"/>
  <c r="AJ907" i="1" s="1"/>
  <c r="AG908" i="1"/>
  <c r="AJ908" i="1" s="1"/>
  <c r="AG909" i="1"/>
  <c r="AJ909" i="1" s="1"/>
  <c r="AG910" i="1"/>
  <c r="AJ910" i="1" s="1"/>
  <c r="AG911" i="1"/>
  <c r="AJ911" i="1" s="1"/>
  <c r="AG912" i="1"/>
  <c r="AJ912" i="1" s="1"/>
  <c r="AG913" i="1"/>
  <c r="AJ913" i="1" s="1"/>
  <c r="AG914" i="1"/>
  <c r="AJ914" i="1" s="1"/>
  <c r="AG915" i="1"/>
  <c r="AJ915" i="1" s="1"/>
  <c r="AG916" i="1"/>
  <c r="AJ916" i="1" s="1"/>
  <c r="AG917" i="1"/>
  <c r="AJ917" i="1" s="1"/>
  <c r="AG918" i="1"/>
  <c r="AJ918" i="1" s="1"/>
  <c r="AG919" i="1"/>
  <c r="AJ919" i="1" s="1"/>
  <c r="AG920" i="1"/>
  <c r="AJ920" i="1" s="1"/>
  <c r="AG921" i="1"/>
  <c r="AJ921" i="1" s="1"/>
  <c r="AG922" i="1"/>
  <c r="AJ922" i="1" s="1"/>
  <c r="AG923" i="1"/>
  <c r="AJ923" i="1" s="1"/>
  <c r="AG924" i="1"/>
  <c r="AJ924" i="1" s="1"/>
  <c r="AG925" i="1"/>
  <c r="AJ925" i="1" s="1"/>
  <c r="AG926" i="1"/>
  <c r="AJ926" i="1" s="1"/>
  <c r="AG927" i="1"/>
  <c r="AJ927" i="1" s="1"/>
  <c r="AG928" i="1"/>
  <c r="AJ928" i="1" s="1"/>
  <c r="AG929" i="1"/>
  <c r="AJ929" i="1" s="1"/>
  <c r="AG930" i="1"/>
  <c r="AJ930" i="1" s="1"/>
  <c r="AG931" i="1"/>
  <c r="AJ931" i="1" s="1"/>
  <c r="AG932" i="1"/>
  <c r="AJ932" i="1" s="1"/>
  <c r="AG933" i="1"/>
  <c r="AJ933" i="1" s="1"/>
  <c r="AG934" i="1"/>
  <c r="AJ934" i="1" s="1"/>
  <c r="AG935" i="1"/>
  <c r="AJ935" i="1" s="1"/>
  <c r="AG936" i="1"/>
  <c r="AJ936" i="1" s="1"/>
  <c r="AG937" i="1"/>
  <c r="AJ937" i="1" s="1"/>
  <c r="AG938" i="1"/>
  <c r="AJ938" i="1" s="1"/>
  <c r="AG939" i="1"/>
  <c r="AJ939" i="1" s="1"/>
  <c r="AG940" i="1"/>
  <c r="AJ940" i="1" s="1"/>
  <c r="AG941" i="1"/>
  <c r="AJ941" i="1" s="1"/>
  <c r="AG942" i="1"/>
  <c r="AJ942" i="1" s="1"/>
  <c r="AG943" i="1"/>
  <c r="AJ943" i="1" s="1"/>
  <c r="AG944" i="1"/>
  <c r="AJ944" i="1" s="1"/>
  <c r="AG945" i="1"/>
  <c r="AJ945" i="1" s="1"/>
  <c r="AG946" i="1"/>
  <c r="AJ946" i="1" s="1"/>
  <c r="AG947" i="1"/>
  <c r="AJ947" i="1" s="1"/>
  <c r="AG948" i="1"/>
  <c r="AJ948" i="1" s="1"/>
  <c r="AG949" i="1"/>
  <c r="AJ949" i="1" s="1"/>
  <c r="AG950" i="1"/>
  <c r="AJ950" i="1" s="1"/>
  <c r="AG951" i="1"/>
  <c r="AJ951" i="1" s="1"/>
  <c r="AG952" i="1"/>
  <c r="AJ952" i="1" s="1"/>
  <c r="AG953" i="1"/>
  <c r="AJ953" i="1" s="1"/>
  <c r="AG954" i="1"/>
  <c r="AJ954" i="1" s="1"/>
  <c r="AG955" i="1"/>
  <c r="AJ955" i="1" s="1"/>
  <c r="AG956" i="1"/>
  <c r="AJ956" i="1" s="1"/>
  <c r="AG957" i="1"/>
  <c r="AJ957" i="1" s="1"/>
  <c r="AG958" i="1"/>
  <c r="AJ958" i="1" s="1"/>
  <c r="AG959" i="1"/>
  <c r="AJ959" i="1" s="1"/>
  <c r="AG960" i="1"/>
  <c r="AJ960" i="1" s="1"/>
  <c r="AG961" i="1"/>
  <c r="AJ961" i="1" s="1"/>
  <c r="AG962" i="1"/>
  <c r="AJ962" i="1" s="1"/>
  <c r="AG963" i="1"/>
  <c r="AJ963" i="1" s="1"/>
  <c r="AG964" i="1"/>
  <c r="AJ964" i="1" s="1"/>
  <c r="AG965" i="1"/>
  <c r="AJ965" i="1" s="1"/>
  <c r="AG966" i="1"/>
  <c r="AJ966" i="1" s="1"/>
  <c r="AG967" i="1"/>
  <c r="AJ967" i="1" s="1"/>
  <c r="AG968" i="1"/>
  <c r="AJ968" i="1" s="1"/>
  <c r="AG969" i="1"/>
  <c r="AJ969" i="1" s="1"/>
  <c r="AG970" i="1"/>
  <c r="AJ970" i="1" s="1"/>
  <c r="AG971" i="1"/>
  <c r="AJ971" i="1" s="1"/>
  <c r="AG972" i="1"/>
  <c r="AJ972" i="1" s="1"/>
  <c r="AG973" i="1"/>
  <c r="AJ973" i="1" s="1"/>
  <c r="AG974" i="1"/>
  <c r="AJ974" i="1" s="1"/>
  <c r="AG975" i="1"/>
  <c r="AJ975" i="1" s="1"/>
  <c r="AG976" i="1"/>
  <c r="AJ976" i="1" s="1"/>
  <c r="AG977" i="1"/>
  <c r="AJ977" i="1" s="1"/>
  <c r="AG978" i="1"/>
  <c r="AJ978" i="1" s="1"/>
  <c r="AG979" i="1"/>
  <c r="AJ979" i="1" s="1"/>
  <c r="AG980" i="1"/>
  <c r="AJ980" i="1" s="1"/>
  <c r="AG981" i="1"/>
  <c r="AJ981" i="1" s="1"/>
  <c r="AG982" i="1"/>
  <c r="AJ982" i="1" s="1"/>
  <c r="AG983" i="1"/>
  <c r="AJ983" i="1" s="1"/>
  <c r="AG984" i="1"/>
  <c r="AJ984" i="1" s="1"/>
  <c r="AG985" i="1"/>
  <c r="AJ985" i="1" s="1"/>
  <c r="AG986" i="1"/>
  <c r="AJ986" i="1" s="1"/>
  <c r="AG987" i="1"/>
  <c r="AJ987" i="1" s="1"/>
  <c r="AG988" i="1"/>
  <c r="AJ988" i="1" s="1"/>
  <c r="AG989" i="1"/>
  <c r="AJ989" i="1" s="1"/>
  <c r="AG990" i="1"/>
  <c r="AJ990" i="1" s="1"/>
  <c r="AG991" i="1"/>
  <c r="AJ991" i="1" s="1"/>
  <c r="AG992" i="1"/>
  <c r="AJ992" i="1" s="1"/>
  <c r="AG993" i="1"/>
  <c r="AJ993" i="1" s="1"/>
  <c r="AG994" i="1"/>
  <c r="AJ994" i="1" s="1"/>
  <c r="AG995" i="1"/>
  <c r="AJ995" i="1" s="1"/>
  <c r="AG996" i="1"/>
  <c r="AJ996" i="1" s="1"/>
  <c r="AG997" i="1"/>
  <c r="AJ997" i="1" s="1"/>
  <c r="AG998" i="1"/>
  <c r="AJ998" i="1" s="1"/>
  <c r="AG999" i="1"/>
  <c r="AJ999" i="1" s="1"/>
  <c r="AG1000" i="1"/>
  <c r="AJ1000" i="1" s="1"/>
  <c r="AG1001" i="1"/>
  <c r="AJ1001" i="1" s="1"/>
  <c r="AG1002" i="1"/>
  <c r="AJ1002" i="1" s="1"/>
  <c r="AG1003" i="1"/>
  <c r="AJ1003" i="1" s="1"/>
  <c r="AG1004" i="1"/>
  <c r="AJ1004" i="1" s="1"/>
  <c r="AG1005" i="1"/>
  <c r="AJ1005" i="1" s="1"/>
  <c r="AG1006" i="1"/>
  <c r="AJ1006" i="1" s="1"/>
  <c r="AG1007" i="1"/>
  <c r="AJ1007" i="1" s="1"/>
  <c r="AG1008" i="1"/>
  <c r="AJ1008" i="1" s="1"/>
  <c r="AG1009" i="1"/>
  <c r="AJ1009" i="1" s="1"/>
  <c r="AG1010" i="1"/>
  <c r="AJ1010" i="1" s="1"/>
  <c r="AG1011" i="1"/>
  <c r="AJ1011" i="1" s="1"/>
  <c r="AG1012" i="1"/>
  <c r="AJ1012" i="1" s="1"/>
  <c r="AG1013" i="1"/>
  <c r="AJ1013" i="1" s="1"/>
  <c r="AG1014" i="1"/>
  <c r="AJ1014" i="1" s="1"/>
  <c r="AG1015" i="1"/>
  <c r="AJ1015" i="1" s="1"/>
  <c r="AG1016" i="1"/>
  <c r="AJ1016" i="1" s="1"/>
  <c r="AG1017" i="1"/>
  <c r="AJ1017" i="1" s="1"/>
  <c r="AG1018" i="1"/>
  <c r="AJ1018" i="1" s="1"/>
  <c r="AG1019" i="1"/>
  <c r="AJ1019" i="1" s="1"/>
  <c r="AG1020" i="1"/>
  <c r="AJ1020" i="1" s="1"/>
  <c r="AG1021" i="1"/>
  <c r="AJ1021" i="1" s="1"/>
  <c r="AG1022" i="1"/>
  <c r="AJ1022" i="1" s="1"/>
  <c r="AG1023" i="1"/>
  <c r="AJ1023" i="1" s="1"/>
  <c r="AG1024" i="1"/>
  <c r="AJ1024" i="1" s="1"/>
  <c r="AG1025" i="1"/>
  <c r="AJ1025" i="1" s="1"/>
  <c r="AG1026" i="1"/>
  <c r="AJ1026" i="1" s="1"/>
  <c r="AG1027" i="1"/>
  <c r="AJ1027" i="1" s="1"/>
  <c r="AG1028" i="1"/>
  <c r="AJ1028" i="1" s="1"/>
  <c r="AG1029" i="1"/>
  <c r="AJ1029" i="1" s="1"/>
  <c r="AG1030" i="1"/>
  <c r="AJ1030" i="1" s="1"/>
  <c r="AG1031" i="1"/>
  <c r="AJ1031" i="1" s="1"/>
  <c r="AG1032" i="1"/>
  <c r="AJ1032" i="1" s="1"/>
  <c r="AG1033" i="1"/>
  <c r="AJ1033" i="1" s="1"/>
  <c r="AG1034" i="1"/>
  <c r="AJ1034" i="1" s="1"/>
  <c r="AG1035" i="1"/>
  <c r="AJ1035" i="1" s="1"/>
  <c r="AG1036" i="1"/>
  <c r="AJ1036" i="1" s="1"/>
  <c r="AG1037" i="1"/>
  <c r="AJ1037" i="1" s="1"/>
  <c r="AG1038" i="1"/>
  <c r="AJ1038" i="1" s="1"/>
  <c r="AG1039" i="1"/>
  <c r="AJ1039" i="1" s="1"/>
  <c r="AG1040" i="1"/>
  <c r="AJ1040" i="1" s="1"/>
  <c r="AG1041" i="1"/>
  <c r="AJ1041" i="1" s="1"/>
  <c r="AG1042" i="1"/>
  <c r="AJ1042" i="1" s="1"/>
  <c r="AG1043" i="1"/>
  <c r="AJ1043" i="1" s="1"/>
  <c r="AG1044" i="1"/>
  <c r="AJ1044" i="1" s="1"/>
  <c r="AG1045" i="1"/>
  <c r="AJ1045" i="1" s="1"/>
  <c r="AG1046" i="1"/>
  <c r="AJ1046" i="1" s="1"/>
  <c r="AG1047" i="1"/>
  <c r="AJ1047" i="1" s="1"/>
  <c r="AG1048" i="1"/>
  <c r="AJ1048" i="1" s="1"/>
  <c r="AG1049" i="1"/>
  <c r="AJ1049" i="1" s="1"/>
  <c r="AG1050" i="1"/>
  <c r="AJ1050" i="1" s="1"/>
  <c r="AG1051" i="1"/>
  <c r="AJ1051" i="1" s="1"/>
  <c r="AG1052" i="1"/>
  <c r="AJ1052" i="1" s="1"/>
  <c r="AG1053" i="1"/>
  <c r="AJ1053" i="1" s="1"/>
  <c r="AG1054" i="1"/>
  <c r="AJ1054" i="1" s="1"/>
  <c r="AG1055" i="1"/>
  <c r="AJ1055" i="1" s="1"/>
  <c r="AG1056" i="1"/>
  <c r="AJ1056" i="1" s="1"/>
  <c r="AG1057" i="1"/>
  <c r="AJ1057" i="1" s="1"/>
  <c r="AG1058" i="1"/>
  <c r="AJ1058" i="1" s="1"/>
  <c r="AG1059" i="1"/>
  <c r="AJ1059" i="1" s="1"/>
  <c r="AG1060" i="1"/>
  <c r="AJ1060" i="1" s="1"/>
  <c r="AG1061" i="1"/>
  <c r="AJ1061" i="1" s="1"/>
  <c r="AG1062" i="1"/>
  <c r="AJ1062" i="1" s="1"/>
  <c r="AG1063" i="1"/>
  <c r="AJ1063" i="1" s="1"/>
  <c r="AG1064" i="1"/>
  <c r="AJ1064" i="1" s="1"/>
  <c r="AG1065" i="1"/>
  <c r="AJ1065" i="1" s="1"/>
  <c r="AG1066" i="1"/>
  <c r="AJ1066" i="1" s="1"/>
  <c r="AG1067" i="1"/>
  <c r="AJ1067" i="1" s="1"/>
  <c r="AG1068" i="1"/>
  <c r="AJ1068" i="1" s="1"/>
  <c r="AG1069" i="1"/>
  <c r="AJ1069" i="1" s="1"/>
  <c r="AG1070" i="1"/>
  <c r="AJ1070" i="1" s="1"/>
  <c r="AG1071" i="1"/>
  <c r="AJ1071" i="1" s="1"/>
  <c r="AG1072" i="1"/>
  <c r="AJ1072" i="1" s="1"/>
  <c r="AG1073" i="1"/>
  <c r="AJ1073" i="1" s="1"/>
  <c r="AG1074" i="1"/>
  <c r="AJ1074" i="1" s="1"/>
  <c r="AG1075" i="1"/>
  <c r="AJ1075" i="1" s="1"/>
  <c r="AG1076" i="1"/>
  <c r="AJ1076" i="1" s="1"/>
  <c r="AG1077" i="1"/>
  <c r="AJ1077" i="1" s="1"/>
  <c r="AG1078" i="1"/>
  <c r="AJ1078" i="1" s="1"/>
  <c r="AG1079" i="1"/>
  <c r="AJ1079" i="1" s="1"/>
  <c r="AG1080" i="1"/>
  <c r="AJ1080" i="1" s="1"/>
  <c r="AG1081" i="1"/>
  <c r="AJ1081" i="1" s="1"/>
  <c r="AG1082" i="1"/>
  <c r="AJ1082" i="1" s="1"/>
  <c r="AG1083" i="1"/>
  <c r="AJ1083" i="1" s="1"/>
  <c r="AG1084" i="1"/>
  <c r="AJ1084" i="1" s="1"/>
  <c r="AG1085" i="1"/>
  <c r="AJ1085" i="1" s="1"/>
  <c r="AG1086" i="1"/>
  <c r="AJ1086" i="1" s="1"/>
  <c r="AG1087" i="1"/>
  <c r="AJ1087" i="1" s="1"/>
  <c r="AG1088" i="1"/>
  <c r="AJ1088" i="1" s="1"/>
  <c r="AG1089" i="1"/>
  <c r="AJ1089" i="1" s="1"/>
  <c r="AG1090" i="1"/>
  <c r="AJ1090" i="1" s="1"/>
  <c r="AG1091" i="1"/>
  <c r="AJ1091" i="1" s="1"/>
  <c r="AG1092" i="1"/>
  <c r="AJ1092" i="1" s="1"/>
  <c r="AG1093" i="1"/>
  <c r="AJ1093" i="1" s="1"/>
  <c r="AG1094" i="1"/>
  <c r="AJ1094" i="1" s="1"/>
  <c r="AG1095" i="1"/>
  <c r="AJ1095" i="1" s="1"/>
  <c r="AG1096" i="1"/>
  <c r="AJ1096" i="1" s="1"/>
  <c r="AG1097" i="1"/>
  <c r="AJ1097" i="1" s="1"/>
  <c r="AG1098" i="1"/>
  <c r="AJ1098" i="1" s="1"/>
  <c r="AG1099" i="1"/>
  <c r="AJ1099" i="1" s="1"/>
  <c r="AG1100" i="1"/>
  <c r="AJ1100" i="1" s="1"/>
  <c r="AG1101" i="1"/>
  <c r="AJ1101" i="1" s="1"/>
  <c r="AG1102" i="1"/>
  <c r="AJ1102" i="1" s="1"/>
  <c r="AG1103" i="1"/>
  <c r="AJ1103" i="1" s="1"/>
  <c r="AG1104" i="1"/>
  <c r="AJ1104" i="1" s="1"/>
  <c r="AG1105" i="1"/>
  <c r="AJ1105" i="1" s="1"/>
  <c r="AG1106" i="1"/>
  <c r="AJ1106" i="1" s="1"/>
  <c r="AG1107" i="1"/>
  <c r="AJ1107" i="1" s="1"/>
  <c r="AG1108" i="1"/>
  <c r="AJ1108" i="1" s="1"/>
  <c r="AG1109" i="1"/>
  <c r="AJ1109" i="1" s="1"/>
  <c r="AG1110" i="1"/>
  <c r="AJ1110" i="1" s="1"/>
  <c r="AG1111" i="1"/>
  <c r="AJ1111" i="1" s="1"/>
  <c r="AG1112" i="1"/>
  <c r="AJ1112" i="1" s="1"/>
  <c r="AG1113" i="1"/>
  <c r="AJ1113" i="1" s="1"/>
  <c r="AG1114" i="1"/>
  <c r="AJ1114" i="1" s="1"/>
  <c r="AG1115" i="1"/>
  <c r="AJ1115" i="1" s="1"/>
  <c r="AG1116" i="1"/>
  <c r="AJ1116" i="1" s="1"/>
  <c r="AG1117" i="1"/>
  <c r="AJ1117" i="1" s="1"/>
  <c r="AG1118" i="1"/>
  <c r="AJ1118" i="1" s="1"/>
  <c r="AG1119" i="1"/>
  <c r="AJ1119" i="1" s="1"/>
  <c r="AG1120" i="1"/>
  <c r="AJ1120" i="1" s="1"/>
  <c r="AG1121" i="1"/>
  <c r="AJ1121" i="1" s="1"/>
  <c r="AG1122" i="1"/>
  <c r="AJ1122" i="1" s="1"/>
  <c r="AG1123" i="1"/>
  <c r="AJ1123" i="1" s="1"/>
  <c r="AG1124" i="1"/>
  <c r="AJ1124" i="1" s="1"/>
  <c r="AG1125" i="1"/>
  <c r="AJ1125" i="1" s="1"/>
  <c r="AG1126" i="1"/>
  <c r="AJ1126" i="1" s="1"/>
  <c r="AG1127" i="1"/>
  <c r="AJ1127" i="1" s="1"/>
  <c r="AG1128" i="1"/>
  <c r="AJ1128" i="1" s="1"/>
  <c r="AG1129" i="1"/>
  <c r="AJ1129" i="1" s="1"/>
  <c r="AG1130" i="1"/>
  <c r="AJ1130" i="1" s="1"/>
  <c r="AG1131" i="1"/>
  <c r="AJ1131" i="1" s="1"/>
  <c r="AG1132" i="1"/>
  <c r="AJ1132" i="1" s="1"/>
  <c r="AG1133" i="1"/>
  <c r="AJ1133" i="1" s="1"/>
  <c r="AG1134" i="1"/>
  <c r="AJ1134" i="1" s="1"/>
  <c r="AG1135" i="1"/>
  <c r="AJ1135" i="1" s="1"/>
  <c r="AG1136" i="1"/>
  <c r="AJ1136" i="1" s="1"/>
  <c r="AG1137" i="1"/>
  <c r="AJ1137" i="1" s="1"/>
  <c r="AG1138" i="1"/>
  <c r="AJ1138" i="1" s="1"/>
  <c r="AG1139" i="1"/>
  <c r="AJ1139" i="1" s="1"/>
  <c r="AG1140" i="1"/>
  <c r="AJ1140" i="1" s="1"/>
  <c r="AG1141" i="1"/>
  <c r="AJ1141" i="1" s="1"/>
  <c r="AG1142" i="1"/>
  <c r="AJ1142" i="1" s="1"/>
  <c r="AG1143" i="1"/>
  <c r="AJ1143" i="1" s="1"/>
  <c r="AG1144" i="1"/>
  <c r="AJ1144" i="1" s="1"/>
  <c r="AG1145" i="1"/>
  <c r="AJ1145" i="1" s="1"/>
  <c r="AG1146" i="1"/>
  <c r="AJ1146" i="1" s="1"/>
  <c r="AG1147" i="1"/>
  <c r="AJ1147" i="1" s="1"/>
  <c r="AG1148" i="1"/>
  <c r="AJ1148" i="1" s="1"/>
  <c r="AG1149" i="1"/>
  <c r="AJ1149" i="1" s="1"/>
  <c r="AG1150" i="1"/>
  <c r="AJ1150" i="1" s="1"/>
  <c r="AG1151" i="1"/>
  <c r="AJ1151" i="1" s="1"/>
  <c r="AG1152" i="1"/>
  <c r="AJ1152" i="1" s="1"/>
  <c r="AG1153" i="1"/>
  <c r="AJ1153" i="1" s="1"/>
  <c r="AG1154" i="1"/>
  <c r="AJ1154" i="1" s="1"/>
  <c r="AG1155" i="1"/>
  <c r="AJ1155" i="1" s="1"/>
  <c r="AG1156" i="1"/>
  <c r="AJ1156" i="1" s="1"/>
  <c r="AG1157" i="1"/>
  <c r="AJ1157" i="1" s="1"/>
  <c r="AG1158" i="1"/>
  <c r="AJ1158" i="1" s="1"/>
  <c r="AG1159" i="1"/>
  <c r="AJ1159" i="1" s="1"/>
  <c r="AG1160" i="1"/>
  <c r="AJ1160" i="1" s="1"/>
  <c r="AG1161" i="1"/>
  <c r="AJ1161" i="1" s="1"/>
  <c r="AG1162" i="1"/>
  <c r="AJ1162" i="1" s="1"/>
  <c r="AG1163" i="1"/>
  <c r="AJ1163" i="1" s="1"/>
  <c r="AG1164" i="1"/>
  <c r="AJ1164" i="1" s="1"/>
  <c r="AG1165" i="1"/>
  <c r="AJ1165" i="1" s="1"/>
  <c r="AG1166" i="1"/>
  <c r="AJ1166" i="1" s="1"/>
  <c r="AG1167" i="1"/>
  <c r="AJ1167" i="1" s="1"/>
  <c r="AG1168" i="1"/>
  <c r="AJ1168" i="1" s="1"/>
  <c r="AG1169" i="1"/>
  <c r="AJ1169" i="1" s="1"/>
  <c r="AG1170" i="1"/>
  <c r="AJ1170" i="1" s="1"/>
  <c r="AG1171" i="1"/>
  <c r="AJ1171" i="1" s="1"/>
  <c r="AG1172" i="1"/>
  <c r="AJ1172" i="1" s="1"/>
  <c r="AG1173" i="1"/>
  <c r="AJ1173" i="1" s="1"/>
  <c r="AG1174" i="1"/>
  <c r="AJ1174" i="1" s="1"/>
  <c r="AG1175" i="1"/>
  <c r="AJ1175" i="1" s="1"/>
  <c r="AG1176" i="1"/>
  <c r="AJ1176" i="1" s="1"/>
  <c r="AG1177" i="1"/>
  <c r="AJ1177" i="1" s="1"/>
  <c r="AG1178" i="1"/>
  <c r="AJ1178" i="1" s="1"/>
  <c r="AG1179" i="1"/>
  <c r="AJ1179" i="1" s="1"/>
  <c r="AG1180" i="1"/>
  <c r="AJ1180" i="1" s="1"/>
  <c r="AG1181" i="1"/>
  <c r="AJ1181" i="1" s="1"/>
  <c r="AG1182" i="1"/>
  <c r="AJ1182" i="1" s="1"/>
  <c r="AG1183" i="1"/>
  <c r="AJ1183" i="1" s="1"/>
  <c r="AG1184" i="1"/>
  <c r="AJ1184" i="1" s="1"/>
  <c r="AG1185" i="1"/>
  <c r="AJ1185" i="1" s="1"/>
  <c r="AG1186" i="1"/>
  <c r="AJ1186" i="1" s="1"/>
  <c r="AG1187" i="1"/>
  <c r="AJ1187" i="1" s="1"/>
  <c r="AG1188" i="1"/>
  <c r="AJ1188" i="1" s="1"/>
  <c r="AG1189" i="1"/>
  <c r="AJ1189" i="1" s="1"/>
  <c r="AG1190" i="1"/>
  <c r="AJ1190" i="1" s="1"/>
  <c r="AG1191" i="1"/>
  <c r="AJ1191" i="1" s="1"/>
  <c r="AG1192" i="1"/>
  <c r="AJ1192" i="1" s="1"/>
  <c r="AG1193" i="1"/>
  <c r="AJ1193" i="1" s="1"/>
  <c r="AG1194" i="1"/>
  <c r="AJ1194" i="1" s="1"/>
  <c r="AG1195" i="1"/>
  <c r="AJ1195" i="1" s="1"/>
  <c r="AG1196" i="1"/>
  <c r="AJ1196" i="1" s="1"/>
  <c r="AG1197" i="1"/>
  <c r="AJ1197" i="1" s="1"/>
  <c r="AG1198" i="1"/>
  <c r="AJ1198" i="1" s="1"/>
  <c r="AG1199" i="1"/>
  <c r="AJ1199" i="1" s="1"/>
  <c r="AG1200" i="1"/>
  <c r="AJ1200" i="1" s="1"/>
  <c r="AG1201" i="1"/>
  <c r="AJ1201" i="1" s="1"/>
  <c r="AG1202" i="1"/>
  <c r="AJ1202" i="1" s="1"/>
  <c r="AG1203" i="1"/>
  <c r="AJ1203" i="1" s="1"/>
  <c r="AG1204" i="1"/>
  <c r="AJ1204" i="1" s="1"/>
  <c r="AG1205" i="1"/>
  <c r="AJ1205" i="1" s="1"/>
  <c r="AG1206" i="1"/>
  <c r="AJ1206" i="1" s="1"/>
  <c r="AG1207" i="1"/>
  <c r="AJ1207" i="1" s="1"/>
  <c r="AG1208" i="1"/>
  <c r="AJ1208" i="1" s="1"/>
  <c r="AG1209" i="1"/>
  <c r="AJ1209" i="1" s="1"/>
  <c r="AG1210" i="1"/>
  <c r="AJ1210" i="1" s="1"/>
  <c r="AG1211" i="1"/>
  <c r="AJ1211" i="1" s="1"/>
  <c r="AG1212" i="1"/>
  <c r="AJ1212" i="1" s="1"/>
  <c r="AG1213" i="1"/>
  <c r="AJ1213" i="1" s="1"/>
  <c r="AG1214" i="1"/>
  <c r="AJ1214" i="1" s="1"/>
  <c r="AG1215" i="1"/>
  <c r="AJ1215" i="1" s="1"/>
  <c r="AG1216" i="1"/>
  <c r="AJ1216" i="1" s="1"/>
  <c r="AG1217" i="1"/>
  <c r="AJ1217" i="1" s="1"/>
  <c r="AG1218" i="1"/>
  <c r="AJ1218" i="1" s="1"/>
  <c r="AG1219" i="1"/>
  <c r="AJ1219" i="1" s="1"/>
  <c r="AG1220" i="1"/>
  <c r="AJ1220" i="1" s="1"/>
  <c r="AG1221" i="1"/>
  <c r="AJ1221" i="1" s="1"/>
  <c r="AG1222" i="1"/>
  <c r="AJ1222" i="1" s="1"/>
  <c r="AG1223" i="1"/>
  <c r="AJ1223" i="1" s="1"/>
  <c r="AG1224" i="1"/>
  <c r="AJ1224" i="1" s="1"/>
  <c r="AG1225" i="1"/>
  <c r="AJ1225" i="1" s="1"/>
  <c r="AG1226" i="1"/>
  <c r="AJ1226" i="1" s="1"/>
  <c r="AG1227" i="1"/>
  <c r="AJ1227" i="1" s="1"/>
  <c r="AG1228" i="1"/>
  <c r="AJ1228" i="1" s="1"/>
  <c r="AG1229" i="1"/>
  <c r="AJ1229" i="1" s="1"/>
  <c r="AG1230" i="1"/>
  <c r="AJ1230" i="1" s="1"/>
  <c r="AG1231" i="1"/>
  <c r="AJ1231" i="1" s="1"/>
  <c r="AG1232" i="1"/>
  <c r="AJ1232" i="1" s="1"/>
  <c r="AG1233" i="1"/>
  <c r="AJ1233" i="1" s="1"/>
  <c r="AG1234" i="1"/>
  <c r="AJ1234" i="1" s="1"/>
  <c r="AG1235" i="1"/>
  <c r="AJ1235" i="1" s="1"/>
  <c r="AG1236" i="1"/>
  <c r="AJ1236" i="1" s="1"/>
  <c r="AG1237" i="1"/>
  <c r="AJ1237" i="1" s="1"/>
  <c r="AG1238" i="1"/>
  <c r="AJ1238" i="1" s="1"/>
  <c r="AG1239" i="1"/>
  <c r="AJ1239" i="1" s="1"/>
  <c r="AG1240" i="1"/>
  <c r="AJ1240" i="1" s="1"/>
  <c r="AG1241" i="1"/>
  <c r="AJ1241" i="1" s="1"/>
  <c r="AG1242" i="1"/>
  <c r="AJ1242" i="1" s="1"/>
  <c r="AG1243" i="1"/>
  <c r="AJ1243" i="1" s="1"/>
  <c r="AG1244" i="1"/>
  <c r="AJ1244" i="1" s="1"/>
  <c r="AG1245" i="1"/>
  <c r="AJ1245" i="1" s="1"/>
  <c r="AG1246" i="1"/>
  <c r="AJ1246" i="1" s="1"/>
  <c r="AG1247" i="1"/>
  <c r="AJ1247" i="1" s="1"/>
  <c r="AG1248" i="1"/>
  <c r="AJ1248" i="1" s="1"/>
  <c r="AG1249" i="1"/>
  <c r="AJ1249" i="1" s="1"/>
  <c r="AG1250" i="1"/>
  <c r="AJ1250" i="1" s="1"/>
  <c r="AG1251" i="1"/>
  <c r="AJ1251" i="1" s="1"/>
  <c r="AG1252" i="1"/>
  <c r="AJ1252" i="1" s="1"/>
  <c r="AG1253" i="1"/>
  <c r="AJ1253" i="1" s="1"/>
  <c r="AG1254" i="1"/>
  <c r="AJ1254" i="1" s="1"/>
  <c r="AG1255" i="1"/>
  <c r="AJ1255" i="1" s="1"/>
  <c r="AG1256" i="1"/>
  <c r="AJ1256" i="1" s="1"/>
  <c r="AG1257" i="1"/>
  <c r="AJ1257" i="1" s="1"/>
  <c r="AG1258" i="1"/>
  <c r="AJ1258" i="1" s="1"/>
  <c r="AG1259" i="1"/>
  <c r="AJ1259" i="1" s="1"/>
  <c r="AG1260" i="1"/>
  <c r="AJ1260" i="1" s="1"/>
  <c r="AG1261" i="1"/>
  <c r="AJ1261" i="1" s="1"/>
  <c r="AG1262" i="1"/>
  <c r="AJ1262" i="1" s="1"/>
  <c r="AG1263" i="1"/>
  <c r="AJ1263" i="1" s="1"/>
  <c r="AG1264" i="1"/>
  <c r="AJ1264" i="1" s="1"/>
  <c r="AG1265" i="1"/>
  <c r="AJ1265" i="1" s="1"/>
  <c r="AG1266" i="1"/>
  <c r="AJ1266" i="1" s="1"/>
  <c r="AG1267" i="1"/>
  <c r="AJ1267" i="1" s="1"/>
  <c r="AG1268" i="1"/>
  <c r="AJ1268" i="1" s="1"/>
  <c r="AG1269" i="1"/>
  <c r="AJ1269" i="1" s="1"/>
  <c r="AG1270" i="1"/>
  <c r="AJ1270" i="1" s="1"/>
  <c r="AG1271" i="1"/>
  <c r="AJ1271" i="1" s="1"/>
  <c r="AG1272" i="1"/>
  <c r="AJ1272" i="1" s="1"/>
  <c r="AG1273" i="1"/>
  <c r="AJ1273" i="1" s="1"/>
  <c r="AG1274" i="1"/>
  <c r="AJ1274" i="1" s="1"/>
  <c r="AG1275" i="1"/>
  <c r="AJ1275" i="1" s="1"/>
  <c r="AG1276" i="1"/>
  <c r="AJ1276" i="1" s="1"/>
  <c r="AG1277" i="1"/>
  <c r="AJ1277" i="1" s="1"/>
  <c r="AG1278" i="1"/>
  <c r="AJ1278" i="1" s="1"/>
  <c r="AG1279" i="1"/>
  <c r="AJ1279" i="1" s="1"/>
  <c r="AG1280" i="1"/>
  <c r="AJ1280" i="1" s="1"/>
  <c r="AG1281" i="1"/>
  <c r="AJ1281" i="1" s="1"/>
  <c r="AG1282" i="1"/>
  <c r="AJ1282" i="1" s="1"/>
  <c r="AG1283" i="1"/>
  <c r="AJ1283" i="1" s="1"/>
  <c r="AG1284" i="1"/>
  <c r="AJ1284" i="1" s="1"/>
  <c r="AG1285" i="1"/>
  <c r="AJ1285" i="1" s="1"/>
  <c r="AG1286" i="1"/>
  <c r="AJ1286" i="1" s="1"/>
  <c r="AG1287" i="1"/>
  <c r="AJ1287" i="1" s="1"/>
  <c r="AG1288" i="1"/>
  <c r="AJ1288" i="1" s="1"/>
  <c r="AG1289" i="1"/>
  <c r="AJ1289" i="1" s="1"/>
  <c r="AG1290" i="1"/>
  <c r="AJ1290" i="1" s="1"/>
  <c r="AG1291" i="1"/>
  <c r="AJ1291" i="1" s="1"/>
  <c r="AG1292" i="1"/>
  <c r="AJ1292" i="1" s="1"/>
  <c r="AG1293" i="1"/>
  <c r="AJ1293" i="1" s="1"/>
  <c r="AG1294" i="1"/>
  <c r="AJ1294" i="1" s="1"/>
  <c r="AG1295" i="1"/>
  <c r="AJ1295" i="1" s="1"/>
  <c r="AG1296" i="1"/>
  <c r="AJ1296" i="1" s="1"/>
  <c r="AG1297" i="1"/>
  <c r="AJ1297" i="1" s="1"/>
  <c r="AG1298" i="1"/>
  <c r="AJ1298" i="1" s="1"/>
  <c r="AG1299" i="1"/>
  <c r="AJ1299" i="1" s="1"/>
  <c r="AG1300" i="1"/>
  <c r="AJ1300" i="1" s="1"/>
  <c r="AG1301" i="1"/>
  <c r="AJ1301" i="1" s="1"/>
  <c r="AG1302" i="1"/>
  <c r="AJ1302" i="1" s="1"/>
  <c r="AG1303" i="1"/>
  <c r="AJ1303" i="1" s="1"/>
  <c r="AG1304" i="1"/>
  <c r="AJ1304" i="1" s="1"/>
  <c r="AG1305" i="1"/>
  <c r="AJ1305" i="1" s="1"/>
  <c r="AG1306" i="1"/>
  <c r="AJ1306" i="1" s="1"/>
  <c r="AG1307" i="1"/>
  <c r="AJ1307" i="1" s="1"/>
  <c r="AG1308" i="1"/>
  <c r="AJ1308" i="1" s="1"/>
  <c r="AG1309" i="1"/>
  <c r="AJ1309" i="1" s="1"/>
  <c r="AG1310" i="1"/>
  <c r="AJ1310" i="1" s="1"/>
  <c r="AG1311" i="1"/>
  <c r="AJ1311" i="1" s="1"/>
  <c r="AG1312" i="1"/>
  <c r="AJ1312" i="1" s="1"/>
  <c r="AG1313" i="1"/>
  <c r="AJ1313" i="1" s="1"/>
  <c r="AG1314" i="1"/>
  <c r="AJ1314" i="1" s="1"/>
  <c r="AG1315" i="1"/>
  <c r="AJ1315" i="1" s="1"/>
  <c r="AG1316" i="1"/>
  <c r="AJ1316" i="1" s="1"/>
  <c r="AG1317" i="1"/>
  <c r="AJ1317" i="1" s="1"/>
  <c r="AG1318" i="1"/>
  <c r="AJ1318" i="1" s="1"/>
  <c r="AG1319" i="1"/>
  <c r="AJ1319" i="1" s="1"/>
  <c r="AG1320" i="1"/>
  <c r="AJ1320" i="1" s="1"/>
  <c r="AG1321" i="1"/>
  <c r="AJ1321" i="1" s="1"/>
  <c r="AG1322" i="1"/>
  <c r="AJ1322" i="1" s="1"/>
  <c r="AG1323" i="1"/>
  <c r="AJ1323" i="1" s="1"/>
  <c r="AG1324" i="1"/>
  <c r="AJ1324" i="1" s="1"/>
  <c r="AG1325" i="1"/>
  <c r="AJ1325" i="1" s="1"/>
  <c r="AG1326" i="1"/>
  <c r="AJ1326" i="1" s="1"/>
  <c r="AG1327" i="1"/>
  <c r="AJ1327" i="1" s="1"/>
  <c r="AG1328" i="1"/>
  <c r="AJ1328" i="1" s="1"/>
  <c r="AG1329" i="1"/>
  <c r="AJ1329" i="1" s="1"/>
  <c r="AG1330" i="1"/>
  <c r="AJ1330" i="1" s="1"/>
  <c r="AG1331" i="1"/>
  <c r="AJ1331" i="1" s="1"/>
  <c r="AG1332" i="1"/>
  <c r="AJ1332" i="1" s="1"/>
  <c r="AG1333" i="1"/>
  <c r="AJ1333" i="1" s="1"/>
  <c r="AG1334" i="1"/>
  <c r="AJ1334" i="1" s="1"/>
  <c r="AG1335" i="1"/>
  <c r="AJ1335" i="1" s="1"/>
  <c r="AG1336" i="1"/>
  <c r="AJ1336" i="1" s="1"/>
  <c r="AG1337" i="1"/>
  <c r="AJ1337" i="1" s="1"/>
  <c r="AG1338" i="1"/>
  <c r="AJ1338" i="1" s="1"/>
  <c r="AG1339" i="1"/>
  <c r="AJ1339" i="1" s="1"/>
  <c r="AG1340" i="1"/>
  <c r="AJ1340" i="1" s="1"/>
  <c r="AG1341" i="1"/>
  <c r="AJ1341" i="1" s="1"/>
  <c r="AG1342" i="1"/>
  <c r="AJ1342" i="1" s="1"/>
  <c r="AG1343" i="1"/>
  <c r="AJ1343" i="1" s="1"/>
  <c r="AG1344" i="1"/>
  <c r="AJ1344" i="1" s="1"/>
  <c r="AG1345" i="1"/>
  <c r="AJ1345" i="1" s="1"/>
  <c r="AG1346" i="1"/>
  <c r="AJ1346" i="1" s="1"/>
  <c r="AG1347" i="1"/>
  <c r="AJ1347" i="1" s="1"/>
  <c r="AG1348" i="1"/>
  <c r="AJ1348" i="1" s="1"/>
  <c r="AG1349" i="1"/>
  <c r="AJ1349" i="1" s="1"/>
  <c r="AG1350" i="1"/>
  <c r="AJ1350" i="1" s="1"/>
  <c r="AG1351" i="1"/>
  <c r="AJ1351" i="1" s="1"/>
  <c r="AG1352" i="1"/>
  <c r="AJ1352" i="1" s="1"/>
  <c r="AG1353" i="1"/>
  <c r="AJ1353" i="1" s="1"/>
  <c r="AG1354" i="1"/>
  <c r="AJ1354" i="1" s="1"/>
  <c r="AG1355" i="1"/>
  <c r="AJ1355" i="1" s="1"/>
  <c r="AG1356" i="1"/>
  <c r="AJ1356" i="1" s="1"/>
  <c r="AG1357" i="1"/>
  <c r="AJ1357" i="1" s="1"/>
  <c r="AG1358" i="1"/>
  <c r="AJ1358" i="1" s="1"/>
  <c r="AG1359" i="1"/>
  <c r="AJ1359" i="1" s="1"/>
  <c r="AG1360" i="1"/>
  <c r="AJ1360" i="1" s="1"/>
  <c r="AG1361" i="1"/>
  <c r="AJ1361" i="1" s="1"/>
  <c r="AG1362" i="1"/>
  <c r="AJ1362" i="1" s="1"/>
  <c r="AG1363" i="1"/>
  <c r="AJ1363" i="1" s="1"/>
  <c r="AG1364" i="1"/>
  <c r="AJ1364" i="1" s="1"/>
  <c r="AG1365" i="1"/>
  <c r="AJ1365" i="1" s="1"/>
  <c r="AG1366" i="1"/>
  <c r="AJ1366" i="1" s="1"/>
  <c r="AG1367" i="1"/>
  <c r="AJ1367" i="1" s="1"/>
  <c r="AG1368" i="1"/>
  <c r="AJ1368" i="1" s="1"/>
  <c r="AG1369" i="1"/>
  <c r="AJ1369" i="1" s="1"/>
  <c r="AG1370" i="1"/>
  <c r="AJ1370" i="1" s="1"/>
  <c r="AG1371" i="1"/>
  <c r="AJ1371" i="1" s="1"/>
  <c r="AG1372" i="1"/>
  <c r="AJ1372" i="1" s="1"/>
  <c r="AG1373" i="1"/>
  <c r="AJ1373" i="1" s="1"/>
  <c r="AG1374" i="1"/>
  <c r="AJ1374" i="1" s="1"/>
  <c r="AG1375" i="1"/>
  <c r="AJ1375" i="1" s="1"/>
  <c r="AG1376" i="1"/>
  <c r="AJ1376" i="1" s="1"/>
  <c r="AG1377" i="1"/>
  <c r="AJ1377" i="1" s="1"/>
  <c r="AG1378" i="1"/>
  <c r="AJ1378" i="1" s="1"/>
  <c r="AG1379" i="1"/>
  <c r="AJ1379" i="1" s="1"/>
  <c r="AG1380" i="1"/>
  <c r="AJ1380" i="1" s="1"/>
  <c r="AG1381" i="1"/>
  <c r="AJ1381" i="1" s="1"/>
  <c r="AG1382" i="1"/>
  <c r="AJ1382" i="1" s="1"/>
  <c r="AG1383" i="1"/>
  <c r="AJ1383" i="1" s="1"/>
  <c r="AG1384" i="1"/>
  <c r="AJ1384" i="1" s="1"/>
  <c r="AG1385" i="1"/>
  <c r="AJ1385" i="1" s="1"/>
  <c r="AG1386" i="1"/>
  <c r="AJ1386" i="1" s="1"/>
  <c r="AG1387" i="1"/>
  <c r="AJ1387" i="1" s="1"/>
  <c r="AG1388" i="1"/>
  <c r="AJ1388" i="1" s="1"/>
  <c r="AG1389" i="1"/>
  <c r="AJ1389" i="1" s="1"/>
  <c r="AG1390" i="1"/>
  <c r="AJ1390" i="1" s="1"/>
  <c r="AG1391" i="1"/>
  <c r="AJ1391" i="1" s="1"/>
  <c r="AG1392" i="1"/>
  <c r="AJ1392" i="1" s="1"/>
  <c r="AG1393" i="1"/>
  <c r="AJ1393" i="1" s="1"/>
  <c r="AG1394" i="1"/>
  <c r="AJ1394" i="1" s="1"/>
  <c r="AG1395" i="1"/>
  <c r="AJ1395" i="1" s="1"/>
  <c r="AG1396" i="1"/>
  <c r="AJ1396" i="1" s="1"/>
  <c r="AG1397" i="1"/>
  <c r="AJ1397" i="1" s="1"/>
  <c r="AG1398" i="1"/>
  <c r="AJ1398" i="1" s="1"/>
  <c r="AG1399" i="1"/>
  <c r="AJ1399" i="1" s="1"/>
  <c r="AG1400" i="1"/>
  <c r="AJ1400" i="1" s="1"/>
  <c r="AG1401" i="1"/>
  <c r="AJ1401" i="1" s="1"/>
  <c r="AG1402" i="1"/>
  <c r="AJ1402" i="1" s="1"/>
  <c r="AG1403" i="1"/>
  <c r="AJ1403" i="1" s="1"/>
  <c r="AG1404" i="1"/>
  <c r="AJ1404" i="1" s="1"/>
  <c r="AG1405" i="1"/>
  <c r="AJ1405" i="1" s="1"/>
  <c r="AG1406" i="1"/>
  <c r="AJ1406" i="1" s="1"/>
  <c r="AG1407" i="1"/>
  <c r="AJ1407" i="1" s="1"/>
  <c r="AG1408" i="1"/>
  <c r="AJ1408" i="1" s="1"/>
  <c r="AG1409" i="1"/>
  <c r="AJ1409" i="1" s="1"/>
  <c r="AG1410" i="1"/>
  <c r="AJ1410" i="1" s="1"/>
  <c r="AG1411" i="1"/>
  <c r="AJ1411" i="1" s="1"/>
  <c r="AG1412" i="1"/>
  <c r="AJ1412" i="1" s="1"/>
  <c r="AG1413" i="1"/>
  <c r="AJ1413" i="1" s="1"/>
  <c r="AG1414" i="1"/>
  <c r="AJ1414" i="1" s="1"/>
  <c r="AG1415" i="1"/>
  <c r="AJ1415" i="1" s="1"/>
  <c r="AG1416" i="1"/>
  <c r="AJ1416" i="1" s="1"/>
  <c r="AG1417" i="1"/>
  <c r="AJ1417" i="1" s="1"/>
  <c r="AG1418" i="1"/>
  <c r="AJ1418" i="1" s="1"/>
  <c r="AG1419" i="1"/>
  <c r="AJ1419" i="1" s="1"/>
  <c r="AG1420" i="1"/>
  <c r="AJ1420" i="1" s="1"/>
  <c r="AG1421" i="1"/>
  <c r="AJ1421" i="1" s="1"/>
  <c r="AG1422" i="1"/>
  <c r="AJ1422" i="1" s="1"/>
  <c r="AG1423" i="1"/>
  <c r="AJ1423" i="1" s="1"/>
  <c r="AG1424" i="1"/>
  <c r="AJ1424" i="1" s="1"/>
  <c r="AG1425" i="1"/>
  <c r="AJ1425" i="1" s="1"/>
  <c r="AG1426" i="1"/>
  <c r="AJ1426" i="1" s="1"/>
  <c r="AG1427" i="1"/>
  <c r="AJ1427" i="1" s="1"/>
  <c r="AG1428" i="1"/>
  <c r="AJ1428" i="1" s="1"/>
  <c r="AG1429" i="1"/>
  <c r="AJ1429" i="1" s="1"/>
  <c r="AG1430" i="1"/>
  <c r="AJ1430" i="1" s="1"/>
  <c r="AG1431" i="1"/>
  <c r="AJ1431" i="1" s="1"/>
  <c r="AG1432" i="1"/>
  <c r="AJ1432" i="1" s="1"/>
  <c r="AG1433" i="1"/>
  <c r="AJ1433" i="1" s="1"/>
  <c r="AG1434" i="1"/>
  <c r="AJ1434" i="1" s="1"/>
  <c r="AG1435" i="1"/>
  <c r="AJ1435" i="1" s="1"/>
  <c r="AG1436" i="1"/>
  <c r="AJ1436" i="1" s="1"/>
  <c r="AG1437" i="1"/>
  <c r="AJ1437" i="1" s="1"/>
  <c r="AG1438" i="1"/>
  <c r="AJ1438" i="1" s="1"/>
  <c r="AG1439" i="1"/>
  <c r="AJ1439" i="1" s="1"/>
  <c r="AG1440" i="1"/>
  <c r="AJ1440" i="1" s="1"/>
  <c r="AG1441" i="1"/>
  <c r="AJ1441" i="1" s="1"/>
  <c r="AG1442" i="1"/>
  <c r="AJ1442" i="1" s="1"/>
  <c r="AG1443" i="1"/>
  <c r="AJ1443" i="1" s="1"/>
  <c r="AG1444" i="1"/>
  <c r="AJ1444" i="1" s="1"/>
  <c r="AG1445" i="1"/>
  <c r="AJ1445" i="1" s="1"/>
  <c r="AG1446" i="1"/>
  <c r="AJ1446" i="1" s="1"/>
  <c r="AG1447" i="1"/>
  <c r="AJ1447" i="1" s="1"/>
  <c r="AG1448" i="1"/>
  <c r="AJ1448" i="1" s="1"/>
  <c r="AG1449" i="1"/>
  <c r="AJ1449" i="1" s="1"/>
  <c r="AG1450" i="1"/>
  <c r="AJ1450" i="1" s="1"/>
  <c r="AG1451" i="1"/>
  <c r="AJ1451" i="1" s="1"/>
  <c r="AG1452" i="1"/>
  <c r="AJ1452" i="1" s="1"/>
  <c r="AG1453" i="1"/>
  <c r="AJ1453" i="1" s="1"/>
  <c r="AG1454" i="1"/>
  <c r="AJ1454" i="1" s="1"/>
  <c r="AG1455" i="1"/>
  <c r="AJ1455" i="1" s="1"/>
  <c r="AG1456" i="1"/>
  <c r="AJ1456" i="1" s="1"/>
  <c r="AG1457" i="1"/>
  <c r="AJ1457" i="1" s="1"/>
  <c r="AG1458" i="1"/>
  <c r="AJ1458" i="1" s="1"/>
  <c r="AG1459" i="1"/>
  <c r="AJ1459" i="1" s="1"/>
  <c r="AG1460" i="1"/>
  <c r="AJ1460" i="1" s="1"/>
  <c r="AG1461" i="1"/>
  <c r="AJ1461" i="1" s="1"/>
  <c r="AG1462" i="1"/>
  <c r="AJ1462" i="1" s="1"/>
  <c r="AG1463" i="1"/>
  <c r="AJ1463" i="1" s="1"/>
  <c r="AG1464" i="1"/>
  <c r="AJ1464" i="1" s="1"/>
  <c r="AG1465" i="1"/>
  <c r="AJ1465" i="1" s="1"/>
  <c r="AG1466" i="1"/>
  <c r="AJ1466" i="1" s="1"/>
  <c r="AG1467" i="1"/>
  <c r="AJ1467" i="1" s="1"/>
  <c r="AG1468" i="1"/>
  <c r="AJ1468" i="1" s="1"/>
  <c r="AG1469" i="1"/>
  <c r="AJ1469" i="1" s="1"/>
  <c r="AG1470" i="1"/>
  <c r="AJ1470" i="1" s="1"/>
  <c r="AG1471" i="1"/>
  <c r="AJ1471" i="1" s="1"/>
  <c r="AG1472" i="1"/>
  <c r="AJ1472" i="1" s="1"/>
  <c r="AG1473" i="1"/>
  <c r="AJ1473" i="1" s="1"/>
  <c r="AG1474" i="1"/>
  <c r="AJ1474" i="1" s="1"/>
  <c r="AG1475" i="1"/>
  <c r="AJ1475" i="1" s="1"/>
  <c r="AG1476" i="1"/>
  <c r="AJ1476" i="1" s="1"/>
  <c r="AG1477" i="1"/>
  <c r="AJ1477" i="1" s="1"/>
  <c r="AG1478" i="1"/>
  <c r="AJ1478" i="1" s="1"/>
  <c r="AG1479" i="1"/>
  <c r="AJ1479" i="1" s="1"/>
  <c r="AG1480" i="1"/>
  <c r="AJ1480" i="1" s="1"/>
  <c r="AG1481" i="1"/>
  <c r="AJ1481" i="1" s="1"/>
  <c r="AG1482" i="1"/>
  <c r="AJ1482" i="1" s="1"/>
  <c r="AG1483" i="1"/>
  <c r="AJ1483" i="1" s="1"/>
  <c r="AG1484" i="1"/>
  <c r="AJ1484" i="1" s="1"/>
  <c r="AG1485" i="1"/>
  <c r="AJ1485" i="1" s="1"/>
  <c r="AG1486" i="1"/>
  <c r="AJ1486" i="1" s="1"/>
  <c r="AG1487" i="1"/>
  <c r="AJ1487" i="1" s="1"/>
  <c r="AG1488" i="1"/>
  <c r="AJ1488" i="1" s="1"/>
  <c r="AG1489" i="1"/>
  <c r="AJ1489" i="1" s="1"/>
  <c r="AG1490" i="1"/>
  <c r="AJ1490" i="1" s="1"/>
  <c r="AG1491" i="1"/>
  <c r="AJ1491" i="1" s="1"/>
  <c r="AG1492" i="1"/>
  <c r="AJ1492" i="1" s="1"/>
  <c r="AG1493" i="1"/>
  <c r="AJ1493" i="1" s="1"/>
  <c r="AG1494" i="1"/>
  <c r="AJ1494" i="1" s="1"/>
  <c r="AG1495" i="1"/>
  <c r="AJ1495" i="1" s="1"/>
  <c r="AG1496" i="1"/>
  <c r="AJ1496" i="1" s="1"/>
  <c r="AG1497" i="1"/>
  <c r="AJ1497" i="1" s="1"/>
  <c r="AG1498" i="1"/>
  <c r="AJ1498" i="1" s="1"/>
  <c r="AG1499" i="1"/>
  <c r="AJ1499" i="1" s="1"/>
  <c r="AG1500" i="1"/>
  <c r="AJ1500" i="1" s="1"/>
  <c r="AG1501" i="1"/>
  <c r="AJ1501" i="1" s="1"/>
  <c r="AG1502" i="1"/>
  <c r="AJ1502" i="1" s="1"/>
  <c r="AG1503" i="1"/>
  <c r="AJ1503" i="1" s="1"/>
  <c r="AG1504" i="1"/>
  <c r="AJ1504" i="1" s="1"/>
  <c r="AG1505" i="1"/>
  <c r="AJ1505" i="1" s="1"/>
  <c r="AG1506" i="1"/>
  <c r="AJ1506" i="1" s="1"/>
  <c r="AG1507" i="1"/>
  <c r="AJ1507" i="1" s="1"/>
  <c r="AG1508" i="1"/>
  <c r="AJ1508" i="1" s="1"/>
  <c r="AG1509" i="1"/>
  <c r="AJ1509" i="1" s="1"/>
  <c r="AG1510" i="1"/>
  <c r="AJ1510" i="1" s="1"/>
  <c r="AG1511" i="1"/>
  <c r="AJ1511" i="1" s="1"/>
  <c r="AG1512" i="1"/>
  <c r="AJ1512" i="1" s="1"/>
  <c r="AG1513" i="1"/>
  <c r="AJ1513" i="1" s="1"/>
  <c r="AG1514" i="1"/>
  <c r="AJ1514" i="1" s="1"/>
  <c r="AG1515" i="1"/>
  <c r="AJ1515" i="1" s="1"/>
  <c r="AG1516" i="1"/>
  <c r="AJ1516" i="1" s="1"/>
  <c r="AG1517" i="1"/>
  <c r="AJ1517" i="1" s="1"/>
  <c r="AG1518" i="1"/>
  <c r="AJ1518" i="1" s="1"/>
  <c r="AG1519" i="1"/>
  <c r="AJ1519" i="1" s="1"/>
  <c r="AG1520" i="1"/>
  <c r="AJ1520" i="1" s="1"/>
  <c r="AG1521" i="1"/>
  <c r="AJ1521" i="1" s="1"/>
  <c r="AG1522" i="1"/>
  <c r="AJ1522" i="1" s="1"/>
  <c r="AG1523" i="1"/>
  <c r="AJ1523" i="1" s="1"/>
  <c r="AG1524" i="1"/>
  <c r="AJ1524" i="1" s="1"/>
  <c r="AG1525" i="1"/>
  <c r="AJ1525" i="1" s="1"/>
  <c r="AG1526" i="1"/>
  <c r="AJ1526" i="1" s="1"/>
  <c r="AG1527" i="1"/>
  <c r="AJ1527" i="1" s="1"/>
  <c r="AG1528" i="1"/>
  <c r="AJ1528" i="1" s="1"/>
  <c r="AG1529" i="1"/>
  <c r="AJ1529" i="1" s="1"/>
  <c r="AG1530" i="1"/>
  <c r="AJ1530" i="1" s="1"/>
  <c r="AG1531" i="1"/>
  <c r="AJ1531" i="1" s="1"/>
  <c r="AG1532" i="1"/>
  <c r="AJ1532" i="1" s="1"/>
  <c r="AG1533" i="1"/>
  <c r="AJ1533" i="1" s="1"/>
  <c r="AG1534" i="1"/>
  <c r="AJ1534" i="1" s="1"/>
  <c r="AG1535" i="1"/>
  <c r="AJ1535" i="1" s="1"/>
  <c r="AG1536" i="1"/>
  <c r="AJ1536" i="1" s="1"/>
  <c r="AG1537" i="1"/>
  <c r="AJ1537" i="1" s="1"/>
  <c r="AG1538" i="1"/>
  <c r="AJ1538" i="1" s="1"/>
  <c r="AG1539" i="1"/>
  <c r="AJ1539" i="1" s="1"/>
  <c r="AG1540" i="1"/>
  <c r="AJ1540" i="1" s="1"/>
  <c r="AG1541" i="1"/>
  <c r="AJ1541" i="1" s="1"/>
  <c r="AG1542" i="1"/>
  <c r="AJ1542" i="1" s="1"/>
  <c r="AG1543" i="1"/>
  <c r="AJ1543" i="1" s="1"/>
  <c r="AG1544" i="1"/>
  <c r="AJ1544" i="1" s="1"/>
  <c r="AG1545" i="1"/>
  <c r="AJ1545" i="1" s="1"/>
  <c r="AG1546" i="1"/>
  <c r="AJ1546" i="1" s="1"/>
  <c r="AG1547" i="1"/>
  <c r="AJ1547" i="1" s="1"/>
  <c r="AG1548" i="1"/>
  <c r="AJ1548" i="1" s="1"/>
  <c r="AG1549" i="1"/>
  <c r="AJ1549" i="1" s="1"/>
  <c r="AG1550" i="1"/>
  <c r="AJ1550" i="1" s="1"/>
  <c r="AG1551" i="1"/>
  <c r="AJ1551" i="1" s="1"/>
  <c r="AG1552" i="1"/>
  <c r="AJ1552" i="1" s="1"/>
  <c r="AG1553" i="1"/>
  <c r="AJ1553" i="1" s="1"/>
  <c r="AG1554" i="1"/>
  <c r="AJ1554" i="1" s="1"/>
  <c r="AG1555" i="1"/>
  <c r="AJ1555" i="1" s="1"/>
  <c r="AG1556" i="1"/>
  <c r="AJ1556" i="1" s="1"/>
  <c r="AG1557" i="1"/>
  <c r="AJ1557" i="1" s="1"/>
  <c r="AG1558" i="1"/>
  <c r="AJ1558" i="1" s="1"/>
  <c r="AG1559" i="1"/>
  <c r="AJ1559" i="1" s="1"/>
  <c r="AG1560" i="1"/>
  <c r="AJ1560" i="1" s="1"/>
  <c r="AG1561" i="1"/>
  <c r="AJ1561" i="1" s="1"/>
  <c r="AG1562" i="1"/>
  <c r="AJ1562" i="1" s="1"/>
  <c r="AG1563" i="1"/>
  <c r="AJ1563" i="1" s="1"/>
  <c r="AG1564" i="1"/>
  <c r="AJ1564" i="1" s="1"/>
  <c r="AG1565" i="1"/>
  <c r="AJ1565" i="1" s="1"/>
  <c r="AG1566" i="1"/>
  <c r="AJ1566" i="1" s="1"/>
  <c r="AG1567" i="1"/>
  <c r="AJ1567" i="1" s="1"/>
  <c r="AG1568" i="1"/>
  <c r="AJ1568" i="1" s="1"/>
  <c r="AG1569" i="1"/>
  <c r="AJ1569" i="1" s="1"/>
  <c r="AG1570" i="1"/>
  <c r="AJ1570" i="1" s="1"/>
  <c r="AG1571" i="1"/>
  <c r="AJ1571" i="1" s="1"/>
  <c r="AG1572" i="1"/>
  <c r="AJ1572" i="1" s="1"/>
  <c r="AG1573" i="1"/>
  <c r="AJ1573" i="1" s="1"/>
  <c r="AG1574" i="1"/>
  <c r="AJ1574" i="1" s="1"/>
  <c r="AG1575" i="1"/>
  <c r="AJ1575" i="1" s="1"/>
  <c r="AG1576" i="1"/>
  <c r="AJ1576" i="1" s="1"/>
  <c r="AG1577" i="1"/>
  <c r="AJ1577" i="1" s="1"/>
  <c r="AG1578" i="1"/>
  <c r="AJ1578" i="1" s="1"/>
  <c r="AG1579" i="1"/>
  <c r="AJ1579" i="1" s="1"/>
  <c r="AG1580" i="1"/>
  <c r="AJ1580" i="1" s="1"/>
  <c r="AG1581" i="1"/>
  <c r="AJ1581" i="1" s="1"/>
  <c r="AG1582" i="1"/>
  <c r="AJ1582" i="1" s="1"/>
  <c r="AG1583" i="1"/>
  <c r="AJ1583" i="1" s="1"/>
  <c r="AG1584" i="1"/>
  <c r="AJ1584" i="1" s="1"/>
  <c r="AG1585" i="1"/>
  <c r="AJ1585" i="1" s="1"/>
  <c r="AG1586" i="1"/>
  <c r="AJ1586" i="1" s="1"/>
  <c r="AG1587" i="1"/>
  <c r="AJ1587" i="1" s="1"/>
  <c r="AG1588" i="1"/>
  <c r="AJ1588" i="1" s="1"/>
  <c r="AG1589" i="1"/>
  <c r="AJ1589" i="1" s="1"/>
  <c r="AG1590" i="1"/>
  <c r="AJ1590" i="1" s="1"/>
  <c r="AG1591" i="1"/>
  <c r="AJ1591" i="1" s="1"/>
  <c r="AG1592" i="1"/>
  <c r="AJ1592" i="1" s="1"/>
  <c r="AG1593" i="1"/>
  <c r="AJ1593" i="1" s="1"/>
  <c r="AG1594" i="1"/>
  <c r="AJ1594" i="1" s="1"/>
  <c r="AG1595" i="1"/>
  <c r="AJ1595" i="1" s="1"/>
  <c r="AG1596" i="1"/>
  <c r="AJ1596" i="1" s="1"/>
  <c r="AG1597" i="1"/>
  <c r="AJ1597" i="1" s="1"/>
  <c r="AG1598" i="1"/>
  <c r="AJ1598" i="1" s="1"/>
  <c r="AG1599" i="1"/>
  <c r="AJ1599" i="1" s="1"/>
  <c r="AG1600" i="1"/>
  <c r="AJ1600" i="1" s="1"/>
  <c r="AG1601" i="1"/>
  <c r="AJ1601" i="1" s="1"/>
  <c r="AG1602" i="1"/>
  <c r="AJ1602" i="1" s="1"/>
  <c r="AG1603" i="1"/>
  <c r="AJ1603" i="1" s="1"/>
  <c r="AG1604" i="1"/>
  <c r="AJ1604" i="1" s="1"/>
  <c r="AG1605" i="1"/>
  <c r="AJ1605" i="1" s="1"/>
  <c r="AG1606" i="1"/>
  <c r="AJ1606" i="1" s="1"/>
  <c r="AG1607" i="1"/>
  <c r="AJ1607" i="1" s="1"/>
  <c r="AG1608" i="1"/>
  <c r="AJ1608" i="1" s="1"/>
  <c r="AG1609" i="1"/>
  <c r="AJ1609" i="1" s="1"/>
  <c r="AG1610" i="1"/>
  <c r="AJ1610" i="1" s="1"/>
  <c r="AG1611" i="1"/>
  <c r="AJ1611" i="1" s="1"/>
  <c r="AG1612" i="1"/>
  <c r="AJ1612" i="1" s="1"/>
  <c r="AG1613" i="1"/>
  <c r="AJ1613" i="1" s="1"/>
  <c r="AG1614" i="1"/>
  <c r="AJ1614" i="1" s="1"/>
  <c r="AG1615" i="1"/>
  <c r="AJ1615" i="1" s="1"/>
  <c r="AG1616" i="1"/>
  <c r="AJ1616" i="1" s="1"/>
  <c r="AG1617" i="1"/>
  <c r="AJ1617" i="1" s="1"/>
  <c r="AG1618" i="1"/>
  <c r="AJ1618" i="1" s="1"/>
  <c r="AG1619" i="1"/>
  <c r="AJ1619" i="1" s="1"/>
  <c r="AG1620" i="1"/>
  <c r="AJ1620" i="1" s="1"/>
  <c r="AG1621" i="1"/>
  <c r="AJ1621" i="1" s="1"/>
  <c r="AG1622" i="1"/>
  <c r="AJ1622" i="1" s="1"/>
  <c r="AG1623" i="1"/>
  <c r="AJ1623" i="1" s="1"/>
  <c r="AG1624" i="1"/>
  <c r="AJ1624" i="1" s="1"/>
  <c r="AG1625" i="1"/>
  <c r="AJ1625" i="1" s="1"/>
  <c r="AG1626" i="1"/>
  <c r="AJ1626" i="1" s="1"/>
  <c r="AG1627" i="1"/>
  <c r="AJ1627" i="1" s="1"/>
  <c r="AG1628" i="1"/>
  <c r="AJ1628" i="1" s="1"/>
  <c r="AG1629" i="1"/>
  <c r="AJ1629" i="1" s="1"/>
  <c r="AG1630" i="1"/>
  <c r="AJ1630" i="1" s="1"/>
  <c r="AG1631" i="1"/>
  <c r="AJ1631" i="1" s="1"/>
  <c r="AG1632" i="1"/>
  <c r="AJ1632" i="1" s="1"/>
  <c r="AG1633" i="1"/>
  <c r="AJ1633" i="1" s="1"/>
  <c r="AG1634" i="1"/>
  <c r="AJ1634" i="1" s="1"/>
  <c r="AG1635" i="1"/>
  <c r="AJ1635" i="1" s="1"/>
  <c r="AG1636" i="1"/>
  <c r="AJ1636" i="1" s="1"/>
  <c r="AG1637" i="1"/>
  <c r="AJ1637" i="1" s="1"/>
  <c r="AG1638" i="1"/>
  <c r="AJ1638" i="1" s="1"/>
  <c r="AG1639" i="1"/>
  <c r="AJ1639" i="1" s="1"/>
  <c r="AG1640" i="1"/>
  <c r="AJ1640" i="1" s="1"/>
  <c r="AG1641" i="1"/>
  <c r="AJ1641" i="1" s="1"/>
  <c r="AG1642" i="1"/>
  <c r="AJ1642" i="1" s="1"/>
  <c r="AG1643" i="1"/>
  <c r="AJ1643" i="1" s="1"/>
  <c r="AG1644" i="1"/>
  <c r="AJ1644" i="1" s="1"/>
  <c r="AG1645" i="1"/>
  <c r="AJ1645" i="1" s="1"/>
  <c r="AG1646" i="1"/>
  <c r="AJ1646" i="1" s="1"/>
  <c r="AG1647" i="1"/>
  <c r="AJ1647" i="1" s="1"/>
  <c r="AG1648" i="1"/>
  <c r="AJ1648" i="1" s="1"/>
  <c r="AG1649" i="1"/>
  <c r="AJ1649" i="1" s="1"/>
  <c r="AG1650" i="1"/>
  <c r="AJ1650" i="1" s="1"/>
  <c r="AG1651" i="1"/>
  <c r="AJ1651" i="1" s="1"/>
  <c r="AG1652" i="1"/>
  <c r="AJ1652" i="1" s="1"/>
  <c r="AG1653" i="1"/>
  <c r="AJ1653" i="1" s="1"/>
  <c r="AG1654" i="1"/>
  <c r="AJ1654" i="1" s="1"/>
  <c r="AG1655" i="1"/>
  <c r="AJ1655" i="1" s="1"/>
  <c r="AG1656" i="1"/>
  <c r="AJ1656" i="1" s="1"/>
  <c r="AG1657" i="1"/>
  <c r="AJ1657" i="1" s="1"/>
  <c r="AG1658" i="1"/>
  <c r="AJ1658" i="1" s="1"/>
  <c r="AG1659" i="1"/>
  <c r="AJ1659" i="1" s="1"/>
  <c r="AG1660" i="1"/>
  <c r="AJ1660" i="1" s="1"/>
  <c r="AG1661" i="1"/>
  <c r="AJ1661" i="1" s="1"/>
  <c r="AG1662" i="1"/>
  <c r="AJ1662" i="1" s="1"/>
  <c r="AG1663" i="1"/>
  <c r="AJ1663" i="1" s="1"/>
  <c r="AG1664" i="1"/>
  <c r="AJ1664" i="1" s="1"/>
  <c r="AG1665" i="1"/>
  <c r="AJ1665" i="1" s="1"/>
  <c r="AG1666" i="1"/>
  <c r="AJ1666" i="1" s="1"/>
  <c r="AG1667" i="1"/>
  <c r="AJ1667" i="1" s="1"/>
  <c r="AG1668" i="1"/>
  <c r="AJ1668" i="1" s="1"/>
  <c r="AG1669" i="1"/>
  <c r="AJ1669" i="1" s="1"/>
  <c r="AG1670" i="1"/>
  <c r="AJ1670" i="1" s="1"/>
  <c r="AG1671" i="1"/>
  <c r="AJ1671" i="1" s="1"/>
  <c r="AG1672" i="1"/>
  <c r="AJ1672" i="1" s="1"/>
  <c r="AG1673" i="1"/>
  <c r="AJ1673" i="1" s="1"/>
  <c r="AG1674" i="1"/>
  <c r="AJ1674" i="1" s="1"/>
  <c r="AG1675" i="1"/>
  <c r="AJ1675" i="1" s="1"/>
  <c r="AG1676" i="1"/>
  <c r="AJ1676" i="1" s="1"/>
  <c r="AG1677" i="1"/>
  <c r="AJ1677" i="1" s="1"/>
  <c r="AG1678" i="1"/>
  <c r="AJ1678" i="1" s="1"/>
  <c r="AG1679" i="1"/>
  <c r="AJ1679" i="1" s="1"/>
  <c r="AG1680" i="1"/>
  <c r="AJ1680" i="1" s="1"/>
  <c r="AG1681" i="1"/>
  <c r="AJ1681" i="1" s="1"/>
  <c r="AG1682" i="1"/>
  <c r="AJ1682" i="1" s="1"/>
  <c r="AG1683" i="1"/>
  <c r="AJ1683" i="1" s="1"/>
  <c r="AG1684" i="1"/>
  <c r="AJ1684" i="1" s="1"/>
  <c r="AG1685" i="1"/>
  <c r="AJ1685" i="1" s="1"/>
  <c r="AG1686" i="1"/>
  <c r="AJ1686" i="1" s="1"/>
  <c r="AG1687" i="1"/>
  <c r="AJ1687" i="1" s="1"/>
  <c r="AG1688" i="1"/>
  <c r="AJ1688" i="1" s="1"/>
  <c r="AG1689" i="1"/>
  <c r="AJ1689" i="1" s="1"/>
  <c r="AG1690" i="1"/>
  <c r="AJ1690" i="1" s="1"/>
  <c r="AG1691" i="1"/>
  <c r="AJ1691" i="1" s="1"/>
  <c r="AG1692" i="1"/>
  <c r="AJ1692" i="1" s="1"/>
  <c r="AG1693" i="1"/>
  <c r="AJ1693" i="1" s="1"/>
  <c r="AG1694" i="1"/>
  <c r="AJ1694" i="1" s="1"/>
  <c r="AG1695" i="1"/>
  <c r="AJ1695" i="1" s="1"/>
  <c r="AG1696" i="1"/>
  <c r="AJ1696" i="1" s="1"/>
  <c r="AG1697" i="1"/>
  <c r="AJ1697" i="1" s="1"/>
  <c r="AG1698" i="1"/>
  <c r="AJ1698" i="1" s="1"/>
  <c r="AG1699" i="1"/>
  <c r="AJ1699" i="1" s="1"/>
  <c r="AG1700" i="1"/>
  <c r="AJ1700" i="1" s="1"/>
  <c r="AG1701" i="1"/>
  <c r="AJ1701" i="1" s="1"/>
  <c r="AG1702" i="1"/>
  <c r="AJ1702" i="1" s="1"/>
  <c r="AG1703" i="1"/>
  <c r="AJ1703" i="1" s="1"/>
  <c r="AG1704" i="1"/>
  <c r="AJ1704" i="1" s="1"/>
  <c r="AG1705" i="1"/>
  <c r="AJ1705" i="1" s="1"/>
  <c r="AG1706" i="1"/>
  <c r="AJ1706" i="1" s="1"/>
  <c r="AG1707" i="1"/>
  <c r="AJ1707" i="1" s="1"/>
  <c r="AG1708" i="1"/>
  <c r="AJ1708" i="1" s="1"/>
  <c r="AG1709" i="1"/>
  <c r="AJ1709" i="1" s="1"/>
  <c r="AG1710" i="1"/>
  <c r="AJ1710" i="1" s="1"/>
  <c r="AG1711" i="1"/>
  <c r="AJ1711" i="1" s="1"/>
  <c r="AG1712" i="1"/>
  <c r="AJ1712" i="1" s="1"/>
  <c r="AG1713" i="1"/>
  <c r="AJ1713" i="1" s="1"/>
  <c r="AG1714" i="1"/>
  <c r="AJ1714" i="1" s="1"/>
  <c r="AG1715" i="1"/>
  <c r="AJ1715" i="1" s="1"/>
  <c r="AG1716" i="1"/>
  <c r="AJ1716" i="1" s="1"/>
  <c r="AG1717" i="1"/>
  <c r="AJ1717" i="1" s="1"/>
  <c r="AG1718" i="1"/>
  <c r="AJ1718" i="1" s="1"/>
  <c r="AG1719" i="1"/>
  <c r="AJ1719" i="1" s="1"/>
  <c r="AG1720" i="1"/>
  <c r="AJ1720" i="1" s="1"/>
  <c r="AG1721" i="1"/>
  <c r="AJ1721" i="1" s="1"/>
  <c r="AG1722" i="1"/>
  <c r="AJ1722" i="1" s="1"/>
  <c r="AG1723" i="1"/>
  <c r="AJ1723" i="1" s="1"/>
  <c r="AG1724" i="1"/>
  <c r="AJ1724" i="1" s="1"/>
  <c r="AG1725" i="1"/>
  <c r="AJ1725" i="1" s="1"/>
  <c r="AG1726" i="1"/>
  <c r="AJ1726" i="1" s="1"/>
  <c r="AG1727" i="1"/>
  <c r="AJ1727" i="1" s="1"/>
  <c r="AG1728" i="1"/>
  <c r="AJ1728" i="1" s="1"/>
  <c r="AG1729" i="1"/>
  <c r="AJ1729" i="1" s="1"/>
  <c r="AG1730" i="1"/>
  <c r="AJ1730" i="1" s="1"/>
  <c r="AG1731" i="1"/>
  <c r="AJ1731" i="1" s="1"/>
  <c r="AG1732" i="1"/>
  <c r="AJ1732" i="1" s="1"/>
  <c r="AG1733" i="1"/>
  <c r="AJ1733" i="1" s="1"/>
  <c r="AG1734" i="1"/>
  <c r="AJ1734" i="1" s="1"/>
  <c r="AG1735" i="1"/>
  <c r="AJ1735" i="1" s="1"/>
  <c r="AG1736" i="1"/>
  <c r="AJ1736" i="1" s="1"/>
  <c r="AG1737" i="1"/>
  <c r="AJ1737" i="1" s="1"/>
  <c r="AG1738" i="1"/>
  <c r="AJ1738" i="1" s="1"/>
  <c r="AG1739" i="1"/>
  <c r="AJ1739" i="1" s="1"/>
  <c r="AG1740" i="1"/>
  <c r="AJ1740" i="1" s="1"/>
  <c r="AG1741" i="1"/>
  <c r="AJ1741" i="1" s="1"/>
  <c r="AG1742" i="1"/>
  <c r="AJ1742" i="1" s="1"/>
  <c r="AG1743" i="1"/>
  <c r="AJ1743" i="1" s="1"/>
  <c r="AG1744" i="1"/>
  <c r="AJ1744" i="1" s="1"/>
  <c r="AG1745" i="1"/>
  <c r="AJ1745" i="1" s="1"/>
  <c r="AG1746" i="1"/>
  <c r="AJ1746" i="1" s="1"/>
  <c r="AG1747" i="1"/>
  <c r="AJ1747" i="1" s="1"/>
  <c r="AG1748" i="1"/>
  <c r="AJ1748" i="1" s="1"/>
  <c r="AG1749" i="1"/>
  <c r="AJ1749" i="1" s="1"/>
  <c r="AG1750" i="1"/>
  <c r="AJ1750" i="1" s="1"/>
  <c r="AG1751" i="1"/>
  <c r="AJ1751" i="1" s="1"/>
  <c r="AG1752" i="1"/>
  <c r="AJ1752" i="1" s="1"/>
  <c r="AG1753" i="1"/>
  <c r="AJ1753" i="1" s="1"/>
  <c r="AG1754" i="1"/>
  <c r="AJ1754" i="1" s="1"/>
  <c r="AG1755" i="1"/>
  <c r="AJ1755" i="1" s="1"/>
  <c r="AG1756" i="1"/>
  <c r="AJ1756" i="1" s="1"/>
  <c r="AG1757" i="1"/>
  <c r="AJ1757" i="1" s="1"/>
  <c r="AG1758" i="1"/>
  <c r="AJ1758" i="1" s="1"/>
  <c r="AG1759" i="1"/>
  <c r="AJ1759" i="1" s="1"/>
  <c r="AG1760" i="1"/>
  <c r="AJ1760" i="1" s="1"/>
  <c r="AG1761" i="1"/>
  <c r="AJ1761" i="1" s="1"/>
  <c r="AG1762" i="1"/>
  <c r="AJ1762" i="1" s="1"/>
  <c r="AG1763" i="1"/>
  <c r="AJ1763" i="1" s="1"/>
  <c r="AG1764" i="1"/>
  <c r="AJ1764" i="1" s="1"/>
  <c r="AG1765" i="1"/>
  <c r="AJ1765" i="1" s="1"/>
  <c r="AG1766" i="1"/>
  <c r="AJ1766" i="1" s="1"/>
  <c r="AG1767" i="1"/>
  <c r="AJ1767" i="1" s="1"/>
  <c r="AG1768" i="1"/>
  <c r="AJ1768" i="1" s="1"/>
  <c r="AG1769" i="1"/>
  <c r="AJ1769" i="1" s="1"/>
  <c r="AG1770" i="1"/>
  <c r="AJ1770" i="1" s="1"/>
  <c r="AG1771" i="1"/>
  <c r="AJ1771" i="1" s="1"/>
  <c r="AG1772" i="1"/>
  <c r="AJ1772" i="1" s="1"/>
  <c r="AG1773" i="1"/>
  <c r="AJ1773" i="1" s="1"/>
  <c r="AG1774" i="1"/>
  <c r="AJ1774" i="1" s="1"/>
  <c r="AG1775" i="1"/>
  <c r="AJ1775" i="1" s="1"/>
  <c r="AG1776" i="1"/>
  <c r="AJ1776" i="1" s="1"/>
  <c r="AG1777" i="1"/>
  <c r="AJ1777" i="1" s="1"/>
  <c r="AG1778" i="1"/>
  <c r="AJ1778" i="1" s="1"/>
  <c r="AG1779" i="1"/>
  <c r="AJ1779" i="1" s="1"/>
  <c r="AG1780" i="1"/>
  <c r="AJ1780" i="1" s="1"/>
  <c r="AG1781" i="1"/>
  <c r="AJ1781" i="1" s="1"/>
  <c r="AG1782" i="1"/>
  <c r="AJ1782" i="1" s="1"/>
  <c r="AG1783" i="1"/>
  <c r="AJ1783" i="1" s="1"/>
  <c r="AG1784" i="1"/>
  <c r="AJ1784" i="1" s="1"/>
  <c r="AG1785" i="1"/>
  <c r="AJ1785" i="1" s="1"/>
  <c r="AG1786" i="1"/>
  <c r="AJ1786" i="1" s="1"/>
  <c r="AG1787" i="1"/>
  <c r="AJ1787" i="1" s="1"/>
  <c r="AG1788" i="1"/>
  <c r="AJ1788" i="1" s="1"/>
  <c r="AG1789" i="1"/>
  <c r="AJ1789" i="1" s="1"/>
  <c r="AG1790" i="1"/>
  <c r="AJ1790" i="1" s="1"/>
  <c r="AG1791" i="1"/>
  <c r="AJ1791" i="1" s="1"/>
  <c r="AG1792" i="1"/>
  <c r="AJ1792" i="1" s="1"/>
  <c r="AG1793" i="1"/>
  <c r="AJ1793" i="1" s="1"/>
  <c r="AG1794" i="1"/>
  <c r="AJ1794" i="1" s="1"/>
  <c r="AG1795" i="1"/>
  <c r="AJ1795" i="1" s="1"/>
  <c r="AG1796" i="1"/>
  <c r="AJ1796" i="1" s="1"/>
  <c r="AG1797" i="1"/>
  <c r="AJ1797" i="1" s="1"/>
  <c r="AG1798" i="1"/>
  <c r="AJ1798" i="1" s="1"/>
  <c r="AG1799" i="1"/>
  <c r="AJ1799" i="1" s="1"/>
  <c r="AG1800" i="1"/>
  <c r="AJ1800" i="1" s="1"/>
  <c r="AG1801" i="1"/>
  <c r="AJ1801" i="1" s="1"/>
  <c r="AG1802" i="1"/>
  <c r="AJ1802" i="1" s="1"/>
  <c r="AG1803" i="1"/>
  <c r="AJ1803" i="1" s="1"/>
  <c r="AG1804" i="1"/>
  <c r="AJ1804" i="1" s="1"/>
  <c r="AG1805" i="1"/>
  <c r="AJ1805" i="1" s="1"/>
  <c r="AG1806" i="1"/>
  <c r="AJ1806" i="1" s="1"/>
  <c r="AG1807" i="1"/>
  <c r="AJ1807" i="1" s="1"/>
  <c r="AG1808" i="1"/>
  <c r="AJ1808" i="1" s="1"/>
  <c r="AG1809" i="1"/>
  <c r="AJ1809" i="1" s="1"/>
  <c r="AG1810" i="1"/>
  <c r="AJ1810" i="1" s="1"/>
  <c r="AG1811" i="1"/>
  <c r="AJ1811" i="1" s="1"/>
  <c r="AG1812" i="1"/>
  <c r="AJ1812" i="1" s="1"/>
  <c r="AG1813" i="1"/>
  <c r="AJ1813" i="1" s="1"/>
  <c r="AG1814" i="1"/>
  <c r="AJ1814" i="1" s="1"/>
  <c r="AG1815" i="1"/>
  <c r="AJ1815" i="1" s="1"/>
  <c r="AG1816" i="1"/>
  <c r="AJ1816" i="1" s="1"/>
  <c r="AG1817" i="1"/>
  <c r="AJ1817" i="1" s="1"/>
  <c r="AG1818" i="1"/>
  <c r="AJ1818" i="1" s="1"/>
  <c r="AG1819" i="1"/>
  <c r="AJ1819" i="1" s="1"/>
  <c r="AG1820" i="1"/>
  <c r="AJ1820" i="1" s="1"/>
  <c r="AG1821" i="1"/>
  <c r="AJ1821" i="1" s="1"/>
  <c r="AG1822" i="1"/>
  <c r="AJ1822" i="1" s="1"/>
  <c r="AG1823" i="1"/>
  <c r="AJ1823" i="1" s="1"/>
  <c r="AG1824" i="1"/>
  <c r="AJ1824" i="1" s="1"/>
  <c r="AG1825" i="1"/>
  <c r="AJ1825" i="1" s="1"/>
  <c r="AG1826" i="1"/>
  <c r="AJ1826" i="1" s="1"/>
  <c r="AG1827" i="1"/>
  <c r="AJ1827" i="1" s="1"/>
  <c r="AG1828" i="1"/>
  <c r="AJ1828" i="1" s="1"/>
  <c r="AG1829" i="1"/>
  <c r="AJ1829" i="1" s="1"/>
  <c r="AG1830" i="1"/>
  <c r="AJ1830" i="1" s="1"/>
  <c r="AG1831" i="1"/>
  <c r="AJ1831" i="1" s="1"/>
  <c r="AG1832" i="1"/>
  <c r="AJ1832" i="1" s="1"/>
  <c r="AG1833" i="1"/>
  <c r="AJ1833" i="1" s="1"/>
  <c r="AG1834" i="1"/>
  <c r="AJ1834" i="1" s="1"/>
  <c r="AG1835" i="1"/>
  <c r="AJ1835" i="1" s="1"/>
  <c r="AG1836" i="1"/>
  <c r="AJ1836" i="1" s="1"/>
  <c r="AG1837" i="1"/>
  <c r="AJ1837" i="1" s="1"/>
  <c r="AG1838" i="1"/>
  <c r="AJ1838" i="1" s="1"/>
  <c r="AG1839" i="1"/>
  <c r="AJ1839" i="1" s="1"/>
  <c r="AG1840" i="1"/>
  <c r="AJ1840" i="1" s="1"/>
  <c r="AG1841" i="1"/>
  <c r="AJ1841" i="1" s="1"/>
  <c r="AG1842" i="1"/>
  <c r="AJ1842" i="1" s="1"/>
  <c r="AG1843" i="1"/>
  <c r="AJ1843" i="1" s="1"/>
  <c r="AG1844" i="1"/>
  <c r="AJ1844" i="1" s="1"/>
  <c r="AG1845" i="1"/>
  <c r="AJ1845" i="1" s="1"/>
  <c r="AG1846" i="1"/>
  <c r="AJ1846" i="1" s="1"/>
  <c r="AG1847" i="1"/>
  <c r="AJ1847" i="1" s="1"/>
  <c r="AG1848" i="1"/>
  <c r="AJ1848" i="1" s="1"/>
  <c r="AG1849" i="1"/>
  <c r="AJ1849" i="1" s="1"/>
  <c r="AG1850" i="1"/>
  <c r="AJ1850" i="1" s="1"/>
  <c r="AG1851" i="1"/>
  <c r="AJ1851" i="1" s="1"/>
  <c r="AG1852" i="1"/>
  <c r="AJ1852" i="1" s="1"/>
  <c r="AG1853" i="1"/>
  <c r="AJ1853" i="1" s="1"/>
  <c r="AG1854" i="1"/>
  <c r="AJ1854" i="1" s="1"/>
  <c r="AG1855" i="1"/>
  <c r="AJ1855" i="1" s="1"/>
  <c r="AG1856" i="1"/>
  <c r="AJ1856" i="1" s="1"/>
  <c r="AG1857" i="1"/>
  <c r="AJ1857" i="1" s="1"/>
  <c r="AG1858" i="1"/>
  <c r="AJ1858" i="1" s="1"/>
  <c r="AG1859" i="1"/>
  <c r="AJ1859" i="1" s="1"/>
  <c r="AG1860" i="1"/>
  <c r="AJ1860" i="1" s="1"/>
  <c r="AG1861" i="1"/>
  <c r="AJ1861" i="1" s="1"/>
  <c r="AG1862" i="1"/>
  <c r="AJ1862" i="1" s="1"/>
  <c r="AG1863" i="1"/>
  <c r="AJ1863" i="1" s="1"/>
  <c r="AG1864" i="1"/>
  <c r="AJ1864" i="1" s="1"/>
  <c r="AG1865" i="1"/>
  <c r="AJ1865" i="1" s="1"/>
  <c r="AG1866" i="1"/>
  <c r="AJ1866" i="1" s="1"/>
  <c r="AG1867" i="1"/>
  <c r="AJ1867" i="1" s="1"/>
  <c r="AG1868" i="1"/>
  <c r="AJ1868" i="1" s="1"/>
  <c r="AG1869" i="1"/>
  <c r="AJ1869" i="1" s="1"/>
  <c r="AG1870" i="1"/>
  <c r="AJ1870" i="1" s="1"/>
  <c r="AG1871" i="1"/>
  <c r="AJ1871" i="1" s="1"/>
  <c r="AG1872" i="1"/>
  <c r="AJ1872" i="1" s="1"/>
  <c r="AG1873" i="1"/>
  <c r="AJ1873" i="1" s="1"/>
  <c r="AG1874" i="1"/>
  <c r="AJ1874" i="1" s="1"/>
  <c r="AG1875" i="1"/>
  <c r="AJ1875" i="1" s="1"/>
  <c r="AG1876" i="1"/>
  <c r="AJ1876" i="1" s="1"/>
  <c r="AG1877" i="1"/>
  <c r="AJ1877" i="1" s="1"/>
  <c r="AG1878" i="1"/>
  <c r="AJ1878" i="1" s="1"/>
  <c r="AG1879" i="1"/>
  <c r="AJ1879" i="1" s="1"/>
  <c r="AG1880" i="1"/>
  <c r="AJ1880" i="1" s="1"/>
  <c r="AG1881" i="1"/>
  <c r="AJ1881" i="1" s="1"/>
  <c r="AG1882" i="1"/>
  <c r="AJ1882" i="1" s="1"/>
  <c r="AG1883" i="1"/>
  <c r="AJ1883" i="1" s="1"/>
  <c r="AG1884" i="1"/>
  <c r="AJ1884" i="1" s="1"/>
  <c r="AG1885" i="1"/>
  <c r="AJ1885" i="1" s="1"/>
  <c r="AG1886" i="1"/>
  <c r="AJ1886" i="1" s="1"/>
  <c r="AG1887" i="1"/>
  <c r="AJ1887" i="1" s="1"/>
  <c r="AG1888" i="1"/>
  <c r="AJ1888" i="1" s="1"/>
  <c r="AG1889" i="1"/>
  <c r="AJ1889" i="1" s="1"/>
  <c r="AG1890" i="1"/>
  <c r="AJ1890" i="1" s="1"/>
  <c r="AG1891" i="1"/>
  <c r="AJ1891" i="1" s="1"/>
  <c r="AG1892" i="1"/>
  <c r="AJ1892" i="1" s="1"/>
  <c r="AG1893" i="1"/>
  <c r="AJ1893" i="1" s="1"/>
  <c r="AG1894" i="1"/>
  <c r="AJ1894" i="1" s="1"/>
  <c r="AG1895" i="1"/>
  <c r="AJ1895" i="1" s="1"/>
  <c r="AG1896" i="1"/>
  <c r="AJ1896" i="1" s="1"/>
  <c r="AG1897" i="1"/>
  <c r="AJ1897" i="1" s="1"/>
  <c r="AG1898" i="1"/>
  <c r="AJ1898" i="1" s="1"/>
  <c r="AG1899" i="1"/>
  <c r="AJ1899" i="1" s="1"/>
  <c r="AG1900" i="1"/>
  <c r="AJ1900" i="1" s="1"/>
  <c r="AG1901" i="1"/>
  <c r="AJ1901" i="1" s="1"/>
  <c r="AG1902" i="1"/>
  <c r="AJ1902" i="1" s="1"/>
  <c r="AG1903" i="1"/>
  <c r="AJ1903" i="1" s="1"/>
  <c r="AG1904" i="1"/>
  <c r="AJ1904" i="1" s="1"/>
  <c r="AG1905" i="1"/>
  <c r="AJ1905" i="1" s="1"/>
  <c r="AG1906" i="1"/>
  <c r="AJ1906" i="1" s="1"/>
  <c r="AG1907" i="1"/>
  <c r="AJ1907" i="1" s="1"/>
  <c r="AG1908" i="1"/>
  <c r="AJ1908" i="1" s="1"/>
  <c r="AG1909" i="1"/>
  <c r="AJ1909" i="1" s="1"/>
  <c r="AG1910" i="1"/>
  <c r="AJ1910" i="1" s="1"/>
  <c r="AG1911" i="1"/>
  <c r="AJ1911" i="1" s="1"/>
  <c r="AG1912" i="1"/>
  <c r="AJ1912" i="1" s="1"/>
  <c r="AG1913" i="1"/>
  <c r="AJ1913" i="1" s="1"/>
  <c r="AG1914" i="1"/>
  <c r="AJ1914" i="1" s="1"/>
  <c r="AG1915" i="1"/>
  <c r="AJ1915" i="1" s="1"/>
  <c r="AG1916" i="1"/>
  <c r="AJ1916" i="1" s="1"/>
  <c r="AG1917" i="1"/>
  <c r="AJ1917" i="1" s="1"/>
  <c r="AG1918" i="1"/>
  <c r="AJ1918" i="1" s="1"/>
  <c r="AG1919" i="1"/>
  <c r="AJ1919" i="1" s="1"/>
  <c r="AG1920" i="1"/>
  <c r="AJ1920" i="1" s="1"/>
  <c r="AG1921" i="1"/>
  <c r="AJ1921" i="1" s="1"/>
  <c r="AG1922" i="1"/>
  <c r="AJ1922" i="1" s="1"/>
  <c r="AG1923" i="1"/>
  <c r="AJ1923" i="1" s="1"/>
  <c r="AG1924" i="1"/>
  <c r="AJ1924" i="1" s="1"/>
  <c r="AG1925" i="1"/>
  <c r="AJ1925" i="1" s="1"/>
  <c r="AG1926" i="1"/>
  <c r="AJ1926" i="1" s="1"/>
  <c r="AG1927" i="1"/>
  <c r="AJ1927" i="1" s="1"/>
  <c r="AG1928" i="1"/>
  <c r="AJ1928" i="1" s="1"/>
  <c r="AG1929" i="1"/>
  <c r="AJ1929" i="1" s="1"/>
  <c r="AG1930" i="1"/>
  <c r="AJ1930" i="1" s="1"/>
  <c r="AG1931" i="1"/>
  <c r="AJ1931" i="1" s="1"/>
  <c r="AG1932" i="1"/>
  <c r="AJ1932" i="1" s="1"/>
  <c r="AG1933" i="1"/>
  <c r="AJ1933" i="1" s="1"/>
  <c r="AG1934" i="1"/>
  <c r="AJ1934" i="1" s="1"/>
  <c r="AG1935" i="1"/>
  <c r="AJ1935" i="1" s="1"/>
  <c r="AG1936" i="1"/>
  <c r="AJ1936" i="1" s="1"/>
  <c r="AG1937" i="1"/>
  <c r="AJ1937" i="1" s="1"/>
  <c r="AG1938" i="1"/>
  <c r="AJ1938" i="1" s="1"/>
  <c r="AG1939" i="1"/>
  <c r="AJ1939" i="1" s="1"/>
  <c r="AG1940" i="1"/>
  <c r="AJ1940" i="1" s="1"/>
  <c r="AG1941" i="1"/>
  <c r="AJ1941" i="1" s="1"/>
  <c r="AG1942" i="1"/>
  <c r="AJ1942" i="1" s="1"/>
  <c r="AG1943" i="1"/>
  <c r="AJ1943" i="1" s="1"/>
  <c r="AG1944" i="1"/>
  <c r="AJ1944" i="1" s="1"/>
  <c r="AG1945" i="1"/>
  <c r="AJ1945" i="1" s="1"/>
  <c r="AG1946" i="1"/>
  <c r="AJ1946" i="1" s="1"/>
  <c r="AG1947" i="1"/>
  <c r="AJ1947" i="1" s="1"/>
  <c r="AG1948" i="1"/>
  <c r="AJ1948" i="1" s="1"/>
  <c r="AG1949" i="1"/>
  <c r="AJ1949" i="1" s="1"/>
  <c r="AG1950" i="1"/>
  <c r="AJ1950" i="1" s="1"/>
  <c r="AG1951" i="1"/>
  <c r="AJ1951" i="1" s="1"/>
  <c r="AG1952" i="1"/>
  <c r="AJ1952" i="1" s="1"/>
  <c r="AG1953" i="1"/>
  <c r="AJ1953" i="1" s="1"/>
  <c r="AG1954" i="1"/>
  <c r="AJ1954" i="1" s="1"/>
  <c r="AG1955" i="1"/>
  <c r="AJ1955" i="1" s="1"/>
  <c r="AG1956" i="1"/>
  <c r="AJ1956" i="1" s="1"/>
  <c r="AG1957" i="1"/>
  <c r="AJ1957" i="1" s="1"/>
  <c r="AG1958" i="1"/>
  <c r="AJ1958" i="1" s="1"/>
  <c r="AG1959" i="1"/>
  <c r="AJ1959" i="1" s="1"/>
  <c r="AG1960" i="1"/>
  <c r="AJ1960" i="1" s="1"/>
  <c r="AG1961" i="1"/>
  <c r="AJ1961" i="1" s="1"/>
  <c r="AG1962" i="1"/>
  <c r="AJ1962" i="1" s="1"/>
  <c r="AG1963" i="1"/>
  <c r="AJ1963" i="1" s="1"/>
  <c r="AG1964" i="1"/>
  <c r="AJ1964" i="1" s="1"/>
  <c r="AG1965" i="1"/>
  <c r="AJ1965" i="1" s="1"/>
  <c r="AG1966" i="1"/>
  <c r="AJ1966" i="1" s="1"/>
  <c r="AG1967" i="1"/>
  <c r="AJ1967" i="1" s="1"/>
  <c r="AG1968" i="1"/>
  <c r="AJ1968" i="1" s="1"/>
  <c r="AG1969" i="1"/>
  <c r="AJ1969" i="1" s="1"/>
  <c r="AG1970" i="1"/>
  <c r="AJ1970" i="1" s="1"/>
  <c r="AG1971" i="1"/>
  <c r="AJ1971" i="1" s="1"/>
  <c r="AG1972" i="1"/>
  <c r="AJ1972" i="1" s="1"/>
  <c r="AG1973" i="1"/>
  <c r="AJ1973" i="1" s="1"/>
  <c r="AG1974" i="1"/>
  <c r="AJ1974" i="1" s="1"/>
  <c r="AG1975" i="1"/>
  <c r="AJ1975" i="1" s="1"/>
  <c r="AG1976" i="1"/>
  <c r="AJ1976" i="1" s="1"/>
  <c r="AG1977" i="1"/>
  <c r="AJ1977" i="1" s="1"/>
  <c r="AG1978" i="1"/>
  <c r="AJ1978" i="1" s="1"/>
  <c r="AG1979" i="1"/>
  <c r="AJ1979" i="1" s="1"/>
  <c r="AG1980" i="1"/>
  <c r="AJ1980" i="1" s="1"/>
  <c r="AG1981" i="1"/>
  <c r="AJ1981" i="1" s="1"/>
  <c r="AG1982" i="1"/>
  <c r="AJ1982" i="1" s="1"/>
  <c r="AG1983" i="1"/>
  <c r="AJ1983" i="1" s="1"/>
  <c r="AG1984" i="1"/>
  <c r="AJ1984" i="1" s="1"/>
  <c r="AG1985" i="1"/>
  <c r="AJ1985" i="1" s="1"/>
  <c r="AG1986" i="1"/>
  <c r="AJ1986" i="1" s="1"/>
  <c r="AG1987" i="1"/>
  <c r="AJ1987" i="1" s="1"/>
  <c r="AG1988" i="1"/>
  <c r="AJ1988" i="1" s="1"/>
  <c r="AG1989" i="1"/>
  <c r="AJ1989" i="1" s="1"/>
  <c r="AG1990" i="1"/>
  <c r="AJ1990" i="1" s="1"/>
  <c r="AG1991" i="1"/>
  <c r="AJ1991" i="1" s="1"/>
  <c r="AG1992" i="1"/>
  <c r="AJ1992" i="1" s="1"/>
  <c r="AG1993" i="1"/>
  <c r="AJ1993" i="1" s="1"/>
  <c r="AG1994" i="1"/>
  <c r="AJ1994" i="1" s="1"/>
  <c r="AG1995" i="1"/>
  <c r="AJ1995" i="1" s="1"/>
  <c r="AG1996" i="1"/>
  <c r="AJ1996" i="1" s="1"/>
  <c r="AG1997" i="1"/>
  <c r="AJ1997" i="1" s="1"/>
  <c r="AG1998" i="1"/>
  <c r="AJ1998" i="1" s="1"/>
  <c r="AG1999" i="1"/>
  <c r="AJ1999" i="1" s="1"/>
  <c r="AG2000" i="1"/>
  <c r="AJ2000" i="1" s="1"/>
  <c r="AG2001" i="1"/>
  <c r="AJ2001" i="1" s="1"/>
  <c r="AG2002" i="1"/>
  <c r="AJ2002" i="1" s="1"/>
  <c r="AG2003" i="1"/>
  <c r="AJ2003" i="1" s="1"/>
  <c r="AG2004" i="1"/>
  <c r="AJ2004" i="1" s="1"/>
  <c r="AG2005" i="1"/>
  <c r="AJ2005" i="1" s="1"/>
  <c r="AG2006" i="1"/>
  <c r="AJ2006" i="1" s="1"/>
  <c r="AG2007" i="1"/>
  <c r="AJ2007" i="1" s="1"/>
  <c r="AG2008" i="1"/>
  <c r="AJ2008" i="1" s="1"/>
  <c r="AG2009" i="1"/>
  <c r="AJ2009" i="1" s="1"/>
  <c r="AG2010" i="1"/>
  <c r="AJ2010" i="1" s="1"/>
  <c r="AG2011" i="1"/>
  <c r="AJ2011" i="1" s="1"/>
  <c r="AG2012" i="1"/>
  <c r="AJ2012" i="1" s="1"/>
  <c r="AG2013" i="1"/>
  <c r="AJ2013" i="1" s="1"/>
  <c r="AG2014" i="1"/>
  <c r="AJ2014" i="1" s="1"/>
  <c r="AG2015" i="1"/>
  <c r="AJ2015" i="1" s="1"/>
  <c r="AG2016" i="1"/>
  <c r="AJ2016" i="1" s="1"/>
  <c r="AG2017" i="1"/>
  <c r="AJ2017" i="1" s="1"/>
  <c r="AG2018" i="1"/>
  <c r="AJ2018" i="1" s="1"/>
  <c r="AG2019" i="1"/>
  <c r="AJ2019" i="1" s="1"/>
  <c r="AG2020" i="1"/>
  <c r="AJ2020" i="1" s="1"/>
  <c r="AG2021" i="1"/>
  <c r="AJ2021" i="1" s="1"/>
  <c r="AG2022" i="1"/>
  <c r="AJ2022" i="1" s="1"/>
  <c r="AG2023" i="1"/>
  <c r="AJ2023" i="1" s="1"/>
  <c r="AG2024" i="1"/>
  <c r="AJ2024" i="1" s="1"/>
  <c r="AG2025" i="1"/>
  <c r="AJ2025" i="1" s="1"/>
  <c r="AG2026" i="1"/>
  <c r="AJ2026" i="1" s="1"/>
  <c r="AG2027" i="1"/>
  <c r="AJ2027" i="1" s="1"/>
  <c r="AG2028" i="1"/>
  <c r="AJ2028" i="1" s="1"/>
  <c r="AG2029" i="1"/>
  <c r="AJ2029" i="1" s="1"/>
  <c r="AG2030" i="1"/>
  <c r="AJ2030" i="1" s="1"/>
  <c r="AG2031" i="1"/>
  <c r="AJ2031" i="1" s="1"/>
  <c r="AG2032" i="1"/>
  <c r="AJ2032" i="1" s="1"/>
  <c r="AG2033" i="1"/>
  <c r="AJ2033" i="1" s="1"/>
  <c r="AG2034" i="1"/>
  <c r="AJ2034" i="1" s="1"/>
  <c r="AG2035" i="1"/>
  <c r="AJ2035" i="1" s="1"/>
  <c r="AG2036" i="1"/>
  <c r="AJ2036" i="1" s="1"/>
  <c r="AG2037" i="1"/>
  <c r="AJ2037" i="1" s="1"/>
  <c r="AG2038" i="1"/>
  <c r="AJ2038" i="1" s="1"/>
  <c r="AG2039" i="1"/>
  <c r="AJ2039" i="1" s="1"/>
  <c r="AG2040" i="1"/>
  <c r="AJ2040" i="1" s="1"/>
  <c r="AG2041" i="1"/>
  <c r="AJ2041" i="1" s="1"/>
  <c r="AG2042" i="1"/>
  <c r="AJ2042" i="1" s="1"/>
  <c r="AG2043" i="1"/>
  <c r="AJ2043" i="1" s="1"/>
  <c r="AG2044" i="1"/>
  <c r="AJ2044" i="1" s="1"/>
  <c r="AG2045" i="1"/>
  <c r="AJ2045" i="1" s="1"/>
  <c r="AG2046" i="1"/>
  <c r="AJ2046" i="1" s="1"/>
  <c r="AG2047" i="1"/>
  <c r="AJ2047" i="1" s="1"/>
  <c r="AG2048" i="1"/>
  <c r="AJ2048" i="1" s="1"/>
  <c r="AG2049" i="1"/>
  <c r="AJ2049" i="1" s="1"/>
  <c r="AG2050" i="1"/>
  <c r="AJ2050" i="1" s="1"/>
  <c r="AG2051" i="1"/>
  <c r="AJ2051" i="1" s="1"/>
  <c r="AG2052" i="1"/>
  <c r="AJ2052" i="1" s="1"/>
  <c r="AG2053" i="1"/>
  <c r="AJ2053" i="1" s="1"/>
  <c r="AG2054" i="1"/>
  <c r="AJ2054" i="1" s="1"/>
  <c r="AG2055" i="1"/>
  <c r="AJ2055" i="1" s="1"/>
  <c r="AG2056" i="1"/>
  <c r="AJ2056" i="1" s="1"/>
  <c r="AG2057" i="1"/>
  <c r="AJ2057" i="1" s="1"/>
  <c r="AG2058" i="1"/>
  <c r="AJ2058" i="1" s="1"/>
  <c r="AG2059" i="1"/>
  <c r="AJ2059" i="1" s="1"/>
  <c r="AG2060" i="1"/>
  <c r="AJ2060" i="1" s="1"/>
  <c r="AG2061" i="1"/>
  <c r="AJ2061" i="1" s="1"/>
  <c r="AG2062" i="1"/>
  <c r="AJ2062" i="1" s="1"/>
  <c r="AG2063" i="1"/>
  <c r="AJ2063" i="1" s="1"/>
  <c r="AG2064" i="1"/>
  <c r="AJ2064" i="1" s="1"/>
  <c r="AG2065" i="1"/>
  <c r="AJ2065" i="1" s="1"/>
  <c r="AG2066" i="1"/>
  <c r="AJ2066" i="1" s="1"/>
  <c r="AG2067" i="1"/>
  <c r="AJ2067" i="1" s="1"/>
  <c r="AG2068" i="1"/>
  <c r="AJ2068" i="1" s="1"/>
  <c r="AG2069" i="1"/>
  <c r="AJ2069" i="1" s="1"/>
  <c r="AG2070" i="1"/>
  <c r="AJ2070" i="1" s="1"/>
  <c r="AG2071" i="1"/>
  <c r="AJ2071" i="1" s="1"/>
  <c r="AG2072" i="1"/>
  <c r="AJ2072" i="1" s="1"/>
  <c r="AG2073" i="1"/>
  <c r="AJ2073" i="1" s="1"/>
  <c r="AG2074" i="1"/>
  <c r="AJ2074" i="1" s="1"/>
  <c r="AG2075" i="1"/>
  <c r="AJ2075" i="1" s="1"/>
  <c r="AG2076" i="1"/>
  <c r="AJ2076" i="1" s="1"/>
  <c r="AG2077" i="1"/>
  <c r="AJ2077" i="1" s="1"/>
  <c r="AG2078" i="1"/>
  <c r="AJ2078" i="1" s="1"/>
  <c r="AG2079" i="1"/>
  <c r="AJ2079" i="1" s="1"/>
  <c r="AG2080" i="1"/>
  <c r="AJ2080" i="1" s="1"/>
  <c r="AG2081" i="1"/>
  <c r="AJ2081" i="1" s="1"/>
  <c r="AG2082" i="1"/>
  <c r="AJ2082" i="1" s="1"/>
  <c r="AG2083" i="1"/>
  <c r="AJ2083" i="1" s="1"/>
  <c r="AG2084" i="1"/>
  <c r="AJ2084" i="1" s="1"/>
  <c r="AG2085" i="1"/>
  <c r="AJ2085" i="1" s="1"/>
  <c r="AG2086" i="1"/>
  <c r="AJ2086" i="1" s="1"/>
  <c r="AG2087" i="1"/>
  <c r="AJ2087" i="1" s="1"/>
  <c r="AG2088" i="1"/>
  <c r="AJ2088" i="1" s="1"/>
  <c r="AG2089" i="1"/>
  <c r="AJ2089" i="1" s="1"/>
  <c r="AG2090" i="1"/>
  <c r="AJ2090" i="1" s="1"/>
  <c r="AG2091" i="1"/>
  <c r="AJ2091" i="1" s="1"/>
  <c r="AG2092" i="1"/>
  <c r="AJ2092" i="1" s="1"/>
  <c r="AG2093" i="1"/>
  <c r="AJ2093" i="1" s="1"/>
  <c r="AG2094" i="1"/>
  <c r="AJ2094" i="1" s="1"/>
  <c r="AG2095" i="1"/>
  <c r="AJ2095" i="1" s="1"/>
  <c r="AG2096" i="1"/>
  <c r="AJ2096" i="1" s="1"/>
  <c r="AG2097" i="1"/>
  <c r="AJ2097" i="1" s="1"/>
  <c r="AG2098" i="1"/>
  <c r="AJ2098" i="1" s="1"/>
  <c r="AG2099" i="1"/>
  <c r="AJ2099" i="1" s="1"/>
  <c r="AG2100" i="1"/>
  <c r="AJ2100" i="1" s="1"/>
  <c r="AG2101" i="1"/>
  <c r="AJ2101" i="1" s="1"/>
  <c r="AG2102" i="1"/>
  <c r="AJ2102" i="1" s="1"/>
  <c r="AG2103" i="1"/>
  <c r="AJ2103" i="1" s="1"/>
  <c r="AG2104" i="1"/>
  <c r="AJ2104" i="1" s="1"/>
  <c r="AG2105" i="1"/>
  <c r="AJ2105" i="1" s="1"/>
  <c r="AG2106" i="1"/>
  <c r="AJ2106" i="1" s="1"/>
  <c r="AG2107" i="1"/>
  <c r="AJ2107" i="1" s="1"/>
  <c r="AG2108" i="1"/>
  <c r="AJ2108" i="1" s="1"/>
  <c r="AG2109" i="1"/>
  <c r="AJ2109" i="1" s="1"/>
  <c r="AG2110" i="1"/>
  <c r="AJ2110" i="1" s="1"/>
  <c r="AG2111" i="1"/>
  <c r="AJ2111" i="1" s="1"/>
  <c r="AG2112" i="1"/>
  <c r="AJ2112" i="1" s="1"/>
  <c r="AG2113" i="1"/>
  <c r="AJ2113" i="1" s="1"/>
  <c r="AG2114" i="1"/>
  <c r="AJ2114" i="1" s="1"/>
  <c r="AG2115" i="1"/>
  <c r="AJ2115" i="1" s="1"/>
  <c r="AG2116" i="1"/>
  <c r="AJ2116" i="1" s="1"/>
  <c r="AG2117" i="1"/>
  <c r="AJ2117" i="1" s="1"/>
  <c r="AG2118" i="1"/>
  <c r="AJ2118" i="1" s="1"/>
  <c r="AG2119" i="1"/>
  <c r="AJ2119" i="1" s="1"/>
  <c r="AG2120" i="1"/>
  <c r="AJ2120" i="1" s="1"/>
  <c r="AG2121" i="1"/>
  <c r="AJ2121" i="1" s="1"/>
  <c r="AG2122" i="1"/>
  <c r="AJ2122" i="1" s="1"/>
  <c r="AG2123" i="1"/>
  <c r="AJ2123" i="1" s="1"/>
  <c r="AG2124" i="1"/>
  <c r="AJ2124" i="1" s="1"/>
  <c r="AG2125" i="1"/>
  <c r="AJ2125" i="1" s="1"/>
  <c r="AG2126" i="1"/>
  <c r="AJ2126" i="1" s="1"/>
  <c r="AG2127" i="1"/>
  <c r="AJ2127" i="1" s="1"/>
  <c r="AG2128" i="1"/>
  <c r="AJ2128" i="1" s="1"/>
  <c r="AG2129" i="1"/>
  <c r="AJ2129" i="1" s="1"/>
  <c r="AG2130" i="1"/>
  <c r="AJ2130" i="1" s="1"/>
  <c r="AG2131" i="1"/>
  <c r="AJ2131" i="1" s="1"/>
  <c r="AG2132" i="1"/>
  <c r="AJ2132" i="1" s="1"/>
  <c r="AG2133" i="1"/>
  <c r="AJ2133" i="1" s="1"/>
  <c r="AG2134" i="1"/>
  <c r="AJ2134" i="1" s="1"/>
  <c r="AG2135" i="1"/>
  <c r="AJ2135" i="1" s="1"/>
  <c r="AG2136" i="1"/>
  <c r="AJ2136" i="1" s="1"/>
  <c r="AG2137" i="1"/>
  <c r="AJ2137" i="1" s="1"/>
  <c r="AG2138" i="1"/>
  <c r="AJ2138" i="1" s="1"/>
  <c r="AG2139" i="1"/>
  <c r="AJ2139" i="1" s="1"/>
  <c r="AG2140" i="1"/>
  <c r="AJ2140" i="1" s="1"/>
  <c r="AG2141" i="1"/>
  <c r="AJ2141" i="1" s="1"/>
  <c r="AG2142" i="1"/>
  <c r="AJ2142" i="1" s="1"/>
  <c r="AG2143" i="1"/>
  <c r="AJ2143" i="1" s="1"/>
  <c r="AG2144" i="1"/>
  <c r="AJ2144" i="1" s="1"/>
  <c r="AG2145" i="1"/>
  <c r="AJ2145" i="1" s="1"/>
  <c r="AG2146" i="1"/>
  <c r="AJ2146" i="1" s="1"/>
  <c r="AG2147" i="1"/>
  <c r="AJ2147" i="1" s="1"/>
  <c r="AG2148" i="1"/>
  <c r="AJ2148" i="1" s="1"/>
  <c r="AG2149" i="1"/>
  <c r="AJ2149" i="1" s="1"/>
  <c r="AG2150" i="1"/>
  <c r="AJ2150" i="1" s="1"/>
  <c r="AG2151" i="1"/>
  <c r="AJ2151" i="1" s="1"/>
  <c r="AG2152" i="1"/>
  <c r="AJ2152" i="1" s="1"/>
  <c r="AG2153" i="1"/>
  <c r="AJ2153" i="1" s="1"/>
  <c r="AG2154" i="1"/>
  <c r="AJ2154" i="1" s="1"/>
  <c r="AG2155" i="1"/>
  <c r="AJ2155" i="1" s="1"/>
  <c r="AG2156" i="1"/>
  <c r="AJ2156" i="1" s="1"/>
  <c r="AG2157" i="1"/>
  <c r="AJ2157" i="1" s="1"/>
  <c r="AG2158" i="1"/>
  <c r="AJ2158" i="1" s="1"/>
  <c r="AG2159" i="1"/>
  <c r="AJ2159" i="1" s="1"/>
  <c r="AG2160" i="1"/>
  <c r="AJ2160" i="1" s="1"/>
  <c r="AG2161" i="1"/>
  <c r="AJ2161" i="1" s="1"/>
  <c r="AG2162" i="1"/>
  <c r="AJ2162" i="1" s="1"/>
  <c r="AG2163" i="1"/>
  <c r="AJ2163" i="1" s="1"/>
  <c r="AG2164" i="1"/>
  <c r="AJ2164" i="1" s="1"/>
  <c r="AG2165" i="1"/>
  <c r="AJ2165" i="1" s="1"/>
  <c r="AG2166" i="1"/>
  <c r="AJ2166" i="1" s="1"/>
  <c r="AG2167" i="1"/>
  <c r="AJ2167" i="1" s="1"/>
  <c r="AG2168" i="1"/>
  <c r="AJ2168" i="1" s="1"/>
  <c r="AG2169" i="1"/>
  <c r="AJ2169" i="1" s="1"/>
  <c r="AG2170" i="1"/>
  <c r="AJ2170" i="1" s="1"/>
  <c r="AG2171" i="1"/>
  <c r="AJ2171" i="1" s="1"/>
  <c r="AG2172" i="1"/>
  <c r="AJ2172" i="1" s="1"/>
  <c r="AG2173" i="1"/>
  <c r="AJ2173" i="1" s="1"/>
  <c r="AG2174" i="1"/>
  <c r="AJ2174" i="1" s="1"/>
  <c r="AG2175" i="1"/>
  <c r="AJ2175" i="1" s="1"/>
  <c r="AG2176" i="1"/>
  <c r="AJ2176" i="1" s="1"/>
  <c r="AG2177" i="1"/>
  <c r="AJ2177" i="1" s="1"/>
  <c r="AG2178" i="1"/>
  <c r="AJ2178" i="1" s="1"/>
  <c r="AG2179" i="1"/>
  <c r="AJ2179" i="1" s="1"/>
  <c r="AG2180" i="1"/>
  <c r="AJ2180" i="1" s="1"/>
  <c r="AG2181" i="1"/>
  <c r="AJ2181" i="1" s="1"/>
  <c r="AG2182" i="1"/>
  <c r="AJ2182" i="1" s="1"/>
  <c r="AG2183" i="1"/>
  <c r="AJ2183" i="1" s="1"/>
  <c r="AG2184" i="1"/>
  <c r="AJ2184" i="1" s="1"/>
  <c r="AG2185" i="1"/>
  <c r="AJ2185" i="1" s="1"/>
  <c r="AG2186" i="1"/>
  <c r="AJ2186" i="1" s="1"/>
  <c r="AG2187" i="1"/>
  <c r="AJ2187" i="1" s="1"/>
  <c r="AG2188" i="1"/>
  <c r="AJ2188" i="1" s="1"/>
  <c r="AG2189" i="1"/>
  <c r="AJ2189" i="1" s="1"/>
  <c r="AG2190" i="1"/>
  <c r="AJ2190" i="1" s="1"/>
  <c r="AG2191" i="1"/>
  <c r="AJ2191" i="1" s="1"/>
  <c r="AG2192" i="1"/>
  <c r="AJ2192" i="1" s="1"/>
  <c r="AG2193" i="1"/>
  <c r="AJ2193" i="1" s="1"/>
  <c r="AG2194" i="1"/>
  <c r="AJ2194" i="1" s="1"/>
  <c r="AG2195" i="1"/>
  <c r="AJ2195" i="1" s="1"/>
  <c r="AG2196" i="1"/>
  <c r="AJ2196" i="1" s="1"/>
  <c r="AG2197" i="1"/>
  <c r="AJ2197" i="1" s="1"/>
  <c r="AG2198" i="1"/>
  <c r="AJ2198" i="1" s="1"/>
  <c r="AG2199" i="1"/>
  <c r="AJ2199" i="1" s="1"/>
  <c r="AG2200" i="1"/>
  <c r="AJ2200" i="1" s="1"/>
  <c r="AG2201" i="1"/>
  <c r="AJ2201" i="1" s="1"/>
  <c r="AG2202" i="1"/>
  <c r="AJ2202" i="1" s="1"/>
  <c r="AG2203" i="1"/>
  <c r="AJ2203" i="1" s="1"/>
  <c r="AG2204" i="1"/>
  <c r="AJ2204" i="1" s="1"/>
  <c r="AG2205" i="1"/>
  <c r="AJ2205" i="1" s="1"/>
  <c r="AG2206" i="1"/>
  <c r="AJ2206" i="1" s="1"/>
  <c r="AG2207" i="1"/>
  <c r="AJ2207" i="1" s="1"/>
  <c r="AG2208" i="1"/>
  <c r="AJ2208" i="1" s="1"/>
  <c r="AG2209" i="1"/>
  <c r="AJ2209" i="1" s="1"/>
  <c r="AG2210" i="1"/>
  <c r="AJ2210" i="1" s="1"/>
  <c r="AG2211" i="1"/>
  <c r="AJ2211" i="1" s="1"/>
  <c r="AG2212" i="1"/>
  <c r="AJ2212" i="1" s="1"/>
  <c r="AG2213" i="1"/>
  <c r="AJ2213" i="1" s="1"/>
  <c r="AG2214" i="1"/>
  <c r="AJ2214" i="1" s="1"/>
  <c r="AG2215" i="1"/>
  <c r="AJ2215" i="1" s="1"/>
  <c r="AG2216" i="1"/>
  <c r="AJ2216" i="1" s="1"/>
  <c r="AG2217" i="1"/>
  <c r="AJ2217" i="1" s="1"/>
  <c r="AG2218" i="1"/>
  <c r="AJ2218" i="1" s="1"/>
  <c r="AG2219" i="1"/>
  <c r="AJ2219" i="1" s="1"/>
  <c r="AG2220" i="1"/>
  <c r="AJ2220" i="1" s="1"/>
  <c r="AG2221" i="1"/>
  <c r="AJ2221" i="1" s="1"/>
  <c r="AG2222" i="1"/>
  <c r="AJ2222" i="1" s="1"/>
  <c r="AG2223" i="1"/>
  <c r="AJ2223" i="1" s="1"/>
  <c r="AG2224" i="1"/>
  <c r="AJ2224" i="1" s="1"/>
  <c r="AG2225" i="1"/>
  <c r="AJ2225" i="1" s="1"/>
  <c r="AG2226" i="1"/>
  <c r="AJ2226" i="1" s="1"/>
  <c r="AG2227" i="1"/>
  <c r="AJ2227" i="1" s="1"/>
  <c r="AG2228" i="1"/>
  <c r="AJ2228" i="1" s="1"/>
  <c r="AG2229" i="1"/>
  <c r="AJ2229" i="1" s="1"/>
  <c r="AG2230" i="1"/>
  <c r="AJ2230" i="1" s="1"/>
  <c r="AG2231" i="1"/>
  <c r="AJ2231" i="1" s="1"/>
  <c r="AG2232" i="1"/>
  <c r="AJ2232" i="1" s="1"/>
  <c r="AG2233" i="1"/>
  <c r="AJ2233" i="1" s="1"/>
  <c r="AG2234" i="1"/>
  <c r="AJ2234" i="1" s="1"/>
  <c r="AG2235" i="1"/>
  <c r="AJ2235" i="1" s="1"/>
  <c r="AG2236" i="1"/>
  <c r="AJ2236" i="1" s="1"/>
  <c r="AG2237" i="1"/>
  <c r="AJ2237" i="1" s="1"/>
  <c r="AG2238" i="1"/>
  <c r="AJ2238" i="1" s="1"/>
  <c r="AG2239" i="1"/>
  <c r="AJ2239" i="1" s="1"/>
  <c r="AG2240" i="1"/>
  <c r="AJ2240" i="1" s="1"/>
  <c r="AG2241" i="1"/>
  <c r="AJ2241" i="1" s="1"/>
  <c r="AG2242" i="1"/>
  <c r="AJ2242" i="1" s="1"/>
  <c r="AG2243" i="1"/>
  <c r="AJ2243" i="1" s="1"/>
  <c r="AG2244" i="1"/>
  <c r="AJ2244" i="1" s="1"/>
  <c r="AG2245" i="1"/>
  <c r="AJ2245" i="1" s="1"/>
  <c r="AG2246" i="1"/>
  <c r="AJ2246" i="1" s="1"/>
  <c r="AG2247" i="1"/>
  <c r="AJ2247" i="1" s="1"/>
  <c r="AG2248" i="1"/>
  <c r="AJ2248" i="1" s="1"/>
  <c r="AG2249" i="1"/>
  <c r="AJ2249" i="1" s="1"/>
  <c r="AG2250" i="1"/>
  <c r="AJ2250" i="1" s="1"/>
  <c r="AG2251" i="1"/>
  <c r="AJ2251" i="1" s="1"/>
  <c r="AG2252" i="1"/>
  <c r="AJ2252" i="1" s="1"/>
  <c r="AG2253" i="1"/>
  <c r="AJ2253" i="1" s="1"/>
  <c r="AG2254" i="1"/>
  <c r="AJ2254" i="1" s="1"/>
  <c r="AG2255" i="1"/>
  <c r="AJ2255" i="1" s="1"/>
  <c r="AG2256" i="1"/>
  <c r="AJ2256" i="1" s="1"/>
  <c r="AG2257" i="1"/>
  <c r="AJ2257" i="1" s="1"/>
  <c r="AG2258" i="1"/>
  <c r="AJ2258" i="1" s="1"/>
  <c r="AG2259" i="1"/>
  <c r="AJ2259" i="1" s="1"/>
  <c r="AG2260" i="1"/>
  <c r="AJ2260" i="1" s="1"/>
  <c r="AG2261" i="1"/>
  <c r="AJ2261" i="1" s="1"/>
  <c r="AG2262" i="1"/>
  <c r="AJ2262" i="1" s="1"/>
  <c r="AG2263" i="1"/>
  <c r="AJ2263" i="1" s="1"/>
  <c r="AG2264" i="1"/>
  <c r="AJ2264" i="1" s="1"/>
  <c r="AG2265" i="1"/>
  <c r="AJ2265" i="1" s="1"/>
  <c r="AG2266" i="1"/>
  <c r="AJ2266" i="1" s="1"/>
  <c r="AG2267" i="1"/>
  <c r="AJ2267" i="1" s="1"/>
  <c r="AG2268" i="1"/>
  <c r="AJ2268" i="1" s="1"/>
  <c r="AG2269" i="1"/>
  <c r="AJ2269" i="1" s="1"/>
  <c r="AG2270" i="1"/>
  <c r="AJ2270" i="1" s="1"/>
  <c r="AG2271" i="1"/>
  <c r="AJ2271" i="1" s="1"/>
  <c r="AG2272" i="1"/>
  <c r="AJ2272" i="1" s="1"/>
  <c r="AG2273" i="1"/>
  <c r="AJ2273" i="1" s="1"/>
  <c r="AG2274" i="1"/>
  <c r="AJ2274" i="1" s="1"/>
  <c r="AG2275" i="1"/>
  <c r="AJ2275" i="1" s="1"/>
  <c r="AG2276" i="1"/>
  <c r="AJ2276" i="1" s="1"/>
  <c r="AG2277" i="1"/>
  <c r="AJ2277" i="1" s="1"/>
  <c r="AG2278" i="1"/>
  <c r="AJ2278" i="1" s="1"/>
  <c r="AG2279" i="1"/>
  <c r="AJ2279" i="1" s="1"/>
  <c r="AG2280" i="1"/>
  <c r="AJ2280" i="1" s="1"/>
  <c r="AG2281" i="1"/>
  <c r="AJ2281" i="1" s="1"/>
  <c r="AG2282" i="1"/>
  <c r="AJ2282" i="1" s="1"/>
  <c r="AG2283" i="1"/>
  <c r="AJ2283" i="1" s="1"/>
  <c r="AG2284" i="1"/>
  <c r="AJ2284" i="1" s="1"/>
  <c r="AG2285" i="1"/>
  <c r="AJ2285" i="1" s="1"/>
  <c r="AG2286" i="1"/>
  <c r="AJ2286" i="1" s="1"/>
  <c r="AG2287" i="1"/>
  <c r="AJ2287" i="1" s="1"/>
  <c r="AG2288" i="1"/>
  <c r="AJ2288" i="1" s="1"/>
  <c r="AG2289" i="1"/>
  <c r="AJ2289" i="1" s="1"/>
  <c r="AG2290" i="1"/>
  <c r="AJ2290" i="1" s="1"/>
  <c r="AG2291" i="1"/>
  <c r="AJ2291" i="1" s="1"/>
  <c r="AG2292" i="1"/>
  <c r="AJ2292" i="1" s="1"/>
  <c r="AG2293" i="1"/>
  <c r="AJ2293" i="1" s="1"/>
  <c r="AG2294" i="1"/>
  <c r="AJ2294" i="1" s="1"/>
  <c r="AG2295" i="1"/>
  <c r="AJ2295" i="1" s="1"/>
  <c r="AG2296" i="1"/>
  <c r="AJ2296" i="1" s="1"/>
  <c r="AG2297" i="1"/>
  <c r="AJ2297" i="1" s="1"/>
  <c r="AG2298" i="1"/>
  <c r="AJ2298" i="1" s="1"/>
  <c r="AG2299" i="1"/>
  <c r="AJ2299" i="1" s="1"/>
  <c r="AG2300" i="1"/>
  <c r="AJ2300" i="1" s="1"/>
  <c r="AG2301" i="1"/>
  <c r="AJ2301" i="1" s="1"/>
  <c r="AG2302" i="1"/>
  <c r="AJ2302" i="1" s="1"/>
  <c r="AG2303" i="1"/>
  <c r="AJ2303" i="1" s="1"/>
  <c r="AG2304" i="1"/>
  <c r="AJ2304" i="1" s="1"/>
  <c r="AG2305" i="1"/>
  <c r="AJ2305" i="1" s="1"/>
  <c r="AG2306" i="1"/>
  <c r="AJ2306" i="1" s="1"/>
  <c r="AG2307" i="1"/>
  <c r="AJ2307" i="1" s="1"/>
  <c r="AG2308" i="1"/>
  <c r="AJ2308" i="1" s="1"/>
  <c r="AG2309" i="1"/>
  <c r="AJ2309" i="1" s="1"/>
  <c r="AG2310" i="1"/>
  <c r="AJ2310" i="1" s="1"/>
  <c r="AG2311" i="1"/>
  <c r="AJ2311" i="1" s="1"/>
  <c r="AG2312" i="1"/>
  <c r="AJ2312" i="1" s="1"/>
  <c r="AG2313" i="1"/>
  <c r="AJ2313" i="1" s="1"/>
  <c r="AG2314" i="1"/>
  <c r="AJ2314" i="1" s="1"/>
  <c r="AG2315" i="1"/>
  <c r="AJ2315" i="1" s="1"/>
  <c r="AG2316" i="1"/>
  <c r="AJ2316" i="1" s="1"/>
  <c r="AG2317" i="1"/>
  <c r="AJ2317" i="1" s="1"/>
  <c r="AG2318" i="1"/>
  <c r="AJ2318" i="1" s="1"/>
  <c r="AG2319" i="1"/>
  <c r="AJ2319" i="1" s="1"/>
  <c r="AG2320" i="1"/>
  <c r="AJ2320" i="1" s="1"/>
  <c r="AG2321" i="1"/>
  <c r="AJ2321" i="1" s="1"/>
  <c r="AG2322" i="1"/>
  <c r="AJ2322" i="1" s="1"/>
  <c r="AG2323" i="1"/>
  <c r="AJ2323" i="1" s="1"/>
  <c r="AG2324" i="1"/>
  <c r="AJ2324" i="1" s="1"/>
  <c r="AG2325" i="1"/>
  <c r="AJ2325" i="1" s="1"/>
  <c r="AG2326" i="1"/>
  <c r="AJ2326" i="1" s="1"/>
  <c r="AG2327" i="1"/>
  <c r="AJ2327" i="1" s="1"/>
  <c r="AG2328" i="1"/>
  <c r="AJ2328" i="1" s="1"/>
  <c r="AG2329" i="1"/>
  <c r="AJ2329" i="1" s="1"/>
  <c r="AG2330" i="1"/>
  <c r="AJ2330" i="1" s="1"/>
  <c r="AG2331" i="1"/>
  <c r="AJ2331" i="1" s="1"/>
  <c r="AG2332" i="1"/>
  <c r="AJ2332" i="1" s="1"/>
  <c r="AG2333" i="1"/>
  <c r="AJ2333" i="1" s="1"/>
  <c r="AG2334" i="1"/>
  <c r="AJ2334" i="1" s="1"/>
  <c r="AG2335" i="1"/>
  <c r="AJ2335" i="1" s="1"/>
  <c r="AG2336" i="1"/>
  <c r="AJ2336" i="1" s="1"/>
  <c r="AG2337" i="1"/>
  <c r="AJ2337" i="1" s="1"/>
  <c r="AG2338" i="1"/>
  <c r="AJ2338" i="1" s="1"/>
  <c r="AG2339" i="1"/>
  <c r="AJ2339" i="1" s="1"/>
  <c r="AG2340" i="1"/>
  <c r="AJ2340" i="1" s="1"/>
  <c r="AG2341" i="1"/>
  <c r="AJ2341" i="1" s="1"/>
  <c r="AG2342" i="1"/>
  <c r="AJ2342" i="1" s="1"/>
  <c r="AG2343" i="1"/>
  <c r="AJ2343" i="1" s="1"/>
  <c r="AG2344" i="1"/>
  <c r="AJ2344" i="1" s="1"/>
  <c r="AG2345" i="1"/>
  <c r="AJ2345" i="1" s="1"/>
  <c r="AG2346" i="1"/>
  <c r="AJ2346" i="1" s="1"/>
  <c r="AG2347" i="1"/>
  <c r="AJ2347" i="1" s="1"/>
  <c r="AG2348" i="1"/>
  <c r="AJ2348" i="1" s="1"/>
  <c r="AG2349" i="1"/>
  <c r="AJ2349" i="1" s="1"/>
  <c r="AG2350" i="1"/>
  <c r="AJ2350" i="1" s="1"/>
  <c r="AG2351" i="1"/>
  <c r="AJ2351" i="1" s="1"/>
  <c r="AG2352" i="1"/>
  <c r="AJ2352" i="1" s="1"/>
  <c r="AG2353" i="1"/>
  <c r="AJ2353" i="1" s="1"/>
  <c r="AG2354" i="1"/>
  <c r="AJ2354" i="1" s="1"/>
  <c r="AG2355" i="1"/>
  <c r="AJ2355" i="1" s="1"/>
  <c r="AG2356" i="1"/>
  <c r="AJ2356" i="1" s="1"/>
  <c r="AG2357" i="1"/>
  <c r="AJ2357" i="1" s="1"/>
  <c r="AG2358" i="1"/>
  <c r="AJ2358" i="1" s="1"/>
  <c r="AG2359" i="1"/>
  <c r="AJ2359" i="1" s="1"/>
  <c r="AG2360" i="1"/>
  <c r="AJ2360" i="1" s="1"/>
  <c r="AG2361" i="1"/>
  <c r="AJ2361" i="1" s="1"/>
  <c r="AG2362" i="1"/>
  <c r="AJ2362" i="1" s="1"/>
  <c r="AG2363" i="1"/>
  <c r="AJ2363" i="1" s="1"/>
  <c r="AG2364" i="1"/>
  <c r="AJ2364" i="1" s="1"/>
  <c r="AG2365" i="1"/>
  <c r="AJ2365" i="1" s="1"/>
  <c r="AG2366" i="1"/>
  <c r="AJ2366" i="1" s="1"/>
  <c r="AG2367" i="1"/>
  <c r="AJ2367" i="1" s="1"/>
  <c r="AG2368" i="1"/>
  <c r="AJ2368" i="1" s="1"/>
  <c r="AG2369" i="1"/>
  <c r="AJ2369" i="1" s="1"/>
  <c r="AG2370" i="1"/>
  <c r="AJ2370" i="1" s="1"/>
  <c r="AG2371" i="1"/>
  <c r="AJ2371" i="1" s="1"/>
  <c r="AG2372" i="1"/>
  <c r="AJ2372" i="1" s="1"/>
  <c r="AG2373" i="1"/>
  <c r="AJ2373" i="1" s="1"/>
  <c r="AG2374" i="1"/>
  <c r="AJ2374" i="1" s="1"/>
  <c r="AG2375" i="1"/>
  <c r="AJ2375" i="1" s="1"/>
  <c r="AG2376" i="1"/>
  <c r="AJ2376" i="1" s="1"/>
  <c r="AG2377" i="1"/>
  <c r="AJ2377" i="1" s="1"/>
  <c r="AG2378" i="1"/>
  <c r="AJ2378" i="1" s="1"/>
  <c r="AG2379" i="1"/>
  <c r="AJ2379" i="1" s="1"/>
  <c r="AG2380" i="1"/>
  <c r="AJ2380" i="1" s="1"/>
  <c r="AG2381" i="1"/>
  <c r="AJ2381" i="1" s="1"/>
  <c r="AG2382" i="1"/>
  <c r="AJ2382" i="1" s="1"/>
  <c r="AG2383" i="1"/>
  <c r="AJ2383" i="1" s="1"/>
  <c r="AG2384" i="1"/>
  <c r="AJ2384" i="1" s="1"/>
  <c r="AG2385" i="1"/>
  <c r="AJ2385" i="1" s="1"/>
  <c r="AG2386" i="1"/>
  <c r="AJ2386" i="1" s="1"/>
  <c r="AG2387" i="1"/>
  <c r="AJ2387" i="1" s="1"/>
  <c r="AG2388" i="1"/>
  <c r="AJ2388" i="1" s="1"/>
  <c r="AG2389" i="1"/>
  <c r="AJ2389" i="1" s="1"/>
  <c r="AG2390" i="1"/>
  <c r="AJ2390" i="1" s="1"/>
  <c r="AG2391" i="1"/>
  <c r="AJ2391" i="1" s="1"/>
  <c r="AG2392" i="1"/>
  <c r="AJ2392" i="1" s="1"/>
  <c r="AG2393" i="1"/>
  <c r="AJ2393" i="1" s="1"/>
  <c r="AG2394" i="1"/>
  <c r="AJ2394" i="1" s="1"/>
  <c r="AG2395" i="1"/>
  <c r="AJ2395" i="1" s="1"/>
  <c r="AG2396" i="1"/>
  <c r="AJ2396" i="1" s="1"/>
  <c r="AG2397" i="1"/>
  <c r="AJ2397" i="1" s="1"/>
  <c r="AG2398" i="1"/>
  <c r="AJ2398" i="1" s="1"/>
  <c r="AG2399" i="1"/>
  <c r="AJ2399" i="1" s="1"/>
  <c r="AG2400" i="1"/>
  <c r="AJ2400" i="1" s="1"/>
  <c r="AG2401" i="1"/>
  <c r="AJ2401" i="1" s="1"/>
  <c r="AG2402" i="1"/>
  <c r="AJ2402" i="1" s="1"/>
  <c r="AG2403" i="1"/>
  <c r="AJ2403" i="1" s="1"/>
  <c r="AG2404" i="1"/>
  <c r="AJ2404" i="1" s="1"/>
  <c r="AG2405" i="1"/>
  <c r="AJ2405" i="1" s="1"/>
  <c r="AG2406" i="1"/>
  <c r="AJ2406" i="1" s="1"/>
  <c r="AG2407" i="1"/>
  <c r="AJ2407" i="1" s="1"/>
  <c r="AG2408" i="1"/>
  <c r="AJ2408" i="1" s="1"/>
  <c r="AG2409" i="1"/>
  <c r="AJ2409" i="1" s="1"/>
  <c r="AG2410" i="1"/>
  <c r="AJ2410" i="1" s="1"/>
  <c r="AG2411" i="1"/>
  <c r="AJ2411" i="1" s="1"/>
  <c r="AG2412" i="1"/>
  <c r="AJ2412" i="1" s="1"/>
  <c r="AG2413" i="1"/>
  <c r="AJ2413" i="1" s="1"/>
  <c r="AG2414" i="1"/>
  <c r="AJ2414" i="1" s="1"/>
  <c r="AG2415" i="1"/>
  <c r="AJ2415" i="1" s="1"/>
  <c r="AG2416" i="1"/>
  <c r="AJ2416" i="1" s="1"/>
  <c r="AG2417" i="1"/>
  <c r="AJ2417" i="1" s="1"/>
  <c r="AG2418" i="1"/>
  <c r="AJ2418" i="1" s="1"/>
  <c r="AG2419" i="1"/>
  <c r="AJ2419" i="1" s="1"/>
  <c r="AG2420" i="1"/>
  <c r="AJ2420" i="1" s="1"/>
  <c r="AG2421" i="1"/>
  <c r="AJ2421" i="1" s="1"/>
  <c r="AG2422" i="1"/>
  <c r="AJ2422" i="1" s="1"/>
  <c r="AG2423" i="1"/>
  <c r="AJ2423" i="1" s="1"/>
  <c r="AG2424" i="1"/>
  <c r="AJ2424" i="1" s="1"/>
  <c r="AG2425" i="1"/>
  <c r="AJ2425" i="1" s="1"/>
  <c r="AG2426" i="1"/>
  <c r="AJ2426" i="1" s="1"/>
  <c r="AG2427" i="1"/>
  <c r="AJ2427" i="1" s="1"/>
  <c r="AG2428" i="1"/>
  <c r="AJ2428" i="1" s="1"/>
  <c r="AG2429" i="1"/>
  <c r="AJ2429" i="1" s="1"/>
  <c r="AG2430" i="1"/>
  <c r="AJ2430" i="1" s="1"/>
  <c r="AG2431" i="1"/>
  <c r="AJ2431" i="1" s="1"/>
  <c r="AG2432" i="1"/>
  <c r="AJ2432" i="1" s="1"/>
  <c r="AG2433" i="1"/>
  <c r="AJ2433" i="1" s="1"/>
  <c r="AG2434" i="1"/>
  <c r="AJ2434" i="1" s="1"/>
  <c r="AG2435" i="1"/>
  <c r="AJ2435" i="1" s="1"/>
  <c r="AG2436" i="1"/>
  <c r="AJ2436" i="1" s="1"/>
  <c r="AG2437" i="1"/>
  <c r="AJ2437" i="1" s="1"/>
  <c r="AG2438" i="1"/>
  <c r="AJ2438" i="1" s="1"/>
  <c r="AG2439" i="1"/>
  <c r="AJ2439" i="1" s="1"/>
  <c r="AG2440" i="1"/>
  <c r="AJ2440" i="1" s="1"/>
  <c r="AG2441" i="1"/>
  <c r="AJ2441" i="1" s="1"/>
  <c r="AG2442" i="1"/>
  <c r="AJ2442" i="1" s="1"/>
  <c r="AG2443" i="1"/>
  <c r="AJ2443" i="1" s="1"/>
  <c r="AG2444" i="1"/>
  <c r="AJ2444" i="1" s="1"/>
  <c r="AG2445" i="1"/>
  <c r="AJ2445" i="1" s="1"/>
  <c r="AG2446" i="1"/>
  <c r="AJ2446" i="1" s="1"/>
  <c r="AG2447" i="1"/>
  <c r="AJ2447" i="1" s="1"/>
  <c r="AG2448" i="1"/>
  <c r="AJ2448" i="1" s="1"/>
  <c r="AG2449" i="1"/>
  <c r="AJ2449" i="1" s="1"/>
  <c r="AG2450" i="1"/>
  <c r="AJ2450" i="1" s="1"/>
  <c r="AG2451" i="1"/>
  <c r="AJ2451" i="1" s="1"/>
  <c r="AG2452" i="1"/>
  <c r="AJ2452" i="1" s="1"/>
  <c r="AG2453" i="1"/>
  <c r="AJ2453" i="1" s="1"/>
  <c r="AG2454" i="1"/>
  <c r="AJ2454" i="1" s="1"/>
  <c r="AG2455" i="1"/>
  <c r="AJ2455" i="1" s="1"/>
  <c r="AG2456" i="1"/>
  <c r="AJ2456" i="1" s="1"/>
  <c r="AG2457" i="1"/>
  <c r="AJ2457" i="1" s="1"/>
  <c r="AG2458" i="1"/>
  <c r="AJ2458" i="1" s="1"/>
  <c r="AG2459" i="1"/>
  <c r="AJ2459" i="1" s="1"/>
  <c r="AG2460" i="1"/>
  <c r="AJ2460" i="1" s="1"/>
  <c r="AG2461" i="1"/>
  <c r="AJ2461" i="1" s="1"/>
  <c r="AG2462" i="1"/>
  <c r="AJ2462" i="1" s="1"/>
  <c r="AG2463" i="1"/>
  <c r="AJ2463" i="1" s="1"/>
  <c r="AG2464" i="1"/>
  <c r="AJ2464" i="1" s="1"/>
  <c r="AG2465" i="1"/>
  <c r="AJ2465" i="1" s="1"/>
  <c r="AG2466" i="1"/>
  <c r="AJ2466" i="1" s="1"/>
  <c r="AG2467" i="1"/>
  <c r="AJ2467" i="1" s="1"/>
  <c r="AG2468" i="1"/>
  <c r="AJ2468" i="1" s="1"/>
  <c r="AG2469" i="1"/>
  <c r="AJ2469" i="1" s="1"/>
  <c r="AG2470" i="1"/>
  <c r="AJ2470" i="1" s="1"/>
  <c r="AG2471" i="1"/>
  <c r="AJ2471" i="1" s="1"/>
  <c r="AG2472" i="1"/>
  <c r="AJ2472" i="1" s="1"/>
  <c r="AG2473" i="1"/>
  <c r="AJ2473" i="1" s="1"/>
  <c r="AG2474" i="1"/>
  <c r="AJ2474" i="1" s="1"/>
  <c r="AG2475" i="1"/>
  <c r="AJ2475" i="1" s="1"/>
  <c r="AG2476" i="1"/>
  <c r="AJ2476" i="1" s="1"/>
  <c r="AG2477" i="1"/>
  <c r="AJ2477" i="1" s="1"/>
  <c r="AG2478" i="1"/>
  <c r="AJ2478" i="1" s="1"/>
  <c r="AG2479" i="1"/>
  <c r="AJ2479" i="1" s="1"/>
  <c r="AG2480" i="1"/>
  <c r="AJ2480" i="1" s="1"/>
  <c r="AG2481" i="1"/>
  <c r="AJ2481" i="1" s="1"/>
  <c r="AG2482" i="1"/>
  <c r="AJ2482" i="1" s="1"/>
  <c r="AG2483" i="1"/>
  <c r="AJ2483" i="1" s="1"/>
  <c r="AG2484" i="1"/>
  <c r="AJ2484" i="1" s="1"/>
  <c r="AG2485" i="1"/>
  <c r="AJ2485" i="1" s="1"/>
  <c r="AG2486" i="1"/>
  <c r="AJ2486" i="1" s="1"/>
  <c r="AG2487" i="1"/>
  <c r="AJ2487" i="1" s="1"/>
  <c r="AG2488" i="1"/>
  <c r="AJ2488" i="1" s="1"/>
  <c r="AG2489" i="1"/>
  <c r="AJ2489" i="1" s="1"/>
  <c r="AG2490" i="1"/>
  <c r="AJ2490" i="1" s="1"/>
  <c r="AG2491" i="1"/>
  <c r="AJ2491" i="1" s="1"/>
  <c r="AG2492" i="1"/>
  <c r="AJ2492" i="1" s="1"/>
  <c r="AG2493" i="1"/>
  <c r="AJ2493" i="1" s="1"/>
  <c r="AG2494" i="1"/>
  <c r="AJ2494" i="1" s="1"/>
  <c r="AG2495" i="1"/>
  <c r="AJ2495" i="1" s="1"/>
  <c r="AG2496" i="1"/>
  <c r="AJ2496" i="1" s="1"/>
  <c r="AG2497" i="1"/>
  <c r="AJ2497" i="1" s="1"/>
  <c r="AG2498" i="1"/>
  <c r="AJ2498" i="1" s="1"/>
  <c r="AG2499" i="1"/>
  <c r="AJ2499" i="1" s="1"/>
  <c r="AG2500" i="1"/>
  <c r="AJ2500" i="1" s="1"/>
  <c r="AG2501" i="1"/>
  <c r="AJ2501" i="1" s="1"/>
  <c r="AG2502" i="1"/>
  <c r="AJ2502" i="1" s="1"/>
  <c r="AG2503" i="1"/>
  <c r="AJ2503" i="1" s="1"/>
  <c r="AG2504" i="1"/>
  <c r="AJ2504" i="1" s="1"/>
  <c r="AG2505" i="1"/>
  <c r="AJ2505" i="1" s="1"/>
  <c r="AG2506" i="1"/>
  <c r="AJ2506" i="1" s="1"/>
  <c r="AG2507" i="1"/>
  <c r="AJ2507" i="1" s="1"/>
  <c r="AG2508" i="1"/>
  <c r="AJ2508" i="1" s="1"/>
  <c r="AG2509" i="1"/>
  <c r="AJ2509" i="1" s="1"/>
  <c r="AG2510" i="1"/>
  <c r="AJ2510" i="1" s="1"/>
  <c r="AG2511" i="1"/>
  <c r="AJ2511" i="1" s="1"/>
  <c r="AG2512" i="1"/>
  <c r="AJ2512" i="1" s="1"/>
  <c r="AG2513" i="1"/>
  <c r="AJ2513" i="1" s="1"/>
  <c r="AG2514" i="1"/>
  <c r="AJ2514" i="1" s="1"/>
  <c r="AG2515" i="1"/>
  <c r="AJ2515" i="1" s="1"/>
  <c r="AG2516" i="1"/>
  <c r="AJ2516" i="1" s="1"/>
  <c r="AG2517" i="1"/>
  <c r="AJ2517" i="1" s="1"/>
  <c r="AG2518" i="1"/>
  <c r="AJ2518" i="1" s="1"/>
  <c r="AG2519" i="1"/>
  <c r="AJ2519" i="1" s="1"/>
  <c r="AG2520" i="1"/>
  <c r="AJ2520" i="1" s="1"/>
  <c r="AG2521" i="1"/>
  <c r="AJ2521" i="1" s="1"/>
  <c r="AG2522" i="1"/>
  <c r="AJ2522" i="1" s="1"/>
  <c r="AG2523" i="1"/>
  <c r="AJ2523" i="1" s="1"/>
  <c r="AG2524" i="1"/>
  <c r="AJ2524" i="1" s="1"/>
  <c r="AG2525" i="1"/>
  <c r="AJ2525" i="1" s="1"/>
  <c r="AG2526" i="1"/>
  <c r="AJ2526" i="1" s="1"/>
  <c r="AG2527" i="1"/>
  <c r="AJ2527" i="1" s="1"/>
  <c r="AG2528" i="1"/>
  <c r="AJ2528" i="1" s="1"/>
  <c r="AG2529" i="1"/>
  <c r="AJ2529" i="1" s="1"/>
  <c r="AG2530" i="1"/>
  <c r="AJ2530" i="1" s="1"/>
  <c r="AG2531" i="1"/>
  <c r="AJ2531" i="1" s="1"/>
  <c r="AG2532" i="1"/>
  <c r="AJ2532" i="1" s="1"/>
  <c r="AG2533" i="1"/>
  <c r="AJ2533" i="1" s="1"/>
  <c r="AG2534" i="1"/>
  <c r="AJ2534" i="1" s="1"/>
  <c r="AG2535" i="1"/>
  <c r="AJ2535" i="1" s="1"/>
  <c r="AG2536" i="1"/>
  <c r="AJ2536" i="1" s="1"/>
  <c r="AG2537" i="1"/>
  <c r="AJ2537" i="1" s="1"/>
  <c r="AG2538" i="1"/>
  <c r="AJ2538" i="1" s="1"/>
  <c r="AG2539" i="1"/>
  <c r="AJ2539" i="1" s="1"/>
  <c r="AG2540" i="1"/>
  <c r="AJ2540" i="1" s="1"/>
  <c r="AG2541" i="1"/>
  <c r="AJ2541" i="1" s="1"/>
  <c r="AG2542" i="1"/>
  <c r="AJ2542" i="1" s="1"/>
  <c r="AG2543" i="1"/>
  <c r="AJ2543" i="1" s="1"/>
  <c r="AG2544" i="1"/>
  <c r="AJ2544" i="1" s="1"/>
  <c r="AG2545" i="1"/>
  <c r="AJ2545" i="1" s="1"/>
  <c r="AG2546" i="1"/>
  <c r="AJ2546" i="1" s="1"/>
  <c r="AG2547" i="1"/>
  <c r="AJ2547" i="1" s="1"/>
  <c r="AG2548" i="1"/>
  <c r="AJ2548" i="1" s="1"/>
  <c r="AG2549" i="1"/>
  <c r="AJ2549" i="1" s="1"/>
  <c r="AG2550" i="1"/>
  <c r="AJ2550" i="1" s="1"/>
  <c r="AG2551" i="1"/>
  <c r="AJ2551" i="1" s="1"/>
  <c r="AG2552" i="1"/>
  <c r="AJ2552" i="1" s="1"/>
  <c r="AG2553" i="1"/>
  <c r="AJ2553" i="1" s="1"/>
  <c r="AG2554" i="1"/>
  <c r="AJ2554" i="1" s="1"/>
  <c r="AG2555" i="1"/>
  <c r="AJ2555" i="1" s="1"/>
  <c r="AG2556" i="1"/>
  <c r="AJ2556" i="1" s="1"/>
  <c r="AG2557" i="1"/>
  <c r="AJ2557" i="1" s="1"/>
  <c r="AG2558" i="1"/>
  <c r="AJ2558" i="1" s="1"/>
  <c r="AG2559" i="1"/>
  <c r="AJ2559" i="1" s="1"/>
  <c r="AG2560" i="1"/>
  <c r="AJ2560" i="1" s="1"/>
  <c r="AG2561" i="1"/>
  <c r="AJ2561" i="1" s="1"/>
  <c r="AG2562" i="1"/>
  <c r="AJ2562" i="1" s="1"/>
  <c r="AG2563" i="1"/>
  <c r="AJ2563" i="1" s="1"/>
  <c r="AG2564" i="1"/>
  <c r="AJ2564" i="1" s="1"/>
  <c r="AG2565" i="1"/>
  <c r="AJ2565" i="1" s="1"/>
  <c r="AG2566" i="1"/>
  <c r="AJ2566" i="1" s="1"/>
  <c r="AG2567" i="1"/>
  <c r="AJ2567" i="1" s="1"/>
  <c r="AG2568" i="1"/>
  <c r="AJ2568" i="1" s="1"/>
  <c r="AG2569" i="1"/>
  <c r="AJ2569" i="1" s="1"/>
  <c r="AG2570" i="1"/>
  <c r="AJ2570" i="1" s="1"/>
  <c r="AG2571" i="1"/>
  <c r="AJ2571" i="1" s="1"/>
  <c r="AG2572" i="1"/>
  <c r="AJ2572" i="1" s="1"/>
  <c r="AG2573" i="1"/>
  <c r="AJ2573" i="1" s="1"/>
  <c r="AG2574" i="1"/>
  <c r="AJ2574" i="1" s="1"/>
  <c r="AG2575" i="1"/>
  <c r="AJ2575" i="1" s="1"/>
  <c r="AG2576" i="1"/>
  <c r="AJ2576" i="1" s="1"/>
  <c r="AG2577" i="1"/>
  <c r="AJ2577" i="1" s="1"/>
  <c r="AG2578" i="1"/>
  <c r="AJ2578" i="1" s="1"/>
  <c r="AG2579" i="1"/>
  <c r="AJ2579" i="1" s="1"/>
  <c r="AG2580" i="1"/>
  <c r="AJ2580" i="1" s="1"/>
  <c r="AG2581" i="1"/>
  <c r="AJ2581" i="1" s="1"/>
  <c r="AG2582" i="1"/>
  <c r="AJ2582" i="1" s="1"/>
  <c r="AG2583" i="1"/>
  <c r="AJ2583" i="1" s="1"/>
  <c r="AG2584" i="1"/>
  <c r="AJ2584" i="1" s="1"/>
  <c r="AG2585" i="1"/>
  <c r="AJ2585" i="1" s="1"/>
  <c r="AG2586" i="1"/>
  <c r="AJ2586" i="1" s="1"/>
  <c r="AG2587" i="1"/>
  <c r="AJ2587" i="1" s="1"/>
  <c r="AG2588" i="1"/>
  <c r="AJ2588" i="1" s="1"/>
  <c r="AG2589" i="1"/>
  <c r="AJ2589" i="1" s="1"/>
  <c r="AG2590" i="1"/>
  <c r="AJ2590" i="1" s="1"/>
  <c r="AG2591" i="1"/>
  <c r="AJ2591" i="1" s="1"/>
  <c r="AG2592" i="1"/>
  <c r="AJ2592" i="1" s="1"/>
  <c r="AG2" i="1"/>
  <c r="AJ2" i="1" s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" i="1"/>
  <c r="AL1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" i="1"/>
  <c r="AI2583" i="1" l="1"/>
  <c r="AI2571" i="1"/>
  <c r="AI2559" i="1"/>
  <c r="AI2547" i="1"/>
  <c r="AI2535" i="1"/>
  <c r="AI2523" i="1"/>
  <c r="AI2511" i="1"/>
  <c r="AI2499" i="1"/>
  <c r="AI2487" i="1"/>
  <c r="AM2487" i="1" s="1"/>
  <c r="AN2487" i="1" s="1"/>
  <c r="AI2475" i="1"/>
  <c r="AI2463" i="1"/>
  <c r="AM2463" i="1" s="1"/>
  <c r="AN2463" i="1" s="1"/>
  <c r="AI2451" i="1"/>
  <c r="AM2451" i="1" s="1"/>
  <c r="AN2451" i="1" s="1"/>
  <c r="AI2439" i="1"/>
  <c r="AI2427" i="1"/>
  <c r="AI2415" i="1"/>
  <c r="AI2403" i="1"/>
  <c r="AI2391" i="1"/>
  <c r="AI2379" i="1"/>
  <c r="AI2367" i="1"/>
  <c r="AI2355" i="1"/>
  <c r="AI2343" i="1"/>
  <c r="AM2343" i="1" s="1"/>
  <c r="AN2343" i="1" s="1"/>
  <c r="AI2331" i="1"/>
  <c r="AI2319" i="1"/>
  <c r="AM2319" i="1" s="1"/>
  <c r="AN2319" i="1" s="1"/>
  <c r="AI2307" i="1"/>
  <c r="AM2307" i="1" s="1"/>
  <c r="AN2307" i="1" s="1"/>
  <c r="AI2295" i="1"/>
  <c r="AI2283" i="1"/>
  <c r="AI2271" i="1"/>
  <c r="AI2259" i="1"/>
  <c r="AI2247" i="1"/>
  <c r="AI2235" i="1"/>
  <c r="AI2223" i="1"/>
  <c r="AI2211" i="1"/>
  <c r="AI2199" i="1"/>
  <c r="AM2199" i="1" s="1"/>
  <c r="AN2199" i="1" s="1"/>
  <c r="AI2187" i="1"/>
  <c r="AI2175" i="1"/>
  <c r="AM2175" i="1" s="1"/>
  <c r="AN2175" i="1" s="1"/>
  <c r="AI2163" i="1"/>
  <c r="AM2163" i="1" s="1"/>
  <c r="AN2163" i="1" s="1"/>
  <c r="AI2151" i="1"/>
  <c r="AI2139" i="1"/>
  <c r="AI2127" i="1"/>
  <c r="AI2115" i="1"/>
  <c r="AI2103" i="1"/>
  <c r="AI2091" i="1"/>
  <c r="AI2079" i="1"/>
  <c r="AI2067" i="1"/>
  <c r="AI2055" i="1"/>
  <c r="AM2055" i="1" s="1"/>
  <c r="AN2055" i="1" s="1"/>
  <c r="AI2043" i="1"/>
  <c r="AI2031" i="1"/>
  <c r="AM2031" i="1" s="1"/>
  <c r="AN2031" i="1" s="1"/>
  <c r="AI2019" i="1"/>
  <c r="AI1946" i="1"/>
  <c r="AI14" i="1"/>
  <c r="AI12" i="1"/>
  <c r="AI2007" i="1"/>
  <c r="AI1995" i="1"/>
  <c r="AI1983" i="1"/>
  <c r="AI1971" i="1"/>
  <c r="AI1959" i="1"/>
  <c r="AI15" i="1"/>
  <c r="AM15" i="1" s="1"/>
  <c r="AN15" i="1" s="1"/>
  <c r="AI3" i="1"/>
  <c r="AI13" i="1"/>
  <c r="AM13" i="1" s="1"/>
  <c r="AN13" i="1" s="1"/>
  <c r="AI11" i="1"/>
  <c r="AM11" i="1" s="1"/>
  <c r="AN11" i="1" s="1"/>
  <c r="AI10" i="1"/>
  <c r="AI9" i="1"/>
  <c r="AI8" i="1"/>
  <c r="AI7" i="1"/>
  <c r="AI18" i="1"/>
  <c r="AI6" i="1"/>
  <c r="AI17" i="1"/>
  <c r="AI5" i="1"/>
  <c r="AI16" i="1"/>
  <c r="AM16" i="1" s="1"/>
  <c r="AN16" i="1" s="1"/>
  <c r="AI4" i="1"/>
  <c r="AI2" i="1"/>
  <c r="AM2" i="1" s="1"/>
  <c r="AN2" i="1" s="1"/>
  <c r="AI25" i="1"/>
  <c r="AK25" i="1"/>
  <c r="AI40" i="1"/>
  <c r="AK40" i="1"/>
  <c r="AI28" i="1"/>
  <c r="AK28" i="1"/>
  <c r="AK1946" i="1"/>
  <c r="AI1779" i="1"/>
  <c r="AK1779" i="1"/>
  <c r="AI1635" i="1"/>
  <c r="AM1635" i="1" s="1"/>
  <c r="AN1635" i="1" s="1"/>
  <c r="AK1635" i="1"/>
  <c r="AI1491" i="1"/>
  <c r="AM1491" i="1" s="1"/>
  <c r="AN1491" i="1" s="1"/>
  <c r="AK1491" i="1"/>
  <c r="AI1347" i="1"/>
  <c r="AK1347" i="1"/>
  <c r="AI1203" i="1"/>
  <c r="AK1203" i="1"/>
  <c r="AI39" i="1"/>
  <c r="AK39" i="1"/>
  <c r="AI27" i="1"/>
  <c r="AK27" i="1"/>
  <c r="AI38" i="1"/>
  <c r="AM38" i="1" s="1"/>
  <c r="AN38" i="1" s="1"/>
  <c r="AK38" i="1"/>
  <c r="AI26" i="1"/>
  <c r="AM26" i="1" s="1"/>
  <c r="AN26" i="1" s="1"/>
  <c r="AK26" i="1"/>
  <c r="AI36" i="1"/>
  <c r="AK36" i="1"/>
  <c r="AI24" i="1"/>
  <c r="AK24" i="1"/>
  <c r="AI47" i="1"/>
  <c r="AK47" i="1"/>
  <c r="AI35" i="1"/>
  <c r="AK35" i="1"/>
  <c r="AI23" i="1"/>
  <c r="AM23" i="1" s="1"/>
  <c r="AN23" i="1" s="1"/>
  <c r="AK23" i="1"/>
  <c r="AI46" i="1"/>
  <c r="AM46" i="1" s="1"/>
  <c r="AN46" i="1" s="1"/>
  <c r="AK46" i="1"/>
  <c r="AI34" i="1"/>
  <c r="AK34" i="1"/>
  <c r="AI22" i="1"/>
  <c r="AK22" i="1"/>
  <c r="AI45" i="1"/>
  <c r="AK45" i="1"/>
  <c r="AI33" i="1"/>
  <c r="AK33" i="1"/>
  <c r="AI21" i="1"/>
  <c r="AM21" i="1" s="1"/>
  <c r="AN21" i="1" s="1"/>
  <c r="AK21" i="1"/>
  <c r="AI1052" i="1"/>
  <c r="AM1052" i="1" s="1"/>
  <c r="AN1052" i="1" s="1"/>
  <c r="AK1052" i="1"/>
  <c r="AI44" i="1"/>
  <c r="AK44" i="1"/>
  <c r="AI32" i="1"/>
  <c r="AK32" i="1"/>
  <c r="AI20" i="1"/>
  <c r="AK20" i="1"/>
  <c r="AI43" i="1"/>
  <c r="AK43" i="1"/>
  <c r="AI31" i="1"/>
  <c r="AM31" i="1" s="1"/>
  <c r="AN31" i="1" s="1"/>
  <c r="AK31" i="1"/>
  <c r="AI19" i="1"/>
  <c r="AM19" i="1" s="1"/>
  <c r="AN19" i="1" s="1"/>
  <c r="AK19" i="1"/>
  <c r="AI42" i="1"/>
  <c r="AK42" i="1"/>
  <c r="AI30" i="1"/>
  <c r="AK30" i="1"/>
  <c r="AI41" i="1"/>
  <c r="AK41" i="1"/>
  <c r="AI29" i="1"/>
  <c r="AK29" i="1"/>
  <c r="AK2583" i="1"/>
  <c r="AK2571" i="1"/>
  <c r="AK2559" i="1"/>
  <c r="AK2547" i="1"/>
  <c r="AK2535" i="1"/>
  <c r="AK2523" i="1"/>
  <c r="AK2511" i="1"/>
  <c r="AK2499" i="1"/>
  <c r="AK2487" i="1"/>
  <c r="AK2475" i="1"/>
  <c r="AK2463" i="1"/>
  <c r="AK2451" i="1"/>
  <c r="AK2439" i="1"/>
  <c r="AK2427" i="1"/>
  <c r="AK2415" i="1"/>
  <c r="AK2403" i="1"/>
  <c r="AK2391" i="1"/>
  <c r="AK2379" i="1"/>
  <c r="AK2367" i="1"/>
  <c r="AK2355" i="1"/>
  <c r="AK2343" i="1"/>
  <c r="AK2331" i="1"/>
  <c r="AK2319" i="1"/>
  <c r="AK2307" i="1"/>
  <c r="AK2295" i="1"/>
  <c r="AK2283" i="1"/>
  <c r="AK2271" i="1"/>
  <c r="AK2259" i="1"/>
  <c r="AK2247" i="1"/>
  <c r="AK2235" i="1"/>
  <c r="AK2223" i="1"/>
  <c r="AK2211" i="1"/>
  <c r="AK2199" i="1"/>
  <c r="AK2187" i="1"/>
  <c r="AK2175" i="1"/>
  <c r="AK2163" i="1"/>
  <c r="AK2151" i="1"/>
  <c r="AK2139" i="1"/>
  <c r="AK2127" i="1"/>
  <c r="AK2115" i="1"/>
  <c r="AK2103" i="1"/>
  <c r="AK2091" i="1"/>
  <c r="AK2079" i="1"/>
  <c r="AK2067" i="1"/>
  <c r="AK2055" i="1"/>
  <c r="AK2043" i="1"/>
  <c r="AK2031" i="1"/>
  <c r="AK2019" i="1"/>
  <c r="AK2007" i="1"/>
  <c r="AK1995" i="1"/>
  <c r="AK1983" i="1"/>
  <c r="AK1971" i="1"/>
  <c r="AK195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K2" i="1"/>
  <c r="AI2400" i="1"/>
  <c r="AM2400" i="1" s="1"/>
  <c r="AN2400" i="1" s="1"/>
  <c r="AI2572" i="1"/>
  <c r="AI2500" i="1"/>
  <c r="AM2500" i="1" s="1"/>
  <c r="AN2500" i="1" s="1"/>
  <c r="AI2416" i="1"/>
  <c r="AI2380" i="1"/>
  <c r="AM2380" i="1" s="1"/>
  <c r="AN2380" i="1" s="1"/>
  <c r="AI2332" i="1"/>
  <c r="AM2332" i="1" s="1"/>
  <c r="AN2332" i="1" s="1"/>
  <c r="AI2296" i="1"/>
  <c r="AM2296" i="1" s="1"/>
  <c r="AN2296" i="1" s="1"/>
  <c r="AI2260" i="1"/>
  <c r="AI2212" i="1"/>
  <c r="AM2212" i="1" s="1"/>
  <c r="AN2212" i="1" s="1"/>
  <c r="AI2176" i="1"/>
  <c r="AI2140" i="1"/>
  <c r="AI2104" i="1"/>
  <c r="AM2104" i="1" s="1"/>
  <c r="AN2104" i="1" s="1"/>
  <c r="AI2068" i="1"/>
  <c r="AM2068" i="1" s="1"/>
  <c r="AN2068" i="1" s="1"/>
  <c r="AI2032" i="1"/>
  <c r="AM2032" i="1" s="1"/>
  <c r="AN2032" i="1" s="1"/>
  <c r="AI1984" i="1"/>
  <c r="AM1984" i="1" s="1"/>
  <c r="AN1984" i="1" s="1"/>
  <c r="AI1960" i="1"/>
  <c r="AI1924" i="1"/>
  <c r="AM1924" i="1" s="1"/>
  <c r="AN1924" i="1" s="1"/>
  <c r="AI1900" i="1"/>
  <c r="AM1900" i="1" s="1"/>
  <c r="AN1900" i="1" s="1"/>
  <c r="AI1876" i="1"/>
  <c r="AM1876" i="1" s="1"/>
  <c r="AN1876" i="1" s="1"/>
  <c r="AI1840" i="1"/>
  <c r="AI1828" i="1"/>
  <c r="AM1828" i="1" s="1"/>
  <c r="AN1828" i="1" s="1"/>
  <c r="AI1816" i="1"/>
  <c r="AI1804" i="1"/>
  <c r="AI1792" i="1"/>
  <c r="AM1792" i="1" s="1"/>
  <c r="AN1792" i="1" s="1"/>
  <c r="AI1780" i="1"/>
  <c r="AM1780" i="1" s="1"/>
  <c r="AN1780" i="1" s="1"/>
  <c r="AI1768" i="1"/>
  <c r="AM1768" i="1" s="1"/>
  <c r="AN1768" i="1" s="1"/>
  <c r="AI1756" i="1"/>
  <c r="AM1756" i="1" s="1"/>
  <c r="AN1756" i="1" s="1"/>
  <c r="AI1744" i="1"/>
  <c r="AI1732" i="1"/>
  <c r="AM1732" i="1" s="1"/>
  <c r="AN1732" i="1" s="1"/>
  <c r="AI1720" i="1"/>
  <c r="AM1720" i="1" s="1"/>
  <c r="AN1720" i="1" s="1"/>
  <c r="AI1708" i="1"/>
  <c r="AM1708" i="1" s="1"/>
  <c r="AN1708" i="1" s="1"/>
  <c r="AI1696" i="1"/>
  <c r="AI1684" i="1"/>
  <c r="AM1684" i="1" s="1"/>
  <c r="AN1684" i="1" s="1"/>
  <c r="AI1672" i="1"/>
  <c r="AI1660" i="1"/>
  <c r="AI1648" i="1"/>
  <c r="AM1648" i="1" s="1"/>
  <c r="AN1648" i="1" s="1"/>
  <c r="AI1636" i="1"/>
  <c r="AM1636" i="1" s="1"/>
  <c r="AN1636" i="1" s="1"/>
  <c r="AI1612" i="1"/>
  <c r="AM1612" i="1" s="1"/>
  <c r="AN1612" i="1" s="1"/>
  <c r="AI1600" i="1"/>
  <c r="AM1600" i="1" s="1"/>
  <c r="AN1600" i="1" s="1"/>
  <c r="AI1588" i="1"/>
  <c r="AI1576" i="1"/>
  <c r="AM1576" i="1" s="1"/>
  <c r="AN1576" i="1" s="1"/>
  <c r="AI1564" i="1"/>
  <c r="AM1564" i="1" s="1"/>
  <c r="AN1564" i="1" s="1"/>
  <c r="AI1540" i="1"/>
  <c r="AM1540" i="1" s="1"/>
  <c r="AN1540" i="1" s="1"/>
  <c r="AI1528" i="1"/>
  <c r="AI1516" i="1"/>
  <c r="AM1516" i="1" s="1"/>
  <c r="AN1516" i="1" s="1"/>
  <c r="AI1504" i="1"/>
  <c r="AI1492" i="1"/>
  <c r="AI1480" i="1"/>
  <c r="AM1480" i="1" s="1"/>
  <c r="AN1480" i="1" s="1"/>
  <c r="AI1468" i="1"/>
  <c r="AM1468" i="1" s="1"/>
  <c r="AN1468" i="1" s="1"/>
  <c r="AI1456" i="1"/>
  <c r="AM1456" i="1" s="1"/>
  <c r="AN1456" i="1" s="1"/>
  <c r="AI1444" i="1"/>
  <c r="AM1444" i="1" s="1"/>
  <c r="AN1444" i="1" s="1"/>
  <c r="AI1432" i="1"/>
  <c r="AI1420" i="1"/>
  <c r="AM1420" i="1" s="1"/>
  <c r="AN1420" i="1" s="1"/>
  <c r="AI1408" i="1"/>
  <c r="AM1408" i="1" s="1"/>
  <c r="AN1408" i="1" s="1"/>
  <c r="AI1396" i="1"/>
  <c r="AM1396" i="1" s="1"/>
  <c r="AN1396" i="1" s="1"/>
  <c r="AI1384" i="1"/>
  <c r="AI1372" i="1"/>
  <c r="AM1372" i="1" s="1"/>
  <c r="AN1372" i="1" s="1"/>
  <c r="AI1360" i="1"/>
  <c r="AI1348" i="1"/>
  <c r="AI1336" i="1"/>
  <c r="AM1336" i="1" s="1"/>
  <c r="AN1336" i="1" s="1"/>
  <c r="AI1324" i="1"/>
  <c r="AI1312" i="1"/>
  <c r="AM1312" i="1" s="1"/>
  <c r="AN1312" i="1" s="1"/>
  <c r="AI1300" i="1"/>
  <c r="AM1300" i="1" s="1"/>
  <c r="AN1300" i="1" s="1"/>
  <c r="AI1288" i="1"/>
  <c r="AI1276" i="1"/>
  <c r="AM1276" i="1" s="1"/>
  <c r="AN1276" i="1" s="1"/>
  <c r="AI1264" i="1"/>
  <c r="AM1264" i="1" s="1"/>
  <c r="AN1264" i="1" s="1"/>
  <c r="AI1252" i="1"/>
  <c r="AM1252" i="1" s="1"/>
  <c r="AN1252" i="1" s="1"/>
  <c r="AI1240" i="1"/>
  <c r="AI1228" i="1"/>
  <c r="AM1228" i="1" s="1"/>
  <c r="AN1228" i="1" s="1"/>
  <c r="AI1216" i="1"/>
  <c r="AI1204" i="1"/>
  <c r="AI1192" i="1"/>
  <c r="AM1192" i="1" s="1"/>
  <c r="AN1192" i="1" s="1"/>
  <c r="AI1180" i="1"/>
  <c r="AI1168" i="1"/>
  <c r="AM1168" i="1" s="1"/>
  <c r="AN1168" i="1" s="1"/>
  <c r="AI1156" i="1"/>
  <c r="AM1156" i="1" s="1"/>
  <c r="AN1156" i="1" s="1"/>
  <c r="AI1144" i="1"/>
  <c r="AI2560" i="1"/>
  <c r="AM2560" i="1" s="1"/>
  <c r="AN2560" i="1" s="1"/>
  <c r="AI2536" i="1"/>
  <c r="AM2536" i="1" s="1"/>
  <c r="AN2536" i="1" s="1"/>
  <c r="AI2512" i="1"/>
  <c r="AM2512" i="1" s="1"/>
  <c r="AN2512" i="1" s="1"/>
  <c r="AI2476" i="1"/>
  <c r="AI2452" i="1"/>
  <c r="AM2452" i="1" s="1"/>
  <c r="AN2452" i="1" s="1"/>
  <c r="AI2428" i="1"/>
  <c r="AI2368" i="1"/>
  <c r="AI2344" i="1"/>
  <c r="AM2344" i="1" s="1"/>
  <c r="AN2344" i="1" s="1"/>
  <c r="AI2308" i="1"/>
  <c r="AM2308" i="1" s="1"/>
  <c r="AN2308" i="1" s="1"/>
  <c r="AI2272" i="1"/>
  <c r="AM2272" i="1" s="1"/>
  <c r="AN2272" i="1" s="1"/>
  <c r="AI2236" i="1"/>
  <c r="AM2236" i="1" s="1"/>
  <c r="AN2236" i="1" s="1"/>
  <c r="AI2200" i="1"/>
  <c r="AI2164" i="1"/>
  <c r="AM2164" i="1" s="1"/>
  <c r="AN2164" i="1" s="1"/>
  <c r="AI2128" i="1"/>
  <c r="AM2128" i="1" s="1"/>
  <c r="AN2128" i="1" s="1"/>
  <c r="AI2092" i="1"/>
  <c r="AM2092" i="1" s="1"/>
  <c r="AN2092" i="1" s="1"/>
  <c r="AI2056" i="1"/>
  <c r="AI2020" i="1"/>
  <c r="AM2020" i="1" s="1"/>
  <c r="AN2020" i="1" s="1"/>
  <c r="AI1996" i="1"/>
  <c r="AI1972" i="1"/>
  <c r="AI1936" i="1"/>
  <c r="AM1936" i="1" s="1"/>
  <c r="AN1936" i="1" s="1"/>
  <c r="AI1912" i="1"/>
  <c r="AM1912" i="1" s="1"/>
  <c r="AN1912" i="1" s="1"/>
  <c r="AI1888" i="1"/>
  <c r="AI1852" i="1"/>
  <c r="AM1852" i="1" s="1"/>
  <c r="AN1852" i="1" s="1"/>
  <c r="AI1552" i="1"/>
  <c r="AI2584" i="1"/>
  <c r="AM2584" i="1" s="1"/>
  <c r="AN2584" i="1" s="1"/>
  <c r="AI2548" i="1"/>
  <c r="AM2548" i="1" s="1"/>
  <c r="AN2548" i="1" s="1"/>
  <c r="AI2524" i="1"/>
  <c r="AM2524" i="1" s="1"/>
  <c r="AN2524" i="1" s="1"/>
  <c r="AI2488" i="1"/>
  <c r="AI2464" i="1"/>
  <c r="AM2464" i="1" s="1"/>
  <c r="AN2464" i="1" s="1"/>
  <c r="AI2440" i="1"/>
  <c r="AI2404" i="1"/>
  <c r="AI2392" i="1"/>
  <c r="AM2392" i="1" s="1"/>
  <c r="AN2392" i="1" s="1"/>
  <c r="AI2356" i="1"/>
  <c r="AM2356" i="1" s="1"/>
  <c r="AN2356" i="1" s="1"/>
  <c r="AI2320" i="1"/>
  <c r="AM2320" i="1" s="1"/>
  <c r="AN2320" i="1" s="1"/>
  <c r="AI2284" i="1"/>
  <c r="AM2284" i="1" s="1"/>
  <c r="AN2284" i="1" s="1"/>
  <c r="AI2248" i="1"/>
  <c r="AI2224" i="1"/>
  <c r="AM2224" i="1" s="1"/>
  <c r="AN2224" i="1" s="1"/>
  <c r="AI2188" i="1"/>
  <c r="AM2188" i="1" s="1"/>
  <c r="AN2188" i="1" s="1"/>
  <c r="AI2152" i="1"/>
  <c r="AM2152" i="1" s="1"/>
  <c r="AN2152" i="1" s="1"/>
  <c r="AI2116" i="1"/>
  <c r="AI2080" i="1"/>
  <c r="AM2080" i="1" s="1"/>
  <c r="AN2080" i="1" s="1"/>
  <c r="AI2044" i="1"/>
  <c r="AI2008" i="1"/>
  <c r="AI1948" i="1"/>
  <c r="AM1948" i="1" s="1"/>
  <c r="AN1948" i="1" s="1"/>
  <c r="AI1624" i="1"/>
  <c r="AM1624" i="1" s="1"/>
  <c r="AN1624" i="1" s="1"/>
  <c r="AI1864" i="1"/>
  <c r="AM1864" i="1" s="1"/>
  <c r="AN1864" i="1" s="1"/>
  <c r="AI2592" i="1"/>
  <c r="AM2592" i="1" s="1"/>
  <c r="AN2592" i="1" s="1"/>
  <c r="AI2580" i="1"/>
  <c r="AI2568" i="1"/>
  <c r="AM2568" i="1" s="1"/>
  <c r="AN2568" i="1" s="1"/>
  <c r="AI2556" i="1"/>
  <c r="AM2556" i="1" s="1"/>
  <c r="AN2556" i="1" s="1"/>
  <c r="AI2544" i="1"/>
  <c r="AM2544" i="1" s="1"/>
  <c r="AN2544" i="1" s="1"/>
  <c r="AI2532" i="1"/>
  <c r="AI2520" i="1"/>
  <c r="AM2520" i="1" s="1"/>
  <c r="AN2520" i="1" s="1"/>
  <c r="AI2508" i="1"/>
  <c r="AI2496" i="1"/>
  <c r="AI2484" i="1"/>
  <c r="AM2484" i="1" s="1"/>
  <c r="AN2484" i="1" s="1"/>
  <c r="AI2472" i="1"/>
  <c r="AM2472" i="1" s="1"/>
  <c r="AN2472" i="1" s="1"/>
  <c r="AI2460" i="1"/>
  <c r="AM2460" i="1" s="1"/>
  <c r="AN2460" i="1" s="1"/>
  <c r="AI2448" i="1"/>
  <c r="AM2448" i="1" s="1"/>
  <c r="AN2448" i="1" s="1"/>
  <c r="AI2436" i="1"/>
  <c r="AI2424" i="1"/>
  <c r="AM2424" i="1" s="1"/>
  <c r="AN2424" i="1" s="1"/>
  <c r="AI2376" i="1"/>
  <c r="AM2376" i="1" s="1"/>
  <c r="AN2376" i="1" s="1"/>
  <c r="AI2364" i="1"/>
  <c r="AI2352" i="1"/>
  <c r="AI2340" i="1"/>
  <c r="AM2340" i="1" s="1"/>
  <c r="AN2340" i="1" s="1"/>
  <c r="AI2328" i="1"/>
  <c r="AI2316" i="1"/>
  <c r="AI2304" i="1"/>
  <c r="AM2304" i="1" s="1"/>
  <c r="AN2304" i="1" s="1"/>
  <c r="AI2292" i="1"/>
  <c r="AM2292" i="1" s="1"/>
  <c r="AN2292" i="1" s="1"/>
  <c r="AI2280" i="1"/>
  <c r="AM2280" i="1" s="1"/>
  <c r="AN2280" i="1" s="1"/>
  <c r="AI2268" i="1"/>
  <c r="AM2268" i="1" s="1"/>
  <c r="AN2268" i="1" s="1"/>
  <c r="AI2256" i="1"/>
  <c r="AI2244" i="1"/>
  <c r="AM2244" i="1" s="1"/>
  <c r="AN2244" i="1" s="1"/>
  <c r="AI2232" i="1"/>
  <c r="AM2232" i="1" s="1"/>
  <c r="AN2232" i="1" s="1"/>
  <c r="AI2220" i="1"/>
  <c r="AM2220" i="1" s="1"/>
  <c r="AN2220" i="1" s="1"/>
  <c r="AI2208" i="1"/>
  <c r="AI2196" i="1"/>
  <c r="AM2196" i="1" s="1"/>
  <c r="AN2196" i="1" s="1"/>
  <c r="AI2184" i="1"/>
  <c r="AI2172" i="1"/>
  <c r="AI2160" i="1"/>
  <c r="AM2160" i="1" s="1"/>
  <c r="AN2160" i="1" s="1"/>
  <c r="AI2148" i="1"/>
  <c r="AM2148" i="1" s="1"/>
  <c r="AN2148" i="1" s="1"/>
  <c r="AI2136" i="1"/>
  <c r="AM2136" i="1" s="1"/>
  <c r="AN2136" i="1" s="1"/>
  <c r="AI2124" i="1"/>
  <c r="AM2124" i="1" s="1"/>
  <c r="AN2124" i="1" s="1"/>
  <c r="AI2112" i="1"/>
  <c r="AI2100" i="1"/>
  <c r="AM2100" i="1" s="1"/>
  <c r="AN2100" i="1" s="1"/>
  <c r="AI2088" i="1"/>
  <c r="AM2088" i="1" s="1"/>
  <c r="AN2088" i="1" s="1"/>
  <c r="AI2076" i="1"/>
  <c r="AM2076" i="1" s="1"/>
  <c r="AN2076" i="1" s="1"/>
  <c r="AI2064" i="1"/>
  <c r="AI2052" i="1"/>
  <c r="AM2052" i="1" s="1"/>
  <c r="AN2052" i="1" s="1"/>
  <c r="AI2040" i="1"/>
  <c r="AI2028" i="1"/>
  <c r="AI2016" i="1"/>
  <c r="AM2016" i="1" s="1"/>
  <c r="AN2016" i="1" s="1"/>
  <c r="AI2004" i="1"/>
  <c r="AM2004" i="1" s="1"/>
  <c r="AN2004" i="1" s="1"/>
  <c r="AI1992" i="1"/>
  <c r="AM1992" i="1" s="1"/>
  <c r="AN1992" i="1" s="1"/>
  <c r="AI1980" i="1"/>
  <c r="AM1980" i="1" s="1"/>
  <c r="AN1980" i="1" s="1"/>
  <c r="AI1968" i="1"/>
  <c r="AI1956" i="1"/>
  <c r="AM1956" i="1" s="1"/>
  <c r="AN1956" i="1" s="1"/>
  <c r="AI1944" i="1"/>
  <c r="AM1944" i="1" s="1"/>
  <c r="AN1944" i="1" s="1"/>
  <c r="AI1932" i="1"/>
  <c r="AM1932" i="1" s="1"/>
  <c r="AN1932" i="1" s="1"/>
  <c r="AI1920" i="1"/>
  <c r="AI1908" i="1"/>
  <c r="AM1908" i="1" s="1"/>
  <c r="AN1908" i="1" s="1"/>
  <c r="AI1896" i="1"/>
  <c r="AI1884" i="1"/>
  <c r="AI1872" i="1"/>
  <c r="AM1872" i="1" s="1"/>
  <c r="AN1872" i="1" s="1"/>
  <c r="AI1860" i="1"/>
  <c r="AM1860" i="1" s="1"/>
  <c r="AN1860" i="1" s="1"/>
  <c r="AI1848" i="1"/>
  <c r="AM1848" i="1" s="1"/>
  <c r="AN1848" i="1" s="1"/>
  <c r="AI1824" i="1"/>
  <c r="AM1824" i="1" s="1"/>
  <c r="AN1824" i="1" s="1"/>
  <c r="AI2412" i="1"/>
  <c r="AI2388" i="1"/>
  <c r="AM2388" i="1" s="1"/>
  <c r="AN2388" i="1" s="1"/>
  <c r="AI1788" i="1"/>
  <c r="AM1788" i="1" s="1"/>
  <c r="AN1788" i="1" s="1"/>
  <c r="AI1716" i="1"/>
  <c r="AM1716" i="1" s="1"/>
  <c r="AN1716" i="1" s="1"/>
  <c r="AI1632" i="1"/>
  <c r="AI1548" i="1"/>
  <c r="AM1548" i="1" s="1"/>
  <c r="AN1548" i="1" s="1"/>
  <c r="AI1500" i="1"/>
  <c r="AI1380" i="1"/>
  <c r="AI1296" i="1"/>
  <c r="AM1296" i="1" s="1"/>
  <c r="AN1296" i="1" s="1"/>
  <c r="AI1260" i="1"/>
  <c r="AM1260" i="1" s="1"/>
  <c r="AN1260" i="1" s="1"/>
  <c r="AI1176" i="1"/>
  <c r="AM1176" i="1" s="1"/>
  <c r="AN1176" i="1" s="1"/>
  <c r="AI1092" i="1"/>
  <c r="AM1092" i="1" s="1"/>
  <c r="AN1092" i="1" s="1"/>
  <c r="AI996" i="1"/>
  <c r="AI900" i="1"/>
  <c r="AM900" i="1" s="1"/>
  <c r="AN900" i="1" s="1"/>
  <c r="AI816" i="1"/>
  <c r="AM816" i="1" s="1"/>
  <c r="AN816" i="1" s="1"/>
  <c r="AI732" i="1"/>
  <c r="AM732" i="1" s="1"/>
  <c r="AN732" i="1" s="1"/>
  <c r="AI696" i="1"/>
  <c r="AI672" i="1"/>
  <c r="AM672" i="1" s="1"/>
  <c r="AN672" i="1" s="1"/>
  <c r="AI588" i="1"/>
  <c r="AI492" i="1"/>
  <c r="AI384" i="1"/>
  <c r="AM384" i="1" s="1"/>
  <c r="AN384" i="1" s="1"/>
  <c r="AI180" i="1"/>
  <c r="AM180" i="1" s="1"/>
  <c r="AN180" i="1" s="1"/>
  <c r="AI2591" i="1"/>
  <c r="AM2591" i="1" s="1"/>
  <c r="AN2591" i="1" s="1"/>
  <c r="AI2579" i="1"/>
  <c r="AM2579" i="1" s="1"/>
  <c r="AN2579" i="1" s="1"/>
  <c r="AI2567" i="1"/>
  <c r="AI2555" i="1"/>
  <c r="AM2555" i="1" s="1"/>
  <c r="AN2555" i="1" s="1"/>
  <c r="AI2543" i="1"/>
  <c r="AM2543" i="1" s="1"/>
  <c r="AN2543" i="1" s="1"/>
  <c r="AI2531" i="1"/>
  <c r="AM2531" i="1" s="1"/>
  <c r="AN2531" i="1" s="1"/>
  <c r="AI2519" i="1"/>
  <c r="AI2507" i="1"/>
  <c r="AM2507" i="1" s="1"/>
  <c r="AN2507" i="1" s="1"/>
  <c r="AI2495" i="1"/>
  <c r="AI2483" i="1"/>
  <c r="AI2471" i="1"/>
  <c r="AM2471" i="1" s="1"/>
  <c r="AN2471" i="1" s="1"/>
  <c r="AI2459" i="1"/>
  <c r="AI2447" i="1"/>
  <c r="AM2447" i="1" s="1"/>
  <c r="AN2447" i="1" s="1"/>
  <c r="AI2435" i="1"/>
  <c r="AM2435" i="1" s="1"/>
  <c r="AN2435" i="1" s="1"/>
  <c r="AI2423" i="1"/>
  <c r="AI2411" i="1"/>
  <c r="AM2411" i="1" s="1"/>
  <c r="AN2411" i="1" s="1"/>
  <c r="AI2399" i="1"/>
  <c r="AM2399" i="1" s="1"/>
  <c r="AN2399" i="1" s="1"/>
  <c r="AI2387" i="1"/>
  <c r="AM2387" i="1" s="1"/>
  <c r="AN2387" i="1" s="1"/>
  <c r="AI2375" i="1"/>
  <c r="AI2363" i="1"/>
  <c r="AM2363" i="1" s="1"/>
  <c r="AN2363" i="1" s="1"/>
  <c r="AI2351" i="1"/>
  <c r="AI2339" i="1"/>
  <c r="AI2327" i="1"/>
  <c r="AM2327" i="1" s="1"/>
  <c r="AN2327" i="1" s="1"/>
  <c r="AI2315" i="1"/>
  <c r="AM2315" i="1" s="1"/>
  <c r="AN2315" i="1" s="1"/>
  <c r="AI2303" i="1"/>
  <c r="AM2303" i="1" s="1"/>
  <c r="AN2303" i="1" s="1"/>
  <c r="AI2291" i="1"/>
  <c r="AM2291" i="1" s="1"/>
  <c r="AN2291" i="1" s="1"/>
  <c r="AI2279" i="1"/>
  <c r="AI2267" i="1"/>
  <c r="AM2267" i="1" s="1"/>
  <c r="AN2267" i="1" s="1"/>
  <c r="AI2255" i="1"/>
  <c r="AM2255" i="1" s="1"/>
  <c r="AN2255" i="1" s="1"/>
  <c r="AI2243" i="1"/>
  <c r="AM2243" i="1" s="1"/>
  <c r="AN2243" i="1" s="1"/>
  <c r="AI2231" i="1"/>
  <c r="AI2219" i="1"/>
  <c r="AM2219" i="1" s="1"/>
  <c r="AN2219" i="1" s="1"/>
  <c r="AI2207" i="1"/>
  <c r="AI2195" i="1"/>
  <c r="AI2183" i="1"/>
  <c r="AM2183" i="1" s="1"/>
  <c r="AN2183" i="1" s="1"/>
  <c r="AI2171" i="1"/>
  <c r="AM2171" i="1" s="1"/>
  <c r="AN2171" i="1" s="1"/>
  <c r="AI2159" i="1"/>
  <c r="AM2159" i="1" s="1"/>
  <c r="AN2159" i="1" s="1"/>
  <c r="AI2147" i="1"/>
  <c r="AM2147" i="1" s="1"/>
  <c r="AN2147" i="1" s="1"/>
  <c r="AI2135" i="1"/>
  <c r="AI2123" i="1"/>
  <c r="AM2123" i="1" s="1"/>
  <c r="AN2123" i="1" s="1"/>
  <c r="AI2111" i="1"/>
  <c r="AM2111" i="1" s="1"/>
  <c r="AN2111" i="1" s="1"/>
  <c r="AI2099" i="1"/>
  <c r="AM2099" i="1" s="1"/>
  <c r="AN2099" i="1" s="1"/>
  <c r="AI2087" i="1"/>
  <c r="AI2075" i="1"/>
  <c r="AM2075" i="1" s="1"/>
  <c r="AN2075" i="1" s="1"/>
  <c r="AI2063" i="1"/>
  <c r="AI2051" i="1"/>
  <c r="AI2039" i="1"/>
  <c r="AM2039" i="1" s="1"/>
  <c r="AN2039" i="1" s="1"/>
  <c r="AI2027" i="1"/>
  <c r="AM2027" i="1" s="1"/>
  <c r="AN2027" i="1" s="1"/>
  <c r="AI2015" i="1"/>
  <c r="AM2015" i="1" s="1"/>
  <c r="AN2015" i="1" s="1"/>
  <c r="AI2003" i="1"/>
  <c r="AM2003" i="1" s="1"/>
  <c r="AN2003" i="1" s="1"/>
  <c r="AI1991" i="1"/>
  <c r="AI1979" i="1"/>
  <c r="AM1979" i="1" s="1"/>
  <c r="AN1979" i="1" s="1"/>
  <c r="AI1967" i="1"/>
  <c r="AM1967" i="1" s="1"/>
  <c r="AN1967" i="1" s="1"/>
  <c r="AI1955" i="1"/>
  <c r="AM1955" i="1" s="1"/>
  <c r="AN1955" i="1" s="1"/>
  <c r="AI1943" i="1"/>
  <c r="AI1931" i="1"/>
  <c r="AM1931" i="1" s="1"/>
  <c r="AN1931" i="1" s="1"/>
  <c r="AI1919" i="1"/>
  <c r="AI1907" i="1"/>
  <c r="AI1895" i="1"/>
  <c r="AM1895" i="1" s="1"/>
  <c r="AN1895" i="1" s="1"/>
  <c r="AI1883" i="1"/>
  <c r="AM1883" i="1" s="1"/>
  <c r="AN1883" i="1" s="1"/>
  <c r="AI1871" i="1"/>
  <c r="AM1871" i="1" s="1"/>
  <c r="AN1871" i="1" s="1"/>
  <c r="AI1859" i="1"/>
  <c r="AM1859" i="1" s="1"/>
  <c r="AN1859" i="1" s="1"/>
  <c r="AI1847" i="1"/>
  <c r="AI1835" i="1"/>
  <c r="AM1835" i="1" s="1"/>
  <c r="AN1835" i="1" s="1"/>
  <c r="AI1823" i="1"/>
  <c r="AM1823" i="1" s="1"/>
  <c r="AN1823" i="1" s="1"/>
  <c r="AI1811" i="1"/>
  <c r="AM1811" i="1" s="1"/>
  <c r="AN1811" i="1" s="1"/>
  <c r="AI1799" i="1"/>
  <c r="AI1787" i="1"/>
  <c r="AM1787" i="1" s="1"/>
  <c r="AN1787" i="1" s="1"/>
  <c r="AI1775" i="1"/>
  <c r="AI1763" i="1"/>
  <c r="AI1751" i="1"/>
  <c r="AM1751" i="1" s="1"/>
  <c r="AN1751" i="1" s="1"/>
  <c r="AI1739" i="1"/>
  <c r="AM1739" i="1" s="1"/>
  <c r="AN1739" i="1" s="1"/>
  <c r="AI1727" i="1"/>
  <c r="AM1727" i="1" s="1"/>
  <c r="AN1727" i="1" s="1"/>
  <c r="AI1715" i="1"/>
  <c r="AM1715" i="1" s="1"/>
  <c r="AN1715" i="1" s="1"/>
  <c r="AI1703" i="1"/>
  <c r="AI1691" i="1"/>
  <c r="AM1691" i="1" s="1"/>
  <c r="AN1691" i="1" s="1"/>
  <c r="AI1679" i="1"/>
  <c r="AM1679" i="1" s="1"/>
  <c r="AN1679" i="1" s="1"/>
  <c r="AI1667" i="1"/>
  <c r="AM1667" i="1" s="1"/>
  <c r="AN1667" i="1" s="1"/>
  <c r="AI1655" i="1"/>
  <c r="AI1643" i="1"/>
  <c r="AM1643" i="1" s="1"/>
  <c r="AN1643" i="1" s="1"/>
  <c r="AI1631" i="1"/>
  <c r="AI1619" i="1"/>
  <c r="AI1607" i="1"/>
  <c r="AM1607" i="1" s="1"/>
  <c r="AN1607" i="1" s="1"/>
  <c r="AI1595" i="1"/>
  <c r="AM1595" i="1" s="1"/>
  <c r="AN1595" i="1" s="1"/>
  <c r="AI1583" i="1"/>
  <c r="AM1583" i="1" s="1"/>
  <c r="AN1583" i="1" s="1"/>
  <c r="AI1571" i="1"/>
  <c r="AM1571" i="1" s="1"/>
  <c r="AN1571" i="1" s="1"/>
  <c r="AI1559" i="1"/>
  <c r="AI1547" i="1"/>
  <c r="AM1547" i="1" s="1"/>
  <c r="AN1547" i="1" s="1"/>
  <c r="AI1535" i="1"/>
  <c r="AM1535" i="1" s="1"/>
  <c r="AN1535" i="1" s="1"/>
  <c r="AI1523" i="1"/>
  <c r="AM1523" i="1" s="1"/>
  <c r="AN1523" i="1" s="1"/>
  <c r="AI1511" i="1"/>
  <c r="AI1499" i="1"/>
  <c r="AM1499" i="1" s="1"/>
  <c r="AN1499" i="1" s="1"/>
  <c r="AI1487" i="1"/>
  <c r="AI1475" i="1"/>
  <c r="AI1463" i="1"/>
  <c r="AM1463" i="1" s="1"/>
  <c r="AN1463" i="1" s="1"/>
  <c r="AI1451" i="1"/>
  <c r="AM1451" i="1" s="1"/>
  <c r="AN1451" i="1" s="1"/>
  <c r="AI1439" i="1"/>
  <c r="AM1439" i="1" s="1"/>
  <c r="AN1439" i="1" s="1"/>
  <c r="AI1427" i="1"/>
  <c r="AM1427" i="1" s="1"/>
  <c r="AN1427" i="1" s="1"/>
  <c r="AI1415" i="1"/>
  <c r="AI1403" i="1"/>
  <c r="AM1403" i="1" s="1"/>
  <c r="AN1403" i="1" s="1"/>
  <c r="AI1391" i="1"/>
  <c r="AM1391" i="1" s="1"/>
  <c r="AN1391" i="1" s="1"/>
  <c r="AI1379" i="1"/>
  <c r="AM1379" i="1" s="1"/>
  <c r="AN1379" i="1" s="1"/>
  <c r="AI1367" i="1"/>
  <c r="AI1355" i="1"/>
  <c r="AM1355" i="1" s="1"/>
  <c r="AN1355" i="1" s="1"/>
  <c r="AI1343" i="1"/>
  <c r="AI1331" i="1"/>
  <c r="AI1319" i="1"/>
  <c r="AM1319" i="1" s="1"/>
  <c r="AN1319" i="1" s="1"/>
  <c r="AI1307" i="1"/>
  <c r="AM1307" i="1" s="1"/>
  <c r="AN1307" i="1" s="1"/>
  <c r="AI1295" i="1"/>
  <c r="AM1295" i="1" s="1"/>
  <c r="AN1295" i="1" s="1"/>
  <c r="AI1283" i="1"/>
  <c r="AM1283" i="1" s="1"/>
  <c r="AN1283" i="1" s="1"/>
  <c r="AI1271" i="1"/>
  <c r="AI1259" i="1"/>
  <c r="AM1259" i="1" s="1"/>
  <c r="AN1259" i="1" s="1"/>
  <c r="AI1247" i="1"/>
  <c r="AM1247" i="1" s="1"/>
  <c r="AN1247" i="1" s="1"/>
  <c r="AI1235" i="1"/>
  <c r="AM1235" i="1" s="1"/>
  <c r="AN1235" i="1" s="1"/>
  <c r="AI1223" i="1"/>
  <c r="AI1211" i="1"/>
  <c r="AM1211" i="1" s="1"/>
  <c r="AN1211" i="1" s="1"/>
  <c r="AI1199" i="1"/>
  <c r="AI1187" i="1"/>
  <c r="AI1175" i="1"/>
  <c r="AM1175" i="1" s="1"/>
  <c r="AN1175" i="1" s="1"/>
  <c r="AI1163" i="1"/>
  <c r="AM1163" i="1" s="1"/>
  <c r="AN1163" i="1" s="1"/>
  <c r="AI1151" i="1"/>
  <c r="AM1151" i="1" s="1"/>
  <c r="AN1151" i="1" s="1"/>
  <c r="AI1139" i="1"/>
  <c r="AM1139" i="1" s="1"/>
  <c r="AN1139" i="1" s="1"/>
  <c r="AI1127" i="1"/>
  <c r="AI1115" i="1"/>
  <c r="AM1115" i="1" s="1"/>
  <c r="AN1115" i="1" s="1"/>
  <c r="AI1103" i="1"/>
  <c r="AI1091" i="1"/>
  <c r="AM1091" i="1" s="1"/>
  <c r="AN1091" i="1" s="1"/>
  <c r="AI1079" i="1"/>
  <c r="AI1067" i="1"/>
  <c r="AM1067" i="1" s="1"/>
  <c r="AN1067" i="1" s="1"/>
  <c r="AI1055" i="1"/>
  <c r="AI1043" i="1"/>
  <c r="AI1031" i="1"/>
  <c r="AM1031" i="1" s="1"/>
  <c r="AN1031" i="1" s="1"/>
  <c r="AI1019" i="1"/>
  <c r="AM1019" i="1" s="1"/>
  <c r="AN1019" i="1" s="1"/>
  <c r="AI1007" i="1"/>
  <c r="AM1007" i="1" s="1"/>
  <c r="AN1007" i="1" s="1"/>
  <c r="AI995" i="1"/>
  <c r="AM995" i="1" s="1"/>
  <c r="AN995" i="1" s="1"/>
  <c r="AI983" i="1"/>
  <c r="AI971" i="1"/>
  <c r="AM971" i="1" s="1"/>
  <c r="AN971" i="1" s="1"/>
  <c r="AI959" i="1"/>
  <c r="AM959" i="1" s="1"/>
  <c r="AN959" i="1" s="1"/>
  <c r="AI947" i="1"/>
  <c r="AM947" i="1" s="1"/>
  <c r="AN947" i="1" s="1"/>
  <c r="AI935" i="1"/>
  <c r="AI923" i="1"/>
  <c r="AM923" i="1" s="1"/>
  <c r="AN923" i="1" s="1"/>
  <c r="AI911" i="1"/>
  <c r="AI899" i="1"/>
  <c r="AI887" i="1"/>
  <c r="AM887" i="1" s="1"/>
  <c r="AN887" i="1" s="1"/>
  <c r="AI875" i="1"/>
  <c r="AM875" i="1" s="1"/>
  <c r="AN875" i="1" s="1"/>
  <c r="AI863" i="1"/>
  <c r="AM863" i="1" s="1"/>
  <c r="AN863" i="1" s="1"/>
  <c r="AI851" i="1"/>
  <c r="AM851" i="1" s="1"/>
  <c r="AN851" i="1" s="1"/>
  <c r="AI839" i="1"/>
  <c r="AI827" i="1"/>
  <c r="AM827" i="1" s="1"/>
  <c r="AN827" i="1" s="1"/>
  <c r="AI815" i="1"/>
  <c r="AM815" i="1" s="1"/>
  <c r="AN815" i="1" s="1"/>
  <c r="AI803" i="1"/>
  <c r="AM803" i="1" s="1"/>
  <c r="AN803" i="1" s="1"/>
  <c r="AI791" i="1"/>
  <c r="AI779" i="1"/>
  <c r="AM779" i="1" s="1"/>
  <c r="AN779" i="1" s="1"/>
  <c r="AI767" i="1"/>
  <c r="AI755" i="1"/>
  <c r="AI743" i="1"/>
  <c r="AM743" i="1" s="1"/>
  <c r="AN743" i="1" s="1"/>
  <c r="AI731" i="1"/>
  <c r="AM731" i="1" s="1"/>
  <c r="AN731" i="1" s="1"/>
  <c r="AI719" i="1"/>
  <c r="AM719" i="1" s="1"/>
  <c r="AN719" i="1" s="1"/>
  <c r="AI707" i="1"/>
  <c r="AM707" i="1" s="1"/>
  <c r="AN707" i="1" s="1"/>
  <c r="AI695" i="1"/>
  <c r="AI683" i="1"/>
  <c r="AM683" i="1" s="1"/>
  <c r="AN683" i="1" s="1"/>
  <c r="AI671" i="1"/>
  <c r="AM671" i="1" s="1"/>
  <c r="AN671" i="1" s="1"/>
  <c r="AI659" i="1"/>
  <c r="AM659" i="1" s="1"/>
  <c r="AN659" i="1" s="1"/>
  <c r="AI647" i="1"/>
  <c r="AI635" i="1"/>
  <c r="AM635" i="1" s="1"/>
  <c r="AN635" i="1" s="1"/>
  <c r="AI623" i="1"/>
  <c r="AI611" i="1"/>
  <c r="AI599" i="1"/>
  <c r="AM599" i="1" s="1"/>
  <c r="AN599" i="1" s="1"/>
  <c r="AI587" i="1"/>
  <c r="AM587" i="1" s="1"/>
  <c r="AN587" i="1" s="1"/>
  <c r="AI575" i="1"/>
  <c r="AM575" i="1" s="1"/>
  <c r="AN575" i="1" s="1"/>
  <c r="AI563" i="1"/>
  <c r="AM563" i="1" s="1"/>
  <c r="AN563" i="1" s="1"/>
  <c r="AI551" i="1"/>
  <c r="AI539" i="1"/>
  <c r="AM539" i="1" s="1"/>
  <c r="AN539" i="1" s="1"/>
  <c r="AI527" i="1"/>
  <c r="AM527" i="1" s="1"/>
  <c r="AN527" i="1" s="1"/>
  <c r="AI515" i="1"/>
  <c r="AM515" i="1" s="1"/>
  <c r="AN515" i="1" s="1"/>
  <c r="AI503" i="1"/>
  <c r="AI491" i="1"/>
  <c r="AM491" i="1" s="1"/>
  <c r="AN491" i="1" s="1"/>
  <c r="AI479" i="1"/>
  <c r="AI467" i="1"/>
  <c r="AI455" i="1"/>
  <c r="AM455" i="1" s="1"/>
  <c r="AN455" i="1" s="1"/>
  <c r="AI443" i="1"/>
  <c r="AM443" i="1" s="1"/>
  <c r="AN443" i="1" s="1"/>
  <c r="AI431" i="1"/>
  <c r="AM431" i="1" s="1"/>
  <c r="AN431" i="1" s="1"/>
  <c r="AI419" i="1"/>
  <c r="AM419" i="1" s="1"/>
  <c r="AN419" i="1" s="1"/>
  <c r="AI407" i="1"/>
  <c r="AI395" i="1"/>
  <c r="AM395" i="1" s="1"/>
  <c r="AN395" i="1" s="1"/>
  <c r="AI383" i="1"/>
  <c r="AM383" i="1" s="1"/>
  <c r="AN383" i="1" s="1"/>
  <c r="AI371" i="1"/>
  <c r="AM371" i="1" s="1"/>
  <c r="AN371" i="1" s="1"/>
  <c r="AI359" i="1"/>
  <c r="AI347" i="1"/>
  <c r="AM347" i="1" s="1"/>
  <c r="AN347" i="1" s="1"/>
  <c r="AI335" i="1"/>
  <c r="AI323" i="1"/>
  <c r="AI311" i="1"/>
  <c r="AM311" i="1" s="1"/>
  <c r="AN311" i="1" s="1"/>
  <c r="AI299" i="1"/>
  <c r="AM299" i="1" s="1"/>
  <c r="AN299" i="1" s="1"/>
  <c r="AI287" i="1"/>
  <c r="AM287" i="1" s="1"/>
  <c r="AN287" i="1" s="1"/>
  <c r="AI275" i="1"/>
  <c r="AM275" i="1" s="1"/>
  <c r="AN275" i="1" s="1"/>
  <c r="AI263" i="1"/>
  <c r="AI251" i="1"/>
  <c r="AM251" i="1" s="1"/>
  <c r="AN251" i="1" s="1"/>
  <c r="AI239" i="1"/>
  <c r="AM239" i="1" s="1"/>
  <c r="AN239" i="1" s="1"/>
  <c r="AI227" i="1"/>
  <c r="AM227" i="1" s="1"/>
  <c r="AN227" i="1" s="1"/>
  <c r="AI215" i="1"/>
  <c r="AI203" i="1"/>
  <c r="AM203" i="1" s="1"/>
  <c r="AN203" i="1" s="1"/>
  <c r="AI191" i="1"/>
  <c r="AI179" i="1"/>
  <c r="AI167" i="1"/>
  <c r="AM167" i="1" s="1"/>
  <c r="AN167" i="1" s="1"/>
  <c r="AI155" i="1"/>
  <c r="AM155" i="1" s="1"/>
  <c r="AN155" i="1" s="1"/>
  <c r="AI143" i="1"/>
  <c r="AM143" i="1" s="1"/>
  <c r="AN143" i="1" s="1"/>
  <c r="AI131" i="1"/>
  <c r="AM131" i="1" s="1"/>
  <c r="AN131" i="1" s="1"/>
  <c r="AI119" i="1"/>
  <c r="AI107" i="1"/>
  <c r="AM107" i="1" s="1"/>
  <c r="AN107" i="1" s="1"/>
  <c r="AI95" i="1"/>
  <c r="AM95" i="1" s="1"/>
  <c r="AN95" i="1" s="1"/>
  <c r="AI83" i="1"/>
  <c r="AM83" i="1" s="1"/>
  <c r="AN83" i="1" s="1"/>
  <c r="AI71" i="1"/>
  <c r="AI59" i="1"/>
  <c r="AM59" i="1" s="1"/>
  <c r="AN59" i="1" s="1"/>
  <c r="AI1800" i="1"/>
  <c r="AI1692" i="1"/>
  <c r="AM1692" i="1" s="1"/>
  <c r="AN1692" i="1" s="1"/>
  <c r="AI1596" i="1"/>
  <c r="AM1596" i="1" s="1"/>
  <c r="AN1596" i="1" s="1"/>
  <c r="AI1524" i="1"/>
  <c r="AM1524" i="1" s="1"/>
  <c r="AN1524" i="1" s="1"/>
  <c r="AI1404" i="1"/>
  <c r="AM1404" i="1" s="1"/>
  <c r="AN1404" i="1" s="1"/>
  <c r="AI1284" i="1"/>
  <c r="AM1284" i="1" s="1"/>
  <c r="AN1284" i="1" s="1"/>
  <c r="AI1164" i="1"/>
  <c r="AI1068" i="1"/>
  <c r="AM1068" i="1" s="1"/>
  <c r="AN1068" i="1" s="1"/>
  <c r="AI948" i="1"/>
  <c r="AM948" i="1" s="1"/>
  <c r="AN948" i="1" s="1"/>
  <c r="AI804" i="1"/>
  <c r="AM804" i="1" s="1"/>
  <c r="AN804" i="1" s="1"/>
  <c r="AI612" i="1"/>
  <c r="AM612" i="1" s="1"/>
  <c r="AN612" i="1" s="1"/>
  <c r="AI2590" i="1"/>
  <c r="AM2590" i="1" s="1"/>
  <c r="AN2590" i="1" s="1"/>
  <c r="AI2578" i="1"/>
  <c r="AI2566" i="1"/>
  <c r="AM2566" i="1" s="1"/>
  <c r="AN2566" i="1" s="1"/>
  <c r="AI2554" i="1"/>
  <c r="AM2554" i="1" s="1"/>
  <c r="AN2554" i="1" s="1"/>
  <c r="AI2542" i="1"/>
  <c r="AM2542" i="1" s="1"/>
  <c r="AN2542" i="1" s="1"/>
  <c r="AI2530" i="1"/>
  <c r="AM2530" i="1" s="1"/>
  <c r="AN2530" i="1" s="1"/>
  <c r="AI2518" i="1"/>
  <c r="AM2518" i="1" s="1"/>
  <c r="AN2518" i="1" s="1"/>
  <c r="AI2506" i="1"/>
  <c r="AI2494" i="1"/>
  <c r="AM2494" i="1" s="1"/>
  <c r="AN2494" i="1" s="1"/>
  <c r="AI2482" i="1"/>
  <c r="AM2482" i="1" s="1"/>
  <c r="AN2482" i="1" s="1"/>
  <c r="AI2470" i="1"/>
  <c r="AM2470" i="1" s="1"/>
  <c r="AN2470" i="1" s="1"/>
  <c r="AI2458" i="1"/>
  <c r="AM2458" i="1" s="1"/>
  <c r="AN2458" i="1" s="1"/>
  <c r="AI2446" i="1"/>
  <c r="AM2446" i="1" s="1"/>
  <c r="AN2446" i="1" s="1"/>
  <c r="AI2434" i="1"/>
  <c r="AI2422" i="1"/>
  <c r="AI2410" i="1"/>
  <c r="AM2410" i="1" s="1"/>
  <c r="AN2410" i="1" s="1"/>
  <c r="AI2398" i="1"/>
  <c r="AM2398" i="1" s="1"/>
  <c r="AN2398" i="1" s="1"/>
  <c r="AI2386" i="1"/>
  <c r="AM2386" i="1" s="1"/>
  <c r="AN2386" i="1" s="1"/>
  <c r="AI2374" i="1"/>
  <c r="AM2374" i="1" s="1"/>
  <c r="AN2374" i="1" s="1"/>
  <c r="AI2362" i="1"/>
  <c r="AI2350" i="1"/>
  <c r="AM2350" i="1" s="1"/>
  <c r="AN2350" i="1" s="1"/>
  <c r="AI2338" i="1"/>
  <c r="AM2338" i="1" s="1"/>
  <c r="AN2338" i="1" s="1"/>
  <c r="AI2326" i="1"/>
  <c r="AM2326" i="1" s="1"/>
  <c r="AN2326" i="1" s="1"/>
  <c r="AI2314" i="1"/>
  <c r="AM2314" i="1" s="1"/>
  <c r="AN2314" i="1" s="1"/>
  <c r="AI2302" i="1"/>
  <c r="AI2290" i="1"/>
  <c r="AI2278" i="1"/>
  <c r="AM2278" i="1" s="1"/>
  <c r="AN2278" i="1" s="1"/>
  <c r="AI2266" i="1"/>
  <c r="AM2266" i="1" s="1"/>
  <c r="AN2266" i="1" s="1"/>
  <c r="AI2254" i="1"/>
  <c r="AM2254" i="1" s="1"/>
  <c r="AN2254" i="1" s="1"/>
  <c r="AI2242" i="1"/>
  <c r="AM2242" i="1" s="1"/>
  <c r="AN2242" i="1" s="1"/>
  <c r="AI2230" i="1"/>
  <c r="AM2230" i="1" s="1"/>
  <c r="AN2230" i="1" s="1"/>
  <c r="AI2218" i="1"/>
  <c r="AI2206" i="1"/>
  <c r="AM2206" i="1" s="1"/>
  <c r="AN2206" i="1" s="1"/>
  <c r="AI2194" i="1"/>
  <c r="AM2194" i="1" s="1"/>
  <c r="AN2194" i="1" s="1"/>
  <c r="AI2182" i="1"/>
  <c r="AM2182" i="1" s="1"/>
  <c r="AN2182" i="1" s="1"/>
  <c r="AI2170" i="1"/>
  <c r="AM2170" i="1" s="1"/>
  <c r="AN2170" i="1" s="1"/>
  <c r="AI2158" i="1"/>
  <c r="AM2158" i="1" s="1"/>
  <c r="AN2158" i="1" s="1"/>
  <c r="AI2146" i="1"/>
  <c r="AI2134" i="1"/>
  <c r="AM2134" i="1" s="1"/>
  <c r="AN2134" i="1" s="1"/>
  <c r="AI2122" i="1"/>
  <c r="AM2122" i="1" s="1"/>
  <c r="AN2122" i="1" s="1"/>
  <c r="AI2110" i="1"/>
  <c r="AM2110" i="1" s="1"/>
  <c r="AN2110" i="1" s="1"/>
  <c r="AI2098" i="1"/>
  <c r="AM2098" i="1" s="1"/>
  <c r="AN2098" i="1" s="1"/>
  <c r="AI2086" i="1"/>
  <c r="AM2086" i="1" s="1"/>
  <c r="AN2086" i="1" s="1"/>
  <c r="AI2074" i="1"/>
  <c r="AI2062" i="1"/>
  <c r="AM2062" i="1" s="1"/>
  <c r="AN2062" i="1" s="1"/>
  <c r="AI2050" i="1"/>
  <c r="AM2050" i="1" s="1"/>
  <c r="AN2050" i="1" s="1"/>
  <c r="AI2038" i="1"/>
  <c r="AM2038" i="1" s="1"/>
  <c r="AN2038" i="1" s="1"/>
  <c r="AI2026" i="1"/>
  <c r="AM2026" i="1" s="1"/>
  <c r="AN2026" i="1" s="1"/>
  <c r="AI2014" i="1"/>
  <c r="AM2014" i="1" s="1"/>
  <c r="AN2014" i="1" s="1"/>
  <c r="AI2002" i="1"/>
  <c r="AI1990" i="1"/>
  <c r="AM1990" i="1" s="1"/>
  <c r="AN1990" i="1" s="1"/>
  <c r="AI1978" i="1"/>
  <c r="AM1978" i="1" s="1"/>
  <c r="AN1978" i="1" s="1"/>
  <c r="AI1966" i="1"/>
  <c r="AM1966" i="1" s="1"/>
  <c r="AN1966" i="1" s="1"/>
  <c r="AI1954" i="1"/>
  <c r="AM1954" i="1" s="1"/>
  <c r="AN1954" i="1" s="1"/>
  <c r="AI1942" i="1"/>
  <c r="AM1942" i="1" s="1"/>
  <c r="AN1942" i="1" s="1"/>
  <c r="AI1930" i="1"/>
  <c r="AI1918" i="1"/>
  <c r="AM1918" i="1" s="1"/>
  <c r="AN1918" i="1" s="1"/>
  <c r="AI1906" i="1"/>
  <c r="AM1906" i="1" s="1"/>
  <c r="AN1906" i="1" s="1"/>
  <c r="AI1894" i="1"/>
  <c r="AM1894" i="1" s="1"/>
  <c r="AN1894" i="1" s="1"/>
  <c r="AI1882" i="1"/>
  <c r="AM1882" i="1" s="1"/>
  <c r="AN1882" i="1" s="1"/>
  <c r="AI1870" i="1"/>
  <c r="AI1858" i="1"/>
  <c r="AI1846" i="1"/>
  <c r="AM1846" i="1" s="1"/>
  <c r="AN1846" i="1" s="1"/>
  <c r="AI1834" i="1"/>
  <c r="AM1834" i="1" s="1"/>
  <c r="AN1834" i="1" s="1"/>
  <c r="AI1822" i="1"/>
  <c r="AM1822" i="1" s="1"/>
  <c r="AN1822" i="1" s="1"/>
  <c r="AI1810" i="1"/>
  <c r="AM1810" i="1" s="1"/>
  <c r="AN1810" i="1" s="1"/>
  <c r="AI1798" i="1"/>
  <c r="AM1798" i="1" s="1"/>
  <c r="AN1798" i="1" s="1"/>
  <c r="AI1786" i="1"/>
  <c r="AI1774" i="1"/>
  <c r="AM1774" i="1" s="1"/>
  <c r="AN1774" i="1" s="1"/>
  <c r="AI1762" i="1"/>
  <c r="AM1762" i="1" s="1"/>
  <c r="AN1762" i="1" s="1"/>
  <c r="AI1750" i="1"/>
  <c r="AM1750" i="1" s="1"/>
  <c r="AN1750" i="1" s="1"/>
  <c r="AI1738" i="1"/>
  <c r="AM1738" i="1" s="1"/>
  <c r="AN1738" i="1" s="1"/>
  <c r="AI1726" i="1"/>
  <c r="AM1726" i="1" s="1"/>
  <c r="AN1726" i="1" s="1"/>
  <c r="AI1714" i="1"/>
  <c r="AI1702" i="1"/>
  <c r="AM1702" i="1" s="1"/>
  <c r="AN1702" i="1" s="1"/>
  <c r="AI1690" i="1"/>
  <c r="AI1678" i="1"/>
  <c r="AM1678" i="1" s="1"/>
  <c r="AN1678" i="1" s="1"/>
  <c r="AI1666" i="1"/>
  <c r="AM1666" i="1" s="1"/>
  <c r="AN1666" i="1" s="1"/>
  <c r="AI1654" i="1"/>
  <c r="AM1654" i="1" s="1"/>
  <c r="AN1654" i="1" s="1"/>
  <c r="AI1642" i="1"/>
  <c r="AI1630" i="1"/>
  <c r="AM1630" i="1" s="1"/>
  <c r="AN1630" i="1" s="1"/>
  <c r="AI1618" i="1"/>
  <c r="AM1618" i="1" s="1"/>
  <c r="AN1618" i="1" s="1"/>
  <c r="AI1606" i="1"/>
  <c r="AM1606" i="1" s="1"/>
  <c r="AN1606" i="1" s="1"/>
  <c r="AI1594" i="1"/>
  <c r="AM1594" i="1" s="1"/>
  <c r="AN1594" i="1" s="1"/>
  <c r="AI1582" i="1"/>
  <c r="AM1582" i="1" s="1"/>
  <c r="AN1582" i="1" s="1"/>
  <c r="AI1570" i="1"/>
  <c r="AI1558" i="1"/>
  <c r="AM1558" i="1" s="1"/>
  <c r="AN1558" i="1" s="1"/>
  <c r="AI1546" i="1"/>
  <c r="AI1534" i="1"/>
  <c r="AM1534" i="1" s="1"/>
  <c r="AN1534" i="1" s="1"/>
  <c r="AI1522" i="1"/>
  <c r="AM1522" i="1" s="1"/>
  <c r="AN1522" i="1" s="1"/>
  <c r="AI1510" i="1"/>
  <c r="AM1510" i="1" s="1"/>
  <c r="AN1510" i="1" s="1"/>
  <c r="AI1498" i="1"/>
  <c r="AI1486" i="1"/>
  <c r="AM1486" i="1" s="1"/>
  <c r="AN1486" i="1" s="1"/>
  <c r="AI1474" i="1"/>
  <c r="AM1474" i="1" s="1"/>
  <c r="AN1474" i="1" s="1"/>
  <c r="AI1462" i="1"/>
  <c r="AM1462" i="1" s="1"/>
  <c r="AN1462" i="1" s="1"/>
  <c r="AI1450" i="1"/>
  <c r="AI1438" i="1"/>
  <c r="AM1438" i="1" s="1"/>
  <c r="AN1438" i="1" s="1"/>
  <c r="AI1426" i="1"/>
  <c r="AI1414" i="1"/>
  <c r="AM1414" i="1" s="1"/>
  <c r="AN1414" i="1" s="1"/>
  <c r="AI1402" i="1"/>
  <c r="AM1402" i="1" s="1"/>
  <c r="AN1402" i="1" s="1"/>
  <c r="AI1390" i="1"/>
  <c r="AM1390" i="1" s="1"/>
  <c r="AN1390" i="1" s="1"/>
  <c r="AI1378" i="1"/>
  <c r="AM1378" i="1" s="1"/>
  <c r="AN1378" i="1" s="1"/>
  <c r="AI1366" i="1"/>
  <c r="AM1366" i="1" s="1"/>
  <c r="AN1366" i="1" s="1"/>
  <c r="AI1354" i="1"/>
  <c r="AI1342" i="1"/>
  <c r="AM1342" i="1" s="1"/>
  <c r="AN1342" i="1" s="1"/>
  <c r="AI1330" i="1"/>
  <c r="AM1330" i="1" s="1"/>
  <c r="AN1330" i="1" s="1"/>
  <c r="AI1318" i="1"/>
  <c r="AM1318" i="1" s="1"/>
  <c r="AN1318" i="1" s="1"/>
  <c r="AI1306" i="1"/>
  <c r="AM1306" i="1" s="1"/>
  <c r="AN1306" i="1" s="1"/>
  <c r="AI1294" i="1"/>
  <c r="AM1294" i="1" s="1"/>
  <c r="AN1294" i="1" s="1"/>
  <c r="AI1282" i="1"/>
  <c r="AI1270" i="1"/>
  <c r="AM1270" i="1" s="1"/>
  <c r="AN1270" i="1" s="1"/>
  <c r="AI1258" i="1"/>
  <c r="AM1258" i="1" s="1"/>
  <c r="AN1258" i="1" s="1"/>
  <c r="AI1246" i="1"/>
  <c r="AM1246" i="1" s="1"/>
  <c r="AN1246" i="1" s="1"/>
  <c r="AI1234" i="1"/>
  <c r="AM1234" i="1" s="1"/>
  <c r="AN1234" i="1" s="1"/>
  <c r="AI1222" i="1"/>
  <c r="AM1222" i="1" s="1"/>
  <c r="AN1222" i="1" s="1"/>
  <c r="AI1210" i="1"/>
  <c r="AI1198" i="1"/>
  <c r="AM1198" i="1" s="1"/>
  <c r="AN1198" i="1" s="1"/>
  <c r="AI1186" i="1"/>
  <c r="AM1186" i="1" s="1"/>
  <c r="AN1186" i="1" s="1"/>
  <c r="AI1174" i="1"/>
  <c r="AM1174" i="1" s="1"/>
  <c r="AN1174" i="1" s="1"/>
  <c r="AI1162" i="1"/>
  <c r="AM1162" i="1" s="1"/>
  <c r="AN1162" i="1" s="1"/>
  <c r="AI1150" i="1"/>
  <c r="AM1150" i="1" s="1"/>
  <c r="AN1150" i="1" s="1"/>
  <c r="AI1138" i="1"/>
  <c r="AI1126" i="1"/>
  <c r="AM1126" i="1" s="1"/>
  <c r="AN1126" i="1" s="1"/>
  <c r="AI1114" i="1"/>
  <c r="AM1114" i="1" s="1"/>
  <c r="AN1114" i="1" s="1"/>
  <c r="AI1102" i="1"/>
  <c r="AM1102" i="1" s="1"/>
  <c r="AN1102" i="1" s="1"/>
  <c r="AI1090" i="1"/>
  <c r="AM1090" i="1" s="1"/>
  <c r="AN1090" i="1" s="1"/>
  <c r="AI1078" i="1"/>
  <c r="AM1078" i="1" s="1"/>
  <c r="AN1078" i="1" s="1"/>
  <c r="AI1066" i="1"/>
  <c r="AI1054" i="1"/>
  <c r="AM1054" i="1" s="1"/>
  <c r="AN1054" i="1" s="1"/>
  <c r="AI1042" i="1"/>
  <c r="AM1042" i="1" s="1"/>
  <c r="AN1042" i="1" s="1"/>
  <c r="AI1030" i="1"/>
  <c r="AM1030" i="1" s="1"/>
  <c r="AN1030" i="1" s="1"/>
  <c r="AI1018" i="1"/>
  <c r="AI1006" i="1"/>
  <c r="AI994" i="1"/>
  <c r="AI982" i="1"/>
  <c r="AM982" i="1" s="1"/>
  <c r="AN982" i="1" s="1"/>
  <c r="AI970" i="1"/>
  <c r="AM970" i="1" s="1"/>
  <c r="AN970" i="1" s="1"/>
  <c r="AI958" i="1"/>
  <c r="AM958" i="1" s="1"/>
  <c r="AN958" i="1" s="1"/>
  <c r="AI946" i="1"/>
  <c r="AM946" i="1" s="1"/>
  <c r="AN946" i="1" s="1"/>
  <c r="AI934" i="1"/>
  <c r="AM934" i="1" s="1"/>
  <c r="AN934" i="1" s="1"/>
  <c r="AI922" i="1"/>
  <c r="AI910" i="1"/>
  <c r="AM910" i="1" s="1"/>
  <c r="AN910" i="1" s="1"/>
  <c r="AI898" i="1"/>
  <c r="AM898" i="1" s="1"/>
  <c r="AN898" i="1" s="1"/>
  <c r="AI886" i="1"/>
  <c r="AM886" i="1" s="1"/>
  <c r="AN886" i="1" s="1"/>
  <c r="AI874" i="1"/>
  <c r="AM874" i="1" s="1"/>
  <c r="AN874" i="1" s="1"/>
  <c r="AI1812" i="1"/>
  <c r="AI1728" i="1"/>
  <c r="AI1644" i="1"/>
  <c r="AI1560" i="1"/>
  <c r="AI1440" i="1"/>
  <c r="AM1440" i="1" s="1"/>
  <c r="AN1440" i="1" s="1"/>
  <c r="AI1344" i="1"/>
  <c r="AM1344" i="1" s="1"/>
  <c r="AN1344" i="1" s="1"/>
  <c r="AI1248" i="1"/>
  <c r="AM1248" i="1" s="1"/>
  <c r="AN1248" i="1" s="1"/>
  <c r="AI1224" i="1"/>
  <c r="AM1224" i="1" s="1"/>
  <c r="AN1224" i="1" s="1"/>
  <c r="AI1140" i="1"/>
  <c r="AM1140" i="1" s="1"/>
  <c r="AN1140" i="1" s="1"/>
  <c r="AI1056" i="1"/>
  <c r="AI972" i="1"/>
  <c r="AI888" i="1"/>
  <c r="AM888" i="1" s="1"/>
  <c r="AN888" i="1" s="1"/>
  <c r="AI876" i="1"/>
  <c r="AM876" i="1" s="1"/>
  <c r="AN876" i="1" s="1"/>
  <c r="AI792" i="1"/>
  <c r="AM792" i="1" s="1"/>
  <c r="AN792" i="1" s="1"/>
  <c r="AI720" i="1"/>
  <c r="AI636" i="1"/>
  <c r="AI552" i="1"/>
  <c r="AM552" i="1" s="1"/>
  <c r="AN552" i="1" s="1"/>
  <c r="AI516" i="1"/>
  <c r="AM516" i="1" s="1"/>
  <c r="AN516" i="1" s="1"/>
  <c r="AI432" i="1"/>
  <c r="AM432" i="1" s="1"/>
  <c r="AN432" i="1" s="1"/>
  <c r="AI360" i="1"/>
  <c r="AI312" i="1"/>
  <c r="AM312" i="1" s="1"/>
  <c r="AN312" i="1" s="1"/>
  <c r="AI276" i="1"/>
  <c r="AM276" i="1" s="1"/>
  <c r="AN276" i="1" s="1"/>
  <c r="AI228" i="1"/>
  <c r="AM228" i="1" s="1"/>
  <c r="AN228" i="1" s="1"/>
  <c r="AI144" i="1"/>
  <c r="AM144" i="1" s="1"/>
  <c r="AN144" i="1" s="1"/>
  <c r="AI2589" i="1"/>
  <c r="AM2589" i="1" s="1"/>
  <c r="AN2589" i="1" s="1"/>
  <c r="AI2577" i="1"/>
  <c r="AM2577" i="1" s="1"/>
  <c r="AN2577" i="1" s="1"/>
  <c r="AI2565" i="1"/>
  <c r="AI2553" i="1"/>
  <c r="AI2541" i="1"/>
  <c r="AM2541" i="1" s="1"/>
  <c r="AN2541" i="1" s="1"/>
  <c r="AI2529" i="1"/>
  <c r="AM2529" i="1" s="1"/>
  <c r="AN2529" i="1" s="1"/>
  <c r="AI2517" i="1"/>
  <c r="AM2517" i="1" s="1"/>
  <c r="AN2517" i="1" s="1"/>
  <c r="AI2505" i="1"/>
  <c r="AM2505" i="1" s="1"/>
  <c r="AN2505" i="1" s="1"/>
  <c r="AI2493" i="1"/>
  <c r="AM2493" i="1" s="1"/>
  <c r="AN2493" i="1" s="1"/>
  <c r="AI2481" i="1"/>
  <c r="AM2481" i="1" s="1"/>
  <c r="AN2481" i="1" s="1"/>
  <c r="AI2469" i="1"/>
  <c r="AM2469" i="1" s="1"/>
  <c r="AN2469" i="1" s="1"/>
  <c r="AI2457" i="1"/>
  <c r="AM2457" i="1" s="1"/>
  <c r="AN2457" i="1" s="1"/>
  <c r="AI2445" i="1"/>
  <c r="AM2445" i="1" s="1"/>
  <c r="AN2445" i="1" s="1"/>
  <c r="AI2433" i="1"/>
  <c r="AM2433" i="1" s="1"/>
  <c r="AN2433" i="1" s="1"/>
  <c r="AI2421" i="1"/>
  <c r="AI2409" i="1"/>
  <c r="AI2397" i="1"/>
  <c r="AM2397" i="1" s="1"/>
  <c r="AN2397" i="1" s="1"/>
  <c r="AI2385" i="1"/>
  <c r="AM2385" i="1" s="1"/>
  <c r="AN2385" i="1" s="1"/>
  <c r="AI2373" i="1"/>
  <c r="AM2373" i="1" s="1"/>
  <c r="AN2373" i="1" s="1"/>
  <c r="AI2361" i="1"/>
  <c r="AM2361" i="1" s="1"/>
  <c r="AN2361" i="1" s="1"/>
  <c r="AI2349" i="1"/>
  <c r="AM2349" i="1" s="1"/>
  <c r="AN2349" i="1" s="1"/>
  <c r="AI2337" i="1"/>
  <c r="AM2337" i="1" s="1"/>
  <c r="AN2337" i="1" s="1"/>
  <c r="AI2325" i="1"/>
  <c r="AM2325" i="1" s="1"/>
  <c r="AN2325" i="1" s="1"/>
  <c r="AI2313" i="1"/>
  <c r="AM2313" i="1" s="1"/>
  <c r="AN2313" i="1" s="1"/>
  <c r="AI2301" i="1"/>
  <c r="AI2289" i="1"/>
  <c r="AM2289" i="1" s="1"/>
  <c r="AN2289" i="1" s="1"/>
  <c r="AI2277" i="1"/>
  <c r="AI2265" i="1"/>
  <c r="AI2253" i="1"/>
  <c r="AM2253" i="1" s="1"/>
  <c r="AN2253" i="1" s="1"/>
  <c r="AI2241" i="1"/>
  <c r="AM2241" i="1" s="1"/>
  <c r="AN2241" i="1" s="1"/>
  <c r="AI2229" i="1"/>
  <c r="AM2229" i="1" s="1"/>
  <c r="AN2229" i="1" s="1"/>
  <c r="AI2217" i="1"/>
  <c r="AM2217" i="1" s="1"/>
  <c r="AN2217" i="1" s="1"/>
  <c r="AI2205" i="1"/>
  <c r="AM2205" i="1" s="1"/>
  <c r="AN2205" i="1" s="1"/>
  <c r="AI2193" i="1"/>
  <c r="AM2193" i="1" s="1"/>
  <c r="AN2193" i="1" s="1"/>
  <c r="AI2181" i="1"/>
  <c r="AM2181" i="1" s="1"/>
  <c r="AN2181" i="1" s="1"/>
  <c r="AI2169" i="1"/>
  <c r="AM2169" i="1" s="1"/>
  <c r="AN2169" i="1" s="1"/>
  <c r="AI2157" i="1"/>
  <c r="AM2157" i="1" s="1"/>
  <c r="AN2157" i="1" s="1"/>
  <c r="AI2145" i="1"/>
  <c r="AM2145" i="1" s="1"/>
  <c r="AN2145" i="1" s="1"/>
  <c r="AI2133" i="1"/>
  <c r="AI2121" i="1"/>
  <c r="AI2109" i="1"/>
  <c r="AM2109" i="1" s="1"/>
  <c r="AN2109" i="1" s="1"/>
  <c r="AI2097" i="1"/>
  <c r="AM2097" i="1" s="1"/>
  <c r="AN2097" i="1" s="1"/>
  <c r="AI2085" i="1"/>
  <c r="AM2085" i="1" s="1"/>
  <c r="AN2085" i="1" s="1"/>
  <c r="AI2073" i="1"/>
  <c r="AI2061" i="1"/>
  <c r="AM2061" i="1" s="1"/>
  <c r="AN2061" i="1" s="1"/>
  <c r="AI2049" i="1"/>
  <c r="AM2049" i="1" s="1"/>
  <c r="AN2049" i="1" s="1"/>
  <c r="AI2037" i="1"/>
  <c r="AM2037" i="1" s="1"/>
  <c r="AN2037" i="1" s="1"/>
  <c r="AI2025" i="1"/>
  <c r="AM2025" i="1" s="1"/>
  <c r="AN2025" i="1" s="1"/>
  <c r="AI2013" i="1"/>
  <c r="AM2013" i="1" s="1"/>
  <c r="AN2013" i="1" s="1"/>
  <c r="AI2001" i="1"/>
  <c r="AM2001" i="1" s="1"/>
  <c r="AN2001" i="1" s="1"/>
  <c r="AI1989" i="1"/>
  <c r="AI1977" i="1"/>
  <c r="AI1965" i="1"/>
  <c r="AM1965" i="1" s="1"/>
  <c r="AN1965" i="1" s="1"/>
  <c r="AI1953" i="1"/>
  <c r="AM1953" i="1" s="1"/>
  <c r="AN1953" i="1" s="1"/>
  <c r="AI1941" i="1"/>
  <c r="AM1941" i="1" s="1"/>
  <c r="AN1941" i="1" s="1"/>
  <c r="AI1929" i="1"/>
  <c r="AM1929" i="1" s="1"/>
  <c r="AN1929" i="1" s="1"/>
  <c r="AI1917" i="1"/>
  <c r="AM1917" i="1" s="1"/>
  <c r="AN1917" i="1" s="1"/>
  <c r="AI1905" i="1"/>
  <c r="AM1905" i="1" s="1"/>
  <c r="AN1905" i="1" s="1"/>
  <c r="AI1893" i="1"/>
  <c r="AM1893" i="1" s="1"/>
  <c r="AN1893" i="1" s="1"/>
  <c r="AI1881" i="1"/>
  <c r="AM1881" i="1" s="1"/>
  <c r="AN1881" i="1" s="1"/>
  <c r="AI1869" i="1"/>
  <c r="AM1869" i="1" s="1"/>
  <c r="AN1869" i="1" s="1"/>
  <c r="AI1857" i="1"/>
  <c r="AM1857" i="1" s="1"/>
  <c r="AN1857" i="1" s="1"/>
  <c r="AI1845" i="1"/>
  <c r="AI1833" i="1"/>
  <c r="AI1821" i="1"/>
  <c r="AM1821" i="1" s="1"/>
  <c r="AN1821" i="1" s="1"/>
  <c r="AI1809" i="1"/>
  <c r="AM1809" i="1" s="1"/>
  <c r="AN1809" i="1" s="1"/>
  <c r="AI1797" i="1"/>
  <c r="AM1797" i="1" s="1"/>
  <c r="AN1797" i="1" s="1"/>
  <c r="AI1785" i="1"/>
  <c r="AM1785" i="1" s="1"/>
  <c r="AN1785" i="1" s="1"/>
  <c r="AI1773" i="1"/>
  <c r="AM1773" i="1" s="1"/>
  <c r="AN1773" i="1" s="1"/>
  <c r="AI1761" i="1"/>
  <c r="AM1761" i="1" s="1"/>
  <c r="AN1761" i="1" s="1"/>
  <c r="AI1749" i="1"/>
  <c r="AM1749" i="1" s="1"/>
  <c r="AN1749" i="1" s="1"/>
  <c r="AI1737" i="1"/>
  <c r="AM1737" i="1" s="1"/>
  <c r="AN1737" i="1" s="1"/>
  <c r="AI1725" i="1"/>
  <c r="AM1725" i="1" s="1"/>
  <c r="AN1725" i="1" s="1"/>
  <c r="AI1713" i="1"/>
  <c r="AM1713" i="1" s="1"/>
  <c r="AN1713" i="1" s="1"/>
  <c r="AI1701" i="1"/>
  <c r="AI1689" i="1"/>
  <c r="AI1677" i="1"/>
  <c r="AM1677" i="1" s="1"/>
  <c r="AN1677" i="1" s="1"/>
  <c r="AI1665" i="1"/>
  <c r="AM1665" i="1" s="1"/>
  <c r="AN1665" i="1" s="1"/>
  <c r="AI1653" i="1"/>
  <c r="AM1653" i="1" s="1"/>
  <c r="AN1653" i="1" s="1"/>
  <c r="AI1641" i="1"/>
  <c r="AM1641" i="1" s="1"/>
  <c r="AN1641" i="1" s="1"/>
  <c r="AI1629" i="1"/>
  <c r="AM1629" i="1" s="1"/>
  <c r="AN1629" i="1" s="1"/>
  <c r="AI1617" i="1"/>
  <c r="AI1605" i="1"/>
  <c r="AM1605" i="1" s="1"/>
  <c r="AN1605" i="1" s="1"/>
  <c r="AI1593" i="1"/>
  <c r="AM1593" i="1" s="1"/>
  <c r="AN1593" i="1" s="1"/>
  <c r="AI1581" i="1"/>
  <c r="AM1581" i="1" s="1"/>
  <c r="AN1581" i="1" s="1"/>
  <c r="AI1569" i="1"/>
  <c r="AM1569" i="1" s="1"/>
  <c r="AN1569" i="1" s="1"/>
  <c r="AI1557" i="1"/>
  <c r="AI1545" i="1"/>
  <c r="AI1533" i="1"/>
  <c r="AM1533" i="1" s="1"/>
  <c r="AN1533" i="1" s="1"/>
  <c r="AI1521" i="1"/>
  <c r="AM1521" i="1" s="1"/>
  <c r="AN1521" i="1" s="1"/>
  <c r="AI1509" i="1"/>
  <c r="AM1509" i="1" s="1"/>
  <c r="AN1509" i="1" s="1"/>
  <c r="AI1497" i="1"/>
  <c r="AM1497" i="1" s="1"/>
  <c r="AN1497" i="1" s="1"/>
  <c r="AI1485" i="1"/>
  <c r="AM1485" i="1" s="1"/>
  <c r="AN1485" i="1" s="1"/>
  <c r="AI1473" i="1"/>
  <c r="AM1473" i="1" s="1"/>
  <c r="AN1473" i="1" s="1"/>
  <c r="AI1461" i="1"/>
  <c r="AM1461" i="1" s="1"/>
  <c r="AN1461" i="1" s="1"/>
  <c r="AI1449" i="1"/>
  <c r="AM1449" i="1" s="1"/>
  <c r="AN1449" i="1" s="1"/>
  <c r="AI1437" i="1"/>
  <c r="AM1437" i="1" s="1"/>
  <c r="AN1437" i="1" s="1"/>
  <c r="AI1425" i="1"/>
  <c r="AM1425" i="1" s="1"/>
  <c r="AN1425" i="1" s="1"/>
  <c r="AI1413" i="1"/>
  <c r="AI1401" i="1"/>
  <c r="AI1389" i="1"/>
  <c r="AM1389" i="1" s="1"/>
  <c r="AN1389" i="1" s="1"/>
  <c r="AI1377" i="1"/>
  <c r="AM1377" i="1" s="1"/>
  <c r="AN1377" i="1" s="1"/>
  <c r="AI1365" i="1"/>
  <c r="AM1365" i="1" s="1"/>
  <c r="AN1365" i="1" s="1"/>
  <c r="AI1353" i="1"/>
  <c r="AM1353" i="1" s="1"/>
  <c r="AN1353" i="1" s="1"/>
  <c r="AI1341" i="1"/>
  <c r="AM1341" i="1" s="1"/>
  <c r="AN1341" i="1" s="1"/>
  <c r="AI1329" i="1"/>
  <c r="AM1329" i="1" s="1"/>
  <c r="AN1329" i="1" s="1"/>
  <c r="AI1317" i="1"/>
  <c r="AM1317" i="1" s="1"/>
  <c r="AN1317" i="1" s="1"/>
  <c r="AI1305" i="1"/>
  <c r="AM1305" i="1" s="1"/>
  <c r="AN1305" i="1" s="1"/>
  <c r="AI1293" i="1"/>
  <c r="AM1293" i="1" s="1"/>
  <c r="AN1293" i="1" s="1"/>
  <c r="AI1281" i="1"/>
  <c r="AM1281" i="1" s="1"/>
  <c r="AN1281" i="1" s="1"/>
  <c r="AI1269" i="1"/>
  <c r="AI1257" i="1"/>
  <c r="AI1245" i="1"/>
  <c r="AM1245" i="1" s="1"/>
  <c r="AN1245" i="1" s="1"/>
  <c r="AI1233" i="1"/>
  <c r="AM1233" i="1" s="1"/>
  <c r="AN1233" i="1" s="1"/>
  <c r="AI1221" i="1"/>
  <c r="AM1221" i="1" s="1"/>
  <c r="AN1221" i="1" s="1"/>
  <c r="AI1209" i="1"/>
  <c r="AI1197" i="1"/>
  <c r="AM1197" i="1" s="1"/>
  <c r="AN1197" i="1" s="1"/>
  <c r="AI1185" i="1"/>
  <c r="AM1185" i="1" s="1"/>
  <c r="AN1185" i="1" s="1"/>
  <c r="AI1173" i="1"/>
  <c r="AM1173" i="1" s="1"/>
  <c r="AN1173" i="1" s="1"/>
  <c r="AI1161" i="1"/>
  <c r="AM1161" i="1" s="1"/>
  <c r="AN1161" i="1" s="1"/>
  <c r="AI1149" i="1"/>
  <c r="AM1149" i="1" s="1"/>
  <c r="AN1149" i="1" s="1"/>
  <c r="AI1137" i="1"/>
  <c r="AM1137" i="1" s="1"/>
  <c r="AN1137" i="1" s="1"/>
  <c r="AI1125" i="1"/>
  <c r="AI1113" i="1"/>
  <c r="AI1101" i="1"/>
  <c r="AM1101" i="1" s="1"/>
  <c r="AN1101" i="1" s="1"/>
  <c r="AI1089" i="1"/>
  <c r="AM1089" i="1" s="1"/>
  <c r="AN1089" i="1" s="1"/>
  <c r="AI1077" i="1"/>
  <c r="AM1077" i="1" s="1"/>
  <c r="AN1077" i="1" s="1"/>
  <c r="AI1065" i="1"/>
  <c r="AM1065" i="1" s="1"/>
  <c r="AN1065" i="1" s="1"/>
  <c r="AI1053" i="1"/>
  <c r="AM1053" i="1" s="1"/>
  <c r="AN1053" i="1" s="1"/>
  <c r="AI1041" i="1"/>
  <c r="AM1041" i="1" s="1"/>
  <c r="AN1041" i="1" s="1"/>
  <c r="AI1029" i="1"/>
  <c r="AI1017" i="1"/>
  <c r="AM1017" i="1" s="1"/>
  <c r="AN1017" i="1" s="1"/>
  <c r="AI1005" i="1"/>
  <c r="AM1005" i="1" s="1"/>
  <c r="AN1005" i="1" s="1"/>
  <c r="AI993" i="1"/>
  <c r="AM993" i="1" s="1"/>
  <c r="AN993" i="1" s="1"/>
  <c r="AI981" i="1"/>
  <c r="AI969" i="1"/>
  <c r="AI957" i="1"/>
  <c r="AM957" i="1" s="1"/>
  <c r="AN957" i="1" s="1"/>
  <c r="AI945" i="1"/>
  <c r="AM945" i="1" s="1"/>
  <c r="AN945" i="1" s="1"/>
  <c r="AI933" i="1"/>
  <c r="AM933" i="1" s="1"/>
  <c r="AN933" i="1" s="1"/>
  <c r="AI921" i="1"/>
  <c r="AM921" i="1" s="1"/>
  <c r="AN921" i="1" s="1"/>
  <c r="AI909" i="1"/>
  <c r="AM909" i="1" s="1"/>
  <c r="AN909" i="1" s="1"/>
  <c r="AI897" i="1"/>
  <c r="AM897" i="1" s="1"/>
  <c r="AN897" i="1" s="1"/>
  <c r="AI885" i="1"/>
  <c r="AI873" i="1"/>
  <c r="AM873" i="1" s="1"/>
  <c r="AN873" i="1" s="1"/>
  <c r="AI861" i="1"/>
  <c r="AM861" i="1" s="1"/>
  <c r="AN861" i="1" s="1"/>
  <c r="AI849" i="1"/>
  <c r="AM849" i="1" s="1"/>
  <c r="AN849" i="1" s="1"/>
  <c r="AI1752" i="1"/>
  <c r="AI1656" i="1"/>
  <c r="AM1656" i="1" s="1"/>
  <c r="AN1656" i="1" s="1"/>
  <c r="AI1572" i="1"/>
  <c r="AM1572" i="1" s="1"/>
  <c r="AN1572" i="1" s="1"/>
  <c r="AI1464" i="1"/>
  <c r="AM1464" i="1" s="1"/>
  <c r="AN1464" i="1" s="1"/>
  <c r="AI1416" i="1"/>
  <c r="AM1416" i="1" s="1"/>
  <c r="AN1416" i="1" s="1"/>
  <c r="AI1320" i="1"/>
  <c r="AI1212" i="1"/>
  <c r="AM1212" i="1" s="1"/>
  <c r="AN1212" i="1" s="1"/>
  <c r="AI1116" i="1"/>
  <c r="AM1116" i="1" s="1"/>
  <c r="AN1116" i="1" s="1"/>
  <c r="AI1032" i="1"/>
  <c r="AM1032" i="1" s="1"/>
  <c r="AN1032" i="1" s="1"/>
  <c r="AI960" i="1"/>
  <c r="AM960" i="1" s="1"/>
  <c r="AN960" i="1" s="1"/>
  <c r="AI864" i="1"/>
  <c r="AM864" i="1" s="1"/>
  <c r="AN864" i="1" s="1"/>
  <c r="AI744" i="1"/>
  <c r="AI684" i="1"/>
  <c r="AI600" i="1"/>
  <c r="AM600" i="1" s="1"/>
  <c r="AN600" i="1" s="1"/>
  <c r="AI528" i="1"/>
  <c r="AI456" i="1"/>
  <c r="AM456" i="1" s="1"/>
  <c r="AN456" i="1" s="1"/>
  <c r="AI396" i="1"/>
  <c r="AM396" i="1" s="1"/>
  <c r="AN396" i="1" s="1"/>
  <c r="AI324" i="1"/>
  <c r="AI240" i="1"/>
  <c r="AM240" i="1" s="1"/>
  <c r="AN240" i="1" s="1"/>
  <c r="AI2588" i="1"/>
  <c r="AM2588" i="1" s="1"/>
  <c r="AN2588" i="1" s="1"/>
  <c r="AI2576" i="1"/>
  <c r="AM2576" i="1" s="1"/>
  <c r="AN2576" i="1" s="1"/>
  <c r="AI2564" i="1"/>
  <c r="AM2564" i="1" s="1"/>
  <c r="AN2564" i="1" s="1"/>
  <c r="AI2552" i="1"/>
  <c r="AM2552" i="1" s="1"/>
  <c r="AN2552" i="1" s="1"/>
  <c r="AI2540" i="1"/>
  <c r="AI2528" i="1"/>
  <c r="AI2516" i="1"/>
  <c r="AM2516" i="1" s="1"/>
  <c r="AN2516" i="1" s="1"/>
  <c r="AI2504" i="1"/>
  <c r="AM2504" i="1" s="1"/>
  <c r="AN2504" i="1" s="1"/>
  <c r="AI2492" i="1"/>
  <c r="AM2492" i="1" s="1"/>
  <c r="AN2492" i="1" s="1"/>
  <c r="AI2480" i="1"/>
  <c r="AM2480" i="1" s="1"/>
  <c r="AN2480" i="1" s="1"/>
  <c r="AI2468" i="1"/>
  <c r="AI2456" i="1"/>
  <c r="AM2456" i="1" s="1"/>
  <c r="AN2456" i="1" s="1"/>
  <c r="AI2444" i="1"/>
  <c r="AM2444" i="1" s="1"/>
  <c r="AN2444" i="1" s="1"/>
  <c r="AI2432" i="1"/>
  <c r="AI2420" i="1"/>
  <c r="AM2420" i="1" s="1"/>
  <c r="AN2420" i="1" s="1"/>
  <c r="AI2408" i="1"/>
  <c r="AM2408" i="1" s="1"/>
  <c r="AN2408" i="1" s="1"/>
  <c r="AI2396" i="1"/>
  <c r="AI2384" i="1"/>
  <c r="AI2372" i="1"/>
  <c r="AM2372" i="1" s="1"/>
  <c r="AN2372" i="1" s="1"/>
  <c r="AI2360" i="1"/>
  <c r="AM2360" i="1" s="1"/>
  <c r="AN2360" i="1" s="1"/>
  <c r="AI2348" i="1"/>
  <c r="AM2348" i="1" s="1"/>
  <c r="AN2348" i="1" s="1"/>
  <c r="AI2336" i="1"/>
  <c r="AM2336" i="1" s="1"/>
  <c r="AN2336" i="1" s="1"/>
  <c r="AI2324" i="1"/>
  <c r="AI2312" i="1"/>
  <c r="AM2312" i="1" s="1"/>
  <c r="AN2312" i="1" s="1"/>
  <c r="AI2300" i="1"/>
  <c r="AM2300" i="1" s="1"/>
  <c r="AN2300" i="1" s="1"/>
  <c r="AI2288" i="1"/>
  <c r="AI2276" i="1"/>
  <c r="AM2276" i="1" s="1"/>
  <c r="AN2276" i="1" s="1"/>
  <c r="AI2264" i="1"/>
  <c r="AM2264" i="1" s="1"/>
  <c r="AN2264" i="1" s="1"/>
  <c r="AI2252" i="1"/>
  <c r="AI2240" i="1"/>
  <c r="AI2228" i="1"/>
  <c r="AM2228" i="1" s="1"/>
  <c r="AN2228" i="1" s="1"/>
  <c r="AI2216" i="1"/>
  <c r="AM2216" i="1" s="1"/>
  <c r="AN2216" i="1" s="1"/>
  <c r="AI2204" i="1"/>
  <c r="AM2204" i="1" s="1"/>
  <c r="AN2204" i="1" s="1"/>
  <c r="AI2192" i="1"/>
  <c r="AM2192" i="1" s="1"/>
  <c r="AN2192" i="1" s="1"/>
  <c r="AI2180" i="1"/>
  <c r="AI2168" i="1"/>
  <c r="AM2168" i="1" s="1"/>
  <c r="AN2168" i="1" s="1"/>
  <c r="AI2156" i="1"/>
  <c r="AM2156" i="1" s="1"/>
  <c r="AN2156" i="1" s="1"/>
  <c r="AI2144" i="1"/>
  <c r="AM2144" i="1" s="1"/>
  <c r="AN2144" i="1" s="1"/>
  <c r="AI2132" i="1"/>
  <c r="AM2132" i="1" s="1"/>
  <c r="AN2132" i="1" s="1"/>
  <c r="AI2120" i="1"/>
  <c r="AM2120" i="1" s="1"/>
  <c r="AN2120" i="1" s="1"/>
  <c r="AI2108" i="1"/>
  <c r="AI2096" i="1"/>
  <c r="AI2084" i="1"/>
  <c r="AM2084" i="1" s="1"/>
  <c r="AN2084" i="1" s="1"/>
  <c r="AI2072" i="1"/>
  <c r="AM2072" i="1" s="1"/>
  <c r="AN2072" i="1" s="1"/>
  <c r="AI2060" i="1"/>
  <c r="AM2060" i="1" s="1"/>
  <c r="AN2060" i="1" s="1"/>
  <c r="AI2048" i="1"/>
  <c r="AM2048" i="1" s="1"/>
  <c r="AN2048" i="1" s="1"/>
  <c r="AI2036" i="1"/>
  <c r="AI2024" i="1"/>
  <c r="AM2024" i="1" s="1"/>
  <c r="AN2024" i="1" s="1"/>
  <c r="AI2012" i="1"/>
  <c r="AM2012" i="1" s="1"/>
  <c r="AN2012" i="1" s="1"/>
  <c r="AI2000" i="1"/>
  <c r="AM2000" i="1" s="1"/>
  <c r="AN2000" i="1" s="1"/>
  <c r="AI1988" i="1"/>
  <c r="AM1988" i="1" s="1"/>
  <c r="AN1988" i="1" s="1"/>
  <c r="AI1976" i="1"/>
  <c r="AM1976" i="1" s="1"/>
  <c r="AN1976" i="1" s="1"/>
  <c r="AI1964" i="1"/>
  <c r="AI1952" i="1"/>
  <c r="AI1940" i="1"/>
  <c r="AM1940" i="1" s="1"/>
  <c r="AN1940" i="1" s="1"/>
  <c r="AI1928" i="1"/>
  <c r="AI1916" i="1"/>
  <c r="AM1916" i="1" s="1"/>
  <c r="AN1916" i="1" s="1"/>
  <c r="AI1904" i="1"/>
  <c r="AM1904" i="1" s="1"/>
  <c r="AN1904" i="1" s="1"/>
  <c r="AI1892" i="1"/>
  <c r="AI1880" i="1"/>
  <c r="AM1880" i="1" s="1"/>
  <c r="AN1880" i="1" s="1"/>
  <c r="AI1868" i="1"/>
  <c r="AM1868" i="1" s="1"/>
  <c r="AN1868" i="1" s="1"/>
  <c r="AI1856" i="1"/>
  <c r="AM1856" i="1" s="1"/>
  <c r="AN1856" i="1" s="1"/>
  <c r="AI1844" i="1"/>
  <c r="AM1844" i="1" s="1"/>
  <c r="AN1844" i="1" s="1"/>
  <c r="AI1832" i="1"/>
  <c r="AM1832" i="1" s="1"/>
  <c r="AN1832" i="1" s="1"/>
  <c r="AI1820" i="1"/>
  <c r="AI1808" i="1"/>
  <c r="AI1796" i="1"/>
  <c r="AM1796" i="1" s="1"/>
  <c r="AN1796" i="1" s="1"/>
  <c r="AI1784" i="1"/>
  <c r="AM1784" i="1" s="1"/>
  <c r="AN1784" i="1" s="1"/>
  <c r="AI1772" i="1"/>
  <c r="AM1772" i="1" s="1"/>
  <c r="AN1772" i="1" s="1"/>
  <c r="AI1760" i="1"/>
  <c r="AM1760" i="1" s="1"/>
  <c r="AN1760" i="1" s="1"/>
  <c r="AI1748" i="1"/>
  <c r="AI1736" i="1"/>
  <c r="AM1736" i="1" s="1"/>
  <c r="AN1736" i="1" s="1"/>
  <c r="AI1724" i="1"/>
  <c r="AM1724" i="1" s="1"/>
  <c r="AN1724" i="1" s="1"/>
  <c r="AI1712" i="1"/>
  <c r="AM1712" i="1" s="1"/>
  <c r="AN1712" i="1" s="1"/>
  <c r="AI1700" i="1"/>
  <c r="AM1700" i="1" s="1"/>
  <c r="AN1700" i="1" s="1"/>
  <c r="AI1688" i="1"/>
  <c r="AM1688" i="1" s="1"/>
  <c r="AN1688" i="1" s="1"/>
  <c r="AI1676" i="1"/>
  <c r="AI1664" i="1"/>
  <c r="AI1652" i="1"/>
  <c r="AM1652" i="1" s="1"/>
  <c r="AN1652" i="1" s="1"/>
  <c r="AI1640" i="1"/>
  <c r="AM1640" i="1" s="1"/>
  <c r="AN1640" i="1" s="1"/>
  <c r="AI1628" i="1"/>
  <c r="AM1628" i="1" s="1"/>
  <c r="AN1628" i="1" s="1"/>
  <c r="AI1616" i="1"/>
  <c r="AM1616" i="1" s="1"/>
  <c r="AN1616" i="1" s="1"/>
  <c r="AI1604" i="1"/>
  <c r="AI1592" i="1"/>
  <c r="AM1592" i="1" s="1"/>
  <c r="AN1592" i="1" s="1"/>
  <c r="AI1580" i="1"/>
  <c r="AM1580" i="1" s="1"/>
  <c r="AN1580" i="1" s="1"/>
  <c r="AI1568" i="1"/>
  <c r="AI1556" i="1"/>
  <c r="AM1556" i="1" s="1"/>
  <c r="AN1556" i="1" s="1"/>
  <c r="AI1544" i="1"/>
  <c r="AM1544" i="1" s="1"/>
  <c r="AN1544" i="1" s="1"/>
  <c r="AI1532" i="1"/>
  <c r="AI1520" i="1"/>
  <c r="AI1508" i="1"/>
  <c r="AM1508" i="1" s="1"/>
  <c r="AN1508" i="1" s="1"/>
  <c r="AI1496" i="1"/>
  <c r="AM1496" i="1" s="1"/>
  <c r="AN1496" i="1" s="1"/>
  <c r="AI1484" i="1"/>
  <c r="AM1484" i="1" s="1"/>
  <c r="AN1484" i="1" s="1"/>
  <c r="AI1472" i="1"/>
  <c r="AM1472" i="1" s="1"/>
  <c r="AN1472" i="1" s="1"/>
  <c r="AI1460" i="1"/>
  <c r="AI1448" i="1"/>
  <c r="AM1448" i="1" s="1"/>
  <c r="AN1448" i="1" s="1"/>
  <c r="AI1436" i="1"/>
  <c r="AM1436" i="1" s="1"/>
  <c r="AN1436" i="1" s="1"/>
  <c r="AI1424" i="1"/>
  <c r="AI1412" i="1"/>
  <c r="AM1412" i="1" s="1"/>
  <c r="AN1412" i="1" s="1"/>
  <c r="AI1400" i="1"/>
  <c r="AM1400" i="1" s="1"/>
  <c r="AN1400" i="1" s="1"/>
  <c r="AI1388" i="1"/>
  <c r="AI1376" i="1"/>
  <c r="AI1364" i="1"/>
  <c r="AM1364" i="1" s="1"/>
  <c r="AN1364" i="1" s="1"/>
  <c r="AI1352" i="1"/>
  <c r="AM1352" i="1" s="1"/>
  <c r="AN1352" i="1" s="1"/>
  <c r="AI1340" i="1"/>
  <c r="AM1340" i="1" s="1"/>
  <c r="AN1340" i="1" s="1"/>
  <c r="AI1328" i="1"/>
  <c r="AM1328" i="1" s="1"/>
  <c r="AN1328" i="1" s="1"/>
  <c r="AI1316" i="1"/>
  <c r="AI1304" i="1"/>
  <c r="AM1304" i="1" s="1"/>
  <c r="AN1304" i="1" s="1"/>
  <c r="AI1292" i="1"/>
  <c r="AM1292" i="1" s="1"/>
  <c r="AN1292" i="1" s="1"/>
  <c r="AI1280" i="1"/>
  <c r="AM1280" i="1" s="1"/>
  <c r="AN1280" i="1" s="1"/>
  <c r="AI1268" i="1"/>
  <c r="AM1268" i="1" s="1"/>
  <c r="AN1268" i="1" s="1"/>
  <c r="AI1256" i="1"/>
  <c r="AM1256" i="1" s="1"/>
  <c r="AN1256" i="1" s="1"/>
  <c r="AI1244" i="1"/>
  <c r="AI1232" i="1"/>
  <c r="AI1220" i="1"/>
  <c r="AM1220" i="1" s="1"/>
  <c r="AN1220" i="1" s="1"/>
  <c r="AI1208" i="1"/>
  <c r="AM1208" i="1" s="1"/>
  <c r="AN1208" i="1" s="1"/>
  <c r="AI1196" i="1"/>
  <c r="AM1196" i="1" s="1"/>
  <c r="AN1196" i="1" s="1"/>
  <c r="AI1184" i="1"/>
  <c r="AM1184" i="1" s="1"/>
  <c r="AN1184" i="1" s="1"/>
  <c r="AI1172" i="1"/>
  <c r="AI1160" i="1"/>
  <c r="AM1160" i="1" s="1"/>
  <c r="AN1160" i="1" s="1"/>
  <c r="AI1148" i="1"/>
  <c r="AM1148" i="1" s="1"/>
  <c r="AN1148" i="1" s="1"/>
  <c r="AI1136" i="1"/>
  <c r="AM1136" i="1" s="1"/>
  <c r="AN1136" i="1" s="1"/>
  <c r="AI1124" i="1"/>
  <c r="AM1124" i="1" s="1"/>
  <c r="AN1124" i="1" s="1"/>
  <c r="AI1112" i="1"/>
  <c r="AM1112" i="1" s="1"/>
  <c r="AN1112" i="1" s="1"/>
  <c r="AI1100" i="1"/>
  <c r="AI1088" i="1"/>
  <c r="AI1076" i="1"/>
  <c r="AM1076" i="1" s="1"/>
  <c r="AN1076" i="1" s="1"/>
  <c r="AI1064" i="1"/>
  <c r="AI1040" i="1"/>
  <c r="AM1040" i="1" s="1"/>
  <c r="AN1040" i="1" s="1"/>
  <c r="AI1028" i="1"/>
  <c r="AM1028" i="1" s="1"/>
  <c r="AN1028" i="1" s="1"/>
  <c r="AI1016" i="1"/>
  <c r="AI1004" i="1"/>
  <c r="AM1004" i="1" s="1"/>
  <c r="AN1004" i="1" s="1"/>
  <c r="AI992" i="1"/>
  <c r="AM992" i="1" s="1"/>
  <c r="AN992" i="1" s="1"/>
  <c r="AI980" i="1"/>
  <c r="AM980" i="1" s="1"/>
  <c r="AN980" i="1" s="1"/>
  <c r="AI968" i="1"/>
  <c r="AM968" i="1" s="1"/>
  <c r="AN968" i="1" s="1"/>
  <c r="AI956" i="1"/>
  <c r="AM956" i="1" s="1"/>
  <c r="AN956" i="1" s="1"/>
  <c r="AI944" i="1"/>
  <c r="AI932" i="1"/>
  <c r="AI920" i="1"/>
  <c r="AM920" i="1" s="1"/>
  <c r="AN920" i="1" s="1"/>
  <c r="AI908" i="1"/>
  <c r="AI896" i="1"/>
  <c r="AM896" i="1" s="1"/>
  <c r="AN896" i="1" s="1"/>
  <c r="AI884" i="1"/>
  <c r="AM884" i="1" s="1"/>
  <c r="AN884" i="1" s="1"/>
  <c r="AI872" i="1"/>
  <c r="AI860" i="1"/>
  <c r="AM860" i="1" s="1"/>
  <c r="AN860" i="1" s="1"/>
  <c r="AI848" i="1"/>
  <c r="AM848" i="1" s="1"/>
  <c r="AN848" i="1" s="1"/>
  <c r="AI836" i="1"/>
  <c r="AM836" i="1" s="1"/>
  <c r="AN836" i="1" s="1"/>
  <c r="AI824" i="1"/>
  <c r="AM824" i="1" s="1"/>
  <c r="AN824" i="1" s="1"/>
  <c r="AI812" i="1"/>
  <c r="AM812" i="1" s="1"/>
  <c r="AN812" i="1" s="1"/>
  <c r="AI800" i="1"/>
  <c r="AI788" i="1"/>
  <c r="AI776" i="1"/>
  <c r="AM776" i="1" s="1"/>
  <c r="AN776" i="1" s="1"/>
  <c r="AI1776" i="1"/>
  <c r="AI1668" i="1"/>
  <c r="AM1668" i="1" s="1"/>
  <c r="AN1668" i="1" s="1"/>
  <c r="AI1584" i="1"/>
  <c r="AM1584" i="1" s="1"/>
  <c r="AN1584" i="1" s="1"/>
  <c r="AI1452" i="1"/>
  <c r="AI1356" i="1"/>
  <c r="AM1356" i="1" s="1"/>
  <c r="AN1356" i="1" s="1"/>
  <c r="AI1272" i="1"/>
  <c r="AM1272" i="1" s="1"/>
  <c r="AN1272" i="1" s="1"/>
  <c r="AI1188" i="1"/>
  <c r="AM1188" i="1" s="1"/>
  <c r="AN1188" i="1" s="1"/>
  <c r="AI1128" i="1"/>
  <c r="AI1044" i="1"/>
  <c r="AM1044" i="1" s="1"/>
  <c r="AN1044" i="1" s="1"/>
  <c r="AI1008" i="1"/>
  <c r="AM1008" i="1" s="1"/>
  <c r="AN1008" i="1" s="1"/>
  <c r="AI912" i="1"/>
  <c r="AM912" i="1" s="1"/>
  <c r="AN912" i="1" s="1"/>
  <c r="AI828" i="1"/>
  <c r="AM828" i="1" s="1"/>
  <c r="AN828" i="1" s="1"/>
  <c r="AI768" i="1"/>
  <c r="AM768" i="1" s="1"/>
  <c r="AN768" i="1" s="1"/>
  <c r="AI660" i="1"/>
  <c r="AM660" i="1" s="1"/>
  <c r="AN660" i="1" s="1"/>
  <c r="AI576" i="1"/>
  <c r="AM576" i="1" s="1"/>
  <c r="AN576" i="1" s="1"/>
  <c r="AI480" i="1"/>
  <c r="AM480" i="1" s="1"/>
  <c r="AN480" i="1" s="1"/>
  <c r="AI372" i="1"/>
  <c r="AM372" i="1" s="1"/>
  <c r="AN372" i="1" s="1"/>
  <c r="AI192" i="1"/>
  <c r="AM192" i="1" s="1"/>
  <c r="AN192" i="1" s="1"/>
  <c r="AI2587" i="1"/>
  <c r="AM2587" i="1" s="1"/>
  <c r="AN2587" i="1" s="1"/>
  <c r="AI2575" i="1"/>
  <c r="AI2563" i="1"/>
  <c r="AM2563" i="1" s="1"/>
  <c r="AN2563" i="1" s="1"/>
  <c r="AI2551" i="1"/>
  <c r="AM2551" i="1" s="1"/>
  <c r="AN2551" i="1" s="1"/>
  <c r="AI2539" i="1"/>
  <c r="AM2539" i="1" s="1"/>
  <c r="AN2539" i="1" s="1"/>
  <c r="AI2527" i="1"/>
  <c r="AM2527" i="1" s="1"/>
  <c r="AN2527" i="1" s="1"/>
  <c r="AI2515" i="1"/>
  <c r="AM2515" i="1" s="1"/>
  <c r="AN2515" i="1" s="1"/>
  <c r="AI2503" i="1"/>
  <c r="AM2503" i="1" s="1"/>
  <c r="AN2503" i="1" s="1"/>
  <c r="AI2491" i="1"/>
  <c r="AM2491" i="1" s="1"/>
  <c r="AN2491" i="1" s="1"/>
  <c r="AI2479" i="1"/>
  <c r="AM2479" i="1" s="1"/>
  <c r="AN2479" i="1" s="1"/>
  <c r="AI2467" i="1"/>
  <c r="AM2467" i="1" s="1"/>
  <c r="AN2467" i="1" s="1"/>
  <c r="AI2455" i="1"/>
  <c r="AM2455" i="1" s="1"/>
  <c r="AN2455" i="1" s="1"/>
  <c r="AI2443" i="1"/>
  <c r="AI2431" i="1"/>
  <c r="AI2419" i="1"/>
  <c r="AM2419" i="1" s="1"/>
  <c r="AN2419" i="1" s="1"/>
  <c r="AI2407" i="1"/>
  <c r="AM2407" i="1" s="1"/>
  <c r="AN2407" i="1" s="1"/>
  <c r="AI2395" i="1"/>
  <c r="AM2395" i="1" s="1"/>
  <c r="AN2395" i="1" s="1"/>
  <c r="AI2383" i="1"/>
  <c r="AM2383" i="1" s="1"/>
  <c r="AN2383" i="1" s="1"/>
  <c r="AI2371" i="1"/>
  <c r="AM2371" i="1" s="1"/>
  <c r="AN2371" i="1" s="1"/>
  <c r="AI2359" i="1"/>
  <c r="AI2347" i="1"/>
  <c r="AM2347" i="1" s="1"/>
  <c r="AN2347" i="1" s="1"/>
  <c r="AI2335" i="1"/>
  <c r="AM2335" i="1" s="1"/>
  <c r="AN2335" i="1" s="1"/>
  <c r="AI2323" i="1"/>
  <c r="AM2323" i="1" s="1"/>
  <c r="AN2323" i="1" s="1"/>
  <c r="AI2311" i="1"/>
  <c r="AM2311" i="1" s="1"/>
  <c r="AN2311" i="1" s="1"/>
  <c r="AI2299" i="1"/>
  <c r="AM2299" i="1" s="1"/>
  <c r="AN2299" i="1" s="1"/>
  <c r="AI2287" i="1"/>
  <c r="AI2275" i="1"/>
  <c r="AI2263" i="1"/>
  <c r="AM2263" i="1" s="1"/>
  <c r="AN2263" i="1" s="1"/>
  <c r="AI2251" i="1"/>
  <c r="AM2251" i="1" s="1"/>
  <c r="AN2251" i="1" s="1"/>
  <c r="AI2239" i="1"/>
  <c r="AM2239" i="1" s="1"/>
  <c r="AN2239" i="1" s="1"/>
  <c r="AI2227" i="1"/>
  <c r="AM2227" i="1" s="1"/>
  <c r="AN2227" i="1" s="1"/>
  <c r="AI2215" i="1"/>
  <c r="AM2215" i="1" s="1"/>
  <c r="AN2215" i="1" s="1"/>
  <c r="AI2203" i="1"/>
  <c r="AM2203" i="1" s="1"/>
  <c r="AN2203" i="1" s="1"/>
  <c r="AI2191" i="1"/>
  <c r="AM2191" i="1" s="1"/>
  <c r="AN2191" i="1" s="1"/>
  <c r="AI2179" i="1"/>
  <c r="AM2179" i="1" s="1"/>
  <c r="AN2179" i="1" s="1"/>
  <c r="AI2167" i="1"/>
  <c r="AM2167" i="1" s="1"/>
  <c r="AN2167" i="1" s="1"/>
  <c r="AI2155" i="1"/>
  <c r="AM2155" i="1" s="1"/>
  <c r="AN2155" i="1" s="1"/>
  <c r="AI2143" i="1"/>
  <c r="AI2131" i="1"/>
  <c r="AM2131" i="1" s="1"/>
  <c r="AN2131" i="1" s="1"/>
  <c r="AI2119" i="1"/>
  <c r="AM2119" i="1" s="1"/>
  <c r="AN2119" i="1" s="1"/>
  <c r="AI2107" i="1"/>
  <c r="AM2107" i="1" s="1"/>
  <c r="AN2107" i="1" s="1"/>
  <c r="AI2095" i="1"/>
  <c r="AM2095" i="1" s="1"/>
  <c r="AN2095" i="1" s="1"/>
  <c r="AI2083" i="1"/>
  <c r="AM2083" i="1" s="1"/>
  <c r="AN2083" i="1" s="1"/>
  <c r="AI2071" i="1"/>
  <c r="AM2071" i="1" s="1"/>
  <c r="AN2071" i="1" s="1"/>
  <c r="AI2059" i="1"/>
  <c r="AM2059" i="1" s="1"/>
  <c r="AN2059" i="1" s="1"/>
  <c r="AI2047" i="1"/>
  <c r="AM2047" i="1" s="1"/>
  <c r="AN2047" i="1" s="1"/>
  <c r="AI2035" i="1"/>
  <c r="AM2035" i="1" s="1"/>
  <c r="AN2035" i="1" s="1"/>
  <c r="AI2023" i="1"/>
  <c r="AM2023" i="1" s="1"/>
  <c r="AN2023" i="1" s="1"/>
  <c r="AI2011" i="1"/>
  <c r="AM2011" i="1" s="1"/>
  <c r="AN2011" i="1" s="1"/>
  <c r="AI1999" i="1"/>
  <c r="AI1987" i="1"/>
  <c r="AM1987" i="1" s="1"/>
  <c r="AN1987" i="1" s="1"/>
  <c r="AI1975" i="1"/>
  <c r="AM1975" i="1" s="1"/>
  <c r="AN1975" i="1" s="1"/>
  <c r="AI1963" i="1"/>
  <c r="AM1963" i="1" s="1"/>
  <c r="AN1963" i="1" s="1"/>
  <c r="AI1951" i="1"/>
  <c r="AM1951" i="1" s="1"/>
  <c r="AN1951" i="1" s="1"/>
  <c r="AI1939" i="1"/>
  <c r="AM1939" i="1" s="1"/>
  <c r="AN1939" i="1" s="1"/>
  <c r="AI1927" i="1"/>
  <c r="AI1915" i="1"/>
  <c r="AM1915" i="1" s="1"/>
  <c r="AN1915" i="1" s="1"/>
  <c r="AI1903" i="1"/>
  <c r="AM1903" i="1" s="1"/>
  <c r="AN1903" i="1" s="1"/>
  <c r="AI1891" i="1"/>
  <c r="AM1891" i="1" s="1"/>
  <c r="AN1891" i="1" s="1"/>
  <c r="AI1879" i="1"/>
  <c r="AM1879" i="1" s="1"/>
  <c r="AN1879" i="1" s="1"/>
  <c r="AI1867" i="1"/>
  <c r="AM1867" i="1" s="1"/>
  <c r="AN1867" i="1" s="1"/>
  <c r="AI1855" i="1"/>
  <c r="AI1843" i="1"/>
  <c r="AM1843" i="1" s="1"/>
  <c r="AN1843" i="1" s="1"/>
  <c r="AI1831" i="1"/>
  <c r="AM1831" i="1" s="1"/>
  <c r="AN1831" i="1" s="1"/>
  <c r="AI1819" i="1"/>
  <c r="AI1807" i="1"/>
  <c r="AM1807" i="1" s="1"/>
  <c r="AN1807" i="1" s="1"/>
  <c r="AI1795" i="1"/>
  <c r="AM1795" i="1" s="1"/>
  <c r="AN1795" i="1" s="1"/>
  <c r="AI1783" i="1"/>
  <c r="AM1783" i="1" s="1"/>
  <c r="AN1783" i="1" s="1"/>
  <c r="AI1771" i="1"/>
  <c r="AM1771" i="1" s="1"/>
  <c r="AN1771" i="1" s="1"/>
  <c r="AI1759" i="1"/>
  <c r="AM1759" i="1" s="1"/>
  <c r="AN1759" i="1" s="1"/>
  <c r="AI1747" i="1"/>
  <c r="AM1747" i="1" s="1"/>
  <c r="AN1747" i="1" s="1"/>
  <c r="AI1735" i="1"/>
  <c r="AM1735" i="1" s="1"/>
  <c r="AN1735" i="1" s="1"/>
  <c r="AI1723" i="1"/>
  <c r="AM1723" i="1" s="1"/>
  <c r="AN1723" i="1" s="1"/>
  <c r="AI1711" i="1"/>
  <c r="AI1699" i="1"/>
  <c r="AM1699" i="1" s="1"/>
  <c r="AN1699" i="1" s="1"/>
  <c r="AI1687" i="1"/>
  <c r="AM1687" i="1" s="1"/>
  <c r="AN1687" i="1" s="1"/>
  <c r="AI1675" i="1"/>
  <c r="AI1663" i="1"/>
  <c r="AM1663" i="1" s="1"/>
  <c r="AN1663" i="1" s="1"/>
  <c r="AI1651" i="1"/>
  <c r="AM1651" i="1" s="1"/>
  <c r="AN1651" i="1" s="1"/>
  <c r="AI1639" i="1"/>
  <c r="AM1639" i="1" s="1"/>
  <c r="AN1639" i="1" s="1"/>
  <c r="AI1627" i="1"/>
  <c r="AM1627" i="1" s="1"/>
  <c r="AN1627" i="1" s="1"/>
  <c r="AI1615" i="1"/>
  <c r="AM1615" i="1" s="1"/>
  <c r="AN1615" i="1" s="1"/>
  <c r="AI1603" i="1"/>
  <c r="AM1603" i="1" s="1"/>
  <c r="AN1603" i="1" s="1"/>
  <c r="AI1591" i="1"/>
  <c r="AM1591" i="1" s="1"/>
  <c r="AN1591" i="1" s="1"/>
  <c r="AI1579" i="1"/>
  <c r="AM1579" i="1" s="1"/>
  <c r="AN1579" i="1" s="1"/>
  <c r="AI1567" i="1"/>
  <c r="AI1555" i="1"/>
  <c r="AM1555" i="1" s="1"/>
  <c r="AN1555" i="1" s="1"/>
  <c r="AI1543" i="1"/>
  <c r="AM1543" i="1" s="1"/>
  <c r="AN1543" i="1" s="1"/>
  <c r="AI1531" i="1"/>
  <c r="AM1531" i="1" s="1"/>
  <c r="AN1531" i="1" s="1"/>
  <c r="AI1519" i="1"/>
  <c r="AM1519" i="1" s="1"/>
  <c r="AN1519" i="1" s="1"/>
  <c r="AI1507" i="1"/>
  <c r="AM1507" i="1" s="1"/>
  <c r="AN1507" i="1" s="1"/>
  <c r="AI1495" i="1"/>
  <c r="AM1495" i="1" s="1"/>
  <c r="AN1495" i="1" s="1"/>
  <c r="AI1483" i="1"/>
  <c r="AM1483" i="1" s="1"/>
  <c r="AN1483" i="1" s="1"/>
  <c r="AI1471" i="1"/>
  <c r="AM1471" i="1" s="1"/>
  <c r="AN1471" i="1" s="1"/>
  <c r="AI1459" i="1"/>
  <c r="AM1459" i="1" s="1"/>
  <c r="AN1459" i="1" s="1"/>
  <c r="AI1447" i="1"/>
  <c r="AM1447" i="1" s="1"/>
  <c r="AN1447" i="1" s="1"/>
  <c r="AI1435" i="1"/>
  <c r="AM1435" i="1" s="1"/>
  <c r="AN1435" i="1" s="1"/>
  <c r="AI1423" i="1"/>
  <c r="AI1411" i="1"/>
  <c r="AM1411" i="1" s="1"/>
  <c r="AN1411" i="1" s="1"/>
  <c r="AI1399" i="1"/>
  <c r="AM1399" i="1" s="1"/>
  <c r="AN1399" i="1" s="1"/>
  <c r="AI1387" i="1"/>
  <c r="AM1387" i="1" s="1"/>
  <c r="AN1387" i="1" s="1"/>
  <c r="AI1375" i="1"/>
  <c r="AM1375" i="1" s="1"/>
  <c r="AN1375" i="1" s="1"/>
  <c r="AI1363" i="1"/>
  <c r="AM1363" i="1" s="1"/>
  <c r="AN1363" i="1" s="1"/>
  <c r="AI1351" i="1"/>
  <c r="AM1351" i="1" s="1"/>
  <c r="AN1351" i="1" s="1"/>
  <c r="AI1339" i="1"/>
  <c r="AM1339" i="1" s="1"/>
  <c r="AN1339" i="1" s="1"/>
  <c r="AI1327" i="1"/>
  <c r="AM1327" i="1" s="1"/>
  <c r="AN1327" i="1" s="1"/>
  <c r="AI1315" i="1"/>
  <c r="AM1315" i="1" s="1"/>
  <c r="AN1315" i="1" s="1"/>
  <c r="AI1303" i="1"/>
  <c r="AM1303" i="1" s="1"/>
  <c r="AN1303" i="1" s="1"/>
  <c r="AI1291" i="1"/>
  <c r="AM1291" i="1" s="1"/>
  <c r="AN1291" i="1" s="1"/>
  <c r="AI1279" i="1"/>
  <c r="AI1267" i="1"/>
  <c r="AM1267" i="1" s="1"/>
  <c r="AN1267" i="1" s="1"/>
  <c r="AI1255" i="1"/>
  <c r="AI1243" i="1"/>
  <c r="AM1243" i="1" s="1"/>
  <c r="AN1243" i="1" s="1"/>
  <c r="AI1231" i="1"/>
  <c r="AM1231" i="1" s="1"/>
  <c r="AN1231" i="1" s="1"/>
  <c r="AI1219" i="1"/>
  <c r="AM1219" i="1" s="1"/>
  <c r="AN1219" i="1" s="1"/>
  <c r="AI1207" i="1"/>
  <c r="AI1195" i="1"/>
  <c r="AM1195" i="1" s="1"/>
  <c r="AN1195" i="1" s="1"/>
  <c r="AI1183" i="1"/>
  <c r="AM1183" i="1" s="1"/>
  <c r="AN1183" i="1" s="1"/>
  <c r="AI1171" i="1"/>
  <c r="AM1171" i="1" s="1"/>
  <c r="AN1171" i="1" s="1"/>
  <c r="AI1159" i="1"/>
  <c r="AM1159" i="1" s="1"/>
  <c r="AN1159" i="1" s="1"/>
  <c r="AI1147" i="1"/>
  <c r="AM1147" i="1" s="1"/>
  <c r="AN1147" i="1" s="1"/>
  <c r="AI1135" i="1"/>
  <c r="AI1123" i="1"/>
  <c r="AM1123" i="1" s="1"/>
  <c r="AN1123" i="1" s="1"/>
  <c r="AI1111" i="1"/>
  <c r="AM1111" i="1" s="1"/>
  <c r="AN1111" i="1" s="1"/>
  <c r="AI1099" i="1"/>
  <c r="AM1099" i="1" s="1"/>
  <c r="AN1099" i="1" s="1"/>
  <c r="AI1087" i="1"/>
  <c r="AM1087" i="1" s="1"/>
  <c r="AN1087" i="1" s="1"/>
  <c r="AI1075" i="1"/>
  <c r="AM1075" i="1" s="1"/>
  <c r="AN1075" i="1" s="1"/>
  <c r="AI1063" i="1"/>
  <c r="AM1063" i="1" s="1"/>
  <c r="AN1063" i="1" s="1"/>
  <c r="AI1051" i="1"/>
  <c r="AM1051" i="1" s="1"/>
  <c r="AN1051" i="1" s="1"/>
  <c r="AI1039" i="1"/>
  <c r="AI1027" i="1"/>
  <c r="AM1027" i="1" s="1"/>
  <c r="AN1027" i="1" s="1"/>
  <c r="AI1015" i="1"/>
  <c r="AM1015" i="1" s="1"/>
  <c r="AN1015" i="1" s="1"/>
  <c r="AI1003" i="1"/>
  <c r="AM1003" i="1" s="1"/>
  <c r="AN1003" i="1" s="1"/>
  <c r="AI991" i="1"/>
  <c r="AI979" i="1"/>
  <c r="AM979" i="1" s="1"/>
  <c r="AN979" i="1" s="1"/>
  <c r="AI967" i="1"/>
  <c r="AM967" i="1" s="1"/>
  <c r="AN967" i="1" s="1"/>
  <c r="AI955" i="1"/>
  <c r="AM955" i="1" s="1"/>
  <c r="AN955" i="1" s="1"/>
  <c r="AI943" i="1"/>
  <c r="AM943" i="1" s="1"/>
  <c r="AN943" i="1" s="1"/>
  <c r="AI931" i="1"/>
  <c r="AM931" i="1" s="1"/>
  <c r="AN931" i="1" s="1"/>
  <c r="AI919" i="1"/>
  <c r="AM919" i="1" s="1"/>
  <c r="AN919" i="1" s="1"/>
  <c r="AI907" i="1"/>
  <c r="AM907" i="1" s="1"/>
  <c r="AN907" i="1" s="1"/>
  <c r="AI895" i="1"/>
  <c r="AM895" i="1" s="1"/>
  <c r="AN895" i="1" s="1"/>
  <c r="AI883" i="1"/>
  <c r="AM883" i="1" s="1"/>
  <c r="AN883" i="1" s="1"/>
  <c r="AI871" i="1"/>
  <c r="AM871" i="1" s="1"/>
  <c r="AN871" i="1" s="1"/>
  <c r="AI859" i="1"/>
  <c r="AI847" i="1"/>
  <c r="AI835" i="1"/>
  <c r="AM835" i="1" s="1"/>
  <c r="AN835" i="1" s="1"/>
  <c r="AI1740" i="1"/>
  <c r="AM1740" i="1" s="1"/>
  <c r="AN1740" i="1" s="1"/>
  <c r="AI1680" i="1"/>
  <c r="AM1680" i="1" s="1"/>
  <c r="AN1680" i="1" s="1"/>
  <c r="AI1608" i="1"/>
  <c r="AI1512" i="1"/>
  <c r="AI1476" i="1"/>
  <c r="AM1476" i="1" s="1"/>
  <c r="AN1476" i="1" s="1"/>
  <c r="AI1428" i="1"/>
  <c r="AM1428" i="1" s="1"/>
  <c r="AN1428" i="1" s="1"/>
  <c r="AI1308" i="1"/>
  <c r="AM1308" i="1" s="1"/>
  <c r="AN1308" i="1" s="1"/>
  <c r="AI1200" i="1"/>
  <c r="AM1200" i="1" s="1"/>
  <c r="AN1200" i="1" s="1"/>
  <c r="AI1104" i="1"/>
  <c r="AM1104" i="1" s="1"/>
  <c r="AN1104" i="1" s="1"/>
  <c r="AI1020" i="1"/>
  <c r="AI924" i="1"/>
  <c r="AM924" i="1" s="1"/>
  <c r="AN924" i="1" s="1"/>
  <c r="AI840" i="1"/>
  <c r="AM840" i="1" s="1"/>
  <c r="AN840" i="1" s="1"/>
  <c r="AI756" i="1"/>
  <c r="AM756" i="1" s="1"/>
  <c r="AN756" i="1" s="1"/>
  <c r="AI648" i="1"/>
  <c r="AM648" i="1" s="1"/>
  <c r="AN648" i="1" s="1"/>
  <c r="AI564" i="1"/>
  <c r="AI504" i="1"/>
  <c r="AI444" i="1"/>
  <c r="AM444" i="1" s="1"/>
  <c r="AN444" i="1" s="1"/>
  <c r="AI408" i="1"/>
  <c r="AM408" i="1" s="1"/>
  <c r="AN408" i="1" s="1"/>
  <c r="AI336" i="1"/>
  <c r="AM336" i="1" s="1"/>
  <c r="AN336" i="1" s="1"/>
  <c r="AI288" i="1"/>
  <c r="AM288" i="1" s="1"/>
  <c r="AN288" i="1" s="1"/>
  <c r="AI252" i="1"/>
  <c r="AM252" i="1" s="1"/>
  <c r="AN252" i="1" s="1"/>
  <c r="AI216" i="1"/>
  <c r="AI168" i="1"/>
  <c r="AI132" i="1"/>
  <c r="AM132" i="1" s="1"/>
  <c r="AN132" i="1" s="1"/>
  <c r="AI108" i="1"/>
  <c r="AM108" i="1" s="1"/>
  <c r="AN108" i="1" s="1"/>
  <c r="AI84" i="1"/>
  <c r="AI60" i="1"/>
  <c r="AI2586" i="1"/>
  <c r="AI2574" i="1"/>
  <c r="AM2574" i="1" s="1"/>
  <c r="AN2574" i="1" s="1"/>
  <c r="AI2562" i="1"/>
  <c r="AM2562" i="1" s="1"/>
  <c r="AN2562" i="1" s="1"/>
  <c r="AI2550" i="1"/>
  <c r="AM2550" i="1" s="1"/>
  <c r="AN2550" i="1" s="1"/>
  <c r="AI2538" i="1"/>
  <c r="AM2538" i="1" s="1"/>
  <c r="AN2538" i="1" s="1"/>
  <c r="AI2526" i="1"/>
  <c r="AM2526" i="1" s="1"/>
  <c r="AN2526" i="1" s="1"/>
  <c r="AI2514" i="1"/>
  <c r="AI2502" i="1"/>
  <c r="AI2490" i="1"/>
  <c r="AM2490" i="1" s="1"/>
  <c r="AN2490" i="1" s="1"/>
  <c r="AI2478" i="1"/>
  <c r="AM2478" i="1" s="1"/>
  <c r="AN2478" i="1" s="1"/>
  <c r="AI2466" i="1"/>
  <c r="AM2466" i="1" s="1"/>
  <c r="AN2466" i="1" s="1"/>
  <c r="AI2454" i="1"/>
  <c r="AI2442" i="1"/>
  <c r="AI2430" i="1"/>
  <c r="AM2430" i="1" s="1"/>
  <c r="AN2430" i="1" s="1"/>
  <c r="AI2418" i="1"/>
  <c r="AM2418" i="1" s="1"/>
  <c r="AN2418" i="1" s="1"/>
  <c r="AI2406" i="1"/>
  <c r="AM2406" i="1" s="1"/>
  <c r="AN2406" i="1" s="1"/>
  <c r="AI2394" i="1"/>
  <c r="AM2394" i="1" s="1"/>
  <c r="AN2394" i="1" s="1"/>
  <c r="AI2382" i="1"/>
  <c r="AM2382" i="1" s="1"/>
  <c r="AN2382" i="1" s="1"/>
  <c r="AI2370" i="1"/>
  <c r="AI2358" i="1"/>
  <c r="AM2358" i="1" s="1"/>
  <c r="AN2358" i="1" s="1"/>
  <c r="AI2346" i="1"/>
  <c r="AM2346" i="1" s="1"/>
  <c r="AN2346" i="1" s="1"/>
  <c r="AI2334" i="1"/>
  <c r="AM2334" i="1" s="1"/>
  <c r="AN2334" i="1" s="1"/>
  <c r="AI2322" i="1"/>
  <c r="AM2322" i="1" s="1"/>
  <c r="AN2322" i="1" s="1"/>
  <c r="AI2310" i="1"/>
  <c r="AI2298" i="1"/>
  <c r="AI2286" i="1"/>
  <c r="AM2286" i="1" s="1"/>
  <c r="AN2286" i="1" s="1"/>
  <c r="AI2274" i="1"/>
  <c r="AM2274" i="1" s="1"/>
  <c r="AN2274" i="1" s="1"/>
  <c r="AI2262" i="1"/>
  <c r="AM2262" i="1" s="1"/>
  <c r="AN2262" i="1" s="1"/>
  <c r="AI2250" i="1"/>
  <c r="AM2250" i="1" s="1"/>
  <c r="AN2250" i="1" s="1"/>
  <c r="AI2238" i="1"/>
  <c r="AM2238" i="1" s="1"/>
  <c r="AN2238" i="1" s="1"/>
  <c r="AI2226" i="1"/>
  <c r="AI2214" i="1"/>
  <c r="AM2214" i="1" s="1"/>
  <c r="AN2214" i="1" s="1"/>
  <c r="AI2202" i="1"/>
  <c r="AM2202" i="1" s="1"/>
  <c r="AN2202" i="1" s="1"/>
  <c r="AI2190" i="1"/>
  <c r="AM2190" i="1" s="1"/>
  <c r="AN2190" i="1" s="1"/>
  <c r="AI2178" i="1"/>
  <c r="AM2178" i="1" s="1"/>
  <c r="AN2178" i="1" s="1"/>
  <c r="AI2166" i="1"/>
  <c r="AI2154" i="1"/>
  <c r="AI2142" i="1"/>
  <c r="AM2142" i="1" s="1"/>
  <c r="AN2142" i="1" s="1"/>
  <c r="AI2130" i="1"/>
  <c r="AM2130" i="1" s="1"/>
  <c r="AN2130" i="1" s="1"/>
  <c r="AI2118" i="1"/>
  <c r="AM2118" i="1" s="1"/>
  <c r="AN2118" i="1" s="1"/>
  <c r="AI2106" i="1"/>
  <c r="AM2106" i="1" s="1"/>
  <c r="AN2106" i="1" s="1"/>
  <c r="AI2094" i="1"/>
  <c r="AM2094" i="1" s="1"/>
  <c r="AN2094" i="1" s="1"/>
  <c r="AI2082" i="1"/>
  <c r="AI2070" i="1"/>
  <c r="AM2070" i="1" s="1"/>
  <c r="AN2070" i="1" s="1"/>
  <c r="AI2058" i="1"/>
  <c r="AM2058" i="1" s="1"/>
  <c r="AN2058" i="1" s="1"/>
  <c r="AI2046" i="1"/>
  <c r="AM2046" i="1" s="1"/>
  <c r="AN2046" i="1" s="1"/>
  <c r="AI2034" i="1"/>
  <c r="AM2034" i="1" s="1"/>
  <c r="AN2034" i="1" s="1"/>
  <c r="AI2022" i="1"/>
  <c r="AI2010" i="1"/>
  <c r="AI1998" i="1"/>
  <c r="AM1998" i="1" s="1"/>
  <c r="AN1998" i="1" s="1"/>
  <c r="AI1986" i="1"/>
  <c r="AM1986" i="1" s="1"/>
  <c r="AN1986" i="1" s="1"/>
  <c r="AI1974" i="1"/>
  <c r="AM1974" i="1" s="1"/>
  <c r="AN1974" i="1" s="1"/>
  <c r="AI1962" i="1"/>
  <c r="AM1962" i="1" s="1"/>
  <c r="AN1962" i="1" s="1"/>
  <c r="AI1950" i="1"/>
  <c r="AM1950" i="1" s="1"/>
  <c r="AN1950" i="1" s="1"/>
  <c r="AI1938" i="1"/>
  <c r="AI1926" i="1"/>
  <c r="AM1926" i="1" s="1"/>
  <c r="AN1926" i="1" s="1"/>
  <c r="AI1914" i="1"/>
  <c r="AM1914" i="1" s="1"/>
  <c r="AN1914" i="1" s="1"/>
  <c r="AI1902" i="1"/>
  <c r="AM1902" i="1" s="1"/>
  <c r="AN1902" i="1" s="1"/>
  <c r="AI1890" i="1"/>
  <c r="AM1890" i="1" s="1"/>
  <c r="AN1890" i="1" s="1"/>
  <c r="AI1878" i="1"/>
  <c r="AI1866" i="1"/>
  <c r="AI1854" i="1"/>
  <c r="AM1854" i="1" s="1"/>
  <c r="AN1854" i="1" s="1"/>
  <c r="AI1842" i="1"/>
  <c r="AM1842" i="1" s="1"/>
  <c r="AN1842" i="1" s="1"/>
  <c r="AI1830" i="1"/>
  <c r="AM1830" i="1" s="1"/>
  <c r="AN1830" i="1" s="1"/>
  <c r="AI1818" i="1"/>
  <c r="AM1818" i="1" s="1"/>
  <c r="AN1818" i="1" s="1"/>
  <c r="AI1806" i="1"/>
  <c r="AM1806" i="1" s="1"/>
  <c r="AN1806" i="1" s="1"/>
  <c r="AI1794" i="1"/>
  <c r="AI1782" i="1"/>
  <c r="AM1782" i="1" s="1"/>
  <c r="AN1782" i="1" s="1"/>
  <c r="AI1770" i="1"/>
  <c r="AM1770" i="1" s="1"/>
  <c r="AN1770" i="1" s="1"/>
  <c r="AI1758" i="1"/>
  <c r="AM1758" i="1" s="1"/>
  <c r="AN1758" i="1" s="1"/>
  <c r="AI1746" i="1"/>
  <c r="AM1746" i="1" s="1"/>
  <c r="AN1746" i="1" s="1"/>
  <c r="AI1734" i="1"/>
  <c r="AI1722" i="1"/>
  <c r="AI1710" i="1"/>
  <c r="AM1710" i="1" s="1"/>
  <c r="AN1710" i="1" s="1"/>
  <c r="AI1698" i="1"/>
  <c r="AM1698" i="1" s="1"/>
  <c r="AN1698" i="1" s="1"/>
  <c r="AI1686" i="1"/>
  <c r="AM1686" i="1" s="1"/>
  <c r="AN1686" i="1" s="1"/>
  <c r="AI1674" i="1"/>
  <c r="AM1674" i="1" s="1"/>
  <c r="AN1674" i="1" s="1"/>
  <c r="AI1662" i="1"/>
  <c r="AM1662" i="1" s="1"/>
  <c r="AN1662" i="1" s="1"/>
  <c r="AI1650" i="1"/>
  <c r="AI1638" i="1"/>
  <c r="AM1638" i="1" s="1"/>
  <c r="AN1638" i="1" s="1"/>
  <c r="AI1626" i="1"/>
  <c r="AM1626" i="1" s="1"/>
  <c r="AN1626" i="1" s="1"/>
  <c r="AI1614" i="1"/>
  <c r="AM1614" i="1" s="1"/>
  <c r="AN1614" i="1" s="1"/>
  <c r="AI1602" i="1"/>
  <c r="AM1602" i="1" s="1"/>
  <c r="AN1602" i="1" s="1"/>
  <c r="AI1590" i="1"/>
  <c r="AI1578" i="1"/>
  <c r="AI1566" i="1"/>
  <c r="AM1566" i="1" s="1"/>
  <c r="AN1566" i="1" s="1"/>
  <c r="AI1554" i="1"/>
  <c r="AM1554" i="1" s="1"/>
  <c r="AN1554" i="1" s="1"/>
  <c r="AI1542" i="1"/>
  <c r="AM1542" i="1" s="1"/>
  <c r="AN1542" i="1" s="1"/>
  <c r="AI1530" i="1"/>
  <c r="AM1530" i="1" s="1"/>
  <c r="AN1530" i="1" s="1"/>
  <c r="AI1518" i="1"/>
  <c r="AM1518" i="1" s="1"/>
  <c r="AN1518" i="1" s="1"/>
  <c r="AI1506" i="1"/>
  <c r="AI1494" i="1"/>
  <c r="AM1494" i="1" s="1"/>
  <c r="AN1494" i="1" s="1"/>
  <c r="AI1482" i="1"/>
  <c r="AM1482" i="1" s="1"/>
  <c r="AN1482" i="1" s="1"/>
  <c r="AI1470" i="1"/>
  <c r="AM1470" i="1" s="1"/>
  <c r="AN1470" i="1" s="1"/>
  <c r="AI1458" i="1"/>
  <c r="AM1458" i="1" s="1"/>
  <c r="AN1458" i="1" s="1"/>
  <c r="AI1446" i="1"/>
  <c r="AI1434" i="1"/>
  <c r="AI1422" i="1"/>
  <c r="AM1422" i="1" s="1"/>
  <c r="AN1422" i="1" s="1"/>
  <c r="AI1410" i="1"/>
  <c r="AM1410" i="1" s="1"/>
  <c r="AN1410" i="1" s="1"/>
  <c r="AI1398" i="1"/>
  <c r="AM1398" i="1" s="1"/>
  <c r="AN1398" i="1" s="1"/>
  <c r="AI1386" i="1"/>
  <c r="AM1386" i="1" s="1"/>
  <c r="AN1386" i="1" s="1"/>
  <c r="AI1374" i="1"/>
  <c r="AM1374" i="1" s="1"/>
  <c r="AN1374" i="1" s="1"/>
  <c r="AI1362" i="1"/>
  <c r="AI1350" i="1"/>
  <c r="AM1350" i="1" s="1"/>
  <c r="AN1350" i="1" s="1"/>
  <c r="AI1338" i="1"/>
  <c r="AM1338" i="1" s="1"/>
  <c r="AN1338" i="1" s="1"/>
  <c r="AI1326" i="1"/>
  <c r="AM1326" i="1" s="1"/>
  <c r="AN1326" i="1" s="1"/>
  <c r="AI1314" i="1"/>
  <c r="AI1302" i="1"/>
  <c r="AI1290" i="1"/>
  <c r="AI1278" i="1"/>
  <c r="AM1278" i="1" s="1"/>
  <c r="AN1278" i="1" s="1"/>
  <c r="AI1266" i="1"/>
  <c r="AM1266" i="1" s="1"/>
  <c r="AN1266" i="1" s="1"/>
  <c r="AI1254" i="1"/>
  <c r="AM1254" i="1" s="1"/>
  <c r="AN1254" i="1" s="1"/>
  <c r="AI1242" i="1"/>
  <c r="AM1242" i="1" s="1"/>
  <c r="AN1242" i="1" s="1"/>
  <c r="AI1230" i="1"/>
  <c r="AM1230" i="1" s="1"/>
  <c r="AN1230" i="1" s="1"/>
  <c r="AI1218" i="1"/>
  <c r="AI1206" i="1"/>
  <c r="AM1206" i="1" s="1"/>
  <c r="AN1206" i="1" s="1"/>
  <c r="AI1194" i="1"/>
  <c r="AM1194" i="1" s="1"/>
  <c r="AN1194" i="1" s="1"/>
  <c r="AI1182" i="1"/>
  <c r="AM1182" i="1" s="1"/>
  <c r="AN1182" i="1" s="1"/>
  <c r="AI1170" i="1"/>
  <c r="AM1170" i="1" s="1"/>
  <c r="AN1170" i="1" s="1"/>
  <c r="AI1158" i="1"/>
  <c r="AI1146" i="1"/>
  <c r="AI1134" i="1"/>
  <c r="AM1134" i="1" s="1"/>
  <c r="AN1134" i="1" s="1"/>
  <c r="AI1122" i="1"/>
  <c r="AM1122" i="1" s="1"/>
  <c r="AN1122" i="1" s="1"/>
  <c r="AI1110" i="1"/>
  <c r="AM1110" i="1" s="1"/>
  <c r="AN1110" i="1" s="1"/>
  <c r="AI1098" i="1"/>
  <c r="AM1098" i="1" s="1"/>
  <c r="AN1098" i="1" s="1"/>
  <c r="AI1086" i="1"/>
  <c r="AM1086" i="1" s="1"/>
  <c r="AN1086" i="1" s="1"/>
  <c r="AI1074" i="1"/>
  <c r="AI1062" i="1"/>
  <c r="AM1062" i="1" s="1"/>
  <c r="AN1062" i="1" s="1"/>
  <c r="AI1050" i="1"/>
  <c r="AM1050" i="1" s="1"/>
  <c r="AN1050" i="1" s="1"/>
  <c r="AI1038" i="1"/>
  <c r="AM1038" i="1" s="1"/>
  <c r="AN1038" i="1" s="1"/>
  <c r="AI1026" i="1"/>
  <c r="AM1026" i="1" s="1"/>
  <c r="AN1026" i="1" s="1"/>
  <c r="AI1014" i="1"/>
  <c r="AI1002" i="1"/>
  <c r="AI990" i="1"/>
  <c r="AM990" i="1" s="1"/>
  <c r="AN990" i="1" s="1"/>
  <c r="AI978" i="1"/>
  <c r="AM978" i="1" s="1"/>
  <c r="AN978" i="1" s="1"/>
  <c r="AI966" i="1"/>
  <c r="AI954" i="1"/>
  <c r="AM954" i="1" s="1"/>
  <c r="AN954" i="1" s="1"/>
  <c r="AI942" i="1"/>
  <c r="AM942" i="1" s="1"/>
  <c r="AN942" i="1" s="1"/>
  <c r="AI930" i="1"/>
  <c r="AI918" i="1"/>
  <c r="AM918" i="1" s="1"/>
  <c r="AN918" i="1" s="1"/>
  <c r="AI906" i="1"/>
  <c r="AM906" i="1" s="1"/>
  <c r="AN906" i="1" s="1"/>
  <c r="AI894" i="1"/>
  <c r="AM894" i="1" s="1"/>
  <c r="AN894" i="1" s="1"/>
  <c r="AI882" i="1"/>
  <c r="AM882" i="1" s="1"/>
  <c r="AN882" i="1" s="1"/>
  <c r="AI870" i="1"/>
  <c r="AI858" i="1"/>
  <c r="AI846" i="1"/>
  <c r="AM846" i="1" s="1"/>
  <c r="AN846" i="1" s="1"/>
  <c r="AI834" i="1"/>
  <c r="AM834" i="1" s="1"/>
  <c r="AN834" i="1" s="1"/>
  <c r="AI822" i="1"/>
  <c r="AI810" i="1"/>
  <c r="AM810" i="1" s="1"/>
  <c r="AN810" i="1" s="1"/>
  <c r="AI798" i="1"/>
  <c r="AM798" i="1" s="1"/>
  <c r="AN798" i="1" s="1"/>
  <c r="AI786" i="1"/>
  <c r="AI774" i="1"/>
  <c r="AM774" i="1" s="1"/>
  <c r="AN774" i="1" s="1"/>
  <c r="AI762" i="1"/>
  <c r="AM762" i="1" s="1"/>
  <c r="AN762" i="1" s="1"/>
  <c r="AI750" i="1"/>
  <c r="AM750" i="1" s="1"/>
  <c r="AN750" i="1" s="1"/>
  <c r="AI738" i="1"/>
  <c r="AM738" i="1" s="1"/>
  <c r="AN738" i="1" s="1"/>
  <c r="AI726" i="1"/>
  <c r="AI714" i="1"/>
  <c r="AI702" i="1"/>
  <c r="AM702" i="1" s="1"/>
  <c r="AN702" i="1" s="1"/>
  <c r="AI690" i="1"/>
  <c r="AM690" i="1" s="1"/>
  <c r="AN690" i="1" s="1"/>
  <c r="AI678" i="1"/>
  <c r="AM678" i="1" s="1"/>
  <c r="AN678" i="1" s="1"/>
  <c r="AI666" i="1"/>
  <c r="AM666" i="1" s="1"/>
  <c r="AN666" i="1" s="1"/>
  <c r="AI654" i="1"/>
  <c r="AM654" i="1" s="1"/>
  <c r="AN654" i="1" s="1"/>
  <c r="AI642" i="1"/>
  <c r="AI630" i="1"/>
  <c r="AM630" i="1" s="1"/>
  <c r="AN630" i="1" s="1"/>
  <c r="AI618" i="1"/>
  <c r="AM618" i="1" s="1"/>
  <c r="AN618" i="1" s="1"/>
  <c r="AI606" i="1"/>
  <c r="AM606" i="1" s="1"/>
  <c r="AN606" i="1" s="1"/>
  <c r="AI594" i="1"/>
  <c r="AI582" i="1"/>
  <c r="AI570" i="1"/>
  <c r="AI558" i="1"/>
  <c r="AM558" i="1" s="1"/>
  <c r="AN558" i="1" s="1"/>
  <c r="AI546" i="1"/>
  <c r="AM546" i="1" s="1"/>
  <c r="AN546" i="1" s="1"/>
  <c r="AI534" i="1"/>
  <c r="AM534" i="1" s="1"/>
  <c r="AN534" i="1" s="1"/>
  <c r="AI522" i="1"/>
  <c r="AM522" i="1" s="1"/>
  <c r="AN522" i="1" s="1"/>
  <c r="AI510" i="1"/>
  <c r="AM510" i="1" s="1"/>
  <c r="AN510" i="1" s="1"/>
  <c r="AI498" i="1"/>
  <c r="AI486" i="1"/>
  <c r="AM486" i="1" s="1"/>
  <c r="AN486" i="1" s="1"/>
  <c r="AI474" i="1"/>
  <c r="AM474" i="1" s="1"/>
  <c r="AN474" i="1" s="1"/>
  <c r="AI462" i="1"/>
  <c r="AM462" i="1" s="1"/>
  <c r="AN462" i="1" s="1"/>
  <c r="AI450" i="1"/>
  <c r="AM450" i="1" s="1"/>
  <c r="AN450" i="1" s="1"/>
  <c r="AI438" i="1"/>
  <c r="AI426" i="1"/>
  <c r="AI414" i="1"/>
  <c r="AM414" i="1" s="1"/>
  <c r="AN414" i="1" s="1"/>
  <c r="AI402" i="1"/>
  <c r="AM402" i="1" s="1"/>
  <c r="AN402" i="1" s="1"/>
  <c r="AI390" i="1"/>
  <c r="AM390" i="1" s="1"/>
  <c r="AN390" i="1" s="1"/>
  <c r="AI378" i="1"/>
  <c r="AM378" i="1" s="1"/>
  <c r="AN378" i="1" s="1"/>
  <c r="AI366" i="1"/>
  <c r="AM366" i="1" s="1"/>
  <c r="AN366" i="1" s="1"/>
  <c r="AI354" i="1"/>
  <c r="AI342" i="1"/>
  <c r="AM342" i="1" s="1"/>
  <c r="AN342" i="1" s="1"/>
  <c r="AI330" i="1"/>
  <c r="AI318" i="1"/>
  <c r="AM318" i="1" s="1"/>
  <c r="AN318" i="1" s="1"/>
  <c r="AI306" i="1"/>
  <c r="AM306" i="1" s="1"/>
  <c r="AN306" i="1" s="1"/>
  <c r="AI294" i="1"/>
  <c r="AI282" i="1"/>
  <c r="AI270" i="1"/>
  <c r="AM270" i="1" s="1"/>
  <c r="AN270" i="1" s="1"/>
  <c r="AI258" i="1"/>
  <c r="AM258" i="1" s="1"/>
  <c r="AN258" i="1" s="1"/>
  <c r="AI246" i="1"/>
  <c r="AM246" i="1" s="1"/>
  <c r="AN246" i="1" s="1"/>
  <c r="AI234" i="1"/>
  <c r="AM234" i="1" s="1"/>
  <c r="AN234" i="1" s="1"/>
  <c r="AI222" i="1"/>
  <c r="AM222" i="1" s="1"/>
  <c r="AN222" i="1" s="1"/>
  <c r="AI210" i="1"/>
  <c r="AI198" i="1"/>
  <c r="AM198" i="1" s="1"/>
  <c r="AN198" i="1" s="1"/>
  <c r="AI186" i="1"/>
  <c r="AM186" i="1" s="1"/>
  <c r="AN186" i="1" s="1"/>
  <c r="AI174" i="1"/>
  <c r="AM174" i="1" s="1"/>
  <c r="AN174" i="1" s="1"/>
  <c r="AI162" i="1"/>
  <c r="AM162" i="1" s="1"/>
  <c r="AN162" i="1" s="1"/>
  <c r="AI150" i="1"/>
  <c r="AI138" i="1"/>
  <c r="AI126" i="1"/>
  <c r="AM126" i="1" s="1"/>
  <c r="AN126" i="1" s="1"/>
  <c r="AI114" i="1"/>
  <c r="AM114" i="1" s="1"/>
  <c r="AN114" i="1" s="1"/>
  <c r="AI102" i="1"/>
  <c r="AM102" i="1" s="1"/>
  <c r="AN102" i="1" s="1"/>
  <c r="AI90" i="1"/>
  <c r="AM90" i="1" s="1"/>
  <c r="AN90" i="1" s="1"/>
  <c r="AI78" i="1"/>
  <c r="AM78" i="1" s="1"/>
  <c r="AN78" i="1" s="1"/>
  <c r="AI66" i="1"/>
  <c r="AM66" i="1" s="1"/>
  <c r="AN66" i="1" s="1"/>
  <c r="AI54" i="1"/>
  <c r="AM54" i="1" s="1"/>
  <c r="AN54" i="1" s="1"/>
  <c r="AI1836" i="1"/>
  <c r="AM1836" i="1" s="1"/>
  <c r="AN1836" i="1" s="1"/>
  <c r="AI1764" i="1"/>
  <c r="AM1764" i="1" s="1"/>
  <c r="AN1764" i="1" s="1"/>
  <c r="AI1704" i="1"/>
  <c r="AM1704" i="1" s="1"/>
  <c r="AN1704" i="1" s="1"/>
  <c r="AI1620" i="1"/>
  <c r="AI1536" i="1"/>
  <c r="AM1536" i="1" s="1"/>
  <c r="AN1536" i="1" s="1"/>
  <c r="AI1488" i="1"/>
  <c r="AM1488" i="1" s="1"/>
  <c r="AN1488" i="1" s="1"/>
  <c r="AI1392" i="1"/>
  <c r="AM1392" i="1" s="1"/>
  <c r="AN1392" i="1" s="1"/>
  <c r="AI1368" i="1"/>
  <c r="AM1368" i="1" s="1"/>
  <c r="AN1368" i="1" s="1"/>
  <c r="AI1332" i="1"/>
  <c r="AM1332" i="1" s="1"/>
  <c r="AN1332" i="1" s="1"/>
  <c r="AI1236" i="1"/>
  <c r="AM1236" i="1" s="1"/>
  <c r="AN1236" i="1" s="1"/>
  <c r="AI1152" i="1"/>
  <c r="AM1152" i="1" s="1"/>
  <c r="AN1152" i="1" s="1"/>
  <c r="AI1080" i="1"/>
  <c r="AI984" i="1"/>
  <c r="AM984" i="1" s="1"/>
  <c r="AN984" i="1" s="1"/>
  <c r="AI936" i="1"/>
  <c r="AM936" i="1" s="1"/>
  <c r="AN936" i="1" s="1"/>
  <c r="AI852" i="1"/>
  <c r="AM852" i="1" s="1"/>
  <c r="AN852" i="1" s="1"/>
  <c r="AI780" i="1"/>
  <c r="AI708" i="1"/>
  <c r="AM708" i="1" s="1"/>
  <c r="AN708" i="1" s="1"/>
  <c r="AI624" i="1"/>
  <c r="AM624" i="1" s="1"/>
  <c r="AN624" i="1" s="1"/>
  <c r="AI540" i="1"/>
  <c r="AM540" i="1" s="1"/>
  <c r="AN540" i="1" s="1"/>
  <c r="AI468" i="1"/>
  <c r="AM468" i="1" s="1"/>
  <c r="AN468" i="1" s="1"/>
  <c r="AI420" i="1"/>
  <c r="AM420" i="1" s="1"/>
  <c r="AN420" i="1" s="1"/>
  <c r="AI348" i="1"/>
  <c r="AM348" i="1" s="1"/>
  <c r="AN348" i="1" s="1"/>
  <c r="AI300" i="1"/>
  <c r="AM300" i="1" s="1"/>
  <c r="AN300" i="1" s="1"/>
  <c r="AI264" i="1"/>
  <c r="AI204" i="1"/>
  <c r="AI156" i="1"/>
  <c r="AM156" i="1" s="1"/>
  <c r="AN156" i="1" s="1"/>
  <c r="AI120" i="1"/>
  <c r="AM120" i="1" s="1"/>
  <c r="AN120" i="1" s="1"/>
  <c r="AI96" i="1"/>
  <c r="AI72" i="1"/>
  <c r="AM72" i="1" s="1"/>
  <c r="AN72" i="1" s="1"/>
  <c r="AI48" i="1"/>
  <c r="AM48" i="1" s="1"/>
  <c r="AN48" i="1" s="1"/>
  <c r="AI2585" i="1"/>
  <c r="AM2585" i="1" s="1"/>
  <c r="AN2585" i="1" s="1"/>
  <c r="AI2573" i="1"/>
  <c r="AM2573" i="1" s="1"/>
  <c r="AN2573" i="1" s="1"/>
  <c r="AI2561" i="1"/>
  <c r="AM2561" i="1" s="1"/>
  <c r="AN2561" i="1" s="1"/>
  <c r="AI2549" i="1"/>
  <c r="AM2549" i="1" s="1"/>
  <c r="AN2549" i="1" s="1"/>
  <c r="AI2537" i="1"/>
  <c r="AM2537" i="1" s="1"/>
  <c r="AN2537" i="1" s="1"/>
  <c r="AI2525" i="1"/>
  <c r="AI2513" i="1"/>
  <c r="AM2513" i="1" s="1"/>
  <c r="AN2513" i="1" s="1"/>
  <c r="AI2501" i="1"/>
  <c r="AI2489" i="1"/>
  <c r="AM2489" i="1" s="1"/>
  <c r="AN2489" i="1" s="1"/>
  <c r="AI2477" i="1"/>
  <c r="AI2465" i="1"/>
  <c r="AM2465" i="1" s="1"/>
  <c r="AN2465" i="1" s="1"/>
  <c r="AI2453" i="1"/>
  <c r="AM2453" i="1" s="1"/>
  <c r="AN2453" i="1" s="1"/>
  <c r="AI2441" i="1"/>
  <c r="AM2441" i="1" s="1"/>
  <c r="AN2441" i="1" s="1"/>
  <c r="AI2429" i="1"/>
  <c r="AM2429" i="1" s="1"/>
  <c r="AN2429" i="1" s="1"/>
  <c r="AI2417" i="1"/>
  <c r="AM2417" i="1" s="1"/>
  <c r="AN2417" i="1" s="1"/>
  <c r="AI2405" i="1"/>
  <c r="AM2405" i="1" s="1"/>
  <c r="AN2405" i="1" s="1"/>
  <c r="AI2393" i="1"/>
  <c r="AM2393" i="1" s="1"/>
  <c r="AN2393" i="1" s="1"/>
  <c r="AI2381" i="1"/>
  <c r="AI2369" i="1"/>
  <c r="AM2369" i="1" s="1"/>
  <c r="AN2369" i="1" s="1"/>
  <c r="AI2357" i="1"/>
  <c r="AM2357" i="1" s="1"/>
  <c r="AN2357" i="1" s="1"/>
  <c r="AI2345" i="1"/>
  <c r="AM2345" i="1" s="1"/>
  <c r="AN2345" i="1" s="1"/>
  <c r="AI2333" i="1"/>
  <c r="AI2321" i="1"/>
  <c r="AM2321" i="1" s="1"/>
  <c r="AN2321" i="1" s="1"/>
  <c r="AI2309" i="1"/>
  <c r="AM2309" i="1" s="1"/>
  <c r="AN2309" i="1" s="1"/>
  <c r="AI2297" i="1"/>
  <c r="AM2297" i="1" s="1"/>
  <c r="AN2297" i="1" s="1"/>
  <c r="AI2285" i="1"/>
  <c r="AM2285" i="1" s="1"/>
  <c r="AN2285" i="1" s="1"/>
  <c r="AI2273" i="1"/>
  <c r="AM2273" i="1" s="1"/>
  <c r="AN2273" i="1" s="1"/>
  <c r="AI2261" i="1"/>
  <c r="AM2261" i="1" s="1"/>
  <c r="AN2261" i="1" s="1"/>
  <c r="AI2249" i="1"/>
  <c r="AM2249" i="1" s="1"/>
  <c r="AN2249" i="1" s="1"/>
  <c r="AI2237" i="1"/>
  <c r="AI2225" i="1"/>
  <c r="AM2225" i="1" s="1"/>
  <c r="AN2225" i="1" s="1"/>
  <c r="AI2213" i="1"/>
  <c r="AM2213" i="1" s="1"/>
  <c r="AN2213" i="1" s="1"/>
  <c r="AI2201" i="1"/>
  <c r="AM2201" i="1" s="1"/>
  <c r="AN2201" i="1" s="1"/>
  <c r="AI2189" i="1"/>
  <c r="AI2177" i="1"/>
  <c r="AM2177" i="1" s="1"/>
  <c r="AN2177" i="1" s="1"/>
  <c r="AI2165" i="1"/>
  <c r="AM2165" i="1" s="1"/>
  <c r="AN2165" i="1" s="1"/>
  <c r="AI2153" i="1"/>
  <c r="AM2153" i="1" s="1"/>
  <c r="AN2153" i="1" s="1"/>
  <c r="AI2141" i="1"/>
  <c r="AM2141" i="1" s="1"/>
  <c r="AN2141" i="1" s="1"/>
  <c r="AI2129" i="1"/>
  <c r="AM2129" i="1" s="1"/>
  <c r="AN2129" i="1" s="1"/>
  <c r="AI2117" i="1"/>
  <c r="AM2117" i="1" s="1"/>
  <c r="AN2117" i="1" s="1"/>
  <c r="AI2105" i="1"/>
  <c r="AI2093" i="1"/>
  <c r="AI2081" i="1"/>
  <c r="AM2081" i="1" s="1"/>
  <c r="AN2081" i="1" s="1"/>
  <c r="AI2069" i="1"/>
  <c r="AM2069" i="1" s="1"/>
  <c r="AN2069" i="1" s="1"/>
  <c r="AI2057" i="1"/>
  <c r="AM2057" i="1" s="1"/>
  <c r="AN2057" i="1" s="1"/>
  <c r="AI2045" i="1"/>
  <c r="AI2033" i="1"/>
  <c r="AM2033" i="1" s="1"/>
  <c r="AN2033" i="1" s="1"/>
  <c r="AI2021" i="1"/>
  <c r="AM2021" i="1" s="1"/>
  <c r="AN2021" i="1" s="1"/>
  <c r="AI2009" i="1"/>
  <c r="AM2009" i="1" s="1"/>
  <c r="AN2009" i="1" s="1"/>
  <c r="AI1997" i="1"/>
  <c r="AM1997" i="1" s="1"/>
  <c r="AN1997" i="1" s="1"/>
  <c r="AI1985" i="1"/>
  <c r="AM1985" i="1" s="1"/>
  <c r="AN1985" i="1" s="1"/>
  <c r="AI1973" i="1"/>
  <c r="AM1973" i="1" s="1"/>
  <c r="AN1973" i="1" s="1"/>
  <c r="AI1961" i="1"/>
  <c r="AM1961" i="1" s="1"/>
  <c r="AN1961" i="1" s="1"/>
  <c r="AI1949" i="1"/>
  <c r="AI1937" i="1"/>
  <c r="AM1937" i="1" s="1"/>
  <c r="AN1937" i="1" s="1"/>
  <c r="AI1925" i="1"/>
  <c r="AM1925" i="1" s="1"/>
  <c r="AN1925" i="1" s="1"/>
  <c r="AI1913" i="1"/>
  <c r="AM1913" i="1" s="1"/>
  <c r="AN1913" i="1" s="1"/>
  <c r="AI1901" i="1"/>
  <c r="AI1889" i="1"/>
  <c r="AM1889" i="1" s="1"/>
  <c r="AN1889" i="1" s="1"/>
  <c r="AI1877" i="1"/>
  <c r="AM1877" i="1" s="1"/>
  <c r="AN1877" i="1" s="1"/>
  <c r="AI1865" i="1"/>
  <c r="AM1865" i="1" s="1"/>
  <c r="AN1865" i="1" s="1"/>
  <c r="AI1853" i="1"/>
  <c r="AM1853" i="1" s="1"/>
  <c r="AN1853" i="1" s="1"/>
  <c r="AI1841" i="1"/>
  <c r="AM1841" i="1" s="1"/>
  <c r="AN1841" i="1" s="1"/>
  <c r="AI1829" i="1"/>
  <c r="AM1829" i="1" s="1"/>
  <c r="AN1829" i="1" s="1"/>
  <c r="AI1817" i="1"/>
  <c r="AM1817" i="1" s="1"/>
  <c r="AN1817" i="1" s="1"/>
  <c r="AI1805" i="1"/>
  <c r="AI1793" i="1"/>
  <c r="AM1793" i="1" s="1"/>
  <c r="AN1793" i="1" s="1"/>
  <c r="AI1781" i="1"/>
  <c r="AM1781" i="1" s="1"/>
  <c r="AN1781" i="1" s="1"/>
  <c r="AI1769" i="1"/>
  <c r="AM1769" i="1" s="1"/>
  <c r="AN1769" i="1" s="1"/>
  <c r="AI1757" i="1"/>
  <c r="AI1745" i="1"/>
  <c r="AM1745" i="1" s="1"/>
  <c r="AN1745" i="1" s="1"/>
  <c r="AI1733" i="1"/>
  <c r="AM1733" i="1" s="1"/>
  <c r="AN1733" i="1" s="1"/>
  <c r="AI1721" i="1"/>
  <c r="AM1721" i="1" s="1"/>
  <c r="AN1721" i="1" s="1"/>
  <c r="AI1709" i="1"/>
  <c r="AM1709" i="1" s="1"/>
  <c r="AN1709" i="1" s="1"/>
  <c r="AI1697" i="1"/>
  <c r="AM1697" i="1" s="1"/>
  <c r="AN1697" i="1" s="1"/>
  <c r="AI1685" i="1"/>
  <c r="AM1685" i="1" s="1"/>
  <c r="AN1685" i="1" s="1"/>
  <c r="AI1673" i="1"/>
  <c r="AM1673" i="1" s="1"/>
  <c r="AN1673" i="1" s="1"/>
  <c r="AI1661" i="1"/>
  <c r="AI1649" i="1"/>
  <c r="AM1649" i="1" s="1"/>
  <c r="AN1649" i="1" s="1"/>
  <c r="AI1637" i="1"/>
  <c r="AM1637" i="1" s="1"/>
  <c r="AN1637" i="1" s="1"/>
  <c r="AI1625" i="1"/>
  <c r="AM1625" i="1" s="1"/>
  <c r="AN1625" i="1" s="1"/>
  <c r="AI1613" i="1"/>
  <c r="AI1601" i="1"/>
  <c r="AM1601" i="1" s="1"/>
  <c r="AN1601" i="1" s="1"/>
  <c r="AI1589" i="1"/>
  <c r="AM1589" i="1" s="1"/>
  <c r="AN1589" i="1" s="1"/>
  <c r="AI1577" i="1"/>
  <c r="AM1577" i="1" s="1"/>
  <c r="AN1577" i="1" s="1"/>
  <c r="AI1565" i="1"/>
  <c r="AM1565" i="1" s="1"/>
  <c r="AN1565" i="1" s="1"/>
  <c r="AI1553" i="1"/>
  <c r="AM1553" i="1" s="1"/>
  <c r="AN1553" i="1" s="1"/>
  <c r="AI1541" i="1"/>
  <c r="AM1541" i="1" s="1"/>
  <c r="AN1541" i="1" s="1"/>
  <c r="AI1529" i="1"/>
  <c r="AM1529" i="1" s="1"/>
  <c r="AN1529" i="1" s="1"/>
  <c r="AI1517" i="1"/>
  <c r="AI1505" i="1"/>
  <c r="AM1505" i="1" s="1"/>
  <c r="AN1505" i="1" s="1"/>
  <c r="AI1493" i="1"/>
  <c r="AM1493" i="1" s="1"/>
  <c r="AN1493" i="1" s="1"/>
  <c r="AI1481" i="1"/>
  <c r="AM1481" i="1" s="1"/>
  <c r="AN1481" i="1" s="1"/>
  <c r="AI1469" i="1"/>
  <c r="AI1457" i="1"/>
  <c r="AM1457" i="1" s="1"/>
  <c r="AN1457" i="1" s="1"/>
  <c r="AI1445" i="1"/>
  <c r="AM1445" i="1" s="1"/>
  <c r="AN1445" i="1" s="1"/>
  <c r="AI1433" i="1"/>
  <c r="AM1433" i="1" s="1"/>
  <c r="AN1433" i="1" s="1"/>
  <c r="AI1421" i="1"/>
  <c r="AM1421" i="1" s="1"/>
  <c r="AN1421" i="1" s="1"/>
  <c r="AI1409" i="1"/>
  <c r="AM1409" i="1" s="1"/>
  <c r="AN1409" i="1" s="1"/>
  <c r="AI1397" i="1"/>
  <c r="AM1397" i="1" s="1"/>
  <c r="AN1397" i="1" s="1"/>
  <c r="AI1385" i="1"/>
  <c r="AM1385" i="1" s="1"/>
  <c r="AN1385" i="1" s="1"/>
  <c r="AI1373" i="1"/>
  <c r="AI1361" i="1"/>
  <c r="AM1361" i="1" s="1"/>
  <c r="AN1361" i="1" s="1"/>
  <c r="AI1349" i="1"/>
  <c r="AM1349" i="1" s="1"/>
  <c r="AN1349" i="1" s="1"/>
  <c r="AI1337" i="1"/>
  <c r="AM1337" i="1" s="1"/>
  <c r="AN1337" i="1" s="1"/>
  <c r="AI1325" i="1"/>
  <c r="AI1313" i="1"/>
  <c r="AM1313" i="1" s="1"/>
  <c r="AN1313" i="1" s="1"/>
  <c r="AI1301" i="1"/>
  <c r="AM1301" i="1" s="1"/>
  <c r="AN1301" i="1" s="1"/>
  <c r="AI1289" i="1"/>
  <c r="AM1289" i="1" s="1"/>
  <c r="AN1289" i="1" s="1"/>
  <c r="AI1277" i="1"/>
  <c r="AM1277" i="1" s="1"/>
  <c r="AN1277" i="1" s="1"/>
  <c r="AI1265" i="1"/>
  <c r="AM1265" i="1" s="1"/>
  <c r="AN1265" i="1" s="1"/>
  <c r="AI1253" i="1"/>
  <c r="AM1253" i="1" s="1"/>
  <c r="AN1253" i="1" s="1"/>
  <c r="AI1241" i="1"/>
  <c r="AM1241" i="1" s="1"/>
  <c r="AN1241" i="1" s="1"/>
  <c r="AI1229" i="1"/>
  <c r="AI1217" i="1"/>
  <c r="AM1217" i="1" s="1"/>
  <c r="AN1217" i="1" s="1"/>
  <c r="AI1205" i="1"/>
  <c r="AM1205" i="1" s="1"/>
  <c r="AN1205" i="1" s="1"/>
  <c r="AI1193" i="1"/>
  <c r="AM1193" i="1" s="1"/>
  <c r="AN1193" i="1" s="1"/>
  <c r="AI1181" i="1"/>
  <c r="AI1169" i="1"/>
  <c r="AM1169" i="1" s="1"/>
  <c r="AN1169" i="1" s="1"/>
  <c r="AI1157" i="1"/>
  <c r="AM1157" i="1" s="1"/>
  <c r="AN1157" i="1" s="1"/>
  <c r="AI1145" i="1"/>
  <c r="AM1145" i="1" s="1"/>
  <c r="AN1145" i="1" s="1"/>
  <c r="AI1133" i="1"/>
  <c r="AM1133" i="1" s="1"/>
  <c r="AN1133" i="1" s="1"/>
  <c r="AI1121" i="1"/>
  <c r="AM1121" i="1" s="1"/>
  <c r="AN1121" i="1" s="1"/>
  <c r="AI1109" i="1"/>
  <c r="AM1109" i="1" s="1"/>
  <c r="AN1109" i="1" s="1"/>
  <c r="AI1097" i="1"/>
  <c r="AM1097" i="1" s="1"/>
  <c r="AN1097" i="1" s="1"/>
  <c r="AI1085" i="1"/>
  <c r="AI1073" i="1"/>
  <c r="AM1073" i="1" s="1"/>
  <c r="AN1073" i="1" s="1"/>
  <c r="AI1061" i="1"/>
  <c r="AM1061" i="1" s="1"/>
  <c r="AN1061" i="1" s="1"/>
  <c r="AI1049" i="1"/>
  <c r="AM1049" i="1" s="1"/>
  <c r="AN1049" i="1" s="1"/>
  <c r="AI1037" i="1"/>
  <c r="AI1025" i="1"/>
  <c r="AM1025" i="1" s="1"/>
  <c r="AN1025" i="1" s="1"/>
  <c r="AI1013" i="1"/>
  <c r="AM1013" i="1" s="1"/>
  <c r="AN1013" i="1" s="1"/>
  <c r="AI1001" i="1"/>
  <c r="AM1001" i="1" s="1"/>
  <c r="AN1001" i="1" s="1"/>
  <c r="AI989" i="1"/>
  <c r="AM989" i="1" s="1"/>
  <c r="AN989" i="1" s="1"/>
  <c r="AI977" i="1"/>
  <c r="AM977" i="1" s="1"/>
  <c r="AN977" i="1" s="1"/>
  <c r="AI965" i="1"/>
  <c r="AM965" i="1" s="1"/>
  <c r="AN965" i="1" s="1"/>
  <c r="AI953" i="1"/>
  <c r="AM953" i="1" s="1"/>
  <c r="AN953" i="1" s="1"/>
  <c r="AI941" i="1"/>
  <c r="AI929" i="1"/>
  <c r="AM929" i="1" s="1"/>
  <c r="AN929" i="1" s="1"/>
  <c r="AI917" i="1"/>
  <c r="AM917" i="1" s="1"/>
  <c r="AN917" i="1" s="1"/>
  <c r="AI905" i="1"/>
  <c r="AM905" i="1" s="1"/>
  <c r="AN905" i="1" s="1"/>
  <c r="AI893" i="1"/>
  <c r="AI881" i="1"/>
  <c r="AM881" i="1" s="1"/>
  <c r="AN881" i="1" s="1"/>
  <c r="AI869" i="1"/>
  <c r="AM869" i="1" s="1"/>
  <c r="AN869" i="1" s="1"/>
  <c r="AI1096" i="1"/>
  <c r="AM1096" i="1" s="1"/>
  <c r="AN1096" i="1" s="1"/>
  <c r="AI1024" i="1"/>
  <c r="AM1024" i="1" s="1"/>
  <c r="AN1024" i="1" s="1"/>
  <c r="AI964" i="1"/>
  <c r="AM964" i="1" s="1"/>
  <c r="AN964" i="1" s="1"/>
  <c r="AI904" i="1"/>
  <c r="AM904" i="1" s="1"/>
  <c r="AN904" i="1" s="1"/>
  <c r="AI844" i="1"/>
  <c r="AM844" i="1" s="1"/>
  <c r="AN844" i="1" s="1"/>
  <c r="AI784" i="1"/>
  <c r="AI724" i="1"/>
  <c r="AM724" i="1" s="1"/>
  <c r="AN724" i="1" s="1"/>
  <c r="AI676" i="1"/>
  <c r="AM676" i="1" s="1"/>
  <c r="AN676" i="1" s="1"/>
  <c r="AI604" i="1"/>
  <c r="AM604" i="1" s="1"/>
  <c r="AN604" i="1" s="1"/>
  <c r="AI532" i="1"/>
  <c r="AM532" i="1" s="1"/>
  <c r="AN532" i="1" s="1"/>
  <c r="AI484" i="1"/>
  <c r="AI436" i="1"/>
  <c r="AM436" i="1" s="1"/>
  <c r="AN436" i="1" s="1"/>
  <c r="AI388" i="1"/>
  <c r="AM388" i="1" s="1"/>
  <c r="AN388" i="1" s="1"/>
  <c r="AI352" i="1"/>
  <c r="AM352" i="1" s="1"/>
  <c r="AN352" i="1" s="1"/>
  <c r="AI256" i="1"/>
  <c r="AM256" i="1" s="1"/>
  <c r="AN256" i="1" s="1"/>
  <c r="AI1120" i="1"/>
  <c r="AM1120" i="1" s="1"/>
  <c r="AN1120" i="1" s="1"/>
  <c r="AI1072" i="1"/>
  <c r="AM1072" i="1" s="1"/>
  <c r="AN1072" i="1" s="1"/>
  <c r="AI1036" i="1"/>
  <c r="AM1036" i="1" s="1"/>
  <c r="AN1036" i="1" s="1"/>
  <c r="AI988" i="1"/>
  <c r="AM988" i="1" s="1"/>
  <c r="AN988" i="1" s="1"/>
  <c r="AI976" i="1"/>
  <c r="AI928" i="1"/>
  <c r="AM928" i="1" s="1"/>
  <c r="AN928" i="1" s="1"/>
  <c r="AI832" i="1"/>
  <c r="AM832" i="1" s="1"/>
  <c r="AN832" i="1" s="1"/>
  <c r="AI796" i="1"/>
  <c r="AI748" i="1"/>
  <c r="AM748" i="1" s="1"/>
  <c r="AN748" i="1" s="1"/>
  <c r="AI700" i="1"/>
  <c r="AM700" i="1" s="1"/>
  <c r="AN700" i="1" s="1"/>
  <c r="AI652" i="1"/>
  <c r="AI628" i="1"/>
  <c r="AM628" i="1" s="1"/>
  <c r="AN628" i="1" s="1"/>
  <c r="AI580" i="1"/>
  <c r="AM580" i="1" s="1"/>
  <c r="AN580" i="1" s="1"/>
  <c r="AI544" i="1"/>
  <c r="AI496" i="1"/>
  <c r="AM496" i="1" s="1"/>
  <c r="AN496" i="1" s="1"/>
  <c r="AI460" i="1"/>
  <c r="AI424" i="1"/>
  <c r="AI376" i="1"/>
  <c r="AM376" i="1" s="1"/>
  <c r="AN376" i="1" s="1"/>
  <c r="AI340" i="1"/>
  <c r="AM340" i="1" s="1"/>
  <c r="AN340" i="1" s="1"/>
  <c r="AI316" i="1"/>
  <c r="AI280" i="1"/>
  <c r="AM280" i="1" s="1"/>
  <c r="AN280" i="1" s="1"/>
  <c r="AI232" i="1"/>
  <c r="AM232" i="1" s="1"/>
  <c r="AN232" i="1" s="1"/>
  <c r="AI196" i="1"/>
  <c r="AI160" i="1"/>
  <c r="AM160" i="1" s="1"/>
  <c r="AN160" i="1" s="1"/>
  <c r="AI124" i="1"/>
  <c r="AM124" i="1" s="1"/>
  <c r="AN124" i="1" s="1"/>
  <c r="AI64" i="1"/>
  <c r="AI1947" i="1"/>
  <c r="AM1947" i="1" s="1"/>
  <c r="AN1947" i="1" s="1"/>
  <c r="AI1935" i="1"/>
  <c r="AM1935" i="1" s="1"/>
  <c r="AN1935" i="1" s="1"/>
  <c r="AI1923" i="1"/>
  <c r="AI1911" i="1"/>
  <c r="AM1911" i="1" s="1"/>
  <c r="AN1911" i="1" s="1"/>
  <c r="AI1899" i="1"/>
  <c r="AM1899" i="1" s="1"/>
  <c r="AN1899" i="1" s="1"/>
  <c r="AI1887" i="1"/>
  <c r="AI1875" i="1"/>
  <c r="AM1875" i="1" s="1"/>
  <c r="AN1875" i="1" s="1"/>
  <c r="AI1863" i="1"/>
  <c r="AM1863" i="1" s="1"/>
  <c r="AN1863" i="1" s="1"/>
  <c r="AI1851" i="1"/>
  <c r="AI1839" i="1"/>
  <c r="AM1839" i="1" s="1"/>
  <c r="AN1839" i="1" s="1"/>
  <c r="AI1827" i="1"/>
  <c r="AM1827" i="1" s="1"/>
  <c r="AN1827" i="1" s="1"/>
  <c r="AI1815" i="1"/>
  <c r="AI1803" i="1"/>
  <c r="AM1803" i="1" s="1"/>
  <c r="AN1803" i="1" s="1"/>
  <c r="AI1791" i="1"/>
  <c r="AM1791" i="1" s="1"/>
  <c r="AN1791" i="1" s="1"/>
  <c r="AI1767" i="1"/>
  <c r="AI1755" i="1"/>
  <c r="AM1755" i="1" s="1"/>
  <c r="AN1755" i="1" s="1"/>
  <c r="AI1743" i="1"/>
  <c r="AM1743" i="1" s="1"/>
  <c r="AN1743" i="1" s="1"/>
  <c r="AI1731" i="1"/>
  <c r="AI1719" i="1"/>
  <c r="AM1719" i="1" s="1"/>
  <c r="AN1719" i="1" s="1"/>
  <c r="AI1707" i="1"/>
  <c r="AM1707" i="1" s="1"/>
  <c r="AN1707" i="1" s="1"/>
  <c r="AI1695" i="1"/>
  <c r="AI1683" i="1"/>
  <c r="AM1683" i="1" s="1"/>
  <c r="AN1683" i="1" s="1"/>
  <c r="AI1671" i="1"/>
  <c r="AM1671" i="1" s="1"/>
  <c r="AN1671" i="1" s="1"/>
  <c r="AI1659" i="1"/>
  <c r="AM1659" i="1" s="1"/>
  <c r="AN1659" i="1" s="1"/>
  <c r="AI1647" i="1"/>
  <c r="AM1647" i="1" s="1"/>
  <c r="AN1647" i="1" s="1"/>
  <c r="AI1623" i="1"/>
  <c r="AM1623" i="1" s="1"/>
  <c r="AN1623" i="1" s="1"/>
  <c r="AI1611" i="1"/>
  <c r="AI1599" i="1"/>
  <c r="AM1599" i="1" s="1"/>
  <c r="AN1599" i="1" s="1"/>
  <c r="AI1587" i="1"/>
  <c r="AM1587" i="1" s="1"/>
  <c r="AN1587" i="1" s="1"/>
  <c r="AI1575" i="1"/>
  <c r="AI1563" i="1"/>
  <c r="AM1563" i="1" s="1"/>
  <c r="AN1563" i="1" s="1"/>
  <c r="AI1551" i="1"/>
  <c r="AM1551" i="1" s="1"/>
  <c r="AN1551" i="1" s="1"/>
  <c r="AI1539" i="1"/>
  <c r="AI1527" i="1"/>
  <c r="AM1527" i="1" s="1"/>
  <c r="AN1527" i="1" s="1"/>
  <c r="AI1515" i="1"/>
  <c r="AM1515" i="1" s="1"/>
  <c r="AN1515" i="1" s="1"/>
  <c r="AI1503" i="1"/>
  <c r="AM1503" i="1" s="1"/>
  <c r="AN1503" i="1" s="1"/>
  <c r="AI1479" i="1"/>
  <c r="AM1479" i="1" s="1"/>
  <c r="AN1479" i="1" s="1"/>
  <c r="AI1467" i="1"/>
  <c r="AM1467" i="1" s="1"/>
  <c r="AN1467" i="1" s="1"/>
  <c r="AI1455" i="1"/>
  <c r="AI1443" i="1"/>
  <c r="AM1443" i="1" s="1"/>
  <c r="AN1443" i="1" s="1"/>
  <c r="AI1431" i="1"/>
  <c r="AM1431" i="1" s="1"/>
  <c r="AN1431" i="1" s="1"/>
  <c r="AI1419" i="1"/>
  <c r="AI1407" i="1"/>
  <c r="AM1407" i="1" s="1"/>
  <c r="AN1407" i="1" s="1"/>
  <c r="AI1395" i="1"/>
  <c r="AM1395" i="1" s="1"/>
  <c r="AN1395" i="1" s="1"/>
  <c r="AI1383" i="1"/>
  <c r="AI1371" i="1"/>
  <c r="AM1371" i="1" s="1"/>
  <c r="AN1371" i="1" s="1"/>
  <c r="AI1359" i="1"/>
  <c r="AM1359" i="1" s="1"/>
  <c r="AN1359" i="1" s="1"/>
  <c r="AI1335" i="1"/>
  <c r="AM1335" i="1" s="1"/>
  <c r="AN1335" i="1" s="1"/>
  <c r="AI1323" i="1"/>
  <c r="AM1323" i="1" s="1"/>
  <c r="AN1323" i="1" s="1"/>
  <c r="AI1311" i="1"/>
  <c r="AM1311" i="1" s="1"/>
  <c r="AN1311" i="1" s="1"/>
  <c r="AI1299" i="1"/>
  <c r="AI1287" i="1"/>
  <c r="AM1287" i="1" s="1"/>
  <c r="AN1287" i="1" s="1"/>
  <c r="AI1275" i="1"/>
  <c r="AM1275" i="1" s="1"/>
  <c r="AN1275" i="1" s="1"/>
  <c r="AI1263" i="1"/>
  <c r="AI1251" i="1"/>
  <c r="AM1251" i="1" s="1"/>
  <c r="AN1251" i="1" s="1"/>
  <c r="AI1239" i="1"/>
  <c r="AM1239" i="1" s="1"/>
  <c r="AN1239" i="1" s="1"/>
  <c r="AI1227" i="1"/>
  <c r="AI1215" i="1"/>
  <c r="AM1215" i="1" s="1"/>
  <c r="AN1215" i="1" s="1"/>
  <c r="AI1191" i="1"/>
  <c r="AM1191" i="1" s="1"/>
  <c r="AN1191" i="1" s="1"/>
  <c r="AI1179" i="1"/>
  <c r="AM1179" i="1" s="1"/>
  <c r="AN1179" i="1" s="1"/>
  <c r="AI1167" i="1"/>
  <c r="AM1167" i="1" s="1"/>
  <c r="AN1167" i="1" s="1"/>
  <c r="AI1155" i="1"/>
  <c r="AM1155" i="1" s="1"/>
  <c r="AN1155" i="1" s="1"/>
  <c r="AI1143" i="1"/>
  <c r="AI1131" i="1"/>
  <c r="AM1131" i="1" s="1"/>
  <c r="AN1131" i="1" s="1"/>
  <c r="AI1119" i="1"/>
  <c r="AM1119" i="1" s="1"/>
  <c r="AN1119" i="1" s="1"/>
  <c r="AI1107" i="1"/>
  <c r="AI1095" i="1"/>
  <c r="AM1095" i="1" s="1"/>
  <c r="AN1095" i="1" s="1"/>
  <c r="AI1083" i="1"/>
  <c r="AM1083" i="1" s="1"/>
  <c r="AN1083" i="1" s="1"/>
  <c r="AI1071" i="1"/>
  <c r="AI1059" i="1"/>
  <c r="AM1059" i="1" s="1"/>
  <c r="AN1059" i="1" s="1"/>
  <c r="AI1047" i="1"/>
  <c r="AM1047" i="1" s="1"/>
  <c r="AN1047" i="1" s="1"/>
  <c r="AI1035" i="1"/>
  <c r="AM1035" i="1" s="1"/>
  <c r="AN1035" i="1" s="1"/>
  <c r="AI1023" i="1"/>
  <c r="AM1023" i="1" s="1"/>
  <c r="AN1023" i="1" s="1"/>
  <c r="AI1011" i="1"/>
  <c r="AM1011" i="1" s="1"/>
  <c r="AN1011" i="1" s="1"/>
  <c r="AI999" i="1"/>
  <c r="AI987" i="1"/>
  <c r="AM987" i="1" s="1"/>
  <c r="AN987" i="1" s="1"/>
  <c r="AI975" i="1"/>
  <c r="AM975" i="1" s="1"/>
  <c r="AN975" i="1" s="1"/>
  <c r="AI963" i="1"/>
  <c r="AI951" i="1"/>
  <c r="AM951" i="1" s="1"/>
  <c r="AN951" i="1" s="1"/>
  <c r="AI939" i="1"/>
  <c r="AM939" i="1" s="1"/>
  <c r="AN939" i="1" s="1"/>
  <c r="AI927" i="1"/>
  <c r="AI915" i="1"/>
  <c r="AM915" i="1" s="1"/>
  <c r="AN915" i="1" s="1"/>
  <c r="AI903" i="1"/>
  <c r="AM903" i="1" s="1"/>
  <c r="AN903" i="1" s="1"/>
  <c r="AI891" i="1"/>
  <c r="AM891" i="1" s="1"/>
  <c r="AN891" i="1" s="1"/>
  <c r="AI879" i="1"/>
  <c r="AM879" i="1" s="1"/>
  <c r="AN879" i="1" s="1"/>
  <c r="AI867" i="1"/>
  <c r="AI855" i="1"/>
  <c r="AI843" i="1"/>
  <c r="AM843" i="1" s="1"/>
  <c r="AN843" i="1" s="1"/>
  <c r="AI831" i="1"/>
  <c r="AM831" i="1" s="1"/>
  <c r="AN831" i="1" s="1"/>
  <c r="AI1108" i="1"/>
  <c r="AM1108" i="1" s="1"/>
  <c r="AN1108" i="1" s="1"/>
  <c r="AI1048" i="1"/>
  <c r="AM1048" i="1" s="1"/>
  <c r="AN1048" i="1" s="1"/>
  <c r="AI1000" i="1"/>
  <c r="AM1000" i="1" s="1"/>
  <c r="AN1000" i="1" s="1"/>
  <c r="AI940" i="1"/>
  <c r="AM940" i="1" s="1"/>
  <c r="AN940" i="1" s="1"/>
  <c r="AI892" i="1"/>
  <c r="AM892" i="1" s="1"/>
  <c r="AN892" i="1" s="1"/>
  <c r="AI856" i="1"/>
  <c r="AM856" i="1" s="1"/>
  <c r="AN856" i="1" s="1"/>
  <c r="AI808" i="1"/>
  <c r="AM808" i="1" s="1"/>
  <c r="AN808" i="1" s="1"/>
  <c r="AI760" i="1"/>
  <c r="AI712" i="1"/>
  <c r="AM712" i="1" s="1"/>
  <c r="AN712" i="1" s="1"/>
  <c r="AI664" i="1"/>
  <c r="AM664" i="1" s="1"/>
  <c r="AN664" i="1" s="1"/>
  <c r="AI616" i="1"/>
  <c r="AM616" i="1" s="1"/>
  <c r="AN616" i="1" s="1"/>
  <c r="AI568" i="1"/>
  <c r="AM568" i="1" s="1"/>
  <c r="AN568" i="1" s="1"/>
  <c r="AI508" i="1"/>
  <c r="AM508" i="1" s="1"/>
  <c r="AN508" i="1" s="1"/>
  <c r="AI448" i="1"/>
  <c r="AM448" i="1" s="1"/>
  <c r="AN448" i="1" s="1"/>
  <c r="AI400" i="1"/>
  <c r="AM400" i="1" s="1"/>
  <c r="AN400" i="1" s="1"/>
  <c r="AI364" i="1"/>
  <c r="AI328" i="1"/>
  <c r="AM328" i="1" s="1"/>
  <c r="AN328" i="1" s="1"/>
  <c r="AI292" i="1"/>
  <c r="AM292" i="1" s="1"/>
  <c r="AN292" i="1" s="1"/>
  <c r="AI244" i="1"/>
  <c r="AM244" i="1" s="1"/>
  <c r="AN244" i="1" s="1"/>
  <c r="AI208" i="1"/>
  <c r="AI172" i="1"/>
  <c r="AM172" i="1" s="1"/>
  <c r="AN172" i="1" s="1"/>
  <c r="AI136" i="1"/>
  <c r="AI100" i="1"/>
  <c r="AM100" i="1" s="1"/>
  <c r="AN100" i="1" s="1"/>
  <c r="AI88" i="1"/>
  <c r="AM88" i="1" s="1"/>
  <c r="AN88" i="1" s="1"/>
  <c r="AI52" i="1"/>
  <c r="AM52" i="1" s="1"/>
  <c r="AN52" i="1" s="1"/>
  <c r="AI2582" i="1"/>
  <c r="AM2582" i="1" s="1"/>
  <c r="AN2582" i="1" s="1"/>
  <c r="AI2570" i="1"/>
  <c r="AM2570" i="1" s="1"/>
  <c r="AN2570" i="1" s="1"/>
  <c r="AI2558" i="1"/>
  <c r="AM2558" i="1" s="1"/>
  <c r="AN2558" i="1" s="1"/>
  <c r="AI2546" i="1"/>
  <c r="AM2546" i="1" s="1"/>
  <c r="AN2546" i="1" s="1"/>
  <c r="AI2534" i="1"/>
  <c r="AM2534" i="1" s="1"/>
  <c r="AN2534" i="1" s="1"/>
  <c r="AI2522" i="1"/>
  <c r="AM2522" i="1" s="1"/>
  <c r="AN2522" i="1" s="1"/>
  <c r="AI2510" i="1"/>
  <c r="AI2498" i="1"/>
  <c r="AM2498" i="1" s="1"/>
  <c r="AN2498" i="1" s="1"/>
  <c r="AI2486" i="1"/>
  <c r="AM2486" i="1" s="1"/>
  <c r="AN2486" i="1" s="1"/>
  <c r="AI2474" i="1"/>
  <c r="AM2474" i="1" s="1"/>
  <c r="AN2474" i="1" s="1"/>
  <c r="AI2462" i="1"/>
  <c r="AM2462" i="1" s="1"/>
  <c r="AN2462" i="1" s="1"/>
  <c r="AI2450" i="1"/>
  <c r="AM2450" i="1" s="1"/>
  <c r="AN2450" i="1" s="1"/>
  <c r="AI2438" i="1"/>
  <c r="AM2438" i="1" s="1"/>
  <c r="AN2438" i="1" s="1"/>
  <c r="AI2426" i="1"/>
  <c r="AM2426" i="1" s="1"/>
  <c r="AN2426" i="1" s="1"/>
  <c r="AI2414" i="1"/>
  <c r="AM2414" i="1" s="1"/>
  <c r="AN2414" i="1" s="1"/>
  <c r="AI2402" i="1"/>
  <c r="AM2402" i="1" s="1"/>
  <c r="AN2402" i="1" s="1"/>
  <c r="AI2390" i="1"/>
  <c r="AM2390" i="1" s="1"/>
  <c r="AN2390" i="1" s="1"/>
  <c r="AI2378" i="1"/>
  <c r="AM2378" i="1" s="1"/>
  <c r="AN2378" i="1" s="1"/>
  <c r="AI2366" i="1"/>
  <c r="AI2354" i="1"/>
  <c r="AM2354" i="1" s="1"/>
  <c r="AN2354" i="1" s="1"/>
  <c r="AI2342" i="1"/>
  <c r="AM2342" i="1" s="1"/>
  <c r="AN2342" i="1" s="1"/>
  <c r="AI2330" i="1"/>
  <c r="AM2330" i="1" s="1"/>
  <c r="AN2330" i="1" s="1"/>
  <c r="AI2318" i="1"/>
  <c r="AM2318" i="1" s="1"/>
  <c r="AN2318" i="1" s="1"/>
  <c r="AI2306" i="1"/>
  <c r="AM2306" i="1" s="1"/>
  <c r="AN2306" i="1" s="1"/>
  <c r="AI2294" i="1"/>
  <c r="AM2294" i="1" s="1"/>
  <c r="AN2294" i="1" s="1"/>
  <c r="AI2282" i="1"/>
  <c r="AM2282" i="1" s="1"/>
  <c r="AN2282" i="1" s="1"/>
  <c r="AI2270" i="1"/>
  <c r="AM2270" i="1" s="1"/>
  <c r="AN2270" i="1" s="1"/>
  <c r="AI2258" i="1"/>
  <c r="AM2258" i="1" s="1"/>
  <c r="AN2258" i="1" s="1"/>
  <c r="AI2246" i="1"/>
  <c r="AM2246" i="1" s="1"/>
  <c r="AN2246" i="1" s="1"/>
  <c r="AI2234" i="1"/>
  <c r="AI2222" i="1"/>
  <c r="AI2210" i="1"/>
  <c r="AM2210" i="1" s="1"/>
  <c r="AN2210" i="1" s="1"/>
  <c r="AI2198" i="1"/>
  <c r="AM2198" i="1" s="1"/>
  <c r="AN2198" i="1" s="1"/>
  <c r="AI2186" i="1"/>
  <c r="AM2186" i="1" s="1"/>
  <c r="AN2186" i="1" s="1"/>
  <c r="AI2174" i="1"/>
  <c r="AM2174" i="1" s="1"/>
  <c r="AN2174" i="1" s="1"/>
  <c r="AI2162" i="1"/>
  <c r="AM2162" i="1" s="1"/>
  <c r="AN2162" i="1" s="1"/>
  <c r="AI2150" i="1"/>
  <c r="AM2150" i="1" s="1"/>
  <c r="AN2150" i="1" s="1"/>
  <c r="AI2138" i="1"/>
  <c r="AM2138" i="1" s="1"/>
  <c r="AN2138" i="1" s="1"/>
  <c r="AI2126" i="1"/>
  <c r="AM2126" i="1" s="1"/>
  <c r="AN2126" i="1" s="1"/>
  <c r="AI2114" i="1"/>
  <c r="AM2114" i="1" s="1"/>
  <c r="AN2114" i="1" s="1"/>
  <c r="AI2102" i="1"/>
  <c r="AM2102" i="1" s="1"/>
  <c r="AN2102" i="1" s="1"/>
  <c r="AI2090" i="1"/>
  <c r="AM2090" i="1" s="1"/>
  <c r="AN2090" i="1" s="1"/>
  <c r="AI2078" i="1"/>
  <c r="AI2066" i="1"/>
  <c r="AM2066" i="1" s="1"/>
  <c r="AN2066" i="1" s="1"/>
  <c r="AI2054" i="1"/>
  <c r="AM2054" i="1" s="1"/>
  <c r="AN2054" i="1" s="1"/>
  <c r="AI2042" i="1"/>
  <c r="AM2042" i="1" s="1"/>
  <c r="AN2042" i="1" s="1"/>
  <c r="AI2030" i="1"/>
  <c r="AM2030" i="1" s="1"/>
  <c r="AN2030" i="1" s="1"/>
  <c r="AI2018" i="1"/>
  <c r="AM2018" i="1" s="1"/>
  <c r="AN2018" i="1" s="1"/>
  <c r="AI2006" i="1"/>
  <c r="AM2006" i="1" s="1"/>
  <c r="AN2006" i="1" s="1"/>
  <c r="AI1994" i="1"/>
  <c r="AM1994" i="1" s="1"/>
  <c r="AN1994" i="1" s="1"/>
  <c r="AI1982" i="1"/>
  <c r="AM1982" i="1" s="1"/>
  <c r="AN1982" i="1" s="1"/>
  <c r="AI1970" i="1"/>
  <c r="AM1970" i="1" s="1"/>
  <c r="AN1970" i="1" s="1"/>
  <c r="AI1958" i="1"/>
  <c r="AM1958" i="1" s="1"/>
  <c r="AN1958" i="1" s="1"/>
  <c r="AI1934" i="1"/>
  <c r="AM1934" i="1" s="1"/>
  <c r="AN1934" i="1" s="1"/>
  <c r="AI1922" i="1"/>
  <c r="AI1910" i="1"/>
  <c r="AM1910" i="1" s="1"/>
  <c r="AN1910" i="1" s="1"/>
  <c r="AI1898" i="1"/>
  <c r="AM1898" i="1" s="1"/>
  <c r="AN1898" i="1" s="1"/>
  <c r="AI1886" i="1"/>
  <c r="AM1886" i="1" s="1"/>
  <c r="AN1886" i="1" s="1"/>
  <c r="AI1874" i="1"/>
  <c r="AM1874" i="1" s="1"/>
  <c r="AN1874" i="1" s="1"/>
  <c r="AI1862" i="1"/>
  <c r="AM1862" i="1" s="1"/>
  <c r="AN1862" i="1" s="1"/>
  <c r="AI1850" i="1"/>
  <c r="AI1838" i="1"/>
  <c r="AM1838" i="1" s="1"/>
  <c r="AN1838" i="1" s="1"/>
  <c r="AI1826" i="1"/>
  <c r="AM1826" i="1" s="1"/>
  <c r="AN1826" i="1" s="1"/>
  <c r="AI1814" i="1"/>
  <c r="AM1814" i="1" s="1"/>
  <c r="AN1814" i="1" s="1"/>
  <c r="AI1802" i="1"/>
  <c r="AM1802" i="1" s="1"/>
  <c r="AN1802" i="1" s="1"/>
  <c r="AI1790" i="1"/>
  <c r="AM1790" i="1" s="1"/>
  <c r="AN1790" i="1" s="1"/>
  <c r="AI1778" i="1"/>
  <c r="AI1766" i="1"/>
  <c r="AM1766" i="1" s="1"/>
  <c r="AN1766" i="1" s="1"/>
  <c r="AI1754" i="1"/>
  <c r="AM1754" i="1" s="1"/>
  <c r="AN1754" i="1" s="1"/>
  <c r="AI1742" i="1"/>
  <c r="AM1742" i="1" s="1"/>
  <c r="AN1742" i="1" s="1"/>
  <c r="AI1730" i="1"/>
  <c r="AM1730" i="1" s="1"/>
  <c r="AN1730" i="1" s="1"/>
  <c r="AI1718" i="1"/>
  <c r="AM1718" i="1" s="1"/>
  <c r="AN1718" i="1" s="1"/>
  <c r="AI1706" i="1"/>
  <c r="AM1706" i="1" s="1"/>
  <c r="AN1706" i="1" s="1"/>
  <c r="AI1694" i="1"/>
  <c r="AM1694" i="1" s="1"/>
  <c r="AN1694" i="1" s="1"/>
  <c r="AI1682" i="1"/>
  <c r="AM1682" i="1" s="1"/>
  <c r="AN1682" i="1" s="1"/>
  <c r="AI1670" i="1"/>
  <c r="AM1670" i="1" s="1"/>
  <c r="AN1670" i="1" s="1"/>
  <c r="AI1658" i="1"/>
  <c r="AM1658" i="1" s="1"/>
  <c r="AN1658" i="1" s="1"/>
  <c r="AI1646" i="1"/>
  <c r="AM1646" i="1" s="1"/>
  <c r="AN1646" i="1" s="1"/>
  <c r="AI1634" i="1"/>
  <c r="AI1622" i="1"/>
  <c r="AM1622" i="1" s="1"/>
  <c r="AN1622" i="1" s="1"/>
  <c r="AI1610" i="1"/>
  <c r="AM1610" i="1" s="1"/>
  <c r="AN1610" i="1" s="1"/>
  <c r="AI1598" i="1"/>
  <c r="AI1586" i="1"/>
  <c r="AM1586" i="1" s="1"/>
  <c r="AN1586" i="1" s="1"/>
  <c r="AI1574" i="1"/>
  <c r="AI1562" i="1"/>
  <c r="AM1562" i="1" s="1"/>
  <c r="AN1562" i="1" s="1"/>
  <c r="AI1550" i="1"/>
  <c r="AM1550" i="1" s="1"/>
  <c r="AN1550" i="1" s="1"/>
  <c r="AI1538" i="1"/>
  <c r="AM1538" i="1" s="1"/>
  <c r="AN1538" i="1" s="1"/>
  <c r="AI1526" i="1"/>
  <c r="AM1526" i="1" s="1"/>
  <c r="AN1526" i="1" s="1"/>
  <c r="AI1514" i="1"/>
  <c r="AM1514" i="1" s="1"/>
  <c r="AN1514" i="1" s="1"/>
  <c r="AI1502" i="1"/>
  <c r="AM1502" i="1" s="1"/>
  <c r="AN1502" i="1" s="1"/>
  <c r="AI1490" i="1"/>
  <c r="AI1478" i="1"/>
  <c r="AM1478" i="1" s="1"/>
  <c r="AN1478" i="1" s="1"/>
  <c r="AI1466" i="1"/>
  <c r="AM1466" i="1" s="1"/>
  <c r="AN1466" i="1" s="1"/>
  <c r="AI1454" i="1"/>
  <c r="AM1454" i="1" s="1"/>
  <c r="AN1454" i="1" s="1"/>
  <c r="AI1442" i="1"/>
  <c r="AM1442" i="1" s="1"/>
  <c r="AN1442" i="1" s="1"/>
  <c r="AI1430" i="1"/>
  <c r="AM1430" i="1" s="1"/>
  <c r="AN1430" i="1" s="1"/>
  <c r="AI1418" i="1"/>
  <c r="AM1418" i="1" s="1"/>
  <c r="AN1418" i="1" s="1"/>
  <c r="AI1406" i="1"/>
  <c r="AM1406" i="1" s="1"/>
  <c r="AN1406" i="1" s="1"/>
  <c r="AI1394" i="1"/>
  <c r="AM1394" i="1" s="1"/>
  <c r="AN1394" i="1" s="1"/>
  <c r="AI1382" i="1"/>
  <c r="AM1382" i="1" s="1"/>
  <c r="AN1382" i="1" s="1"/>
  <c r="AI1370" i="1"/>
  <c r="AM1370" i="1" s="1"/>
  <c r="AN1370" i="1" s="1"/>
  <c r="AI1358" i="1"/>
  <c r="AM1358" i="1" s="1"/>
  <c r="AN1358" i="1" s="1"/>
  <c r="AI1346" i="1"/>
  <c r="AI1334" i="1"/>
  <c r="AM1334" i="1" s="1"/>
  <c r="AN1334" i="1" s="1"/>
  <c r="AI1322" i="1"/>
  <c r="AM1322" i="1" s="1"/>
  <c r="AN1322" i="1" s="1"/>
  <c r="AI1310" i="1"/>
  <c r="AM1310" i="1" s="1"/>
  <c r="AN1310" i="1" s="1"/>
  <c r="AI1298" i="1"/>
  <c r="AM1298" i="1" s="1"/>
  <c r="AN1298" i="1" s="1"/>
  <c r="AI1286" i="1"/>
  <c r="AI1274" i="1"/>
  <c r="AM1274" i="1" s="1"/>
  <c r="AN1274" i="1" s="1"/>
  <c r="AI1262" i="1"/>
  <c r="AM1262" i="1" s="1"/>
  <c r="AN1262" i="1" s="1"/>
  <c r="AI1250" i="1"/>
  <c r="AM1250" i="1" s="1"/>
  <c r="AN1250" i="1" s="1"/>
  <c r="AI1238" i="1"/>
  <c r="AM1238" i="1" s="1"/>
  <c r="AN1238" i="1" s="1"/>
  <c r="AI1226" i="1"/>
  <c r="AM1226" i="1" s="1"/>
  <c r="AN1226" i="1" s="1"/>
  <c r="AI1214" i="1"/>
  <c r="AM1214" i="1" s="1"/>
  <c r="AN1214" i="1" s="1"/>
  <c r="AI1202" i="1"/>
  <c r="AI1190" i="1"/>
  <c r="AM1190" i="1" s="1"/>
  <c r="AN1190" i="1" s="1"/>
  <c r="AI1178" i="1"/>
  <c r="AM1178" i="1" s="1"/>
  <c r="AN1178" i="1" s="1"/>
  <c r="AI1166" i="1"/>
  <c r="AM1166" i="1" s="1"/>
  <c r="AN1166" i="1" s="1"/>
  <c r="AI1154" i="1"/>
  <c r="AM1154" i="1" s="1"/>
  <c r="AN1154" i="1" s="1"/>
  <c r="AI1142" i="1"/>
  <c r="AM1142" i="1" s="1"/>
  <c r="AN1142" i="1" s="1"/>
  <c r="AI1130" i="1"/>
  <c r="AM1130" i="1" s="1"/>
  <c r="AN1130" i="1" s="1"/>
  <c r="AI1118" i="1"/>
  <c r="AM1118" i="1" s="1"/>
  <c r="AN1118" i="1" s="1"/>
  <c r="AI1106" i="1"/>
  <c r="AM1106" i="1" s="1"/>
  <c r="AN1106" i="1" s="1"/>
  <c r="AI1094" i="1"/>
  <c r="AM1094" i="1" s="1"/>
  <c r="AN1094" i="1" s="1"/>
  <c r="AI1082" i="1"/>
  <c r="AM1082" i="1" s="1"/>
  <c r="AN1082" i="1" s="1"/>
  <c r="AI1070" i="1"/>
  <c r="AM1070" i="1" s="1"/>
  <c r="AN1070" i="1" s="1"/>
  <c r="AI1058" i="1"/>
  <c r="AI1046" i="1"/>
  <c r="AI1034" i="1"/>
  <c r="AM1034" i="1" s="1"/>
  <c r="AN1034" i="1" s="1"/>
  <c r="AI1022" i="1"/>
  <c r="AM1022" i="1" s="1"/>
  <c r="AN1022" i="1" s="1"/>
  <c r="AI1010" i="1"/>
  <c r="AM1010" i="1" s="1"/>
  <c r="AN1010" i="1" s="1"/>
  <c r="AI998" i="1"/>
  <c r="AM998" i="1" s="1"/>
  <c r="AN998" i="1" s="1"/>
  <c r="AI986" i="1"/>
  <c r="AM986" i="1" s="1"/>
  <c r="AN986" i="1" s="1"/>
  <c r="AI974" i="1"/>
  <c r="AM974" i="1" s="1"/>
  <c r="AN974" i="1" s="1"/>
  <c r="AI962" i="1"/>
  <c r="AM962" i="1" s="1"/>
  <c r="AN962" i="1" s="1"/>
  <c r="AI950" i="1"/>
  <c r="AM950" i="1" s="1"/>
  <c r="AN950" i="1" s="1"/>
  <c r="AI938" i="1"/>
  <c r="AM938" i="1" s="1"/>
  <c r="AN938" i="1" s="1"/>
  <c r="AI926" i="1"/>
  <c r="AM926" i="1" s="1"/>
  <c r="AN926" i="1" s="1"/>
  <c r="AI914" i="1"/>
  <c r="AI902" i="1"/>
  <c r="AM902" i="1" s="1"/>
  <c r="AN902" i="1" s="1"/>
  <c r="AI890" i="1"/>
  <c r="AM890" i="1" s="1"/>
  <c r="AN890" i="1" s="1"/>
  <c r="AI878" i="1"/>
  <c r="AM878" i="1" s="1"/>
  <c r="AN878" i="1" s="1"/>
  <c r="AI866" i="1"/>
  <c r="AM866" i="1" s="1"/>
  <c r="AN866" i="1" s="1"/>
  <c r="AI854" i="1"/>
  <c r="AI842" i="1"/>
  <c r="AM842" i="1" s="1"/>
  <c r="AN842" i="1" s="1"/>
  <c r="AI830" i="1"/>
  <c r="AM830" i="1" s="1"/>
  <c r="AN830" i="1" s="1"/>
  <c r="AI818" i="1"/>
  <c r="AI1132" i="1"/>
  <c r="AM1132" i="1" s="1"/>
  <c r="AN1132" i="1" s="1"/>
  <c r="AI1084" i="1"/>
  <c r="AM1084" i="1" s="1"/>
  <c r="AN1084" i="1" s="1"/>
  <c r="AI1060" i="1"/>
  <c r="AM1060" i="1" s="1"/>
  <c r="AN1060" i="1" s="1"/>
  <c r="AI1012" i="1"/>
  <c r="AM1012" i="1" s="1"/>
  <c r="AN1012" i="1" s="1"/>
  <c r="AI952" i="1"/>
  <c r="AM952" i="1" s="1"/>
  <c r="AN952" i="1" s="1"/>
  <c r="AI916" i="1"/>
  <c r="AM916" i="1" s="1"/>
  <c r="AN916" i="1" s="1"/>
  <c r="AI880" i="1"/>
  <c r="AI868" i="1"/>
  <c r="AI820" i="1"/>
  <c r="AM820" i="1" s="1"/>
  <c r="AN820" i="1" s="1"/>
  <c r="AI772" i="1"/>
  <c r="AM772" i="1" s="1"/>
  <c r="AN772" i="1" s="1"/>
  <c r="AI736" i="1"/>
  <c r="AM736" i="1" s="1"/>
  <c r="AN736" i="1" s="1"/>
  <c r="AI688" i="1"/>
  <c r="AM688" i="1" s="1"/>
  <c r="AN688" i="1" s="1"/>
  <c r="AI640" i="1"/>
  <c r="AM640" i="1" s="1"/>
  <c r="AN640" i="1" s="1"/>
  <c r="AI592" i="1"/>
  <c r="AM592" i="1" s="1"/>
  <c r="AN592" i="1" s="1"/>
  <c r="AI556" i="1"/>
  <c r="AM556" i="1" s="1"/>
  <c r="AN556" i="1" s="1"/>
  <c r="AI520" i="1"/>
  <c r="AI472" i="1"/>
  <c r="AM472" i="1" s="1"/>
  <c r="AN472" i="1" s="1"/>
  <c r="AI412" i="1"/>
  <c r="AM412" i="1" s="1"/>
  <c r="AN412" i="1" s="1"/>
  <c r="AI304" i="1"/>
  <c r="AI268" i="1"/>
  <c r="AI220" i="1"/>
  <c r="AM220" i="1" s="1"/>
  <c r="AN220" i="1" s="1"/>
  <c r="AI184" i="1"/>
  <c r="AM184" i="1" s="1"/>
  <c r="AN184" i="1" s="1"/>
  <c r="AI148" i="1"/>
  <c r="AM148" i="1" s="1"/>
  <c r="AN148" i="1" s="1"/>
  <c r="AI112" i="1"/>
  <c r="AM112" i="1" s="1"/>
  <c r="AN112" i="1" s="1"/>
  <c r="AI76" i="1"/>
  <c r="AM76" i="1" s="1"/>
  <c r="AN76" i="1" s="1"/>
  <c r="AI2581" i="1"/>
  <c r="AM2581" i="1" s="1"/>
  <c r="AN2581" i="1" s="1"/>
  <c r="AI2569" i="1"/>
  <c r="AM2569" i="1" s="1"/>
  <c r="AN2569" i="1" s="1"/>
  <c r="AI2557" i="1"/>
  <c r="AI2545" i="1"/>
  <c r="AM2545" i="1" s="1"/>
  <c r="AN2545" i="1" s="1"/>
  <c r="AI2533" i="1"/>
  <c r="AM2533" i="1" s="1"/>
  <c r="AN2533" i="1" s="1"/>
  <c r="AI2521" i="1"/>
  <c r="AI2509" i="1"/>
  <c r="AM2509" i="1" s="1"/>
  <c r="AN2509" i="1" s="1"/>
  <c r="AI2497" i="1"/>
  <c r="AM2497" i="1" s="1"/>
  <c r="AN2497" i="1" s="1"/>
  <c r="AI2485" i="1"/>
  <c r="AM2485" i="1" s="1"/>
  <c r="AN2485" i="1" s="1"/>
  <c r="AI2473" i="1"/>
  <c r="AM2473" i="1" s="1"/>
  <c r="AN2473" i="1" s="1"/>
  <c r="AI2461" i="1"/>
  <c r="AM2461" i="1" s="1"/>
  <c r="AN2461" i="1" s="1"/>
  <c r="AI2449" i="1"/>
  <c r="AM2449" i="1" s="1"/>
  <c r="AN2449" i="1" s="1"/>
  <c r="AI2437" i="1"/>
  <c r="AM2437" i="1" s="1"/>
  <c r="AN2437" i="1" s="1"/>
  <c r="AI2425" i="1"/>
  <c r="AM2425" i="1" s="1"/>
  <c r="AN2425" i="1" s="1"/>
  <c r="AI2413" i="1"/>
  <c r="AM2413" i="1" s="1"/>
  <c r="AN2413" i="1" s="1"/>
  <c r="AI2401" i="1"/>
  <c r="AM2401" i="1" s="1"/>
  <c r="AN2401" i="1" s="1"/>
  <c r="AI2389" i="1"/>
  <c r="AM2389" i="1" s="1"/>
  <c r="AN2389" i="1" s="1"/>
  <c r="AI2377" i="1"/>
  <c r="AI2365" i="1"/>
  <c r="AI2353" i="1"/>
  <c r="AM2353" i="1" s="1"/>
  <c r="AN2353" i="1" s="1"/>
  <c r="AI2341" i="1"/>
  <c r="AM2341" i="1" s="1"/>
  <c r="AN2341" i="1" s="1"/>
  <c r="AI2329" i="1"/>
  <c r="AM2329" i="1" s="1"/>
  <c r="AN2329" i="1" s="1"/>
  <c r="AI2317" i="1"/>
  <c r="AM2317" i="1" s="1"/>
  <c r="AN2317" i="1" s="1"/>
  <c r="AI2305" i="1"/>
  <c r="AM2305" i="1" s="1"/>
  <c r="AN2305" i="1" s="1"/>
  <c r="AI2293" i="1"/>
  <c r="AM2293" i="1" s="1"/>
  <c r="AN2293" i="1" s="1"/>
  <c r="AI2281" i="1"/>
  <c r="AM2281" i="1" s="1"/>
  <c r="AN2281" i="1" s="1"/>
  <c r="AI2269" i="1"/>
  <c r="AM2269" i="1" s="1"/>
  <c r="AN2269" i="1" s="1"/>
  <c r="AI2257" i="1"/>
  <c r="AM2257" i="1" s="1"/>
  <c r="AN2257" i="1" s="1"/>
  <c r="AI2245" i="1"/>
  <c r="AM2245" i="1" s="1"/>
  <c r="AN2245" i="1" s="1"/>
  <c r="AI2233" i="1"/>
  <c r="AI2221" i="1"/>
  <c r="AM2221" i="1" s="1"/>
  <c r="AN2221" i="1" s="1"/>
  <c r="AI2209" i="1"/>
  <c r="AM2209" i="1" s="1"/>
  <c r="AN2209" i="1" s="1"/>
  <c r="AI2197" i="1"/>
  <c r="AM2197" i="1" s="1"/>
  <c r="AN2197" i="1" s="1"/>
  <c r="AI2185" i="1"/>
  <c r="AM2185" i="1" s="1"/>
  <c r="AN2185" i="1" s="1"/>
  <c r="AI2173" i="1"/>
  <c r="AM2173" i="1" s="1"/>
  <c r="AN2173" i="1" s="1"/>
  <c r="AI2161" i="1"/>
  <c r="AM2161" i="1" s="1"/>
  <c r="AN2161" i="1" s="1"/>
  <c r="AI2149" i="1"/>
  <c r="AM2149" i="1" s="1"/>
  <c r="AN2149" i="1" s="1"/>
  <c r="AI2137" i="1"/>
  <c r="AM2137" i="1" s="1"/>
  <c r="AN2137" i="1" s="1"/>
  <c r="AI2125" i="1"/>
  <c r="AM2125" i="1" s="1"/>
  <c r="AN2125" i="1" s="1"/>
  <c r="AI2113" i="1"/>
  <c r="AM2113" i="1" s="1"/>
  <c r="AN2113" i="1" s="1"/>
  <c r="AI2101" i="1"/>
  <c r="AM2101" i="1" s="1"/>
  <c r="AN2101" i="1" s="1"/>
  <c r="AI2089" i="1"/>
  <c r="AI2077" i="1"/>
  <c r="AI2065" i="1"/>
  <c r="AM2065" i="1" s="1"/>
  <c r="AN2065" i="1" s="1"/>
  <c r="AI2053" i="1"/>
  <c r="AM2053" i="1" s="1"/>
  <c r="AN2053" i="1" s="1"/>
  <c r="AI2041" i="1"/>
  <c r="AM2041" i="1" s="1"/>
  <c r="AN2041" i="1" s="1"/>
  <c r="AI2029" i="1"/>
  <c r="AM2029" i="1" s="1"/>
  <c r="AN2029" i="1" s="1"/>
  <c r="AI2017" i="1"/>
  <c r="AM2017" i="1" s="1"/>
  <c r="AN2017" i="1" s="1"/>
  <c r="AI2005" i="1"/>
  <c r="AM2005" i="1" s="1"/>
  <c r="AN2005" i="1" s="1"/>
  <c r="AI1993" i="1"/>
  <c r="AM1993" i="1" s="1"/>
  <c r="AN1993" i="1" s="1"/>
  <c r="AI1981" i="1"/>
  <c r="AM1981" i="1" s="1"/>
  <c r="AN1981" i="1" s="1"/>
  <c r="AI1969" i="1"/>
  <c r="AM1969" i="1" s="1"/>
  <c r="AN1969" i="1" s="1"/>
  <c r="AI1957" i="1"/>
  <c r="AM1957" i="1" s="1"/>
  <c r="AN1957" i="1" s="1"/>
  <c r="AI1945" i="1"/>
  <c r="AI1933" i="1"/>
  <c r="AI1921" i="1"/>
  <c r="AM1921" i="1" s="1"/>
  <c r="AN1921" i="1" s="1"/>
  <c r="AI1909" i="1"/>
  <c r="AM1909" i="1" s="1"/>
  <c r="AN1909" i="1" s="1"/>
  <c r="AI1897" i="1"/>
  <c r="AM1897" i="1" s="1"/>
  <c r="AN1897" i="1" s="1"/>
  <c r="AI1885" i="1"/>
  <c r="AM1885" i="1" s="1"/>
  <c r="AN1885" i="1" s="1"/>
  <c r="AI1873" i="1"/>
  <c r="AM1873" i="1" s="1"/>
  <c r="AN1873" i="1" s="1"/>
  <c r="AI1861" i="1"/>
  <c r="AM1861" i="1" s="1"/>
  <c r="AN1861" i="1" s="1"/>
  <c r="AI1849" i="1"/>
  <c r="AM1849" i="1" s="1"/>
  <c r="AN1849" i="1" s="1"/>
  <c r="AI1837" i="1"/>
  <c r="AM1837" i="1" s="1"/>
  <c r="AN1837" i="1" s="1"/>
  <c r="AI1825" i="1"/>
  <c r="AM1825" i="1" s="1"/>
  <c r="AN1825" i="1" s="1"/>
  <c r="AI1813" i="1"/>
  <c r="AM1813" i="1" s="1"/>
  <c r="AN1813" i="1" s="1"/>
  <c r="AI1801" i="1"/>
  <c r="AI1789" i="1"/>
  <c r="AM1789" i="1" s="1"/>
  <c r="AN1789" i="1" s="1"/>
  <c r="AI1777" i="1"/>
  <c r="AM1777" i="1" s="1"/>
  <c r="AN1777" i="1" s="1"/>
  <c r="AI1765" i="1"/>
  <c r="AM1765" i="1" s="1"/>
  <c r="AN1765" i="1" s="1"/>
  <c r="AI1753" i="1"/>
  <c r="AM1753" i="1" s="1"/>
  <c r="AN1753" i="1" s="1"/>
  <c r="AI1741" i="1"/>
  <c r="AM1741" i="1" s="1"/>
  <c r="AN1741" i="1" s="1"/>
  <c r="AI1729" i="1"/>
  <c r="AM1729" i="1" s="1"/>
  <c r="AN1729" i="1" s="1"/>
  <c r="AI1717" i="1"/>
  <c r="AM1717" i="1" s="1"/>
  <c r="AN1717" i="1" s="1"/>
  <c r="AI1705" i="1"/>
  <c r="AM1705" i="1" s="1"/>
  <c r="AN1705" i="1" s="1"/>
  <c r="AI1693" i="1"/>
  <c r="AI1681" i="1"/>
  <c r="AM1681" i="1" s="1"/>
  <c r="AN1681" i="1" s="1"/>
  <c r="AI1669" i="1"/>
  <c r="AM1669" i="1" s="1"/>
  <c r="AN1669" i="1" s="1"/>
  <c r="AI1657" i="1"/>
  <c r="AI1645" i="1"/>
  <c r="AI1633" i="1"/>
  <c r="AM1633" i="1" s="1"/>
  <c r="AN1633" i="1" s="1"/>
  <c r="AI1621" i="1"/>
  <c r="AM1621" i="1" s="1"/>
  <c r="AN1621" i="1" s="1"/>
  <c r="AI1609" i="1"/>
  <c r="AM1609" i="1" s="1"/>
  <c r="AN1609" i="1" s="1"/>
  <c r="AI1597" i="1"/>
  <c r="AM1597" i="1" s="1"/>
  <c r="AN1597" i="1" s="1"/>
  <c r="AI1585" i="1"/>
  <c r="AM1585" i="1" s="1"/>
  <c r="AN1585" i="1" s="1"/>
  <c r="AI1573" i="1"/>
  <c r="AM1573" i="1" s="1"/>
  <c r="AN1573" i="1" s="1"/>
  <c r="AI1561" i="1"/>
  <c r="AM1561" i="1" s="1"/>
  <c r="AN1561" i="1" s="1"/>
  <c r="AI1549" i="1"/>
  <c r="AM1549" i="1" s="1"/>
  <c r="AN1549" i="1" s="1"/>
  <c r="AI1537" i="1"/>
  <c r="AM1537" i="1" s="1"/>
  <c r="AN1537" i="1" s="1"/>
  <c r="AI1525" i="1"/>
  <c r="AI1513" i="1"/>
  <c r="AI1501" i="1"/>
  <c r="AI1489" i="1"/>
  <c r="AM1489" i="1" s="1"/>
  <c r="AN1489" i="1" s="1"/>
  <c r="AI1477" i="1"/>
  <c r="AM1477" i="1" s="1"/>
  <c r="AN1477" i="1" s="1"/>
  <c r="AI1465" i="1"/>
  <c r="AM1465" i="1" s="1"/>
  <c r="AN1465" i="1" s="1"/>
  <c r="AI1453" i="1"/>
  <c r="AM1453" i="1" s="1"/>
  <c r="AN1453" i="1" s="1"/>
  <c r="AI1441" i="1"/>
  <c r="AM1441" i="1" s="1"/>
  <c r="AN1441" i="1" s="1"/>
  <c r="AI1429" i="1"/>
  <c r="AM1429" i="1" s="1"/>
  <c r="AN1429" i="1" s="1"/>
  <c r="AI1417" i="1"/>
  <c r="AM1417" i="1" s="1"/>
  <c r="AN1417" i="1" s="1"/>
  <c r="AI1405" i="1"/>
  <c r="AM1405" i="1" s="1"/>
  <c r="AN1405" i="1" s="1"/>
  <c r="AI1393" i="1"/>
  <c r="AM1393" i="1" s="1"/>
  <c r="AN1393" i="1" s="1"/>
  <c r="AI1381" i="1"/>
  <c r="AM1381" i="1" s="1"/>
  <c r="AN1381" i="1" s="1"/>
  <c r="AI1369" i="1"/>
  <c r="AI1357" i="1"/>
  <c r="AI1345" i="1"/>
  <c r="AM1345" i="1" s="1"/>
  <c r="AN1345" i="1" s="1"/>
  <c r="AI1333" i="1"/>
  <c r="AM1333" i="1" s="1"/>
  <c r="AN1333" i="1" s="1"/>
  <c r="AI1321" i="1"/>
  <c r="AM1321" i="1" s="1"/>
  <c r="AN1321" i="1" s="1"/>
  <c r="AI1309" i="1"/>
  <c r="AM1309" i="1" s="1"/>
  <c r="AN1309" i="1" s="1"/>
  <c r="AI1297" i="1"/>
  <c r="AM1297" i="1" s="1"/>
  <c r="AN1297" i="1" s="1"/>
  <c r="AI1285" i="1"/>
  <c r="AM1285" i="1" s="1"/>
  <c r="AN1285" i="1" s="1"/>
  <c r="AI1273" i="1"/>
  <c r="AM1273" i="1" s="1"/>
  <c r="AN1273" i="1" s="1"/>
  <c r="AI1261" i="1"/>
  <c r="AM1261" i="1" s="1"/>
  <c r="AN1261" i="1" s="1"/>
  <c r="AI1249" i="1"/>
  <c r="AM1249" i="1" s="1"/>
  <c r="AN1249" i="1" s="1"/>
  <c r="AI1237" i="1"/>
  <c r="AM1237" i="1" s="1"/>
  <c r="AN1237" i="1" s="1"/>
  <c r="AI1225" i="1"/>
  <c r="AI1213" i="1"/>
  <c r="AM1213" i="1" s="1"/>
  <c r="AN1213" i="1" s="1"/>
  <c r="AI1201" i="1"/>
  <c r="AM1201" i="1" s="1"/>
  <c r="AN1201" i="1" s="1"/>
  <c r="AI1189" i="1"/>
  <c r="AM1189" i="1" s="1"/>
  <c r="AN1189" i="1" s="1"/>
  <c r="AI1177" i="1"/>
  <c r="AM1177" i="1" s="1"/>
  <c r="AN1177" i="1" s="1"/>
  <c r="AI1165" i="1"/>
  <c r="AM1165" i="1" s="1"/>
  <c r="AN1165" i="1" s="1"/>
  <c r="AI1153" i="1"/>
  <c r="AM1153" i="1" s="1"/>
  <c r="AN1153" i="1" s="1"/>
  <c r="AI1141" i="1"/>
  <c r="AM1141" i="1" s="1"/>
  <c r="AN1141" i="1" s="1"/>
  <c r="AI1129" i="1"/>
  <c r="AM1129" i="1" s="1"/>
  <c r="AN1129" i="1" s="1"/>
  <c r="AI1117" i="1"/>
  <c r="AM1117" i="1" s="1"/>
  <c r="AN1117" i="1" s="1"/>
  <c r="AI1105" i="1"/>
  <c r="AM1105" i="1" s="1"/>
  <c r="AN1105" i="1" s="1"/>
  <c r="AI1093" i="1"/>
  <c r="AM1093" i="1" s="1"/>
  <c r="AN1093" i="1" s="1"/>
  <c r="AI1081" i="1"/>
  <c r="AI1069" i="1"/>
  <c r="AI1057" i="1"/>
  <c r="AM1057" i="1" s="1"/>
  <c r="AN1057" i="1" s="1"/>
  <c r="AI1045" i="1"/>
  <c r="AM1045" i="1" s="1"/>
  <c r="AN1045" i="1" s="1"/>
  <c r="AI1033" i="1"/>
  <c r="AM1033" i="1" s="1"/>
  <c r="AN1033" i="1" s="1"/>
  <c r="AI1021" i="1"/>
  <c r="AM1021" i="1" s="1"/>
  <c r="AN1021" i="1" s="1"/>
  <c r="AI1009" i="1"/>
  <c r="AM1009" i="1" s="1"/>
  <c r="AN1009" i="1" s="1"/>
  <c r="AI997" i="1"/>
  <c r="AM997" i="1" s="1"/>
  <c r="AN997" i="1" s="1"/>
  <c r="AI985" i="1"/>
  <c r="AM985" i="1" s="1"/>
  <c r="AN985" i="1" s="1"/>
  <c r="AI973" i="1"/>
  <c r="AM973" i="1" s="1"/>
  <c r="AN973" i="1" s="1"/>
  <c r="AI961" i="1"/>
  <c r="AM961" i="1" s="1"/>
  <c r="AN961" i="1" s="1"/>
  <c r="AI949" i="1"/>
  <c r="AM949" i="1" s="1"/>
  <c r="AN949" i="1" s="1"/>
  <c r="AI937" i="1"/>
  <c r="AI925" i="1"/>
  <c r="AI913" i="1"/>
  <c r="AM913" i="1" s="1"/>
  <c r="AN913" i="1" s="1"/>
  <c r="AI901" i="1"/>
  <c r="AM901" i="1" s="1"/>
  <c r="AN901" i="1" s="1"/>
  <c r="AI889" i="1"/>
  <c r="AM889" i="1" s="1"/>
  <c r="AN889" i="1" s="1"/>
  <c r="AI877" i="1"/>
  <c r="AM877" i="1" s="1"/>
  <c r="AN877" i="1" s="1"/>
  <c r="AI865" i="1"/>
  <c r="AM865" i="1" s="1"/>
  <c r="AN865" i="1" s="1"/>
  <c r="AI853" i="1"/>
  <c r="AM853" i="1" s="1"/>
  <c r="AN853" i="1" s="1"/>
  <c r="AI841" i="1"/>
  <c r="AM841" i="1" s="1"/>
  <c r="AN841" i="1" s="1"/>
  <c r="AI829" i="1"/>
  <c r="AM829" i="1" s="1"/>
  <c r="AN829" i="1" s="1"/>
  <c r="AI817" i="1"/>
  <c r="AM817" i="1" s="1"/>
  <c r="AN817" i="1" s="1"/>
  <c r="AI805" i="1"/>
  <c r="AM805" i="1" s="1"/>
  <c r="AN805" i="1" s="1"/>
  <c r="AI793" i="1"/>
  <c r="AI781" i="1"/>
  <c r="AM781" i="1" s="1"/>
  <c r="AN781" i="1" s="1"/>
  <c r="AI769" i="1"/>
  <c r="AM769" i="1" s="1"/>
  <c r="AN769" i="1" s="1"/>
  <c r="AI757" i="1"/>
  <c r="AM757" i="1" s="1"/>
  <c r="AN757" i="1" s="1"/>
  <c r="AI745" i="1"/>
  <c r="AM745" i="1" s="1"/>
  <c r="AN745" i="1" s="1"/>
  <c r="AI733" i="1"/>
  <c r="AM733" i="1" s="1"/>
  <c r="AN733" i="1" s="1"/>
  <c r="AI721" i="1"/>
  <c r="AM721" i="1" s="1"/>
  <c r="AN721" i="1" s="1"/>
  <c r="AI709" i="1"/>
  <c r="AM709" i="1" s="1"/>
  <c r="AN709" i="1" s="1"/>
  <c r="AI697" i="1"/>
  <c r="AM697" i="1" s="1"/>
  <c r="AN697" i="1" s="1"/>
  <c r="AI685" i="1"/>
  <c r="AI673" i="1"/>
  <c r="AM673" i="1" s="1"/>
  <c r="AN673" i="1" s="1"/>
  <c r="AI661" i="1"/>
  <c r="AM661" i="1" s="1"/>
  <c r="AN661" i="1" s="1"/>
  <c r="AI649" i="1"/>
  <c r="AI637" i="1"/>
  <c r="AI625" i="1"/>
  <c r="AM625" i="1" s="1"/>
  <c r="AN625" i="1" s="1"/>
  <c r="AI613" i="1"/>
  <c r="AM613" i="1" s="1"/>
  <c r="AN613" i="1" s="1"/>
  <c r="AI601" i="1"/>
  <c r="AM601" i="1" s="1"/>
  <c r="AN601" i="1" s="1"/>
  <c r="AI589" i="1"/>
  <c r="AM589" i="1" s="1"/>
  <c r="AN589" i="1" s="1"/>
  <c r="AI577" i="1"/>
  <c r="AM577" i="1" s="1"/>
  <c r="AN577" i="1" s="1"/>
  <c r="AI565" i="1"/>
  <c r="AM565" i="1" s="1"/>
  <c r="AN565" i="1" s="1"/>
  <c r="AI553" i="1"/>
  <c r="AM553" i="1" s="1"/>
  <c r="AN553" i="1" s="1"/>
  <c r="AI541" i="1"/>
  <c r="AM541" i="1" s="1"/>
  <c r="AN541" i="1" s="1"/>
  <c r="AI529" i="1"/>
  <c r="AM529" i="1" s="1"/>
  <c r="AN529" i="1" s="1"/>
  <c r="AI517" i="1"/>
  <c r="AM517" i="1" s="1"/>
  <c r="AN517" i="1" s="1"/>
  <c r="AI505" i="1"/>
  <c r="AI493" i="1"/>
  <c r="AM493" i="1" s="1"/>
  <c r="AN493" i="1" s="1"/>
  <c r="AI481" i="1"/>
  <c r="AI469" i="1"/>
  <c r="AM469" i="1" s="1"/>
  <c r="AN469" i="1" s="1"/>
  <c r="AI457" i="1"/>
  <c r="AM457" i="1" s="1"/>
  <c r="AN457" i="1" s="1"/>
  <c r="AI445" i="1"/>
  <c r="AI433" i="1"/>
  <c r="AM433" i="1" s="1"/>
  <c r="AN433" i="1" s="1"/>
  <c r="AI421" i="1"/>
  <c r="AM421" i="1" s="1"/>
  <c r="AN421" i="1" s="1"/>
  <c r="AI409" i="1"/>
  <c r="AM409" i="1" s="1"/>
  <c r="AN409" i="1" s="1"/>
  <c r="AI397" i="1"/>
  <c r="AM397" i="1" s="1"/>
  <c r="AN397" i="1" s="1"/>
  <c r="AI385" i="1"/>
  <c r="AM385" i="1" s="1"/>
  <c r="AN385" i="1" s="1"/>
  <c r="AI373" i="1"/>
  <c r="AM373" i="1" s="1"/>
  <c r="AN373" i="1" s="1"/>
  <c r="AI361" i="1"/>
  <c r="AI349" i="1"/>
  <c r="AI337" i="1"/>
  <c r="AM337" i="1" s="1"/>
  <c r="AN337" i="1" s="1"/>
  <c r="AI325" i="1"/>
  <c r="AM325" i="1" s="1"/>
  <c r="AN325" i="1" s="1"/>
  <c r="AI313" i="1"/>
  <c r="AM313" i="1" s="1"/>
  <c r="AN313" i="1" s="1"/>
  <c r="AI301" i="1"/>
  <c r="AM301" i="1" s="1"/>
  <c r="AN301" i="1" s="1"/>
  <c r="AI289" i="1"/>
  <c r="AM289" i="1" s="1"/>
  <c r="AN289" i="1" s="1"/>
  <c r="AI277" i="1"/>
  <c r="AM277" i="1" s="1"/>
  <c r="AN277" i="1" s="1"/>
  <c r="AI265" i="1"/>
  <c r="AM265" i="1" s="1"/>
  <c r="AN265" i="1" s="1"/>
  <c r="AI253" i="1"/>
  <c r="AM253" i="1" s="1"/>
  <c r="AN253" i="1" s="1"/>
  <c r="AI241" i="1"/>
  <c r="AM241" i="1" s="1"/>
  <c r="AN241" i="1" s="1"/>
  <c r="AI229" i="1"/>
  <c r="AM229" i="1" s="1"/>
  <c r="AN229" i="1" s="1"/>
  <c r="AI217" i="1"/>
  <c r="AI205" i="1"/>
  <c r="AI193" i="1"/>
  <c r="AM193" i="1" s="1"/>
  <c r="AN193" i="1" s="1"/>
  <c r="AI181" i="1"/>
  <c r="AM181" i="1" s="1"/>
  <c r="AN181" i="1" s="1"/>
  <c r="AI169" i="1"/>
  <c r="AM169" i="1" s="1"/>
  <c r="AN169" i="1" s="1"/>
  <c r="AI157" i="1"/>
  <c r="AM157" i="1" s="1"/>
  <c r="AN157" i="1" s="1"/>
  <c r="AI145" i="1"/>
  <c r="AM145" i="1" s="1"/>
  <c r="AN145" i="1" s="1"/>
  <c r="AI133" i="1"/>
  <c r="AM133" i="1" s="1"/>
  <c r="AN133" i="1" s="1"/>
  <c r="AI121" i="1"/>
  <c r="AM121" i="1" s="1"/>
  <c r="AN121" i="1" s="1"/>
  <c r="AI109" i="1"/>
  <c r="AM109" i="1" s="1"/>
  <c r="AN109" i="1" s="1"/>
  <c r="AI97" i="1"/>
  <c r="AM97" i="1" s="1"/>
  <c r="AN97" i="1" s="1"/>
  <c r="AI85" i="1"/>
  <c r="AM85" i="1" s="1"/>
  <c r="AN85" i="1" s="1"/>
  <c r="AI73" i="1"/>
  <c r="AI61" i="1"/>
  <c r="AM61" i="1" s="1"/>
  <c r="AN61" i="1" s="1"/>
  <c r="AI49" i="1"/>
  <c r="AM49" i="1" s="1"/>
  <c r="AN49" i="1" s="1"/>
  <c r="AI37" i="1"/>
  <c r="AM37" i="1" s="1"/>
  <c r="AN37" i="1" s="1"/>
  <c r="AI857" i="1"/>
  <c r="AM857" i="1" s="1"/>
  <c r="AN857" i="1" s="1"/>
  <c r="AI845" i="1"/>
  <c r="AM845" i="1" s="1"/>
  <c r="AN845" i="1" s="1"/>
  <c r="AI833" i="1"/>
  <c r="AM833" i="1" s="1"/>
  <c r="AN833" i="1" s="1"/>
  <c r="AI821" i="1"/>
  <c r="AM821" i="1" s="1"/>
  <c r="AN821" i="1" s="1"/>
  <c r="AI809" i="1"/>
  <c r="AM809" i="1" s="1"/>
  <c r="AN809" i="1" s="1"/>
  <c r="AI797" i="1"/>
  <c r="AI785" i="1"/>
  <c r="AM785" i="1" s="1"/>
  <c r="AN785" i="1" s="1"/>
  <c r="AI773" i="1"/>
  <c r="AM773" i="1" s="1"/>
  <c r="AN773" i="1" s="1"/>
  <c r="AI761" i="1"/>
  <c r="AM761" i="1" s="1"/>
  <c r="AN761" i="1" s="1"/>
  <c r="AI749" i="1"/>
  <c r="AM749" i="1" s="1"/>
  <c r="AN749" i="1" s="1"/>
  <c r="AI737" i="1"/>
  <c r="AM737" i="1" s="1"/>
  <c r="AN737" i="1" s="1"/>
  <c r="AI725" i="1"/>
  <c r="AM725" i="1" s="1"/>
  <c r="AN725" i="1" s="1"/>
  <c r="AI713" i="1"/>
  <c r="AM713" i="1" s="1"/>
  <c r="AN713" i="1" s="1"/>
  <c r="AI701" i="1"/>
  <c r="AM701" i="1" s="1"/>
  <c r="AN701" i="1" s="1"/>
  <c r="AI689" i="1"/>
  <c r="AM689" i="1" s="1"/>
  <c r="AN689" i="1" s="1"/>
  <c r="AI677" i="1"/>
  <c r="AM677" i="1" s="1"/>
  <c r="AN677" i="1" s="1"/>
  <c r="AI665" i="1"/>
  <c r="AM665" i="1" s="1"/>
  <c r="AN665" i="1" s="1"/>
  <c r="AI653" i="1"/>
  <c r="AI641" i="1"/>
  <c r="AM641" i="1" s="1"/>
  <c r="AN641" i="1" s="1"/>
  <c r="AI629" i="1"/>
  <c r="AI617" i="1"/>
  <c r="AM617" i="1" s="1"/>
  <c r="AN617" i="1" s="1"/>
  <c r="AI605" i="1"/>
  <c r="AM605" i="1" s="1"/>
  <c r="AN605" i="1" s="1"/>
  <c r="AI593" i="1"/>
  <c r="AM593" i="1" s="1"/>
  <c r="AN593" i="1" s="1"/>
  <c r="AI581" i="1"/>
  <c r="AM581" i="1" s="1"/>
  <c r="AN581" i="1" s="1"/>
  <c r="AI569" i="1"/>
  <c r="AM569" i="1" s="1"/>
  <c r="AN569" i="1" s="1"/>
  <c r="AI557" i="1"/>
  <c r="AM557" i="1" s="1"/>
  <c r="AN557" i="1" s="1"/>
  <c r="AI545" i="1"/>
  <c r="AM545" i="1" s="1"/>
  <c r="AN545" i="1" s="1"/>
  <c r="AI533" i="1"/>
  <c r="AM533" i="1" s="1"/>
  <c r="AN533" i="1" s="1"/>
  <c r="AI521" i="1"/>
  <c r="AM521" i="1" s="1"/>
  <c r="AN521" i="1" s="1"/>
  <c r="AI509" i="1"/>
  <c r="AI497" i="1"/>
  <c r="AM497" i="1" s="1"/>
  <c r="AN497" i="1" s="1"/>
  <c r="AI485" i="1"/>
  <c r="AM485" i="1" s="1"/>
  <c r="AN485" i="1" s="1"/>
  <c r="AI473" i="1"/>
  <c r="AI461" i="1"/>
  <c r="AM461" i="1" s="1"/>
  <c r="AN461" i="1" s="1"/>
  <c r="AI449" i="1"/>
  <c r="AM449" i="1" s="1"/>
  <c r="AN449" i="1" s="1"/>
  <c r="AI437" i="1"/>
  <c r="AM437" i="1" s="1"/>
  <c r="AN437" i="1" s="1"/>
  <c r="AI425" i="1"/>
  <c r="AM425" i="1" s="1"/>
  <c r="AN425" i="1" s="1"/>
  <c r="AI413" i="1"/>
  <c r="AM413" i="1" s="1"/>
  <c r="AN413" i="1" s="1"/>
  <c r="AI401" i="1"/>
  <c r="AM401" i="1" s="1"/>
  <c r="AN401" i="1" s="1"/>
  <c r="AI389" i="1"/>
  <c r="AM389" i="1" s="1"/>
  <c r="AN389" i="1" s="1"/>
  <c r="AI377" i="1"/>
  <c r="AM377" i="1" s="1"/>
  <c r="AN377" i="1" s="1"/>
  <c r="AI365" i="1"/>
  <c r="AI353" i="1"/>
  <c r="AM353" i="1" s="1"/>
  <c r="AN353" i="1" s="1"/>
  <c r="AI341" i="1"/>
  <c r="AM341" i="1" s="1"/>
  <c r="AN341" i="1" s="1"/>
  <c r="AI329" i="1"/>
  <c r="AM329" i="1" s="1"/>
  <c r="AN329" i="1" s="1"/>
  <c r="AI317" i="1"/>
  <c r="AM317" i="1" s="1"/>
  <c r="AN317" i="1" s="1"/>
  <c r="AI305" i="1"/>
  <c r="AM305" i="1" s="1"/>
  <c r="AN305" i="1" s="1"/>
  <c r="AI293" i="1"/>
  <c r="AM293" i="1" s="1"/>
  <c r="AN293" i="1" s="1"/>
  <c r="AI281" i="1"/>
  <c r="AM281" i="1" s="1"/>
  <c r="AN281" i="1" s="1"/>
  <c r="AI269" i="1"/>
  <c r="AM269" i="1" s="1"/>
  <c r="AN269" i="1" s="1"/>
  <c r="AI257" i="1"/>
  <c r="AM257" i="1" s="1"/>
  <c r="AN257" i="1" s="1"/>
  <c r="AI245" i="1"/>
  <c r="AM245" i="1" s="1"/>
  <c r="AN245" i="1" s="1"/>
  <c r="AI233" i="1"/>
  <c r="AM233" i="1" s="1"/>
  <c r="AN233" i="1" s="1"/>
  <c r="AI221" i="1"/>
  <c r="AI209" i="1"/>
  <c r="AM209" i="1" s="1"/>
  <c r="AN209" i="1" s="1"/>
  <c r="AI197" i="1"/>
  <c r="AM197" i="1" s="1"/>
  <c r="AN197" i="1" s="1"/>
  <c r="AI185" i="1"/>
  <c r="AM185" i="1" s="1"/>
  <c r="AN185" i="1" s="1"/>
  <c r="AI173" i="1"/>
  <c r="AM173" i="1" s="1"/>
  <c r="AN173" i="1" s="1"/>
  <c r="AI161" i="1"/>
  <c r="AM161" i="1" s="1"/>
  <c r="AN161" i="1" s="1"/>
  <c r="AI149" i="1"/>
  <c r="AM149" i="1" s="1"/>
  <c r="AN149" i="1" s="1"/>
  <c r="AI137" i="1"/>
  <c r="AM137" i="1" s="1"/>
  <c r="AN137" i="1" s="1"/>
  <c r="AI125" i="1"/>
  <c r="AM125" i="1" s="1"/>
  <c r="AN125" i="1" s="1"/>
  <c r="AI113" i="1"/>
  <c r="AM113" i="1" s="1"/>
  <c r="AN113" i="1" s="1"/>
  <c r="AI101" i="1"/>
  <c r="AM101" i="1" s="1"/>
  <c r="AN101" i="1" s="1"/>
  <c r="AI89" i="1"/>
  <c r="AM89" i="1" s="1"/>
  <c r="AN89" i="1" s="1"/>
  <c r="AI77" i="1"/>
  <c r="AI65" i="1"/>
  <c r="AM65" i="1" s="1"/>
  <c r="AN65" i="1" s="1"/>
  <c r="AI53" i="1"/>
  <c r="AM53" i="1" s="1"/>
  <c r="AN53" i="1" s="1"/>
  <c r="AI819" i="1"/>
  <c r="AM819" i="1" s="1"/>
  <c r="AN819" i="1" s="1"/>
  <c r="AI807" i="1"/>
  <c r="AM807" i="1" s="1"/>
  <c r="AN807" i="1" s="1"/>
  <c r="AI795" i="1"/>
  <c r="AM795" i="1" s="1"/>
  <c r="AN795" i="1" s="1"/>
  <c r="AI783" i="1"/>
  <c r="AM783" i="1" s="1"/>
  <c r="AN783" i="1" s="1"/>
  <c r="AI771" i="1"/>
  <c r="AM771" i="1" s="1"/>
  <c r="AN771" i="1" s="1"/>
  <c r="AI759" i="1"/>
  <c r="AM759" i="1" s="1"/>
  <c r="AN759" i="1" s="1"/>
  <c r="AI747" i="1"/>
  <c r="AM747" i="1" s="1"/>
  <c r="AN747" i="1" s="1"/>
  <c r="AI735" i="1"/>
  <c r="AM735" i="1" s="1"/>
  <c r="AN735" i="1" s="1"/>
  <c r="AI723" i="1"/>
  <c r="AM723" i="1" s="1"/>
  <c r="AN723" i="1" s="1"/>
  <c r="AI711" i="1"/>
  <c r="AI699" i="1"/>
  <c r="AM699" i="1" s="1"/>
  <c r="AN699" i="1" s="1"/>
  <c r="AI687" i="1"/>
  <c r="AM687" i="1" s="1"/>
  <c r="AN687" i="1" s="1"/>
  <c r="AI675" i="1"/>
  <c r="AM675" i="1" s="1"/>
  <c r="AN675" i="1" s="1"/>
  <c r="AI663" i="1"/>
  <c r="AM663" i="1" s="1"/>
  <c r="AN663" i="1" s="1"/>
  <c r="AI651" i="1"/>
  <c r="AM651" i="1" s="1"/>
  <c r="AN651" i="1" s="1"/>
  <c r="AI639" i="1"/>
  <c r="AM639" i="1" s="1"/>
  <c r="AN639" i="1" s="1"/>
  <c r="AI627" i="1"/>
  <c r="AM627" i="1" s="1"/>
  <c r="AN627" i="1" s="1"/>
  <c r="AI615" i="1"/>
  <c r="AM615" i="1" s="1"/>
  <c r="AN615" i="1" s="1"/>
  <c r="AI603" i="1"/>
  <c r="AM603" i="1" s="1"/>
  <c r="AN603" i="1" s="1"/>
  <c r="AI591" i="1"/>
  <c r="AM591" i="1" s="1"/>
  <c r="AN591" i="1" s="1"/>
  <c r="AI579" i="1"/>
  <c r="AM579" i="1" s="1"/>
  <c r="AN579" i="1" s="1"/>
  <c r="AI567" i="1"/>
  <c r="AM567" i="1" s="1"/>
  <c r="AN567" i="1" s="1"/>
  <c r="AI555" i="1"/>
  <c r="AM555" i="1" s="1"/>
  <c r="AN555" i="1" s="1"/>
  <c r="AI543" i="1"/>
  <c r="AM543" i="1" s="1"/>
  <c r="AN543" i="1" s="1"/>
  <c r="AI531" i="1"/>
  <c r="AM531" i="1" s="1"/>
  <c r="AN531" i="1" s="1"/>
  <c r="AI519" i="1"/>
  <c r="AM519" i="1" s="1"/>
  <c r="AN519" i="1" s="1"/>
  <c r="AI507" i="1"/>
  <c r="AM507" i="1" s="1"/>
  <c r="AN507" i="1" s="1"/>
  <c r="AI495" i="1"/>
  <c r="AM495" i="1" s="1"/>
  <c r="AN495" i="1" s="1"/>
  <c r="AI483" i="1"/>
  <c r="AM483" i="1" s="1"/>
  <c r="AN483" i="1" s="1"/>
  <c r="AI471" i="1"/>
  <c r="AM471" i="1" s="1"/>
  <c r="AN471" i="1" s="1"/>
  <c r="AI459" i="1"/>
  <c r="AM459" i="1" s="1"/>
  <c r="AN459" i="1" s="1"/>
  <c r="AI447" i="1"/>
  <c r="AM447" i="1" s="1"/>
  <c r="AN447" i="1" s="1"/>
  <c r="AI435" i="1"/>
  <c r="AM435" i="1" s="1"/>
  <c r="AN435" i="1" s="1"/>
  <c r="AI423" i="1"/>
  <c r="AI411" i="1"/>
  <c r="AM411" i="1" s="1"/>
  <c r="AN411" i="1" s="1"/>
  <c r="AI399" i="1"/>
  <c r="AM399" i="1" s="1"/>
  <c r="AN399" i="1" s="1"/>
  <c r="AI387" i="1"/>
  <c r="AM387" i="1" s="1"/>
  <c r="AN387" i="1" s="1"/>
  <c r="AI375" i="1"/>
  <c r="AM375" i="1" s="1"/>
  <c r="AN375" i="1" s="1"/>
  <c r="AI363" i="1"/>
  <c r="AM363" i="1" s="1"/>
  <c r="AN363" i="1" s="1"/>
  <c r="AI351" i="1"/>
  <c r="AM351" i="1" s="1"/>
  <c r="AN351" i="1" s="1"/>
  <c r="AI339" i="1"/>
  <c r="AM339" i="1" s="1"/>
  <c r="AN339" i="1" s="1"/>
  <c r="AI327" i="1"/>
  <c r="AM327" i="1" s="1"/>
  <c r="AN327" i="1" s="1"/>
  <c r="AI315" i="1"/>
  <c r="AM315" i="1" s="1"/>
  <c r="AN315" i="1" s="1"/>
  <c r="AI303" i="1"/>
  <c r="AM303" i="1" s="1"/>
  <c r="AN303" i="1" s="1"/>
  <c r="AI291" i="1"/>
  <c r="AM291" i="1" s="1"/>
  <c r="AN291" i="1" s="1"/>
  <c r="AI279" i="1"/>
  <c r="AI267" i="1"/>
  <c r="AM267" i="1" s="1"/>
  <c r="AN267" i="1" s="1"/>
  <c r="AI255" i="1"/>
  <c r="AM255" i="1" s="1"/>
  <c r="AN255" i="1" s="1"/>
  <c r="AI243" i="1"/>
  <c r="AM243" i="1" s="1"/>
  <c r="AN243" i="1" s="1"/>
  <c r="AI231" i="1"/>
  <c r="AM231" i="1" s="1"/>
  <c r="AN231" i="1" s="1"/>
  <c r="AI219" i="1"/>
  <c r="AM219" i="1" s="1"/>
  <c r="AN219" i="1" s="1"/>
  <c r="AI207" i="1"/>
  <c r="AM207" i="1" s="1"/>
  <c r="AN207" i="1" s="1"/>
  <c r="AI195" i="1"/>
  <c r="AM195" i="1" s="1"/>
  <c r="AN195" i="1" s="1"/>
  <c r="AI183" i="1"/>
  <c r="AM183" i="1" s="1"/>
  <c r="AN183" i="1" s="1"/>
  <c r="AI171" i="1"/>
  <c r="AM171" i="1" s="1"/>
  <c r="AN171" i="1" s="1"/>
  <c r="AI159" i="1"/>
  <c r="AM159" i="1" s="1"/>
  <c r="AN159" i="1" s="1"/>
  <c r="AI147" i="1"/>
  <c r="AM147" i="1" s="1"/>
  <c r="AN147" i="1" s="1"/>
  <c r="AI135" i="1"/>
  <c r="AM135" i="1" s="1"/>
  <c r="AN135" i="1" s="1"/>
  <c r="AI123" i="1"/>
  <c r="AM123" i="1" s="1"/>
  <c r="AN123" i="1" s="1"/>
  <c r="AI111" i="1"/>
  <c r="AM111" i="1" s="1"/>
  <c r="AN111" i="1" s="1"/>
  <c r="AI99" i="1"/>
  <c r="AM99" i="1" s="1"/>
  <c r="AN99" i="1" s="1"/>
  <c r="AI87" i="1"/>
  <c r="AM87" i="1" s="1"/>
  <c r="AN87" i="1" s="1"/>
  <c r="AI75" i="1"/>
  <c r="AM75" i="1" s="1"/>
  <c r="AN75" i="1" s="1"/>
  <c r="AI63" i="1"/>
  <c r="AM63" i="1" s="1"/>
  <c r="AN63" i="1" s="1"/>
  <c r="AI51" i="1"/>
  <c r="AM51" i="1" s="1"/>
  <c r="AN51" i="1" s="1"/>
  <c r="AI806" i="1"/>
  <c r="AM806" i="1" s="1"/>
  <c r="AN806" i="1" s="1"/>
  <c r="AI794" i="1"/>
  <c r="AM794" i="1" s="1"/>
  <c r="AN794" i="1" s="1"/>
  <c r="AI782" i="1"/>
  <c r="AM782" i="1" s="1"/>
  <c r="AN782" i="1" s="1"/>
  <c r="AI770" i="1"/>
  <c r="AM770" i="1" s="1"/>
  <c r="AN770" i="1" s="1"/>
  <c r="AI758" i="1"/>
  <c r="AI746" i="1"/>
  <c r="AM746" i="1" s="1"/>
  <c r="AN746" i="1" s="1"/>
  <c r="AI734" i="1"/>
  <c r="AM734" i="1" s="1"/>
  <c r="AN734" i="1" s="1"/>
  <c r="AI722" i="1"/>
  <c r="AM722" i="1" s="1"/>
  <c r="AN722" i="1" s="1"/>
  <c r="AI710" i="1"/>
  <c r="AM710" i="1" s="1"/>
  <c r="AN710" i="1" s="1"/>
  <c r="AI698" i="1"/>
  <c r="AM698" i="1" s="1"/>
  <c r="AN698" i="1" s="1"/>
  <c r="AI686" i="1"/>
  <c r="AM686" i="1" s="1"/>
  <c r="AN686" i="1" s="1"/>
  <c r="AI674" i="1"/>
  <c r="AM674" i="1" s="1"/>
  <c r="AN674" i="1" s="1"/>
  <c r="AI662" i="1"/>
  <c r="AM662" i="1" s="1"/>
  <c r="AN662" i="1" s="1"/>
  <c r="AI650" i="1"/>
  <c r="AM650" i="1" s="1"/>
  <c r="AN650" i="1" s="1"/>
  <c r="AI638" i="1"/>
  <c r="AM638" i="1" s="1"/>
  <c r="AN638" i="1" s="1"/>
  <c r="AI626" i="1"/>
  <c r="AM626" i="1" s="1"/>
  <c r="AN626" i="1" s="1"/>
  <c r="AI614" i="1"/>
  <c r="AI602" i="1"/>
  <c r="AM602" i="1" s="1"/>
  <c r="AN602" i="1" s="1"/>
  <c r="AI590" i="1"/>
  <c r="AM590" i="1" s="1"/>
  <c r="AN590" i="1" s="1"/>
  <c r="AI578" i="1"/>
  <c r="AM578" i="1" s="1"/>
  <c r="AN578" i="1" s="1"/>
  <c r="AI566" i="1"/>
  <c r="AM566" i="1" s="1"/>
  <c r="AN566" i="1" s="1"/>
  <c r="AI554" i="1"/>
  <c r="AM554" i="1" s="1"/>
  <c r="AN554" i="1" s="1"/>
  <c r="AI542" i="1"/>
  <c r="AM542" i="1" s="1"/>
  <c r="AN542" i="1" s="1"/>
  <c r="AI530" i="1"/>
  <c r="AM530" i="1" s="1"/>
  <c r="AN530" i="1" s="1"/>
  <c r="AI518" i="1"/>
  <c r="AM518" i="1" s="1"/>
  <c r="AN518" i="1" s="1"/>
  <c r="AI506" i="1"/>
  <c r="AM506" i="1" s="1"/>
  <c r="AN506" i="1" s="1"/>
  <c r="AI494" i="1"/>
  <c r="AM494" i="1" s="1"/>
  <c r="AN494" i="1" s="1"/>
  <c r="AI482" i="1"/>
  <c r="AM482" i="1" s="1"/>
  <c r="AN482" i="1" s="1"/>
  <c r="AI470" i="1"/>
  <c r="AM470" i="1" s="1"/>
  <c r="AN470" i="1" s="1"/>
  <c r="AI458" i="1"/>
  <c r="AM458" i="1" s="1"/>
  <c r="AN458" i="1" s="1"/>
  <c r="AI446" i="1"/>
  <c r="AM446" i="1" s="1"/>
  <c r="AN446" i="1" s="1"/>
  <c r="AI434" i="1"/>
  <c r="AM434" i="1" s="1"/>
  <c r="AN434" i="1" s="1"/>
  <c r="AI422" i="1"/>
  <c r="AM422" i="1" s="1"/>
  <c r="AN422" i="1" s="1"/>
  <c r="AI410" i="1"/>
  <c r="AM410" i="1" s="1"/>
  <c r="AN410" i="1" s="1"/>
  <c r="AI398" i="1"/>
  <c r="AM398" i="1" s="1"/>
  <c r="AN398" i="1" s="1"/>
  <c r="AI386" i="1"/>
  <c r="AM386" i="1" s="1"/>
  <c r="AN386" i="1" s="1"/>
  <c r="AI374" i="1"/>
  <c r="AM374" i="1" s="1"/>
  <c r="AN374" i="1" s="1"/>
  <c r="AI362" i="1"/>
  <c r="AM362" i="1" s="1"/>
  <c r="AN362" i="1" s="1"/>
  <c r="AI350" i="1"/>
  <c r="AM350" i="1" s="1"/>
  <c r="AN350" i="1" s="1"/>
  <c r="AI338" i="1"/>
  <c r="AM338" i="1" s="1"/>
  <c r="AN338" i="1" s="1"/>
  <c r="AI326" i="1"/>
  <c r="AM326" i="1" s="1"/>
  <c r="AN326" i="1" s="1"/>
  <c r="AI314" i="1"/>
  <c r="AM314" i="1" s="1"/>
  <c r="AN314" i="1" s="1"/>
  <c r="AI302" i="1"/>
  <c r="AM302" i="1" s="1"/>
  <c r="AN302" i="1" s="1"/>
  <c r="AI290" i="1"/>
  <c r="AI278" i="1"/>
  <c r="AM278" i="1" s="1"/>
  <c r="AN278" i="1" s="1"/>
  <c r="AI266" i="1"/>
  <c r="AM266" i="1" s="1"/>
  <c r="AN266" i="1" s="1"/>
  <c r="AI254" i="1"/>
  <c r="AM254" i="1" s="1"/>
  <c r="AN254" i="1" s="1"/>
  <c r="AI242" i="1"/>
  <c r="AM242" i="1" s="1"/>
  <c r="AN242" i="1" s="1"/>
  <c r="AI230" i="1"/>
  <c r="AM230" i="1" s="1"/>
  <c r="AN230" i="1" s="1"/>
  <c r="AI218" i="1"/>
  <c r="AM218" i="1" s="1"/>
  <c r="AN218" i="1" s="1"/>
  <c r="AI206" i="1"/>
  <c r="AM206" i="1" s="1"/>
  <c r="AN206" i="1" s="1"/>
  <c r="AI194" i="1"/>
  <c r="AM194" i="1" s="1"/>
  <c r="AN194" i="1" s="1"/>
  <c r="AI182" i="1"/>
  <c r="AI170" i="1"/>
  <c r="AM170" i="1" s="1"/>
  <c r="AN170" i="1" s="1"/>
  <c r="AI158" i="1"/>
  <c r="AM158" i="1" s="1"/>
  <c r="AN158" i="1" s="1"/>
  <c r="AI146" i="1"/>
  <c r="AM146" i="1" s="1"/>
  <c r="AN146" i="1" s="1"/>
  <c r="AI134" i="1"/>
  <c r="AM134" i="1" s="1"/>
  <c r="AN134" i="1" s="1"/>
  <c r="AI122" i="1"/>
  <c r="AM122" i="1" s="1"/>
  <c r="AN122" i="1" s="1"/>
  <c r="AI110" i="1"/>
  <c r="AM110" i="1" s="1"/>
  <c r="AN110" i="1" s="1"/>
  <c r="AI98" i="1"/>
  <c r="AM98" i="1" s="1"/>
  <c r="AN98" i="1" s="1"/>
  <c r="AI86" i="1"/>
  <c r="AM86" i="1" s="1"/>
  <c r="AN86" i="1" s="1"/>
  <c r="AI74" i="1"/>
  <c r="AM74" i="1" s="1"/>
  <c r="AN74" i="1" s="1"/>
  <c r="AI62" i="1"/>
  <c r="AM62" i="1" s="1"/>
  <c r="AN62" i="1" s="1"/>
  <c r="AI50" i="1"/>
  <c r="AM50" i="1" s="1"/>
  <c r="AN50" i="1" s="1"/>
  <c r="AI862" i="1"/>
  <c r="AI850" i="1"/>
  <c r="AM850" i="1" s="1"/>
  <c r="AN850" i="1" s="1"/>
  <c r="AI838" i="1"/>
  <c r="AM838" i="1" s="1"/>
  <c r="AN838" i="1" s="1"/>
  <c r="AI826" i="1"/>
  <c r="AM826" i="1" s="1"/>
  <c r="AN826" i="1" s="1"/>
  <c r="AI814" i="1"/>
  <c r="AM814" i="1" s="1"/>
  <c r="AN814" i="1" s="1"/>
  <c r="AI802" i="1"/>
  <c r="AM802" i="1" s="1"/>
  <c r="AN802" i="1" s="1"/>
  <c r="AI790" i="1"/>
  <c r="AM790" i="1" s="1"/>
  <c r="AN790" i="1" s="1"/>
  <c r="AI778" i="1"/>
  <c r="AM778" i="1" s="1"/>
  <c r="AN778" i="1" s="1"/>
  <c r="AI766" i="1"/>
  <c r="AM766" i="1" s="1"/>
  <c r="AN766" i="1" s="1"/>
  <c r="AI754" i="1"/>
  <c r="AM754" i="1" s="1"/>
  <c r="AN754" i="1" s="1"/>
  <c r="AI742" i="1"/>
  <c r="AM742" i="1" s="1"/>
  <c r="AN742" i="1" s="1"/>
  <c r="AI730" i="1"/>
  <c r="AM730" i="1" s="1"/>
  <c r="AN730" i="1" s="1"/>
  <c r="AI718" i="1"/>
  <c r="AM718" i="1" s="1"/>
  <c r="AN718" i="1" s="1"/>
  <c r="AI706" i="1"/>
  <c r="AM706" i="1" s="1"/>
  <c r="AN706" i="1" s="1"/>
  <c r="AI694" i="1"/>
  <c r="AM694" i="1" s="1"/>
  <c r="AN694" i="1" s="1"/>
  <c r="AI682" i="1"/>
  <c r="AM682" i="1" s="1"/>
  <c r="AN682" i="1" s="1"/>
  <c r="AI670" i="1"/>
  <c r="AM670" i="1" s="1"/>
  <c r="AN670" i="1" s="1"/>
  <c r="AI658" i="1"/>
  <c r="AM658" i="1" s="1"/>
  <c r="AN658" i="1" s="1"/>
  <c r="AI646" i="1"/>
  <c r="AM646" i="1" s="1"/>
  <c r="AN646" i="1" s="1"/>
  <c r="AI634" i="1"/>
  <c r="AM634" i="1" s="1"/>
  <c r="AN634" i="1" s="1"/>
  <c r="AI622" i="1"/>
  <c r="AM622" i="1" s="1"/>
  <c r="AN622" i="1" s="1"/>
  <c r="AI610" i="1"/>
  <c r="AM610" i="1" s="1"/>
  <c r="AN610" i="1" s="1"/>
  <c r="AI598" i="1"/>
  <c r="AM598" i="1" s="1"/>
  <c r="AN598" i="1" s="1"/>
  <c r="AI586" i="1"/>
  <c r="AM586" i="1" s="1"/>
  <c r="AN586" i="1" s="1"/>
  <c r="AI574" i="1"/>
  <c r="AI562" i="1"/>
  <c r="AM562" i="1" s="1"/>
  <c r="AN562" i="1" s="1"/>
  <c r="AI550" i="1"/>
  <c r="AM550" i="1" s="1"/>
  <c r="AN550" i="1" s="1"/>
  <c r="AI538" i="1"/>
  <c r="AI526" i="1"/>
  <c r="AM526" i="1" s="1"/>
  <c r="AN526" i="1" s="1"/>
  <c r="AI514" i="1"/>
  <c r="AM514" i="1" s="1"/>
  <c r="AN514" i="1" s="1"/>
  <c r="AI502" i="1"/>
  <c r="AM502" i="1" s="1"/>
  <c r="AN502" i="1" s="1"/>
  <c r="AI490" i="1"/>
  <c r="AM490" i="1" s="1"/>
  <c r="AN490" i="1" s="1"/>
  <c r="AI478" i="1"/>
  <c r="AM478" i="1" s="1"/>
  <c r="AN478" i="1" s="1"/>
  <c r="AI466" i="1"/>
  <c r="AM466" i="1" s="1"/>
  <c r="AN466" i="1" s="1"/>
  <c r="AI454" i="1"/>
  <c r="AM454" i="1" s="1"/>
  <c r="AN454" i="1" s="1"/>
  <c r="AI442" i="1"/>
  <c r="AM442" i="1" s="1"/>
  <c r="AN442" i="1" s="1"/>
  <c r="AI430" i="1"/>
  <c r="AI418" i="1"/>
  <c r="AM418" i="1" s="1"/>
  <c r="AN418" i="1" s="1"/>
  <c r="AI406" i="1"/>
  <c r="AM406" i="1" s="1"/>
  <c r="AN406" i="1" s="1"/>
  <c r="AI394" i="1"/>
  <c r="AM394" i="1" s="1"/>
  <c r="AN394" i="1" s="1"/>
  <c r="AI382" i="1"/>
  <c r="AM382" i="1" s="1"/>
  <c r="AN382" i="1" s="1"/>
  <c r="AI370" i="1"/>
  <c r="AM370" i="1" s="1"/>
  <c r="AN370" i="1" s="1"/>
  <c r="AI358" i="1"/>
  <c r="AM358" i="1" s="1"/>
  <c r="AN358" i="1" s="1"/>
  <c r="AI346" i="1"/>
  <c r="AM346" i="1" s="1"/>
  <c r="AN346" i="1" s="1"/>
  <c r="AI334" i="1"/>
  <c r="AM334" i="1" s="1"/>
  <c r="AN334" i="1" s="1"/>
  <c r="AI322" i="1"/>
  <c r="AM322" i="1" s="1"/>
  <c r="AN322" i="1" s="1"/>
  <c r="AI310" i="1"/>
  <c r="AM310" i="1" s="1"/>
  <c r="AN310" i="1" s="1"/>
  <c r="AI298" i="1"/>
  <c r="AM298" i="1" s="1"/>
  <c r="AN298" i="1" s="1"/>
  <c r="AI286" i="1"/>
  <c r="AI274" i="1"/>
  <c r="AI262" i="1"/>
  <c r="AM262" i="1" s="1"/>
  <c r="AN262" i="1" s="1"/>
  <c r="AI250" i="1"/>
  <c r="AM250" i="1" s="1"/>
  <c r="AN250" i="1" s="1"/>
  <c r="AI238" i="1"/>
  <c r="AM238" i="1" s="1"/>
  <c r="AN238" i="1" s="1"/>
  <c r="AI226" i="1"/>
  <c r="AM226" i="1" s="1"/>
  <c r="AN226" i="1" s="1"/>
  <c r="AI214" i="1"/>
  <c r="AM214" i="1" s="1"/>
  <c r="AN214" i="1" s="1"/>
  <c r="AI202" i="1"/>
  <c r="AM202" i="1" s="1"/>
  <c r="AN202" i="1" s="1"/>
  <c r="AI190" i="1"/>
  <c r="AM190" i="1" s="1"/>
  <c r="AN190" i="1" s="1"/>
  <c r="AI178" i="1"/>
  <c r="AM178" i="1" s="1"/>
  <c r="AN178" i="1" s="1"/>
  <c r="AI166" i="1"/>
  <c r="AM166" i="1" s="1"/>
  <c r="AN166" i="1" s="1"/>
  <c r="AI154" i="1"/>
  <c r="AM154" i="1" s="1"/>
  <c r="AN154" i="1" s="1"/>
  <c r="AI142" i="1"/>
  <c r="AI130" i="1"/>
  <c r="AM130" i="1" s="1"/>
  <c r="AN130" i="1" s="1"/>
  <c r="AI118" i="1"/>
  <c r="AM118" i="1" s="1"/>
  <c r="AN118" i="1" s="1"/>
  <c r="AI106" i="1"/>
  <c r="AM106" i="1" s="1"/>
  <c r="AN106" i="1" s="1"/>
  <c r="AI94" i="1"/>
  <c r="AM94" i="1" s="1"/>
  <c r="AN94" i="1" s="1"/>
  <c r="AI82" i="1"/>
  <c r="AM82" i="1" s="1"/>
  <c r="AN82" i="1" s="1"/>
  <c r="AI70" i="1"/>
  <c r="AI58" i="1"/>
  <c r="AM58" i="1" s="1"/>
  <c r="AN58" i="1" s="1"/>
  <c r="AI837" i="1"/>
  <c r="AM837" i="1" s="1"/>
  <c r="AN837" i="1" s="1"/>
  <c r="AI825" i="1"/>
  <c r="AM825" i="1" s="1"/>
  <c r="AN825" i="1" s="1"/>
  <c r="AI813" i="1"/>
  <c r="AM813" i="1" s="1"/>
  <c r="AN813" i="1" s="1"/>
  <c r="AI801" i="1"/>
  <c r="AM801" i="1" s="1"/>
  <c r="AN801" i="1" s="1"/>
  <c r="AI789" i="1"/>
  <c r="AI777" i="1"/>
  <c r="AM777" i="1" s="1"/>
  <c r="AN777" i="1" s="1"/>
  <c r="AI765" i="1"/>
  <c r="AM765" i="1" s="1"/>
  <c r="AN765" i="1" s="1"/>
  <c r="AI753" i="1"/>
  <c r="AM753" i="1" s="1"/>
  <c r="AN753" i="1" s="1"/>
  <c r="AI741" i="1"/>
  <c r="AM741" i="1" s="1"/>
  <c r="AN741" i="1" s="1"/>
  <c r="AI729" i="1"/>
  <c r="AM729" i="1" s="1"/>
  <c r="AN729" i="1" s="1"/>
  <c r="AI717" i="1"/>
  <c r="AM717" i="1" s="1"/>
  <c r="AN717" i="1" s="1"/>
  <c r="AI705" i="1"/>
  <c r="AM705" i="1" s="1"/>
  <c r="AN705" i="1" s="1"/>
  <c r="AI693" i="1"/>
  <c r="AM693" i="1" s="1"/>
  <c r="AN693" i="1" s="1"/>
  <c r="AI681" i="1"/>
  <c r="AM681" i="1" s="1"/>
  <c r="AN681" i="1" s="1"/>
  <c r="AI669" i="1"/>
  <c r="AM669" i="1" s="1"/>
  <c r="AN669" i="1" s="1"/>
  <c r="AI657" i="1"/>
  <c r="AM657" i="1" s="1"/>
  <c r="AN657" i="1" s="1"/>
  <c r="AI645" i="1"/>
  <c r="AI633" i="1"/>
  <c r="AI621" i="1"/>
  <c r="AM621" i="1" s="1"/>
  <c r="AN621" i="1" s="1"/>
  <c r="AI609" i="1"/>
  <c r="AM609" i="1" s="1"/>
  <c r="AN609" i="1" s="1"/>
  <c r="AI597" i="1"/>
  <c r="AM597" i="1" s="1"/>
  <c r="AN597" i="1" s="1"/>
  <c r="AI585" i="1"/>
  <c r="AM585" i="1" s="1"/>
  <c r="AN585" i="1" s="1"/>
  <c r="AI573" i="1"/>
  <c r="AM573" i="1" s="1"/>
  <c r="AN573" i="1" s="1"/>
  <c r="AI561" i="1"/>
  <c r="AM561" i="1" s="1"/>
  <c r="AN561" i="1" s="1"/>
  <c r="AI549" i="1"/>
  <c r="AM549" i="1" s="1"/>
  <c r="AN549" i="1" s="1"/>
  <c r="AI537" i="1"/>
  <c r="AM537" i="1" s="1"/>
  <c r="AN537" i="1" s="1"/>
  <c r="AI525" i="1"/>
  <c r="AM525" i="1" s="1"/>
  <c r="AN525" i="1" s="1"/>
  <c r="AI513" i="1"/>
  <c r="AM513" i="1" s="1"/>
  <c r="AN513" i="1" s="1"/>
  <c r="AI501" i="1"/>
  <c r="AI489" i="1"/>
  <c r="AM489" i="1" s="1"/>
  <c r="AN489" i="1" s="1"/>
  <c r="AI477" i="1"/>
  <c r="AM477" i="1" s="1"/>
  <c r="AN477" i="1" s="1"/>
  <c r="AI465" i="1"/>
  <c r="AM465" i="1" s="1"/>
  <c r="AN465" i="1" s="1"/>
  <c r="AI453" i="1"/>
  <c r="AM453" i="1" s="1"/>
  <c r="AN453" i="1" s="1"/>
  <c r="AI441" i="1"/>
  <c r="AM441" i="1" s="1"/>
  <c r="AN441" i="1" s="1"/>
  <c r="AI429" i="1"/>
  <c r="AM429" i="1" s="1"/>
  <c r="AN429" i="1" s="1"/>
  <c r="AI417" i="1"/>
  <c r="AM417" i="1" s="1"/>
  <c r="AN417" i="1" s="1"/>
  <c r="AI405" i="1"/>
  <c r="AI393" i="1"/>
  <c r="AM393" i="1" s="1"/>
  <c r="AN393" i="1" s="1"/>
  <c r="AI381" i="1"/>
  <c r="AM381" i="1" s="1"/>
  <c r="AN381" i="1" s="1"/>
  <c r="AI369" i="1"/>
  <c r="AM369" i="1" s="1"/>
  <c r="AN369" i="1" s="1"/>
  <c r="AI357" i="1"/>
  <c r="AM357" i="1" s="1"/>
  <c r="AN357" i="1" s="1"/>
  <c r="AI345" i="1"/>
  <c r="AM345" i="1" s="1"/>
  <c r="AN345" i="1" s="1"/>
  <c r="AI333" i="1"/>
  <c r="AM333" i="1" s="1"/>
  <c r="AN333" i="1" s="1"/>
  <c r="AI321" i="1"/>
  <c r="AM321" i="1" s="1"/>
  <c r="AN321" i="1" s="1"/>
  <c r="AI309" i="1"/>
  <c r="AM309" i="1" s="1"/>
  <c r="AN309" i="1" s="1"/>
  <c r="AI297" i="1"/>
  <c r="AM297" i="1" s="1"/>
  <c r="AN297" i="1" s="1"/>
  <c r="AI285" i="1"/>
  <c r="AM285" i="1" s="1"/>
  <c r="AN285" i="1" s="1"/>
  <c r="AI273" i="1"/>
  <c r="AM273" i="1" s="1"/>
  <c r="AN273" i="1" s="1"/>
  <c r="AI261" i="1"/>
  <c r="AM261" i="1" s="1"/>
  <c r="AN261" i="1" s="1"/>
  <c r="AI249" i="1"/>
  <c r="AM249" i="1" s="1"/>
  <c r="AN249" i="1" s="1"/>
  <c r="AI237" i="1"/>
  <c r="AM237" i="1" s="1"/>
  <c r="AN237" i="1" s="1"/>
  <c r="AI225" i="1"/>
  <c r="AM225" i="1" s="1"/>
  <c r="AN225" i="1" s="1"/>
  <c r="AI213" i="1"/>
  <c r="AI201" i="1"/>
  <c r="AM201" i="1" s="1"/>
  <c r="AN201" i="1" s="1"/>
  <c r="AI189" i="1"/>
  <c r="AM189" i="1" s="1"/>
  <c r="AN189" i="1" s="1"/>
  <c r="AI177" i="1"/>
  <c r="AM177" i="1" s="1"/>
  <c r="AN177" i="1" s="1"/>
  <c r="AI165" i="1"/>
  <c r="AM165" i="1" s="1"/>
  <c r="AN165" i="1" s="1"/>
  <c r="AI153" i="1"/>
  <c r="AM153" i="1" s="1"/>
  <c r="AN153" i="1" s="1"/>
  <c r="AI141" i="1"/>
  <c r="AM141" i="1" s="1"/>
  <c r="AN141" i="1" s="1"/>
  <c r="AI129" i="1"/>
  <c r="AM129" i="1" s="1"/>
  <c r="AN129" i="1" s="1"/>
  <c r="AI117" i="1"/>
  <c r="AM117" i="1" s="1"/>
  <c r="AN117" i="1" s="1"/>
  <c r="AI105" i="1"/>
  <c r="AM105" i="1" s="1"/>
  <c r="AN105" i="1" s="1"/>
  <c r="AI93" i="1"/>
  <c r="AM93" i="1" s="1"/>
  <c r="AN93" i="1" s="1"/>
  <c r="AI81" i="1"/>
  <c r="AM81" i="1" s="1"/>
  <c r="AN81" i="1" s="1"/>
  <c r="AI69" i="1"/>
  <c r="AI57" i="1"/>
  <c r="AM57" i="1" s="1"/>
  <c r="AN57" i="1" s="1"/>
  <c r="AI764" i="1"/>
  <c r="AM764" i="1" s="1"/>
  <c r="AN764" i="1" s="1"/>
  <c r="AI752" i="1"/>
  <c r="AM752" i="1" s="1"/>
  <c r="AN752" i="1" s="1"/>
  <c r="AI740" i="1"/>
  <c r="AM740" i="1" s="1"/>
  <c r="AN740" i="1" s="1"/>
  <c r="AI728" i="1"/>
  <c r="AM728" i="1" s="1"/>
  <c r="AN728" i="1" s="1"/>
  <c r="AI716" i="1"/>
  <c r="AM716" i="1" s="1"/>
  <c r="AN716" i="1" s="1"/>
  <c r="AI704" i="1"/>
  <c r="AM704" i="1" s="1"/>
  <c r="AN704" i="1" s="1"/>
  <c r="AI692" i="1"/>
  <c r="AM692" i="1" s="1"/>
  <c r="AN692" i="1" s="1"/>
  <c r="AI680" i="1"/>
  <c r="AM680" i="1" s="1"/>
  <c r="AN680" i="1" s="1"/>
  <c r="AI668" i="1"/>
  <c r="AM668" i="1" s="1"/>
  <c r="AN668" i="1" s="1"/>
  <c r="AI656" i="1"/>
  <c r="AM656" i="1" s="1"/>
  <c r="AN656" i="1" s="1"/>
  <c r="AI644" i="1"/>
  <c r="AI632" i="1"/>
  <c r="AM632" i="1" s="1"/>
  <c r="AN632" i="1" s="1"/>
  <c r="AI620" i="1"/>
  <c r="AM620" i="1" s="1"/>
  <c r="AN620" i="1" s="1"/>
  <c r="AI608" i="1"/>
  <c r="AM608" i="1" s="1"/>
  <c r="AN608" i="1" s="1"/>
  <c r="AI596" i="1"/>
  <c r="AM596" i="1" s="1"/>
  <c r="AN596" i="1" s="1"/>
  <c r="AI584" i="1"/>
  <c r="AM584" i="1" s="1"/>
  <c r="AN584" i="1" s="1"/>
  <c r="AI572" i="1"/>
  <c r="AM572" i="1" s="1"/>
  <c r="AN572" i="1" s="1"/>
  <c r="AI560" i="1"/>
  <c r="AM560" i="1" s="1"/>
  <c r="AN560" i="1" s="1"/>
  <c r="AI548" i="1"/>
  <c r="AM548" i="1" s="1"/>
  <c r="AN548" i="1" s="1"/>
  <c r="AI536" i="1"/>
  <c r="AM536" i="1" s="1"/>
  <c r="AN536" i="1" s="1"/>
  <c r="AI524" i="1"/>
  <c r="AM524" i="1" s="1"/>
  <c r="AN524" i="1" s="1"/>
  <c r="AI512" i="1"/>
  <c r="AM512" i="1" s="1"/>
  <c r="AN512" i="1" s="1"/>
  <c r="AI500" i="1"/>
  <c r="AI488" i="1"/>
  <c r="AM488" i="1" s="1"/>
  <c r="AN488" i="1" s="1"/>
  <c r="AI476" i="1"/>
  <c r="AM476" i="1" s="1"/>
  <c r="AN476" i="1" s="1"/>
  <c r="AI464" i="1"/>
  <c r="AM464" i="1" s="1"/>
  <c r="AN464" i="1" s="1"/>
  <c r="AI452" i="1"/>
  <c r="AM452" i="1" s="1"/>
  <c r="AN452" i="1" s="1"/>
  <c r="AI440" i="1"/>
  <c r="AM440" i="1" s="1"/>
  <c r="AN440" i="1" s="1"/>
  <c r="AI428" i="1"/>
  <c r="AM428" i="1" s="1"/>
  <c r="AN428" i="1" s="1"/>
  <c r="AI416" i="1"/>
  <c r="AM416" i="1" s="1"/>
  <c r="AN416" i="1" s="1"/>
  <c r="AI404" i="1"/>
  <c r="AM404" i="1" s="1"/>
  <c r="AN404" i="1" s="1"/>
  <c r="AI392" i="1"/>
  <c r="AM392" i="1" s="1"/>
  <c r="AN392" i="1" s="1"/>
  <c r="AI380" i="1"/>
  <c r="AM380" i="1" s="1"/>
  <c r="AN380" i="1" s="1"/>
  <c r="AI368" i="1"/>
  <c r="AM368" i="1" s="1"/>
  <c r="AN368" i="1" s="1"/>
  <c r="AI356" i="1"/>
  <c r="AI344" i="1"/>
  <c r="AI332" i="1"/>
  <c r="AM332" i="1" s="1"/>
  <c r="AN332" i="1" s="1"/>
  <c r="AI320" i="1"/>
  <c r="AM320" i="1" s="1"/>
  <c r="AN320" i="1" s="1"/>
  <c r="AI308" i="1"/>
  <c r="AM308" i="1" s="1"/>
  <c r="AN308" i="1" s="1"/>
  <c r="AI296" i="1"/>
  <c r="AM296" i="1" s="1"/>
  <c r="AN296" i="1" s="1"/>
  <c r="AI284" i="1"/>
  <c r="AM284" i="1" s="1"/>
  <c r="AN284" i="1" s="1"/>
  <c r="AI272" i="1"/>
  <c r="AM272" i="1" s="1"/>
  <c r="AN272" i="1" s="1"/>
  <c r="AI260" i="1"/>
  <c r="AM260" i="1" s="1"/>
  <c r="AN260" i="1" s="1"/>
  <c r="AI248" i="1"/>
  <c r="AM248" i="1" s="1"/>
  <c r="AN248" i="1" s="1"/>
  <c r="AI236" i="1"/>
  <c r="AM236" i="1" s="1"/>
  <c r="AN236" i="1" s="1"/>
  <c r="AI224" i="1"/>
  <c r="AM224" i="1" s="1"/>
  <c r="AN224" i="1" s="1"/>
  <c r="AI212" i="1"/>
  <c r="AI200" i="1"/>
  <c r="AM200" i="1" s="1"/>
  <c r="AN200" i="1" s="1"/>
  <c r="AI188" i="1"/>
  <c r="AM188" i="1" s="1"/>
  <c r="AN188" i="1" s="1"/>
  <c r="AI176" i="1"/>
  <c r="AM176" i="1" s="1"/>
  <c r="AN176" i="1" s="1"/>
  <c r="AI164" i="1"/>
  <c r="AM164" i="1" s="1"/>
  <c r="AN164" i="1" s="1"/>
  <c r="AI152" i="1"/>
  <c r="AM152" i="1" s="1"/>
  <c r="AN152" i="1" s="1"/>
  <c r="AI140" i="1"/>
  <c r="AM140" i="1" s="1"/>
  <c r="AN140" i="1" s="1"/>
  <c r="AI128" i="1"/>
  <c r="AM128" i="1" s="1"/>
  <c r="AN128" i="1" s="1"/>
  <c r="AI116" i="1"/>
  <c r="AM116" i="1" s="1"/>
  <c r="AN116" i="1" s="1"/>
  <c r="AI104" i="1"/>
  <c r="AM104" i="1" s="1"/>
  <c r="AN104" i="1" s="1"/>
  <c r="AI92" i="1"/>
  <c r="AM92" i="1" s="1"/>
  <c r="AN92" i="1" s="1"/>
  <c r="AI80" i="1"/>
  <c r="AM80" i="1" s="1"/>
  <c r="AN80" i="1" s="1"/>
  <c r="AI68" i="1"/>
  <c r="AI56" i="1"/>
  <c r="AM56" i="1" s="1"/>
  <c r="AN56" i="1" s="1"/>
  <c r="AI823" i="1"/>
  <c r="AM823" i="1" s="1"/>
  <c r="AN823" i="1" s="1"/>
  <c r="AI811" i="1"/>
  <c r="AM811" i="1" s="1"/>
  <c r="AN811" i="1" s="1"/>
  <c r="AI799" i="1"/>
  <c r="AM799" i="1" s="1"/>
  <c r="AN799" i="1" s="1"/>
  <c r="AI787" i="1"/>
  <c r="AM787" i="1" s="1"/>
  <c r="AN787" i="1" s="1"/>
  <c r="AI775" i="1"/>
  <c r="AM775" i="1" s="1"/>
  <c r="AN775" i="1" s="1"/>
  <c r="AI763" i="1"/>
  <c r="AM763" i="1" s="1"/>
  <c r="AN763" i="1" s="1"/>
  <c r="AI751" i="1"/>
  <c r="AM751" i="1" s="1"/>
  <c r="AN751" i="1" s="1"/>
  <c r="AI739" i="1"/>
  <c r="AM739" i="1" s="1"/>
  <c r="AN739" i="1" s="1"/>
  <c r="AI727" i="1"/>
  <c r="AM727" i="1" s="1"/>
  <c r="AN727" i="1" s="1"/>
  <c r="AI715" i="1"/>
  <c r="AM715" i="1" s="1"/>
  <c r="AN715" i="1" s="1"/>
  <c r="AI703" i="1"/>
  <c r="AM703" i="1" s="1"/>
  <c r="AN703" i="1" s="1"/>
  <c r="AI691" i="1"/>
  <c r="AM691" i="1" s="1"/>
  <c r="AN691" i="1" s="1"/>
  <c r="AI679" i="1"/>
  <c r="AM679" i="1" s="1"/>
  <c r="AN679" i="1" s="1"/>
  <c r="AI667" i="1"/>
  <c r="AM667" i="1" s="1"/>
  <c r="AN667" i="1" s="1"/>
  <c r="AI655" i="1"/>
  <c r="AM655" i="1" s="1"/>
  <c r="AN655" i="1" s="1"/>
  <c r="AI643" i="1"/>
  <c r="AM643" i="1" s="1"/>
  <c r="AN643" i="1" s="1"/>
  <c r="AI631" i="1"/>
  <c r="AM631" i="1" s="1"/>
  <c r="AN631" i="1" s="1"/>
  <c r="AI619" i="1"/>
  <c r="AM619" i="1" s="1"/>
  <c r="AN619" i="1" s="1"/>
  <c r="AI607" i="1"/>
  <c r="AM607" i="1" s="1"/>
  <c r="AN607" i="1" s="1"/>
  <c r="AI595" i="1"/>
  <c r="AM595" i="1" s="1"/>
  <c r="AN595" i="1" s="1"/>
  <c r="AI583" i="1"/>
  <c r="AM583" i="1" s="1"/>
  <c r="AN583" i="1" s="1"/>
  <c r="AI571" i="1"/>
  <c r="AM571" i="1" s="1"/>
  <c r="AN571" i="1" s="1"/>
  <c r="AI559" i="1"/>
  <c r="AM559" i="1" s="1"/>
  <c r="AN559" i="1" s="1"/>
  <c r="AI547" i="1"/>
  <c r="AM547" i="1" s="1"/>
  <c r="AN547" i="1" s="1"/>
  <c r="AI535" i="1"/>
  <c r="AM535" i="1" s="1"/>
  <c r="AN535" i="1" s="1"/>
  <c r="AI523" i="1"/>
  <c r="AI511" i="1"/>
  <c r="AM511" i="1" s="1"/>
  <c r="AN511" i="1" s="1"/>
  <c r="AI499" i="1"/>
  <c r="AM499" i="1" s="1"/>
  <c r="AN499" i="1" s="1"/>
  <c r="AI487" i="1"/>
  <c r="AM487" i="1" s="1"/>
  <c r="AN487" i="1" s="1"/>
  <c r="AI475" i="1"/>
  <c r="AM475" i="1" s="1"/>
  <c r="AN475" i="1" s="1"/>
  <c r="AI463" i="1"/>
  <c r="AM463" i="1" s="1"/>
  <c r="AN463" i="1" s="1"/>
  <c r="AI451" i="1"/>
  <c r="AM451" i="1" s="1"/>
  <c r="AN451" i="1" s="1"/>
  <c r="AI439" i="1"/>
  <c r="AM439" i="1" s="1"/>
  <c r="AN439" i="1" s="1"/>
  <c r="AI427" i="1"/>
  <c r="AM427" i="1" s="1"/>
  <c r="AN427" i="1" s="1"/>
  <c r="AI415" i="1"/>
  <c r="AI403" i="1"/>
  <c r="AM403" i="1" s="1"/>
  <c r="AN403" i="1" s="1"/>
  <c r="AI391" i="1"/>
  <c r="AI379" i="1"/>
  <c r="AM379" i="1" s="1"/>
  <c r="AN379" i="1" s="1"/>
  <c r="AI367" i="1"/>
  <c r="AM367" i="1" s="1"/>
  <c r="AN367" i="1" s="1"/>
  <c r="AI355" i="1"/>
  <c r="AM355" i="1" s="1"/>
  <c r="AN355" i="1" s="1"/>
  <c r="AI343" i="1"/>
  <c r="AM343" i="1" s="1"/>
  <c r="AN343" i="1" s="1"/>
  <c r="AI331" i="1"/>
  <c r="AM331" i="1" s="1"/>
  <c r="AN331" i="1" s="1"/>
  <c r="AI319" i="1"/>
  <c r="AM319" i="1" s="1"/>
  <c r="AN319" i="1" s="1"/>
  <c r="AI307" i="1"/>
  <c r="AM307" i="1" s="1"/>
  <c r="AN307" i="1" s="1"/>
  <c r="AI295" i="1"/>
  <c r="AM295" i="1" s="1"/>
  <c r="AN295" i="1" s="1"/>
  <c r="AI283" i="1"/>
  <c r="AM283" i="1" s="1"/>
  <c r="AN283" i="1" s="1"/>
  <c r="AI271" i="1"/>
  <c r="AI259" i="1"/>
  <c r="AM259" i="1" s="1"/>
  <c r="AN259" i="1" s="1"/>
  <c r="AI247" i="1"/>
  <c r="AM247" i="1" s="1"/>
  <c r="AN247" i="1" s="1"/>
  <c r="AI235" i="1"/>
  <c r="AM235" i="1" s="1"/>
  <c r="AN235" i="1" s="1"/>
  <c r="AI223" i="1"/>
  <c r="AM223" i="1" s="1"/>
  <c r="AN223" i="1" s="1"/>
  <c r="AI211" i="1"/>
  <c r="AM211" i="1" s="1"/>
  <c r="AN211" i="1" s="1"/>
  <c r="AI199" i="1"/>
  <c r="AM199" i="1" s="1"/>
  <c r="AN199" i="1" s="1"/>
  <c r="AI187" i="1"/>
  <c r="AM187" i="1" s="1"/>
  <c r="AN187" i="1" s="1"/>
  <c r="AI175" i="1"/>
  <c r="AI163" i="1"/>
  <c r="AM163" i="1" s="1"/>
  <c r="AN163" i="1" s="1"/>
  <c r="AI151" i="1"/>
  <c r="AM151" i="1" s="1"/>
  <c r="AN151" i="1" s="1"/>
  <c r="AI139" i="1"/>
  <c r="AM139" i="1" s="1"/>
  <c r="AN139" i="1" s="1"/>
  <c r="AI127" i="1"/>
  <c r="AM127" i="1" s="1"/>
  <c r="AN127" i="1" s="1"/>
  <c r="AI115" i="1"/>
  <c r="AM115" i="1" s="1"/>
  <c r="AN115" i="1" s="1"/>
  <c r="AI103" i="1"/>
  <c r="AM103" i="1" s="1"/>
  <c r="AN103" i="1" s="1"/>
  <c r="AI91" i="1"/>
  <c r="AM91" i="1" s="1"/>
  <c r="AN91" i="1" s="1"/>
  <c r="AI79" i="1"/>
  <c r="AM79" i="1" s="1"/>
  <c r="AN79" i="1" s="1"/>
  <c r="AI67" i="1"/>
  <c r="AM67" i="1" s="1"/>
  <c r="AN67" i="1" s="1"/>
  <c r="AI55" i="1"/>
  <c r="AM55" i="1" s="1"/>
  <c r="AN55" i="1" s="1"/>
  <c r="AM2583" i="1"/>
  <c r="AN2583" i="1" s="1"/>
  <c r="AM2571" i="1"/>
  <c r="AN2571" i="1" s="1"/>
  <c r="AM2559" i="1"/>
  <c r="AN2559" i="1" s="1"/>
  <c r="AM2547" i="1"/>
  <c r="AN2547" i="1" s="1"/>
  <c r="AM2535" i="1"/>
  <c r="AN2535" i="1" s="1"/>
  <c r="AM2523" i="1"/>
  <c r="AN2523" i="1" s="1"/>
  <c r="AM2511" i="1"/>
  <c r="AN2511" i="1" s="1"/>
  <c r="AM2499" i="1"/>
  <c r="AN2499" i="1" s="1"/>
  <c r="AM2475" i="1"/>
  <c r="AN2475" i="1" s="1"/>
  <c r="AM2439" i="1"/>
  <c r="AN2439" i="1" s="1"/>
  <c r="AM2427" i="1"/>
  <c r="AN2427" i="1" s="1"/>
  <c r="AM2415" i="1"/>
  <c r="AN2415" i="1" s="1"/>
  <c r="AM2403" i="1"/>
  <c r="AN2403" i="1" s="1"/>
  <c r="AM2391" i="1"/>
  <c r="AN2391" i="1" s="1"/>
  <c r="AM2379" i="1"/>
  <c r="AN2379" i="1" s="1"/>
  <c r="AM2367" i="1"/>
  <c r="AN2367" i="1" s="1"/>
  <c r="AM2355" i="1"/>
  <c r="AN2355" i="1" s="1"/>
  <c r="AM2331" i="1"/>
  <c r="AN2331" i="1" s="1"/>
  <c r="AM2295" i="1"/>
  <c r="AN2295" i="1" s="1"/>
  <c r="AM2283" i="1"/>
  <c r="AN2283" i="1" s="1"/>
  <c r="AM2271" i="1"/>
  <c r="AN2271" i="1" s="1"/>
  <c r="AM2259" i="1"/>
  <c r="AN2259" i="1" s="1"/>
  <c r="AM2247" i="1"/>
  <c r="AN2247" i="1" s="1"/>
  <c r="AM2235" i="1"/>
  <c r="AN2235" i="1" s="1"/>
  <c r="AM2223" i="1"/>
  <c r="AN2223" i="1" s="1"/>
  <c r="AM2211" i="1"/>
  <c r="AN2211" i="1" s="1"/>
  <c r="AM2187" i="1"/>
  <c r="AN2187" i="1" s="1"/>
  <c r="AM2151" i="1"/>
  <c r="AN2151" i="1" s="1"/>
  <c r="AM2139" i="1"/>
  <c r="AN2139" i="1" s="1"/>
  <c r="AM2127" i="1"/>
  <c r="AN2127" i="1" s="1"/>
  <c r="AM2115" i="1"/>
  <c r="AN2115" i="1" s="1"/>
  <c r="AM2103" i="1"/>
  <c r="AN2103" i="1" s="1"/>
  <c r="AM2091" i="1"/>
  <c r="AN2091" i="1" s="1"/>
  <c r="AM2079" i="1"/>
  <c r="AN2079" i="1" s="1"/>
  <c r="AM2067" i="1"/>
  <c r="AN2067" i="1" s="1"/>
  <c r="AM2043" i="1"/>
  <c r="AN2043" i="1" s="1"/>
  <c r="AM2019" i="1"/>
  <c r="AN2019" i="1" s="1"/>
  <c r="AM2007" i="1"/>
  <c r="AN2007" i="1" s="1"/>
  <c r="AM1995" i="1"/>
  <c r="AN1995" i="1" s="1"/>
  <c r="AM1983" i="1"/>
  <c r="AN1983" i="1" s="1"/>
  <c r="AM1971" i="1"/>
  <c r="AN1971" i="1" s="1"/>
  <c r="AM1959" i="1"/>
  <c r="AN1959" i="1" s="1"/>
  <c r="AM1923" i="1"/>
  <c r="AN1923" i="1" s="1"/>
  <c r="AM1887" i="1"/>
  <c r="AN1887" i="1" s="1"/>
  <c r="AM1851" i="1"/>
  <c r="AN1851" i="1" s="1"/>
  <c r="AM1815" i="1"/>
  <c r="AN1815" i="1" s="1"/>
  <c r="AM1779" i="1"/>
  <c r="AN1779" i="1" s="1"/>
  <c r="AM1767" i="1"/>
  <c r="AN1767" i="1" s="1"/>
  <c r="AM1731" i="1"/>
  <c r="AN1731" i="1" s="1"/>
  <c r="AM1695" i="1"/>
  <c r="AN1695" i="1" s="1"/>
  <c r="AM2580" i="1"/>
  <c r="AN2580" i="1" s="1"/>
  <c r="AM2532" i="1"/>
  <c r="AN2532" i="1" s="1"/>
  <c r="AM2508" i="1"/>
  <c r="AN2508" i="1" s="1"/>
  <c r="AM2496" i="1"/>
  <c r="AN2496" i="1" s="1"/>
  <c r="AM1611" i="1"/>
  <c r="AN1611" i="1" s="1"/>
  <c r="AM1575" i="1"/>
  <c r="AN1575" i="1" s="1"/>
  <c r="AM1539" i="1"/>
  <c r="AN1539" i="1" s="1"/>
  <c r="AM1455" i="1"/>
  <c r="AN1455" i="1" s="1"/>
  <c r="AM1419" i="1"/>
  <c r="AN1419" i="1" s="1"/>
  <c r="AM1383" i="1"/>
  <c r="AN1383" i="1" s="1"/>
  <c r="AM1347" i="1"/>
  <c r="AN1347" i="1" s="1"/>
  <c r="AM1299" i="1"/>
  <c r="AN1299" i="1" s="1"/>
  <c r="AM1263" i="1"/>
  <c r="AN1263" i="1" s="1"/>
  <c r="AM1227" i="1"/>
  <c r="AN1227" i="1" s="1"/>
  <c r="AM1203" i="1"/>
  <c r="AN1203" i="1" s="1"/>
  <c r="AM1143" i="1"/>
  <c r="AN1143" i="1" s="1"/>
  <c r="AM1107" i="1"/>
  <c r="AN1107" i="1" s="1"/>
  <c r="AM1071" i="1"/>
  <c r="AN1071" i="1" s="1"/>
  <c r="AM999" i="1"/>
  <c r="AN999" i="1" s="1"/>
  <c r="AM963" i="1"/>
  <c r="AN963" i="1" s="1"/>
  <c r="AM927" i="1"/>
  <c r="AN927" i="1" s="1"/>
  <c r="AM867" i="1"/>
  <c r="AN867" i="1" s="1"/>
  <c r="AM855" i="1"/>
  <c r="AN855" i="1" s="1"/>
  <c r="AM711" i="1"/>
  <c r="AN711" i="1" s="1"/>
  <c r="AM2572" i="1"/>
  <c r="AN2572" i="1" s="1"/>
  <c r="AM2488" i="1"/>
  <c r="AN2488" i="1" s="1"/>
  <c r="AM2476" i="1"/>
  <c r="AN2476" i="1" s="1"/>
  <c r="AM2440" i="1"/>
  <c r="AN2440" i="1" s="1"/>
  <c r="AM2428" i="1"/>
  <c r="AN2428" i="1" s="1"/>
  <c r="AM2416" i="1"/>
  <c r="AN2416" i="1" s="1"/>
  <c r="AM2404" i="1"/>
  <c r="AN2404" i="1" s="1"/>
  <c r="AM2368" i="1"/>
  <c r="AN2368" i="1" s="1"/>
  <c r="AM2260" i="1"/>
  <c r="AN2260" i="1" s="1"/>
  <c r="AM2248" i="1"/>
  <c r="AN2248" i="1" s="1"/>
  <c r="AM2200" i="1"/>
  <c r="AN2200" i="1" s="1"/>
  <c r="AM2176" i="1"/>
  <c r="AN2176" i="1" s="1"/>
  <c r="AM2140" i="1"/>
  <c r="AN2140" i="1" s="1"/>
  <c r="AM2116" i="1"/>
  <c r="AN2116" i="1" s="1"/>
  <c r="AM2056" i="1"/>
  <c r="AN2056" i="1" s="1"/>
  <c r="AM2044" i="1"/>
  <c r="AN2044" i="1" s="1"/>
  <c r="AM2008" i="1"/>
  <c r="AN2008" i="1" s="1"/>
  <c r="AM1996" i="1"/>
  <c r="AN1996" i="1" s="1"/>
  <c r="AM1972" i="1"/>
  <c r="AN1972" i="1" s="1"/>
  <c r="AM1960" i="1"/>
  <c r="AN1960" i="1" s="1"/>
  <c r="AM1888" i="1"/>
  <c r="AN1888" i="1" s="1"/>
  <c r="AM1840" i="1"/>
  <c r="AN1840" i="1" s="1"/>
  <c r="AM1816" i="1"/>
  <c r="AN1816" i="1" s="1"/>
  <c r="AM1804" i="1"/>
  <c r="AN1804" i="1" s="1"/>
  <c r="AM1744" i="1"/>
  <c r="AN1744" i="1" s="1"/>
  <c r="AM1696" i="1"/>
  <c r="AN1696" i="1" s="1"/>
  <c r="AM1672" i="1"/>
  <c r="AN1672" i="1" s="1"/>
  <c r="AM1660" i="1"/>
  <c r="AN1660" i="1" s="1"/>
  <c r="AM1588" i="1"/>
  <c r="AN1588" i="1" s="1"/>
  <c r="AM1552" i="1"/>
  <c r="AN1552" i="1" s="1"/>
  <c r="AM1528" i="1"/>
  <c r="AN1528" i="1" s="1"/>
  <c r="AM1504" i="1"/>
  <c r="AN1504" i="1" s="1"/>
  <c r="AM1492" i="1"/>
  <c r="AN1492" i="1" s="1"/>
  <c r="AM1432" i="1"/>
  <c r="AN1432" i="1" s="1"/>
  <c r="AM1384" i="1"/>
  <c r="AN1384" i="1" s="1"/>
  <c r="AM1360" i="1"/>
  <c r="AN1360" i="1" s="1"/>
  <c r="AM1348" i="1"/>
  <c r="AN1348" i="1" s="1"/>
  <c r="AM1324" i="1"/>
  <c r="AN1324" i="1" s="1"/>
  <c r="AM1288" i="1"/>
  <c r="AN1288" i="1" s="1"/>
  <c r="AM1240" i="1"/>
  <c r="AN1240" i="1" s="1"/>
  <c r="AM1216" i="1"/>
  <c r="AN1216" i="1" s="1"/>
  <c r="AM1204" i="1"/>
  <c r="AN1204" i="1" s="1"/>
  <c r="AM1180" i="1"/>
  <c r="AN1180" i="1" s="1"/>
  <c r="AM1144" i="1"/>
  <c r="AN1144" i="1" s="1"/>
  <c r="AM880" i="1"/>
  <c r="AN880" i="1" s="1"/>
  <c r="AM868" i="1"/>
  <c r="AN868" i="1" s="1"/>
  <c r="AM796" i="1"/>
  <c r="AN796" i="1" s="1"/>
  <c r="AM784" i="1"/>
  <c r="AN784" i="1" s="1"/>
  <c r="AM760" i="1"/>
  <c r="AN760" i="1" s="1"/>
  <c r="AM652" i="1"/>
  <c r="AN652" i="1" s="1"/>
  <c r="AM544" i="1"/>
  <c r="AN544" i="1" s="1"/>
  <c r="AM520" i="1"/>
  <c r="AN520" i="1" s="1"/>
  <c r="AM484" i="1"/>
  <c r="AN484" i="1" s="1"/>
  <c r="AM460" i="1"/>
  <c r="AN460" i="1" s="1"/>
  <c r="AM424" i="1"/>
  <c r="AN424" i="1" s="1"/>
  <c r="AM364" i="1"/>
  <c r="AN364" i="1" s="1"/>
  <c r="AM316" i="1"/>
  <c r="AN316" i="1" s="1"/>
  <c r="AM304" i="1"/>
  <c r="AN304" i="1" s="1"/>
  <c r="AM268" i="1"/>
  <c r="AN268" i="1" s="1"/>
  <c r="AM208" i="1"/>
  <c r="AN208" i="1" s="1"/>
  <c r="AM196" i="1"/>
  <c r="AN196" i="1" s="1"/>
  <c r="AM136" i="1"/>
  <c r="AN136" i="1" s="1"/>
  <c r="AM64" i="1"/>
  <c r="AN64" i="1" s="1"/>
  <c r="AM40" i="1"/>
  <c r="AN40" i="1" s="1"/>
  <c r="AM28" i="1"/>
  <c r="AN28" i="1" s="1"/>
  <c r="AM4" i="1"/>
  <c r="AN4" i="1" s="1"/>
  <c r="AM423" i="1"/>
  <c r="AN423" i="1" s="1"/>
  <c r="AM279" i="1"/>
  <c r="AN279" i="1" s="1"/>
  <c r="AM39" i="1"/>
  <c r="AN39" i="1" s="1"/>
  <c r="AM27" i="1"/>
  <c r="AN27" i="1" s="1"/>
  <c r="AM3" i="1"/>
  <c r="AN3" i="1" s="1"/>
  <c r="AM2510" i="1"/>
  <c r="AN2510" i="1" s="1"/>
  <c r="AM2366" i="1"/>
  <c r="AN2366" i="1" s="1"/>
  <c r="AM2234" i="1"/>
  <c r="AN2234" i="1" s="1"/>
  <c r="AM2222" i="1"/>
  <c r="AN2222" i="1" s="1"/>
  <c r="AM2078" i="1"/>
  <c r="AN2078" i="1" s="1"/>
  <c r="AM2557" i="1"/>
  <c r="AN2557" i="1" s="1"/>
  <c r="AM2521" i="1"/>
  <c r="AN2521" i="1" s="1"/>
  <c r="AM2377" i="1"/>
  <c r="AN2377" i="1" s="1"/>
  <c r="AM2365" i="1"/>
  <c r="AN2365" i="1" s="1"/>
  <c r="AM2233" i="1"/>
  <c r="AN2233" i="1" s="1"/>
  <c r="AM2089" i="1"/>
  <c r="AN2089" i="1" s="1"/>
  <c r="AM2077" i="1"/>
  <c r="AN2077" i="1" s="1"/>
  <c r="AM1945" i="1"/>
  <c r="AN1945" i="1" s="1"/>
  <c r="AM1933" i="1"/>
  <c r="AN1933" i="1" s="1"/>
  <c r="AM1801" i="1"/>
  <c r="AN1801" i="1" s="1"/>
  <c r="AM2436" i="1"/>
  <c r="AN2436" i="1" s="1"/>
  <c r="AM2412" i="1"/>
  <c r="AN2412" i="1" s="1"/>
  <c r="AM2364" i="1"/>
  <c r="AN2364" i="1" s="1"/>
  <c r="AM2352" i="1"/>
  <c r="AN2352" i="1" s="1"/>
  <c r="AM2328" i="1"/>
  <c r="AN2328" i="1" s="1"/>
  <c r="AM2316" i="1"/>
  <c r="AN2316" i="1" s="1"/>
  <c r="AM2256" i="1"/>
  <c r="AN2256" i="1" s="1"/>
  <c r="AM2208" i="1"/>
  <c r="AN2208" i="1" s="1"/>
  <c r="AM2184" i="1"/>
  <c r="AN2184" i="1" s="1"/>
  <c r="AM2172" i="1"/>
  <c r="AN2172" i="1" s="1"/>
  <c r="AM2112" i="1"/>
  <c r="AN2112" i="1" s="1"/>
  <c r="AM2064" i="1"/>
  <c r="AN2064" i="1" s="1"/>
  <c r="AM2040" i="1"/>
  <c r="AN2040" i="1" s="1"/>
  <c r="AM2028" i="1"/>
  <c r="AN2028" i="1" s="1"/>
  <c r="AM1968" i="1"/>
  <c r="AN1968" i="1" s="1"/>
  <c r="AM1920" i="1"/>
  <c r="AN1920" i="1" s="1"/>
  <c r="AM1896" i="1"/>
  <c r="AN1896" i="1" s="1"/>
  <c r="AM1884" i="1"/>
  <c r="AN1884" i="1" s="1"/>
  <c r="AM1812" i="1"/>
  <c r="AN1812" i="1" s="1"/>
  <c r="AM1800" i="1"/>
  <c r="AN1800" i="1" s="1"/>
  <c r="AM1776" i="1"/>
  <c r="AN1776" i="1" s="1"/>
  <c r="AM1752" i="1"/>
  <c r="AN1752" i="1" s="1"/>
  <c r="AM1728" i="1"/>
  <c r="AN1728" i="1" s="1"/>
  <c r="AM2565" i="1"/>
  <c r="AN2565" i="1" s="1"/>
  <c r="AM2553" i="1"/>
  <c r="AN2553" i="1" s="1"/>
  <c r="AM2421" i="1"/>
  <c r="AN2421" i="1" s="1"/>
  <c r="AM2409" i="1"/>
  <c r="AN2409" i="1" s="1"/>
  <c r="AM2301" i="1"/>
  <c r="AN2301" i="1" s="1"/>
  <c r="AM2277" i="1"/>
  <c r="AN2277" i="1" s="1"/>
  <c r="AM2265" i="1"/>
  <c r="AN2265" i="1" s="1"/>
  <c r="AM2133" i="1"/>
  <c r="AN2133" i="1" s="1"/>
  <c r="AM2121" i="1"/>
  <c r="AN2121" i="1" s="1"/>
  <c r="AM2073" i="1"/>
  <c r="AN2073" i="1" s="1"/>
  <c r="AM2575" i="1"/>
  <c r="AN2575" i="1" s="1"/>
  <c r="AM2443" i="1"/>
  <c r="AN2443" i="1" s="1"/>
  <c r="AM2431" i="1"/>
  <c r="AN2431" i="1" s="1"/>
  <c r="AM2359" i="1"/>
  <c r="AN2359" i="1" s="1"/>
  <c r="AM2287" i="1"/>
  <c r="AN2287" i="1" s="1"/>
  <c r="AM2275" i="1"/>
  <c r="AN2275" i="1" s="1"/>
  <c r="AM2143" i="1"/>
  <c r="AN2143" i="1" s="1"/>
  <c r="AM1999" i="1"/>
  <c r="AN1999" i="1" s="1"/>
  <c r="AM1927" i="1"/>
  <c r="AN1927" i="1" s="1"/>
  <c r="AM1855" i="1"/>
  <c r="AN1855" i="1" s="1"/>
  <c r="AM2586" i="1"/>
  <c r="AN2586" i="1" s="1"/>
  <c r="AM2514" i="1"/>
  <c r="AN2514" i="1" s="1"/>
  <c r="AM2502" i="1"/>
  <c r="AN2502" i="1" s="1"/>
  <c r="AM2454" i="1"/>
  <c r="AN2454" i="1" s="1"/>
  <c r="AM2442" i="1"/>
  <c r="AN2442" i="1" s="1"/>
  <c r="AM2370" i="1"/>
  <c r="AN2370" i="1" s="1"/>
  <c r="AM2310" i="1"/>
  <c r="AN2310" i="1" s="1"/>
  <c r="AM2298" i="1"/>
  <c r="AN2298" i="1" s="1"/>
  <c r="AM2226" i="1"/>
  <c r="AN2226" i="1" s="1"/>
  <c r="AM2166" i="1"/>
  <c r="AN2166" i="1" s="1"/>
  <c r="AM2154" i="1"/>
  <c r="AN2154" i="1" s="1"/>
  <c r="AM2082" i="1"/>
  <c r="AN2082" i="1" s="1"/>
  <c r="AM2022" i="1"/>
  <c r="AN2022" i="1" s="1"/>
  <c r="AM2010" i="1"/>
  <c r="AN2010" i="1" s="1"/>
  <c r="AM1938" i="1"/>
  <c r="AN1938" i="1" s="1"/>
  <c r="AM1878" i="1"/>
  <c r="AN1878" i="1" s="1"/>
  <c r="AM1866" i="1"/>
  <c r="AN1866" i="1" s="1"/>
  <c r="AM2525" i="1"/>
  <c r="AN2525" i="1" s="1"/>
  <c r="AM2501" i="1"/>
  <c r="AN2501" i="1" s="1"/>
  <c r="AM1946" i="1"/>
  <c r="AN1946" i="1" s="1"/>
  <c r="AM1922" i="1"/>
  <c r="AN1922" i="1" s="1"/>
  <c r="AM1850" i="1"/>
  <c r="AN1850" i="1" s="1"/>
  <c r="AM1778" i="1"/>
  <c r="AN1778" i="1" s="1"/>
  <c r="AM1634" i="1"/>
  <c r="AN1634" i="1" s="1"/>
  <c r="AM1598" i="1"/>
  <c r="AN1598" i="1" s="1"/>
  <c r="AM1574" i="1"/>
  <c r="AN1574" i="1" s="1"/>
  <c r="AM1490" i="1"/>
  <c r="AN1490" i="1" s="1"/>
  <c r="AM1346" i="1"/>
  <c r="AN1346" i="1" s="1"/>
  <c r="AM1286" i="1"/>
  <c r="AN1286" i="1" s="1"/>
  <c r="AM1202" i="1"/>
  <c r="AN1202" i="1" s="1"/>
  <c r="AM1058" i="1"/>
  <c r="AN1058" i="1" s="1"/>
  <c r="AM1046" i="1"/>
  <c r="AN1046" i="1" s="1"/>
  <c r="AM1693" i="1"/>
  <c r="AN1693" i="1" s="1"/>
  <c r="AM1657" i="1"/>
  <c r="AN1657" i="1" s="1"/>
  <c r="AM1645" i="1"/>
  <c r="AN1645" i="1" s="1"/>
  <c r="AM1525" i="1"/>
  <c r="AN1525" i="1" s="1"/>
  <c r="AM1513" i="1"/>
  <c r="AN1513" i="1" s="1"/>
  <c r="AM1501" i="1"/>
  <c r="AN1501" i="1" s="1"/>
  <c r="AM1369" i="1"/>
  <c r="AN1369" i="1" s="1"/>
  <c r="AM1357" i="1"/>
  <c r="AN1357" i="1" s="1"/>
  <c r="AM1225" i="1"/>
  <c r="AN1225" i="1" s="1"/>
  <c r="AM1081" i="1"/>
  <c r="AN1081" i="1" s="1"/>
  <c r="AM1069" i="1"/>
  <c r="AN1069" i="1" s="1"/>
  <c r="AM937" i="1"/>
  <c r="AN937" i="1" s="1"/>
  <c r="AM925" i="1"/>
  <c r="AN925" i="1" s="1"/>
  <c r="AM1644" i="1"/>
  <c r="AN1644" i="1" s="1"/>
  <c r="AM1632" i="1"/>
  <c r="AN1632" i="1" s="1"/>
  <c r="AM1620" i="1"/>
  <c r="AN1620" i="1" s="1"/>
  <c r="AM1608" i="1"/>
  <c r="AN1608" i="1" s="1"/>
  <c r="AM1560" i="1"/>
  <c r="AN1560" i="1" s="1"/>
  <c r="AM1512" i="1"/>
  <c r="AN1512" i="1" s="1"/>
  <c r="AM1500" i="1"/>
  <c r="AN1500" i="1" s="1"/>
  <c r="AM1452" i="1"/>
  <c r="AN1452" i="1" s="1"/>
  <c r="AM1380" i="1"/>
  <c r="AN1380" i="1" s="1"/>
  <c r="AM1320" i="1"/>
  <c r="AN1320" i="1" s="1"/>
  <c r="AM1164" i="1"/>
  <c r="AN1164" i="1" s="1"/>
  <c r="AM1128" i="1"/>
  <c r="AN1128" i="1" s="1"/>
  <c r="AM1080" i="1"/>
  <c r="AN1080" i="1" s="1"/>
  <c r="AM1056" i="1"/>
  <c r="AN1056" i="1" s="1"/>
  <c r="AM1020" i="1"/>
  <c r="AN1020" i="1" s="1"/>
  <c r="AM996" i="1"/>
  <c r="AN996" i="1" s="1"/>
  <c r="AM972" i="1"/>
  <c r="AN972" i="1" s="1"/>
  <c r="AM1989" i="1"/>
  <c r="AN1989" i="1" s="1"/>
  <c r="AM1977" i="1"/>
  <c r="AN1977" i="1" s="1"/>
  <c r="AM1845" i="1"/>
  <c r="AN1845" i="1" s="1"/>
  <c r="AM1833" i="1"/>
  <c r="AN1833" i="1" s="1"/>
  <c r="AM1701" i="1"/>
  <c r="AN1701" i="1" s="1"/>
  <c r="AM1689" i="1"/>
  <c r="AN1689" i="1" s="1"/>
  <c r="AM1617" i="1"/>
  <c r="AN1617" i="1" s="1"/>
  <c r="AM1557" i="1"/>
  <c r="AN1557" i="1" s="1"/>
  <c r="AM1545" i="1"/>
  <c r="AN1545" i="1" s="1"/>
  <c r="AM1413" i="1"/>
  <c r="AN1413" i="1" s="1"/>
  <c r="AM1401" i="1"/>
  <c r="AN1401" i="1" s="1"/>
  <c r="AM1269" i="1"/>
  <c r="AN1269" i="1" s="1"/>
  <c r="AM1257" i="1"/>
  <c r="AN1257" i="1" s="1"/>
  <c r="AM1209" i="1"/>
  <c r="AN1209" i="1" s="1"/>
  <c r="AM1125" i="1"/>
  <c r="AN1125" i="1" s="1"/>
  <c r="AM1113" i="1"/>
  <c r="AN1113" i="1" s="1"/>
  <c r="AM1819" i="1"/>
  <c r="AN1819" i="1" s="1"/>
  <c r="AM1711" i="1"/>
  <c r="AN1711" i="1" s="1"/>
  <c r="AM1675" i="1"/>
  <c r="AN1675" i="1" s="1"/>
  <c r="AM1567" i="1"/>
  <c r="AN1567" i="1" s="1"/>
  <c r="AM1423" i="1"/>
  <c r="AN1423" i="1" s="1"/>
  <c r="AM1279" i="1"/>
  <c r="AN1279" i="1" s="1"/>
  <c r="AM1255" i="1"/>
  <c r="AN1255" i="1" s="1"/>
  <c r="AM1207" i="1"/>
  <c r="AN1207" i="1" s="1"/>
  <c r="AM1135" i="1"/>
  <c r="AN1135" i="1" s="1"/>
  <c r="AM1039" i="1"/>
  <c r="AN1039" i="1" s="1"/>
  <c r="AM991" i="1"/>
  <c r="AN991" i="1" s="1"/>
  <c r="AM1794" i="1"/>
  <c r="AN1794" i="1" s="1"/>
  <c r="AM1734" i="1"/>
  <c r="AN1734" i="1" s="1"/>
  <c r="AM1722" i="1"/>
  <c r="AN1722" i="1" s="1"/>
  <c r="AM1650" i="1"/>
  <c r="AN1650" i="1" s="1"/>
  <c r="AM1590" i="1"/>
  <c r="AN1590" i="1" s="1"/>
  <c r="AM1578" i="1"/>
  <c r="AN1578" i="1" s="1"/>
  <c r="AM1506" i="1"/>
  <c r="AN1506" i="1" s="1"/>
  <c r="AM1446" i="1"/>
  <c r="AN1446" i="1" s="1"/>
  <c r="AM1434" i="1"/>
  <c r="AN1434" i="1" s="1"/>
  <c r="AM1362" i="1"/>
  <c r="AN1362" i="1" s="1"/>
  <c r="AM1314" i="1"/>
  <c r="AN1314" i="1" s="1"/>
  <c r="AM1302" i="1"/>
  <c r="AN1302" i="1" s="1"/>
  <c r="AM1290" i="1"/>
  <c r="AN1290" i="1" s="1"/>
  <c r="AM1218" i="1"/>
  <c r="AN1218" i="1" s="1"/>
  <c r="AM1158" i="1"/>
  <c r="AN1158" i="1" s="1"/>
  <c r="AM1146" i="1"/>
  <c r="AN1146" i="1" s="1"/>
  <c r="AM1074" i="1"/>
  <c r="AN1074" i="1" s="1"/>
  <c r="AM1014" i="1"/>
  <c r="AN1014" i="1" s="1"/>
  <c r="AM1002" i="1"/>
  <c r="AN1002" i="1" s="1"/>
  <c r="AM2477" i="1"/>
  <c r="AN2477" i="1" s="1"/>
  <c r="AM2381" i="1"/>
  <c r="AN2381" i="1" s="1"/>
  <c r="AM2333" i="1"/>
  <c r="AN2333" i="1" s="1"/>
  <c r="AM2237" i="1"/>
  <c r="AN2237" i="1" s="1"/>
  <c r="AM2189" i="1"/>
  <c r="AN2189" i="1" s="1"/>
  <c r="AM2105" i="1"/>
  <c r="AN2105" i="1" s="1"/>
  <c r="AM2093" i="1"/>
  <c r="AN2093" i="1" s="1"/>
  <c r="AM2045" i="1"/>
  <c r="AN2045" i="1" s="1"/>
  <c r="AM1949" i="1"/>
  <c r="AN1949" i="1" s="1"/>
  <c r="AM1901" i="1"/>
  <c r="AN1901" i="1" s="1"/>
  <c r="AM1805" i="1"/>
  <c r="AN1805" i="1" s="1"/>
  <c r="AM1757" i="1"/>
  <c r="AN1757" i="1" s="1"/>
  <c r="AM1661" i="1"/>
  <c r="AN1661" i="1" s="1"/>
  <c r="AM1613" i="1"/>
  <c r="AN1613" i="1" s="1"/>
  <c r="AM1517" i="1"/>
  <c r="AN1517" i="1" s="1"/>
  <c r="AM1469" i="1"/>
  <c r="AN1469" i="1" s="1"/>
  <c r="AM1373" i="1"/>
  <c r="AN1373" i="1" s="1"/>
  <c r="AM1325" i="1"/>
  <c r="AN1325" i="1" s="1"/>
  <c r="AM1229" i="1"/>
  <c r="AN1229" i="1" s="1"/>
  <c r="AM1181" i="1"/>
  <c r="AN1181" i="1" s="1"/>
  <c r="AM1085" i="1"/>
  <c r="AN1085" i="1" s="1"/>
  <c r="AM1037" i="1"/>
  <c r="AN1037" i="1" s="1"/>
  <c r="AM914" i="1"/>
  <c r="AN914" i="1" s="1"/>
  <c r="AM854" i="1"/>
  <c r="AN854" i="1" s="1"/>
  <c r="AM818" i="1"/>
  <c r="AN818" i="1" s="1"/>
  <c r="AM758" i="1"/>
  <c r="AN758" i="1" s="1"/>
  <c r="AM614" i="1"/>
  <c r="AN614" i="1" s="1"/>
  <c r="AM290" i="1"/>
  <c r="AN290" i="1" s="1"/>
  <c r="AM182" i="1"/>
  <c r="AN182" i="1" s="1"/>
  <c r="AM14" i="1"/>
  <c r="AN14" i="1" s="1"/>
  <c r="AM793" i="1"/>
  <c r="AN793" i="1" s="1"/>
  <c r="AM685" i="1"/>
  <c r="AN685" i="1" s="1"/>
  <c r="AM649" i="1"/>
  <c r="AN649" i="1" s="1"/>
  <c r="AM637" i="1"/>
  <c r="AN637" i="1" s="1"/>
  <c r="AM505" i="1"/>
  <c r="AN505" i="1" s="1"/>
  <c r="AM481" i="1"/>
  <c r="AN481" i="1" s="1"/>
  <c r="AM445" i="1"/>
  <c r="AN445" i="1" s="1"/>
  <c r="AM361" i="1"/>
  <c r="AN361" i="1" s="1"/>
  <c r="AM349" i="1"/>
  <c r="AN349" i="1" s="1"/>
  <c r="AM217" i="1"/>
  <c r="AN217" i="1" s="1"/>
  <c r="AM205" i="1"/>
  <c r="AN205" i="1" s="1"/>
  <c r="AM73" i="1"/>
  <c r="AN73" i="1" s="1"/>
  <c r="AM25" i="1"/>
  <c r="AN25" i="1" s="1"/>
  <c r="AM780" i="1"/>
  <c r="AN780" i="1" s="1"/>
  <c r="AM744" i="1"/>
  <c r="AN744" i="1" s="1"/>
  <c r="AM720" i="1"/>
  <c r="AN720" i="1" s="1"/>
  <c r="AM696" i="1"/>
  <c r="AN696" i="1" s="1"/>
  <c r="AM684" i="1"/>
  <c r="AN684" i="1" s="1"/>
  <c r="AM636" i="1"/>
  <c r="AN636" i="1" s="1"/>
  <c r="AM588" i="1"/>
  <c r="AN588" i="1" s="1"/>
  <c r="AM564" i="1"/>
  <c r="AN564" i="1" s="1"/>
  <c r="AM528" i="1"/>
  <c r="AN528" i="1" s="1"/>
  <c r="AM504" i="1"/>
  <c r="AN504" i="1" s="1"/>
  <c r="AM492" i="1"/>
  <c r="AN492" i="1" s="1"/>
  <c r="AM360" i="1"/>
  <c r="AN360" i="1" s="1"/>
  <c r="AM324" i="1"/>
  <c r="AN324" i="1" s="1"/>
  <c r="AM264" i="1"/>
  <c r="AN264" i="1" s="1"/>
  <c r="AM216" i="1"/>
  <c r="AN216" i="1" s="1"/>
  <c r="AM204" i="1"/>
  <c r="AN204" i="1" s="1"/>
  <c r="AM168" i="1"/>
  <c r="AN168" i="1" s="1"/>
  <c r="AM96" i="1"/>
  <c r="AN96" i="1" s="1"/>
  <c r="AM84" i="1"/>
  <c r="AN84" i="1" s="1"/>
  <c r="AM60" i="1"/>
  <c r="AN60" i="1" s="1"/>
  <c r="AM36" i="1"/>
  <c r="AN36" i="1" s="1"/>
  <c r="AM24" i="1"/>
  <c r="AN24" i="1" s="1"/>
  <c r="AM12" i="1"/>
  <c r="AN12" i="1" s="1"/>
  <c r="AM1029" i="1"/>
  <c r="AN1029" i="1" s="1"/>
  <c r="AM981" i="1"/>
  <c r="AN981" i="1" s="1"/>
  <c r="AM969" i="1"/>
  <c r="AN969" i="1" s="1"/>
  <c r="AM885" i="1"/>
  <c r="AN885" i="1" s="1"/>
  <c r="AM789" i="1"/>
  <c r="AN789" i="1" s="1"/>
  <c r="AM645" i="1"/>
  <c r="AN645" i="1" s="1"/>
  <c r="AM633" i="1"/>
  <c r="AN633" i="1" s="1"/>
  <c r="AM501" i="1"/>
  <c r="AN501" i="1" s="1"/>
  <c r="AM405" i="1"/>
  <c r="AN405" i="1" s="1"/>
  <c r="AM213" i="1"/>
  <c r="AN213" i="1" s="1"/>
  <c r="AM69" i="1"/>
  <c r="AN69" i="1" s="1"/>
  <c r="AM45" i="1"/>
  <c r="AN45" i="1" s="1"/>
  <c r="AM33" i="1"/>
  <c r="AN33" i="1" s="1"/>
  <c r="AM9" i="1"/>
  <c r="AN9" i="1" s="1"/>
  <c r="AM859" i="1"/>
  <c r="AN859" i="1" s="1"/>
  <c r="AM847" i="1"/>
  <c r="AN847" i="1" s="1"/>
  <c r="AM523" i="1"/>
  <c r="AN523" i="1" s="1"/>
  <c r="AM415" i="1"/>
  <c r="AN415" i="1" s="1"/>
  <c r="AM391" i="1"/>
  <c r="AN391" i="1" s="1"/>
  <c r="AM271" i="1"/>
  <c r="AN271" i="1" s="1"/>
  <c r="AM175" i="1"/>
  <c r="AN175" i="1" s="1"/>
  <c r="AM43" i="1"/>
  <c r="AN43" i="1" s="1"/>
  <c r="AM966" i="1"/>
  <c r="AN966" i="1" s="1"/>
  <c r="AM930" i="1"/>
  <c r="AN930" i="1" s="1"/>
  <c r="AM870" i="1"/>
  <c r="AN870" i="1" s="1"/>
  <c r="AM858" i="1"/>
  <c r="AN858" i="1" s="1"/>
  <c r="AM822" i="1"/>
  <c r="AN822" i="1" s="1"/>
  <c r="AM786" i="1"/>
  <c r="AN786" i="1" s="1"/>
  <c r="AM726" i="1"/>
  <c r="AN726" i="1" s="1"/>
  <c r="AM714" i="1"/>
  <c r="AN714" i="1" s="1"/>
  <c r="AM642" i="1"/>
  <c r="AN642" i="1" s="1"/>
  <c r="AM594" i="1"/>
  <c r="AN594" i="1" s="1"/>
  <c r="AM582" i="1"/>
  <c r="AN582" i="1" s="1"/>
  <c r="AM570" i="1"/>
  <c r="AN570" i="1" s="1"/>
  <c r="AM498" i="1"/>
  <c r="AN498" i="1" s="1"/>
  <c r="AM438" i="1"/>
  <c r="AN438" i="1" s="1"/>
  <c r="AM426" i="1"/>
  <c r="AN426" i="1" s="1"/>
  <c r="AM354" i="1"/>
  <c r="AN354" i="1" s="1"/>
  <c r="AM330" i="1"/>
  <c r="AN330" i="1" s="1"/>
  <c r="AM294" i="1"/>
  <c r="AN294" i="1" s="1"/>
  <c r="AM282" i="1"/>
  <c r="AN282" i="1" s="1"/>
  <c r="AM210" i="1"/>
  <c r="AN210" i="1" s="1"/>
  <c r="AM150" i="1"/>
  <c r="AN150" i="1" s="1"/>
  <c r="AM138" i="1"/>
  <c r="AN138" i="1" s="1"/>
  <c r="AM42" i="1"/>
  <c r="AN42" i="1" s="1"/>
  <c r="AM30" i="1"/>
  <c r="AN30" i="1" s="1"/>
  <c r="AM18" i="1"/>
  <c r="AN18" i="1" s="1"/>
  <c r="AM941" i="1"/>
  <c r="AN941" i="1" s="1"/>
  <c r="AM893" i="1"/>
  <c r="AN893" i="1" s="1"/>
  <c r="AM797" i="1"/>
  <c r="AN797" i="1" s="1"/>
  <c r="AM653" i="1"/>
  <c r="AN653" i="1" s="1"/>
  <c r="AM629" i="1"/>
  <c r="AN629" i="1" s="1"/>
  <c r="AM509" i="1"/>
  <c r="AN509" i="1" s="1"/>
  <c r="AM473" i="1"/>
  <c r="AN473" i="1" s="1"/>
  <c r="AM365" i="1"/>
  <c r="AN365" i="1" s="1"/>
  <c r="AM221" i="1"/>
  <c r="AN221" i="1" s="1"/>
  <c r="AM77" i="1"/>
  <c r="AN77" i="1" s="1"/>
  <c r="AM41" i="1"/>
  <c r="AN41" i="1" s="1"/>
  <c r="AM29" i="1"/>
  <c r="AN29" i="1" s="1"/>
  <c r="AM17" i="1"/>
  <c r="AN17" i="1" s="1"/>
  <c r="AM5" i="1"/>
  <c r="AN5" i="1" s="1"/>
  <c r="AM2567" i="1"/>
  <c r="AN2567" i="1" s="1"/>
  <c r="AM2519" i="1"/>
  <c r="AN2519" i="1" s="1"/>
  <c r="AM2495" i="1"/>
  <c r="AN2495" i="1" s="1"/>
  <c r="AM2483" i="1"/>
  <c r="AN2483" i="1" s="1"/>
  <c r="AM2459" i="1"/>
  <c r="AN2459" i="1" s="1"/>
  <c r="AM2423" i="1"/>
  <c r="AN2423" i="1" s="1"/>
  <c r="AM2375" i="1"/>
  <c r="AN2375" i="1" s="1"/>
  <c r="AM2351" i="1"/>
  <c r="AN2351" i="1" s="1"/>
  <c r="AM2339" i="1"/>
  <c r="AN2339" i="1" s="1"/>
  <c r="AM2279" i="1"/>
  <c r="AN2279" i="1" s="1"/>
  <c r="AM2231" i="1"/>
  <c r="AN2231" i="1" s="1"/>
  <c r="AM2207" i="1"/>
  <c r="AN2207" i="1" s="1"/>
  <c r="AM2195" i="1"/>
  <c r="AN2195" i="1" s="1"/>
  <c r="AM2135" i="1"/>
  <c r="AN2135" i="1" s="1"/>
  <c r="AM2087" i="1"/>
  <c r="AN2087" i="1" s="1"/>
  <c r="AM2063" i="1"/>
  <c r="AN2063" i="1" s="1"/>
  <c r="AM2051" i="1"/>
  <c r="AN2051" i="1" s="1"/>
  <c r="AM1991" i="1"/>
  <c r="AN1991" i="1" s="1"/>
  <c r="AM1943" i="1"/>
  <c r="AN1943" i="1" s="1"/>
  <c r="AM1919" i="1"/>
  <c r="AN1919" i="1" s="1"/>
  <c r="AM1907" i="1"/>
  <c r="AN1907" i="1" s="1"/>
  <c r="AM1847" i="1"/>
  <c r="AN1847" i="1" s="1"/>
  <c r="AM1799" i="1"/>
  <c r="AN1799" i="1" s="1"/>
  <c r="AM1775" i="1"/>
  <c r="AN1775" i="1" s="1"/>
  <c r="AM1763" i="1"/>
  <c r="AN1763" i="1" s="1"/>
  <c r="AM1703" i="1"/>
  <c r="AN1703" i="1" s="1"/>
  <c r="AM1655" i="1"/>
  <c r="AN1655" i="1" s="1"/>
  <c r="AM1631" i="1"/>
  <c r="AN1631" i="1" s="1"/>
  <c r="AM1619" i="1"/>
  <c r="AN1619" i="1" s="1"/>
  <c r="AM1559" i="1"/>
  <c r="AN1559" i="1" s="1"/>
  <c r="AM1511" i="1"/>
  <c r="AN1511" i="1" s="1"/>
  <c r="AM1487" i="1"/>
  <c r="AN1487" i="1" s="1"/>
  <c r="AM1475" i="1"/>
  <c r="AN1475" i="1" s="1"/>
  <c r="AM1415" i="1"/>
  <c r="AN1415" i="1" s="1"/>
  <c r="AM1367" i="1"/>
  <c r="AN1367" i="1" s="1"/>
  <c r="AM1343" i="1"/>
  <c r="AN1343" i="1" s="1"/>
  <c r="AM1331" i="1"/>
  <c r="AN1331" i="1" s="1"/>
  <c r="AM1271" i="1"/>
  <c r="AN1271" i="1" s="1"/>
  <c r="AM1223" i="1"/>
  <c r="AN1223" i="1" s="1"/>
  <c r="AM1199" i="1"/>
  <c r="AN1199" i="1" s="1"/>
  <c r="AM1187" i="1"/>
  <c r="AN1187" i="1" s="1"/>
  <c r="AM1127" i="1"/>
  <c r="AN1127" i="1" s="1"/>
  <c r="AM1103" i="1"/>
  <c r="AN1103" i="1" s="1"/>
  <c r="AM1079" i="1"/>
  <c r="AN1079" i="1" s="1"/>
  <c r="AM1055" i="1"/>
  <c r="AN1055" i="1" s="1"/>
  <c r="AM1043" i="1"/>
  <c r="AN1043" i="1" s="1"/>
  <c r="AM983" i="1"/>
  <c r="AN983" i="1" s="1"/>
  <c r="AM935" i="1"/>
  <c r="AN935" i="1" s="1"/>
  <c r="AM911" i="1"/>
  <c r="AN911" i="1" s="1"/>
  <c r="AM899" i="1"/>
  <c r="AN899" i="1" s="1"/>
  <c r="AM839" i="1"/>
  <c r="AN839" i="1" s="1"/>
  <c r="AM791" i="1"/>
  <c r="AN791" i="1" s="1"/>
  <c r="AM767" i="1"/>
  <c r="AN767" i="1" s="1"/>
  <c r="AM755" i="1"/>
  <c r="AN755" i="1" s="1"/>
  <c r="AM695" i="1"/>
  <c r="AN695" i="1" s="1"/>
  <c r="AM647" i="1"/>
  <c r="AN647" i="1" s="1"/>
  <c r="AM623" i="1"/>
  <c r="AN623" i="1" s="1"/>
  <c r="AM611" i="1"/>
  <c r="AN611" i="1" s="1"/>
  <c r="AM551" i="1"/>
  <c r="AN551" i="1" s="1"/>
  <c r="AM503" i="1"/>
  <c r="AN503" i="1" s="1"/>
  <c r="AM479" i="1"/>
  <c r="AN479" i="1" s="1"/>
  <c r="AM467" i="1"/>
  <c r="AN467" i="1" s="1"/>
  <c r="AM407" i="1"/>
  <c r="AN407" i="1" s="1"/>
  <c r="AM359" i="1"/>
  <c r="AN359" i="1" s="1"/>
  <c r="AM335" i="1"/>
  <c r="AN335" i="1" s="1"/>
  <c r="AM70" i="1"/>
  <c r="AN70" i="1" s="1"/>
  <c r="AM34" i="1"/>
  <c r="AN34" i="1" s="1"/>
  <c r="AM22" i="1"/>
  <c r="AN22" i="1" s="1"/>
  <c r="AM2362" i="1"/>
  <c r="AN2362" i="1" s="1"/>
  <c r="AM2002" i="1"/>
  <c r="AN2002" i="1" s="1"/>
  <c r="AM1498" i="1"/>
  <c r="AN1498" i="1" s="1"/>
  <c r="AM1210" i="1"/>
  <c r="AN1210" i="1" s="1"/>
  <c r="AM862" i="1"/>
  <c r="AN862" i="1" s="1"/>
  <c r="AM430" i="1"/>
  <c r="AN430" i="1" s="1"/>
  <c r="AM2578" i="1"/>
  <c r="AN2578" i="1" s="1"/>
  <c r="AM2290" i="1"/>
  <c r="AN2290" i="1" s="1"/>
  <c r="AM1870" i="1"/>
  <c r="AN1870" i="1" s="1"/>
  <c r="AM1426" i="1"/>
  <c r="AN1426" i="1" s="1"/>
  <c r="AM1138" i="1"/>
  <c r="AN1138" i="1" s="1"/>
  <c r="AM274" i="1"/>
  <c r="AN274" i="1" s="1"/>
  <c r="AM2540" i="1"/>
  <c r="AN2540" i="1" s="1"/>
  <c r="AM2528" i="1"/>
  <c r="AN2528" i="1" s="1"/>
  <c r="AM2468" i="1"/>
  <c r="AN2468" i="1" s="1"/>
  <c r="AM2432" i="1"/>
  <c r="AN2432" i="1" s="1"/>
  <c r="AM2396" i="1"/>
  <c r="AN2396" i="1" s="1"/>
  <c r="AM2384" i="1"/>
  <c r="AN2384" i="1" s="1"/>
  <c r="AM2324" i="1"/>
  <c r="AN2324" i="1" s="1"/>
  <c r="AM2288" i="1"/>
  <c r="AN2288" i="1" s="1"/>
  <c r="AM2252" i="1"/>
  <c r="AN2252" i="1" s="1"/>
  <c r="AM2240" i="1"/>
  <c r="AN2240" i="1" s="1"/>
  <c r="AM2180" i="1"/>
  <c r="AN2180" i="1" s="1"/>
  <c r="AM2108" i="1"/>
  <c r="AN2108" i="1" s="1"/>
  <c r="AM2096" i="1"/>
  <c r="AN2096" i="1" s="1"/>
  <c r="AM2036" i="1"/>
  <c r="AN2036" i="1" s="1"/>
  <c r="AM1964" i="1"/>
  <c r="AN1964" i="1" s="1"/>
  <c r="AM1952" i="1"/>
  <c r="AN1952" i="1" s="1"/>
  <c r="AM1928" i="1"/>
  <c r="AN1928" i="1" s="1"/>
  <c r="AM1892" i="1"/>
  <c r="AN1892" i="1" s="1"/>
  <c r="AM1820" i="1"/>
  <c r="AN1820" i="1" s="1"/>
  <c r="AM1808" i="1"/>
  <c r="AN1808" i="1" s="1"/>
  <c r="AM1748" i="1"/>
  <c r="AN1748" i="1" s="1"/>
  <c r="AM1676" i="1"/>
  <c r="AN1676" i="1" s="1"/>
  <c r="AM1664" i="1"/>
  <c r="AN1664" i="1" s="1"/>
  <c r="AM1604" i="1"/>
  <c r="AN1604" i="1" s="1"/>
  <c r="AM1568" i="1"/>
  <c r="AN1568" i="1" s="1"/>
  <c r="AM1532" i="1"/>
  <c r="AN1532" i="1" s="1"/>
  <c r="AM1520" i="1"/>
  <c r="AN1520" i="1" s="1"/>
  <c r="AM1460" i="1"/>
  <c r="AN1460" i="1" s="1"/>
  <c r="AM1424" i="1"/>
  <c r="AN1424" i="1" s="1"/>
  <c r="AM1388" i="1"/>
  <c r="AN1388" i="1" s="1"/>
  <c r="AM1376" i="1"/>
  <c r="AN1376" i="1" s="1"/>
  <c r="AM1316" i="1"/>
  <c r="AN1316" i="1" s="1"/>
  <c r="AM1244" i="1"/>
  <c r="AN1244" i="1" s="1"/>
  <c r="AM1232" i="1"/>
  <c r="AN1232" i="1" s="1"/>
  <c r="AM1172" i="1"/>
  <c r="AN1172" i="1" s="1"/>
  <c r="AM1100" i="1"/>
  <c r="AN1100" i="1" s="1"/>
  <c r="AM1088" i="1"/>
  <c r="AN1088" i="1" s="1"/>
  <c r="AM1064" i="1"/>
  <c r="AN1064" i="1" s="1"/>
  <c r="AM1016" i="1"/>
  <c r="AN1016" i="1" s="1"/>
  <c r="AM944" i="1"/>
  <c r="AN944" i="1" s="1"/>
  <c r="AM932" i="1"/>
  <c r="AN932" i="1" s="1"/>
  <c r="AM908" i="1"/>
  <c r="AN908" i="1" s="1"/>
  <c r="AM872" i="1"/>
  <c r="AN872" i="1" s="1"/>
  <c r="AM800" i="1"/>
  <c r="AN800" i="1" s="1"/>
  <c r="AM788" i="1"/>
  <c r="AN788" i="1" s="1"/>
  <c r="AM644" i="1"/>
  <c r="AN644" i="1" s="1"/>
  <c r="AM500" i="1"/>
  <c r="AN500" i="1" s="1"/>
  <c r="AM356" i="1"/>
  <c r="AN356" i="1" s="1"/>
  <c r="AM344" i="1"/>
  <c r="AN344" i="1" s="1"/>
  <c r="AM212" i="1"/>
  <c r="AN212" i="1" s="1"/>
  <c r="AM1930" i="1"/>
  <c r="AN1930" i="1" s="1"/>
  <c r="AM1570" i="1"/>
  <c r="AN1570" i="1" s="1"/>
  <c r="AM1018" i="1"/>
  <c r="AN1018" i="1" s="1"/>
  <c r="AM538" i="1"/>
  <c r="AN538" i="1" s="1"/>
  <c r="AM2506" i="1"/>
  <c r="AN2506" i="1" s="1"/>
  <c r="AM1642" i="1"/>
  <c r="AN1642" i="1" s="1"/>
  <c r="AM1450" i="1"/>
  <c r="AN1450" i="1" s="1"/>
  <c r="AM1354" i="1"/>
  <c r="AN1354" i="1" s="1"/>
  <c r="AM574" i="1"/>
  <c r="AN574" i="1" s="1"/>
  <c r="AM2434" i="1"/>
  <c r="AN2434" i="1" s="1"/>
  <c r="AM2146" i="1"/>
  <c r="AN2146" i="1" s="1"/>
  <c r="AM1786" i="1"/>
  <c r="AN1786" i="1" s="1"/>
  <c r="AM1690" i="1"/>
  <c r="AN1690" i="1" s="1"/>
  <c r="AM994" i="1"/>
  <c r="AN994" i="1" s="1"/>
  <c r="AM2302" i="1"/>
  <c r="AN2302" i="1" s="1"/>
  <c r="AM2218" i="1"/>
  <c r="AN2218" i="1" s="1"/>
  <c r="AM1858" i="1"/>
  <c r="AN1858" i="1" s="1"/>
  <c r="AM1066" i="1"/>
  <c r="AN1066" i="1" s="1"/>
  <c r="AM976" i="1"/>
  <c r="AN976" i="1" s="1"/>
  <c r="AM2422" i="1"/>
  <c r="AN2422" i="1" s="1"/>
  <c r="AM2074" i="1"/>
  <c r="AN2074" i="1" s="1"/>
  <c r="AM1714" i="1"/>
  <c r="AN1714" i="1" s="1"/>
  <c r="AM1546" i="1"/>
  <c r="AN1546" i="1" s="1"/>
  <c r="AM1282" i="1"/>
  <c r="AN1282" i="1" s="1"/>
  <c r="AM1006" i="1"/>
  <c r="AN1006" i="1" s="1"/>
  <c r="AM922" i="1"/>
  <c r="AN922" i="1" s="1"/>
  <c r="AM286" i="1"/>
  <c r="AN286" i="1" s="1"/>
  <c r="AM142" i="1"/>
  <c r="AN142" i="1" s="1"/>
  <c r="AM68" i="1"/>
  <c r="AN68" i="1" s="1"/>
  <c r="AM44" i="1"/>
  <c r="AN44" i="1" s="1"/>
  <c r="AM32" i="1"/>
  <c r="AN32" i="1" s="1"/>
  <c r="AM323" i="1"/>
  <c r="AN323" i="1" s="1"/>
  <c r="AM263" i="1"/>
  <c r="AN263" i="1" s="1"/>
  <c r="AM215" i="1"/>
  <c r="AN215" i="1" s="1"/>
  <c r="AM191" i="1"/>
  <c r="AN191" i="1" s="1"/>
  <c r="AM179" i="1"/>
  <c r="AN179" i="1" s="1"/>
  <c r="AM119" i="1"/>
  <c r="AN119" i="1" s="1"/>
  <c r="AM71" i="1"/>
  <c r="AN71" i="1" s="1"/>
  <c r="AM47" i="1"/>
  <c r="AN47" i="1" s="1"/>
  <c r="AM35" i="1"/>
  <c r="AN35" i="1" s="1"/>
  <c r="AM20" i="1"/>
  <c r="AN20" i="1" s="1"/>
  <c r="AM7" i="1"/>
  <c r="AN7" i="1" s="1"/>
  <c r="AM10" i="1"/>
  <c r="AN10" i="1" s="1"/>
  <c r="AM8" i="1"/>
  <c r="AN8" i="1" s="1"/>
  <c r="AM6" i="1"/>
  <c r="AN6" i="1" s="1"/>
</calcChain>
</file>

<file path=xl/comments1.xml><?xml version="1.0" encoding="utf-8"?>
<comments xmlns="http://schemas.openxmlformats.org/spreadsheetml/2006/main">
  <authors>
    <author>305394199</author>
  </authors>
  <commentList>
    <comment ref="A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ארגון רכש</t>
        </r>
      </text>
    </comment>
    <comment ref="B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קבוצת רכש</t>
        </r>
      </text>
    </comment>
    <comment ref="C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מסמך רכש</t>
        </r>
      </text>
    </comment>
    <comment ref="D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סוג מסמך רכש</t>
        </r>
      </text>
    </comment>
    <comment ref="E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קוד חברה</t>
        </r>
      </text>
    </comment>
    <comment ref="F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סימוכין שלך</t>
        </r>
      </text>
    </comment>
    <comment ref="G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תאריך מסמך</t>
        </r>
      </text>
    </comment>
    <comment ref="H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התחלת תקופת תוקף</t>
        </r>
      </text>
    </comment>
    <comment ref="I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סיום תקופת תוקף</t>
        </r>
      </text>
    </comment>
    <comment ref="J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שם יוצר ההזמנה</t>
        </r>
      </text>
    </comment>
    <comment ref="K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ספק</t>
        </r>
      </text>
    </comment>
    <comment ref="L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שם הספק</t>
        </r>
      </text>
    </comment>
    <comment ref="M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מספר רישום מע"מ</t>
        </r>
      </text>
    </comment>
    <comment ref="N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סמן גירסה</t>
        </r>
      </text>
    </comment>
    <comment ref="O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ערך הזמנה כולל מע"מ</t>
        </r>
      </text>
    </comment>
    <comment ref="P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מטבע</t>
        </r>
      </text>
    </comment>
    <comment ref="Q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ערך הזמנה במ.ט.מ</t>
        </r>
      </text>
    </comment>
    <comment ref="R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אחוז ביצוע נומינלי</t>
        </r>
      </text>
    </comment>
    <comment ref="S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ביצוע ערך קבלות הטובין במט"מ</t>
        </r>
      </text>
    </comment>
    <comment ref="T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ביצוע חשבוניות כולל מע"מ והצמדות במט"מ</t>
        </r>
      </text>
    </comment>
    <comment ref="U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יתרת הזמנות משוערכת בניכוי חשבוניות במטמ</t>
        </r>
      </text>
    </comment>
    <comment ref="V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לא הושלם</t>
        </r>
      </text>
    </comment>
    <comment ref="W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טקסט כותרת</t>
        </r>
      </text>
    </comment>
    <comment ref="X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סמן הצמדה</t>
        </r>
      </text>
    </comment>
    <comment ref="Y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יתרת הזמנות משוערכת בניכוי תשלומים</t>
        </r>
      </text>
    </comment>
    <comment ref="Z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סמן אירכוב</t>
        </r>
      </text>
    </comment>
    <comment ref="AA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אופן רכישה מקור</t>
        </r>
      </text>
    </comment>
    <comment ref="AB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סיבת פטור</t>
        </r>
      </text>
    </comment>
    <comment ref="AC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יוצר ההזמנה</t>
        </r>
      </text>
    </comment>
    <comment ref="AD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יתרת הזנה נומינלית לקליטת גיליון שירות</t>
        </r>
      </text>
    </comment>
    <comment ref="AE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שם דורש</t>
        </r>
      </text>
    </comment>
    <comment ref="AF1" authorId="0" shapeId="0">
      <text>
        <r>
          <rPr>
            <b/>
            <sz val="9"/>
            <color indexed="8"/>
            <rFont val="Arial"/>
            <family val="2"/>
            <charset val="177"/>
            <scheme val="minor"/>
          </rPr>
          <t>יתרת הזמנות נומינלית כולל מעמ</t>
        </r>
      </text>
    </comment>
  </commentList>
</comments>
</file>

<file path=xl/sharedStrings.xml><?xml version="1.0" encoding="utf-8"?>
<sst xmlns="http://schemas.openxmlformats.org/spreadsheetml/2006/main" count="53120" uniqueCount="10120">
  <si>
    <t>ארגון רכש</t>
  </si>
  <si>
    <t>קבוצת רכש</t>
  </si>
  <si>
    <t>מסמך רכש</t>
  </si>
  <si>
    <t>סוג מסמך רכש</t>
  </si>
  <si>
    <t>קוד חברה</t>
  </si>
  <si>
    <t>סימוכין שלך</t>
  </si>
  <si>
    <t>תאריך מסמך</t>
  </si>
  <si>
    <t>התחלת תקופת תוקף</t>
  </si>
  <si>
    <t>סיום תקופת תוקף</t>
  </si>
  <si>
    <t>שם יוצר ההזמנה</t>
  </si>
  <si>
    <t>ספק</t>
  </si>
  <si>
    <t>שם הספק</t>
  </si>
  <si>
    <t>מספר רישום מע"מ</t>
  </si>
  <si>
    <t>סמן גירסה</t>
  </si>
  <si>
    <t>ערך הזמנה כולל מע"מ</t>
  </si>
  <si>
    <t>מטבע</t>
  </si>
  <si>
    <t>ערך הזמנה במ.ט.מ</t>
  </si>
  <si>
    <t>אחוז ביצוע נומינלי</t>
  </si>
  <si>
    <t>ביצוע ערך קבלות הטובין במט"מ</t>
  </si>
  <si>
    <t>ביצוע חשבוניות כולל מע"מ והצמדות במט"מ</t>
  </si>
  <si>
    <t>יתרת הזמנות משוערכת בניכוי חשבוניות במטמ</t>
  </si>
  <si>
    <t>לא הושלם</t>
  </si>
  <si>
    <t>טקסט כותרת</t>
  </si>
  <si>
    <t>סמן הצמדה</t>
  </si>
  <si>
    <t>יתרת הזמנות משוערכת בניכוי תשלומים</t>
  </si>
  <si>
    <t>סמן אירכוב</t>
  </si>
  <si>
    <t>אופן רכישה מקור</t>
  </si>
  <si>
    <t>סיבת פטור</t>
  </si>
  <si>
    <t>יוצר ההזמנה</t>
  </si>
  <si>
    <t>יתרת הזנה נומינלית לקליטת גיליון שירות</t>
  </si>
  <si>
    <t>שם דורש</t>
  </si>
  <si>
    <t>יתרת הזמנות נומינלית כולל מעמ</t>
  </si>
  <si>
    <t>0800</t>
  </si>
  <si>
    <t>052</t>
  </si>
  <si>
    <t>ZNB</t>
  </si>
  <si>
    <t/>
  </si>
  <si>
    <t>אסתר ואנונו</t>
  </si>
  <si>
    <t>40215614</t>
  </si>
  <si>
    <t>נכסי אריאל - קריית הממשלה רבין ב',</t>
  </si>
  <si>
    <t>513604033</t>
  </si>
  <si>
    <t>3</t>
  </si>
  <si>
    <t>ILS</t>
  </si>
  <si>
    <t>@FM@</t>
  </si>
  <si>
    <t>23</t>
  </si>
  <si>
    <t>01</t>
  </si>
  <si>
    <t>069673994</t>
  </si>
  <si>
    <t>עוזי נעים</t>
  </si>
  <si>
    <t>ZB</t>
  </si>
  <si>
    <t>דליה בנימין</t>
  </si>
  <si>
    <t>98</t>
  </si>
  <si>
    <t>ZPFC</t>
  </si>
  <si>
    <t>יחיאל ליכטנשטיין</t>
  </si>
  <si>
    <t>513467191</t>
  </si>
  <si>
    <t>21</t>
  </si>
  <si>
    <t>305394199</t>
  </si>
  <si>
    <t>מירב כהן</t>
  </si>
  <si>
    <t>לי טליה דיגרון</t>
  </si>
  <si>
    <t>X</t>
  </si>
  <si>
    <t>76</t>
  </si>
  <si>
    <t>203342555</t>
  </si>
  <si>
    <t>57</t>
  </si>
  <si>
    <t>ZA</t>
  </si>
  <si>
    <t>41449525</t>
  </si>
  <si>
    <t>אפי נכסים זכיינות ירושלים 2013 בע"מ</t>
  </si>
  <si>
    <t>514872266</t>
  </si>
  <si>
    <t>07</t>
  </si>
  <si>
    <t>נסים גרידי</t>
  </si>
  <si>
    <t>ZFO</t>
  </si>
  <si>
    <t>42364622</t>
  </si>
  <si>
    <t>פוד האוס שאח בע"מ</t>
  </si>
  <si>
    <t>516324696</t>
  </si>
  <si>
    <t>הדר גור</t>
  </si>
  <si>
    <t>40007173</t>
  </si>
  <si>
    <t>דיאלוג - יעוץ ארגוני, מחקר והדרכה ב</t>
  </si>
  <si>
    <t>512719709</t>
  </si>
  <si>
    <t>אילן כהן</t>
  </si>
  <si>
    <t>40203271</t>
  </si>
  <si>
    <t>קודקס מערכות בע"מ</t>
  </si>
  <si>
    <t>512834037</t>
  </si>
  <si>
    <t xml:space="preserve"> מכרז פומבי 74.17 - גיוס התמחים באמצעות חב' קודקס</t>
  </si>
  <si>
    <t>איריס בר</t>
  </si>
  <si>
    <t>40141123</t>
  </si>
  <si>
    <t>דף אור העתקות 0002 בע"מ</t>
  </si>
  <si>
    <t>512949736</t>
  </si>
  <si>
    <t>שי טסטה</t>
  </si>
  <si>
    <t>4502258755</t>
  </si>
  <si>
    <t>מאיה לוי</t>
  </si>
  <si>
    <t>41453522</t>
  </si>
  <si>
    <t>אילבן יבוא ושיווק בע"מ</t>
  </si>
  <si>
    <t>514658137</t>
  </si>
  <si>
    <t xml:space="preserve"> התקשרות של מוצרי חשמל לכלל יחידות המשרד בהתאם לפר</t>
  </si>
  <si>
    <t>038792313</t>
  </si>
  <si>
    <t>353,330.68</t>
  </si>
  <si>
    <t>4502262012</t>
  </si>
  <si>
    <t>40332920</t>
  </si>
  <si>
    <t>אוהב ציון בע"מ</t>
  </si>
  <si>
    <t>512774019</t>
  </si>
  <si>
    <t xml:space="preserve"> אספקת מקררים לבניין החדש בהתאם לפרוטוקול 268/22 2</t>
  </si>
  <si>
    <t>4502271415</t>
  </si>
  <si>
    <t>41461439</t>
  </si>
  <si>
    <t>ממן גבריאל</t>
  </si>
  <si>
    <t>055657126</t>
  </si>
  <si>
    <t xml:space="preserve"> עבודות בינוי שיפוצים והתאמות בנכסים בשימוש המשרד</t>
  </si>
  <si>
    <t>4502271485</t>
  </si>
  <si>
    <t>40245649</t>
  </si>
  <si>
    <t>ק"ץ קבלני הצפון בע"מ</t>
  </si>
  <si>
    <t>512333964</t>
  </si>
  <si>
    <t>4502271511</t>
  </si>
  <si>
    <t xml:space="preserve"> עבודות בינוי בטיחות ונגישות  בנכסים בשימוש המשרד</t>
  </si>
  <si>
    <t>4502272326</t>
  </si>
  <si>
    <t>40007125</t>
  </si>
  <si>
    <t>אדיר - הבירה בע"מ</t>
  </si>
  <si>
    <t>512339474</t>
  </si>
  <si>
    <t>1</t>
  </si>
  <si>
    <t xml:space="preserve"> מימוש אופציה לצורך השך מתן שירותי ניקיון ארצי עבו</t>
  </si>
  <si>
    <t xml:space="preserve">  0.42</t>
  </si>
  <si>
    <t>ירון זוהר</t>
  </si>
  <si>
    <t>4502272465</t>
  </si>
  <si>
    <t>40003372</t>
  </si>
  <si>
    <t>מרכז הקונגרסים הבינלאומי אי.סי.סי.</t>
  </si>
  <si>
    <t>520017708</t>
  </si>
  <si>
    <t xml:space="preserve"> שכירת אולמות לביצוע בחינות ואלמטים נוספים עבור יח</t>
  </si>
  <si>
    <t>לימור ניזרי</t>
  </si>
  <si>
    <t>4502282588</t>
  </si>
  <si>
    <t>70005791</t>
  </si>
  <si>
    <t>וועד בית רופין 35</t>
  </si>
  <si>
    <t xml:space="preserve">  תשלום עבור חשמל + הוצאות שונות לועד בית 2023+202</t>
  </si>
  <si>
    <t>99</t>
  </si>
  <si>
    <t>שיקו סופרי</t>
  </si>
  <si>
    <t>4502287421</t>
  </si>
  <si>
    <t>40001385</t>
  </si>
  <si>
    <t>קומפיוטרגרד טכנולוגיות 1995 בע"מ</t>
  </si>
  <si>
    <t>512131038</t>
  </si>
  <si>
    <t xml:space="preserve"> שירותי הנפקת כרטיסי רישוי לזכאי רישיונות בהתאם לפ</t>
  </si>
  <si>
    <t xml:space="preserve"> 62,922.33</t>
  </si>
  <si>
    <t>4502294655</t>
  </si>
  <si>
    <t>40358585</t>
  </si>
  <si>
    <t>קרנף בר. מ בע"מ</t>
  </si>
  <si>
    <t>514183037</t>
  </si>
  <si>
    <t xml:space="preserve"> שירותי הסעדה בנוף הגליל בהתאם לפרוטוקול 520/22 אש</t>
  </si>
  <si>
    <t>4502295548</t>
  </si>
  <si>
    <t>40011919</t>
  </si>
  <si>
    <t>א. ט. - שרותים משפטיים בע"מ</t>
  </si>
  <si>
    <t>511378143</t>
  </si>
  <si>
    <t>G</t>
  </si>
  <si>
    <t xml:space="preserve"> שירותי פירוק,העמסה,שינוע ואחסון מיטלטלין יח' החיל</t>
  </si>
  <si>
    <t xml:space="preserve">  1.00</t>
  </si>
  <si>
    <t>4502300224</t>
  </si>
  <si>
    <t>41049139</t>
  </si>
  <si>
    <t>אי.או.אס פתרונות משרד מתקדמים בע"מ</t>
  </si>
  <si>
    <t>515031177</t>
  </si>
  <si>
    <t xml:space="preserve"> שירות שנתי למכונות ביול ואספקת מתכלים עבור כלל יח</t>
  </si>
  <si>
    <t>231,177.00</t>
  </si>
  <si>
    <t>4502302972</t>
  </si>
  <si>
    <t>40003734</t>
  </si>
  <si>
    <t>חב המשקם לתעסוקת קשישים ובעלי כושר</t>
  </si>
  <si>
    <t>510355720</t>
  </si>
  <si>
    <t xml:space="preserve">  התקשרות עבור רכישת שירותים שיבוצעו ע"י אנשים עם</t>
  </si>
  <si>
    <t>10</t>
  </si>
  <si>
    <t>4502314589</t>
  </si>
  <si>
    <t>41579052</t>
  </si>
  <si>
    <t>נעמן פתרונות אחסון מתקדמים בע"מ</t>
  </si>
  <si>
    <t>515551018</t>
  </si>
  <si>
    <t xml:space="preserve"> מכרז פומבי 45.21 למתן -שרותי אחסון ושינוע מטלטלין</t>
  </si>
  <si>
    <t>4502318391</t>
  </si>
  <si>
    <t>4502321065</t>
  </si>
  <si>
    <t>40015675</t>
  </si>
  <si>
    <t>קרן אש (1992 ג.) בע"מ</t>
  </si>
  <si>
    <t>511685521</t>
  </si>
  <si>
    <t xml:space="preserve"> התקשרות עם חברץת קרן אש לצורכי שירותי כיבוי אש וי</t>
  </si>
  <si>
    <t>122,448.62</t>
  </si>
  <si>
    <t>נעמה נעמי שלום שמואל</t>
  </si>
  <si>
    <t>4502329249</t>
  </si>
  <si>
    <t>40986668</t>
  </si>
  <si>
    <t>טי.אנד.אמ מיקור חוץ בע"מ</t>
  </si>
  <si>
    <t>513099713</t>
  </si>
  <si>
    <t xml:space="preserve"> הובלת חומר משפטי עבור הפרקליטות בהתאם לפרוטוקול 4</t>
  </si>
  <si>
    <t xml:space="preserve">  2,530,541.95</t>
  </si>
  <si>
    <t>4502330652</t>
  </si>
  <si>
    <t>4502345710</t>
  </si>
  <si>
    <t>42508857</t>
  </si>
  <si>
    <t>קוסט פורר גבאי את קסירר</t>
  </si>
  <si>
    <t>540041241</t>
  </si>
  <si>
    <t xml:space="preserve"> מתן שירותי ביקורת חשבונאית על דוחות כספיים של קרנ</t>
  </si>
  <si>
    <t>4502367978</t>
  </si>
  <si>
    <t>40007109</t>
  </si>
  <si>
    <t>א.א.ע. שיווק למוסדות בע"מ</t>
  </si>
  <si>
    <t>512189085</t>
  </si>
  <si>
    <t xml:space="preserve"> ציוד חד פעמי בהתאם להצעות מחיר לכלל יחידות המשרד.</t>
  </si>
  <si>
    <t xml:space="preserve"> 36,792.54</t>
  </si>
  <si>
    <t>4502368022</t>
  </si>
  <si>
    <t>40009405</t>
  </si>
  <si>
    <t>מתודיקה למידה אפקטיבית בע"מ</t>
  </si>
  <si>
    <t>513348102</t>
  </si>
  <si>
    <t xml:space="preserve"> שירותי הדרכה ופיתוח במסגרת מכרז פומבי 94.22 ובהתא</t>
  </si>
  <si>
    <t>839,846.49</t>
  </si>
  <si>
    <t>4502368155</t>
  </si>
  <si>
    <t>42521129</t>
  </si>
  <si>
    <t>נאו סושי בר בע"מ</t>
  </si>
  <si>
    <t>514858158</t>
  </si>
  <si>
    <t xml:space="preserve"> כיבוד להרמת כוסית ר"ה עבור מחלקת סייבר שרית שרון</t>
  </si>
  <si>
    <t>שוהם אבינועם</t>
  </si>
  <si>
    <t>4502378856</t>
  </si>
  <si>
    <t>40007364</t>
  </si>
  <si>
    <t>אגודה להתנדבות - שירות לאומי )ע"ר(</t>
  </si>
  <si>
    <t>580025708</t>
  </si>
  <si>
    <t xml:space="preserve"> התקשרות מתאריך 01.09.23 עד לתאריך 31.8.24 משיכה מ</t>
  </si>
  <si>
    <t>354,849.37</t>
  </si>
  <si>
    <t>4502378858</t>
  </si>
  <si>
    <t>41914365</t>
  </si>
  <si>
    <t>בת עמי - אמונה אלומה (ע"ר)</t>
  </si>
  <si>
    <t xml:space="preserve"> התקשרות מתאריך 01.09.23 עד לתאריך 31.8.24  משיכה</t>
  </si>
  <si>
    <t xml:space="preserve"> 77,473.26</t>
  </si>
  <si>
    <t>4502378861</t>
  </si>
  <si>
    <t>40144036</t>
  </si>
  <si>
    <t>עמינדב - אגודה תורנית להתנדבות (ע"ר</t>
  </si>
  <si>
    <t xml:space="preserve"> התקשרות מתאריך 01.09.23 עד לתאריך 31.8.23  משיכה</t>
  </si>
  <si>
    <t xml:space="preserve"> 13,630.99</t>
  </si>
  <si>
    <t>4502378876</t>
  </si>
  <si>
    <t>40012301</t>
  </si>
  <si>
    <t>שלומית-עמותה להפעלת מתנדבים לשירות</t>
  </si>
  <si>
    <t xml:space="preserve"> התקשרות מתאריך 01.09.2023 עד לתאריך 31.8.24 משיכה</t>
  </si>
  <si>
    <t>485,545.42</t>
  </si>
  <si>
    <t>4502380082</t>
  </si>
  <si>
    <t>40012305</t>
  </si>
  <si>
    <t>ש"ל שילה עמותה לשירות לאומי אזרחי (</t>
  </si>
  <si>
    <t>400,404.44</t>
  </si>
  <si>
    <t>4502385407</t>
  </si>
  <si>
    <t>40285775</t>
  </si>
  <si>
    <t>אדגר השקעות ופיתוח בע"מ</t>
  </si>
  <si>
    <t>520035171</t>
  </si>
  <si>
    <t xml:space="preserve"> ביצוע עבודות ותכנון השלמות עבור הכנ"ר בבית מוסקוב</t>
  </si>
  <si>
    <t>4502395071</t>
  </si>
  <si>
    <t>41445890</t>
  </si>
  <si>
    <t>סופיה זכרון וגעגוע בע"מ</t>
  </si>
  <si>
    <t>515339133</t>
  </si>
  <si>
    <t xml:space="preserve"> חבילות מזון ומוצרים חד פעמיים לאבלים לפי פרוטוקול</t>
  </si>
  <si>
    <t>חוה לוי</t>
  </si>
  <si>
    <t>4502406984</t>
  </si>
  <si>
    <t>40004927</t>
  </si>
  <si>
    <t>מחצית היובל בע"מ</t>
  </si>
  <si>
    <t>512686114</t>
  </si>
  <si>
    <t xml:space="preserve"> שימוש במרחב הממשלתי השיתופי בקרית הממשלה תל אביב,</t>
  </si>
  <si>
    <t xml:space="preserve"> 40,000.00</t>
  </si>
  <si>
    <t>4502411709</t>
  </si>
  <si>
    <t>40533672</t>
  </si>
  <si>
    <t>כל זכות בע"מ (חל"צ )</t>
  </si>
  <si>
    <t xml:space="preserve"> כל זכות התקשרות  לשנת 2024, פרוט' 267/23 מיום 20.</t>
  </si>
  <si>
    <t>שלמה בילבסקי</t>
  </si>
  <si>
    <t>4502413382</t>
  </si>
  <si>
    <t>40004217</t>
  </si>
  <si>
    <t>ת.ד.ל בעמ</t>
  </si>
  <si>
    <t>510563240</t>
  </si>
  <si>
    <t xml:space="preserve"> עבודות מיזוג אוויר בבית מע"צ בהתאם לפרוטוקול 314/</t>
  </si>
  <si>
    <t>4502413780</t>
  </si>
  <si>
    <t>40304107</t>
  </si>
  <si>
    <t>תפוזנט - פתרונות לשיווק ופירסום בע"</t>
  </si>
  <si>
    <t>513915421</t>
  </si>
  <si>
    <t xml:space="preserve"> אספקת שוברי שי דיגיטליים בהתאם למכרז 42.23 ופרוטו</t>
  </si>
  <si>
    <t xml:space="preserve">  2,835,090.00</t>
  </si>
  <si>
    <t>אורית לוי</t>
  </si>
  <si>
    <t>4502413855</t>
  </si>
  <si>
    <t>42052596</t>
  </si>
  <si>
    <t>צבעים בצלחת בע"מ</t>
  </si>
  <si>
    <t>515816916</t>
  </si>
  <si>
    <t xml:space="preserve"> מזנון הדר דפנה הארכת תקשרות בהתאם לפרוטוקול 217/2</t>
  </si>
  <si>
    <t>דסליין זאודו</t>
  </si>
  <si>
    <t>4502413951</t>
  </si>
  <si>
    <t>40386641</t>
  </si>
  <si>
    <t>שטראוס מים בע"מ</t>
  </si>
  <si>
    <t>513919779</t>
  </si>
  <si>
    <t xml:space="preserve"> רכישה והתקנה ואחזקה של מתקני מים לשתיה עבור כלל י</t>
  </si>
  <si>
    <t xml:space="preserve"> 28,570.78</t>
  </si>
  <si>
    <t>רון ויצלינג</t>
  </si>
  <si>
    <t>4502414060</t>
  </si>
  <si>
    <t>41400649</t>
  </si>
  <si>
    <t>מרום תקשורת בע"מ</t>
  </si>
  <si>
    <t>512129362</t>
  </si>
  <si>
    <t>6</t>
  </si>
  <si>
    <t xml:space="preserve"> שיפוצים ובינוי בהדר דפנה בהתאם לפרוטוקול 330/2023</t>
  </si>
  <si>
    <t>4502414099</t>
  </si>
  <si>
    <t>40140443</t>
  </si>
  <si>
    <t>בית חם תורה עם דרך ארץ (ע"ר)</t>
  </si>
  <si>
    <t xml:space="preserve"> מתן שירותי חוסן נפשי לעובדי המשרד בהתאם לפרוטוקול</t>
  </si>
  <si>
    <t xml:space="preserve">  1,109,292.39</t>
  </si>
  <si>
    <t>מנשה חי מלול</t>
  </si>
  <si>
    <t>4502415304</t>
  </si>
  <si>
    <t>40358212</t>
  </si>
  <si>
    <t>טי. אנד. אם סער בטחון בע"מ</t>
  </si>
  <si>
    <t>511635625</t>
  </si>
  <si>
    <t xml:space="preserve"> מתן שירותי אבטחת מתקנים במשר משפטים לשנת 2024 בהת</t>
  </si>
  <si>
    <t xml:space="preserve"> 37,881,169.22</t>
  </si>
  <si>
    <t>4502419076</t>
  </si>
  <si>
    <t>40003288</t>
  </si>
  <si>
    <t>ג.ט.י. הגן הטכנולוגי ירושלים בע"מ</t>
  </si>
  <si>
    <t>511590275</t>
  </si>
  <si>
    <t xml:space="preserve"> מים -פטנטים 2024 מים -פטנטים 2023 הוקמה הזמנה לחצ</t>
  </si>
  <si>
    <t>90</t>
  </si>
  <si>
    <t>4502419186</t>
  </si>
  <si>
    <t>20000991</t>
  </si>
  <si>
    <t>הבאר השלישית - תאגיד מים וביוב בע"מ</t>
  </si>
  <si>
    <t>515406593</t>
  </si>
  <si>
    <t xml:space="preserve"> מים הבאר השלישית - רחובות 2024 מים הבאר השלישית -</t>
  </si>
  <si>
    <t>4502419193</t>
  </si>
  <si>
    <t>20000786</t>
  </si>
  <si>
    <t>יובלים אשדוד בע"מ</t>
  </si>
  <si>
    <t>514061472</t>
  </si>
  <si>
    <t xml:space="preserve"> מים טאבו אשדוד 2024 מים טאבו אשדוד 2023 הוקמה הזמ</t>
  </si>
  <si>
    <t>4502419196</t>
  </si>
  <si>
    <t>20000744</t>
  </si>
  <si>
    <t>מי אביבים 0102 בע"מ</t>
  </si>
  <si>
    <t>514374099</t>
  </si>
  <si>
    <t xml:space="preserve"> מים  בניין מוסקוביץ ת"א 2024 מים  בניין מוסקוביץ</t>
  </si>
  <si>
    <t>4502419197</t>
  </si>
  <si>
    <t>20000777</t>
  </si>
  <si>
    <t>מי שיקמה בע"מ</t>
  </si>
  <si>
    <t>514035336</t>
  </si>
  <si>
    <t xml:space="preserve"> מים טאבו חולון 2024 מים טאבו חולון 2023 הוקמה הזמ</t>
  </si>
  <si>
    <t>4502419200</t>
  </si>
  <si>
    <t>20000776</t>
  </si>
  <si>
    <t>מי חדרה בע"מ</t>
  </si>
  <si>
    <t>514156421</t>
  </si>
  <si>
    <t xml:space="preserve"> מים טאבו חדרה 2024 מים טאבו חדרה 2023 הוקמה הזמנה</t>
  </si>
  <si>
    <t>4502419204</t>
  </si>
  <si>
    <t>20000737</t>
  </si>
  <si>
    <t>מי לוד בע"מ</t>
  </si>
  <si>
    <t>514209162</t>
  </si>
  <si>
    <t xml:space="preserve"> מים סיוע לוד 2024 מים סיוע לוד 2023 הוקמה הזמנה ל</t>
  </si>
  <si>
    <t>4502419209</t>
  </si>
  <si>
    <t>20000501</t>
  </si>
  <si>
    <t>מי נעם תאגיד המים והביוב בע"מ</t>
  </si>
  <si>
    <t>513481424</t>
  </si>
  <si>
    <t xml:space="preserve"> מים טאבו נצרת עילית 2024 27/7/25 נעילה לבקשת התקצ</t>
  </si>
  <si>
    <t>4502419210</t>
  </si>
  <si>
    <t>20000781</t>
  </si>
  <si>
    <t>מי נתניה (2003) בע"מ</t>
  </si>
  <si>
    <t>513462069</t>
  </si>
  <si>
    <t xml:space="preserve"> מים נתניה 2024 מים נתניה 2023 הוקמה הזמנה לחצי שנ</t>
  </si>
  <si>
    <t>4502419211</t>
  </si>
  <si>
    <t>20000562</t>
  </si>
  <si>
    <t>מי עירון בע"מ</t>
  </si>
  <si>
    <t>514207901</t>
  </si>
  <si>
    <t xml:space="preserve"> מים בקעה  שרעי+ מים טייבה שרעיים 2024 מים בקעה  ש</t>
  </si>
  <si>
    <t>4502419223</t>
  </si>
  <si>
    <t>42493709</t>
  </si>
  <si>
    <t>רמות ניהול בק טק בע"מ</t>
  </si>
  <si>
    <t>516725066</t>
  </si>
  <si>
    <t xml:space="preserve"> מים-מח"ש+ מוקד הר החוצבים 2024 מים-מח"ש+ מוקד הר</t>
  </si>
  <si>
    <t>4502419228</t>
  </si>
  <si>
    <t>20000749</t>
  </si>
  <si>
    <t>מיתב - תאגיד אזורי למים וביוב בע"מ</t>
  </si>
  <si>
    <t>513480624</t>
  </si>
  <si>
    <t xml:space="preserve"> מים פ"ת טאבו 2024 מים פ"ת טאבו 2023 הוקמה הזמנה ל</t>
  </si>
  <si>
    <t>4502419232</t>
  </si>
  <si>
    <t>41611075</t>
  </si>
  <si>
    <t>שהנאז ייזום והשקעות בע"מ</t>
  </si>
  <si>
    <t>513722983</t>
  </si>
  <si>
    <t xml:space="preserve"> מים פייר קינג 33  ועדת ערר קורונה עבור 2024 מים פ</t>
  </si>
  <si>
    <t>4502419389</t>
  </si>
  <si>
    <t xml:space="preserve"> חשמל ציבורי+ מיזוג מוסקוביץ ת"א לשנת 2024 חשמל צי</t>
  </si>
  <si>
    <t>4502419690</t>
  </si>
  <si>
    <t>41081897</t>
  </si>
  <si>
    <t>מיקדן - בית קרדן בע"מ</t>
  </si>
  <si>
    <t>513534578</t>
  </si>
  <si>
    <t xml:space="preserve"> חשמל עבור אנרגיה חריגה בית קרדן 2024 חשמל עבור אנ</t>
  </si>
  <si>
    <t>4502419694</t>
  </si>
  <si>
    <t>40205251</t>
  </si>
  <si>
    <t>קל חן ניהול ואחזקות בע"מ</t>
  </si>
  <si>
    <t>513859348</t>
  </si>
  <si>
    <t xml:space="preserve"> חשמל + מים בניין דונה לשנת 2024 חשמל + מים בניין</t>
  </si>
  <si>
    <t>4502419702</t>
  </si>
  <si>
    <t>40007249</t>
  </si>
  <si>
    <t>נכסי גולד סילבר אחזקות בע"מ</t>
  </si>
  <si>
    <t>513247106</t>
  </si>
  <si>
    <t xml:space="preserve"> חשמל+מים בית מצפה 2024 חשמל+מים בית מצפה 2023 הוק</t>
  </si>
  <si>
    <t>4502420085</t>
  </si>
  <si>
    <t>40536902</t>
  </si>
  <si>
    <t>נכסי הר חוצבים בע"מ</t>
  </si>
  <si>
    <t>511684052</t>
  </si>
  <si>
    <t xml:space="preserve"> חשמל+מים+הוצאות ארנונה+יישום הסכם קיבוצי 2024 חשמ</t>
  </si>
  <si>
    <t>4502420086</t>
  </si>
  <si>
    <t>40003324</t>
  </si>
  <si>
    <t>דוד צ'צק ייזום והשקעות בע"מ</t>
  </si>
  <si>
    <t>511937096</t>
  </si>
  <si>
    <t xml:space="preserve"> חשמל טאבו חדרה 2024 חשמל טאבו חדרה 2023 הוקמה הזמ</t>
  </si>
  <si>
    <t>4502420088</t>
  </si>
  <si>
    <t>40254461</t>
  </si>
  <si>
    <t>ד. דרורי חברה לבנין ולפיתוח בע"מ</t>
  </si>
  <si>
    <t>511309098</t>
  </si>
  <si>
    <t xml:space="preserve"> חשמל+ מים אשקלון 2024 21/02/2024-  בהגבלות בערך צ</t>
  </si>
  <si>
    <t>4502420089</t>
  </si>
  <si>
    <t>40001237</t>
  </si>
  <si>
    <t>זמיר בר - לב בע"מ</t>
  </si>
  <si>
    <t>511347460</t>
  </si>
  <si>
    <t xml:space="preserve"> חשמל + אנרגיה בית עומר לשנת 2024 התשלום של משרד ה</t>
  </si>
  <si>
    <t>4502420090</t>
  </si>
  <si>
    <t>41584887</t>
  </si>
  <si>
    <t>חייל נכסים (1991) בע"מ</t>
  </si>
  <si>
    <t>511624306</t>
  </si>
  <si>
    <t xml:space="preserve"> חשמל+ מים + יישום הסכם קיבוצי עכו 2024 10/2/2025</t>
  </si>
  <si>
    <t>4502420402</t>
  </si>
  <si>
    <t>41112642</t>
  </si>
  <si>
    <t>קרית יצחק וולפסון</t>
  </si>
  <si>
    <t>557410859</t>
  </si>
  <si>
    <t xml:space="preserve"> חשמל+ מים  בניין וולפסון 2024 חשמל+ מים  בניין וו</t>
  </si>
  <si>
    <t>4502420406</t>
  </si>
  <si>
    <t>40223293</t>
  </si>
  <si>
    <t>טרנס טרה אינווסטמנטס בע"מ</t>
  </si>
  <si>
    <t>520040312</t>
  </si>
  <si>
    <t xml:space="preserve">  חשמל  סיוע לוד שנת 2024 הגדלת הזמנה בהתאם לביצוע</t>
  </si>
  <si>
    <t>4502420412</t>
  </si>
  <si>
    <t>40003383</t>
  </si>
  <si>
    <t>מבנה נדל"ן (כ.ד) בע"מ</t>
  </si>
  <si>
    <t>520024126</t>
  </si>
  <si>
    <t xml:space="preserve"> חשמל ציבורי ת"א אפ"כ 2024 חשמל ציבורי ת"א אפ"כ 20</t>
  </si>
  <si>
    <t>4502420428</t>
  </si>
  <si>
    <t>40503336</t>
  </si>
  <si>
    <t>רמות מגדלי הבירה בע"מ</t>
  </si>
  <si>
    <t>513656819</t>
  </si>
  <si>
    <t xml:space="preserve"> חשמל מגדלי הבירה שנת 2024 חשמל מגדלי הבירה שנת 20</t>
  </si>
  <si>
    <t>4502420749</t>
  </si>
  <si>
    <t>41895146</t>
  </si>
  <si>
    <t>מ.ס. יזמות ובניה בע"מ</t>
  </si>
  <si>
    <t>515490282</t>
  </si>
  <si>
    <t xml:space="preserve"> חשמל- מחסן למשרד המשפטים 2024 חשמל- מחסן למשרד המ</t>
  </si>
  <si>
    <t>4502420752</t>
  </si>
  <si>
    <t xml:space="preserve"> חשמל ק. הממשלה ת"א קומה 24+25 לשנת 2024 25.12.202</t>
  </si>
  <si>
    <t>4502420755</t>
  </si>
  <si>
    <t>41517878</t>
  </si>
  <si>
    <t>מיקדן קריית הלאום בע"מ</t>
  </si>
  <si>
    <t>514067388</t>
  </si>
  <si>
    <t xml:space="preserve"> חשמל ציבורי+משרדים ראשל"צ-מח"ש 2024 חשמל ציבורי+מ</t>
  </si>
  <si>
    <t>4502420757</t>
  </si>
  <si>
    <t>40139427</t>
  </si>
  <si>
    <t>מרכז עירוני ניהול ואחזקה )אילת( 099</t>
  </si>
  <si>
    <t>511526394</t>
  </si>
  <si>
    <t xml:space="preserve"> חשמל למח"ש אילת 2024 חשמל למח"ש אילת 2023 הוקמה ה</t>
  </si>
  <si>
    <t>4502420761</t>
  </si>
  <si>
    <t>41507866</t>
  </si>
  <si>
    <t>סעיד יונס דראושה בע"מ</t>
  </si>
  <si>
    <t>513027334</t>
  </si>
  <si>
    <t xml:space="preserve"> קניון אחד נצרת טאבו  חשמל + מים 2024 קניון אחד נצ</t>
  </si>
  <si>
    <t>4502420767</t>
  </si>
  <si>
    <t>42374601</t>
  </si>
  <si>
    <t>הראל פנסיה וגמל בע"מ</t>
  </si>
  <si>
    <t>512267592</t>
  </si>
  <si>
    <t xml:space="preserve"> מים +חשמל בניין קרסו ב"ש 2024 הספקים החדשים הם אל</t>
  </si>
  <si>
    <t>4502420780</t>
  </si>
  <si>
    <t>41034294</t>
  </si>
  <si>
    <t>גורן גיא</t>
  </si>
  <si>
    <t xml:space="preserve">  החזר הוצאות חשמל 2024  החזר הוצאות חשמל 2022 ההז</t>
  </si>
  <si>
    <t>4502420784</t>
  </si>
  <si>
    <t>41393144</t>
  </si>
  <si>
    <t>מירום ניסים</t>
  </si>
  <si>
    <t xml:space="preserve"> החזר הוצאות חשמל 2024  פרקליט מאוים  נ.מ 2023 החז</t>
  </si>
  <si>
    <t>4502420786</t>
  </si>
  <si>
    <t>42405066</t>
  </si>
  <si>
    <t>הירש סיגל</t>
  </si>
  <si>
    <t xml:space="preserve"> החזר הוצאות מים וחשמל עמדת זקיף 2024 2022- החזר ה</t>
  </si>
  <si>
    <t>4502420788</t>
  </si>
  <si>
    <t>41120062</t>
  </si>
  <si>
    <t>קניון סימול אשדוד עסקה</t>
  </si>
  <si>
    <t>558178240</t>
  </si>
  <si>
    <t xml:space="preserve"> חשמל טאבו אשדוד 2024 חשמל טאבו אשדוד 2023 הוקמה ה</t>
  </si>
  <si>
    <t>4502420791</t>
  </si>
  <si>
    <t>40941393</t>
  </si>
  <si>
    <t>קפס-פרמה בע"מ</t>
  </si>
  <si>
    <t>510945355</t>
  </si>
  <si>
    <t xml:space="preserve"> חשמל חוצבים 19 שנת 2024 חשמל חוצבים 19 שנת 2023 ה</t>
  </si>
  <si>
    <t>4502420797</t>
  </si>
  <si>
    <t>20000183</t>
  </si>
  <si>
    <t>מ. מ. בוקעאתא</t>
  </si>
  <si>
    <t>500240015</t>
  </si>
  <si>
    <t xml:space="preserve">  חשמל בוקעתה דרוזי לשנת 2024 27/7/25 נעילה לבקשת</t>
  </si>
  <si>
    <t>4502420847</t>
  </si>
  <si>
    <t>40003296</t>
  </si>
  <si>
    <t>קבוצת טראוב השקעות בע"מ</t>
  </si>
  <si>
    <t>511681967</t>
  </si>
  <si>
    <t xml:space="preserve">  דמ"נ שנת 2024 שורה 10 אפ"כ שטח של :255+64+38+20=</t>
  </si>
  <si>
    <t>4502420915</t>
  </si>
  <si>
    <t>70000036</t>
  </si>
  <si>
    <t>ועד בית הלל 6 ירושלים</t>
  </si>
  <si>
    <t xml:space="preserve"> התקשרות לשנת 2024  ועד הלל  6 התקשרות לשנת 2023 ה</t>
  </si>
  <si>
    <t>4502421065</t>
  </si>
  <si>
    <t>42139225</t>
  </si>
  <si>
    <t>אלטשולר שחם גמל ופנסיה בע"מ</t>
  </si>
  <si>
    <t>513173393</t>
  </si>
  <si>
    <t xml:space="preserve"> דמ"נ בניין קרסו ב"ש 2024 הספקים החדשים הם אלטשולר</t>
  </si>
  <si>
    <t>4502421435</t>
  </si>
  <si>
    <t>40953456</t>
  </si>
  <si>
    <t>אחים מואסי אחזקות בע"מ</t>
  </si>
  <si>
    <t>513985911</t>
  </si>
  <si>
    <t xml:space="preserve"> דמ"נ החל שנתי 2024 שרעיים בקעה אל-גרבייה שורה 10+</t>
  </si>
  <si>
    <t>4502421602</t>
  </si>
  <si>
    <t>40004238</t>
  </si>
  <si>
    <t>כלליר תפעול ואחזקה בע"מ</t>
  </si>
  <si>
    <t>510671456</t>
  </si>
  <si>
    <t xml:space="preserve"> שורה 10- שטח משרדים 994.73 * 18.08 שורה 20- שטח (</t>
  </si>
  <si>
    <t>4502421639</t>
  </si>
  <si>
    <t>40005124</t>
  </si>
  <si>
    <t>מגדל שלום מאיר בעמ</t>
  </si>
  <si>
    <t>520027269</t>
  </si>
  <si>
    <t xml:space="preserve"> התקשרות לשנת 2024 שורה 10 תעריף ניקיון חב' ניהול</t>
  </si>
  <si>
    <t>4502421937</t>
  </si>
  <si>
    <t xml:space="preserve"> התקשרות לשנת 2024 בקרה על התביעה מגדל שלום שטח 1,</t>
  </si>
  <si>
    <t>4502421998</t>
  </si>
  <si>
    <t xml:space="preserve"> שנה 2024  שורה 10- מח"ש אילת בהתאם חוזה ניהול של</t>
  </si>
  <si>
    <t>4502423282</t>
  </si>
  <si>
    <t>41452882</t>
  </si>
  <si>
    <t>ריט 1 בע"מ- סלע קפיטל</t>
  </si>
  <si>
    <t>558261715</t>
  </si>
  <si>
    <t xml:space="preserve">  חשמל 2024 אפ"כ לוד 27/7/25 נעילה לבקשת התקציבן (</t>
  </si>
  <si>
    <t>4502423336</t>
  </si>
  <si>
    <t>40470571</t>
  </si>
  <si>
    <t>מלם שכר בע"מ</t>
  </si>
  <si>
    <t>513027102</t>
  </si>
  <si>
    <t xml:space="preserve"> תלושי משכורת התקשרות לשנת 2024 החברה מספקת שרותים</t>
  </si>
  <si>
    <t>ורוניק לוי</t>
  </si>
  <si>
    <t>4502429300</t>
  </si>
  <si>
    <t xml:space="preserve"> שנת 2024 התקשרות עבור רכישת שירותים שיבוצעו ע"י א</t>
  </si>
  <si>
    <t>4502429326</t>
  </si>
  <si>
    <t>4502429891</t>
  </si>
  <si>
    <t>40366984</t>
  </si>
  <si>
    <t>זקן אמיר</t>
  </si>
  <si>
    <t>024612103</t>
  </si>
  <si>
    <t xml:space="preserve"> מתן שירותי מזנון בלשכה הראשית בהתאם למכרז פומבי 0</t>
  </si>
  <si>
    <t>4502431775</t>
  </si>
  <si>
    <t>40017577</t>
  </si>
  <si>
    <t>מרכז ארצי לבחינות ולהערכה</t>
  </si>
  <si>
    <t xml:space="preserve"> פרוטוקול 244/23 מיום 23.10.23 עריכת בחינות זכו במ</t>
  </si>
  <si>
    <t>4502433559</t>
  </si>
  <si>
    <t>10000192</t>
  </si>
  <si>
    <t>מינהל הדיור הממשלתי</t>
  </si>
  <si>
    <t>500105994</t>
  </si>
  <si>
    <t xml:space="preserve"> שכירות יחידות המשרד  2024 09.10.2024 - נוסף תקציב</t>
  </si>
  <si>
    <t>4502433978</t>
  </si>
  <si>
    <t>40007226</t>
  </si>
  <si>
    <t>בית השנהב - חניונים בע"מ</t>
  </si>
  <si>
    <t>513069013</t>
  </si>
  <si>
    <t xml:space="preserve"> התקשרות לצורך מתן שירותי חניה לשנת 2024 התקשרות ח</t>
  </si>
  <si>
    <t>4502434429</t>
  </si>
  <si>
    <t xml:space="preserve"> מתן שירותי חניה 2024 מתן שירותי חניה לעובדי רישום</t>
  </si>
  <si>
    <t>4502435023</t>
  </si>
  <si>
    <t xml:space="preserve"> התקשרות לצורך מתן שירותי חניה לשנת 2024 בהתאם לאי</t>
  </si>
  <si>
    <t>4502436782</t>
  </si>
  <si>
    <t>40485127</t>
  </si>
  <si>
    <t>א. שמים קבלנות וקומפלטים בע"מ</t>
  </si>
  <si>
    <t>512738634</t>
  </si>
  <si>
    <t xml:space="preserve"> עבודות בינוי ושיפוצים ברחבי הארץ בהתאם למאגר המאו</t>
  </si>
  <si>
    <t>4502438168</t>
  </si>
  <si>
    <t>40003444</t>
  </si>
  <si>
    <t>המרכזית ירושלים</t>
  </si>
  <si>
    <t>557631306</t>
  </si>
  <si>
    <t xml:space="preserve"> שרותי חניה לשנת 2024 בהתאם לאישור ס.חשב התקשרות ע</t>
  </si>
  <si>
    <t>4502438846</t>
  </si>
  <si>
    <t>41579650</t>
  </si>
  <si>
    <t>שיכון ובינוי -סולל בונה נצרת עילית</t>
  </si>
  <si>
    <t>550278196</t>
  </si>
  <si>
    <t xml:space="preserve"> חניה עבור אורחיפם בקרית הממשלה נוף הגליל רשת קשר:</t>
  </si>
  <si>
    <t>4502439399</t>
  </si>
  <si>
    <t>42064682</t>
  </si>
  <si>
    <t>י.ע שרותים והשקעות בע"מ</t>
  </si>
  <si>
    <t>512916362</t>
  </si>
  <si>
    <t xml:space="preserve"> התקשרות לצורך מתן שירותי חניה לשנת 2024 באישורי ה</t>
  </si>
  <si>
    <t xml:space="preserve"> 12,608.85</t>
  </si>
  <si>
    <t>4502439433</t>
  </si>
  <si>
    <t>40219462</t>
  </si>
  <si>
    <t>קורן אמ.אס.תי אחזקות בע"מ</t>
  </si>
  <si>
    <t>511826810</t>
  </si>
  <si>
    <t xml:space="preserve"> שוברי חניה עבור בית המשפט בטבריה עבור כלל היחידות</t>
  </si>
  <si>
    <t>791.68</t>
  </si>
  <si>
    <t>4502439443</t>
  </si>
  <si>
    <t>40003385</t>
  </si>
  <si>
    <t>בית הרכב בע"מ</t>
  </si>
  <si>
    <t>520025248</t>
  </si>
  <si>
    <t xml:space="preserve"> תשלום  חשבוניות בגין שירותי חניה 1/2024 בגין שירו</t>
  </si>
  <si>
    <t>4502441243</t>
  </si>
  <si>
    <t>40440972</t>
  </si>
  <si>
    <t>תפארת העיר - חברה לבנין להשקעות בע"</t>
  </si>
  <si>
    <t>511232506</t>
  </si>
  <si>
    <t xml:space="preserve">  התקשרות לצורך מתן שירותי חניה לשנת 2024 שירותי ח</t>
  </si>
  <si>
    <t>4502441260</t>
  </si>
  <si>
    <t>40003384</t>
  </si>
  <si>
    <t>מ.ת.מ. מבני תעשיה ומלאכה בע"מ</t>
  </si>
  <si>
    <t>520024266</t>
  </si>
  <si>
    <t xml:space="preserve"> התקשרות לצורך מתן שירותי חניה לשנת 2024 הקקשרות ב</t>
  </si>
  <si>
    <t xml:space="preserve"> 33,697.43</t>
  </si>
  <si>
    <t>4502441993</t>
  </si>
  <si>
    <t xml:space="preserve"> אספקת שירותי אבטחה לבתי מאוימים, לאבטחת מאוימים ו</t>
  </si>
  <si>
    <t xml:space="preserve"> 31,200,741.50</t>
  </si>
  <si>
    <t>4502444801</t>
  </si>
  <si>
    <t>40951865</t>
  </si>
  <si>
    <t>קבוצת עזריאלי בע"מ</t>
  </si>
  <si>
    <t>510960719</t>
  </si>
  <si>
    <t xml:space="preserve"> פרוטוקול 14/24 מאשר התקשרות לצורך מתן שירותי חניה</t>
  </si>
  <si>
    <t xml:space="preserve"> 78,835.33</t>
  </si>
  <si>
    <t>4502444807</t>
  </si>
  <si>
    <t xml:space="preserve"> פרוטוקול מספר 134/17 מאשר התקשרות לצורך מתן שירות</t>
  </si>
  <si>
    <t>4502445261</t>
  </si>
  <si>
    <t>40510797</t>
  </si>
  <si>
    <t>פלאקסי ישראל בע"מ</t>
  </si>
  <si>
    <t>512768706</t>
  </si>
  <si>
    <t xml:space="preserve">  הסעדה עבור מח"ש לפי פרוטוקול 35.24 היקף ההתקשרות</t>
  </si>
  <si>
    <t>גלעד גור</t>
  </si>
  <si>
    <t>4502447766</t>
  </si>
  <si>
    <t>42764001</t>
  </si>
  <si>
    <t>חניון בית המשפט טבריה, ניהול בע"מ</t>
  </si>
  <si>
    <t>516784253</t>
  </si>
  <si>
    <t>4502447951</t>
  </si>
  <si>
    <t>42295972</t>
  </si>
  <si>
    <t>נוף הפארק הדס קפיטל בע"מ</t>
  </si>
  <si>
    <t>516264579</t>
  </si>
  <si>
    <t xml:space="preserve"> מתן חניה חודש 2/2024 עבור חניה לעובדים בהילל 6 פר</t>
  </si>
  <si>
    <t>4502447986</t>
  </si>
  <si>
    <t>40458062</t>
  </si>
  <si>
    <t>שרקת מווקף סיאראת אלזהראא בע"מ</t>
  </si>
  <si>
    <t>514453240</t>
  </si>
  <si>
    <t xml:space="preserve"> פרוטוקול מספר  327/23 מאשר התקשרות לצורך מתן שירו</t>
  </si>
  <si>
    <t xml:space="preserve"> 30,730.00</t>
  </si>
  <si>
    <t>4502448210</t>
  </si>
  <si>
    <t>40005174</t>
  </si>
  <si>
    <t>בלנד שפות</t>
  </si>
  <si>
    <t>540179223</t>
  </si>
  <si>
    <t xml:space="preserve"> מתן שירותי תרגום לשנת 2024 בהתאם לפרוטוקול 335/23</t>
  </si>
  <si>
    <t xml:space="preserve">  1,506,047.60</t>
  </si>
  <si>
    <t>אורטל מויאל</t>
  </si>
  <si>
    <t>4502448215</t>
  </si>
  <si>
    <t>40473934</t>
  </si>
  <si>
    <t>אולטקסט שרותי משרד מתקדמים בע"מ</t>
  </si>
  <si>
    <t>514503713</t>
  </si>
  <si>
    <t xml:space="preserve">  1,111,187.44</t>
  </si>
  <si>
    <t>4502448755</t>
  </si>
  <si>
    <t xml:space="preserve"> תכנון הקמה מימון חלקי ותחזוקה של המבנה החדש  בהתא</t>
  </si>
  <si>
    <t>עידן אילן</t>
  </si>
  <si>
    <t>4502449874</t>
  </si>
  <si>
    <t>42482357</t>
  </si>
  <si>
    <t>חניון בית המשפט חדרה, ניהול בע"מ</t>
  </si>
  <si>
    <t>515956167</t>
  </si>
  <si>
    <t xml:space="preserve"> התקשרות לצורך מתן שירותי חניה לשנת 2024 במסגרת אי</t>
  </si>
  <si>
    <t xml:space="preserve"> 30,000.37</t>
  </si>
  <si>
    <t>4502450276</t>
  </si>
  <si>
    <t>40362209</t>
  </si>
  <si>
    <t>רפואון בע"מ</t>
  </si>
  <si>
    <t>513192831</t>
  </si>
  <si>
    <t xml:space="preserve"> שירותי איסוף תיעוד רפואי עבור פרקליטויות לפי פרוט</t>
  </si>
  <si>
    <t>358,744.89</t>
  </si>
  <si>
    <t>אורן פרץ</t>
  </si>
  <si>
    <t>4502450668</t>
  </si>
  <si>
    <t>40384114</t>
  </si>
  <si>
    <t>איטייפ-אומניטק בע"מ</t>
  </si>
  <si>
    <t>513744136</t>
  </si>
  <si>
    <t xml:space="preserve">  1,935,626.93</t>
  </si>
  <si>
    <t>4502451490</t>
  </si>
  <si>
    <t>40246723</t>
  </si>
  <si>
    <t>הקרן הפנימית לביטוחי הממשלה</t>
  </si>
  <si>
    <t xml:space="preserve"> ביטוחים 2024 משרד המשפטים ספק משרד האוצר</t>
  </si>
  <si>
    <t>4502452053</t>
  </si>
  <si>
    <t xml:space="preserve"> הוצאות תפעול בניין חדש   2024 30.6.2025 - תוספת ש</t>
  </si>
  <si>
    <t>אברהם לוי</t>
  </si>
  <si>
    <t>4502455281</t>
  </si>
  <si>
    <t xml:space="preserve"> שירותי חנייה לשנת 2024 בהתאם לפרוטוקול  328/23 27</t>
  </si>
  <si>
    <t>114,475.21</t>
  </si>
  <si>
    <t>4502455425</t>
  </si>
  <si>
    <t>40254961</t>
  </si>
  <si>
    <t>יאיר השחר- חניונים בע"מ</t>
  </si>
  <si>
    <t>513104885</t>
  </si>
  <si>
    <t xml:space="preserve"> שירותי חניה לשנת 2024 בחניון זיסו פתח תקווה לעובד</t>
  </si>
  <si>
    <t xml:space="preserve">  8,373.46</t>
  </si>
  <si>
    <t>4502455435</t>
  </si>
  <si>
    <t>42255462</t>
  </si>
  <si>
    <t>קיו-לינגואה שירותי תרגום בע"מ</t>
  </si>
  <si>
    <t>515867521</t>
  </si>
  <si>
    <t xml:space="preserve"> מתן שירותי תרגום מסמכים בתחום הרפואה המשפטית עבור</t>
  </si>
  <si>
    <t>239,900.00</t>
  </si>
  <si>
    <t>רוחמה שמואלי</t>
  </si>
  <si>
    <t>4502455959</t>
  </si>
  <si>
    <t>42216922</t>
  </si>
  <si>
    <t>חניון מוזיאון הסובלנות בע"מ</t>
  </si>
  <si>
    <t>515457687</t>
  </si>
  <si>
    <t xml:space="preserve"> תשלום חשבוניות חניה 3/2024 בהעדר הזמנת רכש באישור</t>
  </si>
  <si>
    <t>4502456732</t>
  </si>
  <si>
    <t xml:space="preserve"> התקשרות  לצורך מתן שירותי חניה למגדל העיר וזיסו פ</t>
  </si>
  <si>
    <t>4502457222</t>
  </si>
  <si>
    <t>42496804</t>
  </si>
  <si>
    <t>חניון בניין ב' קריית הממשלה חיפה, נ</t>
  </si>
  <si>
    <t>516784030</t>
  </si>
  <si>
    <t xml:space="preserve"> שירותי חניה בנכסי אריאל קרית הממשלה חיפה לשנת 202</t>
  </si>
  <si>
    <t>4502459041</t>
  </si>
  <si>
    <t>40001137</t>
  </si>
  <si>
    <t>תיגבור-מאגר כח אדם מקצועי זמני בע"מ</t>
  </si>
  <si>
    <t>793004011</t>
  </si>
  <si>
    <t xml:space="preserve"> שירותי השגחה על נבחנים בבחינות שונות שנערכים על י</t>
  </si>
  <si>
    <t xml:space="preserve">  1,253,361.56</t>
  </si>
  <si>
    <t>4502459049</t>
  </si>
  <si>
    <t xml:space="preserve"> שירותי חניה לשנת 2024 עבור עובדי המחלקה האזרחית ל</t>
  </si>
  <si>
    <t xml:space="preserve"> 40,263.50</t>
  </si>
  <si>
    <t>4502459167</t>
  </si>
  <si>
    <t xml:space="preserve"> שירותי חניה עבור יחידות מהילל ביקורת, סחר והחברה</t>
  </si>
  <si>
    <t>4502460948</t>
  </si>
  <si>
    <t>40003381</t>
  </si>
  <si>
    <t>מלונות דן בע"מ</t>
  </si>
  <si>
    <t>520023573</t>
  </si>
  <si>
    <t xml:space="preserve"> פרוטוקול מספר 42/42המשך התקשרות לצורך מתן שירותי</t>
  </si>
  <si>
    <t>4502462148</t>
  </si>
  <si>
    <t>40959248</t>
  </si>
  <si>
    <t>רום הרקיע חניונים בע"מ</t>
  </si>
  <si>
    <t>514818301</t>
  </si>
  <si>
    <t xml:space="preserve"> התקשרות לצורך מתן שירותי חניה לשנת 2024 פרוטוקול</t>
  </si>
  <si>
    <t>4502465150</t>
  </si>
  <si>
    <t>40232241</t>
  </si>
  <si>
    <t>נכסי אריאל ירושלים, ניהול בע"מ</t>
  </si>
  <si>
    <t>513897074</t>
  </si>
  <si>
    <t xml:space="preserve"> מים שערי העיר 2024 מים שערי העיר 2023</t>
  </si>
  <si>
    <t>4502467422</t>
  </si>
  <si>
    <t>40017533</t>
  </si>
  <si>
    <t>אלרוב נדל"ן ומלונאות בע"מ</t>
  </si>
  <si>
    <t>520038894</t>
  </si>
  <si>
    <t xml:space="preserve"> שירותי חניה עבור עובדי פרקליטות מחוז ת"א פלילי, פ</t>
  </si>
  <si>
    <t>295,771.00</t>
  </si>
  <si>
    <t>4502475263</t>
  </si>
  <si>
    <t>40192703</t>
  </si>
  <si>
    <t>ימית אף. אס. בע"מ</t>
  </si>
  <si>
    <t>512618679</t>
  </si>
  <si>
    <t xml:space="preserve"> התקשרות לחניה לעובדי משרד המשפטים במרכז כלל בהתאם</t>
  </si>
  <si>
    <t>128,005.50</t>
  </si>
  <si>
    <t>4502475686</t>
  </si>
  <si>
    <t>40525203</t>
  </si>
  <si>
    <t>פלפלת קניונים בע"מ</t>
  </si>
  <si>
    <t>513328179</t>
  </si>
  <si>
    <t xml:space="preserve"> מזנון עבור יחידות המשרד בקרית הממשלה חיפה לשנת 20</t>
  </si>
  <si>
    <t>4502476565</t>
  </si>
  <si>
    <t>40004327</t>
  </si>
  <si>
    <t>כץ משלוח בינעירוני מהיר בע"מ</t>
  </si>
  <si>
    <t>510990997</t>
  </si>
  <si>
    <t xml:space="preserve"> ביצוע שליחויות עבור יחידות המשרד בהתאם למכרז 119.</t>
  </si>
  <si>
    <t xml:space="preserve">  1,667,148.64</t>
  </si>
  <si>
    <t>4502476645</t>
  </si>
  <si>
    <t>42492955</t>
  </si>
  <si>
    <t>חניוני נכסי אריאל, חניון בית המשפט</t>
  </si>
  <si>
    <t>516206448</t>
  </si>
  <si>
    <t xml:space="preserve"> שירותי חניה לעובדי המשרד בנוף הגליל לשנת 2024 בהת</t>
  </si>
  <si>
    <t>4502477473</t>
  </si>
  <si>
    <t>40410142</t>
  </si>
  <si>
    <t>פאר התאומים ירושלים (1994) בע"מ</t>
  </si>
  <si>
    <t>512020470</t>
  </si>
  <si>
    <t xml:space="preserve"> שירותי חניה לשנת 2024 בגבעת שאול לעובדי היחידות :</t>
  </si>
  <si>
    <t>103,608.83</t>
  </si>
  <si>
    <t>4502479772</t>
  </si>
  <si>
    <t xml:space="preserve"> התקשרות לצורך מתן שירותי חניה 2024 לעובדי נציבות</t>
  </si>
  <si>
    <t>4502482510</t>
  </si>
  <si>
    <t>40016622</t>
  </si>
  <si>
    <t>נכסי אריאל - חניון מגדל המוזיאון (4</t>
  </si>
  <si>
    <t>513618025</t>
  </si>
  <si>
    <t xml:space="preserve"> פרוטוקול 64/24 מאשר התקשרות לצורך מתן שירותי חניה</t>
  </si>
  <si>
    <t>4502499596</t>
  </si>
  <si>
    <t>40006153</t>
  </si>
  <si>
    <t>גלובוס אריזות ומשלוחים בינלאומים בע</t>
  </si>
  <si>
    <t>511149775</t>
  </si>
  <si>
    <t xml:space="preserve"> מתן שירותי הובלה וסבלות עבור מעבר יחידות משרד המש</t>
  </si>
  <si>
    <t>4502500566</t>
  </si>
  <si>
    <t>41342112</t>
  </si>
  <si>
    <t>זיקסים בע"מ</t>
  </si>
  <si>
    <t>514548171</t>
  </si>
  <si>
    <t xml:space="preserve"> שירותי חניה לעובדי פרקליטות דרום פלילי נוספים בהת</t>
  </si>
  <si>
    <t>4502521154</t>
  </si>
  <si>
    <t xml:space="preserve"> כל זכות התקשרות  ,תרגום לשפה הרוסית בהתאם לפרוט'</t>
  </si>
  <si>
    <t>4502523446</t>
  </si>
  <si>
    <t>42352761</t>
  </si>
  <si>
    <t>דין שיווק וקליה 2021 בע"מ</t>
  </si>
  <si>
    <t>516434669</t>
  </si>
  <si>
    <t xml:space="preserve"> התקשרות עם חברת דין שיווק וקליה אספקת סלסלות ט"ו</t>
  </si>
  <si>
    <t>4502529005</t>
  </si>
  <si>
    <t xml:space="preserve"> חניה בחניון ירושלים של זהב עבור היחידות שיושבות ב</t>
  </si>
  <si>
    <t>4502537728</t>
  </si>
  <si>
    <t>20000159</t>
  </si>
  <si>
    <t>עירית ירושלים</t>
  </si>
  <si>
    <t>500230008</t>
  </si>
  <si>
    <t xml:space="preserve"> ארנונה ירושלים  2024 לחודשים 11-12/2024 עבור הבני</t>
  </si>
  <si>
    <t>4502540973</t>
  </si>
  <si>
    <t>40003293</t>
  </si>
  <si>
    <t>עצמה ושות' להשקעות מכבים בע"מ</t>
  </si>
  <si>
    <t>511628364</t>
  </si>
  <si>
    <t xml:space="preserve"> מתן שירותי חניה בבית המשפט בפתח תקווה לעובדי הפרק</t>
  </si>
  <si>
    <t>673.50</t>
  </si>
  <si>
    <t>4502544975</t>
  </si>
  <si>
    <t>40295117</t>
  </si>
  <si>
    <t>מידע שיווקי (סי.איי.) - יועצים בע"מ</t>
  </si>
  <si>
    <t>512280959</t>
  </si>
  <si>
    <t xml:space="preserve"> פניה 62-2024, לצורך מחקר בקרב אוכלוסיות לקוחות שי</t>
  </si>
  <si>
    <t>4502545505</t>
  </si>
  <si>
    <t>40126864</t>
  </si>
  <si>
    <t>שלוש קשתות בע"מ</t>
  </si>
  <si>
    <t>511134967</t>
  </si>
  <si>
    <t xml:space="preserve"> שירותי חניה 7-12/2024 חניון ימקא עבור עובדי המלך</t>
  </si>
  <si>
    <t>4502545947</t>
  </si>
  <si>
    <t xml:space="preserve"> ביצוע עבודות תשתית ברשל"א בהתאם לפרוטוקול 326/202</t>
  </si>
  <si>
    <t>4502546203</t>
  </si>
  <si>
    <t>50101938</t>
  </si>
  <si>
    <t>CHABRIER AVOCATS SARL</t>
  </si>
  <si>
    <t>2</t>
  </si>
  <si>
    <t>CHF</t>
  </si>
  <si>
    <t xml:space="preserve"> 17.07.25: שונה תאריך אספקה ל-01.01.2026 בהתאם לבק</t>
  </si>
  <si>
    <t>81</t>
  </si>
  <si>
    <t>588,271.49</t>
  </si>
  <si>
    <t>4502546982</t>
  </si>
  <si>
    <t>50101961</t>
  </si>
  <si>
    <t xml:space="preserve"> FIETTA LLP</t>
  </si>
  <si>
    <t>USD</t>
  </si>
  <si>
    <t>79</t>
  </si>
  <si>
    <t xml:space="preserve">  1,188,127.86</t>
  </si>
  <si>
    <t>ניתאי ג'יניאו</t>
  </si>
  <si>
    <t>4502547675</t>
  </si>
  <si>
    <t>50101892</t>
  </si>
  <si>
    <t xml:space="preserve"> Monard Law BV</t>
  </si>
  <si>
    <t>EUR</t>
  </si>
  <si>
    <t xml:space="preserve"> התקשרות עם עו"ד בבלגיה לצורך שירותי ייעוץ משפטי ב</t>
  </si>
  <si>
    <t>395,800.00</t>
  </si>
  <si>
    <t>4502549542</t>
  </si>
  <si>
    <t>40004241</t>
  </si>
  <si>
    <t>גוינט ישראל )חל"צ(</t>
  </si>
  <si>
    <t>4</t>
  </si>
  <si>
    <t xml:space="preserve"> התקשרות לצורך פיתוח כלי דיגיטלי להכנת ילדים להליך</t>
  </si>
  <si>
    <t>17</t>
  </si>
  <si>
    <t>4502552497</t>
  </si>
  <si>
    <t xml:space="preserve"> עבודות בינוי ושיפוצים והתאמות בתחום הבינוי ותשתיו</t>
  </si>
  <si>
    <t>4502552524</t>
  </si>
  <si>
    <t xml:space="preserve"> עבודות שיפוצים והתאמות בתחום הבינוי ותשתיות מיחשו</t>
  </si>
  <si>
    <t>4502553925</t>
  </si>
  <si>
    <t xml:space="preserve"> ארנונה ירושלים  2025 התשלום באמצעות ממשק. תקנות ב</t>
  </si>
  <si>
    <t>4502554954</t>
  </si>
  <si>
    <t>40578063</t>
  </si>
  <si>
    <t>עיד השאם</t>
  </si>
  <si>
    <t>065934234</t>
  </si>
  <si>
    <t xml:space="preserve"> שירותי הכוונה משפטית ראשונית ומיצוי זכויות בהתאם</t>
  </si>
  <si>
    <t xml:space="preserve">  8,533.28</t>
  </si>
  <si>
    <t>אחיה משה רוזן</t>
  </si>
  <si>
    <t>4502555049</t>
  </si>
  <si>
    <t>41584693</t>
  </si>
  <si>
    <t>ברק תמר</t>
  </si>
  <si>
    <t>022449284</t>
  </si>
  <si>
    <t xml:space="preserve"> מתן שירותי הכוונה משפטית ראשונית ומיצוי זכויות בה</t>
  </si>
  <si>
    <t xml:space="preserve"> 55,741.80</t>
  </si>
  <si>
    <t>4502555061</t>
  </si>
  <si>
    <t>42863232</t>
  </si>
  <si>
    <t>וייסמן אליאל</t>
  </si>
  <si>
    <t>301011235</t>
  </si>
  <si>
    <t xml:space="preserve"> 14,235.87</t>
  </si>
  <si>
    <t>4502555092</t>
  </si>
  <si>
    <t>40007588</t>
  </si>
  <si>
    <t>מילר יונתן</t>
  </si>
  <si>
    <t>012619672</t>
  </si>
  <si>
    <t xml:space="preserve"> 41,603.21</t>
  </si>
  <si>
    <t>4502555339</t>
  </si>
  <si>
    <t>41958655</t>
  </si>
  <si>
    <t>מן אפרים יהושע</t>
  </si>
  <si>
    <t>039685169</t>
  </si>
  <si>
    <t xml:space="preserve"> 43,128.83</t>
  </si>
  <si>
    <t>4502555681</t>
  </si>
  <si>
    <t>42255553</t>
  </si>
  <si>
    <t>שעל משה</t>
  </si>
  <si>
    <t>026627737</t>
  </si>
  <si>
    <t>4502555689</t>
  </si>
  <si>
    <t>41401871</t>
  </si>
  <si>
    <t>שמעון מתן</t>
  </si>
  <si>
    <t>026622423</t>
  </si>
  <si>
    <t>4502555692</t>
  </si>
  <si>
    <t>42867692</t>
  </si>
  <si>
    <t>קדוש טלי</t>
  </si>
  <si>
    <t>066347667</t>
  </si>
  <si>
    <t xml:space="preserve"> 56,293.25</t>
  </si>
  <si>
    <t>4502555694</t>
  </si>
  <si>
    <t>42031417</t>
  </si>
  <si>
    <t>נבון מתן</t>
  </si>
  <si>
    <t>039188453</t>
  </si>
  <si>
    <t xml:space="preserve"> 44,619.67</t>
  </si>
  <si>
    <t>4502555697</t>
  </si>
  <si>
    <t>40137565</t>
  </si>
  <si>
    <t>הדרי אסף</t>
  </si>
  <si>
    <t>025694803</t>
  </si>
  <si>
    <t>4502555698</t>
  </si>
  <si>
    <t>42581428</t>
  </si>
  <si>
    <t>בר-אלי דוד</t>
  </si>
  <si>
    <t>300521473</t>
  </si>
  <si>
    <t xml:space="preserve"> 49,824.80</t>
  </si>
  <si>
    <t>4502555700</t>
  </si>
  <si>
    <t>40008031</t>
  </si>
  <si>
    <t>חנוכה רונית</t>
  </si>
  <si>
    <t>027837178</t>
  </si>
  <si>
    <t>4502555701</t>
  </si>
  <si>
    <t>42636021</t>
  </si>
  <si>
    <t>רותם ידידיה, עו"ד</t>
  </si>
  <si>
    <t>516157542</t>
  </si>
  <si>
    <t xml:space="preserve"> 51,624.30</t>
  </si>
  <si>
    <t>4502555702</t>
  </si>
  <si>
    <t>42864350</t>
  </si>
  <si>
    <t>טואג מיכל</t>
  </si>
  <si>
    <t>028852333</t>
  </si>
  <si>
    <t xml:space="preserve"> 53,049.87</t>
  </si>
  <si>
    <t>4502555703</t>
  </si>
  <si>
    <t>41337763</t>
  </si>
  <si>
    <t>אוברפלד אלכסנדר</t>
  </si>
  <si>
    <t>308883420</t>
  </si>
  <si>
    <t xml:space="preserve"> 29,853.39</t>
  </si>
  <si>
    <t>4502555706</t>
  </si>
  <si>
    <t>42474669</t>
  </si>
  <si>
    <t>שליט דבורה שושנה</t>
  </si>
  <si>
    <t>201047693</t>
  </si>
  <si>
    <t>4502555708</t>
  </si>
  <si>
    <t>42647598</t>
  </si>
  <si>
    <t>כהן בן עמי רחל שירית</t>
  </si>
  <si>
    <t>027433218</t>
  </si>
  <si>
    <t>4502556152</t>
  </si>
  <si>
    <t>40472377</t>
  </si>
  <si>
    <t>נחמני - בר, מורין - משרד עורכי דין</t>
  </si>
  <si>
    <t>514383363</t>
  </si>
  <si>
    <t>111,483.60</t>
  </si>
  <si>
    <t>4502556157</t>
  </si>
  <si>
    <t>42645003</t>
  </si>
  <si>
    <t>דרוקר אלי האורד השל</t>
  </si>
  <si>
    <t>300748902</t>
  </si>
  <si>
    <t>4502556160</t>
  </si>
  <si>
    <t>42768440</t>
  </si>
  <si>
    <t>כוכבי מיכאל ארז</t>
  </si>
  <si>
    <t>027260967</t>
  </si>
  <si>
    <t xml:space="preserve"> 47,506.80</t>
  </si>
  <si>
    <t>4502556164</t>
  </si>
  <si>
    <t>41879566</t>
  </si>
  <si>
    <t>נתן אבילביץ טל</t>
  </si>
  <si>
    <t>039449335</t>
  </si>
  <si>
    <t xml:space="preserve"> 41,917.37</t>
  </si>
  <si>
    <t>4502556171</t>
  </si>
  <si>
    <t>42112450</t>
  </si>
  <si>
    <t>דניאל דוידוף ושות משרד</t>
  </si>
  <si>
    <t>558075412</t>
  </si>
  <si>
    <t>4502556173</t>
  </si>
  <si>
    <t>41968318</t>
  </si>
  <si>
    <t>בהמני-סעאתי עדנה</t>
  </si>
  <si>
    <t>024695843</t>
  </si>
  <si>
    <t>4502556175</t>
  </si>
  <si>
    <t>40939426</t>
  </si>
  <si>
    <t>פיניאן,פיין,עורוק ושות,עורכי דין</t>
  </si>
  <si>
    <t>514272996</t>
  </si>
  <si>
    <t>4502556184</t>
  </si>
  <si>
    <t>40959068</t>
  </si>
  <si>
    <t>תומר אסף</t>
  </si>
  <si>
    <t>034168773</t>
  </si>
  <si>
    <t xml:space="preserve"> 67,795.40</t>
  </si>
  <si>
    <t>4502556939</t>
  </si>
  <si>
    <t xml:space="preserve"> מתן שירותי חניה 2025 מתן שירותי חניה לעובדי רישום</t>
  </si>
  <si>
    <t>4502556949</t>
  </si>
  <si>
    <t>40003616</t>
  </si>
  <si>
    <t>גירון - שכירות בע"מ</t>
  </si>
  <si>
    <t>510932288</t>
  </si>
  <si>
    <t xml:space="preserve"> התקשרות לצורך  מתן שירותי חניה לשנת 2025 התקשרות</t>
  </si>
  <si>
    <t>4502557167</t>
  </si>
  <si>
    <t>41218595</t>
  </si>
  <si>
    <t>דונה שי נכסים בע"מ</t>
  </si>
  <si>
    <t>515053155</t>
  </si>
  <si>
    <t xml:space="preserve"> התקשרות לצורך מתן שירותי חניה לשנת 2025 במסגרת אי</t>
  </si>
  <si>
    <t>4502557404</t>
  </si>
  <si>
    <t>40020105</t>
  </si>
  <si>
    <t>א.ג.ס. קאסם לבנין (94) בע"מ</t>
  </si>
  <si>
    <t>511922577</t>
  </si>
  <si>
    <t xml:space="preserve"> מתן שירותי חניה לשנת 2025 עבור בית הדין השרעי בנצ</t>
  </si>
  <si>
    <t>4502557446</t>
  </si>
  <si>
    <t>40005387</t>
  </si>
  <si>
    <t>אביליה השקעות ונכסים בע"מ</t>
  </si>
  <si>
    <t>511613648</t>
  </si>
  <si>
    <t xml:space="preserve"> פרוטוקול מספר 118/20 מאשר התקשרות לצורך מתן שירות</t>
  </si>
  <si>
    <t>4502557533</t>
  </si>
  <si>
    <t>42474329</t>
  </si>
  <si>
    <t>אחלה ניהול מגדל פטרה ראובן ברקת 5 נ</t>
  </si>
  <si>
    <t>516722022</t>
  </si>
  <si>
    <t xml:space="preserve"> פרוטוקול מספר 360/24 מתאריך 16.12.2024 למתן שירות</t>
  </si>
  <si>
    <t>4502557809</t>
  </si>
  <si>
    <t>40003546</t>
  </si>
  <si>
    <t>ב. רוטברד ושות בעמ</t>
  </si>
  <si>
    <t>510374135</t>
  </si>
  <si>
    <t xml:space="preserve"> פרוטוקול מספר 9/23 מיום 09/01/2023 התקשרות לצורך</t>
  </si>
  <si>
    <t>4502557811</t>
  </si>
  <si>
    <t>4502557819</t>
  </si>
  <si>
    <t>40007086</t>
  </si>
  <si>
    <t>בק-טק (ירושלים) בע"מ</t>
  </si>
  <si>
    <t>511868465</t>
  </si>
  <si>
    <t xml:space="preserve"> פרוטוקול מספר 280/23  מיום  20/11/2023 התקשרות לצ</t>
  </si>
  <si>
    <t>4502557824</t>
  </si>
  <si>
    <t xml:space="preserve"> פרוטוקול מספר 314/24 מיום 25.11.2024   התקשרות לצ</t>
  </si>
  <si>
    <t>4502557835</t>
  </si>
  <si>
    <t xml:space="preserve"> שרותי חניה לשנת 2025 בהתאם לאישור ס.חשב התקשרות ע</t>
  </si>
  <si>
    <t>4502557871</t>
  </si>
  <si>
    <t xml:space="preserve"> התקשרות לצורך מתן שירותי חניה לשנת 2025 באישורי ה</t>
  </si>
  <si>
    <t xml:space="preserve"> 11,784.57</t>
  </si>
  <si>
    <t>4502558725</t>
  </si>
  <si>
    <t>40001057</t>
  </si>
  <si>
    <t>הדר דפנה בע'מ</t>
  </si>
  <si>
    <t>510246531</t>
  </si>
  <si>
    <t xml:space="preserve"> פרוטוקול מספר 304/24 המאשר מתן שירותי חניה לשנת 2</t>
  </si>
  <si>
    <t>4502558750</t>
  </si>
  <si>
    <t>40524900</t>
  </si>
  <si>
    <t>ים חניונים - קריית הלאום ראשון לציו</t>
  </si>
  <si>
    <t>514174416</t>
  </si>
  <si>
    <t xml:space="preserve"> פרוטוקול  מספר 316/24  מיום 25/11/24  התקשרות לצו</t>
  </si>
  <si>
    <t>4502559236</t>
  </si>
  <si>
    <t>40009731</t>
  </si>
  <si>
    <t>שימרון מולכו פרסקי ושו</t>
  </si>
  <si>
    <t>557409349</t>
  </si>
  <si>
    <t xml:space="preserve"> התקשרות לצורך ייצוג נפרד בעתירות שעניינן הקמת ועד</t>
  </si>
  <si>
    <t>06</t>
  </si>
  <si>
    <t>עמיחי ציסמריו</t>
  </si>
  <si>
    <t>4502560180</t>
  </si>
  <si>
    <t>40006163</t>
  </si>
  <si>
    <t>שפיר הנדסה אזרחית וימית בע"מ</t>
  </si>
  <si>
    <t>510500242</t>
  </si>
  <si>
    <t xml:space="preserve"> פרוטוקול מספר 312Q24 nאשר התקשרות לצורך מתן שירות</t>
  </si>
  <si>
    <t>4502560282</t>
  </si>
  <si>
    <t>42864386</t>
  </si>
  <si>
    <t>ברכאת רולא</t>
  </si>
  <si>
    <t>300809977</t>
  </si>
  <si>
    <t>4502560285</t>
  </si>
  <si>
    <t>42656664</t>
  </si>
  <si>
    <t>גביש מרואן</t>
  </si>
  <si>
    <t>059559658</t>
  </si>
  <si>
    <t xml:space="preserve"> 46,835.19</t>
  </si>
  <si>
    <t>4502560286</t>
  </si>
  <si>
    <t>42864382</t>
  </si>
  <si>
    <t>בוקסנבאום חגית</t>
  </si>
  <si>
    <t>033401415</t>
  </si>
  <si>
    <t>4502560288</t>
  </si>
  <si>
    <t>42867702</t>
  </si>
  <si>
    <t>סבג שטרית רביטל אושרה</t>
  </si>
  <si>
    <t>036271849</t>
  </si>
  <si>
    <t>4502560329</t>
  </si>
  <si>
    <t xml:space="preserve"> פרטוקול מספר 314/22 מיום 31/08/2022  התקשרות לצור</t>
  </si>
  <si>
    <t>4502560339</t>
  </si>
  <si>
    <t>41956352</t>
  </si>
  <si>
    <t>ראם קנדה בית אמריקה בע"מ</t>
  </si>
  <si>
    <t>516024981</t>
  </si>
  <si>
    <t xml:space="preserve"> פרוטוקול מספר 354/24 התקשרות לצורך מתן שירותי חני</t>
  </si>
  <si>
    <t>4502560389</t>
  </si>
  <si>
    <t xml:space="preserve"> פרוטוקול מספר 35/23  מאשר התקשרות לצורך מתן שירות</t>
  </si>
  <si>
    <t>4502560420</t>
  </si>
  <si>
    <t xml:space="preserve"> מתן שירותי חניה עהור הבקרה על התביעה ייצוג המדינה</t>
  </si>
  <si>
    <t xml:space="preserve">  1,578.20</t>
  </si>
  <si>
    <t>4502560463</t>
  </si>
  <si>
    <t xml:space="preserve"> פרוטוקול מספר 51/23 מאשר התקשרות לצורך מתםן שירות</t>
  </si>
  <si>
    <t>4502560516</t>
  </si>
  <si>
    <t xml:space="preserve"> שירותי חנייה לשנת 2025 בהתאם לפרוטוקול  318/24 עב</t>
  </si>
  <si>
    <t>511,909.67</t>
  </si>
  <si>
    <t>4502560576</t>
  </si>
  <si>
    <t xml:space="preserve"> פרוטוקול 353/24 מאשר התקשרות לצורך מתן שירותי חני</t>
  </si>
  <si>
    <t>984,972.60</t>
  </si>
  <si>
    <t>4502560587</t>
  </si>
  <si>
    <t>40148536</t>
  </si>
  <si>
    <t>אחוזות החוף בע'מ</t>
  </si>
  <si>
    <t>510266208</t>
  </si>
  <si>
    <t xml:space="preserve"> התקשרות למתן שירותי חניה  בית הדר ת"א לשנת 2025 ע</t>
  </si>
  <si>
    <t xml:space="preserve"> 23,686.20</t>
  </si>
  <si>
    <t>4502560626</t>
  </si>
  <si>
    <t xml:space="preserve"> התקשרות לצורך מתן שירותי חניה לשנת 2025 לפרקליטים</t>
  </si>
  <si>
    <t xml:space="preserve"> 35,162.56</t>
  </si>
  <si>
    <t>4502560637</t>
  </si>
  <si>
    <t xml:space="preserve"> מתן שירותי חניה לשנת 2025 במסגרת אישורים עד 50 אש</t>
  </si>
  <si>
    <t>4502560647</t>
  </si>
  <si>
    <t>40017514</t>
  </si>
  <si>
    <t>פ.ה.ט שירותי רכב וניהול חניונים בע"</t>
  </si>
  <si>
    <t>513363291</t>
  </si>
  <si>
    <t xml:space="preserve"> התקשרות לצורך מתן שירותי חניה לשנת 2025 עד למעבר</t>
  </si>
  <si>
    <t>4502560672</t>
  </si>
  <si>
    <t>41582960</t>
  </si>
  <si>
    <t>עדן חברה לפתוח כלכלי בירושלים</t>
  </si>
  <si>
    <t>513036137</t>
  </si>
  <si>
    <t xml:space="preserve"> תקשרות לצורך מתן שירותי חניה לשנת 2025 שירותי  חנ</t>
  </si>
  <si>
    <t>599,497.20</t>
  </si>
  <si>
    <t>4502560730</t>
  </si>
  <si>
    <t xml:space="preserve"> פרוטוקול מספר 310/24 התקשרות לצורך מתן שירותי חני</t>
  </si>
  <si>
    <t>338,514.79</t>
  </si>
  <si>
    <t>4502562303</t>
  </si>
  <si>
    <t>4502562328</t>
  </si>
  <si>
    <t xml:space="preserve"> שירותי חניה לשנת 2025 לחניון הסבלנות - אגרון עבור</t>
  </si>
  <si>
    <t>840,173.73</t>
  </si>
  <si>
    <t>4502562432</t>
  </si>
  <si>
    <t>40449771</t>
  </si>
  <si>
    <t>כלכלית ירושלים-כלל ביט</t>
  </si>
  <si>
    <t>558010666</t>
  </si>
  <si>
    <t xml:space="preserve"> שירותי חניה לשנת 2025 עבור יחידות המנהלת ברחוב כנ</t>
  </si>
  <si>
    <t>140,718.24</t>
  </si>
  <si>
    <t>4502562465</t>
  </si>
  <si>
    <t xml:space="preserve"> שירותי חניה לשנת 2025 גבעת שאול לעובדי היחידות :</t>
  </si>
  <si>
    <t xml:space="preserve"> 71,112.46</t>
  </si>
  <si>
    <t>4502562874</t>
  </si>
  <si>
    <t xml:space="preserve"> פרוטוקול מספר 276/24  התקשרות לצורך מתן שירותי חנ</t>
  </si>
  <si>
    <t>4502562881</t>
  </si>
  <si>
    <t>41081899</t>
  </si>
  <si>
    <t>מיקדן חניון בית קרדן בע"מ</t>
  </si>
  <si>
    <t>513450551</t>
  </si>
  <si>
    <t xml:space="preserve"> פרוטוקול  מספר 320/24 התקשרות לצורת תשלום דמי ניה</t>
  </si>
  <si>
    <t>4502562884</t>
  </si>
  <si>
    <t xml:space="preserve"> פרוטוקול מספר 277/24 התקשרות לצורך מתן שירותי חני</t>
  </si>
  <si>
    <t>4502562886</t>
  </si>
  <si>
    <t>40465938</t>
  </si>
  <si>
    <t>קרית תעשיות עתירות מדע בע"מ</t>
  </si>
  <si>
    <t>510535420</t>
  </si>
  <si>
    <t xml:space="preserve"> פרוטוקול מספר 441/22 מאשר התקשרות לצורך מתן שירות</t>
  </si>
  <si>
    <t>4502562890</t>
  </si>
  <si>
    <t>40003406</t>
  </si>
  <si>
    <t>קרדן נדל"ן יזום ופיתוח בע"מ</t>
  </si>
  <si>
    <t>520041005</t>
  </si>
  <si>
    <t xml:space="preserve"> פרוטוקול מספר 275/24 מתן שירותי חניה לשנת 2025 28</t>
  </si>
  <si>
    <t>4502562894</t>
  </si>
  <si>
    <t xml:space="preserve"> שוברי חניה עבור בית המשפט בחדרה עבור יחידות המופי</t>
  </si>
  <si>
    <t xml:space="preserve"> 14,155.84</t>
  </si>
  <si>
    <t>4502564073</t>
  </si>
  <si>
    <t xml:space="preserve"> פרוטוקול 317Q24 מאשר התקשרות לצורך מתן שירותי חני</t>
  </si>
  <si>
    <t>4502564148</t>
  </si>
  <si>
    <t xml:space="preserve"> פרוטוקול מספר 303/24 התקשרות לצורך מתן שירותי חני</t>
  </si>
  <si>
    <t>4502564777</t>
  </si>
  <si>
    <t>40007090</t>
  </si>
  <si>
    <t>איל צבי בע"מ</t>
  </si>
  <si>
    <t>511929663</t>
  </si>
  <si>
    <t xml:space="preserve"> שירותי חניה לשנת 2025 עבור עובדי האפ"כ בשערי העיר</t>
  </si>
  <si>
    <t>576,163.36</t>
  </si>
  <si>
    <t>4502565700</t>
  </si>
  <si>
    <t>505,069.22</t>
  </si>
  <si>
    <t>4502565772</t>
  </si>
  <si>
    <t>42791366</t>
  </si>
  <si>
    <t>מ.י.א. שלושת האחים סוב לבן 2021 בע"</t>
  </si>
  <si>
    <t>516426616</t>
  </si>
  <si>
    <t xml:space="preserve"> שירותי חניה לשנת 2025 התאם לפרוטוקול 308/24 חניה</t>
  </si>
  <si>
    <t>4502566115</t>
  </si>
  <si>
    <t>20000201</t>
  </si>
  <si>
    <t>עירית תל-אביב-יפו</t>
  </si>
  <si>
    <t>500250006</t>
  </si>
  <si>
    <t xml:space="preserve"> ארנונה ת"א לשנת 2025 ארנונה ת"א לשנת 2024 סיום הת</t>
  </si>
  <si>
    <t>4502567270</t>
  </si>
  <si>
    <t>20000014</t>
  </si>
  <si>
    <t>עירית אשדוד</t>
  </si>
  <si>
    <t xml:space="preserve"> ארנונה לשנת 2025- טאבו אשדוד ארנונה לשנת 2024- טא</t>
  </si>
  <si>
    <t>4502567271</t>
  </si>
  <si>
    <t>20000229</t>
  </si>
  <si>
    <t>עירית אשקלון</t>
  </si>
  <si>
    <t xml:space="preserve"> ארנונה לשנת 2025- אשקלון פמ"ח  דרום ארנונה לשנת 2</t>
  </si>
  <si>
    <t>4502567273</t>
  </si>
  <si>
    <t>20000254</t>
  </si>
  <si>
    <t>עירית באר שבע</t>
  </si>
  <si>
    <t xml:space="preserve"> ארנונה לשנת 2025- ב"ש ארנונה לשנת 2024- ב"ש סיום</t>
  </si>
  <si>
    <t>4502567275</t>
  </si>
  <si>
    <t>20000203</t>
  </si>
  <si>
    <t>מ.מ. באקה אל-גרבייה</t>
  </si>
  <si>
    <t xml:space="preserve"> ארנונה בקעה אל-גרבייה  שרעי לשנת 2025 ארנונה בקעה</t>
  </si>
  <si>
    <t>4502567277</t>
  </si>
  <si>
    <t>20000223</t>
  </si>
  <si>
    <t>עירית חדרה</t>
  </si>
  <si>
    <t xml:space="preserve"> ארנונה חדרה טאבו 2025 ארנונה חדרה טאבו 2024 סיום</t>
  </si>
  <si>
    <t>4502567282</t>
  </si>
  <si>
    <t>20000182</t>
  </si>
  <si>
    <t>עירית חיפה</t>
  </si>
  <si>
    <t xml:space="preserve"> ארנונה חיפה לשנת 2025 ארנונה חיפה לשנת 2024 11/12</t>
  </si>
  <si>
    <t>4502567287</t>
  </si>
  <si>
    <t>20000224</t>
  </si>
  <si>
    <t>עירית חולון</t>
  </si>
  <si>
    <t xml:space="preserve"> ארנונה חולון טאבו 2025 ארנונה חולון טאבו 2024 סיו</t>
  </si>
  <si>
    <t>4502567289</t>
  </si>
  <si>
    <t>20000156</t>
  </si>
  <si>
    <t>עירית טייבה</t>
  </si>
  <si>
    <t xml:space="preserve"> ארנונה טייבה שרעיים 2025 ארנונה טייבה שרעיים 2024</t>
  </si>
  <si>
    <t>4502567296</t>
  </si>
  <si>
    <t>20000100</t>
  </si>
  <si>
    <t>עיריית נוף הגליל</t>
  </si>
  <si>
    <t xml:space="preserve"> ארנונה נצרת עילית 2025 ארנונה נצרת עילית 2024 סיו</t>
  </si>
  <si>
    <t>4502567298</t>
  </si>
  <si>
    <t>20000233</t>
  </si>
  <si>
    <t>עיריית נתניה</t>
  </si>
  <si>
    <t xml:space="preserve"> ארנונה נתניה 2025 ארנונה נתניה 2024 סיום התקשרות</t>
  </si>
  <si>
    <t>4502567300</t>
  </si>
  <si>
    <t>20000235</t>
  </si>
  <si>
    <t>עירית סח'נין</t>
  </si>
  <si>
    <t xml:space="preserve"> ארנונה סחנין 2025 ארנונה סחנין 2024 סיום התקשרות</t>
  </si>
  <si>
    <t>4502567301</t>
  </si>
  <si>
    <t>20000238</t>
  </si>
  <si>
    <t>עירית עכו</t>
  </si>
  <si>
    <t xml:space="preserve"> ארנונה עכו- טאבו 2025 ארנונה עכו- טאבו 2024 סיום</t>
  </si>
  <si>
    <t>4502567305</t>
  </si>
  <si>
    <t>20000243</t>
  </si>
  <si>
    <t>עירית פתח תקוה</t>
  </si>
  <si>
    <t xml:space="preserve"> ארנונה פ"ת טאבו 2025 ארנונה פ"ת טאבו 2024 סיום הת</t>
  </si>
  <si>
    <t>4502567307</t>
  </si>
  <si>
    <t>20000247</t>
  </si>
  <si>
    <t>עירית ראשון לציון</t>
  </si>
  <si>
    <t xml:space="preserve"> ארנונה ראש"לצ-מח"ש 2025 ארנונה ראש"לצ-מח"ש 2024 ס</t>
  </si>
  <si>
    <t>4502567310</t>
  </si>
  <si>
    <t>20000248</t>
  </si>
  <si>
    <t>עירית רחובות</t>
  </si>
  <si>
    <t>500284005</t>
  </si>
  <si>
    <t xml:space="preserve"> ארנונה רחובות 2025 ארנונה רחובות 2024</t>
  </si>
  <si>
    <t>4502567312</t>
  </si>
  <si>
    <t>20000228</t>
  </si>
  <si>
    <t>עירית לוד</t>
  </si>
  <si>
    <t xml:space="preserve"> ארנונה לוד 2025 ארנונה לוד 2024 סיום התקשרות</t>
  </si>
  <si>
    <t>4502567313</t>
  </si>
  <si>
    <t>20000171</t>
  </si>
  <si>
    <t>עירית מעלה אדומים</t>
  </si>
  <si>
    <t xml:space="preserve"> ארנונה עבור  עריית מעלה אדומים 2025 ארנונה עבור ס</t>
  </si>
  <si>
    <t>4502567316</t>
  </si>
  <si>
    <t>20000147</t>
  </si>
  <si>
    <t>עירית אילת</t>
  </si>
  <si>
    <t xml:space="preserve"> ארנונה אילת 2025 ארנונה אילת 2024 סיום התקשרות</t>
  </si>
  <si>
    <t>4502567334</t>
  </si>
  <si>
    <t xml:space="preserve"> מים -פטנטים 2025 מים -פטנטים 2024</t>
  </si>
  <si>
    <t>4502567342</t>
  </si>
  <si>
    <t>20000796</t>
  </si>
  <si>
    <t>חברת הגיחון בע"מ</t>
  </si>
  <si>
    <t>512291295</t>
  </si>
  <si>
    <t xml:space="preserve">  מים עבור יחידות בירושלים  2025  מים עבור יחידות</t>
  </si>
  <si>
    <t>4502567344</t>
  </si>
  <si>
    <t xml:space="preserve"> מים הבאר השלישית - רחובות 2025 מים הבאר השלישית -</t>
  </si>
  <si>
    <t>4502567347</t>
  </si>
  <si>
    <t xml:space="preserve"> מים טאבו אשדוד 2025 מים טאבו אשדוד 2024</t>
  </si>
  <si>
    <t>4502567351</t>
  </si>
  <si>
    <t xml:space="preserve"> מים  בניין מוסקוביץ ת"א 2025 מים  בניין מוסקוביץ</t>
  </si>
  <si>
    <t>4502567354</t>
  </si>
  <si>
    <t xml:space="preserve"> מים טאבו חולון 2025 מים טאבו חולון 2024</t>
  </si>
  <si>
    <t>4502567357</t>
  </si>
  <si>
    <t xml:space="preserve"> מים טאבו חדרה 2025 מים טאבו חדרה 2024</t>
  </si>
  <si>
    <t>4502567361</t>
  </si>
  <si>
    <t xml:space="preserve"> מים סיוע לוד 2025 מים סיוע לוד 2024</t>
  </si>
  <si>
    <t>4502567365</t>
  </si>
  <si>
    <t xml:space="preserve"> מים טאבו נצרת עילית 2025 מים טאבו נצרת עילית 2024</t>
  </si>
  <si>
    <t>4502567368</t>
  </si>
  <si>
    <t xml:space="preserve"> מים נתניה 2025 מים נתניה 2024</t>
  </si>
  <si>
    <t>4502567369</t>
  </si>
  <si>
    <t xml:space="preserve"> מים בקעה  שרעי+ מים טייבה שרעיים 2025 מים בקעה  ש</t>
  </si>
  <si>
    <t>4502567374</t>
  </si>
  <si>
    <t xml:space="preserve"> מים-מח"ש+ מוקד הר החוצבים 2025 מים-מח"ש+ מוקד הר</t>
  </si>
  <si>
    <t>4502567375</t>
  </si>
  <si>
    <t xml:space="preserve"> מים פ"ת טאבו 2025 מים פ"ת טאבו 2024</t>
  </si>
  <si>
    <t>4502567476</t>
  </si>
  <si>
    <t xml:space="preserve"> מים שערי העיר 2025 מים שערי העיר 2024</t>
  </si>
  <si>
    <t>4502567480</t>
  </si>
  <si>
    <t xml:space="preserve"> מים פייר קינג 33  ועדת ערר קורונה עבור 2025 מים פ</t>
  </si>
  <si>
    <t>4502567500</t>
  </si>
  <si>
    <t xml:space="preserve"> חשמל ציבורי+ מיזוג מוסקוביץ ת"א לשנת 2025 חשמל צי</t>
  </si>
  <si>
    <t>4502567503</t>
  </si>
  <si>
    <t xml:space="preserve"> חשמל טאבו נתניה 2025 חשמל טאבו נתניה 2024</t>
  </si>
  <si>
    <t>4502567507</t>
  </si>
  <si>
    <t xml:space="preserve"> חשמל טאבו נתניה 2025 04/09/2024 -תוספת בהתאם לביצ</t>
  </si>
  <si>
    <t>4502567513</t>
  </si>
  <si>
    <t xml:space="preserve"> מים +חשמל בניין קרסו ב"ש 2025 מים +חשמל בניין קרס</t>
  </si>
  <si>
    <t>4502567518</t>
  </si>
  <si>
    <t>4502567521</t>
  </si>
  <si>
    <t xml:space="preserve"> חשמל+מים בית מצפה 2025 חשמל+מים בית מצפה 2024</t>
  </si>
  <si>
    <t>4502567523</t>
  </si>
  <si>
    <t xml:space="preserve"> חשמל+מים+הוצאות ארנונה+יישום הסכם קיבוצי 2025 חשמ</t>
  </si>
  <si>
    <t>4502567525</t>
  </si>
  <si>
    <t xml:space="preserve">  תשלום עבור חשמל + הוצאות שונות לועד בית 2025 פרק</t>
  </si>
  <si>
    <t>4502567529</t>
  </si>
  <si>
    <t xml:space="preserve"> חשמל טאבו חדרה 2025 חשמל טאבו חדרה 2024</t>
  </si>
  <si>
    <t>4502567533</t>
  </si>
  <si>
    <t xml:space="preserve"> חשמל+ מים אשקלון 2025 21/02/2024-  בהגבלות בערך צ</t>
  </si>
  <si>
    <t>4502567536</t>
  </si>
  <si>
    <t xml:space="preserve"> החזר הוצאות מים וחשמל עמדת זקיף 2025 החזר הוצאות</t>
  </si>
  <si>
    <t>4502567538</t>
  </si>
  <si>
    <t xml:space="preserve"> מים +חשמל בניין קרסו ב"ש 2025 הספקים החדשים הם אל</t>
  </si>
  <si>
    <t>4502567540</t>
  </si>
  <si>
    <t xml:space="preserve"> חשמל + אנרגיה בית עומר לשנת 2025 התשלום של משרד ה</t>
  </si>
  <si>
    <t>4502567544</t>
  </si>
  <si>
    <t xml:space="preserve"> חשמל+ מים + יישום הסכם קיבוצי עכו 2025 חשמל+ מים</t>
  </si>
  <si>
    <t>4502567561</t>
  </si>
  <si>
    <t xml:space="preserve"> חשמל+ מים  בניין וולפסון 2025 חשמל+ מים  בניין וו</t>
  </si>
  <si>
    <t>4502567563</t>
  </si>
  <si>
    <t xml:space="preserve">  חשמל  סיוע לוד שנת 2025  חשמל  סיוע לוד שנת 2024</t>
  </si>
  <si>
    <t>4502567567</t>
  </si>
  <si>
    <t xml:space="preserve">  חשמל בוקעתה דרוזי לשנת 2025  חשמל בוקעתה דרוזי ל</t>
  </si>
  <si>
    <t>4502567594</t>
  </si>
  <si>
    <t xml:space="preserve"> חשמל- מחסן למשרד המשפטים 2025 חשמל- מחסן למשרד המ</t>
  </si>
  <si>
    <t>4502567597</t>
  </si>
  <si>
    <t xml:space="preserve"> חשמל ציבורי נצרת אפ"כ 2025 חשמל ציבורי נצרת אפ"כ</t>
  </si>
  <si>
    <t>4502567601</t>
  </si>
  <si>
    <t xml:space="preserve"> חשמל מגדלי הבירה שנת 2025 חשמל מגדלי הבירה שנת 20</t>
  </si>
  <si>
    <t>4502567605</t>
  </si>
  <si>
    <t xml:space="preserve"> חשמל ציבורי+משרדים ראשל"צ-מח"ש 2025 חשמל ציבורי+מ</t>
  </si>
  <si>
    <t>4502567606</t>
  </si>
  <si>
    <t xml:space="preserve"> חשמל עבור אנרגיה חריגה בית קרדן 2025 חשמל עבור אנ</t>
  </si>
  <si>
    <t>4502567608</t>
  </si>
  <si>
    <t xml:space="preserve"> חשמל למח"ש אילת 2025 חשמל למח"ש אילת 2024</t>
  </si>
  <si>
    <t>4502567609</t>
  </si>
  <si>
    <t>40007168</t>
  </si>
  <si>
    <t>נכסי אריאל - ב.א. פתח תקוה, ניהול ב</t>
  </si>
  <si>
    <t>512698168</t>
  </si>
  <si>
    <t xml:space="preserve"> חשמל פ"ת-טאבו 2025 חשמל פ"ת-טאבו 2024</t>
  </si>
  <si>
    <t>4502567612</t>
  </si>
  <si>
    <t xml:space="preserve"> קניון אחד נצרת טאבו  חשמל + מים 2025 קניון אחד נצ</t>
  </si>
  <si>
    <t>4502567618</t>
  </si>
  <si>
    <t>40960797</t>
  </si>
  <si>
    <t>ע.ז.י. - כסלו בע"מ</t>
  </si>
  <si>
    <t>513408203</t>
  </si>
  <si>
    <t xml:space="preserve"> חשמל עבור נוף הגליל נצרת עילית (גלבוע 1)לשנת 2025</t>
  </si>
  <si>
    <t>4502567621</t>
  </si>
  <si>
    <t xml:space="preserve">  החזר הוצאות חשמל 2025  החזר הוצאות חשמל 2024</t>
  </si>
  <si>
    <t>4502567625</t>
  </si>
  <si>
    <t xml:space="preserve"> החזר הוצאות חשמל 2025  פרקליט מאוים  נ.מ החזר הוצ</t>
  </si>
  <si>
    <t>4502567627</t>
  </si>
  <si>
    <t xml:space="preserve"> חשמל טאבו אשדוד 2025 חשמל טאבו אשדוד 2024</t>
  </si>
  <si>
    <t>4502567630</t>
  </si>
  <si>
    <t xml:space="preserve"> חשמל חוצבים 19 שנת 2025 חשמל חוצבים 19 שנת 2024</t>
  </si>
  <si>
    <t>4502567635</t>
  </si>
  <si>
    <t>42488692</t>
  </si>
  <si>
    <t>אלמקיאס רחל</t>
  </si>
  <si>
    <t xml:space="preserve"> החזר תשלומי מים וחשמל לשנת 2025 10.1.2024 - הארכת</t>
  </si>
  <si>
    <t>4502567648</t>
  </si>
  <si>
    <t xml:space="preserve">  חשמל  אפ"כ לוד 2025  חשמל 2024 אפ"כ לוד</t>
  </si>
  <si>
    <t>4502567669</t>
  </si>
  <si>
    <t>40007289</t>
  </si>
  <si>
    <t>שרכת כהרבא מחאפטית אל קדס אל מסאהמה</t>
  </si>
  <si>
    <t>520028689</t>
  </si>
  <si>
    <t xml:space="preserve"> חשמל לשכה ראשית - התשלום לחברת החשמל של מזרח י-ם</t>
  </si>
  <si>
    <t>4502567929</t>
  </si>
  <si>
    <t>41969312</t>
  </si>
  <si>
    <t>א.ר ראם פרויקטים בע"מ</t>
  </si>
  <si>
    <t>515941193</t>
  </si>
  <si>
    <t xml:space="preserve"> פרוטוקול מספר 306/24 המשך התקשרות לצורך מתן שירות</t>
  </si>
  <si>
    <t>4502567950</t>
  </si>
  <si>
    <t xml:space="preserve">  התקשרות לצורך מתן שירותי חניה לשנת 2025 שירותי ח</t>
  </si>
  <si>
    <t xml:space="preserve"> 41,525.38</t>
  </si>
  <si>
    <t>4502567952</t>
  </si>
  <si>
    <t xml:space="preserve"> שירותי חניה לשנת 2025 עבור עובדי המחלקה האזרחית ל</t>
  </si>
  <si>
    <t xml:space="preserve"> 57,832.87</t>
  </si>
  <si>
    <t>4502569217</t>
  </si>
  <si>
    <t>50101939</t>
  </si>
  <si>
    <t xml:space="preserve"> KATE PARLETT</t>
  </si>
  <si>
    <t>GBP</t>
  </si>
  <si>
    <t>4502569230</t>
  </si>
  <si>
    <t xml:space="preserve"> ביטוחים 2025 משרד המשפטים ביטוחים 2024 משרד המשפט</t>
  </si>
  <si>
    <t>4502570668</t>
  </si>
  <si>
    <t xml:space="preserve"> שכירות יחידות המשרד  2025 לפי הקובץ של האוצר שכיר</t>
  </si>
  <si>
    <t>4502573050</t>
  </si>
  <si>
    <t xml:space="preserve"> פרוטוקול 302/24 התקשרות לצורך מתן שירותי חניה לשנ</t>
  </si>
  <si>
    <t>4502573051</t>
  </si>
  <si>
    <t xml:space="preserve"> התקשרות לצורך מתן שירותי חניה לשנת 2025 פרוטוקול</t>
  </si>
  <si>
    <t>4502574329</t>
  </si>
  <si>
    <t xml:space="preserve"> תוספת חניות לאורחים ברשות הפטנטים לשנת 2025</t>
  </si>
  <si>
    <t xml:space="preserve"> 42,372.88</t>
  </si>
  <si>
    <t>4502574338</t>
  </si>
  <si>
    <t xml:space="preserve"> פרוטוקול 274/24 מאשר התקשרות לצורך מתן שירותי חני</t>
  </si>
  <si>
    <t>4502574346</t>
  </si>
  <si>
    <t xml:space="preserve"> חשמל ק. הממשלה ת"א קומה 24+25 לשנת 2025 25.12.202</t>
  </si>
  <si>
    <t>4502574358</t>
  </si>
  <si>
    <t>50103255</t>
  </si>
  <si>
    <t xml:space="preserve"> Vitor Coelho Silva &amp; Associados So</t>
  </si>
  <si>
    <t xml:space="preserve"> שירותי ייעוץ משפטי עבור המחלקה הבין לאומית בהתאם</t>
  </si>
  <si>
    <t>4502574795</t>
  </si>
  <si>
    <t xml:space="preserve"> פרוטוקול מספר 273/24 nאשר התקשרות לצורך מתן שירות</t>
  </si>
  <si>
    <t>4502575617</t>
  </si>
  <si>
    <t xml:space="preserve"> שירותי חניה לשנת 22025 לחניון זיסו פתח תקווה לעוב</t>
  </si>
  <si>
    <t xml:space="preserve"> 30,920.32</t>
  </si>
  <si>
    <t>4502575619</t>
  </si>
  <si>
    <t xml:space="preserve"> 38,761.83</t>
  </si>
  <si>
    <t>4502575950</t>
  </si>
  <si>
    <t>40375136</t>
  </si>
  <si>
    <t>איירפורט סיטי בע"מ</t>
  </si>
  <si>
    <t>511659401</t>
  </si>
  <si>
    <t xml:space="preserve"> השכרת מקומות חניה בחניון צפוני עילי בבניין להב )ב</t>
  </si>
  <si>
    <t>4502577682</t>
  </si>
  <si>
    <t>40364514</t>
  </si>
  <si>
    <t>בר אור אילת</t>
  </si>
  <si>
    <t>026626820</t>
  </si>
  <si>
    <t>4502581235</t>
  </si>
  <si>
    <t xml:space="preserve"> שירותי חניה לשנת 2025 עבור פרקליטות באר שבע</t>
  </si>
  <si>
    <t xml:space="preserve"> 41,823.96</t>
  </si>
  <si>
    <t>4502581319</t>
  </si>
  <si>
    <t xml:space="preserve"> שירותי חניה לשנת 2025 חניון ימקא עבור עובדי המלך</t>
  </si>
  <si>
    <t>4502581549</t>
  </si>
  <si>
    <t>4502585171</t>
  </si>
  <si>
    <t xml:space="preserve"> פרוטוקול מספר  255/25 התקשרות לצורך מתן שירותי חנ</t>
  </si>
  <si>
    <t>133,425.00</t>
  </si>
  <si>
    <t>4502587002</t>
  </si>
  <si>
    <t>222,607.50</t>
  </si>
  <si>
    <t>4502592808</t>
  </si>
  <si>
    <t>40004697</t>
  </si>
  <si>
    <t>רמות מ.א. ניהול ותחזוקה (1993) בע"מ</t>
  </si>
  <si>
    <t>511845497</t>
  </si>
  <si>
    <t xml:space="preserve"> שירותי חניה בקריית הממשלה ת"א לשנת 2025 30.6.25 -</t>
  </si>
  <si>
    <t>4502592858</t>
  </si>
  <si>
    <t>42827828</t>
  </si>
  <si>
    <t>חניון ספרה פארק-אין גבעת שאול ירושל</t>
  </si>
  <si>
    <t>540328457</t>
  </si>
  <si>
    <t xml:space="preserve">  שירותי חניה לפרקליטים המגיעים לדיונים בבית דין ל</t>
  </si>
  <si>
    <t xml:space="preserve">  0.54</t>
  </si>
  <si>
    <t>4502592864</t>
  </si>
  <si>
    <t>41579451</t>
  </si>
  <si>
    <t>עדן - חברה לפיתוח כלכלי בירושלים בע</t>
  </si>
  <si>
    <t xml:space="preserve"> חניות לפרקליטים בבתי דין לעבודה לשנת 2025-2026</t>
  </si>
  <si>
    <t xml:space="preserve"> 12,711.86</t>
  </si>
  <si>
    <t>4502593088</t>
  </si>
  <si>
    <t xml:space="preserve"> שנת 2025 התקשרות עבור רכישת שירותים שיבוצעו ע"י א</t>
  </si>
  <si>
    <t>4502593226</t>
  </si>
  <si>
    <t xml:space="preserve"> שירותי חניה בקריית הממשלה ת"א לשנת 2025 7/6/2025</t>
  </si>
  <si>
    <t>4502594419</t>
  </si>
  <si>
    <t xml:space="preserve"> שירותי חניה לעובדי המשרד בנוף הגליל לשנת 2025 בהת</t>
  </si>
  <si>
    <t>4502595604</t>
  </si>
  <si>
    <t>40005160</t>
  </si>
  <si>
    <t>סומך חייקין</t>
  </si>
  <si>
    <t>540002383</t>
  </si>
  <si>
    <t xml:space="preserve"> מכרז 56.24 מתן שירותי ייעוץ סיוע וליווי יחידות המ</t>
  </si>
  <si>
    <t xml:space="preserve">  1,047,332.20</t>
  </si>
  <si>
    <t>4502596369</t>
  </si>
  <si>
    <t>50109856</t>
  </si>
  <si>
    <t xml:space="preserve"> Torres falavigna e Vainer Sociedad</t>
  </si>
  <si>
    <t xml:space="preserve"> 10,246.15</t>
  </si>
  <si>
    <t>4502608886</t>
  </si>
  <si>
    <t xml:space="preserve"> הנפקת כרטיסי רישוי בהתאם למכרז 58.24 והנפקתם לזגא</t>
  </si>
  <si>
    <t>300,000.00</t>
  </si>
  <si>
    <t>4502608892</t>
  </si>
  <si>
    <t>40009399</t>
  </si>
  <si>
    <t>חברת גב-ים לקרקעות בע"מ</t>
  </si>
  <si>
    <t>520001736</t>
  </si>
  <si>
    <t xml:space="preserve"> דמי ניהול לקרית הממשלה בחיפה לשנת 2025 התשלום החל</t>
  </si>
  <si>
    <t>4502608924</t>
  </si>
  <si>
    <t xml:space="preserve">  4,677,677.54</t>
  </si>
  <si>
    <t>4502610749</t>
  </si>
  <si>
    <t>40444244</t>
  </si>
  <si>
    <t>האוניברסיטה הפתוחה</t>
  </si>
  <si>
    <t>500706502</t>
  </si>
  <si>
    <t xml:space="preserve"> התקשרות למתן שירותי פיתוח ויישום תכנית הכשרה,תכני</t>
  </si>
  <si>
    <t>450,000.00</t>
  </si>
  <si>
    <t>4502611621</t>
  </si>
  <si>
    <t>40004929</t>
  </si>
  <si>
    <t>סודקסו שירותים באתרים עסקיים ישראל</t>
  </si>
  <si>
    <t>512687609</t>
  </si>
  <si>
    <t xml:space="preserve"> פרוטוקול 481/19 מתן שירות מזנון וכיבוד בניין מטה</t>
  </si>
  <si>
    <t>4502611722</t>
  </si>
  <si>
    <t>40126946</t>
  </si>
  <si>
    <t>חיים ניזרי - חברה לבניה ופיתוח בע"מ</t>
  </si>
  <si>
    <t>512443847</t>
  </si>
  <si>
    <t xml:space="preserve"> התקשרות לצורת התאמות ושיפוצים בהתאם לפרוטוקול 118</t>
  </si>
  <si>
    <t>4502611924</t>
  </si>
  <si>
    <t>40357953</t>
  </si>
  <si>
    <t>מובמנט וולנס בע"מ</t>
  </si>
  <si>
    <t>513600528</t>
  </si>
  <si>
    <t xml:space="preserve"> הפעלת ואחזקת מתחם כושר תוך הפעלת חוגים ושמירה על</t>
  </si>
  <si>
    <t>233,050.00</t>
  </si>
  <si>
    <t>4502612635</t>
  </si>
  <si>
    <t>41633436</t>
  </si>
  <si>
    <t>נדין גלובל פלאסט בע"מ</t>
  </si>
  <si>
    <t>515159721</t>
  </si>
  <si>
    <t xml:space="preserve"> בהתאם לחוזה 5008440 מול הדיור הממשלתי התרשרות לחנ</t>
  </si>
  <si>
    <t>4502613737</t>
  </si>
  <si>
    <t>40413627</t>
  </si>
  <si>
    <t>פנגו פיי אנד גו בע"מ</t>
  </si>
  <si>
    <t>514020015</t>
  </si>
  <si>
    <t xml:space="preserve"> מכרז פומבי 12/25 שירותי חניה סולילארית פרוטוקול 1</t>
  </si>
  <si>
    <t>נטע ראובני</t>
  </si>
  <si>
    <t>4502613761</t>
  </si>
  <si>
    <t xml:space="preserve"> התקשרות לצורך מתן שירותי חניה 2025 לעובדי נציבות</t>
  </si>
  <si>
    <t>4502613781</t>
  </si>
  <si>
    <t>4502614265</t>
  </si>
  <si>
    <t>40319842</t>
  </si>
  <si>
    <t>ע.ר.ד. הובלות דוד בע"מ</t>
  </si>
  <si>
    <t>513415455</t>
  </si>
  <si>
    <t xml:space="preserve"> מכרז הובלות מס'87/24 התקשרות בהתאם לפרוטוקול 60/2</t>
  </si>
  <si>
    <t xml:space="preserve">  2,442,416.33</t>
  </si>
  <si>
    <t>4502615693</t>
  </si>
  <si>
    <t>40486510</t>
  </si>
  <si>
    <t>קאץ יעקב</t>
  </si>
  <si>
    <t>069661478</t>
  </si>
  <si>
    <t xml:space="preserve"> עלות של 1 ש"ח למעקב אחר תוקף ההתקשרות וביטוח בדיק</t>
  </si>
  <si>
    <t>4502617674</t>
  </si>
  <si>
    <t>40006977</t>
  </si>
  <si>
    <t>אי.טי.טי.אי )שיווק( בע"מ</t>
  </si>
  <si>
    <t>510908361</t>
  </si>
  <si>
    <t xml:space="preserve"> שירותי מיחשוב התקשרות עם חברת ITTI לעדכון נתונים</t>
  </si>
  <si>
    <t xml:space="preserve">  1,200,000.00</t>
  </si>
  <si>
    <t>לילית ביטון</t>
  </si>
  <si>
    <t>4502618203</t>
  </si>
  <si>
    <t xml:space="preserve"> מתן שירותי חניה עבור הבקרה על התביעה ייצוג המדינה</t>
  </si>
  <si>
    <t xml:space="preserve"> 71,667.29</t>
  </si>
  <si>
    <t>4502618208</t>
  </si>
  <si>
    <t xml:space="preserve"> תשלום  עבור במת חשמל בהתאם לחוזה שסוכם עבור שנת 2</t>
  </si>
  <si>
    <t>4502475342</t>
  </si>
  <si>
    <t>סתיו יצקן יפת</t>
  </si>
  <si>
    <t xml:space="preserve"> שירותי מיחשוב התקשרות עם חברת ITTI פרוטוקול ועדת</t>
  </si>
  <si>
    <t>206787160</t>
  </si>
  <si>
    <t xml:space="preserve">  3,202.00</t>
  </si>
  <si>
    <t>4502494758</t>
  </si>
  <si>
    <t>4502495344</t>
  </si>
  <si>
    <t xml:space="preserve"> עבודות בינוי ושיפוצים בקריית הממשלה נוף הגליל לפי</t>
  </si>
  <si>
    <t>4502502468</t>
  </si>
  <si>
    <t>42050233</t>
  </si>
  <si>
    <t>מוניות אלעד לעד בע"מ</t>
  </si>
  <si>
    <t>512666017</t>
  </si>
  <si>
    <t xml:space="preserve"> שירותי הסעים במוניות מזדמנות לבתי המשפט השונים במ</t>
  </si>
  <si>
    <t>278,264.40</t>
  </si>
  <si>
    <t>4502503347</t>
  </si>
  <si>
    <t>42467147</t>
  </si>
  <si>
    <t>רייד מוביליטי בע"מ</t>
  </si>
  <si>
    <t>516150893</t>
  </si>
  <si>
    <t xml:space="preserve"> מערכת חכמה לניהול הסעות עבור משרד המשפטים בהתאם ל</t>
  </si>
  <si>
    <t>4502505315</t>
  </si>
  <si>
    <t>40004961</t>
  </si>
  <si>
    <t>גאו-דע - ניהול ומידע מקרקעין ונכסים</t>
  </si>
  <si>
    <t>512765033</t>
  </si>
  <si>
    <t xml:space="preserve"> מכרז קלט נתונים עבור הרשות לאיסור הלבנת הון ומימו</t>
  </si>
  <si>
    <t>634,822.71</t>
  </si>
  <si>
    <t>שרון בן שטרית</t>
  </si>
  <si>
    <t>4502509213</t>
  </si>
  <si>
    <t xml:space="preserve"> 15.09.2024 - הארכת התקשרות לצורך שירותי הובלה וסב</t>
  </si>
  <si>
    <t>153,287.40</t>
  </si>
  <si>
    <t>4502510770</t>
  </si>
  <si>
    <t xml:space="preserve"> הארכת התקשרות עם חברת קרן אש לצורך מתן שירותים למ</t>
  </si>
  <si>
    <t>224,457.13</t>
  </si>
  <si>
    <t>4502510835</t>
  </si>
  <si>
    <t>198,000.00</t>
  </si>
  <si>
    <t>4502515514</t>
  </si>
  <si>
    <t>40009821</t>
  </si>
  <si>
    <t>בזק און ליין בע"מ</t>
  </si>
  <si>
    <t>513050898</t>
  </si>
  <si>
    <t xml:space="preserve"> הפעלת מוקד טלפוני ותקשורת כתובה במיקור חוץ עבור מ</t>
  </si>
  <si>
    <t>אפרת ברבר</t>
  </si>
  <si>
    <t>4502516065</t>
  </si>
  <si>
    <t>40000012</t>
  </si>
  <si>
    <t>החברה למתנ"סים - מרכזים קהילתיים בי</t>
  </si>
  <si>
    <t xml:space="preserve"> הסכם התקשרות עבור פיילוט נפגעי עבירה בחברה הערבית</t>
  </si>
  <si>
    <t>4502527943</t>
  </si>
  <si>
    <t>20000755</t>
  </si>
  <si>
    <t>מי הגליל - תאגיד המים והביוב האזורי</t>
  </si>
  <si>
    <t>514291574</t>
  </si>
  <si>
    <t xml:space="preserve"> מים ביה"ד שרעי סכנין - סגירת חובות לשנת 2024.</t>
  </si>
  <si>
    <t>4502529133</t>
  </si>
  <si>
    <t xml:space="preserve"> מימוש אופציה להארכת התקשרות בהתאם לפרוטוקול 260/2</t>
  </si>
  <si>
    <t>4502543458</t>
  </si>
  <si>
    <t xml:space="preserve"> השתתפות יחסית בעלויות בידוק בטחוני במסגרת מתווה ש</t>
  </si>
  <si>
    <t>4502544479</t>
  </si>
  <si>
    <t xml:space="preserve"> שיפוצים והתאמות לשנים 2024-2025 בנכסי המשרד בהתאם</t>
  </si>
  <si>
    <t>4502544559</t>
  </si>
  <si>
    <t xml:space="preserve"> מים הסדרת תשלום חוב לשנת 2016-2022 של יחידת הסיוע</t>
  </si>
  <si>
    <t>4502544876</t>
  </si>
  <si>
    <t xml:space="preserve"> תוספות בהתאם להוראת מינהל הדיור הממשלתי להקמת מטב</t>
  </si>
  <si>
    <t>4502550934</t>
  </si>
  <si>
    <t>40011886</t>
  </si>
  <si>
    <t>ביטוליט בע"מ</t>
  </si>
  <si>
    <t>511157737</t>
  </si>
  <si>
    <t xml:space="preserve"> ביצוע עבודות שונות בתחום הבינוי והתשתיות לצורך הק</t>
  </si>
  <si>
    <t>4502550995</t>
  </si>
  <si>
    <t xml:space="preserve"> ביצוע שיפוצים למערכת מיזוג האוויר בנכס המדינה, בי</t>
  </si>
  <si>
    <t>4502551174</t>
  </si>
  <si>
    <t xml:space="preserve"> ביצוע שיפוצים מערכת מיזוג אוויר בנכסי המדינה באזו</t>
  </si>
  <si>
    <t>4502551811</t>
  </si>
  <si>
    <t xml:space="preserve"> עדכון תוכניות וביצוע במסגרת שיפוץ קומת יחידת חדלו</t>
  </si>
  <si>
    <t>4502551825</t>
  </si>
  <si>
    <t xml:space="preserve"> ביצוע עבודות שיפוצים והתאמות קלות בנכס שבמגדלי הב</t>
  </si>
  <si>
    <t>4502552722</t>
  </si>
  <si>
    <t>40001605</t>
  </si>
  <si>
    <t>טלדור מערכות מחשבים (1986) בע"מ</t>
  </si>
  <si>
    <t>520039710</t>
  </si>
  <si>
    <t xml:space="preserve"> התקשרות למתן שירותי ניהול ותפעול מרכז קלט ניתוח ו</t>
  </si>
  <si>
    <t xml:space="preserve">  2,033,693.60</t>
  </si>
  <si>
    <t>4502553947</t>
  </si>
  <si>
    <t>40001579</t>
  </si>
  <si>
    <t>חברת החשמל לישראל בעמ</t>
  </si>
  <si>
    <t>520000472</t>
  </si>
  <si>
    <t xml:space="preserve"> חשמל הוראות קבע לשנת 2025 19.03.2025 - שונה תנאי</t>
  </si>
  <si>
    <t>4502557375</t>
  </si>
  <si>
    <t xml:space="preserve"> דמי ניהול עבור טאבו רחובות 2025 1042.5 מ"ר לחודש</t>
  </si>
  <si>
    <t>4502557401</t>
  </si>
  <si>
    <t xml:space="preserve"> דמ"נ שנתי 2025 נצרת עילית, הסכם ניהול חדש החל מיו</t>
  </si>
  <si>
    <t>4502557449</t>
  </si>
  <si>
    <t xml:space="preserve"> התקשרות לשנת 2025 דמ"נ בית התאומים י-ם שורה 10 אפ</t>
  </si>
  <si>
    <t>4502557501</t>
  </si>
  <si>
    <t>41437889</t>
  </si>
  <si>
    <t>אוטו חן -איסתא נכסים</t>
  </si>
  <si>
    <t>558262606</t>
  </si>
  <si>
    <t xml:space="preserve"> דמ"נ 2025 : עבור סנגוריה מרכז ת"א - בניין חן קמור</t>
  </si>
  <si>
    <t>4502557522</t>
  </si>
  <si>
    <t xml:space="preserve"> דמ"נ החל שנתי 2025 שרעיים בקעה אל-גרבייה שטח 774</t>
  </si>
  <si>
    <t>4502557814</t>
  </si>
  <si>
    <t xml:space="preserve"> דמ"נ פטנטים הגן הטכנולוגי שנת 2025 שורה 10: 1. שט</t>
  </si>
  <si>
    <t>4502557818</t>
  </si>
  <si>
    <t>41111366</t>
  </si>
  <si>
    <t>גנאים מתכת סכנין והצפון בע"מ</t>
  </si>
  <si>
    <t>512177841</t>
  </si>
  <si>
    <t xml:space="preserve"> דמ"נ שרעי סכנין, שנת 2025  שטח 400 מ"ר שורה 10- 1</t>
  </si>
  <si>
    <t>4502557822</t>
  </si>
  <si>
    <t xml:space="preserve"> דמ"נ  פרקליטות מחוז אשקלון כצנלסון 10, אשקלון לשנ</t>
  </si>
  <si>
    <t>4502557840</t>
  </si>
  <si>
    <t xml:space="preserve"> דמ"נ  טאבו חדרה שנת 2025 שורות 10: 2.09 $*4%*7%*5</t>
  </si>
  <si>
    <t>4502557852</t>
  </si>
  <si>
    <t>40577055</t>
  </si>
  <si>
    <t>אדמת הצבי השקעות בע"מ</t>
  </si>
  <si>
    <t>512472432</t>
  </si>
  <si>
    <t xml:space="preserve"> דמ"נ לשנת 2025 דמ"נ טאבו אשדוד קניון סימול קומה 9</t>
  </si>
  <si>
    <t>4502557861</t>
  </si>
  <si>
    <t>40174024</t>
  </si>
  <si>
    <t>החברה לשרותים בהדר דפנה בעמ</t>
  </si>
  <si>
    <t>510589203</t>
  </si>
  <si>
    <t xml:space="preserve"> דמ"נ שנת 2025 הדר דפנה 3,507.1* 21.4= 75,051.94 6</t>
  </si>
  <si>
    <t>4502557901</t>
  </si>
  <si>
    <t>70005272</t>
  </si>
  <si>
    <t>ועד בית בניין בית הדר</t>
  </si>
  <si>
    <t xml:space="preserve"> ועד בית בית הדר ת"א שנת 2025 שטח חדש  327.5 בהתאם</t>
  </si>
  <si>
    <t>4502557934</t>
  </si>
  <si>
    <t>40003347</t>
  </si>
  <si>
    <t>חב-עד נכסים בע"מ</t>
  </si>
  <si>
    <t>512476292</t>
  </si>
  <si>
    <t xml:space="preserve"> דמ"נ שערי העיר אפ"כ  2025 שורה 10- שטח 2333.14 מ"</t>
  </si>
  <si>
    <t>4502558117</t>
  </si>
  <si>
    <t>40956514</t>
  </si>
  <si>
    <t>חברה לניהול בית עומר בע"מ</t>
  </si>
  <si>
    <t>514907278</t>
  </si>
  <si>
    <t xml:space="preserve"> שנת 2025 בית עומר היחידות המקצועיות 739 מ"ר דמ"נ</t>
  </si>
  <si>
    <t>4502558147</t>
  </si>
  <si>
    <t xml:space="preserve"> שנת 2025 דמ"נ סיוע לוד שטח 1525.75 מ"ר שורה 10- ע</t>
  </si>
  <si>
    <t>4502560146</t>
  </si>
  <si>
    <t>41638902</t>
  </si>
  <si>
    <t>פרחאת סאלח בע"מ</t>
  </si>
  <si>
    <t>514450410</t>
  </si>
  <si>
    <t xml:space="preserve"> דמי ניהול לשנת 2025 דמ"נ דרוזי  בוקעתא   החל מיום</t>
  </si>
  <si>
    <t>4502560270</t>
  </si>
  <si>
    <t xml:space="preserve"> חוזה ניהול ואחזקה לשנת  2025 עלות של 8.89 ש"ח למ"</t>
  </si>
  <si>
    <t>4502560272</t>
  </si>
  <si>
    <t xml:space="preserve"> דמ"נ ת"א יגאל אלון שנת 2025 -  אפ"כ שורה 10  צמוד</t>
  </si>
  <si>
    <t>4502560274</t>
  </si>
  <si>
    <t>40124641</t>
  </si>
  <si>
    <t>מגדל חברה לביטוח בע"מ - עוסק מורשה</t>
  </si>
  <si>
    <t>520004896</t>
  </si>
  <si>
    <t xml:space="preserve">  התקשרות לשנת 2025 שורה 10- חוזה ניהול תמורה סעיף</t>
  </si>
  <si>
    <t>4502560293</t>
  </si>
  <si>
    <t xml:space="preserve"> התקשרות לשנת 2025 שורה 10 - מים שנת 2025 1.2 לאדם</t>
  </si>
  <si>
    <t>4502560297</t>
  </si>
  <si>
    <t xml:space="preserve"> התקשרות לשנת 2025 בקרה על התביעה מגדל שלום שורה 1</t>
  </si>
  <si>
    <t>4502560302</t>
  </si>
  <si>
    <t xml:space="preserve"> דמ"נ 2025 טאבו + מח"ש נתניה שורה 10 שטח 1156.07 ש</t>
  </si>
  <si>
    <t>4502560310</t>
  </si>
  <si>
    <t xml:space="preserve"> שנה 2025  שורה 10- מח"ש אילת בהתאם חוזה ניהול של</t>
  </si>
  <si>
    <t>4502560321</t>
  </si>
  <si>
    <t xml:space="preserve"> שנת 2025  דמ"נ טאבו פ"ת, בהתאם לחוזה הניהול מיום</t>
  </si>
  <si>
    <t>4502560331</t>
  </si>
  <si>
    <t>40006033</t>
  </si>
  <si>
    <t>נכסי אריאל - פרוייקטים בע"מ</t>
  </si>
  <si>
    <t>511515900</t>
  </si>
  <si>
    <t xml:space="preserve"> דמ"נ ק. הממשלה חיפה בניין א' לשנת 2025 שורה 10: 7</t>
  </si>
  <si>
    <t>4502560337</t>
  </si>
  <si>
    <t xml:space="preserve"> דמ"נ בבניין שערי העיר בקומה 7 לשנת 2025. שטח- 433</t>
  </si>
  <si>
    <t>4502560342</t>
  </si>
  <si>
    <t xml:space="preserve"> התקשרות לשנת 2025 בית מצפה סיוע + המחלקה הכלכלית</t>
  </si>
  <si>
    <t>4502560350</t>
  </si>
  <si>
    <t xml:space="preserve"> 2025 דמ"נ בהתאם לחוזה הניהול עבור שטחים חיצוניים+</t>
  </si>
  <si>
    <t>4502560382</t>
  </si>
  <si>
    <t xml:space="preserve">  דמ"נ שנת 2025 שורה 10 אפ"כ שטח של :255+64+38+20=</t>
  </si>
  <si>
    <t>4502560388</t>
  </si>
  <si>
    <t xml:space="preserve"> לשנת 2025 דמ"נ בניין דונה י-ם החל מיום 01/10/2017</t>
  </si>
  <si>
    <t>4502560395</t>
  </si>
  <si>
    <t xml:space="preserve"> דמ"נ טאבו יחידת הדרכה( במקום מח"ש)שנת 2025 שורה 1</t>
  </si>
  <si>
    <t>4502560413</t>
  </si>
  <si>
    <t xml:space="preserve"> דמ"נ 2025 פייר קינג 33  ועדת ערר קורונה 12 חודשים</t>
  </si>
  <si>
    <t>4502560427</t>
  </si>
  <si>
    <t xml:space="preserve"> דמי ניהול בית קרדן ת"א 2025 לות של 24.5 ש"ח למ"ר</t>
  </si>
  <si>
    <t>4502560437</t>
  </si>
  <si>
    <t xml:space="preserve"> דמ"נ טאבו  בניין וולפסון 2025 שטח 388 מ"ר לחודש *</t>
  </si>
  <si>
    <t>4502560446</t>
  </si>
  <si>
    <t xml:space="preserve">  דמ"נ 2025 עבור נכס חדש הר החוצבים עבור יחידת המי</t>
  </si>
  <si>
    <t>4502560453</t>
  </si>
  <si>
    <t xml:space="preserve"> דמ"נ אפ"כ לשנת 2025 החל מיום 01/07/2022, שטח 544</t>
  </si>
  <si>
    <t>4502560465</t>
  </si>
  <si>
    <t xml:space="preserve"> שנת 2025 דמי ניהול  מוקד טלפוני שטח של 1,350 מ"ר</t>
  </si>
  <si>
    <t>4502560474</t>
  </si>
  <si>
    <t xml:space="preserve"> דמי ניהול מח"ש ירושלים, שטח 1900 . לחודש 02/2017</t>
  </si>
  <si>
    <t>4502560481</t>
  </si>
  <si>
    <t>40004287</t>
  </si>
  <si>
    <t>שירותי מגדל העיר בירושלים (1980) בע</t>
  </si>
  <si>
    <t>510850969</t>
  </si>
  <si>
    <t xml:space="preserve">  דמ"נ מגדל העיר התקשרות לשנת 2025  64 מודלים סה"כ</t>
  </si>
  <si>
    <t>4502560544</t>
  </si>
  <si>
    <t xml:space="preserve"> דמ"נ בניין מוסקוביץ 2025 שטח קומות קומה 0+גלריה ש</t>
  </si>
  <si>
    <t>4502560656</t>
  </si>
  <si>
    <t xml:space="preserve"> דמ"נ בניין קרסו ב"ש 2025 הספקים החדשים הם אלטשולר</t>
  </si>
  <si>
    <t>4502560770</t>
  </si>
  <si>
    <t>40007161</t>
  </si>
  <si>
    <t>אשמורת ניהול נכסים בע"מ</t>
  </si>
  <si>
    <t>512620477</t>
  </si>
  <si>
    <t xml:space="preserve"> דמ"נ קרייה באר שבע רבעון ראשון 2025  שטח  6350.60</t>
  </si>
  <si>
    <t>4502560779</t>
  </si>
  <si>
    <t>4502560820</t>
  </si>
  <si>
    <t xml:space="preserve"> דמי ניהול  לשנת 2025 בניין כלל שורה 10+30 - שטח מ</t>
  </si>
  <si>
    <t>4502561036</t>
  </si>
  <si>
    <t xml:space="preserve"> דמ"נ עכו 2025 שורה 10- תעריף 12.4. שורה  20  תשלו</t>
  </si>
  <si>
    <t>4502561054</t>
  </si>
  <si>
    <t xml:space="preserve"> 2025 -  דמ"נ ק. הממשלה חיפה בניין ב' שורה 10+30 -</t>
  </si>
  <si>
    <t>4502561077</t>
  </si>
  <si>
    <t xml:space="preserve"> דמ"נ ק. הממשלה נוף הגליל 2025 שטח משרד המשפטים 26</t>
  </si>
  <si>
    <t>4502561106</t>
  </si>
  <si>
    <t>40291095</t>
  </si>
  <si>
    <t>קרן הסיטי בע"מ</t>
  </si>
  <si>
    <t>512535253</t>
  </si>
  <si>
    <t xml:space="preserve"> שנת 2025 שורה 10+30-  תשלום  24,099.6 בהתאם לפירו</t>
  </si>
  <si>
    <t>4502561118</t>
  </si>
  <si>
    <t xml:space="preserve">  דמ"נ  מגדלי  הבירה שנת 2025 שורה 10+30 אחזקה ל-6</t>
  </si>
  <si>
    <t>4502561137</t>
  </si>
  <si>
    <t>70004542</t>
  </si>
  <si>
    <t>נציגות בית אגרון</t>
  </si>
  <si>
    <t xml:space="preserve"> ועד בית בית אגרון שנתי לשנת 2025 תקציב שנתי של 24</t>
  </si>
  <si>
    <t>4502562464</t>
  </si>
  <si>
    <t xml:space="preserve"> דמ"נ שנת 2025 שורה 10 - דמ"נ קריה ת"א שטח 395 מ"ר</t>
  </si>
  <si>
    <t>4502562493</t>
  </si>
  <si>
    <t>70000038</t>
  </si>
  <si>
    <t>ועד בית קדושי קהיר - חולון</t>
  </si>
  <si>
    <t xml:space="preserve"> התקשרות לשנת 2025 שטח 540 תעריף 7.8 ש"ח למ"ר תערי</t>
  </si>
  <si>
    <t>4502563990</t>
  </si>
  <si>
    <t>50101784</t>
  </si>
  <si>
    <t>SLL SRL</t>
  </si>
  <si>
    <t xml:space="preserve"> 14.07.25: נוספה שורה 20-הרחבת ההזמנה בהיקף של 150</t>
  </si>
  <si>
    <t>4502569648</t>
  </si>
  <si>
    <t>40011862</t>
  </si>
  <si>
    <t>ארדן קונטרול-טק בע"מ</t>
  </si>
  <si>
    <t>511018913</t>
  </si>
  <si>
    <t xml:space="preserve"> התקשרות לצורך התקנת מערכות ביטחון בקומה 6 וחיבורן</t>
  </si>
  <si>
    <t>4502577407</t>
  </si>
  <si>
    <t>20000231</t>
  </si>
  <si>
    <t>עירית נצרת</t>
  </si>
  <si>
    <t>500273008</t>
  </si>
  <si>
    <t xml:space="preserve"> ארנונה נצרת סיוע+ שרעי 2025 ארנונה נצרת סיוע+ שרע</t>
  </si>
  <si>
    <t>4502578436</t>
  </si>
  <si>
    <t>40007169</t>
  </si>
  <si>
    <t>מח 10 בע"מ</t>
  </si>
  <si>
    <t>512705146</t>
  </si>
  <si>
    <t xml:space="preserve"> שירותי עריכת ובדיקת בחינות ממוחשבות עבור מנהלת הי</t>
  </si>
  <si>
    <t xml:space="preserve"> 42,913.20</t>
  </si>
  <si>
    <t>4502583803</t>
  </si>
  <si>
    <t>40004272</t>
  </si>
  <si>
    <t>ע.מי.ש.ב. שרותים בע"מ</t>
  </si>
  <si>
    <t>510802325</t>
  </si>
  <si>
    <t xml:space="preserve"> מתן שירותי ניקיון ליחידות המשרד באזור ת"א, המרכז</t>
  </si>
  <si>
    <t xml:space="preserve">  8,395,317.43</t>
  </si>
  <si>
    <t>4502583877</t>
  </si>
  <si>
    <t xml:space="preserve"> מתן שירותי הסעדה עבור עובדי המשרד במחוז ת"א בבניי</t>
  </si>
  <si>
    <t>4502585513</t>
  </si>
  <si>
    <t xml:space="preserve"> דמ"נ שנת 2025 קרית הממשלה תל אביב שורה 10 - דמ"נ</t>
  </si>
  <si>
    <t>4502589004</t>
  </si>
  <si>
    <t>40011874</t>
  </si>
  <si>
    <t>אלקטרה אפ אם- אחזקת מבנים ומערכות ב</t>
  </si>
  <si>
    <t>511095853</t>
  </si>
  <si>
    <t xml:space="preserve"> מתן שירותי תחזוקה עבור מבנים שונים של משרד המשפטי</t>
  </si>
  <si>
    <t xml:space="preserve">  1,053,784.00</t>
  </si>
  <si>
    <t>4502589428</t>
  </si>
  <si>
    <t>42209514</t>
  </si>
  <si>
    <t>קמפוס אלקטרום בע"מ</t>
  </si>
  <si>
    <t>516245263</t>
  </si>
  <si>
    <t xml:space="preserve"> דמי ניהול לתקופה 1.10.2024-31.12.2025 קמ"ש נתניה</t>
  </si>
  <si>
    <t>4502592978</t>
  </si>
  <si>
    <t xml:space="preserve"> מתן שירותי דואר, מכרז 8.20 הארכת התקשרות בהתאם לפ</t>
  </si>
  <si>
    <t>623,177.04</t>
  </si>
  <si>
    <t>4501338547</t>
  </si>
  <si>
    <t>עזרא זאב גוטרמן</t>
  </si>
  <si>
    <t>40001337</t>
  </si>
  <si>
    <t>גרפיטי - שיווק ציוד משרדי ונייר בע"</t>
  </si>
  <si>
    <t>511846156</t>
  </si>
  <si>
    <t xml:space="preserve"> ציוד משרדי בית הדין דרוזי מסעדה איש קשר : Nadim K</t>
  </si>
  <si>
    <t>332622802</t>
  </si>
  <si>
    <t>4501343571</t>
  </si>
  <si>
    <t xml:space="preserve"> ציוד משרדי סיוע משפטי מחוז נצרת אשת קשר נדידה אבו</t>
  </si>
  <si>
    <t>4501364852</t>
  </si>
  <si>
    <t xml:space="preserve"> ציוד משרדי סיוע משפטי מחוז לוד אשת קשר : בריג''ט</t>
  </si>
  <si>
    <t>4501396465</t>
  </si>
  <si>
    <t xml:space="preserve"> ציוד משרדי עבור פרקליטות פלילי מחוז דרום אשת קשר</t>
  </si>
  <si>
    <t>ענת דקל</t>
  </si>
  <si>
    <t>4502589281</t>
  </si>
  <si>
    <t>40001103</t>
  </si>
  <si>
    <t>קרביץ )4791( בעמ</t>
  </si>
  <si>
    <t>510674039</t>
  </si>
  <si>
    <t xml:space="preserve"> ציוד משרדי פרקליטות חיפה פלילי  רדה שוחט אלון, 05</t>
  </si>
  <si>
    <t>315174656</t>
  </si>
  <si>
    <t>רדה שוחט אלון</t>
  </si>
  <si>
    <t>4502605164</t>
  </si>
  <si>
    <t xml:space="preserve"> ציוד משרדי פרקליטות חיפה פלילי לוטם גגתי, 054-753</t>
  </si>
  <si>
    <t>4501890724</t>
  </si>
  <si>
    <t xml:space="preserve"> הובלות ארצי פרוט' 94/20 מיום 17/03/2020, מכרז פומ</t>
  </si>
  <si>
    <t>055630974</t>
  </si>
  <si>
    <t xml:space="preserve"> 24,940.83</t>
  </si>
  <si>
    <t>4502188409</t>
  </si>
  <si>
    <t xml:space="preserve">  4,002.02</t>
  </si>
  <si>
    <t>4502429487</t>
  </si>
  <si>
    <t xml:space="preserve"> פרוטוקול  מספר 323/23  מיום 18/12/2023  התקשרות ל</t>
  </si>
  <si>
    <t>4502429493</t>
  </si>
  <si>
    <t xml:space="preserve"> פרוטוקול מספר 313/22 מאשר התקשרות לצורך מתן שירות</t>
  </si>
  <si>
    <t>4502429495</t>
  </si>
  <si>
    <t xml:space="preserve"> פרוטוקול מספר 282/23 מיום 20/11/2023  חניה לשנת 2</t>
  </si>
  <si>
    <t>4502429496</t>
  </si>
  <si>
    <t xml:space="preserve"> פרוטוקול  מספר 246/22מיום 11/07/2022 התקשרות לצור</t>
  </si>
  <si>
    <t>4502429928</t>
  </si>
  <si>
    <t xml:space="preserve"> פרוטוקול מספר 315/22 מאשר התקשרות לצורך מתן שירות</t>
  </si>
  <si>
    <t>4502429956</t>
  </si>
  <si>
    <t>40001471</t>
  </si>
  <si>
    <t>אשמורת תיכונה בע"מ</t>
  </si>
  <si>
    <t>512574948</t>
  </si>
  <si>
    <t xml:space="preserve"> פרוטוקול  מספר 269/23  מיום 13/11/2023 התקשרות  ל</t>
  </si>
  <si>
    <t>4502429965</t>
  </si>
  <si>
    <t>4502430030</t>
  </si>
  <si>
    <t>4502436494</t>
  </si>
  <si>
    <t xml:space="preserve"> פרוטוקול מספר 271/23  מיום 13/11/2023  מתן שירותי</t>
  </si>
  <si>
    <t>4502437429</t>
  </si>
  <si>
    <t xml:space="preserve"> התקשרות למתן שירותי חניה  בית הדר ת"א התקשרות עד</t>
  </si>
  <si>
    <t>211.72</t>
  </si>
  <si>
    <t>4502554375</t>
  </si>
  <si>
    <t>10000642</t>
  </si>
  <si>
    <t>מטה חשכ"ל-מנהלת הבינוי</t>
  </si>
  <si>
    <t xml:space="preserve"> חיוב בניין חדש למטה חשכ"ל  מנהלת הבינוי</t>
  </si>
  <si>
    <t>85</t>
  </si>
  <si>
    <t>4502627400</t>
  </si>
  <si>
    <t>10000002</t>
  </si>
  <si>
    <t>החשב הכללי</t>
  </si>
  <si>
    <t>500100136</t>
  </si>
  <si>
    <t xml:space="preserve"> 27/07/2025  סבסוד ארוחות  הזמנה חדשה לקישור תשלומ</t>
  </si>
  <si>
    <t>053</t>
  </si>
  <si>
    <t>4502138583</t>
  </si>
  <si>
    <t>דניאל בן שטרית</t>
  </si>
  <si>
    <t xml:space="preserve"> כיבוד משקי, רישום והסדר מקרקעין, יאיר אבוחצירה 05</t>
  </si>
  <si>
    <t>054860499</t>
  </si>
  <si>
    <t>יאיר אבוחצירה</t>
  </si>
  <si>
    <t>4502163788</t>
  </si>
  <si>
    <t>40188339</t>
  </si>
  <si>
    <t>אלקטרו קובי בע"מ</t>
  </si>
  <si>
    <t>511534893</t>
  </si>
  <si>
    <t xml:space="preserve"> אלקטרו קובי - טבריה. 1) 2 קומקום חשמלי כולל משלוח</t>
  </si>
  <si>
    <t>4502184086</t>
  </si>
  <si>
    <t>42363145</t>
  </si>
  <si>
    <t>טרקלין חשמל - מוצרי צריכה בע"מ</t>
  </si>
  <si>
    <t>512946500</t>
  </si>
  <si>
    <t xml:space="preserve"> טרקלין חשמל - מוצרי צריכה בע"מ 1) מקרר משרדי כ-10</t>
  </si>
  <si>
    <t>פרח מזרחי</t>
  </si>
  <si>
    <t>4502188383</t>
  </si>
  <si>
    <t xml:space="preserve"> מוצרי חשמל אפ"כ ת"א נורית יוחאי 0506216157 התשלום</t>
  </si>
  <si>
    <t>נורית יוחאי</t>
  </si>
  <si>
    <t>4502224603</t>
  </si>
  <si>
    <t xml:space="preserve"> כיבוד משקי, הרשות להגנת הפרטיות, חופית זהוראי, 05</t>
  </si>
  <si>
    <t>חופית זהוראי</t>
  </si>
  <si>
    <t>4502224949</t>
  </si>
  <si>
    <t xml:space="preserve"> כיבוד משקי הנהלת הרשות לרישום והסדר זכויות מקרקעי</t>
  </si>
  <si>
    <t>4502234432</t>
  </si>
  <si>
    <t xml:space="preserve"> כיבוד משקי פרקליטות חיפה פלילי (שד' פל ים 15) לינ</t>
  </si>
  <si>
    <t>4502234500</t>
  </si>
  <si>
    <t xml:space="preserve"> ציוד משקי אגף ביקורת פנימית (הלל 6 קומה 5 י-ם) יפ</t>
  </si>
  <si>
    <t>יפית גורדון</t>
  </si>
  <si>
    <t>4502247075</t>
  </si>
  <si>
    <t xml:space="preserve"> ציוד משקי סניגוריה ארצית רוחמה שמואלי 0506216916</t>
  </si>
  <si>
    <t>4502254979</t>
  </si>
  <si>
    <t xml:space="preserve"> כיבוד מישקי הרשות להגנת הפרטיות (דרך מנחם בגין 12</t>
  </si>
  <si>
    <t>4502308699</t>
  </si>
  <si>
    <t xml:space="preserve"> פרקליטות דרום פלילי, ענת דקל, 050-6216047 התשלום</t>
  </si>
  <si>
    <t>4502316394</t>
  </si>
  <si>
    <t xml:space="preserve"> פרקליטות חיפה אזרחי, ג'נאן אבראהים, 0539641691 הת</t>
  </si>
  <si>
    <t>ליטל אלקסלסי</t>
  </si>
  <si>
    <t>4502408235</t>
  </si>
  <si>
    <t>40010480</t>
  </si>
  <si>
    <t>מסיעי אריה שאשא בע"מ</t>
  </si>
  <si>
    <t>510840028</t>
  </si>
  <si>
    <t xml:space="preserve"> הזמנה עבור קליטת חשבוניות 1/1/19-30/6/22 על חשבון</t>
  </si>
  <si>
    <t>156,450.82</t>
  </si>
  <si>
    <t>4502367974</t>
  </si>
  <si>
    <t>193.52</t>
  </si>
  <si>
    <t>4500006246</t>
  </si>
  <si>
    <t>מרב כהן</t>
  </si>
  <si>
    <t>40004654</t>
  </si>
  <si>
    <t>אייגס - יעוץ, ניהול, יזום (2002) בע</t>
  </si>
  <si>
    <t xml:space="preserve"> הזמנה לא פעילה נמחקה בתאריך 01/08/04</t>
  </si>
  <si>
    <t>027701267</t>
  </si>
  <si>
    <t>4500011057</t>
  </si>
  <si>
    <t>90013670</t>
  </si>
  <si>
    <t>ברוכין אהרן שלמה</t>
  </si>
  <si>
    <t xml:space="preserve"> עפ"י חשבונית מצ"ב 6809 (חשבונית מקור נמצאת אצל ני</t>
  </si>
  <si>
    <t>4500467713</t>
  </si>
  <si>
    <t>40364068</t>
  </si>
  <si>
    <t>או.די. אופיס דיזיין בע"מ</t>
  </si>
  <si>
    <t>513767426</t>
  </si>
  <si>
    <t xml:space="preserve"> עבור רשום מקרקעין רחובות חשכ"ל</t>
  </si>
  <si>
    <t>056</t>
  </si>
  <si>
    <t>4501455840</t>
  </si>
  <si>
    <t xml:space="preserve"> עבור פיקוח ומנהלת על בניין משרד המשפטים החדש בקרי</t>
  </si>
  <si>
    <t>075</t>
  </si>
  <si>
    <t>4500007951</t>
  </si>
  <si>
    <t>איילת הרוש</t>
  </si>
  <si>
    <t>10000173</t>
  </si>
  <si>
    <t>המדפיס הממשלתי</t>
  </si>
  <si>
    <t xml:space="preserve"> עבור פרמ"ח ת"א פלילי- ציפי יעקב שד' שאול המלך 39</t>
  </si>
  <si>
    <t>040000127</t>
  </si>
  <si>
    <t>4501341142</t>
  </si>
  <si>
    <t xml:space="preserve"> ציוד משרדי עבור פרקליטות המדינה מח' כלכלית איש קש</t>
  </si>
  <si>
    <t>4501353039</t>
  </si>
  <si>
    <t xml:space="preserve"> ציוד משרדי עבור פרקליטות המדינה מח' אזרחית איש קש</t>
  </si>
  <si>
    <t>יעקב זוהר</t>
  </si>
  <si>
    <t>4501360183</t>
  </si>
  <si>
    <t xml:space="preserve"> ציוד משרדי עבור פרקליטות חיפה פלילי אשת קשר: חן ו</t>
  </si>
  <si>
    <t>4501471259</t>
  </si>
  <si>
    <t xml:space="preserve"> ציוד משרדי עבור  פרקליטות חיפה פלילי אשת קשר: חן</t>
  </si>
  <si>
    <t>4502124029</t>
  </si>
  <si>
    <t>40001324</t>
  </si>
  <si>
    <t>מלונות לב דוד בע"מ</t>
  </si>
  <si>
    <t>511792012</t>
  </si>
  <si>
    <t xml:space="preserve"> שירותי לינה - בעבור העובד אלון אלטמן פרקליטות דרו</t>
  </si>
  <si>
    <t>4502200343</t>
  </si>
  <si>
    <t xml:space="preserve"> ציוד משרדי, פרקליטות מחוז ת"א (אזרחי), מיה מזרחי,</t>
  </si>
  <si>
    <t>מיה מזרחי</t>
  </si>
  <si>
    <t>4502205999</t>
  </si>
  <si>
    <t xml:space="preserve"> ציוד משרדי פרקליטות המחלקה הכלכלית, הסורג 1 קומה</t>
  </si>
  <si>
    <t>אלה לגריסי</t>
  </si>
  <si>
    <t>4502252953</t>
  </si>
  <si>
    <t xml:space="preserve"> ציוד משרדי, סנגוריה ציבורית ת"א, רוחמה שמואלי, 05</t>
  </si>
  <si>
    <t>4502252965</t>
  </si>
  <si>
    <t xml:space="preserve"> ציוד משרדי, סנגוריה ציבורית מרכז, אפרת מאולבוגט,</t>
  </si>
  <si>
    <t>אפרת מאולבוגט</t>
  </si>
  <si>
    <t>4502252968</t>
  </si>
  <si>
    <t xml:space="preserve"> ציוד משרדי, פרקליטות המדינה - מחלקת הסייבר, גל לו</t>
  </si>
  <si>
    <t>4502310288</t>
  </si>
  <si>
    <t>40001594</t>
  </si>
  <si>
    <t>מלונות הירדן מ.ה.י. בע"מ</t>
  </si>
  <si>
    <t>520034158</t>
  </si>
  <si>
    <t xml:space="preserve"> חדר סינגל על   בסיס לינה וארוחת בוקר עבור העובדת</t>
  </si>
  <si>
    <t>מאיה ברזני</t>
  </si>
  <si>
    <t>4502324125</t>
  </si>
  <si>
    <t>40167927</t>
  </si>
  <si>
    <t>איקן - מס בע"מ</t>
  </si>
  <si>
    <t>512495706</t>
  </si>
  <si>
    <t xml:space="preserve"> מכרז דיגיטל-9-2019-איקן מס בע"מ עיצוב גרפי לדוח כ</t>
  </si>
  <si>
    <t>4502339883</t>
  </si>
  <si>
    <t xml:space="preserve"> ציוד משרדי פרקליטות ירושלים פלילי, אושרית אליהו,</t>
  </si>
  <si>
    <t>4502342613</t>
  </si>
  <si>
    <t xml:space="preserve"> ציוד משרדי פרקליטות ת"א פלילי- שרית אברהמי 050-62</t>
  </si>
  <si>
    <t>שרה אברהמי</t>
  </si>
  <si>
    <t>4502351134</t>
  </si>
  <si>
    <t xml:space="preserve"> ציוד משרדי פרקליטות ים פלילי-יעקב זהר  050-621610</t>
  </si>
  <si>
    <t>4502356668</t>
  </si>
  <si>
    <t xml:space="preserve"> ציוד משרדי נציבות הביקורת על מערך התביעה וייצוג ה</t>
  </si>
  <si>
    <t>4502386329</t>
  </si>
  <si>
    <t>40327609</t>
  </si>
  <si>
    <t>יעדים לצפון מיסודה של קרן רש"י )ע"ר</t>
  </si>
  <si>
    <t>580421626</t>
  </si>
  <si>
    <t xml:space="preserve"> השאלת תוכנת  FINEREADER פרקליטות ירושלים אזרחי, א</t>
  </si>
  <si>
    <t>אדוה חזן</t>
  </si>
  <si>
    <t>4502418841</t>
  </si>
  <si>
    <t>40001212</t>
  </si>
  <si>
    <t>שחר - מוצרי נייר בע"מ</t>
  </si>
  <si>
    <t>511219933</t>
  </si>
  <si>
    <t xml:space="preserve"> נייר אקולוגי 75 או 80 גרם. פרקליטות ירושלים אזרחי</t>
  </si>
  <si>
    <t>4502420125</t>
  </si>
  <si>
    <t xml:space="preserve"> כיבוד משקי פרקליטות דרום פלילי- ענת דקל 050621604</t>
  </si>
  <si>
    <t>4502420538</t>
  </si>
  <si>
    <t>41915625</t>
  </si>
  <si>
    <t>לייזר מכוני העתקות בע"מ</t>
  </si>
  <si>
    <t>514864370</t>
  </si>
  <si>
    <t xml:space="preserve"> חותמות פרקליטות מחוז ת"א אזרחי- עמית כנפו 052-598</t>
  </si>
  <si>
    <t>4502421676</t>
  </si>
  <si>
    <t>40015371</t>
  </si>
  <si>
    <t>כהנא בלהה</t>
  </si>
  <si>
    <t>056521206</t>
  </si>
  <si>
    <t xml:space="preserve"> תשלום חוות דעת בתיק שלום דבש פרקליטות - יחידת ניה</t>
  </si>
  <si>
    <t>4502424727</t>
  </si>
  <si>
    <t>40174431</t>
  </si>
  <si>
    <t>א.ת. קרטונג' 1997 בע"מ</t>
  </si>
  <si>
    <t>512430281</t>
  </si>
  <si>
    <t xml:space="preserve"> חוצצים+ הדפסה נציבות הביקורת על מערך התביעה וייצו</t>
  </si>
  <si>
    <t>4502424756</t>
  </si>
  <si>
    <t xml:space="preserve"> ציוד משרדי פרקלטות המדינה מחלקת עררים -רבקה דוידי</t>
  </si>
  <si>
    <t>רבקה דוודיאן</t>
  </si>
  <si>
    <t>4502425436</t>
  </si>
  <si>
    <t xml:space="preserve"> ציוד משרדי פרקליטות ת"א פלילי- סימה כהן 052-62893</t>
  </si>
  <si>
    <t>4502426463</t>
  </si>
  <si>
    <t xml:space="preserve"> ציוד משרדי פרקליטות מרכז פלילי- שי דוקטורי 050633</t>
  </si>
  <si>
    <t>4502427523</t>
  </si>
  <si>
    <t>40004744</t>
  </si>
  <si>
    <t>דרמוני אלקטרו - קופי (1994) בע"מ</t>
  </si>
  <si>
    <t>512019480</t>
  </si>
  <si>
    <t xml:space="preserve"> הדפסת רולאפ פרקליטות המדינה - לשכת פרקליט המדינה-</t>
  </si>
  <si>
    <t>4502432762</t>
  </si>
  <si>
    <t xml:space="preserve"> סלי רשת לניירות צבעוני פרקליטות ירושלים אזרחי אדו</t>
  </si>
  <si>
    <t>4502436317</t>
  </si>
  <si>
    <t xml:space="preserve"> חותמות נציבות הביקורת על מערך התביעה וייצוג המדינ</t>
  </si>
  <si>
    <t>4502436318</t>
  </si>
  <si>
    <t xml:space="preserve"> ציוד משרדי פרקליטות מרכז אזרחי, נעם חדד, 058-6357</t>
  </si>
  <si>
    <t>שי אושפיץ</t>
  </si>
  <si>
    <t>4502439583</t>
  </si>
  <si>
    <t xml:space="preserve"> חותמות פרקליטות מרכז פלילי שי דוקטורי 050-6337283</t>
  </si>
  <si>
    <t>4502441665</t>
  </si>
  <si>
    <t xml:space="preserve"> כיבוד משקי פרקליטות ירושלים פלילי יעקב זהר  050-6</t>
  </si>
  <si>
    <t>4502444611</t>
  </si>
  <si>
    <t xml:space="preserve"> כיבוד משקי פרקליטות מרכז פלילי, שי דוקטורי, 050-6</t>
  </si>
  <si>
    <t>4502445930</t>
  </si>
  <si>
    <t xml:space="preserve"> נייר אקולוגי 75 או 80 גרם. פרקליטות דרום אזרחי, ט</t>
  </si>
  <si>
    <t>שרון אלחדד</t>
  </si>
  <si>
    <t>4502447760</t>
  </si>
  <si>
    <t xml:space="preserve"> כיבוד משקי פרקליטות המחלקה הכלכלית אלה לגריסי 050</t>
  </si>
  <si>
    <t>4502449132</t>
  </si>
  <si>
    <t xml:space="preserve"> ציוד משרדי פרקליטות דרום פלילי ענת דקל 050-621604</t>
  </si>
  <si>
    <t>4502449140</t>
  </si>
  <si>
    <t>40328129</t>
  </si>
  <si>
    <t>ד.מ. )0003( הנדסה בע"מ</t>
  </si>
  <si>
    <t>513228726</t>
  </si>
  <si>
    <t xml:space="preserve"> תצורה 1.3 - מסך מקצועי "65 - ד.מ פרקליטות דרום אז</t>
  </si>
  <si>
    <t>4502450360</t>
  </si>
  <si>
    <t>4502455782</t>
  </si>
  <si>
    <t>40006149</t>
  </si>
  <si>
    <t>אם אפ אם פי בע"מ</t>
  </si>
  <si>
    <t>513482927</t>
  </si>
  <si>
    <t xml:space="preserve">  התקנת קו הזנה+ תעלות נתקנת 2 ניסקו אופיס 6 שקעים</t>
  </si>
  <si>
    <t>4502460867</t>
  </si>
  <si>
    <t>41438352</t>
  </si>
  <si>
    <t>גרף פרינט ל.נ. בע"מ</t>
  </si>
  <si>
    <t>515387322</t>
  </si>
  <si>
    <t xml:space="preserve"> הדפסת חוברות ממותגות  עבור מבת"ן אירינה מרדכי 050</t>
  </si>
  <si>
    <t>4502461898</t>
  </si>
  <si>
    <t xml:space="preserve"> חותמות פרקליטות המדינה - המחלקה הכלכלית, אלה לגרי</t>
  </si>
  <si>
    <t>4502462198</t>
  </si>
  <si>
    <t xml:space="preserve"> ציוד משרדי פרקליטות המדינה - המחלקה הכלכלית, אלה</t>
  </si>
  <si>
    <t>4502468218</t>
  </si>
  <si>
    <t xml:space="preserve"> ציוד משרדי פרקליטות המדינה - המחלקה האזרחית, יער</t>
  </si>
  <si>
    <t>יער ביבי</t>
  </si>
  <si>
    <t>4502468233</t>
  </si>
  <si>
    <t xml:space="preserve"> ציוד משרדי פרקליטות דרום אזרחי, רותם קבסה, 053-27</t>
  </si>
  <si>
    <t>4502468268</t>
  </si>
  <si>
    <t>40004883</t>
  </si>
  <si>
    <t>שרגאי דגלים וסמלים בע"מ</t>
  </si>
  <si>
    <t>512534371</t>
  </si>
  <si>
    <t xml:space="preserve"> דגלים פרקליטות ירושלים אזרחי נועה דדון  058-49930</t>
  </si>
  <si>
    <t>4502469210</t>
  </si>
  <si>
    <t>42207021</t>
  </si>
  <si>
    <t>הופשטיין יהודה</t>
  </si>
  <si>
    <t>051019552</t>
  </si>
  <si>
    <t xml:space="preserve"> שלט אלומיניום  בגודל 50-30 ס"מ + מסגרת רקע צהוב כ</t>
  </si>
  <si>
    <t>4502470312</t>
  </si>
  <si>
    <t>40574317</t>
  </si>
  <si>
    <t>אופיר עקיבא גלעדית</t>
  </si>
  <si>
    <t>022794424</t>
  </si>
  <si>
    <t xml:space="preserve"> הכנת חוות דעת בכתב (כולל ביצוע הבדיקות הנדרשות) י</t>
  </si>
  <si>
    <t>4502471881</t>
  </si>
  <si>
    <t>40959358</t>
  </si>
  <si>
    <t>זילכה נדב</t>
  </si>
  <si>
    <t>029252319</t>
  </si>
  <si>
    <t xml:space="preserve"> הרחקת יונים עבור פרקליטות ים פלילי יעקב זהר 050-6</t>
  </si>
  <si>
    <t>4502472978</t>
  </si>
  <si>
    <t>40325777</t>
  </si>
  <si>
    <t>אימג' פרינט בע"מ</t>
  </si>
  <si>
    <t>514132687</t>
  </si>
  <si>
    <t xml:space="preserve"> אישורי מסירה עבור פרקליטות מרכז אזרחי שי אושפיץ 0</t>
  </si>
  <si>
    <t>4502476510</t>
  </si>
  <si>
    <t xml:space="preserve"> ציוד משרדי פרקליטות ת"א פלילי, סימה כהן, 052-6289</t>
  </si>
  <si>
    <t>4502476754</t>
  </si>
  <si>
    <t xml:space="preserve"> התקשרות לפיילוט נפגעי עבירה עבור פרקליטות המדינה</t>
  </si>
  <si>
    <t>יאיר לנג</t>
  </si>
  <si>
    <t>4502477198</t>
  </si>
  <si>
    <t>41461147</t>
  </si>
  <si>
    <t>גרין גלאס בע"מ</t>
  </si>
  <si>
    <t>515171841</t>
  </si>
  <si>
    <t xml:space="preserve"> כנס כולל לינה עבור העד אלן לואי בין התאריכים 26/0</t>
  </si>
  <si>
    <t>4502479337</t>
  </si>
  <si>
    <t>40504360</t>
  </si>
  <si>
    <t>רימון ע.ר שיווק ומסחר בע"מ</t>
  </si>
  <si>
    <t>514231901</t>
  </si>
  <si>
    <t xml:space="preserve"> עגלות ספריה עבור פרקליטות דרום אזרחי שרון אלחדד 0</t>
  </si>
  <si>
    <t>4502479694</t>
  </si>
  <si>
    <t xml:space="preserve"> מעטפות פרקליטות מיסוי וכלכלה, מיה מזרחי, 050-7061</t>
  </si>
  <si>
    <t>4502479854</t>
  </si>
  <si>
    <t>41879787</t>
  </si>
  <si>
    <t>מוניקנדם עתר</t>
  </si>
  <si>
    <t>032431876</t>
  </si>
  <si>
    <t xml:space="preserve"> מכרז דיגיטל-9-2019-עתר מוניקנדם עיצוב דוח שנתי עב</t>
  </si>
  <si>
    <t>4502481432</t>
  </si>
  <si>
    <t>40000017</t>
  </si>
  <si>
    <t>חברת מוסדות חנוך, תרבות ושקום שכונו</t>
  </si>
  <si>
    <t>510623721</t>
  </si>
  <si>
    <t xml:space="preserve"> אירוח בחדרים 30/6/24 בין השעות 09:00-15:45</t>
  </si>
  <si>
    <t>4502482552</t>
  </si>
  <si>
    <t>41578755</t>
  </si>
  <si>
    <t>ד.ב. ירוק שירותים בע"מ</t>
  </si>
  <si>
    <t>515391720</t>
  </si>
  <si>
    <t xml:space="preserve"> שירות חודשי לפח אינטימה לתקופה יולי 2024-יולי 202</t>
  </si>
  <si>
    <t>4502483191</t>
  </si>
  <si>
    <t>40016389</t>
  </si>
  <si>
    <t>חנן מכשירי כתיבה ומוצרי נייר 2001 ב</t>
  </si>
  <si>
    <t>513098863</t>
  </si>
  <si>
    <t xml:space="preserve"> סוללות עבור פרקליטות דרום פלילי ענת דקל 050-62160</t>
  </si>
  <si>
    <t>4502485825</t>
  </si>
  <si>
    <t>40892544</t>
  </si>
  <si>
    <t>גרליצקי ישראל ליב</t>
  </si>
  <si>
    <t>303045629</t>
  </si>
  <si>
    <t xml:space="preserve"> בדיקת מזוזות -קומה 9 פרקליטות מיסוי וכלכלה, מיה מ</t>
  </si>
  <si>
    <t>4502487222</t>
  </si>
  <si>
    <t>40957697</t>
  </si>
  <si>
    <t>ד"ש שיווק מוצרי מאפה מ.א. בע"מ</t>
  </si>
  <si>
    <t>511759763</t>
  </si>
  <si>
    <t xml:space="preserve"> הזמנת חלב קרטון 3%, משקה שיבולת שועל , משקה סויה</t>
  </si>
  <si>
    <t>607.20</t>
  </si>
  <si>
    <t>4502488237</t>
  </si>
  <si>
    <t>40311963</t>
  </si>
  <si>
    <t>כספות חצור בע"מ</t>
  </si>
  <si>
    <t>514165109</t>
  </si>
  <si>
    <t xml:space="preserve">  החלפת ידית בהלה שבורה עם בריחים ומחזיר שמן מנהל</t>
  </si>
  <si>
    <t>4502492359</t>
  </si>
  <si>
    <t xml:space="preserve"> נייר אקולוגי 75 או 80 גרם. פרקליטות דרום פלילי, ע</t>
  </si>
  <si>
    <t>4502493039</t>
  </si>
  <si>
    <t>40123580</t>
  </si>
  <si>
    <t>מלון דן פנורמה ת"א</t>
  </si>
  <si>
    <t xml:space="preserve"> לינה עבור עו"ד איסמן פרקליט המדינה לתאריך 02/09/2</t>
  </si>
  <si>
    <t>4502496928</t>
  </si>
  <si>
    <t xml:space="preserve"> ציוד משרדי פרקליטות מיסוי וכלכלה, מיה מזרחי, 050-</t>
  </si>
  <si>
    <t>4502497343</t>
  </si>
  <si>
    <t>41566424</t>
  </si>
  <si>
    <t>דאיך אורן</t>
  </si>
  <si>
    <t>039390216</t>
  </si>
  <si>
    <t xml:space="preserve"> הדברה עבור מכרסמים פרקליטות ירושלים פלילי, יעקב ז</t>
  </si>
  <si>
    <t>4502498086</t>
  </si>
  <si>
    <t>4502498170</t>
  </si>
  <si>
    <t>40235639</t>
  </si>
  <si>
    <t>קלר יוסף</t>
  </si>
  <si>
    <t>016505620</t>
  </si>
  <si>
    <t xml:space="preserve"> הכנת חוות דעת בכתב- ניתוח סרטונים בתיק מח"ש 3313/</t>
  </si>
  <si>
    <t>4502498343</t>
  </si>
  <si>
    <t>4502498713</t>
  </si>
  <si>
    <t xml:space="preserve"> ציוד משרדי פרקליטות דרום פלילי, ענת דקל, 050-6216</t>
  </si>
  <si>
    <t>4502502700</t>
  </si>
  <si>
    <t xml:space="preserve"> קלסרים פרקליטות ת"א פלילי, סימה כהן, 052-6289333</t>
  </si>
  <si>
    <t>4502505216</t>
  </si>
  <si>
    <t xml:space="preserve"> ריהוט משרדי - מכרז 08-2021 - א.ד.מירז פרקליטות המ</t>
  </si>
  <si>
    <t>4502510200</t>
  </si>
  <si>
    <t>40346417</t>
  </si>
  <si>
    <t>הספרייה הלאומית בע"מ (חל"צ)</t>
  </si>
  <si>
    <t xml:space="preserve"> סיור בספריה הלאומית עבור סנגוריה ארצית בתאריך 23/</t>
  </si>
  <si>
    <t>4502512324</t>
  </si>
  <si>
    <t>40973960</t>
  </si>
  <si>
    <t>פרקש איתן דוד</t>
  </si>
  <si>
    <t>314718305</t>
  </si>
  <si>
    <t xml:space="preserve"> תמונות על קנבס פרקליטות מיסוי וכלכלה, מיה מזרחי,</t>
  </si>
  <si>
    <t>4502513736</t>
  </si>
  <si>
    <t xml:space="preserve"> ציוד משרדי פרקליטות ירושלים אזרחי - ציוד משרדי אד</t>
  </si>
  <si>
    <t>4502515481</t>
  </si>
  <si>
    <t xml:space="preserve"> פרקליטות - לשכת פרקליט המדינה, שי טסטה, 050-62166</t>
  </si>
  <si>
    <t>4502515508</t>
  </si>
  <si>
    <t xml:space="preserve"> ציוד משרדי פרקליטות - המחלקה הכלכלית, אלה לגריסי,</t>
  </si>
  <si>
    <t>4502516000</t>
  </si>
  <si>
    <t>40007031</t>
  </si>
  <si>
    <t>המרכז הבריאותי ד.ע. בע"מ</t>
  </si>
  <si>
    <t>511363582</t>
  </si>
  <si>
    <t xml:space="preserve"> תיקון כסא פרקלטות ת"א אזרחי, ליאור אלקבץ, 050-752</t>
  </si>
  <si>
    <t>ליאור אלקבץ</t>
  </si>
  <si>
    <t>4502516399</t>
  </si>
  <si>
    <t xml:space="preserve"> חותמות פרקליטות מרכז אזרחי, נעם חדד, 058-6357653</t>
  </si>
  <si>
    <t>4502520257</t>
  </si>
  <si>
    <t xml:space="preserve"> ציוד משרדי פרקליטות - מחלקת הסייבר, עדי כהן רוזנצ</t>
  </si>
  <si>
    <t>4502521782</t>
  </si>
  <si>
    <t>40003692</t>
  </si>
  <si>
    <t>טופ-ליין יבוא ושיווק רהיטים בע"מ</t>
  </si>
  <si>
    <t>511613564</t>
  </si>
  <si>
    <t xml:space="preserve"> ריהוט פרקליטות ירושלים פלילי, זוהר יעקב, 050-6216</t>
  </si>
  <si>
    <t>4502521792</t>
  </si>
  <si>
    <t xml:space="preserve"> מעטפות פרקליטות המדינה מחלקת הסייבר, עדי כהן רוזנ</t>
  </si>
  <si>
    <t>4502530450</t>
  </si>
  <si>
    <t xml:space="preserve"> ציוד משרדי פרקליטות מרכז אזרחי -נעם חדד 058-63576</t>
  </si>
  <si>
    <t>4502533685</t>
  </si>
  <si>
    <t>40444671</t>
  </si>
  <si>
    <t>כהן ירין</t>
  </si>
  <si>
    <t>035867837</t>
  </si>
  <si>
    <t xml:space="preserve"> חוו"ד פסיכיאטריה בתיק 1460/2אינה פמת"א  פרקליטות</t>
  </si>
  <si>
    <t>4502535118</t>
  </si>
  <si>
    <t xml:space="preserve"> ציוד משרדי פרקליטות המדינה - עררים, תהילה דמתי, 0</t>
  </si>
  <si>
    <t>4502535999</t>
  </si>
  <si>
    <t xml:space="preserve"> רוחמה שמואלי 050-6216916 ציוד משרדי התשלום יהיה ל</t>
  </si>
  <si>
    <t>4502536639</t>
  </si>
  <si>
    <t xml:space="preserve"> ציוד משרדי פרקליטות המדינה - המחלקה האזרחית, הודי</t>
  </si>
  <si>
    <t>4502537045</t>
  </si>
  <si>
    <t xml:space="preserve"> ציוד משרדי סנג"צ נצרת- ז'אנה דיק 050-6216805 התשל</t>
  </si>
  <si>
    <t>ז'אנה דיק</t>
  </si>
  <si>
    <t>4502538035</t>
  </si>
  <si>
    <t>41879414</t>
  </si>
  <si>
    <t>שלבי יוסף</t>
  </si>
  <si>
    <t>023750425</t>
  </si>
  <si>
    <t xml:space="preserve"> צמחים מסוג סנסיוורה  מגוולנת כולל מילוי ושתילת הצ</t>
  </si>
  <si>
    <t>4502539523</t>
  </si>
  <si>
    <t xml:space="preserve"> ציוד משרדי פרקליטות ת"א פלילי, שרית אברהמי, 050-6</t>
  </si>
  <si>
    <t>4502541296</t>
  </si>
  <si>
    <t xml:space="preserve"> מעטפה גודל 32X42 פרקליטות המדינה - עררים, תהילה ד</t>
  </si>
  <si>
    <t>4502542282</t>
  </si>
  <si>
    <t xml:space="preserve"> ריהוט משרדי - מכרז 08-2021 - א.ד.מירז נציבות שווי</t>
  </si>
  <si>
    <t>אפרת מצליח</t>
  </si>
  <si>
    <t>4502552925</t>
  </si>
  <si>
    <t>4502561487</t>
  </si>
  <si>
    <t xml:space="preserve"> כיסא אורתופדי סוג10 פרקליטות ירושלים אזרחי, אדוה</t>
  </si>
  <si>
    <t>4502563181</t>
  </si>
  <si>
    <t>40001575</t>
  </si>
  <si>
    <t>קולמוס ביט (2002)  בע"מ</t>
  </si>
  <si>
    <t>513325472</t>
  </si>
  <si>
    <t xml:space="preserve"> כיבוד משקי פרקליטות חיפה אזרחי שרה אביגיל אהרון 0</t>
  </si>
  <si>
    <t>4502565745</t>
  </si>
  <si>
    <t xml:space="preserve"> ציוד משרדי פרקליטות חיפה אזרחי -שרה אביגיל אהרון</t>
  </si>
  <si>
    <t>4502569335</t>
  </si>
  <si>
    <t>41593543</t>
  </si>
  <si>
    <t>מלון פרימה פארק ירושלים</t>
  </si>
  <si>
    <t>510768401</t>
  </si>
  <si>
    <t xml:space="preserve"> לינה וארוחת בוקר לעד פרקליטות מחוז ירושלים - פליל</t>
  </si>
  <si>
    <t>4502573253</t>
  </si>
  <si>
    <t>42871599</t>
  </si>
  <si>
    <t>נחמיה אנרגיה בע"מ</t>
  </si>
  <si>
    <t>513949792</t>
  </si>
  <si>
    <t xml:space="preserve"> סולר עבור פרקליטות י-ם פלילי זהר יעקב 0506216101</t>
  </si>
  <si>
    <t>4502576640</t>
  </si>
  <si>
    <t xml:space="preserve"> כסא אורטופדי פרקליטות צפון פלילי, ורד הירש אלישיב</t>
  </si>
  <si>
    <t>ורד אלישיב</t>
  </si>
  <si>
    <t>4502577236</t>
  </si>
  <si>
    <t>40141850</t>
  </si>
  <si>
    <t>אלעד ברוך</t>
  </si>
  <si>
    <t>016409922</t>
  </si>
  <si>
    <t xml:space="preserve"> ייעוץ בתחום המומחיות - נורולוגיה פרקליטות המדינה</t>
  </si>
  <si>
    <t>4502577263</t>
  </si>
  <si>
    <t>42474524</t>
  </si>
  <si>
    <t>רקובר עמר אברהם</t>
  </si>
  <si>
    <t>032113151</t>
  </si>
  <si>
    <t xml:space="preserve"> הכנת חוות דעת בכתב-אקטואריה תיק 52198-01-21 פרקלי</t>
  </si>
  <si>
    <t>4502577277</t>
  </si>
  <si>
    <t xml:space="preserve"> ציוד משרדי פרקליטות חיפה אזרחי, שרה אביגיל אהרון,</t>
  </si>
  <si>
    <t>4502577503</t>
  </si>
  <si>
    <t xml:space="preserve"> כיבוד משקי פרקליטות - מיסוי וכלכלה, מיה מזרחי, 05</t>
  </si>
  <si>
    <t>4502582326</t>
  </si>
  <si>
    <t xml:space="preserve"> ציוד משרדי פרקליטות המדינה - עררים, רבקה דוידיאן,</t>
  </si>
  <si>
    <t>4502582372</t>
  </si>
  <si>
    <t xml:space="preserve"> ציוד משרדי פרקליטות דרום אזרחי רותם קבסה 053-2760</t>
  </si>
  <si>
    <t>4502584809</t>
  </si>
  <si>
    <t xml:space="preserve"> התקשרות עם חברת "כץ" לטובת שרות בלדרות של חומר בט</t>
  </si>
  <si>
    <t xml:space="preserve"> 84,745.76</t>
  </si>
  <si>
    <t>4502586867</t>
  </si>
  <si>
    <t xml:space="preserve"> צילומי הדפסות וצבע פרקליטות ירושלים פלילי, יעקב ז</t>
  </si>
  <si>
    <t>4502589010</t>
  </si>
  <si>
    <t xml:space="preserve"> תיקים פרקליטות ירושלים פלילי, זוהר יעקב, 050-6216</t>
  </si>
  <si>
    <t>4502589196</t>
  </si>
  <si>
    <t xml:space="preserve"> מדבקות למכ' ביול פרקליטות ירושלים פלילי, יעקב זהר</t>
  </si>
  <si>
    <t>4502589359</t>
  </si>
  <si>
    <t>4502589463</t>
  </si>
  <si>
    <t>4502590795</t>
  </si>
  <si>
    <t xml:space="preserve"> נייר אקולוגי 75 או 80 גרם. סנגוריה ציבורית מרכז א</t>
  </si>
  <si>
    <t>4502590822</t>
  </si>
  <si>
    <t xml:space="preserve"> כסא אורטופדי אפ"כ הנהלה, לינוי טרכטנברג, 054-3957</t>
  </si>
  <si>
    <t>לינוי טרכטנברג</t>
  </si>
  <si>
    <t>4502591370</t>
  </si>
  <si>
    <t xml:space="preserve"> ציוד משרדי פרקליטות ירושלים פלילי, יעקב זהר, 050-</t>
  </si>
  <si>
    <t>4502591717</t>
  </si>
  <si>
    <t xml:space="preserve"> קומקום חשמלי פרקליטות המדינה - מיסוי וכלכלה, מיה</t>
  </si>
  <si>
    <t>4502591724</t>
  </si>
  <si>
    <t>42051138</t>
  </si>
  <si>
    <t>בי.טי.אל פרומושיין בע"מ</t>
  </si>
  <si>
    <t>515802502</t>
  </si>
  <si>
    <t xml:space="preserve"> ספל קרמיקה בשילוב שעם + הדפס פרקליטות מרכז אזרחי,</t>
  </si>
  <si>
    <t>4502596494</t>
  </si>
  <si>
    <t xml:space="preserve"> נייר אקולוגי 75 או 80 גרם. פרקליטות דרום פלילי ענ</t>
  </si>
  <si>
    <t>4502596506</t>
  </si>
  <si>
    <t xml:space="preserve"> ציוד משרדי פרקליטות ירושלים פלילי יעקב זהר 050-62</t>
  </si>
  <si>
    <t>4502596681</t>
  </si>
  <si>
    <t>40000885</t>
  </si>
  <si>
    <t>צחובוי אילן</t>
  </si>
  <si>
    <t>050719913</t>
  </si>
  <si>
    <t xml:space="preserve"> דגל מתעגל +משלוח פרקליטות דרום פלילי ענת דקל 050-</t>
  </si>
  <si>
    <t>4502597142</t>
  </si>
  <si>
    <t>40254682</t>
  </si>
  <si>
    <t>דור מטיק בע"מ</t>
  </si>
  <si>
    <t>511999278</t>
  </si>
  <si>
    <t xml:space="preserve"> תיקון דלת פרקליטות ירושלים פלילי יעקב זהר 050-621</t>
  </si>
  <si>
    <t>4502597524</t>
  </si>
  <si>
    <t>42903174</t>
  </si>
  <si>
    <t>סופר שערי ברכה בע"מ</t>
  </si>
  <si>
    <t>516763729</t>
  </si>
  <si>
    <t xml:space="preserve"> רכישת חלב פרקליטות ים אזרחי - בית מע"צ אריאלה יהו</t>
  </si>
  <si>
    <t xml:space="preserve">  4,237.29</t>
  </si>
  <si>
    <t>אריאלה יהודה</t>
  </si>
  <si>
    <t>4502597849</t>
  </si>
  <si>
    <t xml:space="preserve"> תיקי פרקליטות פרקליטות חיפה אזרחי, שרה אביגיל אהר</t>
  </si>
  <si>
    <t>4502597926</t>
  </si>
  <si>
    <t xml:space="preserve"> תיקי פרקליטות פרקליטות המדינה - לשכת פרקליט המדינ</t>
  </si>
  <si>
    <t>4502597982</t>
  </si>
  <si>
    <t>4502598001</t>
  </si>
  <si>
    <t xml:space="preserve"> תיקי פרקליטות פרקליטות דרום אזרחי, רותם קבסה, 053</t>
  </si>
  <si>
    <t>4502598058</t>
  </si>
  <si>
    <t>42420029</t>
  </si>
  <si>
    <t>טוקטוק אלונה קדמה בע"מ</t>
  </si>
  <si>
    <t>516538006</t>
  </si>
  <si>
    <t xml:space="preserve"> ארוחת ברביקיו לגיבוש פרקליטות ים פלילי בתאריך 08/</t>
  </si>
  <si>
    <t>4502598072</t>
  </si>
  <si>
    <t xml:space="preserve">  טיול טוקטוק שעה וחצי ליום גיבוש פרקליטות ים פליל</t>
  </si>
  <si>
    <t>4502598101</t>
  </si>
  <si>
    <t xml:space="preserve"> מעטפות פרקליטות דרום אזרחי, רותם קבסה, 053-276077</t>
  </si>
  <si>
    <t>4502598233</t>
  </si>
  <si>
    <t xml:space="preserve"> תיקי פרקליטות פרקליטות ירושלים פלילי, יעקב זהר, 0</t>
  </si>
  <si>
    <t>4502598701</t>
  </si>
  <si>
    <t xml:space="preserve"> ציוד משרדי פרקליטות ירושלים אזרחי, אדוה חזן אטיה,</t>
  </si>
  <si>
    <t>4502598937</t>
  </si>
  <si>
    <t xml:space="preserve"> מוצרי חשמל פרקליטות המדינה - יחידת ניהול, אורן פר</t>
  </si>
  <si>
    <t>4502598939</t>
  </si>
  <si>
    <t xml:space="preserve"> מקרר גדול פרקליטות המדינה - יחידת ניהול, אורן פרץ</t>
  </si>
  <si>
    <t>4502598945</t>
  </si>
  <si>
    <t xml:space="preserve"> טוסטר פרקליטות המדינה - יחידת ניהול, אורן פרץ, 05</t>
  </si>
  <si>
    <t>4502600255</t>
  </si>
  <si>
    <t xml:space="preserve"> תצורה 1.7 - מסך מקצועי "85-"86 -ד.מ פרקליטות המדי</t>
  </si>
  <si>
    <t>4502601314</t>
  </si>
  <si>
    <t xml:space="preserve"> נייר אקולוגי 75 או 80 גרם. פרקליטות דרום אזרחי, ר</t>
  </si>
  <si>
    <t>4502601941</t>
  </si>
  <si>
    <t xml:space="preserve"> ציוד משרדי פרקליטות מרכז אזרחי, שי אושפיץ, 052-42</t>
  </si>
  <si>
    <t>4502603524</t>
  </si>
  <si>
    <t>42636186</t>
  </si>
  <si>
    <t>כהן גד</t>
  </si>
  <si>
    <t>038568549</t>
  </si>
  <si>
    <t xml:space="preserve"> מזוזות אפ"כ חיפה, קרן דהן, 050-7061659 התשלום יהי</t>
  </si>
  <si>
    <t>קרן דהן</t>
  </si>
  <si>
    <t>4502603532</t>
  </si>
  <si>
    <t xml:space="preserve"> מעמד הגבהה למסך מחשב עם מגירה LZ-331+ משלוח אפ"כ</t>
  </si>
  <si>
    <t>4502604084</t>
  </si>
  <si>
    <t>40007053</t>
  </si>
  <si>
    <t>אימג'סטור מערכות בע"מ</t>
  </si>
  <si>
    <t>511566374</t>
  </si>
  <si>
    <t xml:space="preserve"> סריקות מסווגות בהתאם לפרוטוקול מועדת רכישות 120/2</t>
  </si>
  <si>
    <t>88</t>
  </si>
  <si>
    <t>4502604296</t>
  </si>
  <si>
    <t xml:space="preserve"> כריכות פרקליטות המדינה - לשכת פרקליט המדינה, שי ט</t>
  </si>
  <si>
    <t>4502604553</t>
  </si>
  <si>
    <t xml:space="preserve"> כיבוד משקי פרקליטות ירושלים אזרחי, אדוה חזן אטיה,</t>
  </si>
  <si>
    <t>4502605684</t>
  </si>
  <si>
    <t xml:space="preserve"> שרותי סריקה והדמיה - מסווגת פרקליטות ת"א מיסוי וכ</t>
  </si>
  <si>
    <t>4502605770</t>
  </si>
  <si>
    <t>4502605836</t>
  </si>
  <si>
    <t xml:space="preserve"> כסא אורטופדי פרקליטות המדינה - יחידת ניהול, אורן</t>
  </si>
  <si>
    <t>4502605844</t>
  </si>
  <si>
    <t xml:space="preserve"> ציוד משרדי פרקליטות המדינה - מחלקת הסייבר, עדי כה</t>
  </si>
  <si>
    <t>4502606915</t>
  </si>
  <si>
    <t xml:space="preserve"> נייר אקולוגי 75 או 80 גרם. פרקליטות מרכז אזרחי, נ</t>
  </si>
  <si>
    <t>4502606997</t>
  </si>
  <si>
    <t>40926203</t>
  </si>
  <si>
    <t>בירן עידו</t>
  </si>
  <si>
    <t>037294527</t>
  </si>
  <si>
    <t xml:space="preserve"> תמונות פרקליטות ת"א פלילי, שרית אברהמי, 050-62174</t>
  </si>
  <si>
    <t>4502609218</t>
  </si>
  <si>
    <t xml:space="preserve"> תיקים פרקליטות מרכז אזרחי, שי אושפיץ, 052-4263418</t>
  </si>
  <si>
    <t>4502609219</t>
  </si>
  <si>
    <t xml:space="preserve">  הדפסת דוח נציבות הביקורת על מערך התביעה נציבות ה</t>
  </si>
  <si>
    <t>4502610482</t>
  </si>
  <si>
    <t xml:space="preserve"> כיבוד משקי פרקליטות דרום פלילי, ענת דקל, 050-6216</t>
  </si>
  <si>
    <t>4502610811</t>
  </si>
  <si>
    <t>41045408</t>
  </si>
  <si>
    <t>פז גלית</t>
  </si>
  <si>
    <t>033642893</t>
  </si>
  <si>
    <t xml:space="preserve"> מזוודות טרול פרקליטות דרום פלילי, ענת דקל, 050-62</t>
  </si>
  <si>
    <t>4502610866</t>
  </si>
  <si>
    <t xml:space="preserve"> ציוד משרדי פרקליטות המדינה - מחלקת עררים, רבקה דו</t>
  </si>
  <si>
    <t>4502610895</t>
  </si>
  <si>
    <t xml:space="preserve">  שרות חודשי לפח אינטימה - מחוז ירושלים פלילי - 5</t>
  </si>
  <si>
    <t>4502611155</t>
  </si>
  <si>
    <t>40331989</t>
  </si>
  <si>
    <t>תיירות ניר דוד גן השלושה אגודה חקלא</t>
  </si>
  <si>
    <t>570039263</t>
  </si>
  <si>
    <t xml:space="preserve"> פעילות ליום גיבוש  רכבים חשמליים + מדריך 18-19/06</t>
  </si>
  <si>
    <t>4502611161</t>
  </si>
  <si>
    <t>40199540</t>
  </si>
  <si>
    <t>שיפודי הכיכר בע"מ</t>
  </si>
  <si>
    <t>513259150</t>
  </si>
  <si>
    <t xml:space="preserve">  ארוחת צהריים בשרית במסגרת יום גיבוש 18-19/06/202</t>
  </si>
  <si>
    <t>4502611168</t>
  </si>
  <si>
    <t>40933757</t>
  </si>
  <si>
    <t>אספרסו בר סייסטה באר-שבע בע"מ</t>
  </si>
  <si>
    <t>512823188</t>
  </si>
  <si>
    <t xml:space="preserve"> כריכים במגוון טעמים + בקבוקי  מים במסגרת יום גיבו</t>
  </si>
  <si>
    <t>4502611498</t>
  </si>
  <si>
    <t xml:space="preserve"> כיבוד משקי פרקליטות המדינה - מחלקת סייבר, עדי כהן</t>
  </si>
  <si>
    <t>4502613785</t>
  </si>
  <si>
    <t>41940148</t>
  </si>
  <si>
    <t>בראנד אספקה טכנית בע"מ</t>
  </si>
  <si>
    <t>515975563</t>
  </si>
  <si>
    <t xml:space="preserve"> משטח הרמה מספריים הידראולי פרקליטות המדינה - יחיד</t>
  </si>
  <si>
    <t>4502613789</t>
  </si>
  <si>
    <t>40011894</t>
  </si>
  <si>
    <t>בנדא מגנטיק בע"מ</t>
  </si>
  <si>
    <t>511195703</t>
  </si>
  <si>
    <t xml:space="preserve"> שלט מצגות אלחוטי פרקליטות המדינה - לשכת פרקליט המ</t>
  </si>
  <si>
    <t>4502613795</t>
  </si>
  <si>
    <t>40992749</t>
  </si>
  <si>
    <t>פורום רופאים מומחים לחוות דעת רפואי</t>
  </si>
  <si>
    <t>513407338</t>
  </si>
  <si>
    <t xml:space="preserve"> חוות דעת כתובה בתיק איברהים אבו עסב 30144/315 פרק</t>
  </si>
  <si>
    <t>4502614060</t>
  </si>
  <si>
    <t xml:space="preserve">  מתלה לקלסר ספירלה פלסטיק פרקליטות מרכז אזרחי, נע</t>
  </si>
  <si>
    <t>4502614064</t>
  </si>
  <si>
    <t xml:space="preserve"> מזוודות טרול פרקליטות המדינה - לשכת פרקליט המדינה</t>
  </si>
  <si>
    <t>4502615983</t>
  </si>
  <si>
    <t xml:space="preserve"> נייר אקולוגי 75 או 80 גרם. פרקליטות ירושלים פלילי</t>
  </si>
  <si>
    <t>4502616002</t>
  </si>
  <si>
    <t>40004081</t>
  </si>
  <si>
    <t>צבאבא יצחק</t>
  </si>
  <si>
    <t>058851007</t>
  </si>
  <si>
    <t xml:space="preserve"> טיפול בצמחיה- החל מתאריך 01/07/2025 פרקליטות ירוש</t>
  </si>
  <si>
    <t>4502616024</t>
  </si>
  <si>
    <t xml:space="preserve"> מוצרי חשמל פרקליטות ירושלים פלילי, יעקב זהר, 050-</t>
  </si>
  <si>
    <t>4502616033</t>
  </si>
  <si>
    <t xml:space="preserve"> כסאות אורח פרקליטות המדינה - יחידת ניהול, אורן פר</t>
  </si>
  <si>
    <t>4502616043</t>
  </si>
  <si>
    <t xml:space="preserve"> כסאות אורח עבור קומה 6 החדשה בבית קרדן -  למחוז ת</t>
  </si>
  <si>
    <t>4502616106</t>
  </si>
  <si>
    <t xml:space="preserve"> מזוודות טרול פרקליטות המדינה - המחלקה הכלכלית, אל</t>
  </si>
  <si>
    <t>4502618287</t>
  </si>
  <si>
    <t>40376926</t>
  </si>
  <si>
    <t>ברורמן עדנה</t>
  </si>
  <si>
    <t>028900124</t>
  </si>
  <si>
    <t xml:space="preserve"> חותמות פרקליטות דרום פלילי, ענת דקל, 050-6216047</t>
  </si>
  <si>
    <t>4502619623</t>
  </si>
  <si>
    <t xml:space="preserve"> מזוודות טרול פרקליטות ירושלים אזרחי, שני גריידי,</t>
  </si>
  <si>
    <t>4502619916</t>
  </si>
  <si>
    <t xml:space="preserve"> אגרת שילוט ברח' שד' שאול המלך 39  תל אביב (הנריטה</t>
  </si>
  <si>
    <t>03</t>
  </si>
  <si>
    <t>4502622628</t>
  </si>
  <si>
    <t xml:space="preserve"> הדפסות בצבע פרקליטות ירושלים פלילי, יעקב זהר, 050</t>
  </si>
  <si>
    <t>4502622645</t>
  </si>
  <si>
    <t>42466740</t>
  </si>
  <si>
    <t>תג-טק 2020 בע"מ</t>
  </si>
  <si>
    <t>516144094</t>
  </si>
  <si>
    <t xml:space="preserve"> מדבקות לצורך סימון תיקי משטרה לקראת המעבר לתיק די</t>
  </si>
  <si>
    <t>4502623001</t>
  </si>
  <si>
    <t xml:space="preserve"> תיקי פרקליטות פרקליטות מרכז אזרחי, נעם חדד, 058-6</t>
  </si>
  <si>
    <t>4502624579</t>
  </si>
  <si>
    <t xml:space="preserve"> כריכות פרקליטות ירושלים אזרחי, אריאלה יהודה, 050-</t>
  </si>
  <si>
    <t>4502625138</t>
  </si>
  <si>
    <t>41583746</t>
  </si>
  <si>
    <t>רפאלי אליהו</t>
  </si>
  <si>
    <t>032388530</t>
  </si>
  <si>
    <t xml:space="preserve"> מקרר משרדי אפ"כ הנהלה, לינוי טרכטנברג, 054-395775</t>
  </si>
  <si>
    <t>4502625163</t>
  </si>
  <si>
    <t xml:space="preserve"> כיבוד משקי אפ"כ ת"א, רבקה אסולין, 052-8495448 התש</t>
  </si>
  <si>
    <t>4502625167</t>
  </si>
  <si>
    <t xml:space="preserve"> כריכות פרקליטות המדינה - עררים, רבקה דוידיאן, 050</t>
  </si>
  <si>
    <t>4502625269</t>
  </si>
  <si>
    <t xml:space="preserve"> כיבוד משקי רשות התאגידים תל אביב, רונן צור, 050-6</t>
  </si>
  <si>
    <t>רונן צור</t>
  </si>
  <si>
    <t>4502625409</t>
  </si>
  <si>
    <t xml:space="preserve"> דיסקים סנגוריה ציבורית תל אביב, תמר בוקשפן, 050-2</t>
  </si>
  <si>
    <t>תמר בוקשפן</t>
  </si>
  <si>
    <t>4502625412</t>
  </si>
  <si>
    <t>4502625506</t>
  </si>
  <si>
    <t>40008948</t>
  </si>
  <si>
    <t>רהיטי הכח )1991( בע"מ</t>
  </si>
  <si>
    <t>511599920</t>
  </si>
  <si>
    <t xml:space="preserve"> כסא אורטופדי רישום והסדר מקרקעין נתניה, שמואל בן</t>
  </si>
  <si>
    <t>שמואל בן-עמי</t>
  </si>
  <si>
    <t>4502625515</t>
  </si>
  <si>
    <t>50001703</t>
  </si>
  <si>
    <t>INTERNATIONAL ASSOCIATION OF PROSEC</t>
  </si>
  <si>
    <t xml:space="preserve"> התקשרות עם ארגון התובעים הבינלאומי לשנת 2025 פרקל</t>
  </si>
  <si>
    <t>4502625660</t>
  </si>
  <si>
    <t>40200779</t>
  </si>
  <si>
    <t>א"ד מירז תעשיות בע"מ</t>
  </si>
  <si>
    <t>511402125</t>
  </si>
  <si>
    <t xml:space="preserve"> ריהוט משרדי - מכרז 08-2021 - א.ד.מירז רישום והסדר</t>
  </si>
  <si>
    <t>4502625662</t>
  </si>
  <si>
    <t xml:space="preserve"> כיבוד משקי פרקליטות ירושלים פלילי, זהר יעקב, 050-</t>
  </si>
  <si>
    <t>4502627890</t>
  </si>
  <si>
    <t>41560727</t>
  </si>
  <si>
    <t>מ.צ.מ. ציוד למחשבים ולמשרד בע"מ</t>
  </si>
  <si>
    <t>511133621</t>
  </si>
  <si>
    <t xml:space="preserve"> זרוע שולחני למחשב פרקליטות מרכז פלילי, פרח חיו מז</t>
  </si>
  <si>
    <t>4502366923</t>
  </si>
  <si>
    <t xml:space="preserve"> כיבוד משקי עבור פרקליטות המחלקה הכלכלית אשת קשר:</t>
  </si>
  <si>
    <t>077</t>
  </si>
  <si>
    <t>4500747007</t>
  </si>
  <si>
    <t>סופי מרים נקש</t>
  </si>
  <si>
    <t>40935499</t>
  </si>
  <si>
    <t>ארטן ברגמן טל</t>
  </si>
  <si>
    <t xml:space="preserve"> עבור הרצאה של טל ארטן ברגמן לנציבות שויון זכויות,</t>
  </si>
  <si>
    <t>021683594</t>
  </si>
  <si>
    <t>4502346581</t>
  </si>
  <si>
    <t>40000370</t>
  </si>
  <si>
    <t>ההסתדרות הכללית של העובדים בארץ-ישר</t>
  </si>
  <si>
    <t>580031540</t>
  </si>
  <si>
    <t xml:space="preserve"> דמי רישום קבוצת קט רגל מחוז ת"א לספורטיאדה 2024 ס</t>
  </si>
  <si>
    <t>אורי סויסה</t>
  </si>
  <si>
    <t>4502346936</t>
  </si>
  <si>
    <t>40281541</t>
  </si>
  <si>
    <t>אורטל תיירות ונופש בע"מ</t>
  </si>
  <si>
    <t>514066331</t>
  </si>
  <si>
    <t xml:space="preserve"> השתלמות שנתית בשני מחזורים לעובדי משרד המשפטים בא</t>
  </si>
  <si>
    <t>4502347475</t>
  </si>
  <si>
    <t>40005157</t>
  </si>
  <si>
    <t>השטיח המעופף בע"מ</t>
  </si>
  <si>
    <t>520043837</t>
  </si>
  <si>
    <t xml:space="preserve"> עבור השתתפות של 10 שחקני קבוצת קט רגל מחוז ת"א בס</t>
  </si>
  <si>
    <t>4502357440</t>
  </si>
  <si>
    <t>40009457</t>
  </si>
  <si>
    <t>אשת - ארגון שרותי תיירות בע"מ</t>
  </si>
  <si>
    <t>511177065</t>
  </si>
  <si>
    <t xml:space="preserve"> השתלמות שנתית לשירות לאומי, סטודנטים ומתמחים בצפו</t>
  </si>
  <si>
    <t>4502380069</t>
  </si>
  <si>
    <t>40001133</t>
  </si>
  <si>
    <t>עמיחי מלונות בע"מ</t>
  </si>
  <si>
    <t>510872765</t>
  </si>
  <si>
    <t xml:space="preserve"> אירוע לעובדים הנוצרים לקראת חג המולד במלון פלאזה</t>
  </si>
  <si>
    <t>4502416091</t>
  </si>
  <si>
    <t>40936685</t>
  </si>
  <si>
    <t>פורמן נסטור חוזה</t>
  </si>
  <si>
    <t>307699116</t>
  </si>
  <si>
    <t xml:space="preserve"> מאמן קבוצת כדורסל נשים מחוז ירושלים בין החודשים י</t>
  </si>
  <si>
    <t>4502416802</t>
  </si>
  <si>
    <t>40005259</t>
  </si>
  <si>
    <t>מנהל קהילתי בקעה רבתי 2006 (תשס"ו)</t>
  </si>
  <si>
    <t xml:space="preserve"> עבור שכירת אולם לאימונים קבוצת כדורסל נשים מחוז י</t>
  </si>
  <si>
    <t>4502425367</t>
  </si>
  <si>
    <t>40011417</t>
  </si>
  <si>
    <t>ישרוטל בע"מ</t>
  </si>
  <si>
    <t>520042482</t>
  </si>
  <si>
    <t xml:space="preserve"> לינה ואירוח לצוותים באילת לסיוע למפונים מהדרום מל</t>
  </si>
  <si>
    <t>4502470045</t>
  </si>
  <si>
    <t>40525187</t>
  </si>
  <si>
    <t>בי.אי.טי. תיירות וארועים בע"מ</t>
  </si>
  <si>
    <t>512320946</t>
  </si>
  <si>
    <t xml:space="preserve"> טקס חלוקת תעודות לשמאי מקרקעין בתאריך 25.6.2024 י</t>
  </si>
  <si>
    <t>4502474940</t>
  </si>
  <si>
    <t>41512263</t>
  </si>
  <si>
    <t>נפש בנפש עלייה (ע"ר)</t>
  </si>
  <si>
    <t xml:space="preserve"> שכירת אולם, מפות ופינת קפה בכנס דרג ביניים של הפר</t>
  </si>
  <si>
    <t>4502494669</t>
  </si>
  <si>
    <t xml:space="preserve"> שכירת אולם לכנס בינה מלאכותית בתאריך 9.9.2024</t>
  </si>
  <si>
    <t>4502496570</t>
  </si>
  <si>
    <t>40823287</t>
  </si>
  <si>
    <t>חוכמת הבורקס גבינז</t>
  </si>
  <si>
    <t>558103552</t>
  </si>
  <si>
    <t xml:space="preserve"> כיבוד בוקר וצהרים בכנס בינה מלאכותית בבית נפש בנפ</t>
  </si>
  <si>
    <t>4502499219</t>
  </si>
  <si>
    <t>40000124</t>
  </si>
  <si>
    <t>אופק - מינהל קהילתי גילה (ע"ר)</t>
  </si>
  <si>
    <t xml:space="preserve"> עבור שכירת אולם ואימונים לקבוצת טניס שולחן לחודשי</t>
  </si>
  <si>
    <t>4502500242</t>
  </si>
  <si>
    <t>40005251</t>
  </si>
  <si>
    <t>ימק"א הבינלאומית ירושלים (ע"ר)</t>
  </si>
  <si>
    <t>580016822</t>
  </si>
  <si>
    <t xml:space="preserve"> שעתיים של שכירת אולם לצורך בחינות לקבוצת כדורשת ב</t>
  </si>
  <si>
    <t>4502510203</t>
  </si>
  <si>
    <t xml:space="preserve"> מאמן לקבוצת כדורסל נשים מחוז ירושלים לעונת המשחקי</t>
  </si>
  <si>
    <t>4502510714</t>
  </si>
  <si>
    <t>40254760</t>
  </si>
  <si>
    <t>החברה לפיתוח זבולון בע"מ</t>
  </si>
  <si>
    <t>512324740</t>
  </si>
  <si>
    <t xml:space="preserve"> שכירת אולם לאימונים קבוצת כדורסל מחוז חיפה והצפון</t>
  </si>
  <si>
    <t>4502514708</t>
  </si>
  <si>
    <t>41065392</t>
  </si>
  <si>
    <t>מינהל קהילתי יובלים (ע"ר)</t>
  </si>
  <si>
    <t xml:space="preserve"> שכירת אולם לאימונים קבוצת כדורשת מחוז ירושלים לעו</t>
  </si>
  <si>
    <t>4502517512</t>
  </si>
  <si>
    <t>42679541</t>
  </si>
  <si>
    <t>מגירה יוסי</t>
  </si>
  <si>
    <t xml:space="preserve"> אימון קבוצת כדורסל מחוז חיפה והצפון לעונת המשחקים</t>
  </si>
  <si>
    <t>4502519379</t>
  </si>
  <si>
    <t>40001038</t>
  </si>
  <si>
    <t>התיכון ליד האוניברסיטה העברית</t>
  </si>
  <si>
    <t>510030695</t>
  </si>
  <si>
    <t xml:space="preserve"> שכירת אולם לאימון קבוצת כדורסל גברים מחוז ירושלים</t>
  </si>
  <si>
    <t>4502532565</t>
  </si>
  <si>
    <t>41562224</t>
  </si>
  <si>
    <t>אברהמי דורון</t>
  </si>
  <si>
    <t>200988558</t>
  </si>
  <si>
    <t xml:space="preserve"> עבור אימון וניהול משחק קבוצת כדורסל גברים מחוז יר</t>
  </si>
  <si>
    <t>4502537490</t>
  </si>
  <si>
    <t>40158861</t>
  </si>
  <si>
    <t>ב.ר. שרותי הארחה והסעדה בע"מ</t>
  </si>
  <si>
    <t>513222729</t>
  </si>
  <si>
    <t xml:space="preserve"> כיבוד לכנס הכוונה משפטית ומיצוי זכויות של אפ"כ בת</t>
  </si>
  <si>
    <t>4502548026</t>
  </si>
  <si>
    <t>41046457</t>
  </si>
  <si>
    <t>א. א. פיופ יין ואלכוהול בע"מ</t>
  </si>
  <si>
    <t>514907914</t>
  </si>
  <si>
    <t xml:space="preserve"> בקבוקי מים לקבוצות ספורט של משרד המשפטים. 1/24 -</t>
  </si>
  <si>
    <t>4502548028</t>
  </si>
  <si>
    <t>40519916</t>
  </si>
  <si>
    <t>מבשוף ערן בצלאל</t>
  </si>
  <si>
    <t>034204768</t>
  </si>
  <si>
    <t xml:space="preserve"> ציוד ספורט, ביגוד ונעליים לקבוצות תחרותיות של משר</t>
  </si>
  <si>
    <t>4502548030</t>
  </si>
  <si>
    <t>40009412</t>
  </si>
  <si>
    <t>כפיים שיווק וקידום מכירות בע"מ</t>
  </si>
  <si>
    <t>512896200</t>
  </si>
  <si>
    <t xml:space="preserve"> השתתפות רצי משרד המשפטים במרתון ת"א 28.2.2025</t>
  </si>
  <si>
    <t>4502603123</t>
  </si>
  <si>
    <t xml:space="preserve"> כנס של היחידה להגנה על הפרטיות בתאריך 22.6.2025 ב</t>
  </si>
  <si>
    <t>4502603670</t>
  </si>
  <si>
    <t>41085602</t>
  </si>
  <si>
    <t>עזריאל אבישג</t>
  </si>
  <si>
    <t>038026860</t>
  </si>
  <si>
    <t xml:space="preserve"> פורום הנהלה בתאריכים 17-18 יוני 2025 בצפון מלון כ</t>
  </si>
  <si>
    <t>4502605153</t>
  </si>
  <si>
    <t>40001180</t>
  </si>
  <si>
    <t>א.פ פרו הפקות בע"מ</t>
  </si>
  <si>
    <t>511094740</t>
  </si>
  <si>
    <t xml:space="preserve"> טקס חלוקת תעודות לשמאי מקרקעין בתאריך 25.6.2025 ב</t>
  </si>
  <si>
    <t>4502611781</t>
  </si>
  <si>
    <t>40932234</t>
  </si>
  <si>
    <t>סולימן אילן</t>
  </si>
  <si>
    <t>029268000</t>
  </si>
  <si>
    <t xml:space="preserve"> כנס מאבק בגזענות בלאגו ראשון לציון 16.9.2025</t>
  </si>
  <si>
    <t>4502615994</t>
  </si>
  <si>
    <t xml:space="preserve"> טקס חלוקת תעודות לעובדים מצטיינים לשנים 2023-2024</t>
  </si>
  <si>
    <t>4502617716</t>
  </si>
  <si>
    <t xml:space="preserve"> תוספת אולם לפיצולים בכנס של אפוטרופוס הכללי הכשרת</t>
  </si>
  <si>
    <t>4500163523</t>
  </si>
  <si>
    <t>סימה חפצדי</t>
  </si>
  <si>
    <t>40248485</t>
  </si>
  <si>
    <t>אמסלם חנה דליה</t>
  </si>
  <si>
    <t xml:space="preserve"> עבור כיבוד בקורס מקבלי קהל עמותות ושרעיים בחודשים</t>
  </si>
  <si>
    <t>031794753</t>
  </si>
  <si>
    <t>102</t>
  </si>
  <si>
    <t>4501977584</t>
  </si>
  <si>
    <t xml:space="preserve"> גיבוש תפיסת הבקרה עבור הנהלת האפוטרופוס הכללי ירו</t>
  </si>
  <si>
    <t>141,120.00</t>
  </si>
  <si>
    <t>4502062980</t>
  </si>
  <si>
    <t>40017341</t>
  </si>
  <si>
    <t>סקורפיו 88 (שירותי משרד) בע"מ</t>
  </si>
  <si>
    <t>511288045</t>
  </si>
  <si>
    <t xml:space="preserve"> שירותי הדפסה - כתבי אמנה עבור מח' ייעוץ וחקיקה יר</t>
  </si>
  <si>
    <t xml:space="preserve"> 25,107.00</t>
  </si>
  <si>
    <t>עדי מרום</t>
  </si>
  <si>
    <t>4501431396</t>
  </si>
  <si>
    <t>גלית שמואל</t>
  </si>
  <si>
    <t xml:space="preserve"> ציוד משרדי עבור הלשכה הראשית איש קשר: עמית כהן</t>
  </si>
  <si>
    <t>043545631</t>
  </si>
  <si>
    <t>4501613450</t>
  </si>
  <si>
    <t xml:space="preserve"> עבור חדר יחיד+ ארוחת בוקר עבור לשכת השרה: שרת המש</t>
  </si>
  <si>
    <t>4501842261</t>
  </si>
  <si>
    <t>40149480</t>
  </si>
  <si>
    <t>נסאר סאבר</t>
  </si>
  <si>
    <t>026245118</t>
  </si>
  <si>
    <t xml:space="preserve"> הוצאות משפט בענין ג'אבר ואח' נגד משרד התחבורה אשת</t>
  </si>
  <si>
    <t>91</t>
  </si>
  <si>
    <t>נטע משה</t>
  </si>
  <si>
    <t>4501842296</t>
  </si>
  <si>
    <t>41369727</t>
  </si>
  <si>
    <t>שפירא-בר אור ,מצקין עו</t>
  </si>
  <si>
    <t>558227484</t>
  </si>
  <si>
    <t xml:space="preserve"> הוצאות משפט בענין אליאור חסון נגד גינדי ישראל אשת</t>
  </si>
  <si>
    <t>4501842423</t>
  </si>
  <si>
    <t>41517613</t>
  </si>
  <si>
    <t>י. מירון ושות', עורכי דין</t>
  </si>
  <si>
    <t>515030252</t>
  </si>
  <si>
    <t xml:space="preserve">  שרון אברהמי נ' בראון ובניו עבור כיסוי הוצאות משפ</t>
  </si>
  <si>
    <t>4501875489</t>
  </si>
  <si>
    <t xml:space="preserve"> עבור אגרת בית משפט בעניין  ת"צ 34500-08-18 רון נ'</t>
  </si>
  <si>
    <t>4501876019</t>
  </si>
  <si>
    <t>40339600</t>
  </si>
  <si>
    <t>גותי רשף מרים</t>
  </si>
  <si>
    <t xml:space="preserve"> עבור אגרת בית משפט, ערבון וכיסוי הוצאות משפט בעני</t>
  </si>
  <si>
    <t>4501930919</t>
  </si>
  <si>
    <t>42003474</t>
  </si>
  <si>
    <t>פינץ חיים</t>
  </si>
  <si>
    <t>038557534</t>
  </si>
  <si>
    <t xml:space="preserve">  עבור מימון אגרת בית משפט  בת"צ 46098-09-19 בן זא</t>
  </si>
  <si>
    <t>אוריה שרה צריקר</t>
  </si>
  <si>
    <t>4501974318</t>
  </si>
  <si>
    <t xml:space="preserve"> עבור תיק ת"צ 58611-02-18 סיני נ' רמי שבירו – מימו</t>
  </si>
  <si>
    <t>4501978158</t>
  </si>
  <si>
    <t>42206425</t>
  </si>
  <si>
    <t>אביעזיז יוסף חי</t>
  </si>
  <si>
    <t>305032286</t>
  </si>
  <si>
    <t xml:space="preserve"> עבור מימון אגרת בית משפט וכיסוי הוצאות משפט בתיק</t>
  </si>
  <si>
    <t>4501996131</t>
  </si>
  <si>
    <t>40004770</t>
  </si>
  <si>
    <t>בזק בינלאומי בע"מ</t>
  </si>
  <si>
    <t>512133729</t>
  </si>
  <si>
    <t xml:space="preserve"> שירותי תקשורת קווית ליחידות המשרד לשנת 2024 10.5</t>
  </si>
  <si>
    <t>הדס לוגסי זקו</t>
  </si>
  <si>
    <t>4501998626</t>
  </si>
  <si>
    <t>40001528</t>
  </si>
  <si>
    <t>זר. פור. יו (2000) בע"מ</t>
  </si>
  <si>
    <t>512978891</t>
  </si>
  <si>
    <t xml:space="preserve"> גלגלי אבל בהתאם לבקשת מחלקת הרווחה בהתאם להצעת מח</t>
  </si>
  <si>
    <t>4502059915</t>
  </si>
  <si>
    <t>41335338</t>
  </si>
  <si>
    <t>בוטיק ברנר 21 תל אביב בע"מ</t>
  </si>
  <si>
    <t>514824754</t>
  </si>
  <si>
    <t xml:space="preserve"> הזמנת מסגרת עבור לינה לעובדי המשרד. כולל ארוחת בו</t>
  </si>
  <si>
    <t>4502059921</t>
  </si>
  <si>
    <t>40962355</t>
  </si>
  <si>
    <t>פרימה מלונות ותיירות ישראל 1977 בע"</t>
  </si>
  <si>
    <t>4502059924</t>
  </si>
  <si>
    <t>4502089412</t>
  </si>
  <si>
    <t>40931516</t>
  </si>
  <si>
    <t>דיאיי טכנולוגיות בע"מ</t>
  </si>
  <si>
    <t>511765596</t>
  </si>
  <si>
    <t xml:space="preserve"> מכשירי פרשקאפ דור 20 עבור לשכה ראשית אנשי קשר: 4</t>
  </si>
  <si>
    <t>מריאנה סגל</t>
  </si>
  <si>
    <t>4502092017</t>
  </si>
  <si>
    <t xml:space="preserve"> עבור קרית הממשלה ב"ש  איש קשר עוזי ‎052-7013137‏</t>
  </si>
  <si>
    <t>4502128104</t>
  </si>
  <si>
    <t>42364619</t>
  </si>
  <si>
    <t>יאיר אורנה</t>
  </si>
  <si>
    <t xml:space="preserve">  ייעוץ עם אוצרת אמנות תקרת שעות העבודה עם היועצת</t>
  </si>
  <si>
    <t xml:space="preserve">  3,015.00</t>
  </si>
  <si>
    <t>4502129117</t>
  </si>
  <si>
    <t>10000021</t>
  </si>
  <si>
    <t>לשכת הפירסום הממשלתי</t>
  </si>
  <si>
    <t xml:space="preserve"> עבור לשכה ראשית (מחלקת רווחה) אשת קשר חוה ‎050-70</t>
  </si>
  <si>
    <t>12</t>
  </si>
  <si>
    <t>4502129120</t>
  </si>
  <si>
    <t>40150033</t>
  </si>
  <si>
    <t>תמליל 0012 בע"מ</t>
  </si>
  <si>
    <t>511725764</t>
  </si>
  <si>
    <t xml:space="preserve"> עבור חטיבת תפעול ולוגיסטיקה איש קשר אמיר ‎054-211</t>
  </si>
  <si>
    <t>4502129536</t>
  </si>
  <si>
    <t xml:space="preserve"> שירותי פרסום עבור משאבי אנוש אשת קשר: חנה נדב 25/</t>
  </si>
  <si>
    <t>4502131738</t>
  </si>
  <si>
    <t>41510625</t>
  </si>
  <si>
    <t>גיפטס בוטיק בע"מ</t>
  </si>
  <si>
    <t>515573004</t>
  </si>
  <si>
    <t xml:space="preserve"> שי ליולדת חטיבת ניהול ההון האנושי- מחלקת רווחה, ח</t>
  </si>
  <si>
    <t>4502134956</t>
  </si>
  <si>
    <t>40486109</t>
  </si>
  <si>
    <t>בוזביב ג'רום סלומון</t>
  </si>
  <si>
    <t>310020276</t>
  </si>
  <si>
    <t xml:space="preserve"> ייעוץ עבור חדר כושר בניין ראשי חטיבת תפעול ולוגיס</t>
  </si>
  <si>
    <t xml:space="preserve">  1,740.00</t>
  </si>
  <si>
    <t>4502136259</t>
  </si>
  <si>
    <t xml:space="preserve"> לינות חטיבת תפעול ולוגיסטיקה, נתנאלה בן דוד ‎054-</t>
  </si>
  <si>
    <t>4502138171</t>
  </si>
  <si>
    <t>40004164</t>
  </si>
  <si>
    <t>פז קמעונאות ואנרגיה בע"מ</t>
  </si>
  <si>
    <t>510216054</t>
  </si>
  <si>
    <t xml:space="preserve"> סולר ללשכה הראשית מרחב לוגיסטי ירושלים, אמיר סרחא</t>
  </si>
  <si>
    <t>אמיר סרחאן</t>
  </si>
  <si>
    <t>4502142332</t>
  </si>
  <si>
    <t>40480383</t>
  </si>
  <si>
    <t>ע. נדב פרחים ועיצובים בע"מ</t>
  </si>
  <si>
    <t>513626887</t>
  </si>
  <si>
    <t xml:space="preserve"> עציצים חטיבת ההון האנושי, חוה לוי 050-7061825 התש</t>
  </si>
  <si>
    <t>4502144672</t>
  </si>
  <si>
    <t xml:space="preserve"> ציוד משרדי, לשכה ראשית לוגיסטיקה, אמיר סרחאן 0542</t>
  </si>
  <si>
    <t>4502146716</t>
  </si>
  <si>
    <t>40238786</t>
  </si>
  <si>
    <t>גאריביאן גרשון</t>
  </si>
  <si>
    <t>055634687</t>
  </si>
  <si>
    <t xml:space="preserve"> גלגל אבל למשפחות שכולות ביום הזיכרון חטיבת ניהול</t>
  </si>
  <si>
    <t>4502155121</t>
  </si>
  <si>
    <t xml:space="preserve"> יחידת רשם ברית הזוגיות, אהובה מנחם ‎050-6216960‏</t>
  </si>
  <si>
    <t>4502158435</t>
  </si>
  <si>
    <t>42136171</t>
  </si>
  <si>
    <t>א ביגמן החזקות בע"מ</t>
  </si>
  <si>
    <t>515192508</t>
  </si>
  <si>
    <t xml:space="preserve"> חטיבת תפעול ולוגיסטיקה- מרחב לוגיסטי ירושלים, אמי</t>
  </si>
  <si>
    <t>4502164358</t>
  </si>
  <si>
    <t>10000107</t>
  </si>
  <si>
    <t>לשכת הבריאות,מחוז הדרום</t>
  </si>
  <si>
    <t xml:space="preserve"> הזמנה עבור ועדות רפואיות מחוז דרום ב"ש איש קשר: א</t>
  </si>
  <si>
    <t xml:space="preserve">  1,912.00</t>
  </si>
  <si>
    <t>4502165038</t>
  </si>
  <si>
    <t xml:space="preserve"> סולר להסקה מרחב לוגיסטי ירושלים       אמיר סרחאן</t>
  </si>
  <si>
    <t>4502166093</t>
  </si>
  <si>
    <t xml:space="preserve"> ציוד משרדי, אפ"כ - צפון, ורדה ויטמן, ‎050-6216645</t>
  </si>
  <si>
    <t>4502173016</t>
  </si>
  <si>
    <t>40012254</t>
  </si>
  <si>
    <t>צומת ספרים 2002 - שותפות מוגבלת</t>
  </si>
  <si>
    <t>550211577</t>
  </si>
  <si>
    <t xml:space="preserve"> הלשכה הראשית - מחלקת הרווחה, חוה לוי כהן, 0507061</t>
  </si>
  <si>
    <t>4502178737</t>
  </si>
  <si>
    <t>40001454</t>
  </si>
  <si>
    <t>אלדן מלונות ונופש בע"מ</t>
  </si>
  <si>
    <t>512510017</t>
  </si>
  <si>
    <t xml:space="preserve"> לינה, אגף רכש ומכרזים, כנאן גאנם, ‎050-6216102‏ ה</t>
  </si>
  <si>
    <t>4502178739</t>
  </si>
  <si>
    <t>40000709</t>
  </si>
  <si>
    <t>צוללת צהובה - המקום למוסיקה בירושלי</t>
  </si>
  <si>
    <t>4502180885</t>
  </si>
  <si>
    <t xml:space="preserve"> כיסא אורטופדי עבור העובדת קובני שיר חיה  ייעוץ וח</t>
  </si>
  <si>
    <t>4502180954</t>
  </si>
  <si>
    <t xml:space="preserve"> ציוד משרדי מרחב לוגיסטי י-ם, לשכה ראשית, סלאח א-ד</t>
  </si>
  <si>
    <t>4502181107</t>
  </si>
  <si>
    <t xml:space="preserve"> כרטיסי ביקור  ייעוץ וחקיקה, עליזה פוני, ‎050-6217</t>
  </si>
  <si>
    <t>4502185209</t>
  </si>
  <si>
    <t>10000102</t>
  </si>
  <si>
    <t>לשכת הבריאות מחוז י-ם</t>
  </si>
  <si>
    <t xml:space="preserve"> הזמנת מסגרת לועדות רפואיות עבור משאבי אנוש שנת 20</t>
  </si>
  <si>
    <t xml:space="preserve">  2,910.00</t>
  </si>
  <si>
    <t>4502188221</t>
  </si>
  <si>
    <t xml:space="preserve"> הקמת התחייבות תקציבית עבור ביצוע וליווי מכרז לאיו</t>
  </si>
  <si>
    <t>4502194891</t>
  </si>
  <si>
    <t xml:space="preserve"> ערכות שוקולד חטיבת ניהול ההון האנושי - רווחה רחלי</t>
  </si>
  <si>
    <t>4502199004</t>
  </si>
  <si>
    <t>42047474</t>
  </si>
  <si>
    <t>בורג רז</t>
  </si>
  <si>
    <t>062540745</t>
  </si>
  <si>
    <t xml:space="preserve"> עריכת סאונד, אפ"כ הנהלה (רשם לענייני ירושה) ניצה</t>
  </si>
  <si>
    <t>4502201950</t>
  </si>
  <si>
    <t>42205668</t>
  </si>
  <si>
    <t>דניאל עדי</t>
  </si>
  <si>
    <t>033137795</t>
  </si>
  <si>
    <t xml:space="preserve"> סדנאות להערכת עובדים חטיבת ההון האנושי- תחום תכנו</t>
  </si>
  <si>
    <t>4502201957</t>
  </si>
  <si>
    <t xml:space="preserve"> עציצים עבור עובדים נעדרים מפאת מחלה מחלקת הון אנו</t>
  </si>
  <si>
    <t>4502208161</t>
  </si>
  <si>
    <t>40001608</t>
  </si>
  <si>
    <t>חיון טכנולוגיות בע"מ</t>
  </si>
  <si>
    <t>520041930</t>
  </si>
  <si>
    <t xml:space="preserve"> מוצרי חשמל - מולטימדיה, אגף טכנולוגיות דיגיטליות</t>
  </si>
  <si>
    <t>רות ימית בן נון</t>
  </si>
  <si>
    <t>4502209463</t>
  </si>
  <si>
    <t>70031581</t>
  </si>
  <si>
    <t>ועד מרכזי משרד המשפטים</t>
  </si>
  <si>
    <t xml:space="preserve"> תווי ראש השנה 2022 עבור לשכה ראשית איש קשר: חוה ל</t>
  </si>
  <si>
    <t>4502209512</t>
  </si>
  <si>
    <t>70000071</t>
  </si>
  <si>
    <t>ועד פרקליטים - פרקליטות מרכז</t>
  </si>
  <si>
    <t xml:space="preserve"> תווי שי לראש השנה עבור פרקליטות מרכז פלילי 2022 א</t>
  </si>
  <si>
    <t>4502209608</t>
  </si>
  <si>
    <t>70000063</t>
  </si>
  <si>
    <t>ועד ארצי רישום מקרקעין</t>
  </si>
  <si>
    <t xml:space="preserve"> תווי ראש השנה 2022 רישום מקרקעין איש קשר: חוה לוי</t>
  </si>
  <si>
    <t>4502213691</t>
  </si>
  <si>
    <t>42364312</t>
  </si>
  <si>
    <t>נוימן דורית</t>
  </si>
  <si>
    <t>059271429</t>
  </si>
  <si>
    <t xml:space="preserve"> טיפולים פסיכולוגיים הון אנושי - רווחה מנשה מלול 0</t>
  </si>
  <si>
    <t xml:space="preserve">  9,213.47</t>
  </si>
  <si>
    <t>4502214886</t>
  </si>
  <si>
    <t xml:space="preserve"> אגף טכנולוגיות דיגיטליות ומידע מיכאל פדר 05040427</t>
  </si>
  <si>
    <t>4502214912</t>
  </si>
  <si>
    <t>40544510</t>
  </si>
  <si>
    <t>הרוש דוד חיים</t>
  </si>
  <si>
    <t>057788507</t>
  </si>
  <si>
    <t xml:space="preserve"> שירותי גרפיקה דוברות דנה רונן אוטמזגין 050-620548</t>
  </si>
  <si>
    <t>דנה אוטמזגין</t>
  </si>
  <si>
    <t>4502223034</t>
  </si>
  <si>
    <t xml:space="preserve"> ציוד משרדי, אפ"כ - יחידת חילוט, לילית ביטון, 0506</t>
  </si>
  <si>
    <t>4502223049</t>
  </si>
  <si>
    <t xml:space="preserve"> ציוד משרדי, אפ"כ חיפה, ורדה ויטמן, 0506216645 התש</t>
  </si>
  <si>
    <t>4502229662</t>
  </si>
  <si>
    <t xml:space="preserve"> ריהוט משרדי בניין ראשי חדש, דליה בנימין 050621757</t>
  </si>
  <si>
    <t>4502234122</t>
  </si>
  <si>
    <t xml:space="preserve"> דוברות פרסום קמפיינים ייעודי למגזר ערבי כולל הפקו</t>
  </si>
  <si>
    <t>4502239048</t>
  </si>
  <si>
    <t>41962166</t>
  </si>
  <si>
    <t>מארק אופנהיימר דקלה</t>
  </si>
  <si>
    <t>025545336</t>
  </si>
  <si>
    <t xml:space="preserve"> שירותי צילום והדפסה, עבור הלשכה המשפטית ירושלים ה</t>
  </si>
  <si>
    <t>4502239589</t>
  </si>
  <si>
    <t>40532585</t>
  </si>
  <si>
    <t>רוגטקה - ניהול קמפיינים ברשת בע"מ</t>
  </si>
  <si>
    <t>514000835</t>
  </si>
  <si>
    <t xml:space="preserve"> הפקת סרטון תדמית, לשכת הדובר- תחום פרסום ושיווק,</t>
  </si>
  <si>
    <t>4502245196</t>
  </si>
  <si>
    <t xml:space="preserve"> סולר, הלשכה הראשית ירושלים, אמיר סרחאן, 054-21164</t>
  </si>
  <si>
    <t>4502245207</t>
  </si>
  <si>
    <t>41609461</t>
  </si>
  <si>
    <t>מוטי דפוס צבעי הקשת בע"מ</t>
  </si>
  <si>
    <t>515788024</t>
  </si>
  <si>
    <t xml:space="preserve"> שירותי צילום והדפסה, חטיבת ההון האנושי - משאבי אנ</t>
  </si>
  <si>
    <t>4502245498</t>
  </si>
  <si>
    <t>41332424</t>
  </si>
  <si>
    <t>כרם ניהול בתי מלון בע"מ</t>
  </si>
  <si>
    <t>515243244</t>
  </si>
  <si>
    <t xml:space="preserve"> יום עיון בתאריך 20/11/2022 חטיבת ההון האנושי - מש</t>
  </si>
  <si>
    <t>4502245714</t>
  </si>
  <si>
    <t xml:space="preserve"> שי לעובדים, חטיבת ההון האנושי - מחלקת רווחה, מנשה</t>
  </si>
  <si>
    <t>4502245802</t>
  </si>
  <si>
    <t>40011045</t>
  </si>
  <si>
    <t>הוט - מערכות תקשורת בע"מ</t>
  </si>
  <si>
    <t>520040072</t>
  </si>
  <si>
    <t xml:space="preserve"> שרותי כבלים עבור יחידות המשרד לשנת 2023 איש קשר:</t>
  </si>
  <si>
    <t>4502247082</t>
  </si>
  <si>
    <t xml:space="preserve"> שפה גרפית ועיצובים שונים לרשתות החברתיות לשכת הדו</t>
  </si>
  <si>
    <t>4502249866</t>
  </si>
  <si>
    <t xml:space="preserve"> חטיבת תפעול ולוגיסטיקה אגף דיור ונכסים, עוזי נעים</t>
  </si>
  <si>
    <t>4502250253</t>
  </si>
  <si>
    <t>41634039</t>
  </si>
  <si>
    <t>וירטו</t>
  </si>
  <si>
    <t>558343091</t>
  </si>
  <si>
    <t xml:space="preserve"> חטיבת ההון האנושי משאבי אנוש- ממונה שוויון מגדרי</t>
  </si>
  <si>
    <t>4502250267</t>
  </si>
  <si>
    <t>41338807</t>
  </si>
  <si>
    <t>רמות ניהול ואחזקה קרסו באר שבע בע"מ</t>
  </si>
  <si>
    <t>515214518</t>
  </si>
  <si>
    <t xml:space="preserve"> חטיבת תפעול ולוגיסטיקה מרחב לוגיסטי דרום, עמוס סג</t>
  </si>
  <si>
    <t>4502250270</t>
  </si>
  <si>
    <t xml:space="preserve"> נציבות תלונות הציבור על שופטים, נפתלי גרפי 050-62</t>
  </si>
  <si>
    <t>נפתלי ג'רפי</t>
  </si>
  <si>
    <t>4502253579</t>
  </si>
  <si>
    <t>40188396</t>
  </si>
  <si>
    <t>אור - סריקה ותווינים בע"מ</t>
  </si>
  <si>
    <t>511781213</t>
  </si>
  <si>
    <t xml:space="preserve"> הדפסות עבור אגף א' דיור ונכסים איש קשר: עוזי נעים</t>
  </si>
  <si>
    <t xml:space="preserve"> 37,068.92</t>
  </si>
  <si>
    <t>4502253743</t>
  </si>
  <si>
    <t>41537843</t>
  </si>
  <si>
    <t>פ.ק. אלקטרה בע"מ</t>
  </si>
  <si>
    <t>515703858</t>
  </si>
  <si>
    <t xml:space="preserve"> השכרת גנרטור בית מע"צ התשלום יהיה לפי ביצוע בפועל</t>
  </si>
  <si>
    <t>4502254733</t>
  </si>
  <si>
    <t xml:space="preserve"> תיקון גנרטור בית מע"צ התשלום יהיה לפי ביצוע בפועל</t>
  </si>
  <si>
    <t>4502258809</t>
  </si>
  <si>
    <t>40289685</t>
  </si>
  <si>
    <t>אל הלב (ע"ר)</t>
  </si>
  <si>
    <t xml:space="preserve"> ליווי ייעוצי לתהליכים ושינויים הון אנושי משאבי אנ</t>
  </si>
  <si>
    <t>4502258819</t>
  </si>
  <si>
    <t xml:space="preserve"> מולטימדיה אפ"כ ת"א, נורית יוחאי 050-6216157 התשלו</t>
  </si>
  <si>
    <t>4502261257</t>
  </si>
  <si>
    <t>40993298</t>
  </si>
  <si>
    <t>שרון הדברה ירוקה בע"מ</t>
  </si>
  <si>
    <t>514960459</t>
  </si>
  <si>
    <t>4502263007</t>
  </si>
  <si>
    <t>40005151</t>
  </si>
  <si>
    <t>צילומעתיק בעמ</t>
  </si>
  <si>
    <t>520041880</t>
  </si>
  <si>
    <t xml:space="preserve"> טונרים עבור מחסן טונרים חטיבת תפעול ולוגיסטיקה- מ</t>
  </si>
  <si>
    <t>חביב עזרן</t>
  </si>
  <si>
    <t>4502263252</t>
  </si>
  <si>
    <t>40127592</t>
  </si>
  <si>
    <t>בל (ג.י.י.ר.) בע"מ</t>
  </si>
  <si>
    <t>511661746</t>
  </si>
  <si>
    <t xml:space="preserve"> נציבות תלונות ציבור על השופטים נפתלי ג'רפי 050-62</t>
  </si>
  <si>
    <t>4502263262</t>
  </si>
  <si>
    <t>40943594</t>
  </si>
  <si>
    <t>פרוייקט נובה - ניהול בשירות הקהילה</t>
  </si>
  <si>
    <t xml:space="preserve"> אגף תכנון מדיניות ואסטרטגיה, אריאל נבו ‎052-30030</t>
  </si>
  <si>
    <t>4502263840</t>
  </si>
  <si>
    <t xml:space="preserve"> לשכת הדובר- תחום פרסום ושיווק, דנה רונן אוטמזגין</t>
  </si>
  <si>
    <t>4502264330</t>
  </si>
  <si>
    <t>40532484</t>
  </si>
  <si>
    <t>ציפורי אירוח ואירועים בע"מ</t>
  </si>
  <si>
    <t>512874512</t>
  </si>
  <si>
    <t xml:space="preserve"> אגף פיתוח ארגוני קיום הפעילות סוג הפעילות: מקצועי</t>
  </si>
  <si>
    <t>4502272167</t>
  </si>
  <si>
    <t>4502290746</t>
  </si>
  <si>
    <t xml:space="preserve"> חטיבת תפעול ולוגיסטיקה עבור לשכת השר נתנאלה בן דו</t>
  </si>
  <si>
    <t>נתנאלה בן דוד</t>
  </si>
  <si>
    <t>4502293226</t>
  </si>
  <si>
    <t xml:space="preserve"> הלשכה הראשית ירושלים, אמיר סרחאן, 054-2116418 התש</t>
  </si>
  <si>
    <t>4502293314</t>
  </si>
  <si>
    <t xml:space="preserve"> נציבות תלונות הציבור על שופטים, נפתלי ג'רפי, 0506</t>
  </si>
  <si>
    <t>4502295480</t>
  </si>
  <si>
    <t xml:space="preserve"> משאבי אנוש- נתנאלה בן דוד ‎054-5203337‏ התשלום יה</t>
  </si>
  <si>
    <t>4502295720</t>
  </si>
  <si>
    <t xml:space="preserve"> ייעוץ וחקיקה מחלקה למשפט בין לאומי מאיה ידיד לוי</t>
  </si>
  <si>
    <t>4502295735</t>
  </si>
  <si>
    <t xml:space="preserve"> חטיבת תפעול ולוגיסטיקה ירושלים, אמיר סרחאן, 050-6</t>
  </si>
  <si>
    <t>4502297302</t>
  </si>
  <si>
    <t>40981164</t>
  </si>
  <si>
    <t>אמדדי יגאל</t>
  </si>
  <si>
    <t>029507399</t>
  </si>
  <si>
    <t xml:space="preserve"> לשכה ראשית המחלקה לקשרי חוץ שחר בירוטקר  052-2671</t>
  </si>
  <si>
    <t>4502297931</t>
  </si>
  <si>
    <t>42018772</t>
  </si>
  <si>
    <t>פיצה בן הלל בע"מ</t>
  </si>
  <si>
    <t>516124229</t>
  </si>
  <si>
    <t xml:space="preserve"> ייעוץ וחקיקה כיבוד עבור לתקופת ההסדרים אשת קשר: ע</t>
  </si>
  <si>
    <t xml:space="preserve"> 11,218.82</t>
  </si>
  <si>
    <t>4502298005</t>
  </si>
  <si>
    <t xml:space="preserve"> תווי שי לפסח 2023 עבור לשכה ראשית איש קשר: חוה לו</t>
  </si>
  <si>
    <t>4502298009</t>
  </si>
  <si>
    <t>70031456</t>
  </si>
  <si>
    <t>ועד פרקליטות מחוז מרכז אזרחי</t>
  </si>
  <si>
    <t xml:space="preserve"> תוי שי פסח 2023 עבור פרקליטות מרכז אזרחי אשי קשר:</t>
  </si>
  <si>
    <t>4502298230</t>
  </si>
  <si>
    <t>70000066</t>
  </si>
  <si>
    <t>ועד פרקליטות מחוז תל אביב</t>
  </si>
  <si>
    <t xml:space="preserve"> תוי שי לפסח 2023 עבור פרקליטות מיסוי וכלכלה י איש</t>
  </si>
  <si>
    <t>4502298262</t>
  </si>
  <si>
    <t xml:space="preserve"> תווי פסח 2023 רישום מקרקעין איש קשר: חוה לוי תווי</t>
  </si>
  <si>
    <t>4502298770</t>
  </si>
  <si>
    <t>41003244</t>
  </si>
  <si>
    <t>משרד האוצר/סוכנות נסיעות ממשלתית</t>
  </si>
  <si>
    <t xml:space="preserve"> נסיעות לחו"ל עבור שנת 2023/2024 אשת קשר: לינור כה</t>
  </si>
  <si>
    <t>4502298976</t>
  </si>
  <si>
    <t xml:space="preserve"> לינות עבור- קמ"ט איו"ש- סלמאן שנאן 050-2525762 הת</t>
  </si>
  <si>
    <t>4502302128</t>
  </si>
  <si>
    <t>40184020</t>
  </si>
  <si>
    <t>חברת דואר ישראל בע"מ</t>
  </si>
  <si>
    <t xml:space="preserve"> שליחת מברקים לניחום אבלים לשכה ראשית חן אזולאי תמ</t>
  </si>
  <si>
    <t>4502302477</t>
  </si>
  <si>
    <t>40557663</t>
  </si>
  <si>
    <t>סאני תקשורת סלולרית בע"מ</t>
  </si>
  <si>
    <t>520031808</t>
  </si>
  <si>
    <t xml:space="preserve"> מכשיר סלולר עבור בוחן ברשות הפטנטים חטיבת תפעול ו</t>
  </si>
  <si>
    <t>4502302495</t>
  </si>
  <si>
    <t xml:space="preserve"> החטיבה החברתית, סיון יונסי, ‎050-6217686‏ התשלום</t>
  </si>
  <si>
    <t>4502302518</t>
  </si>
  <si>
    <t xml:space="preserve"> סולר עבור לשכה ראשית תפעול ולוגיסטיקה- אמיר סרחאן</t>
  </si>
  <si>
    <t>4502306700</t>
  </si>
  <si>
    <t xml:space="preserve"> אגף דיור ונכסים, עוזי נעים, ‎052-7013137‏ התשלום</t>
  </si>
  <si>
    <t>4502306738</t>
  </si>
  <si>
    <t>4502307691</t>
  </si>
  <si>
    <t xml:space="preserve"> אפ"כ ת"א- מיה לוי סאיל 050-6217087 התשלום יהיה לפ</t>
  </si>
  <si>
    <t>4502310991</t>
  </si>
  <si>
    <t>41035408</t>
  </si>
  <si>
    <t>נוי אסף</t>
  </si>
  <si>
    <t>029419397</t>
  </si>
  <si>
    <t xml:space="preserve"> חטיבת תפעול ולוגיסטיקה ירושלים, אמיר סרחאן, 054-2</t>
  </si>
  <si>
    <t>4502312638</t>
  </si>
  <si>
    <t xml:space="preserve"> אפ"כ ת"א נורית יוחאי 050-6216157 התשלום יהיה לפי</t>
  </si>
  <si>
    <t>4502314962</t>
  </si>
  <si>
    <t>40301655</t>
  </si>
  <si>
    <t>ראשי</t>
  </si>
  <si>
    <t>033998097</t>
  </si>
  <si>
    <t xml:space="preserve"> כתיבת נאומים עבור מנכ"ל משרד המשפטים אשת קשר:ציון</t>
  </si>
  <si>
    <t xml:space="preserve"> 17,316.72</t>
  </si>
  <si>
    <t>לילך שלי</t>
  </si>
  <si>
    <t>4502314967</t>
  </si>
  <si>
    <t>41593191</t>
  </si>
  <si>
    <t>איתיאל ארנון</t>
  </si>
  <si>
    <t>024542508</t>
  </si>
  <si>
    <t xml:space="preserve"> כתיבת נאומים מנכ"ל משרד המשפטים אשת קשר:ציון  052</t>
  </si>
  <si>
    <t xml:space="preserve"> 20,398.01</t>
  </si>
  <si>
    <t>4502317196</t>
  </si>
  <si>
    <t>42053280</t>
  </si>
  <si>
    <t>סרמוני תה בע"מ</t>
  </si>
  <si>
    <t>513409136</t>
  </si>
  <si>
    <t xml:space="preserve"> ערכות תה לחולים חטיבת הון אנושי רווחה, מנשה מלול,</t>
  </si>
  <si>
    <t>4502318434</t>
  </si>
  <si>
    <t xml:space="preserve"> אגף א' דיור ונכסים, עוזי נעים, 052-7013137 עבור ב</t>
  </si>
  <si>
    <t>4502318496</t>
  </si>
  <si>
    <t>40175957</t>
  </si>
  <si>
    <t>מגן דוד אדם - עוסק מורשה</t>
  </si>
  <si>
    <t xml:space="preserve"> פינוי באמובלנס עבור העובדת ירדנה שאטו מרישום מקרק</t>
  </si>
  <si>
    <t>4502318678</t>
  </si>
  <si>
    <t xml:space="preserve"> עבור מחלקת עזבונות אפ"כ, לילית ביטון, 050-6217333</t>
  </si>
  <si>
    <t>4502318962</t>
  </si>
  <si>
    <t xml:space="preserve"> לשכת השר, נתנאלה בן דוד, ‎054-5203337‏ התשלום יהי</t>
  </si>
  <si>
    <t>4502319002</t>
  </si>
  <si>
    <t xml:space="preserve"> אפ"כ תל אביב, נורית יוחאי, 050-6216157 התשלום יהי</t>
  </si>
  <si>
    <t>4502321338</t>
  </si>
  <si>
    <t xml:space="preserve">  הנגשה לחוברת עבור דוח החקיקה הממשלתי ייעוץ וחקיק</t>
  </si>
  <si>
    <t>4502324086</t>
  </si>
  <si>
    <t>40165941</t>
  </si>
  <si>
    <t>מלכה יורם</t>
  </si>
  <si>
    <t>058296302</t>
  </si>
  <si>
    <t xml:space="preserve"> וילונות עבור מרחב ת"א איש קשר: שלומי עטיה 0526676</t>
  </si>
  <si>
    <t xml:space="preserve">  4,125.66</t>
  </si>
  <si>
    <t>4502326523</t>
  </si>
  <si>
    <t>41472927</t>
  </si>
  <si>
    <t>ואזנה יצחק צחי</t>
  </si>
  <si>
    <t>033321324</t>
  </si>
  <si>
    <t xml:space="preserve"> חטיבת ההון האנושי- שמעון יצחקי 050-7868099 התשלום</t>
  </si>
  <si>
    <t>שמעון יצחקי</t>
  </si>
  <si>
    <t>4502330274</t>
  </si>
  <si>
    <t xml:space="preserve"> חטיבת תפעול ולגיסטיקה ירושלים, נתנאלה בן דוד, 054</t>
  </si>
  <si>
    <t>4502333001</t>
  </si>
  <si>
    <t>40284110</t>
  </si>
  <si>
    <t>לוין גיל</t>
  </si>
  <si>
    <t>057251738</t>
  </si>
  <si>
    <t>4502333778</t>
  </si>
  <si>
    <t>42412447</t>
  </si>
  <si>
    <t>י.ה.ל.י שיווק וייצור תשמישי קדושה ב</t>
  </si>
  <si>
    <t>516252319</t>
  </si>
  <si>
    <t>4502333782</t>
  </si>
  <si>
    <t>41608393</t>
  </si>
  <si>
    <t>אף.טי. פתרונות אוויריים בע"מ</t>
  </si>
  <si>
    <t>515661940</t>
  </si>
  <si>
    <t xml:space="preserve"> אפ"כ המחלקה הכלכלית, ניצה גרשון, 050-6217559 התשל</t>
  </si>
  <si>
    <t>4502335197</t>
  </si>
  <si>
    <t>42503981</t>
  </si>
  <si>
    <t>ב.נ. ברקת אחזקות וסטודיו בע"מ</t>
  </si>
  <si>
    <t>512205428</t>
  </si>
  <si>
    <t xml:space="preserve"> חטיבת תפעול ולוגיסטיקה- אורטל ערבוק מויאל 050-611</t>
  </si>
  <si>
    <t>4502335475</t>
  </si>
  <si>
    <t>42503496</t>
  </si>
  <si>
    <t>סלומון צבי</t>
  </si>
  <si>
    <t>033549494</t>
  </si>
  <si>
    <t>4502335640</t>
  </si>
  <si>
    <t>40373214</t>
  </si>
  <si>
    <t>או.די. פיתוח ארגוני (2004) בע"מ</t>
  </si>
  <si>
    <t>513593194</t>
  </si>
  <si>
    <t xml:space="preserve"> תכנית הכשרת מנהלים עבור ייעוץ וחקיקה  חטיבת הון א</t>
  </si>
  <si>
    <t>4502336946</t>
  </si>
  <si>
    <t>40300342</t>
  </si>
  <si>
    <t>זהבה בנימין עיצוב וייצור בע"מ</t>
  </si>
  <si>
    <t xml:space="preserve"> חטיבת תפעול ולוגיסטיקה-בניין חדש, אורטל ערבוק מוי</t>
  </si>
  <si>
    <t>4502337438</t>
  </si>
  <si>
    <t>41589924</t>
  </si>
  <si>
    <t>כל פרוייקט ביובית - שרותי ביוב ואינ</t>
  </si>
  <si>
    <t>515757458</t>
  </si>
  <si>
    <t xml:space="preserve"> עבור פיצוץ צנרת בסנגוריה ת"א חטיבת תפעול ולוגיסטי</t>
  </si>
  <si>
    <t>4502339079</t>
  </si>
  <si>
    <t>42320510</t>
  </si>
  <si>
    <t>מזנון מאמא</t>
  </si>
  <si>
    <t>558421723</t>
  </si>
  <si>
    <t xml:space="preserve"> שתייה עבור אפ"כ-חדלות פירעון אשת קשר: לינה 050706</t>
  </si>
  <si>
    <t xml:space="preserve">  3,890.67</t>
  </si>
  <si>
    <t>4502340414</t>
  </si>
  <si>
    <t>40285617</t>
  </si>
  <si>
    <t>גואטה ציון חומרי בניין בע"מ</t>
  </si>
  <si>
    <t>514072339</t>
  </si>
  <si>
    <t xml:space="preserve"> חטיבת תפעול ולוגיסטיקה ירושלים, ירון זוהר, 050-40</t>
  </si>
  <si>
    <t>4502340418</t>
  </si>
  <si>
    <t xml:space="preserve"> אפ"כ - הרשם לענייני ירושה, ניצה גרשון, 050-621755</t>
  </si>
  <si>
    <t>4502342851</t>
  </si>
  <si>
    <t>42509664</t>
  </si>
  <si>
    <t>רוזנבלט מיכל</t>
  </si>
  <si>
    <t>025468315</t>
  </si>
  <si>
    <t xml:space="preserve"> 26,840.16</t>
  </si>
  <si>
    <t>4502343164</t>
  </si>
  <si>
    <t>4502343617</t>
  </si>
  <si>
    <t>42470901</t>
  </si>
  <si>
    <t>תבור איריס</t>
  </si>
  <si>
    <t>057465460</t>
  </si>
  <si>
    <t xml:space="preserve"> אפ"כ הנהלה, ניצה גרשון, 050-6217559 התשלום יהיה ל</t>
  </si>
  <si>
    <t>4502343657</t>
  </si>
  <si>
    <t>42022613</t>
  </si>
  <si>
    <t>שלף רתם</t>
  </si>
  <si>
    <t>024309510</t>
  </si>
  <si>
    <t>4502344258</t>
  </si>
  <si>
    <t>40377820</t>
  </si>
  <si>
    <t>"יחד" הנדסה ותכנון מערכות ביטחון, ב</t>
  </si>
  <si>
    <t>512726381</t>
  </si>
  <si>
    <t xml:space="preserve"> מנהל אגף א' דיור ונכסים, עוזי נעים, 052-7013137 ה</t>
  </si>
  <si>
    <t>4502344403</t>
  </si>
  <si>
    <t>41592727</t>
  </si>
  <si>
    <t>קלעי אריאלה</t>
  </si>
  <si>
    <t>030164123</t>
  </si>
  <si>
    <t xml:space="preserve"> סיוע בבדיקת חשיפתם של תיקי המשרד המופקדים בארכיון</t>
  </si>
  <si>
    <t xml:space="preserve"> 52,057.50</t>
  </si>
  <si>
    <t>4502350385</t>
  </si>
  <si>
    <t>40460396</t>
  </si>
  <si>
    <t>פרי-טורס בע"מ</t>
  </si>
  <si>
    <t>513697821</t>
  </si>
  <si>
    <t xml:space="preserve"> סיור חד יומי לגמלאי משרד המשפטים עבור הון אנושי ר</t>
  </si>
  <si>
    <t>4502350577</t>
  </si>
  <si>
    <t xml:space="preserve"> אפ"כ הנהלה - לילית ביטון 050-6217333 התשלום יהיה</t>
  </si>
  <si>
    <t>4502352340</t>
  </si>
  <si>
    <t>40532594</t>
  </si>
  <si>
    <t>וויסנטר בע"מ</t>
  </si>
  <si>
    <t>514039718</t>
  </si>
  <si>
    <t xml:space="preserve"> עבור שיחות ועידה בינלאומיות עבור כלל המשרד בהתאם</t>
  </si>
  <si>
    <t>4502353369</t>
  </si>
  <si>
    <t xml:space="preserve"> אפ"כ היחידה הכלכלית, לילית ביטון, 050-6217333 התש</t>
  </si>
  <si>
    <t>4502354583</t>
  </si>
  <si>
    <t>41189395</t>
  </si>
  <si>
    <t>חכם שושנה</t>
  </si>
  <si>
    <t>037310380</t>
  </si>
  <si>
    <t xml:space="preserve"> חטיבת תפעול ולוגיסטיקה תל אביב, שלמה עטיה, 052667</t>
  </si>
  <si>
    <t>4502354655</t>
  </si>
  <si>
    <t xml:space="preserve"> הממונה על חדלות פירעון‏ ב"ש, מיה לוי סאיל, 050-62</t>
  </si>
  <si>
    <t>4502357571</t>
  </si>
  <si>
    <t xml:space="preserve"> התקשרות שיפוצים והתאמות עבור אגף א נכסים ודיור עו</t>
  </si>
  <si>
    <t>4502358652</t>
  </si>
  <si>
    <t xml:space="preserve"> כיבוד עבור לשכת השר החדש דודי אמסלם אשת קשר: הדר</t>
  </si>
  <si>
    <t xml:space="preserve">  3.52</t>
  </si>
  <si>
    <t>4502359631</t>
  </si>
  <si>
    <t>42514386</t>
  </si>
  <si>
    <t>אינטרצ'ינינג גלובל בע"מ</t>
  </si>
  <si>
    <t>512405580</t>
  </si>
  <si>
    <t xml:space="preserve"> ייעוץ עבור תפעול ולוגיסטיקה סמי גריידי 050-621670</t>
  </si>
  <si>
    <t xml:space="preserve">  1,945.65</t>
  </si>
  <si>
    <t>4502360565</t>
  </si>
  <si>
    <t>42006747</t>
  </si>
  <si>
    <t>ביצר נסים</t>
  </si>
  <si>
    <t>022685515</t>
  </si>
  <si>
    <t xml:space="preserve"> המחלקה לקשרי חוץ- שחר בירוטקר 0522671794 התשלום י</t>
  </si>
  <si>
    <t>4502368408</t>
  </si>
  <si>
    <t>42000351</t>
  </si>
  <si>
    <t>מושקוביץ אפרים אופיר</t>
  </si>
  <si>
    <t>300448735</t>
  </si>
  <si>
    <t xml:space="preserve"> חטיבת תפעול ולוגיסטיקה- אלי דוידי 050-6217111 עבו</t>
  </si>
  <si>
    <t>4502368546</t>
  </si>
  <si>
    <t>40331084</t>
  </si>
  <si>
    <t>מסגרית ירושלים כהן יעקב בע"מ</t>
  </si>
  <si>
    <t>512413154</t>
  </si>
  <si>
    <t>4502368820</t>
  </si>
  <si>
    <t xml:space="preserve"> הזמנה עבור ועדות רפואיות חטיבת ההון האנושי - משאב</t>
  </si>
  <si>
    <t xml:space="preserve">  3,824.00</t>
  </si>
  <si>
    <t>4502368897</t>
  </si>
  <si>
    <t>42512345</t>
  </si>
  <si>
    <t>מוצ'ה רמת גן בע"מ</t>
  </si>
  <si>
    <t>516322682</t>
  </si>
  <si>
    <t xml:space="preserve"> ייעוץ וחקיקה - המחלקה למשפט בין-לאומי, שמרית הרוש</t>
  </si>
  <si>
    <t>4502369876</t>
  </si>
  <si>
    <t>41565097</t>
  </si>
  <si>
    <t>דנטס טל ניזרי מיכאל</t>
  </si>
  <si>
    <t>558147294</t>
  </si>
  <si>
    <t xml:space="preserve"> הממונה על חדלות הפירעון חיפה, שלומית גל , 050-706</t>
  </si>
  <si>
    <t>4502371079</t>
  </si>
  <si>
    <t>40494948</t>
  </si>
  <si>
    <t>פטיט פוד בע"מ</t>
  </si>
  <si>
    <t>514444652</t>
  </si>
  <si>
    <t xml:space="preserve"> מפגש מקצועי למובלי ידע, סה"כ 30 משתתפים בתאריך 10</t>
  </si>
  <si>
    <t>4502371537</t>
  </si>
  <si>
    <t>41885630</t>
  </si>
  <si>
    <t>סי.או.אר. תפעול (ק.פ.) בע"מ</t>
  </si>
  <si>
    <t>515476000</t>
  </si>
  <si>
    <t xml:space="preserve"> שירותיי ייעוץ למכרז ניקיון עבור חטיבת תפעול ולוגי</t>
  </si>
  <si>
    <t xml:space="preserve">  6,135.52</t>
  </si>
  <si>
    <t>4502372069</t>
  </si>
  <si>
    <t xml:space="preserve"> חטיבת תפעול ולוגיסטיקה באר שבע, עמוס סגרון, 052-9</t>
  </si>
  <si>
    <t>עמוס סגרון</t>
  </si>
  <si>
    <t>4502372252</t>
  </si>
  <si>
    <t>40158741</t>
  </si>
  <si>
    <t>מקום. ערכים ויוזמות - אדם בנוף בע"מ</t>
  </si>
  <si>
    <t>511926479</t>
  </si>
  <si>
    <t xml:space="preserve"> גיבוש עבור- הון אנושי - המכון להשתלמויות פרויקטים</t>
  </si>
  <si>
    <t>4502373146</t>
  </si>
  <si>
    <t>40139379</t>
  </si>
  <si>
    <t>חברת ברגי הדרום (1984)בע"מ</t>
  </si>
  <si>
    <t>511026064</t>
  </si>
  <si>
    <t xml:space="preserve"> חטיבת תפעול ולוגיסטיקה- עבור מרחב דרום  עמוס סגרו</t>
  </si>
  <si>
    <t>4502373681</t>
  </si>
  <si>
    <t xml:space="preserve"> פרסום עבור קול קורא בקשה של לשכת מנכ"ל, טל דגן, ‎</t>
  </si>
  <si>
    <t>4502373864</t>
  </si>
  <si>
    <t xml:space="preserve"> חטיבת ההון האנושי -משאבי אנוש- אוריה צריקר יעקב 0</t>
  </si>
  <si>
    <t>4502373885</t>
  </si>
  <si>
    <t xml:space="preserve"> חיתוך פלטה עבור תפעול ולוגיסטיקה עמוס סגרון 05292</t>
  </si>
  <si>
    <t>4502374179</t>
  </si>
  <si>
    <t xml:space="preserve"> קמפיינים ופרסומים עבור אגף הדוברות אשת קשר: דנה ר</t>
  </si>
  <si>
    <t>4502376954</t>
  </si>
  <si>
    <t>40046228</t>
  </si>
  <si>
    <t>ישעיהו משה</t>
  </si>
  <si>
    <t>014733190</t>
  </si>
  <si>
    <t xml:space="preserve"> חטיבת ההון האנושי - משאבי אנוש, אזמארו סהלו, 050-</t>
  </si>
  <si>
    <t>4502378058</t>
  </si>
  <si>
    <t xml:space="preserve"> חטיבת הון אנושי רווחה- רחלי קרדי 052-9240033 התשל</t>
  </si>
  <si>
    <t>4502380050</t>
  </si>
  <si>
    <t xml:space="preserve"> אגף א' דיור ונכסים- עוזי נעים 052-7013137 עפ"י פר</t>
  </si>
  <si>
    <t>4502380051</t>
  </si>
  <si>
    <t xml:space="preserve"> חותמות עבור אפ"כ הנהלה נחום חפצדי 5-בית עופר ירוש</t>
  </si>
  <si>
    <t>4502381123</t>
  </si>
  <si>
    <t xml:space="preserve"> חטיבת ההון האנושי - מחלקת רווחה- חוה לוי כהן 050-</t>
  </si>
  <si>
    <t>4502384733</t>
  </si>
  <si>
    <t xml:space="preserve"> תאורת חירום עבור ביטחון צביקה וורקו 052-7012479 ה</t>
  </si>
  <si>
    <t>4502387012</t>
  </si>
  <si>
    <t>40136862</t>
  </si>
  <si>
    <t>אריז פתרונות סימון ואריזה בע"מ</t>
  </si>
  <si>
    <t>510558430</t>
  </si>
  <si>
    <t xml:space="preserve"> חטיבת תפעול ולוגיסטיקה ת"א, חביב עזרן, 050-621632</t>
  </si>
  <si>
    <t>4502387013</t>
  </si>
  <si>
    <t>40279550</t>
  </si>
  <si>
    <t>בן אדיבה יובל</t>
  </si>
  <si>
    <t>058734831</t>
  </si>
  <si>
    <t xml:space="preserve"> תיקון כיריים גז למזנון עבור תפעול ולוגיסטיקה אמיר</t>
  </si>
  <si>
    <t>4502387015</t>
  </si>
  <si>
    <t xml:space="preserve"> אפ"כ ת"א, נורית יוחאי, 050-6216157 התשלום יהיה לפ</t>
  </si>
  <si>
    <t>4502389330</t>
  </si>
  <si>
    <t>4502394830</t>
  </si>
  <si>
    <t>41332961</t>
  </si>
  <si>
    <t>תור סקור בע"מ</t>
  </si>
  <si>
    <t>511913469</t>
  </si>
  <si>
    <t xml:space="preserve"> חטיבת תפעול ולוגיסטיקה, שלומי עטיה ‎0526676788‏ ש</t>
  </si>
  <si>
    <t xml:space="preserve">  4,479.30</t>
  </si>
  <si>
    <t>4502395644</t>
  </si>
  <si>
    <t>4502395648</t>
  </si>
  <si>
    <t>40486612</t>
  </si>
  <si>
    <t>מירטק סטודיוגרף בע"מ</t>
  </si>
  <si>
    <t>511934218</t>
  </si>
  <si>
    <t xml:space="preserve"> הממונה על חדלות פירעון, לינה טננבאום, 050-7061591</t>
  </si>
  <si>
    <t>4502399452</t>
  </si>
  <si>
    <t xml:space="preserve"> אפ"כ צפון, קרן דהן, 050-7061659 התשלום יהיה לפי ה</t>
  </si>
  <si>
    <t>4502399467</t>
  </si>
  <si>
    <t xml:space="preserve"> אגף א' רכש ומכרזים, אורטל ערבוק מויאל 0506117050</t>
  </si>
  <si>
    <t>4502399573</t>
  </si>
  <si>
    <t>41097839</t>
  </si>
  <si>
    <t>גטר גרופ בע"מ</t>
  </si>
  <si>
    <t>520042326</t>
  </si>
  <si>
    <t xml:space="preserve"> חטיבת תפעול ולוגיסטיקה תל אביב, חביב עזרן, 050-62</t>
  </si>
  <si>
    <t>4502399580</t>
  </si>
  <si>
    <t>4502402094</t>
  </si>
  <si>
    <t xml:space="preserve"> חטיבת תפעול ולוגיסטיקה ירושלים -אמיר סרחאן 054-21</t>
  </si>
  <si>
    <t>4502402138</t>
  </si>
  <si>
    <t xml:space="preserve"> חטיבת תפעול ולוגיסטיקה ירושלים- אמיר סרחאן 054-21</t>
  </si>
  <si>
    <t>4502402141</t>
  </si>
  <si>
    <t xml:space="preserve"> הממונה על חדלות פירעון באר שבע -מיה לוי סאיל 050-</t>
  </si>
  <si>
    <t>4502402146</t>
  </si>
  <si>
    <t xml:space="preserve"> חטיבת תפעול ולוגיסטיקה ירושלים, הדס לוגסי, 052-46</t>
  </si>
  <si>
    <t>4502403653</t>
  </si>
  <si>
    <t xml:space="preserve"> הממונה על חדלות פירעון - מחלקת חקירות, רחלי לוי כ</t>
  </si>
  <si>
    <t>4502403933</t>
  </si>
  <si>
    <t xml:space="preserve"> חטיבת תפעול ולוגיסטיקה ירושלים-  אמיר סרחאן 054-2</t>
  </si>
  <si>
    <t>4502403943</t>
  </si>
  <si>
    <t xml:space="preserve"> אפ"כ הנהלה, לילית ביטון, 050-6217333 התשלום יהיה</t>
  </si>
  <si>
    <t>4502407498</t>
  </si>
  <si>
    <t>4502407834</t>
  </si>
  <si>
    <t xml:space="preserve"> חטיבת תפעול ולוגיסטיקה ירושלים - אמיר סרחאן 054-2</t>
  </si>
  <si>
    <t>4502407843</t>
  </si>
  <si>
    <t>40001174</t>
  </si>
  <si>
    <t>פלאפון תקשורת בע"מ</t>
  </si>
  <si>
    <t>793003021</t>
  </si>
  <si>
    <t xml:space="preserve"> הזמנה לקליטת חשבוניות בהוראות קבע לשנת 2024 הספק</t>
  </si>
  <si>
    <t>4502407869</t>
  </si>
  <si>
    <t>40440883</t>
  </si>
  <si>
    <t>גג לנזקק ולחוסה (ע"ר)</t>
  </si>
  <si>
    <t xml:space="preserve"> אפ"כ, לילית ביטון 0506217333 תשלום עבור קטינים בא</t>
  </si>
  <si>
    <t>4502407873</t>
  </si>
  <si>
    <t>40140393</t>
  </si>
  <si>
    <t>ילדים בסיכוי - המועצה לילד החוסה )ע</t>
  </si>
  <si>
    <t>4502412872</t>
  </si>
  <si>
    <t xml:space="preserve"> מנהל אגף א' דיור ונכסים -עוזי נעים 0527013137 התש</t>
  </si>
  <si>
    <t>4502413633</t>
  </si>
  <si>
    <t xml:space="preserve"> חטיבת ההון האנושי - לינור0543957754 התשלום יהיה ל</t>
  </si>
  <si>
    <t>4502413715</t>
  </si>
  <si>
    <t xml:space="preserve"> היחידה לתיאום המאבק בגזענות -בקי בן שמעון 050-611</t>
  </si>
  <si>
    <t>רבקה בקי בן שמעון</t>
  </si>
  <si>
    <t>4502413956</t>
  </si>
  <si>
    <t>42711419</t>
  </si>
  <si>
    <t>כהן טל</t>
  </si>
  <si>
    <t>025733452</t>
  </si>
  <si>
    <t>4502414430</t>
  </si>
  <si>
    <t>40811870</t>
  </si>
  <si>
    <t>אקים לאפוטרופסות</t>
  </si>
  <si>
    <t xml:space="preserve"> הזמנה עבור שנת 2024 לא לתשלום.</t>
  </si>
  <si>
    <t>4502414568</t>
  </si>
  <si>
    <t xml:space="preserve"> מנהל אגף א' דיור ונכסים- עוזי נעים 052-7013137 הת</t>
  </si>
  <si>
    <t>4502418809</t>
  </si>
  <si>
    <t>40315226</t>
  </si>
  <si>
    <t>כהן אורית</t>
  </si>
  <si>
    <t>027131127</t>
  </si>
  <si>
    <t xml:space="preserve"> נציבות תלונות הציבור על שופטים- נפתלי גרפי 050-62</t>
  </si>
  <si>
    <t>4502419907</t>
  </si>
  <si>
    <t>10000035</t>
  </si>
  <si>
    <t>משרד החוץ</t>
  </si>
  <si>
    <t xml:space="preserve"> נסיעה עבור תביעה בביה"ד אשת קשר: לינור כהן הוספתי</t>
  </si>
  <si>
    <t>4502424490</t>
  </si>
  <si>
    <t xml:space="preserve"> אפ"כ ניצה גרשון 050-6217559 התשלום יהיה לפי הביצו</t>
  </si>
  <si>
    <t>4502424860</t>
  </si>
  <si>
    <t xml:space="preserve"> מנהל אגף א' דיור ונכסים- עוזי נעים 052-7013137 עפ</t>
  </si>
  <si>
    <t>4502426504</t>
  </si>
  <si>
    <t xml:space="preserve"> אגף טכנולוגיות דיגיטליות ומידע- רחלי גרינברג 058-</t>
  </si>
  <si>
    <t>רחלי גרינברג</t>
  </si>
  <si>
    <t>4502426728</t>
  </si>
  <si>
    <t xml:space="preserve"> אפ"כ ירושלים -לילית ביטון 050-6217333 התשלום יהיה</t>
  </si>
  <si>
    <t>4502426761</t>
  </si>
  <si>
    <t>4502427408</t>
  </si>
  <si>
    <t>41488668</t>
  </si>
  <si>
    <t>כהן קרן</t>
  </si>
  <si>
    <t>035923549</t>
  </si>
  <si>
    <t>4502429172</t>
  </si>
  <si>
    <t>40549182</t>
  </si>
  <si>
    <t>פארגון קבוצת ברנע בע"מ</t>
  </si>
  <si>
    <t>513400796</t>
  </si>
  <si>
    <t xml:space="preserve"> מנהל אגף א' דיור ונכסים עוזי נעים 052-7013137 התש</t>
  </si>
  <si>
    <t>4502431586</t>
  </si>
  <si>
    <t>42364085</t>
  </si>
  <si>
    <t>ביטון יוסף</t>
  </si>
  <si>
    <t>036003432</t>
  </si>
  <si>
    <t xml:space="preserve">  שתייה לישיבות עבור אפ"כ</t>
  </si>
  <si>
    <t xml:space="preserve">  2,148.00</t>
  </si>
  <si>
    <t>4502432765</t>
  </si>
  <si>
    <t xml:space="preserve"> חטיבת תפעול ולוגיסטיקה ת"א יהודה כהן  052-9219334</t>
  </si>
  <si>
    <t>יהודה כהן</t>
  </si>
  <si>
    <t>4502432804</t>
  </si>
  <si>
    <t xml:space="preserve"> אפ"כ הנהלה  לילית ביטון 050-6217333 התשלום יהיה ל</t>
  </si>
  <si>
    <t>4502436652</t>
  </si>
  <si>
    <t>4502438475</t>
  </si>
  <si>
    <t xml:space="preserve"> חטיבת תפעול ולוגיסטיקה חיפה שכיב אבו טריף 050-532</t>
  </si>
  <si>
    <t>4502438706</t>
  </si>
  <si>
    <t xml:space="preserve"> חטיבת תפעול ולוגיסטיקה ירושלים, אורטל ערבוק מויאל</t>
  </si>
  <si>
    <t>4502438903</t>
  </si>
  <si>
    <t xml:space="preserve"> פרסום עבור הודעה לציבור מכוח חוק למניעת העסקה במק</t>
  </si>
  <si>
    <t>4502439756</t>
  </si>
  <si>
    <t xml:space="preserve"> טונרים עבור מחסן טונרים איש קשר: 0506216321</t>
  </si>
  <si>
    <t>4502440699</t>
  </si>
  <si>
    <t>4502440776</t>
  </si>
  <si>
    <t>40208040</t>
  </si>
  <si>
    <t>רובין אורי</t>
  </si>
  <si>
    <t>057161531</t>
  </si>
  <si>
    <t xml:space="preserve"> אפ"כ חיפה - קרן דהן 050-7061659 התשלום יהיה לפי ה</t>
  </si>
  <si>
    <t>4502440793</t>
  </si>
  <si>
    <t xml:space="preserve"> ציוד משקי עבור חטיבת תפעול ולוגיסטיקה תל אביב חבי</t>
  </si>
  <si>
    <t>4502442881</t>
  </si>
  <si>
    <t xml:space="preserve"> כסא אורטופדי עבור העובדת שרית גבאי ייעוץ וחקיקה ה</t>
  </si>
  <si>
    <t>שמרית הרוש</t>
  </si>
  <si>
    <t>4502442904</t>
  </si>
  <si>
    <t>42154990</t>
  </si>
  <si>
    <t>אטיאס רן</t>
  </si>
  <si>
    <t>061237962</t>
  </si>
  <si>
    <t xml:space="preserve"> צמחייה עבור: אפ"כ ירושלים, ניצה גרשון, 050-621755</t>
  </si>
  <si>
    <t>4502446191</t>
  </si>
  <si>
    <t xml:space="preserve"> חותמות עבור הממונה על חדלות פירעון‏ - מחלקת חקירו</t>
  </si>
  <si>
    <t>4502446371</t>
  </si>
  <si>
    <t xml:space="preserve"> עבודות חשמל- בועדת ערר (קורונה) מנהל אגף א' דיור</t>
  </si>
  <si>
    <t>4502448331</t>
  </si>
  <si>
    <t>40143932</t>
  </si>
  <si>
    <t>שלום אברהם</t>
  </si>
  <si>
    <t>057522625</t>
  </si>
  <si>
    <t xml:space="preserve"> עבור שירותי מידוף משרד חדש אשת קשר:אורטל ערבוק 05</t>
  </si>
  <si>
    <t>170,215.84</t>
  </si>
  <si>
    <t>4502448383</t>
  </si>
  <si>
    <t xml:space="preserve"> שעות חזרה בחדר הגדול ללהקה של המשרד חטיבת תפעול ו</t>
  </si>
  <si>
    <t>4502448417</t>
  </si>
  <si>
    <t xml:space="preserve"> סולר עבור לשכה ראשית חטיבת תפעול ולוגיסטיקה ירושל</t>
  </si>
  <si>
    <t>4502449339</t>
  </si>
  <si>
    <t xml:space="preserve"> ציוד משרדי עבור אפ"כ חיפה, קרן דהן, 050-7061659 ה</t>
  </si>
  <si>
    <t>4502449340</t>
  </si>
  <si>
    <t xml:space="preserve"> ציוד משרדי עבור אפ"כ - רשם לענייני ירושה, ניצה גר</t>
  </si>
  <si>
    <t>4502449341</t>
  </si>
  <si>
    <t>41393607</t>
  </si>
  <si>
    <t>קרטוני אריזות בע"מ</t>
  </si>
  <si>
    <t>514622489</t>
  </si>
  <si>
    <t xml:space="preserve"> ניילון נצמד לעטיפת מארזים ע משטחים אגף טכנולוגיות</t>
  </si>
  <si>
    <t>4502449342</t>
  </si>
  <si>
    <t xml:space="preserve"> הזמנת עבור לינה 2024 חטיבת תפעול ולוגיסטיקה מאיה</t>
  </si>
  <si>
    <t>4502449346</t>
  </si>
  <si>
    <t xml:space="preserve"> הדפסה על קנבס עבור חטיבת תפעול ולוגיסטיקה חיפה, ש</t>
  </si>
  <si>
    <t>4502449347</t>
  </si>
  <si>
    <t>40011466</t>
  </si>
  <si>
    <t>שינדלר נחושתן מעליות בע"מ</t>
  </si>
  <si>
    <t>511984619</t>
  </si>
  <si>
    <t xml:space="preserve"> ליווי 2 טכנאים להעברת פאנל מעליות וחיווט עמדת מאב</t>
  </si>
  <si>
    <t>אלי דוידי</t>
  </si>
  <si>
    <t>4502449352</t>
  </si>
  <si>
    <t xml:space="preserve"> מסך עבור אגף טכנולוגיות דיגיטליות ומידע, רחלי גרי</t>
  </si>
  <si>
    <t>4502451166</t>
  </si>
  <si>
    <t xml:space="preserve"> ציוד משקי עבור חטיבת תפעול ולוגיסטיקה ת"א חביב עז</t>
  </si>
  <si>
    <t>4502451373</t>
  </si>
  <si>
    <t xml:space="preserve"> ייעוץ וחקיקה המחלקה למשפט בין-לאומי, מרלין מזל,05</t>
  </si>
  <si>
    <t>4502453249</t>
  </si>
  <si>
    <t>40963671</t>
  </si>
  <si>
    <t>קנטור ויאצ'סלב</t>
  </si>
  <si>
    <t>307802371</t>
  </si>
  <si>
    <t xml:space="preserve"> הלשכה הראשית ירושלים אמיר סרחאן 054-2116418 התשלו</t>
  </si>
  <si>
    <t>4502461236</t>
  </si>
  <si>
    <t>40007105</t>
  </si>
  <si>
    <t>דפוסית דפוס והוצאה לאור בע"מ</t>
  </si>
  <si>
    <t>512158122</t>
  </si>
  <si>
    <t xml:space="preserve"> 200 חוברות עבור יום הזיכרון לזכר הנופלים מלי גרינ</t>
  </si>
  <si>
    <t>4502461273</t>
  </si>
  <si>
    <t>40004535</t>
  </si>
  <si>
    <t>אול סאל טרדינג בע"מ</t>
  </si>
  <si>
    <t>511436453</t>
  </si>
  <si>
    <t xml:space="preserve"> דיספנסרים עבור המשרד החדש אבי לוי 054-6440663 התש</t>
  </si>
  <si>
    <t>4502461287</t>
  </si>
  <si>
    <t>40004904</t>
  </si>
  <si>
    <t>ברון - או קיי ציוד מטבח למקצוענים ב</t>
  </si>
  <si>
    <t>512583923</t>
  </si>
  <si>
    <t xml:space="preserve"> טרמוסטט ביטחון למשטח צליה חטיבת תפעול ולוגיסטיקה</t>
  </si>
  <si>
    <t>4502465852</t>
  </si>
  <si>
    <t>42343421</t>
  </si>
  <si>
    <t>קוחלני אלון</t>
  </si>
  <si>
    <t>022999262</t>
  </si>
  <si>
    <t xml:space="preserve"> שירותי יעוץ עבור היח' לאסדרת מקצוע הביקורת הפנימי</t>
  </si>
  <si>
    <t xml:space="preserve"> 18,487.73</t>
  </si>
  <si>
    <t>טלי בוהדנה</t>
  </si>
  <si>
    <t>4502465998</t>
  </si>
  <si>
    <t xml:space="preserve"> כורסאות עבור אפ"כ - תל אביב, נורית יוחאי, 050-621</t>
  </si>
  <si>
    <t>4502467375</t>
  </si>
  <si>
    <t xml:space="preserve"> חותמות עבור אפ"כ הנהלה  ניצה גרשון 050-6217559 הת</t>
  </si>
  <si>
    <t>4502467875</t>
  </si>
  <si>
    <t xml:space="preserve"> ריהוט משרדי - מכרז 08-2021 - א.ד.מירז</t>
  </si>
  <si>
    <t>4502468113</t>
  </si>
  <si>
    <t>40004445</t>
  </si>
  <si>
    <t>סופרגרף בע"מ</t>
  </si>
  <si>
    <t>511243461</t>
  </si>
  <si>
    <t xml:space="preserve"> הדפסה עבור חטיבת תפעול ולוגיסטיקה ירושלים, אמיר ס</t>
  </si>
  <si>
    <t>4502469139</t>
  </si>
  <si>
    <t xml:space="preserve"> הוצאות משלחת לברלין 26/5 עד 29/5  2024 אשת קשר: ל</t>
  </si>
  <si>
    <t>4502469783</t>
  </si>
  <si>
    <t xml:space="preserve"> גלגלי אבל עבור חטיבת ההון האנושי - רווחה, חוה לוי</t>
  </si>
  <si>
    <t>נועה דניאלי</t>
  </si>
  <si>
    <t>4502471189</t>
  </si>
  <si>
    <t>40182094</t>
  </si>
  <si>
    <t>גילת טלקום בע"מ</t>
  </si>
  <si>
    <t>511784498</t>
  </si>
  <si>
    <t xml:space="preserve"> התקנת תקשורת לווינית עבור לשכה ראשית ישי אסולין 0</t>
  </si>
  <si>
    <t>4502472402</t>
  </si>
  <si>
    <t>40284149</t>
  </si>
  <si>
    <t>מהרט דוד</t>
  </si>
  <si>
    <t>011501947</t>
  </si>
  <si>
    <t xml:space="preserve"> הרצאה יום הזיכרון יהודי אתיופיה אגף הפרויקטים - ל</t>
  </si>
  <si>
    <t>4502472536</t>
  </si>
  <si>
    <t>40555982</t>
  </si>
  <si>
    <t>מלול משה אייל</t>
  </si>
  <si>
    <t>302977772</t>
  </si>
  <si>
    <t xml:space="preserve"> כיבוד עבור אפ"כ הנהלה אשת קשר: 0506217559 התשלום</t>
  </si>
  <si>
    <t xml:space="preserve">  1,324.16</t>
  </si>
  <si>
    <t>4502473759</t>
  </si>
  <si>
    <t>40952199</t>
  </si>
  <si>
    <t>אולפני אסף בע"מ</t>
  </si>
  <si>
    <t>513842997</t>
  </si>
  <si>
    <t xml:space="preserve"> תמונות זכוכית לבניין משרד המשפטים החדש אשת קשר: ד</t>
  </si>
  <si>
    <t xml:space="preserve"> 85,470.08</t>
  </si>
  <si>
    <t>4502473760</t>
  </si>
  <si>
    <t>40473248</t>
  </si>
  <si>
    <t>משתלות פולק יגאל בע"מ</t>
  </si>
  <si>
    <t>514532746</t>
  </si>
  <si>
    <t xml:space="preserve"> צמחייה עבור משרד המשפטים החדש אשת קשר: דליה בנימי</t>
  </si>
  <si>
    <t>4502478169</t>
  </si>
  <si>
    <t>40009828</t>
  </si>
  <si>
    <t>חברה למפעלי כלכלה ותרבות לעובדי המד</t>
  </si>
  <si>
    <t xml:space="preserve"> תווי שי עבור כלל המשרד עבור שנת 2024 חטיבת ההון ה</t>
  </si>
  <si>
    <t>4502482905</t>
  </si>
  <si>
    <t>41492486</t>
  </si>
  <si>
    <t>פרימה מיוזיק אילת</t>
  </si>
  <si>
    <t xml:space="preserve"> חטיבת תפעול ולוגיסטיקה, מאיה ברזני 050-7788851 הת</t>
  </si>
  <si>
    <t>4502482910</t>
  </si>
  <si>
    <t xml:space="preserve"> חטיבת תפעול ולוגיסטיקה תל אביב, אלי דוידי, 050-62</t>
  </si>
  <si>
    <t>4502482913</t>
  </si>
  <si>
    <t>4502482917</t>
  </si>
  <si>
    <t xml:space="preserve"> פראש קאפ - חכירת מדיחי כלים לשטיפה מהירה  עבור תפ</t>
  </si>
  <si>
    <t>4502483352</t>
  </si>
  <si>
    <t>41885164</t>
  </si>
  <si>
    <t>ברנד עומר אריאל</t>
  </si>
  <si>
    <t>039733712</t>
  </si>
  <si>
    <t xml:space="preserve"> ייעוץ עבור אגף החשבות שילה הלוי 050-6216425 התשלו</t>
  </si>
  <si>
    <t xml:space="preserve"> 42,600.00</t>
  </si>
  <si>
    <t>שילה הלוי</t>
  </si>
  <si>
    <t>4502486980</t>
  </si>
  <si>
    <t xml:space="preserve"> תכנית הכשרה למנהלי דרג ביניים פיתוח והעברת התכנית</t>
  </si>
  <si>
    <t>4502488974</t>
  </si>
  <si>
    <t>40001296</t>
  </si>
  <si>
    <t>יפעת המרכז למידע תקשורתי בע"מ</t>
  </si>
  <si>
    <t>511639460</t>
  </si>
  <si>
    <t xml:space="preserve"> ניטור מידע מהתקשורת אשת קשר: דנית בן משה 050-6217</t>
  </si>
  <si>
    <t xml:space="preserve"> 50,534.17</t>
  </si>
  <si>
    <t>גנית בן- משה</t>
  </si>
  <si>
    <t>4502488979</t>
  </si>
  <si>
    <t xml:space="preserve"> תשלום עבור שכירות מדיחים עד המעבר לבניין החדש מדו</t>
  </si>
  <si>
    <t>4502490435</t>
  </si>
  <si>
    <t xml:space="preserve"> תשלום שכ"ט עבור מנהל אגף א' דיור ונכסים לפיקוח לה</t>
  </si>
  <si>
    <t>4502494847</t>
  </si>
  <si>
    <t>41609442</t>
  </si>
  <si>
    <t>בן שאול עמוס</t>
  </si>
  <si>
    <t>058397043</t>
  </si>
  <si>
    <t xml:space="preserve"> שירותי ייעוץ עבור אגף החשבות שילה הלוי 050-621642</t>
  </si>
  <si>
    <t xml:space="preserve"> 53,029.65</t>
  </si>
  <si>
    <t>איתמר אביעד</t>
  </si>
  <si>
    <t>4502496372</t>
  </si>
  <si>
    <t>40342044</t>
  </si>
  <si>
    <t>בן נון שירותי מיכון מטבחים תעשייתיי</t>
  </si>
  <si>
    <t>513772202</t>
  </si>
  <si>
    <t xml:space="preserve"> תיקון מדיח , החלפת בקר גובה מין, תיקון נזילה, בדי</t>
  </si>
  <si>
    <t>4502496855</t>
  </si>
  <si>
    <t>40532662</t>
  </si>
  <si>
    <t>אס.טי.ג'י. מיתוג אינטרנטי בע"מ</t>
  </si>
  <si>
    <t>514541473</t>
  </si>
  <si>
    <t xml:space="preserve"> פרוטוקול 189/24-1, פתיחת עמוד טיקטוק למשרד. אגף ד</t>
  </si>
  <si>
    <t>4502499531</t>
  </si>
  <si>
    <t>40411214</t>
  </si>
  <si>
    <t>אורות מלחה 2008 בע"מ</t>
  </si>
  <si>
    <t>514113836</t>
  </si>
  <si>
    <t xml:space="preserve"> הזמנת מסגרת לכיבודים באולם רשות הפטנטים עבור לוגס</t>
  </si>
  <si>
    <t xml:space="preserve"> 42,735.04</t>
  </si>
  <si>
    <t>4502503682</t>
  </si>
  <si>
    <t xml:space="preserve"> ציוד משרדי עבור לשכה ראשית חטיבת תפעול ולוגיסטיקה</t>
  </si>
  <si>
    <t>4502503690</t>
  </si>
  <si>
    <t xml:space="preserve"> ציוד מרשדי עבור אגף החשבות, איריס קליינמן, ‎050-7</t>
  </si>
  <si>
    <t>4502503698</t>
  </si>
  <si>
    <t>40018096</t>
  </si>
  <si>
    <t>א. רינגל מפעלי מתכת בע"מ</t>
  </si>
  <si>
    <t>510735210</t>
  </si>
  <si>
    <t xml:space="preserve"> תיקון דלת עבור חטיבת תפעול ולוגיסטיקה אלי דוידי 0</t>
  </si>
  <si>
    <t>4502503754</t>
  </si>
  <si>
    <t>40281449</t>
  </si>
  <si>
    <t>דנציג רוזנברג הדר</t>
  </si>
  <si>
    <t xml:space="preserve"> הרצאה ביום עיון ב-11.09 לצוות הבין-משרדי על כלים</t>
  </si>
  <si>
    <t>4502503765</t>
  </si>
  <si>
    <t>41099650</t>
  </si>
  <si>
    <t>גל מהנדסים אי.אן.ג'י. בע"מ</t>
  </si>
  <si>
    <t>514858950</t>
  </si>
  <si>
    <t xml:space="preserve"> שירותי ייעוץ, ליווי ופיקוח על התקנה ותחזוקה של מת</t>
  </si>
  <si>
    <t>4502504626</t>
  </si>
  <si>
    <t>42829833</t>
  </si>
  <si>
    <t>ירון דוד</t>
  </si>
  <si>
    <t>057506230</t>
  </si>
  <si>
    <t xml:space="preserve"> שינוי חיווט בלוח ותיקון חיווט עבור ביה"ד השרעי ת"</t>
  </si>
  <si>
    <t>4502504628</t>
  </si>
  <si>
    <t xml:space="preserve"> תוכנית הכשרה פרונטלית לניהול למנהלים בדרג תיכון-</t>
  </si>
  <si>
    <t>4502504631</t>
  </si>
  <si>
    <t xml:space="preserve">  ייעוץ עם אוצרת אמנות עבור מחלקת רכש ומכרזים עפ"י</t>
  </si>
  <si>
    <t xml:space="preserve"> 30,352.50</t>
  </si>
  <si>
    <t>4502506157</t>
  </si>
  <si>
    <t xml:space="preserve"> הדפסה על קנבס דרישה של מרחב לוגסטי צפון עבור בית</t>
  </si>
  <si>
    <t>סאלח ח'יר</t>
  </si>
  <si>
    <t>4502508369</t>
  </si>
  <si>
    <t xml:space="preserve"> כיבוד משקי עבור ייעוץ וחקיקה - המחלקה לניהול ותפק</t>
  </si>
  <si>
    <t>4502508390</t>
  </si>
  <si>
    <t xml:space="preserve"> תמנות עבור חדלות פירעון נוף הגליל חטיבת תפעול ולו</t>
  </si>
  <si>
    <t>4502508394</t>
  </si>
  <si>
    <t>40476087</t>
  </si>
  <si>
    <t>קואלה פתרונות מיחזור בע"מ</t>
  </si>
  <si>
    <t>514175785</t>
  </si>
  <si>
    <t xml:space="preserve"> פחים דרישה של אגף הפרוייקטים, מלי גרינברג, 053-71</t>
  </si>
  <si>
    <t>4502510514</t>
  </si>
  <si>
    <t xml:space="preserve"> הסדרת מענה תחבורתי - כביש 11 איש קשר: עידן אילן.</t>
  </si>
  <si>
    <t>4502510558</t>
  </si>
  <si>
    <t>40237404</t>
  </si>
  <si>
    <t>מונק בועז</t>
  </si>
  <si>
    <t>053454153</t>
  </si>
  <si>
    <t xml:space="preserve"> סדנת חשיבה לייעוץ המשפטי לממשלה יעוץ וחקיקה, נעמי</t>
  </si>
  <si>
    <t>4502510594</t>
  </si>
  <si>
    <t xml:space="preserve"> פרחי אבל עבור הון אנושי רווחה רחלי קרדי 052924003</t>
  </si>
  <si>
    <t>4502510609</t>
  </si>
  <si>
    <t xml:space="preserve"> משרד ראשי תפעול ולוגיסטיקה - נייר צילום אמיר סרחא</t>
  </si>
  <si>
    <t>4502512980</t>
  </si>
  <si>
    <t xml:space="preserve"> ציוד משרדי עבור אגף החשבות איריס קליינמן 05079177</t>
  </si>
  <si>
    <t>לינור כהן</t>
  </si>
  <si>
    <t>4502513404</t>
  </si>
  <si>
    <t xml:space="preserve"> פירוק צילינדר קיים + התקנת  צילינדר חדש בדלת כניס</t>
  </si>
  <si>
    <t>4502513418</t>
  </si>
  <si>
    <t>42847961</t>
  </si>
  <si>
    <t>אליקים מעיין</t>
  </si>
  <si>
    <t>034585828</t>
  </si>
  <si>
    <t xml:space="preserve"> סקיצה עבור יצירת אומנות לבניין החדש אורנה יאיר 05</t>
  </si>
  <si>
    <t>4502515785</t>
  </si>
  <si>
    <t xml:space="preserve"> תפעול ולוגיסטיקה רכש - ציוד משרדי אורטל ערבוק מוי</t>
  </si>
  <si>
    <t>4502515813</t>
  </si>
  <si>
    <t xml:space="preserve"> החטיבה החברתית, סיון יוניסי, 050-6217686 התשלום י</t>
  </si>
  <si>
    <t xml:space="preserve">    סיון     בצלאל</t>
  </si>
  <si>
    <t>4502516293</t>
  </si>
  <si>
    <t>4502516911</t>
  </si>
  <si>
    <t xml:space="preserve">  בבית בינת ברחוב הרטום 19 דגלים אגף טכנולוגיות די</t>
  </si>
  <si>
    <t>4502518847</t>
  </si>
  <si>
    <t>41056777</t>
  </si>
  <si>
    <t>מ. מתניה נחמיה בע"מ</t>
  </si>
  <si>
    <t>515042679</t>
  </si>
  <si>
    <t xml:space="preserve"> ארוחת צהריים כיבוד סדנת מנהלים OUTDOOR ב 5/11 (חש</t>
  </si>
  <si>
    <t>4502519477</t>
  </si>
  <si>
    <t xml:space="preserve"> פודיום עבור תפעול ולוגיסטיקה אמיר סרחאן 054211641</t>
  </si>
  <si>
    <t>4502520168</t>
  </si>
  <si>
    <t>41376757</t>
  </si>
  <si>
    <t>אופק לבן חבילות שי בע"מ</t>
  </si>
  <si>
    <t>515220200</t>
  </si>
  <si>
    <t xml:space="preserve"> שקיות למזוודות רולניק לכנס פורשים עבור הון אנושי</t>
  </si>
  <si>
    <t>4502520299</t>
  </si>
  <si>
    <t xml:space="preserve"> אביזרי מטבח עבור המשרד החדש חטיבת תפעול ולוגיסטיק</t>
  </si>
  <si>
    <t>4502521562</t>
  </si>
  <si>
    <t xml:space="preserve"> דפי לוגו עבור לשכת השר אמיר סרחאן 054-2116418 התש</t>
  </si>
  <si>
    <t>4502521632</t>
  </si>
  <si>
    <t>40684007</t>
  </si>
  <si>
    <t>לבנט בנימין</t>
  </si>
  <si>
    <t>304330988</t>
  </si>
  <si>
    <t xml:space="preserve"> תיקון מקפיא מזנון עבור לשכה ראשית אמיר סרחאן 0542</t>
  </si>
  <si>
    <t>4502524072</t>
  </si>
  <si>
    <t xml:space="preserve"> ציוד משקי עבור עבור הבניין החדש חטיבת תפעול ולוגי</t>
  </si>
  <si>
    <t>4502525716</t>
  </si>
  <si>
    <t xml:space="preserve"> ציוד משרדי עבור הבניין החדש חטיבת תפעול ולוגיסטיק</t>
  </si>
  <si>
    <t>4502526899</t>
  </si>
  <si>
    <t xml:space="preserve"> ציוד משקי עבור הבניין החדש חטיבת תפעול ולוגיסטיקה</t>
  </si>
  <si>
    <t>4502526902</t>
  </si>
  <si>
    <t>41089380</t>
  </si>
  <si>
    <t>אל בי סקיי גלובל בע"מ</t>
  </si>
  <si>
    <t>514686757</t>
  </si>
  <si>
    <t xml:space="preserve"> שי לעובדים בבניין החדש חטיבת תפעול ולוגיסטיקה ירו</t>
  </si>
  <si>
    <t>4502528014</t>
  </si>
  <si>
    <t>41401628</t>
  </si>
  <si>
    <t>ביי מי טכנולוגיות בע"מ</t>
  </si>
  <si>
    <t>514480276</t>
  </si>
  <si>
    <t xml:space="preserve"> שוברים עבור סיוע כלכלי חטיבת ההון האנושי - רווחה,</t>
  </si>
  <si>
    <t>4502528167</t>
  </si>
  <si>
    <t>40956977</t>
  </si>
  <si>
    <t>כרם מיכל</t>
  </si>
  <si>
    <t>305716888</t>
  </si>
  <si>
    <t xml:space="preserve"> שירותי יעוץ וליווי מקצועי אגף החשבות (כספים), שיל</t>
  </si>
  <si>
    <t xml:space="preserve"> 75,405.15</t>
  </si>
  <si>
    <t>4502529744</t>
  </si>
  <si>
    <t>41069958</t>
  </si>
  <si>
    <t>יגאל בן ציון יזמות בע"מ</t>
  </si>
  <si>
    <t>513141929</t>
  </si>
  <si>
    <t xml:space="preserve"> כיבוד עבור הנהלת האפ"כ  מתוכננת לבצע סדנת outdoor</t>
  </si>
  <si>
    <t>4502530398</t>
  </si>
  <si>
    <t xml:space="preserve"> טעינת SIM למערכת סלולרית עבור לשכה ראשית אלי דויד</t>
  </si>
  <si>
    <t>4502532258</t>
  </si>
  <si>
    <t>42856311</t>
  </si>
  <si>
    <t>זיק עופר</t>
  </si>
  <si>
    <t>022642946</t>
  </si>
  <si>
    <t xml:space="preserve"> סקיצה עבור יצירת חנוכיה לבניין החדש חטיבת תפעול ו</t>
  </si>
  <si>
    <t>4502532374</t>
  </si>
  <si>
    <t xml:space="preserve"> שילוט עבור נציבות תלונות הציבור על שופטים-  נפתלי</t>
  </si>
  <si>
    <t>4502532405</t>
  </si>
  <si>
    <t xml:space="preserve"> ריהוט עבור חטיבת ההון האנושי - המכון להשתלמויות פ</t>
  </si>
  <si>
    <t>4502534401</t>
  </si>
  <si>
    <t>42860336</t>
  </si>
  <si>
    <t>מקונן-דגו טזזאו זיוה</t>
  </si>
  <si>
    <t>011523628</t>
  </si>
  <si>
    <t xml:space="preserve"> הרצאה לרגל חג הסיגד בzoom עבור כל עובדי המשרד. חט</t>
  </si>
  <si>
    <t>4502534988</t>
  </si>
  <si>
    <t>42512396</t>
  </si>
  <si>
    <t>ל.ר בלקו מערכות בע"מ</t>
  </si>
  <si>
    <t>516780459</t>
  </si>
  <si>
    <t xml:space="preserve"> מנוע למפוח במזנון הדר דפנה ת"א דסליין זאודו 054-2</t>
  </si>
  <si>
    <t>4502535022</t>
  </si>
  <si>
    <t>41108343</t>
  </si>
  <si>
    <t>נ.א.מ שרותי מיחשוב ציוד ותוכנה בע"מ</t>
  </si>
  <si>
    <t>514688274</t>
  </si>
  <si>
    <t xml:space="preserve"> שלטים  LOGITECH R-400 חטיבת ההון האנושי - המכון ל</t>
  </si>
  <si>
    <t>4502537210</t>
  </si>
  <si>
    <t xml:space="preserve"> כסאות עבור אגף טכנולוגיות דיגיטליות ומידע רחלי צי</t>
  </si>
  <si>
    <t>4502537387</t>
  </si>
  <si>
    <t>40182817</t>
  </si>
  <si>
    <t>דפוס בארי שותפות מוגבלת</t>
  </si>
  <si>
    <t>550005169</t>
  </si>
  <si>
    <t xml:space="preserve"> הדפסת 500 פליירים עבור אגף תכנון מדיניות ואסטרטגי</t>
  </si>
  <si>
    <t>מירב ברהום</t>
  </si>
  <si>
    <t>4502537415</t>
  </si>
  <si>
    <t>40011001</t>
  </si>
  <si>
    <t>קרת גינון ונוי בע"מ</t>
  </si>
  <si>
    <t>513334649</t>
  </si>
  <si>
    <t xml:space="preserve"> זרי פרחים גדולים מפלסטיק לקדמת במה עבור האודיטורי</t>
  </si>
  <si>
    <t>4502538726</t>
  </si>
  <si>
    <t xml:space="preserve"> סדנת חשיבה עבור היועמ"שית וצוות המשנים עבור ייעוץ</t>
  </si>
  <si>
    <t>4502538745</t>
  </si>
  <si>
    <t>42080673</t>
  </si>
  <si>
    <t>אבנר שר אדריכלים בע"מ</t>
  </si>
  <si>
    <t>513613356</t>
  </si>
  <si>
    <t xml:space="preserve"> סקיצה לחנוכיה שמישה לבניין החדש חטיבת תפעול ולוגי</t>
  </si>
  <si>
    <t>4502540828</t>
  </si>
  <si>
    <t xml:space="preserve"> עלות השינויים לפי מחירי מאגר מנהל אגף א' דיור ונכ</t>
  </si>
  <si>
    <t>4502540931</t>
  </si>
  <si>
    <t>40001315</t>
  </si>
  <si>
    <t>פעמית תבניכל שיווק בע"מ</t>
  </si>
  <si>
    <t>511749780</t>
  </si>
  <si>
    <t xml:space="preserve"> חד פעמי לוגסטיקה עבור המרחבים הלוגסטיים אגף א' תפ</t>
  </si>
  <si>
    <t>4502540964</t>
  </si>
  <si>
    <t xml:space="preserve"> ציוד משקי לספק למחסן מרכזי במישור אדומים לתאם הגע</t>
  </si>
  <si>
    <t>4502543470</t>
  </si>
  <si>
    <t xml:space="preserve"> בניית אסטרטגיה עבור המהלך ההסברתי עבור החטיבה החב</t>
  </si>
  <si>
    <t>4502544648</t>
  </si>
  <si>
    <t>40158673</t>
  </si>
  <si>
    <t>אמסלם תיירות ונופש בע"מ</t>
  </si>
  <si>
    <t>511007692</t>
  </si>
  <si>
    <t xml:space="preserve"> נסיעות לחו"ל שנת 2025 אשת קשר: לינור כהן. הוספתי</t>
  </si>
  <si>
    <t>בר נוואמה</t>
  </si>
  <si>
    <t>4502544858</t>
  </si>
  <si>
    <t xml:space="preserve"> ציוד משקי עבור אגף רכש ומכרזים תפעול ולוגיסטיקה מ</t>
  </si>
  <si>
    <t>4502545200</t>
  </si>
  <si>
    <t>40009092</t>
  </si>
  <si>
    <t>בש-גל ספורט בע"מ</t>
  </si>
  <si>
    <t>511019630</t>
  </si>
  <si>
    <t xml:space="preserve"> ציוד לחדר כושר השלמה לבניין החדש הלשכה הראשית - ה</t>
  </si>
  <si>
    <t>4502545375</t>
  </si>
  <si>
    <t>41060368</t>
  </si>
  <si>
    <t>דליס מגשי אירוח בע"מ</t>
  </si>
  <si>
    <t>515079945</t>
  </si>
  <si>
    <t xml:space="preserve"> כנס ייעוץ וחקיקה  בראשות היועמ"שית, 250 משתתפים ב</t>
  </si>
  <si>
    <t>נעמי בנימיני</t>
  </si>
  <si>
    <t>4502549279</t>
  </si>
  <si>
    <t>4502553328</t>
  </si>
  <si>
    <t xml:space="preserve"> ציוד משרדי עבור חטיבת תפעול ולוגיסטיקה נוף הגליל</t>
  </si>
  <si>
    <t>4502553352</t>
  </si>
  <si>
    <t xml:space="preserve"> כיבוד משקי עבור חטיבת תפעול ולוגיסטיקה ב"ש עמוס ס</t>
  </si>
  <si>
    <t>4502553362</t>
  </si>
  <si>
    <t xml:space="preserve"> כיבוד משקי עבור חטיבת תפעול ולוגיסטיקה ת"א עצמון</t>
  </si>
  <si>
    <t>4502553413</t>
  </si>
  <si>
    <t xml:space="preserve"> ציוד משקי עבור חטיבת תפעול ולוגיסטיקה ת"א עצמון מ</t>
  </si>
  <si>
    <t>4502553700</t>
  </si>
  <si>
    <t xml:space="preserve"> פרסום עבור רשם הזוגיות , אהובה מנחם, 050-6216960</t>
  </si>
  <si>
    <t>4502556635</t>
  </si>
  <si>
    <t xml:space="preserve"> סולר עבור חטיבת תפעול ולוגיסטיקה  אמיר סרחאן 054-</t>
  </si>
  <si>
    <t>4502561199</t>
  </si>
  <si>
    <t xml:space="preserve"> נסיעה עבור  משלחת משרד המשפטים  ללונדון ינואר 202</t>
  </si>
  <si>
    <t>4502561455</t>
  </si>
  <si>
    <t xml:space="preserve"> שירותי תקשורת קווית ליחידות המשרד לשנת 2025</t>
  </si>
  <si>
    <t>עומר הדס הנדלסמן</t>
  </si>
  <si>
    <t>4502561482</t>
  </si>
  <si>
    <t>40001591</t>
  </si>
  <si>
    <t>בזק החברה הישראלית לתקשורת בע"מ</t>
  </si>
  <si>
    <t>520031931</t>
  </si>
  <si>
    <t>4502561502</t>
  </si>
  <si>
    <t xml:space="preserve"> הזמנה לקליטת חשבוניות בהוראות קבע לשנת 2025 הספק</t>
  </si>
  <si>
    <t>4502563525</t>
  </si>
  <si>
    <t xml:space="preserve"> ציוד משרדי עבור חטיבת ההון האנושי - המכון להשתלמו</t>
  </si>
  <si>
    <t>ישראל אריה שטורך</t>
  </si>
  <si>
    <t>4502563537</t>
  </si>
  <si>
    <t xml:space="preserve"> אגף טכנולוגיות דיגיטליות ומידע, שרית דדשי , 054-2</t>
  </si>
  <si>
    <t>4502566004</t>
  </si>
  <si>
    <t xml:space="preserve"> ציוד משקי עבור הבניין החדש  אבי לוי 054-6440663 ה</t>
  </si>
  <si>
    <t>4502568355</t>
  </si>
  <si>
    <t xml:space="preserve"> סולר עבור לשכה ראשית חטיבת תפעול ולוגיסטיקה  אמיר</t>
  </si>
  <si>
    <t>4502568901</t>
  </si>
  <si>
    <t>41962163</t>
  </si>
  <si>
    <t>ר.צ ניצוצות קבוצת ייעוץ בע"מ</t>
  </si>
  <si>
    <t>516096443</t>
  </si>
  <si>
    <t xml:space="preserve"> תוכנית הכשרת מנהלים לפיתוח וניהול מסלול קריירה פי</t>
  </si>
  <si>
    <t xml:space="preserve"> 82,500.00</t>
  </si>
  <si>
    <t>אביתר חלה</t>
  </si>
  <si>
    <t>4502576298</t>
  </si>
  <si>
    <t>42865147</t>
  </si>
  <si>
    <t>דראמר המרכז למוסיקה בע"מ</t>
  </si>
  <si>
    <t>515996940</t>
  </si>
  <si>
    <t xml:space="preserve"> מחזיק מיקרופון עבור חטיבת תפעול ולוגיסטיקה ת"א עצ</t>
  </si>
  <si>
    <t>4502576313</t>
  </si>
  <si>
    <t xml:space="preserve"> תיקון מקרר עבור מזנון לשכה ראשית חטיבת תפעול ולוג</t>
  </si>
  <si>
    <t>4502576328</t>
  </si>
  <si>
    <t>40004404</t>
  </si>
  <si>
    <t>מוצרי מוזיאון ישראל בע"מ</t>
  </si>
  <si>
    <t>511136954</t>
  </si>
  <si>
    <t xml:space="preserve"> מתנות עבור  המחלקה לקשרי חוץ -לאה ז'ולי גרוס מצגר</t>
  </si>
  <si>
    <t>4502576410</t>
  </si>
  <si>
    <t xml:space="preserve"> טונרים עבור חטיבת תפעול ולוגיסטיקה ת"א חביב עזרן</t>
  </si>
  <si>
    <t>4502576444</t>
  </si>
  <si>
    <t>4502579044</t>
  </si>
  <si>
    <t>10000103</t>
  </si>
  <si>
    <t>לשכת הבריאות,מחוז ת"א</t>
  </si>
  <si>
    <t xml:space="preserve"> הזמנת מסגרת לועדות רפואיות במחוז ת"א  עבור משאבי</t>
  </si>
  <si>
    <t xml:space="preserve">  4,850.00</t>
  </si>
  <si>
    <t>4502586963</t>
  </si>
  <si>
    <t>42131631</t>
  </si>
  <si>
    <t>אמורי - אסטרטגיה, רגולציה ויזמות בע</t>
  </si>
  <si>
    <t>514314574</t>
  </si>
  <si>
    <t xml:space="preserve"> ייעוץ וחקיקה, עדי מרום נסחות עבור היחידה להבניית</t>
  </si>
  <si>
    <t xml:space="preserve"> 84,744.00</t>
  </si>
  <si>
    <t>4502586972</t>
  </si>
  <si>
    <t xml:space="preserve"> ציוד משרדי עבור חטיבת תפעול ולוגיסטיקה חיפה, סאלח</t>
  </si>
  <si>
    <t>4502586976</t>
  </si>
  <si>
    <t xml:space="preserve"> נייר צילום עבור נוף הגליל חטיבת תפעול ולוגיסטיקה</t>
  </si>
  <si>
    <t>4502586977</t>
  </si>
  <si>
    <t xml:space="preserve"> טיפול במפגע בטיחותי בבניין המלך דוד 20 ירושלים מנ</t>
  </si>
  <si>
    <t>4502586979</t>
  </si>
  <si>
    <t>42094064</t>
  </si>
  <si>
    <t>ישראלי קארפט לוגו בע"מ</t>
  </si>
  <si>
    <t>515488815</t>
  </si>
  <si>
    <t xml:space="preserve"> שטיחים עבור בניין חדש  - הנהלה, אבי לוי, 054-6440</t>
  </si>
  <si>
    <t>4502586980</t>
  </si>
  <si>
    <t>41609819</t>
  </si>
  <si>
    <t>בורשטיין פיני</t>
  </si>
  <si>
    <t>036411908</t>
  </si>
  <si>
    <t xml:space="preserve">  תיקון שער חניה בסנגוריה ת"א חטיבת תפעול ולוגיסטי</t>
  </si>
  <si>
    <t>4502586984</t>
  </si>
  <si>
    <t xml:space="preserve"> כיבוד משקי עבור לשכת היועצת המשפטית לממשלה טל ברי</t>
  </si>
  <si>
    <t>4502588761</t>
  </si>
  <si>
    <t>40296320</t>
  </si>
  <si>
    <t>ניגא שף בע"מ</t>
  </si>
  <si>
    <t>511049256</t>
  </si>
  <si>
    <t xml:space="preserve"> תיקון ארון חימום במזנון הדר דפנה חטיבת תפעול ולוג</t>
  </si>
  <si>
    <t>4502588762</t>
  </si>
  <si>
    <t>40001033</t>
  </si>
  <si>
    <t>יד ושם</t>
  </si>
  <si>
    <t>500500202</t>
  </si>
  <si>
    <t xml:space="preserve"> הרצאה ליום השואה חטיבת תפעול ולוגיסטיקה מלי גרינב</t>
  </si>
  <si>
    <t>4502588901</t>
  </si>
  <si>
    <t xml:space="preserve"> ציוד משרדי עבור הבניין החדש הנהלה, אבי לוי, 054-6</t>
  </si>
  <si>
    <t>4502590397</t>
  </si>
  <si>
    <t xml:space="preserve"> כיבוד משקי עבור אגף טכנולוגיות דיגיטליות ומידע (י</t>
  </si>
  <si>
    <t>4502590674</t>
  </si>
  <si>
    <t xml:space="preserve"> אגף טכנולוגיות דיגיטליות ומידע (ת"א ) שרית דדשי 0</t>
  </si>
  <si>
    <t>4502590676</t>
  </si>
  <si>
    <t xml:space="preserve"> אגף טכנולוגיות דיגיטליות ומידע (לוד) שרית דדשי 05</t>
  </si>
  <si>
    <t>4502590677</t>
  </si>
  <si>
    <t xml:space="preserve"> אגף טכנולוגיות דיגיטליות ומידע (י-ם מוקד  ) שרית</t>
  </si>
  <si>
    <t>4502590678</t>
  </si>
  <si>
    <t xml:space="preserve"> אגף טכנולוגיות דיגיטליות ומידע (ירושלים) שרית דדש</t>
  </si>
  <si>
    <t>4502590679</t>
  </si>
  <si>
    <t xml:space="preserve"> חטיבת תפעול ולוגיסטיקה נוף הגליל, סאלח חיר , 050-</t>
  </si>
  <si>
    <t>4502590680</t>
  </si>
  <si>
    <t>40000972</t>
  </si>
  <si>
    <t>מיילור מירה</t>
  </si>
  <si>
    <t>057750424</t>
  </si>
  <si>
    <t xml:space="preserve"> יצירת אומנות עבור הבניין החדש-חנוכייה אורנה יאיר</t>
  </si>
  <si>
    <t>4502590682</t>
  </si>
  <si>
    <t xml:space="preserve"> אגף טכנולוגיות דיגיטליות ומידע (ירושלים), שרית דד</t>
  </si>
  <si>
    <t>4502590683</t>
  </si>
  <si>
    <t xml:space="preserve"> ציוד משרדי עבור החטיבה החברתית, סיון יונסי, 050-6</t>
  </si>
  <si>
    <t>4502590684</t>
  </si>
  <si>
    <t xml:space="preserve"> אגף טכנולוגיות דיגיטליות ומידע (לוד), שרית דדשי,</t>
  </si>
  <si>
    <t>4502591211</t>
  </si>
  <si>
    <t xml:space="preserve"> נסיעה עבור  משלחת משרד המשפטים  ללונדון מרץ 2025</t>
  </si>
  <si>
    <t>4502592386</t>
  </si>
  <si>
    <t xml:space="preserve"> תאי דואר עבור חדרים בבניין החדש הנהלה, מירב כהן,</t>
  </si>
  <si>
    <t>4502592388</t>
  </si>
  <si>
    <t xml:space="preserve"> אטבים בכל הגדלים עבור חטיבת ההון האנושי - משאבי א</t>
  </si>
  <si>
    <t>4502592390</t>
  </si>
  <si>
    <t>40999652</t>
  </si>
  <si>
    <t>גליל גום - המרכז לגלגלים )שניאור 31</t>
  </si>
  <si>
    <t>514927813</t>
  </si>
  <si>
    <t xml:space="preserve"> חטיבת ההון האנושי - המכון להשתלמויות פרקליטים, יש</t>
  </si>
  <si>
    <t>4502592392</t>
  </si>
  <si>
    <t xml:space="preserve"> קווי מתח עבור רשות הפטנטים וסימני מסחר, ניסים אהר</t>
  </si>
  <si>
    <t>4502592393</t>
  </si>
  <si>
    <t xml:space="preserve"> כרטיסי ביקור עבור החטיבה החברתית, סיון יונסי, 050</t>
  </si>
  <si>
    <t>4502592397</t>
  </si>
  <si>
    <t xml:space="preserve"> פחים עבור הבניין החדש חטיבת תפעול ולוגיסטיקה, עומ</t>
  </si>
  <si>
    <t>4502592400</t>
  </si>
  <si>
    <t>40281550</t>
  </si>
  <si>
    <t>עולם המזרונים</t>
  </si>
  <si>
    <t>557594785</t>
  </si>
  <si>
    <t xml:space="preserve"> רכישת מזרונים לחדרי מנוחה במשרד  המשפטים החדש סה"</t>
  </si>
  <si>
    <t>4502593276</t>
  </si>
  <si>
    <t xml:space="preserve"> חותמות עבור בעלי תפקידים בניין חדש חטיבת תפעול ול</t>
  </si>
  <si>
    <t>4502593764</t>
  </si>
  <si>
    <t xml:space="preserve"> כיבוד משקי עבור לשכת השר רז זריהן 052-5699416 התש</t>
  </si>
  <si>
    <t>4502594604</t>
  </si>
  <si>
    <t xml:space="preserve"> ייעוץ עבור- מבנה ארגוני ותקינה ליחידות בפרקליטות</t>
  </si>
  <si>
    <t>4502594606</t>
  </si>
  <si>
    <t xml:space="preserve"> תיקון ארון חימום עבור מזנון הדר דפנה ת"א חטיבת תפ</t>
  </si>
  <si>
    <t>4502594608</t>
  </si>
  <si>
    <t>42902629</t>
  </si>
  <si>
    <t>שלמה יניב</t>
  </si>
  <si>
    <t>025186818</t>
  </si>
  <si>
    <t xml:space="preserve"> החטיבה החברתית, סיון יונסי 0506217686 ייעוץ בנושא</t>
  </si>
  <si>
    <t xml:space="preserve"> 84,639.00</t>
  </si>
  <si>
    <t>4502594609</t>
  </si>
  <si>
    <t xml:space="preserve"> שעוני קיר עבור בית הכנסת בניין חדש ייעוץ וחקיקה ה</t>
  </si>
  <si>
    <t>4502594611</t>
  </si>
  <si>
    <t>42611547</t>
  </si>
  <si>
    <t>אנג'ל שלמה</t>
  </si>
  <si>
    <t>053671061</t>
  </si>
  <si>
    <t xml:space="preserve"> שולחנות עבור הקמפוס בניין חדש חטיבת ההון האנושי ה</t>
  </si>
  <si>
    <t>4502594612</t>
  </si>
  <si>
    <t>42234013</t>
  </si>
  <si>
    <t>מלונות פתאל בע"מ רוטישלד</t>
  </si>
  <si>
    <t>510678816</t>
  </si>
  <si>
    <t xml:space="preserve"> עבור עורכי דין מחו"ל אירוח במלון חדר דלקס כולל אר</t>
  </si>
  <si>
    <t>4502594613</t>
  </si>
  <si>
    <t>40001081</t>
  </si>
  <si>
    <t>לטרא סיסטמס בע"מ</t>
  </si>
  <si>
    <t>510502008</t>
  </si>
  <si>
    <t xml:space="preserve"> שלט כניסה לפי מפרט ודרישה עבור חטיבת תפעול ולוגיס</t>
  </si>
  <si>
    <t>4502594615</t>
  </si>
  <si>
    <t>40005144</t>
  </si>
  <si>
    <t>ג'י וואן טכנולוגיות מיגון בע"מ</t>
  </si>
  <si>
    <t>520039306</t>
  </si>
  <si>
    <t xml:space="preserve"> הוספת שלוחות אינטרקום משולב מצלמה מח"ש תל אביב מנ</t>
  </si>
  <si>
    <t>4502596044</t>
  </si>
  <si>
    <t>40004250</t>
  </si>
  <si>
    <t>יהודה ברמן בע"מ</t>
  </si>
  <si>
    <t>510716608</t>
  </si>
  <si>
    <t xml:space="preserve"> הדומים לרגליים עבור הבניין בחדש חטיבת תפעול ולוגי</t>
  </si>
  <si>
    <t>4502596262</t>
  </si>
  <si>
    <t>40143508</t>
  </si>
  <si>
    <t>בית גנזים - שרותי גניזה מרכזיים (95</t>
  </si>
  <si>
    <t>512244468</t>
  </si>
  <si>
    <t xml:space="preserve"> גניזת מסמכים לשנת 2025 עפ"י פרוטוקול 369/24-1 תוק</t>
  </si>
  <si>
    <t>מוהנא עיסמי</t>
  </si>
  <si>
    <t>4502596533</t>
  </si>
  <si>
    <t xml:space="preserve"> מעטפות עבור חטיבת תפעול ולוגיסטיקה בניין ראשי חדש</t>
  </si>
  <si>
    <t>4502596551</t>
  </si>
  <si>
    <t xml:space="preserve"> טפסים עבור חטיבת תפעול ולוגיסטיקה בניין ראשי חדש</t>
  </si>
  <si>
    <t>4502597723</t>
  </si>
  <si>
    <t xml:space="preserve"> חותמות עבור לשכה משפטית חטיבת תפעול ולוגיסטיקה עו</t>
  </si>
  <si>
    <t>4502597725</t>
  </si>
  <si>
    <t>42862789</t>
  </si>
  <si>
    <t>רווה רביד שירותי ביקורת פנימית בע"מ</t>
  </si>
  <si>
    <t>515526531</t>
  </si>
  <si>
    <t xml:space="preserve"> הרצאה של אלון עמית בנושא הגנה בסייבר במסגרת קורס</t>
  </si>
  <si>
    <t xml:space="preserve">  0.00</t>
  </si>
  <si>
    <t>4502597726</t>
  </si>
  <si>
    <t xml:space="preserve"> חשמלי 30-60 כוסות עבור חטיבת ההון האנושי - המכון</t>
  </si>
  <si>
    <t>4502597727</t>
  </si>
  <si>
    <t xml:space="preserve"> קרגלים עבור לשכה ראשית חטיבת תפעול ולוגיסטיקה ירו</t>
  </si>
  <si>
    <t>4502597728</t>
  </si>
  <si>
    <t xml:space="preserve"> לוח פליפצ'ארד עם גלגלים חטיבת הון אנושי - השתלמוי</t>
  </si>
  <si>
    <t>4502598356</t>
  </si>
  <si>
    <t>41488196</t>
  </si>
  <si>
    <t>ביאפאל סחר בע"מ</t>
  </si>
  <si>
    <t>514739267</t>
  </si>
  <si>
    <t xml:space="preserve"> מפה עגולה קוטר 180 ס"מ לבנה עם פס כסף עבור חטיבת</t>
  </si>
  <si>
    <t>4502598360</t>
  </si>
  <si>
    <t>42023421</t>
  </si>
  <si>
    <t>זנגי איתן</t>
  </si>
  <si>
    <t>024146185</t>
  </si>
  <si>
    <t xml:space="preserve"> מגבות ומצעים עבור הבניין החדש  - הנהלה, עומר הדס</t>
  </si>
  <si>
    <t>4502598361</t>
  </si>
  <si>
    <t xml:space="preserve"> חותמות חטיבת תפעול ולוגיסטיקה ירושלים, אמיר סרחאן</t>
  </si>
  <si>
    <t>4502598362</t>
  </si>
  <si>
    <t xml:space="preserve"> דגלים עבור הבניין החדש הלשכה הראשית - הנהלה, אבי</t>
  </si>
  <si>
    <t>4502598363</t>
  </si>
  <si>
    <t>40214002</t>
  </si>
  <si>
    <t>יצחקוב אבי</t>
  </si>
  <si>
    <t>016911612</t>
  </si>
  <si>
    <t xml:space="preserve"> תמונות עבור ייעוץ וחקיקה - המחלקה למשפט כלכלי, צח</t>
  </si>
  <si>
    <t>4502598704</t>
  </si>
  <si>
    <t>42903175</t>
  </si>
  <si>
    <t>ויזנפלד תמר</t>
  </si>
  <si>
    <t>058641523</t>
  </si>
  <si>
    <t xml:space="preserve"> ייעוץ נגישות למכרזים חטיבת תפעול ולוגיסטיקה - תחו</t>
  </si>
  <si>
    <t xml:space="preserve">  4,840.00</t>
  </si>
  <si>
    <t>4502598759</t>
  </si>
  <si>
    <t xml:space="preserve"> כיבוד משקי הלשכה הראשית - הנהלה, אבי לוי, 054-644</t>
  </si>
  <si>
    <t>4502598769</t>
  </si>
  <si>
    <t>41337484</t>
  </si>
  <si>
    <t>רזאור הנדסה ויעוץ בע"מ</t>
  </si>
  <si>
    <t>512526278</t>
  </si>
  <si>
    <t xml:space="preserve"> בדיקת קרינה והכנת דוחות הלשכה הראשית - הנהלה, אבי</t>
  </si>
  <si>
    <t>4502598936</t>
  </si>
  <si>
    <t xml:space="preserve"> שיחות ויעדה בינלאומיות הנהלה, הדס לוגסי, 052-4649</t>
  </si>
  <si>
    <t>4502598942</t>
  </si>
  <si>
    <t xml:space="preserve"> ציוד משרדי עבור המחלקה לקשרי חוץ, לאה ז'ולי גרוס</t>
  </si>
  <si>
    <t>4502598950</t>
  </si>
  <si>
    <t xml:space="preserve"> טבליות למדיח הנהלה, עומר הדס הנדלסמן, 050-9100156</t>
  </si>
  <si>
    <t>4502598958</t>
  </si>
  <si>
    <t xml:space="preserve"> חותמות עבור בעלי תפקידים בבניין החדש  הנהלה, עומר</t>
  </si>
  <si>
    <t>4502599711</t>
  </si>
  <si>
    <t xml:space="preserve"> ציוד משרדי עבור אגף טכנולוגיות דיגיטליות ומידע (י</t>
  </si>
  <si>
    <t>4502600207</t>
  </si>
  <si>
    <t xml:space="preserve"> יצירת אומנות עבור הבניין החדש-מבואות אורנה יאיר 0</t>
  </si>
  <si>
    <t>4502600393</t>
  </si>
  <si>
    <t xml:space="preserve"> טלווזיה עבור נציבות תלונות הציבור על שופטים, נפתל</t>
  </si>
  <si>
    <t>4502600415</t>
  </si>
  <si>
    <t>40818125</t>
  </si>
  <si>
    <t>היפר רוזנפלד ש.מ. (2012) בע"מ</t>
  </si>
  <si>
    <t>514779065</t>
  </si>
  <si>
    <t xml:space="preserve"> גלגלת + צינור 30 מטר עבור  - הנהלה, עומר הדס הנדל</t>
  </si>
  <si>
    <t>4502600466</t>
  </si>
  <si>
    <t xml:space="preserve"> הדפסת פולדרים ותגים עבור קורס הכשרה לעובדי יחידות</t>
  </si>
  <si>
    <t>4502600881</t>
  </si>
  <si>
    <t xml:space="preserve"> לשכת הדובר- תחום פרסום ושיווק, דנה רונן אוטמזגין,</t>
  </si>
  <si>
    <t>4502600918</t>
  </si>
  <si>
    <t>42101624</t>
  </si>
  <si>
    <t>ליברמן משה</t>
  </si>
  <si>
    <t>022278147</t>
  </si>
  <si>
    <t xml:space="preserve"> גרפיקה ודוחות ליחדות המטה לשכת הדובר- תחום פרסום</t>
  </si>
  <si>
    <t>4502601028</t>
  </si>
  <si>
    <t xml:space="preserve"> נייר צילום עבור חטיבת תפעול ולוגיסטיקה חיפה, סאלח</t>
  </si>
  <si>
    <t>4502601041</t>
  </si>
  <si>
    <t xml:space="preserve"> נייר צילום עבור נציבות תלונות הציבור על שופטים, נ</t>
  </si>
  <si>
    <t>4502601069</t>
  </si>
  <si>
    <t xml:space="preserve"> נייר צילום עבור מחסן לוגסטי מישור אדומים חטיבת תפ</t>
  </si>
  <si>
    <t>4502602198</t>
  </si>
  <si>
    <t xml:space="preserve"> שכירת מערכת הגברה עבור טקס יום הזיכרון ליהודי אית</t>
  </si>
  <si>
    <t>4502602207</t>
  </si>
  <si>
    <t>40242817</t>
  </si>
  <si>
    <t>אמיר מן עמי שנער, אדריכלים ומתכנני</t>
  </si>
  <si>
    <t>511737322</t>
  </si>
  <si>
    <t xml:space="preserve"> שימוש בזכיות צילום משרד המשפטים בניין חדש חטיבת ת</t>
  </si>
  <si>
    <t>4502602232</t>
  </si>
  <si>
    <t>4502602277</t>
  </si>
  <si>
    <t>40507468</t>
  </si>
  <si>
    <t>פלייסקייפ בע"מ</t>
  </si>
  <si>
    <t>514618503</t>
  </si>
  <si>
    <t>4502603701</t>
  </si>
  <si>
    <t>41348576</t>
  </si>
  <si>
    <t>קרגיברס ישראל (ע"ר)</t>
  </si>
  <si>
    <t xml:space="preserve"> הרצאה לעובדי משרד המשפטים בנושא בני משפחה מטפלים</t>
  </si>
  <si>
    <t>4502603755</t>
  </si>
  <si>
    <t>40004065</t>
  </si>
  <si>
    <t>תורגמן צרלי</t>
  </si>
  <si>
    <t>057206815</t>
  </si>
  <si>
    <t xml:space="preserve"> הלשכה הראשית - הנהלה, הדס לוגסי, 052-4649746 התשל</t>
  </si>
  <si>
    <t>4502603778</t>
  </si>
  <si>
    <t xml:space="preserve"> ריהוט למחלקת הביטחון בקריית הממשלה חיפה חטיבת תפע</t>
  </si>
  <si>
    <t>4502603781</t>
  </si>
  <si>
    <t>42906579</t>
  </si>
  <si>
    <t>קובלט סחר בע"מ</t>
  </si>
  <si>
    <t>515318665</t>
  </si>
  <si>
    <t xml:space="preserve"> קולרים מים קרים עבור הבניין החדש  הנהלה, עומר הדס</t>
  </si>
  <si>
    <t>4502603791</t>
  </si>
  <si>
    <t xml:space="preserve"> חותמות עבור חטיבת תפעול ולוגיסטיקה חיפה, סאלח חיר</t>
  </si>
  <si>
    <t>4502603795</t>
  </si>
  <si>
    <t xml:space="preserve"> נייר צילום חטיבת תפעול ולוגיסטיקה ת"א, חביב עזרן,</t>
  </si>
  <si>
    <t>4502603800</t>
  </si>
  <si>
    <t xml:space="preserve"> תיקון מדיח מזנון הדר דפנה חטיבת תפעול ולוגיסטיקה</t>
  </si>
  <si>
    <t>4502603806</t>
  </si>
  <si>
    <t xml:space="preserve"> חותמות עבור אגף טכנולוגיות דיגיטליות ומידע, רחלי</t>
  </si>
  <si>
    <t>4502603844</t>
  </si>
  <si>
    <t xml:space="preserve"> ציוד משרדי עבור הבניין החדש  - הנהלה, אבי לוי, 05</t>
  </si>
  <si>
    <t>4502603932</t>
  </si>
  <si>
    <t xml:space="preserve"> מיחם 46 ליטר עבור הבניין החדש  הנהלה, אבי לוי, 05</t>
  </si>
  <si>
    <t>4502603935</t>
  </si>
  <si>
    <t xml:space="preserve"> שישיית מים עבור חירום  הנהלה, הדר יהודה גור, 050-</t>
  </si>
  <si>
    <t>4502603937</t>
  </si>
  <si>
    <t xml:space="preserve"> טונרים עבור מחסן טונרים חטיבת תפעול ולוגיסטיקה ת"</t>
  </si>
  <si>
    <t>4502604770</t>
  </si>
  <si>
    <t xml:space="preserve"> ערכות חירום לממ"קים חטיבת תפעול ולוגיסטיקה, הדר י</t>
  </si>
  <si>
    <t>4502604852</t>
  </si>
  <si>
    <t xml:space="preserve"> קפסולות נספרסו בטעמים עבור לשכת היועצת המשפטית למ</t>
  </si>
  <si>
    <t>בת אל בן שושן כהן</t>
  </si>
  <si>
    <t>4502604899</t>
  </si>
  <si>
    <t xml:space="preserve"> ציוד משקי עבור לשכת השר, לינוי דדון , 050-2224766</t>
  </si>
  <si>
    <t>4502604944</t>
  </si>
  <si>
    <t xml:space="preserve"> ציוד משרדי עבור חטיבת תפעול ולוגיסטיקה - נוף הגלי</t>
  </si>
  <si>
    <t>4502604966</t>
  </si>
  <si>
    <t xml:space="preserve"> קרגלים עבור מרחב לוגסטי ת"א חטיבת תפעול ולוגיסטיק</t>
  </si>
  <si>
    <t>4502604985</t>
  </si>
  <si>
    <t xml:space="preserve"> תירגומים עבור ייעוץ וחקיקה - משפט פלילי, תמר רוסמ</t>
  </si>
  <si>
    <t>4502604999</t>
  </si>
  <si>
    <t>40474827</t>
  </si>
  <si>
    <t>סלע רם לירן בע"מ</t>
  </si>
  <si>
    <t>513519975</t>
  </si>
  <si>
    <t xml:space="preserve"> מברגה נטענת עבור  הנהלה, אבי לוי, 054-6440663 התש</t>
  </si>
  <si>
    <t>4502605001</t>
  </si>
  <si>
    <t xml:space="preserve"> קומקומים עבור אגף טכנולוגיות דיגיטליות ומידע לוד,</t>
  </si>
  <si>
    <t>4502605028</t>
  </si>
  <si>
    <t xml:space="preserve"> מקררים קטנים עבור הבניין החדש הנהלה, אבי לוי, 054</t>
  </si>
  <si>
    <t>4502605031</t>
  </si>
  <si>
    <t xml:space="preserve"> מקררים עבור הדר דפנה ת"א מנהל תחום נכסים ולוגיסטי</t>
  </si>
  <si>
    <t>4502605033</t>
  </si>
  <si>
    <t xml:space="preserve"> עבודות האיטום בהדר דפנה ת"א הלשכה הראשית - הפרויי</t>
  </si>
  <si>
    <t>4502605034</t>
  </si>
  <si>
    <t>40397477</t>
  </si>
  <si>
    <t>לב המשרד בע"מ</t>
  </si>
  <si>
    <t>513445494</t>
  </si>
  <si>
    <t xml:space="preserve"> אוהלי שם עבור הנהלה, אבי לוי, 054-6440663 התשלום</t>
  </si>
  <si>
    <t>4502606496</t>
  </si>
  <si>
    <t>40005286</t>
  </si>
  <si>
    <t>לשכת עורכי דין</t>
  </si>
  <si>
    <t>589928993</t>
  </si>
  <si>
    <t xml:space="preserve"> כנס לשכת עורכי הדין באילת 2025 אשת קשר: לינור כהן</t>
  </si>
  <si>
    <t>4502606587</t>
  </si>
  <si>
    <t>40216228</t>
  </si>
  <si>
    <t>קבוצת אינטלקט הפקה והוצאה לאור בע"מ</t>
  </si>
  <si>
    <t>512919465</t>
  </si>
  <si>
    <t xml:space="preserve"> גיבושים עבור כלל יחידות המשרד אשת קשר: אורטל ערבו</t>
  </si>
  <si>
    <t>4502606634</t>
  </si>
  <si>
    <t xml:space="preserve"> קיבוע מתז וביטול שני מתזים מיותרים חדל"פ - שערי ה</t>
  </si>
  <si>
    <t>4502606668</t>
  </si>
  <si>
    <t>4502607027</t>
  </si>
  <si>
    <t xml:space="preserve"> חזרות ללהקה של משרד המשפטים חטיבת תפעול ולוגיסטיק</t>
  </si>
  <si>
    <t>4502607107</t>
  </si>
  <si>
    <t xml:space="preserve"> כיבוד משקי עבור אגף רכש ומכרזים, מריאנה סגל, 050-</t>
  </si>
  <si>
    <t>4502607108</t>
  </si>
  <si>
    <t xml:space="preserve"> ריהוט משרדי עבור הבניין החדש חטיבת תפעול ולוגיסטי</t>
  </si>
  <si>
    <t>4502607109</t>
  </si>
  <si>
    <t xml:space="preserve"> קיצור שולחן עבור אגף טכנולוגיות דיגיטליות ומידע,</t>
  </si>
  <si>
    <t>4502607220</t>
  </si>
  <si>
    <t>4502607549</t>
  </si>
  <si>
    <t>42130551</t>
  </si>
  <si>
    <t>בן עמי אורנה</t>
  </si>
  <si>
    <t>051859940</t>
  </si>
  <si>
    <t>4502608139</t>
  </si>
  <si>
    <t xml:space="preserve"> תווי שי עבור כלל המשרד עבור שנת 2025 חטיבת ההון ה</t>
  </si>
  <si>
    <t>4502608653</t>
  </si>
  <si>
    <t xml:space="preserve"> מעמד לתליית פרוספקטים - 3 תאים עבור יעוץ וחקיקה -</t>
  </si>
  <si>
    <t>4502608702</t>
  </si>
  <si>
    <t xml:space="preserve"> דגלים עבור הבניין החדש הלשכה הראשית - הנהלה, עומר</t>
  </si>
  <si>
    <t>4502608766</t>
  </si>
  <si>
    <t>42206792</t>
  </si>
  <si>
    <t>גולדפלאם אילה</t>
  </si>
  <si>
    <t>211336151</t>
  </si>
  <si>
    <t xml:space="preserve"> תפילין עבור ביה"כ בניין חדש  צחי סינאי, 052-44705</t>
  </si>
  <si>
    <t>4502609374</t>
  </si>
  <si>
    <t xml:space="preserve"> כסא עבור ד"ר מיכאל ויגודה הנהלה, אבי לוי, 054-644</t>
  </si>
  <si>
    <t>4502609380</t>
  </si>
  <si>
    <t xml:space="preserve"> כסא עבור השופט אשר קולה נציבות תלונות הציבור על ש</t>
  </si>
  <si>
    <t>4502609389</t>
  </si>
  <si>
    <t xml:space="preserve"> מעמד למדפסת עבור בניין החדש הנהלה, אבי לוי, 054-6</t>
  </si>
  <si>
    <t>4502610167</t>
  </si>
  <si>
    <t>4502610170</t>
  </si>
  <si>
    <t>4502610671</t>
  </si>
  <si>
    <t xml:space="preserve"> ריהוט עבור חטיבת תפעול ולוגיסטיקה חיפה, סאלח חיר,</t>
  </si>
  <si>
    <t>4502610674</t>
  </si>
  <si>
    <t>40554592</t>
  </si>
  <si>
    <t>ניסנבוים צבי</t>
  </si>
  <si>
    <t>057257743</t>
  </si>
  <si>
    <t xml:space="preserve"> סידורים עבור בעת הכנסת בבניין החדש צחי סינאי, 052</t>
  </si>
  <si>
    <t>4502611118</t>
  </si>
  <si>
    <t>4502611132</t>
  </si>
  <si>
    <t xml:space="preserve"> מסגרות עץ+נייר דמוי קלף עבור  כנס מצטיינים 2023 2</t>
  </si>
  <si>
    <t>שירה דוד</t>
  </si>
  <si>
    <t>4502611139</t>
  </si>
  <si>
    <t xml:space="preserve"> עבור לשכות השר והיועצת המשפטית לממשלה הנהלה, עומר</t>
  </si>
  <si>
    <t>4502611143</t>
  </si>
  <si>
    <t xml:space="preserve"> דגלים עבור טקסים בבניין החדש הנהלה, מוטי דהן, 050</t>
  </si>
  <si>
    <t>4502611149</t>
  </si>
  <si>
    <t>41378744</t>
  </si>
  <si>
    <t>ביתן איילת שולה</t>
  </si>
  <si>
    <t>057966145</t>
  </si>
  <si>
    <t xml:space="preserve"> אינדוקציה 3500 ווט עבור מזנון בית קרדן חטיבת תפעו</t>
  </si>
  <si>
    <t>4502611792</t>
  </si>
  <si>
    <t>42848130</t>
  </si>
  <si>
    <t>שפירא הדסה</t>
  </si>
  <si>
    <t>312567118</t>
  </si>
  <si>
    <t xml:space="preserve"> כלים חד פעמיים עבור ככל יחידות המשרד הנהלה, אורטל</t>
  </si>
  <si>
    <t>4502611793</t>
  </si>
  <si>
    <t xml:space="preserve"> שלטי  חדר עבור נציבות תלונות הציבור על שופטים, נפ</t>
  </si>
  <si>
    <t>4502612239</t>
  </si>
  <si>
    <t>41093148</t>
  </si>
  <si>
    <t>בלכר גיא</t>
  </si>
  <si>
    <t>038298170</t>
  </si>
  <si>
    <t xml:space="preserve"> עמדת שייקים לרגל פתיחת חדר הכושר בבניין הראשי החד</t>
  </si>
  <si>
    <t>4502613384</t>
  </si>
  <si>
    <t xml:space="preserve"> הזמנה בדיעבד עבור קאפות לטקס יוצאי אתיופיה חטיבת</t>
  </si>
  <si>
    <t>4502613747</t>
  </si>
  <si>
    <t>40023972</t>
  </si>
  <si>
    <t>פקדו זריהון וובלנה</t>
  </si>
  <si>
    <t>015795982</t>
  </si>
  <si>
    <t xml:space="preserve"> הזמנה בדיעבד עבור הרצאה לטקס יוצאי אתיופיה 2025 ח</t>
  </si>
  <si>
    <t>4502615604</t>
  </si>
  <si>
    <t xml:space="preserve"> כן ציוד צר עבור אגף טכנולוגיות דיגיטליות ומידע, ר</t>
  </si>
  <si>
    <t>4502615607</t>
  </si>
  <si>
    <t xml:space="preserve"> כסאות עבור בניין ראשי חדש, אבי לוי, 054-6440663 ה</t>
  </si>
  <si>
    <t>4502615611</t>
  </si>
  <si>
    <t xml:space="preserve"> כן ציור צר דגם 710 עבור חטיבת תפעול ולוגיסטיקה -</t>
  </si>
  <si>
    <t>4502615623</t>
  </si>
  <si>
    <t xml:space="preserve"> טלוויזיות עבור אגף טכנולוגיות דיגיטליות ומידע, רח</t>
  </si>
  <si>
    <t>4502616149</t>
  </si>
  <si>
    <t xml:space="preserve"> ריהוט משרדי עבור הבניין החדש  הנהלה, אבי לוי, 054</t>
  </si>
  <si>
    <t>4502616150</t>
  </si>
  <si>
    <t xml:space="preserve"> כיבוד משקי עבור הלשכה הראשית - הנהלה, אבי לוי, 05</t>
  </si>
  <si>
    <t>4502616151</t>
  </si>
  <si>
    <t>41342765</t>
  </si>
  <si>
    <t>גבאי יעקב רן</t>
  </si>
  <si>
    <t>027850130</t>
  </si>
  <si>
    <t xml:space="preserve"> מדבקת מראה חד כיוונית הנהלה, עומר הדס הנדלסמן, 05</t>
  </si>
  <si>
    <t>4502616153</t>
  </si>
  <si>
    <t xml:space="preserve"> עגלה מתקפלת 70 ק"ג הנהלה, עומר הדס הנדלסמן, 050-9</t>
  </si>
  <si>
    <t>4502616154</t>
  </si>
  <si>
    <t xml:space="preserve"> יומנים עבור חטיבת ההון האנושי - רווחה, חוה לוי, 0</t>
  </si>
  <si>
    <t>4502616155</t>
  </si>
  <si>
    <t>40230589</t>
  </si>
  <si>
    <t>י. פפר בע"מ</t>
  </si>
  <si>
    <t>511029233</t>
  </si>
  <si>
    <t xml:space="preserve"> מקרר חלב משרדי  - הנהלה, אבי לוי, 054-6440663 התש</t>
  </si>
  <si>
    <t>4502616156</t>
  </si>
  <si>
    <t>41034358</t>
  </si>
  <si>
    <t>אי.די.אם. פיתוח רעיונות וייצור בע"מ</t>
  </si>
  <si>
    <t>512884321</t>
  </si>
  <si>
    <t xml:space="preserve"> מגש ברזל בייצור מיוחד עבור דיספנסר זוגי לקפה/סוכר</t>
  </si>
  <si>
    <t>4502616579</t>
  </si>
  <si>
    <t xml:space="preserve"> 74,576.27</t>
  </si>
  <si>
    <t>4502618955</t>
  </si>
  <si>
    <t>4502619476</t>
  </si>
  <si>
    <t xml:space="preserve"> שטיחים נגד החלקה עבור הבניין החדש הנהלה, אבי לוי,</t>
  </si>
  <si>
    <t>4502619521</t>
  </si>
  <si>
    <t>40283878</t>
  </si>
  <si>
    <t>אקיפ, החברה לציוד מלונאי בע"מ</t>
  </si>
  <si>
    <t>512775883</t>
  </si>
  <si>
    <t xml:space="preserve"> פחים עבור הבניין החדש הנהלה, אבי לוי, 054-6440663</t>
  </si>
  <si>
    <t>4502619532</t>
  </si>
  <si>
    <t xml:space="preserve"> מפגש למידה עבור יום עיון לממונים – תחילת אוקטובר</t>
  </si>
  <si>
    <t>4502619808</t>
  </si>
  <si>
    <t>40125531</t>
  </si>
  <si>
    <t>גסטרו - ליין מקבוצת פופקורניה בע"מ</t>
  </si>
  <si>
    <t>511142150</t>
  </si>
  <si>
    <t xml:space="preserve"> מקרר עבור הבניין החדש הנהלה, אבי לוי, 054-6440663</t>
  </si>
  <si>
    <t>4502619809</t>
  </si>
  <si>
    <t>40010536</t>
  </si>
  <si>
    <t>אגינקס תקשורת ומחשוב בע"מ</t>
  </si>
  <si>
    <t>511121303</t>
  </si>
  <si>
    <t>137,540.00</t>
  </si>
  <si>
    <t>4502619810</t>
  </si>
  <si>
    <t xml:space="preserve"> מתן שירותי יעוץ תקשורת וטיפול בתחום קווים ישירים</t>
  </si>
  <si>
    <t xml:space="preserve"> 84,640.00</t>
  </si>
  <si>
    <t>4502619811</t>
  </si>
  <si>
    <t>40479204</t>
  </si>
  <si>
    <t>שייד פרו בע"מ</t>
  </si>
  <si>
    <t>514107358</t>
  </si>
  <si>
    <t xml:space="preserve"> שמשייה עבור הבניין החדש הנהלה, אבי לוי, 054-64406</t>
  </si>
  <si>
    <t>4502619812</t>
  </si>
  <si>
    <t xml:space="preserve"> חותמות עבור נציבות תלונות הציבור על שופטים, נפתלי</t>
  </si>
  <si>
    <t>4502619813</t>
  </si>
  <si>
    <t xml:space="preserve"> סלילת קו הזנת חשמל עבור מערכת פריצה חדשה מנהל תחו</t>
  </si>
  <si>
    <t>עצמון מלאכי</t>
  </si>
  <si>
    <t>4502620381</t>
  </si>
  <si>
    <t>41194848</t>
  </si>
  <si>
    <t>בנטולילה רועי</t>
  </si>
  <si>
    <t>043042472</t>
  </si>
  <si>
    <t xml:space="preserve"> סדנא + מקום + כיבוד בוקר - מפגש מקצועי צוות פיילו</t>
  </si>
  <si>
    <t>4502620506</t>
  </si>
  <si>
    <t xml:space="preserve"> ציוד משרדי עבור נציבות תלונות הציבור על שופטים, נ</t>
  </si>
  <si>
    <t>4502620518</t>
  </si>
  <si>
    <t xml:space="preserve"> ציוד משקי עבור הבניין החדש הנהלה, אבי לוי, 054-64</t>
  </si>
  <si>
    <t>4502620522</t>
  </si>
  <si>
    <t>40003708</t>
  </si>
  <si>
    <t>דגניר בע"מ</t>
  </si>
  <si>
    <t>512145723</t>
  </si>
  <si>
    <t xml:space="preserve"> מחברת לפי דוגמא + הדפסה מוזהבת בחזית הנהלה, עומר</t>
  </si>
  <si>
    <t>4502620533</t>
  </si>
  <si>
    <t xml:space="preserve"> סיכת דש דגל ישראל בציפוי אמייל המחלקה לקשרי חוץ,</t>
  </si>
  <si>
    <t>4502620732</t>
  </si>
  <si>
    <t xml:space="preserve"> דגלים עבור יעוץ וחקיקה - המחלקה למשפט בינלאומי, ש</t>
  </si>
  <si>
    <t>4502621189</t>
  </si>
  <si>
    <t xml:space="preserve"> ציוד משקי עבור חטיבת ההון האנושי - המכון להשתלמוי</t>
  </si>
  <si>
    <t>4502621237</t>
  </si>
  <si>
    <t xml:space="preserve"> ציוד משקי עבור לשכת השר, שירה רוט, 058-4687432 הת</t>
  </si>
  <si>
    <t>4502621258</t>
  </si>
  <si>
    <t xml:space="preserve">  ניקוי וטיפול במנדפים עבור חטיבת תפעול ולוגיסטיקה</t>
  </si>
  <si>
    <t>4502621321</t>
  </si>
  <si>
    <t xml:space="preserve"> כסאות עבור חטיבת תפעול ולוגיסטיקה ב"ש, עמוס סגרון</t>
  </si>
  <si>
    <t>4502621331</t>
  </si>
  <si>
    <t>40008852</t>
  </si>
  <si>
    <t>המועצה הלאומית לשלום הילד</t>
  </si>
  <si>
    <t xml:space="preserve"> מתן שרותי ייעוץ וליווי מקצועי בתחום השתתפות נוער</t>
  </si>
  <si>
    <t xml:space="preserve"> 99,855.00</t>
  </si>
  <si>
    <t>4502621351</t>
  </si>
  <si>
    <t xml:space="preserve"> חותמות עבור יעוץ וחקיקה - המחלקה למשפט בינלאומי,</t>
  </si>
  <si>
    <t>4502621385</t>
  </si>
  <si>
    <t>42871513</t>
  </si>
  <si>
    <t>ולדמן הילה</t>
  </si>
  <si>
    <t>039509948</t>
  </si>
  <si>
    <t xml:space="preserve"> שירותי ייעוץ על ידי צוות לסיוע בעבודת ועדת הבדיקה</t>
  </si>
  <si>
    <t xml:space="preserve"> 84,645.00</t>
  </si>
  <si>
    <t>4502622311</t>
  </si>
  <si>
    <t xml:space="preserve"> מדבקות עבור חדר אוכל הנהלה, אבי לוי, 054-6440663</t>
  </si>
  <si>
    <t>4502623200</t>
  </si>
  <si>
    <t xml:space="preserve"> תשלום בדיעבד על חשבוניות אוקטובר-נובמבר 2024 מרץ</t>
  </si>
  <si>
    <t>4502623204</t>
  </si>
  <si>
    <t xml:space="preserve"> נסיעה עבור נציג משרד המשפטים בניו דלהי מרץ 2025 א</t>
  </si>
  <si>
    <t>4502623205</t>
  </si>
  <si>
    <t xml:space="preserve"> ציוד משקי עבור לשכת היועצת המשפטית לממשלה, טל ברי</t>
  </si>
  <si>
    <t>4502623206</t>
  </si>
  <si>
    <t xml:space="preserve"> ציוד משרדי עבור הבניין החדש הנהלה,עומר הדס הנדלסמ</t>
  </si>
  <si>
    <t>4502623207</t>
  </si>
  <si>
    <t>4502623208</t>
  </si>
  <si>
    <t xml:space="preserve"> חותמות עבור בעלי תפקידים בניין חדש  הנהלה, אבי לו</t>
  </si>
  <si>
    <t>4502623209</t>
  </si>
  <si>
    <t xml:space="preserve"> חותמות עבור  הנהלה, עומר הדס הנדלסמן, 050-9100156</t>
  </si>
  <si>
    <t>4502623210</t>
  </si>
  <si>
    <t xml:space="preserve"> אביזרים לחדר כושר הנהלה, אבי לוי, 054-6440663 התש</t>
  </si>
  <si>
    <t>4502623211</t>
  </si>
  <si>
    <t xml:space="preserve">  דיספנסר עבור חדר אוכל בניין חדש הנהלה, אבי לוי,</t>
  </si>
  <si>
    <t>4502624790</t>
  </si>
  <si>
    <t xml:space="preserve"> נייר צילום עבור ייעוץ וחקיקה (המחלקה למשפט בין-לא</t>
  </si>
  <si>
    <t>4502625385</t>
  </si>
  <si>
    <t xml:space="preserve"> כיבוד משקי עבור אגף החשבות - כספים, איריס פישל, 0</t>
  </si>
  <si>
    <t>4502625637</t>
  </si>
  <si>
    <t>41765201</t>
  </si>
  <si>
    <t>יחזקאלי עדנה</t>
  </si>
  <si>
    <t>055990352</t>
  </si>
  <si>
    <t xml:space="preserve"> סדנא לעובדים  המוערכים - בת כשעתיים באופן מקוון ב</t>
  </si>
  <si>
    <t>4502625638</t>
  </si>
  <si>
    <t>42761869</t>
  </si>
  <si>
    <t>אפ אין אפ בע"מ</t>
  </si>
  <si>
    <t>515975597</t>
  </si>
  <si>
    <t xml:space="preserve"> שי לעובדים מצטיינים חטיבת ההון האנושי - משאבי אנו</t>
  </si>
  <si>
    <t>4502625639</t>
  </si>
  <si>
    <t xml:space="preserve"> מראות גוף עבור חדר כושר בניין חדש הנהלה, עומר הדס</t>
  </si>
  <si>
    <t>4502625640</t>
  </si>
  <si>
    <t xml:space="preserve"> כיבוד משקי עבור נציבות תלונות הציבור על שופטים, נ</t>
  </si>
  <si>
    <t>4502625641</t>
  </si>
  <si>
    <t xml:space="preserve"> כיבוד משקי עבור יעוץ וחקיקה - המחלקה למשפט בינלאו</t>
  </si>
  <si>
    <t>4502625642</t>
  </si>
  <si>
    <t xml:space="preserve"> מוצרי חשמל קטנים עבור נציבות תלונות הציבור על שופ</t>
  </si>
  <si>
    <t>4502625678</t>
  </si>
  <si>
    <t xml:space="preserve"> תשלום עבור פינוי עובד באמבולנס טסטה יפה פמ"ח דרום</t>
  </si>
  <si>
    <t>4502625681</t>
  </si>
  <si>
    <t xml:space="preserve"> כיסא אורתופדי עבור העובד ימין ירון היחידה להעמדת</t>
  </si>
  <si>
    <t>4502625689</t>
  </si>
  <si>
    <t xml:space="preserve"> זרועות שולחניים עבור נציבות תלונות הציבור על שופט</t>
  </si>
  <si>
    <t>4502625692</t>
  </si>
  <si>
    <t xml:space="preserve"> בידורית ניידת אלחוטית עבור הבניין החדש הנהלה, אבי</t>
  </si>
  <si>
    <t>4502625695</t>
  </si>
  <si>
    <t xml:space="preserve"> תיקים עבור הבניין החדש הלשכה הראשית - הנהלה, עומר</t>
  </si>
  <si>
    <t>4502627187</t>
  </si>
  <si>
    <t xml:space="preserve"> תווי ראש השנה 2025 עבור לשכה ראשית איש קשר: אורית</t>
  </si>
  <si>
    <t>4502627192</t>
  </si>
  <si>
    <t>70001138</t>
  </si>
  <si>
    <t>ועד פרקליטות חיפה פלילי</t>
  </si>
  <si>
    <t xml:space="preserve"> תווי שי עבור ראש השנה 2025 עבור פמ"ח חיפה פלילי א</t>
  </si>
  <si>
    <t>4502627198</t>
  </si>
  <si>
    <t xml:space="preserve"> תווי שי לראש השנה 2025 עבור  פמ"ח מרכז פלילי אשת</t>
  </si>
  <si>
    <t>4502627205</t>
  </si>
  <si>
    <t>70000054</t>
  </si>
  <si>
    <t>ועד פרקליטות מחוז צפון - פרקליטים</t>
  </si>
  <si>
    <t xml:space="preserve"> תווי שי ראש השנה 2025 עבור פרקליטות צפון פלילי (פ</t>
  </si>
  <si>
    <t>4502627319</t>
  </si>
  <si>
    <t>70000064</t>
  </si>
  <si>
    <t>ועד פרקליטות מחוז צפון - נצרת</t>
  </si>
  <si>
    <t xml:space="preserve"> תווי שי ראש השנה 2025 פמ"ח צפון אשת קשר: אורית לו</t>
  </si>
  <si>
    <t>4502627323</t>
  </si>
  <si>
    <t>70031986</t>
  </si>
  <si>
    <t>ועד פרקליטות מחוז צפון אזרחי</t>
  </si>
  <si>
    <t xml:space="preserve"> תווי שי ראש השנה 2025 עבור פרקליטות צפון אזרחי פר</t>
  </si>
  <si>
    <t>4502627337</t>
  </si>
  <si>
    <t>70001136</t>
  </si>
  <si>
    <t>ועד פרקליטות ת"א (אזרחי)</t>
  </si>
  <si>
    <t xml:space="preserve"> תווי שי ראש השנה 2025 עבור פרקליטות ת"א אזרחי אשת</t>
  </si>
  <si>
    <t>4502627341</t>
  </si>
  <si>
    <t>70001137</t>
  </si>
  <si>
    <t>ועד פרקליטות מחוז דרום</t>
  </si>
  <si>
    <t xml:space="preserve"> תווי שי ראש השנה 2025 עבור פמ"ח דרום אזרחי אשת קש</t>
  </si>
  <si>
    <t>4502627345</t>
  </si>
  <si>
    <t>70000046</t>
  </si>
  <si>
    <t>ועד פרקליטות מחוז ת"א - פלילי</t>
  </si>
  <si>
    <t xml:space="preserve"> תווי שי ראש השנה 2025  עבור פרקליטות פרקליטות ת"א</t>
  </si>
  <si>
    <t>4502627349</t>
  </si>
  <si>
    <t>70000065</t>
  </si>
  <si>
    <t xml:space="preserve"> תווי שי ראש השנה 2025 עבור פרקליטות דרום פלילי אש</t>
  </si>
  <si>
    <t>4502627351</t>
  </si>
  <si>
    <t>70000045</t>
  </si>
  <si>
    <t>ועד פרקליטות מחוז חיפה</t>
  </si>
  <si>
    <t xml:space="preserve"> תווי שי ראש השנה 2025 עבור פרקליטות חיפה אזרחי אש</t>
  </si>
  <si>
    <t>4502627357</t>
  </si>
  <si>
    <t>70000049</t>
  </si>
  <si>
    <t>ועד פרקליטות מחוז ירושלים</t>
  </si>
  <si>
    <t xml:space="preserve"> תווי שי ראש השנה 2025 עבור פרקליטות ירושלים פלילי</t>
  </si>
  <si>
    <t>4502627360</t>
  </si>
  <si>
    <t>4502285455</t>
  </si>
  <si>
    <t>חן פילי</t>
  </si>
  <si>
    <t xml:space="preserve"> סולר להסקה עבור לשכה ראשית י-ם . אמיר סרחאן 05421</t>
  </si>
  <si>
    <t>311227151</t>
  </si>
  <si>
    <t>4502320786</t>
  </si>
  <si>
    <t xml:space="preserve"> ריהוט עבור פרויקט- אפ"כ מח' כלכלית י-ם, א"ק: ניצה</t>
  </si>
  <si>
    <t>4502018450</t>
  </si>
  <si>
    <t>41448450</t>
  </si>
  <si>
    <t>קלעי, רוזן ושות', משרד</t>
  </si>
  <si>
    <t>558249702</t>
  </si>
  <si>
    <t xml:space="preserve"> פלוני נ' קשת מספר ספק: 41448450 הזמנת רכש לעו"ד א</t>
  </si>
  <si>
    <t>4502018454</t>
  </si>
  <si>
    <t xml:space="preserve"> פלוני נ' גוגל מספר ספק: 41448450 הזמנת רכש לעו"ד</t>
  </si>
  <si>
    <t>4502582521</t>
  </si>
  <si>
    <t>40001490</t>
  </si>
  <si>
    <t>יס שרותי טלוויזיה ותקשורת בע"מ</t>
  </si>
  <si>
    <t>512705138</t>
  </si>
  <si>
    <t xml:space="preserve"> יס שרותי טלוויזיה ותקשורת בע"מ חטיבת תפעול ולוגיס</t>
  </si>
  <si>
    <t>4501825072</t>
  </si>
  <si>
    <t>41375488</t>
  </si>
  <si>
    <t>זלצמן סוזן איילה</t>
  </si>
  <si>
    <t>022181630</t>
  </si>
  <si>
    <t xml:space="preserve"> ייעוץ פסיכולוגי איש קשר: מנשה מלול פרוטוקול 144/1</t>
  </si>
  <si>
    <t>4502266328</t>
  </si>
  <si>
    <t>40272205</t>
  </si>
  <si>
    <t>אלפי משה</t>
  </si>
  <si>
    <t>022172852</t>
  </si>
  <si>
    <t xml:space="preserve"> מכרז דיגיטל-9-2019-משה אלפי  אלפים הפקות הארכתי ת</t>
  </si>
  <si>
    <t>4502358509</t>
  </si>
  <si>
    <t>40439142</t>
  </si>
  <si>
    <t>באזילה בע"מ</t>
  </si>
  <si>
    <t>514166263</t>
  </si>
  <si>
    <t xml:space="preserve"> אגף טכנולוגיות דיגיטליות ומידע- יניב מלכה  055-88</t>
  </si>
  <si>
    <t>ששון סופרי</t>
  </si>
  <si>
    <t>4502495656</t>
  </si>
  <si>
    <t xml:space="preserve"> עבודות שיפוצים תחזוקה והתאמות בתחום הבינוי ותשתיו</t>
  </si>
  <si>
    <t>189</t>
  </si>
  <si>
    <t>4502002562</t>
  </si>
  <si>
    <t>40275759</t>
  </si>
  <si>
    <t>גורי את גורי חברת עורכי דין</t>
  </si>
  <si>
    <t>513754994</t>
  </si>
  <si>
    <t xml:space="preserve"> יו"ר ועדת מס רכוש אשת קשר יעל מירזאי, פלאפון 0547</t>
  </si>
  <si>
    <t>4502003555</t>
  </si>
  <si>
    <t>40940185</t>
  </si>
  <si>
    <t>יהודה פלד שמאי מקרקעין בע"מ</t>
  </si>
  <si>
    <t>514641737</t>
  </si>
  <si>
    <t xml:space="preserve"> חבר ועדת השגות אשת קשר ריקי פרנסה, פלאפון 0506217</t>
  </si>
  <si>
    <t xml:space="preserve"> 10,045.00</t>
  </si>
  <si>
    <t>רבקה פרנסה</t>
  </si>
  <si>
    <t>4502025042</t>
  </si>
  <si>
    <t>40565852</t>
  </si>
  <si>
    <t>יו אנד מור יועצים בע"מ</t>
  </si>
  <si>
    <t>514390681</t>
  </si>
  <si>
    <t xml:space="preserve"> חבר ועדת מס רכוש אשת קשר יעל מירזאי, פלאפון 05476</t>
  </si>
  <si>
    <t>254.80</t>
  </si>
  <si>
    <t>4501959734</t>
  </si>
  <si>
    <t>42165196</t>
  </si>
  <si>
    <t>הרואה נריה</t>
  </si>
  <si>
    <t>039909742</t>
  </si>
  <si>
    <t xml:space="preserve">  מימון אגרת בית משפט וכיסוי הוצאות משפט עבור תיק</t>
  </si>
  <si>
    <t>4502214911</t>
  </si>
  <si>
    <t>40000534</t>
  </si>
  <si>
    <t>עלה - עמותה לקידום הסטודנטים העוורי</t>
  </si>
  <si>
    <t xml:space="preserve"> השכרת מסכים ללקויי ראיה בבחינות מנהלת היחידות המק</t>
  </si>
  <si>
    <t>4502432849</t>
  </si>
  <si>
    <t xml:space="preserve"> שתייה עבור חדלות פירעון</t>
  </si>
  <si>
    <t>772.00</t>
  </si>
  <si>
    <t>4502442892</t>
  </si>
  <si>
    <t xml:space="preserve"> ציוד משרדי עבור הממונה על חדלות פירעון לינה טננבא</t>
  </si>
  <si>
    <t>אליאנה טננבאום</t>
  </si>
  <si>
    <t>4502442895</t>
  </si>
  <si>
    <t xml:space="preserve"> ציוד משרדי עבור: הממונה על חדלות פירעון ת"א, רוית</t>
  </si>
  <si>
    <t>4502442899</t>
  </si>
  <si>
    <t xml:space="preserve"> ציוד משקי עבור הממונה על חדלות הפירעון צפון, שלומ</t>
  </si>
  <si>
    <t>שלומית גל</t>
  </si>
  <si>
    <t>4502443688</t>
  </si>
  <si>
    <t xml:space="preserve"> ציוד משרדי עבור הממונה על חדלות פירעון צפון, שלומ</t>
  </si>
  <si>
    <t>4502104231</t>
  </si>
  <si>
    <t>42164329</t>
  </si>
  <si>
    <t>רועי קדם ושות' - חברת עורכי דין</t>
  </si>
  <si>
    <t>516069317</t>
  </si>
  <si>
    <t xml:space="preserve"> חוות דעת מומחה עבור הקרן לתובענות יצוגיות אשת קשר</t>
  </si>
  <si>
    <t>4502104252</t>
  </si>
  <si>
    <t xml:space="preserve"> אגרת בית משפט והצאות משפט עבור הקרן לתובענות יצוג</t>
  </si>
  <si>
    <t>4502104259</t>
  </si>
  <si>
    <t>4502104303</t>
  </si>
  <si>
    <t xml:space="preserve"> אגרת בית משפט חוו"ד מומחה והוצאות משפט עבור הקרן</t>
  </si>
  <si>
    <t>4502104402</t>
  </si>
  <si>
    <t xml:space="preserve"> אגרת בית משפט והוצאות משפט עבור הקרן לתובענות יצו</t>
  </si>
  <si>
    <t>4502104405</t>
  </si>
  <si>
    <t xml:space="preserve"> אגרת בית משפט והוצאות משפט עבור הקרן לתבוענות יצו</t>
  </si>
  <si>
    <t>4502108409</t>
  </si>
  <si>
    <t>40329107</t>
  </si>
  <si>
    <t>דיואני סאלח</t>
  </si>
  <si>
    <t>034933762</t>
  </si>
  <si>
    <t xml:space="preserve"> בעניין אל רחמן נ' מגה קמעונאות בע"מ ת"צ 20-11-619</t>
  </si>
  <si>
    <t>4502108438</t>
  </si>
  <si>
    <t>41556711</t>
  </si>
  <si>
    <t>שפירא בר-אור אלרן</t>
  </si>
  <si>
    <t>011714441</t>
  </si>
  <si>
    <t xml:space="preserve"> בעניין סבטוב נ' יורו מחלבות אירופה בע"מ ת"צ 20-09</t>
  </si>
  <si>
    <t>4502134076</t>
  </si>
  <si>
    <t>41099183</t>
  </si>
  <si>
    <t>גיל רון קינן ושות</t>
  </si>
  <si>
    <t>557955424</t>
  </si>
  <si>
    <t xml:space="preserve"> אברוקין ואח' נ' חברה קדישא (גחש"א) פתח תקוה ואח'</t>
  </si>
  <si>
    <t>4502139824</t>
  </si>
  <si>
    <t>41908460</t>
  </si>
  <si>
    <t>בראל נטע</t>
  </si>
  <si>
    <t>052105228</t>
  </si>
  <si>
    <t xml:space="preserve"> ועדת בוחנים - מכרז 92644 - תאריך 1 עפ"י דרישת אגף</t>
  </si>
  <si>
    <t>4502169796</t>
  </si>
  <si>
    <t xml:space="preserve"> עמותת אזרחים למען הסביבה נ' אלקון מרכז מיחזור ת"צ</t>
  </si>
  <si>
    <t>4502170010</t>
  </si>
  <si>
    <t xml:space="preserve"> בריר נ' BOOKING.COM B.V ת"צ 21-10-3189 עבור הקרן</t>
  </si>
  <si>
    <t>4502170046</t>
  </si>
  <si>
    <t>40243546</t>
  </si>
  <si>
    <t>ברוך אדלר, עו"ד ונוטריון</t>
  </si>
  <si>
    <t>513272898</t>
  </si>
  <si>
    <t xml:space="preserve"> אורן נ' EASY JET PLC  ת"צ-18-02-5301 עבור הקרן למ</t>
  </si>
  <si>
    <t>4502170412</t>
  </si>
  <si>
    <t>40347522</t>
  </si>
  <si>
    <t>שילה אסף</t>
  </si>
  <si>
    <t>029455805</t>
  </si>
  <si>
    <t xml:space="preserve"> פינטו נדל"ן בע"מ נ' בנק מזרחי טפחות בע"מ עבור הקר</t>
  </si>
  <si>
    <t>4502176392</t>
  </si>
  <si>
    <t>41450351</t>
  </si>
  <si>
    <t>דותן שולמית</t>
  </si>
  <si>
    <t>065067753</t>
  </si>
  <si>
    <t xml:space="preserve"> יו"ר ועדת מעצרים לצורכי חקירה אשת קשר:נועה קסיר פ</t>
  </si>
  <si>
    <t xml:space="preserve"> 13,225.00</t>
  </si>
  <si>
    <t>4502184168</t>
  </si>
  <si>
    <t>42399778</t>
  </si>
  <si>
    <t>אביטבול מעיין</t>
  </si>
  <si>
    <t>300628377</t>
  </si>
  <si>
    <t xml:space="preserve"> חבר ועדה לרישוי נוטריונים -מנהלת יח' אשת קשר לימו</t>
  </si>
  <si>
    <t xml:space="preserve"> 15,733.00</t>
  </si>
  <si>
    <t>4502194239</t>
  </si>
  <si>
    <t>40465778</t>
  </si>
  <si>
    <t>דורית פריאל שמאות מקרקעין בע"מ</t>
  </si>
  <si>
    <t>514482744</t>
  </si>
  <si>
    <t xml:space="preserve"> בדיקות שומות עבור שמאים מכריעים מנהלת יח' מקצועיו</t>
  </si>
  <si>
    <t>4502194254</t>
  </si>
  <si>
    <t>40467008</t>
  </si>
  <si>
    <t>שרביט שפירא שושי בע"מ</t>
  </si>
  <si>
    <t>514477330</t>
  </si>
  <si>
    <t>4502202758</t>
  </si>
  <si>
    <t xml:space="preserve"> הסעת עובדים אוטובוסים ומוניות איזור ירושלים אשת ק</t>
  </si>
  <si>
    <t xml:space="preserve">  5,665.17</t>
  </si>
  <si>
    <t>4502204240</t>
  </si>
  <si>
    <t xml:space="preserve"> ספוז'ניקוב ואח' נ' חברה קדישא רעננה ואח' ת"צ 21-0</t>
  </si>
  <si>
    <t>4502207017</t>
  </si>
  <si>
    <t>40653411</t>
  </si>
  <si>
    <t>אקוקה אורלי</t>
  </si>
  <si>
    <t>028840981</t>
  </si>
  <si>
    <t xml:space="preserve"> 16,162.40</t>
  </si>
  <si>
    <t>4502210811</t>
  </si>
  <si>
    <t>40288303</t>
  </si>
  <si>
    <t>טרבאני ספוואן</t>
  </si>
  <si>
    <t>026412205</t>
  </si>
  <si>
    <t xml:space="preserve"> 20,335.20</t>
  </si>
  <si>
    <t>4502218162</t>
  </si>
  <si>
    <t>40006446</t>
  </si>
  <si>
    <t>גזל אייל אורן</t>
  </si>
  <si>
    <t>024891293</t>
  </si>
  <si>
    <t xml:space="preserve"> חבר ועדה לתיקון הרשעות שווא אשת קשר נטע משה, פלאפ</t>
  </si>
  <si>
    <t xml:space="preserve">  3,485.00</t>
  </si>
  <si>
    <t>4502218726</t>
  </si>
  <si>
    <t>40027298</t>
  </si>
  <si>
    <t>פוסטרנק ולדימיר</t>
  </si>
  <si>
    <t>307574822</t>
  </si>
  <si>
    <t xml:space="preserve"> YOSEF ESFEY נגד מעיין 2000 בע"מ ת"צ 21-03-26877 א</t>
  </si>
  <si>
    <t>4502219159</t>
  </si>
  <si>
    <t>42081572</t>
  </si>
  <si>
    <t>עומר פיינטוך, חברת עורכי דין</t>
  </si>
  <si>
    <t>515878049</t>
  </si>
  <si>
    <t xml:space="preserve"> אנגל נ' שירותי בריאות כללית ואח' ת"צ-22-07-2737 א</t>
  </si>
  <si>
    <t>4502219161</t>
  </si>
  <si>
    <t>41585966</t>
  </si>
  <si>
    <t>נפתלי גולן</t>
  </si>
  <si>
    <t>040617326</t>
  </si>
  <si>
    <t xml:space="preserve"> קפלן נ' עשות אשקלון תעשיות בע"מ ת"צ-22-05-42149 א</t>
  </si>
  <si>
    <t>4502221509</t>
  </si>
  <si>
    <t>42402987</t>
  </si>
  <si>
    <t>קסטוריאנו יניב ליאור</t>
  </si>
  <si>
    <t xml:space="preserve"> קסטוריאנו ואח' נ' אל על נתיבי אוויר בע"מ ת"צ 18-0</t>
  </si>
  <si>
    <t>4502226988</t>
  </si>
  <si>
    <t>42422271</t>
  </si>
  <si>
    <t>דפנה וינברג חברת עורכי דין</t>
  </si>
  <si>
    <t>514869205</t>
  </si>
  <si>
    <t xml:space="preserve"> חבר ועדה ציבורית סדר דין פלילי (ארבל) יעוץ וחקיקה</t>
  </si>
  <si>
    <t xml:space="preserve"> 11,640.00</t>
  </si>
  <si>
    <t>4502227447</t>
  </si>
  <si>
    <t>40826960</t>
  </si>
  <si>
    <t>קליין ליאת</t>
  </si>
  <si>
    <t xml:space="preserve"> יו"ר ועדה מייעצת אפ"כ הקרן לחילוט וסחר בבני אדם א</t>
  </si>
  <si>
    <t>חדוה נריה</t>
  </si>
  <si>
    <t>4502230810</t>
  </si>
  <si>
    <t>40532765</t>
  </si>
  <si>
    <t>נס לאה</t>
  </si>
  <si>
    <t xml:space="preserve"> חברה בועדת העזבונות-אפ"כ אשת קשר: ספיר דיין טל'-0</t>
  </si>
  <si>
    <t>4502245911</t>
  </si>
  <si>
    <t xml:space="preserve"> פרסום צווי ירושה עבור בתי הדין השרעיים אשת קשר: ק</t>
  </si>
  <si>
    <t>קמר אבו אל הוא</t>
  </si>
  <si>
    <t>4502247431</t>
  </si>
  <si>
    <t>40510075</t>
  </si>
  <si>
    <t>קולפלו תוכנה בע"מ</t>
  </si>
  <si>
    <t>512799149</t>
  </si>
  <si>
    <t xml:space="preserve"> מקלט +מגבר חוזי והתקנה עבור סיוע משפטי דרום אשת ק</t>
  </si>
  <si>
    <t>לי רון אמסלם</t>
  </si>
  <si>
    <t>4502250974</t>
  </si>
  <si>
    <t xml:space="preserve"> רוטברג נ' אלקטרה קמעונאות בע"מ ואח' ת"צ-22-06-583</t>
  </si>
  <si>
    <t>4502251331</t>
  </si>
  <si>
    <t xml:space="preserve"> אבו קרט נ' איי די איי חברה לביטוח בע"מ ת"צ 22-08-</t>
  </si>
  <si>
    <t>4502251390</t>
  </si>
  <si>
    <t xml:space="preserve"> גולן נ' הוט מובייל בע"מ ת"צ-22-09-1389 אשת קשר: נ</t>
  </si>
  <si>
    <t>4502251401</t>
  </si>
  <si>
    <t xml:space="preserve"> וישליצקי נ' מיטב דש טרייד בע"מ ת"צ-22-02-23418 אש</t>
  </si>
  <si>
    <t>4502251494</t>
  </si>
  <si>
    <t xml:space="preserve"> זינגר נ' פדקס אקספרס ישראל אינטנשיונאל ת"צ-21-10-</t>
  </si>
  <si>
    <t>4502251508</t>
  </si>
  <si>
    <t xml:space="preserve"> חייט ואח' נ' פנגו פיי אנד גו בע"מ ת"צ 21-07-59059</t>
  </si>
  <si>
    <t>4502251545</t>
  </si>
  <si>
    <t xml:space="preserve"> מלר ואח' נ' ישראכרט בע"מ ואח' ת"צ-21-04-18582 אשת</t>
  </si>
  <si>
    <t>4502253711</t>
  </si>
  <si>
    <t>41123105</t>
  </si>
  <si>
    <t>שטינר עידו</t>
  </si>
  <si>
    <t>038562534</t>
  </si>
  <si>
    <t xml:space="preserve"> קרצמן ואח' נ'הרקולס גורביץ ייצור מראות ואביזרים ו</t>
  </si>
  <si>
    <t>4502253889</t>
  </si>
  <si>
    <t xml:space="preserve"> ציוד משרדי עבור סיוע משפטי ירושלים איש קשר: אופיר</t>
  </si>
  <si>
    <t>4502255193</t>
  </si>
  <si>
    <t xml:space="preserve"> בקשה בנושא זיהום בנחל סעדיה (טרם הוגשה) דרבוט ואח</t>
  </si>
  <si>
    <t>4502255218</t>
  </si>
  <si>
    <t>40397635</t>
  </si>
  <si>
    <t>מירון בן ציון ופריבס</t>
  </si>
  <si>
    <t>540069986</t>
  </si>
  <si>
    <t xml:space="preserve"> קעניג ואח' נ' מיטב דש גמל ופנסיה בע"מ ת"צ-20-05-2</t>
  </si>
  <si>
    <t>4502255307</t>
  </si>
  <si>
    <t xml:space="preserve"> קורן נ' אלקטרה מוצרי צריכה (1951) בע"מ ת"צ-21-02-</t>
  </si>
  <si>
    <t>4502255362</t>
  </si>
  <si>
    <t>42458755</t>
  </si>
  <si>
    <t>פלקסברג ולריה</t>
  </si>
  <si>
    <t>306383274</t>
  </si>
  <si>
    <t xml:space="preserve"> פלקסברג נ' פרוקטר אנד גמבל ואח' ת"צ-22-08-9282 אש</t>
  </si>
  <si>
    <t>4502260458</t>
  </si>
  <si>
    <t>40004545</t>
  </si>
  <si>
    <t>ג'ון ברייס הדרכה בע"מ</t>
  </si>
  <si>
    <t>511449878</t>
  </si>
  <si>
    <t xml:space="preserve"> הדרכה והכשרה עבור עו"ד בתחום אלימות במשפחה בחברה</t>
  </si>
  <si>
    <t>4502263259</t>
  </si>
  <si>
    <t xml:space="preserve"> הליך שיתוף אגרת ללקוח הקטין עם בני ובנות נוער שיו</t>
  </si>
  <si>
    <t>4502264191</t>
  </si>
  <si>
    <t>41523266</t>
  </si>
  <si>
    <t>רבינס דניאל</t>
  </si>
  <si>
    <t>069911410</t>
  </si>
  <si>
    <t xml:space="preserve"> היימן ואח' נ' ישראכרט בע"מ ואח' ת"צ-20-12-17172 א</t>
  </si>
  <si>
    <t>4502264232</t>
  </si>
  <si>
    <t xml:space="preserve"> מש-קר בע"מ ואח' ובעניין רע"א 7785/21 מש-קר בעמ וא</t>
  </si>
  <si>
    <t>4502264277</t>
  </si>
  <si>
    <t xml:space="preserve"> פנקס-ארד ואח' נ' מכבי שירותי בריאות ואח' ת"צ-17-0</t>
  </si>
  <si>
    <t>4502264281</t>
  </si>
  <si>
    <t xml:space="preserve"> כרמי נ' יינות ביתן בע"מ ת"צ-16-11-28299 אשת קשר:</t>
  </si>
  <si>
    <t>4502264291</t>
  </si>
  <si>
    <t xml:space="preserve"> קירזון ואח' נ' שירותי בריאות כללית ואח' ת"צ-16-05</t>
  </si>
  <si>
    <t>4502271222</t>
  </si>
  <si>
    <t xml:space="preserve"> הדפסת רשומות עבור האגף להסדרת המקצועות אשת קשר: ל</t>
  </si>
  <si>
    <t>4502274978</t>
  </si>
  <si>
    <t>42230524</t>
  </si>
  <si>
    <t>ברוכי - שירותי יעוץ עסקי וחשבות בע"</t>
  </si>
  <si>
    <t>514696798</t>
  </si>
  <si>
    <t xml:space="preserve"> חבר וועדה ציבורית ערר קורונה לשנת 2023 עד יוני אש</t>
  </si>
  <si>
    <t xml:space="preserve"> 27,777.50</t>
  </si>
  <si>
    <t>4502275074</t>
  </si>
  <si>
    <t xml:space="preserve"> חבר ועדת חוקרים פרטיים ושירותי שמירה 2023 עד יוני</t>
  </si>
  <si>
    <t xml:space="preserve">  6,355.00</t>
  </si>
  <si>
    <t>4502277387</t>
  </si>
  <si>
    <t>40045380</t>
  </si>
  <si>
    <t>אברחיימוב טטיאנה</t>
  </si>
  <si>
    <t>320765068</t>
  </si>
  <si>
    <t xml:space="preserve"> נציגת ציבור ועדת ערר קורונה 2023 עד חודש יוני אשת</t>
  </si>
  <si>
    <t xml:space="preserve">  6,560.00</t>
  </si>
  <si>
    <t>4502277401</t>
  </si>
  <si>
    <t>42319958</t>
  </si>
  <si>
    <t>שיינמן יעקב ישעיהו</t>
  </si>
  <si>
    <t>050466978</t>
  </si>
  <si>
    <t xml:space="preserve"> יו"ר ועדה ציבורית לחלוקת כספים שנפסקו כסעד 2023 ע</t>
  </si>
  <si>
    <t xml:space="preserve"> 21,090.65</t>
  </si>
  <si>
    <t>4502280516</t>
  </si>
  <si>
    <t>41493950</t>
  </si>
  <si>
    <t>עזרא אילן</t>
  </si>
  <si>
    <t>056386824</t>
  </si>
  <si>
    <t xml:space="preserve"> נציג ציבור בוועדת ערר קורונה לשנת 2023 עד יוני אש</t>
  </si>
  <si>
    <t xml:space="preserve"> 14,760.00</t>
  </si>
  <si>
    <t>4502284786</t>
  </si>
  <si>
    <t>40003408</t>
  </si>
  <si>
    <t>אנרג'י - מערכי אנרגיה לירושלים</t>
  </si>
  <si>
    <t>550017644</t>
  </si>
  <si>
    <t xml:space="preserve"> מרכז אנרגיה -חשמל עבור מערכות קירור וחימום בבניין</t>
  </si>
  <si>
    <t>4502287823</t>
  </si>
  <si>
    <t>40972596</t>
  </si>
  <si>
    <t>חאג יחיא ראאד</t>
  </si>
  <si>
    <t>4502291195</t>
  </si>
  <si>
    <t xml:space="preserve"> ציוד משרדי עבור בי"ד שרעי נצרת אשת קשר: קמר אבו א</t>
  </si>
  <si>
    <t>4502292357</t>
  </si>
  <si>
    <t>41058922</t>
  </si>
  <si>
    <t>אדון שוקו שיווק 2008 בע"מ</t>
  </si>
  <si>
    <t>514133438</t>
  </si>
  <si>
    <t xml:space="preserve"> כיבוד בוקר וצהריים עבור משלחת מקנדה +או"ם ובי"ד ל</t>
  </si>
  <si>
    <t>יוסי ביטון</t>
  </si>
  <si>
    <t>4502292369</t>
  </si>
  <si>
    <t xml:space="preserve"> כיבוד בוקר וצהריים עבור משלחת מקנדה +סגל בי"ד לאו</t>
  </si>
  <si>
    <t>4502292624</t>
  </si>
  <si>
    <t xml:space="preserve"> לינה עבור הקאדים בי"ד שרעי במחוז ירושלים 2023 אשת</t>
  </si>
  <si>
    <t>4502294271</t>
  </si>
  <si>
    <t>40514141</t>
  </si>
  <si>
    <t>מגלקום בע"מ</t>
  </si>
  <si>
    <t>510728777</t>
  </si>
  <si>
    <t xml:space="preserve"> תחזוקת לתוכנת מחשב מצלמות וקורא כרטיסים מחש נתניה</t>
  </si>
  <si>
    <t>אביעד רהב</t>
  </si>
  <si>
    <t>4502295898</t>
  </si>
  <si>
    <t xml:space="preserve"> חותמות עבור מח"ש איש קשר: גלעד גור טל'-0506216929</t>
  </si>
  <si>
    <t>4502297483</t>
  </si>
  <si>
    <t>41034159</t>
  </si>
  <si>
    <t>טי סי אס - מערכות תקשורת משיבים בע"</t>
  </si>
  <si>
    <t>511973471</t>
  </si>
  <si>
    <t xml:space="preserve"> ביקור טכנאי טאבו אשדוד עבור שער מגנומטר איש קשר:</t>
  </si>
  <si>
    <t>ניר הרוש</t>
  </si>
  <si>
    <t>4502299720</t>
  </si>
  <si>
    <t xml:space="preserve"> ציוד משרדי עבור בי"ד שרעי לערעורים בבאקה אשת קשר:</t>
  </si>
  <si>
    <t>4502301425</t>
  </si>
  <si>
    <t xml:space="preserve"> התקנות עבור מערכות מולטימדיה + רמקול עבור סיוע מש</t>
  </si>
  <si>
    <t>4502301963</t>
  </si>
  <si>
    <t>40220888</t>
  </si>
  <si>
    <t>מלונות פתאל בע"מ</t>
  </si>
  <si>
    <t xml:space="preserve"> לינה עבור הקאדי תרות מדלג בבאר שבע-בי"ד שרעי 2023</t>
  </si>
  <si>
    <t>4502302952</t>
  </si>
  <si>
    <t>42053336</t>
  </si>
  <si>
    <t>אסיאס מזל</t>
  </si>
  <si>
    <t xml:space="preserve"> חבר ועדת מס רכוש 2023 עד יוני אשת קשר יעל מירזאי,</t>
  </si>
  <si>
    <t>4502305464</t>
  </si>
  <si>
    <t xml:space="preserve"> אמיגה נ' AGODA COMPANY PTE LTD ת"צ-22-12-52388 אש</t>
  </si>
  <si>
    <t>4502305465</t>
  </si>
  <si>
    <t xml:space="preserve"> נובה שיווק והנדסה בע"מ ואח' נ' סלקום ישראל בע"מ ת</t>
  </si>
  <si>
    <t>4502307007</t>
  </si>
  <si>
    <t xml:space="preserve"> סואעד נ' בזק החברה הישראלית לתקשורת בע"מ ת"צ-21-0</t>
  </si>
  <si>
    <t>4502307012</t>
  </si>
  <si>
    <t xml:space="preserve"> עזרא נ' מרכז רפואי על שם א.וולפסון ת"צ-22-08-4558</t>
  </si>
  <si>
    <t>4502309815</t>
  </si>
  <si>
    <t xml:space="preserve"> שילה נ' פז גז בע"מ 22-11-64038 אשת קשר: עדי מרום</t>
  </si>
  <si>
    <t>4502309825</t>
  </si>
  <si>
    <t xml:space="preserve"> שילה נ' בנק הפועלים בע"מ ת"צ-22-10-46100 אשת קשר:</t>
  </si>
  <si>
    <t>4502310382</t>
  </si>
  <si>
    <t>40016544</t>
  </si>
  <si>
    <t>פייקין גרמן</t>
  </si>
  <si>
    <t>015946239</t>
  </si>
  <si>
    <t xml:space="preserve"> חבר בוועדת ערר קורונה 2023 עד יוני אשת קשר:  ‎רות</t>
  </si>
  <si>
    <t xml:space="preserve">  1,164.00</t>
  </si>
  <si>
    <t>4502311223</t>
  </si>
  <si>
    <t xml:space="preserve"> שטיפת רכבים בהוראת קבע 2023 עד סוף אפריל אשת קשר:</t>
  </si>
  <si>
    <t xml:space="preserve">  4,539.38</t>
  </si>
  <si>
    <t>4502313475</t>
  </si>
  <si>
    <t xml:space="preserve"> קומקום חשמלי עבור יח' המשרד איש קשר: דני בן שטרית</t>
  </si>
  <si>
    <t>4502313478</t>
  </si>
  <si>
    <t xml:space="preserve"> מנשה נ' GOOGLE LLE ת"צ-22-10-43694 אשת קשר: עדי מ</t>
  </si>
  <si>
    <t>4502313480</t>
  </si>
  <si>
    <t>40548852</t>
  </si>
  <si>
    <t>גורודיסקי רם</t>
  </si>
  <si>
    <t>028808863</t>
  </si>
  <si>
    <t xml:space="preserve"> פיינטוך נ' ישרוטל בע"מ ת"צ-22-10-28185 אשת קשר: ע</t>
  </si>
  <si>
    <t>4502313754</t>
  </si>
  <si>
    <t>40266906</t>
  </si>
  <si>
    <t>לבנקרון נעמי</t>
  </si>
  <si>
    <t>016843815</t>
  </si>
  <si>
    <t xml:space="preserve"> חבר ועדה מייעצת אפ"כ הקרן לחילוט וסחר בבני אדם 20</t>
  </si>
  <si>
    <t xml:space="preserve"> 15,520.00</t>
  </si>
  <si>
    <t>4502315681</t>
  </si>
  <si>
    <t xml:space="preserve"> ציוד משרדי עבור בי"ד שרעי ביפו אשת קשר: קמר אבו א</t>
  </si>
  <si>
    <t>4502316429</t>
  </si>
  <si>
    <t>42351709</t>
  </si>
  <si>
    <t>מוניות מרכז חורב בע"מ</t>
  </si>
  <si>
    <t>513308395</t>
  </si>
  <si>
    <t xml:space="preserve"> הסעת עובדים מוניות צפון ודרום 2023 ל-4 חודשים בכפ</t>
  </si>
  <si>
    <t xml:space="preserve"> 11,384.97</t>
  </si>
  <si>
    <t>4502322749</t>
  </si>
  <si>
    <t xml:space="preserve"> ברורשורים עבור מח"ש איש קשר: גלעד גורה טל'-050621</t>
  </si>
  <si>
    <t>4502324773</t>
  </si>
  <si>
    <t xml:space="preserve"> כספת עבור בית היועצת- אגף הביטחון איש קשר: ניר הר</t>
  </si>
  <si>
    <t>4502327513</t>
  </si>
  <si>
    <t>42461388</t>
  </si>
  <si>
    <t>רפפורט לוין - משרד עורכי דין</t>
  </si>
  <si>
    <t>516143559</t>
  </si>
  <si>
    <t xml:space="preserve"> יעקב ואח' נ' APPLE LNC ואח'  ת"צ-19-09-27340 אשת</t>
  </si>
  <si>
    <t>4502327525</t>
  </si>
  <si>
    <t xml:space="preserve"> רון ואח' נ' פסיפיק רכב ותחבורה בע"מ ת"צ-22-03-595</t>
  </si>
  <si>
    <t>4502327583</t>
  </si>
  <si>
    <t>42349979</t>
  </si>
  <si>
    <t>חיים ענת</t>
  </si>
  <si>
    <t>042255307</t>
  </si>
  <si>
    <t xml:space="preserve"> חבר ועדת עזבונות 2023 אשת קשר: ספיר דיין טל'-0502</t>
  </si>
  <si>
    <t xml:space="preserve"> 26,680.82</t>
  </si>
  <si>
    <t>4502327585</t>
  </si>
  <si>
    <t>41476427</t>
  </si>
  <si>
    <t>כספי ציון אברהם</t>
  </si>
  <si>
    <t xml:space="preserve"> חבר ועדת עזבונות 2023 אשת קשר ספיר דיין, פלאפון 0</t>
  </si>
  <si>
    <t>4502327587</t>
  </si>
  <si>
    <t>40015299</t>
  </si>
  <si>
    <t>רוזן דוד</t>
  </si>
  <si>
    <t xml:space="preserve"> יו"ר ועדת עזבונות מר דוד רוזן 2023 אשת קשר: ספיר</t>
  </si>
  <si>
    <t>4502328526</t>
  </si>
  <si>
    <t xml:space="preserve"> שירות טכנאי לתיקון מחשב קורא כרטיסים מח"ש נתניה -</t>
  </si>
  <si>
    <t>4502330443</t>
  </si>
  <si>
    <t>40004268</t>
  </si>
  <si>
    <t>מגאסון אלקטרוניקה ובקרה 1978 בע"מ</t>
  </si>
  <si>
    <t>510789464</t>
  </si>
  <si>
    <t xml:space="preserve"> מערכת מתח נמוך עבור אגף הביטחון לשכה ראשית ירושלי</t>
  </si>
  <si>
    <t>112,123.04</t>
  </si>
  <si>
    <t>4502335301</t>
  </si>
  <si>
    <t xml:space="preserve"> השכרת כיתה גדולה + כיבוד קל כנס הכשרה לעו"ד ערבים</t>
  </si>
  <si>
    <t>4502335321</t>
  </si>
  <si>
    <t xml:space="preserve"> חותמות עבור האגף להסדרת המקצועות אשת קשר: לימור נ</t>
  </si>
  <si>
    <t>4502335334</t>
  </si>
  <si>
    <t xml:space="preserve"> ציוד משרדי עבור המחלקה לחקירות שוטרים איש קשר: גל</t>
  </si>
  <si>
    <t>4502335902</t>
  </si>
  <si>
    <t>40243105</t>
  </si>
  <si>
    <t>על גלגלים אדרי את אייב</t>
  </si>
  <si>
    <t>557245768</t>
  </si>
  <si>
    <t xml:space="preserve"> פנסי לד גדול מהבהב לצרכי חקירות עבור מח"ש איש קשר</t>
  </si>
  <si>
    <t>4502336922</t>
  </si>
  <si>
    <t>40019553</t>
  </si>
  <si>
    <t>אלקטרה אפיקים בע"מ</t>
  </si>
  <si>
    <t>510917388</t>
  </si>
  <si>
    <t xml:space="preserve"> היסעים אוטובוסים לכלל יחידות ושאטלים עבור בי"ד דר</t>
  </si>
  <si>
    <t xml:space="preserve"> 61,555.45</t>
  </si>
  <si>
    <t>4502337499</t>
  </si>
  <si>
    <t>42065873</t>
  </si>
  <si>
    <t>דן צוק חברה לעריכת דין</t>
  </si>
  <si>
    <t>515833846</t>
  </si>
  <si>
    <t xml:space="preserve"> קוק אביבי נ' META ת"צ-23-04-22174 אגרת בית משפט א</t>
  </si>
  <si>
    <t>4502337559</t>
  </si>
  <si>
    <t>40411361</t>
  </si>
  <si>
    <t>איחוד הצלה ישראל 1221 (ע"ר)</t>
  </si>
  <si>
    <t>580465979</t>
  </si>
  <si>
    <t xml:space="preserve"> קורס עזרה ראשונה עבור אגף הביטחון איש קשר: איתן מ</t>
  </si>
  <si>
    <t>רפי אזרך</t>
  </si>
  <si>
    <t>4502338824</t>
  </si>
  <si>
    <t>40169262</t>
  </si>
  <si>
    <t>יעד בטיחות חברה למסחר והנדסה בע"מ</t>
  </si>
  <si>
    <t>511034860</t>
  </si>
  <si>
    <t xml:space="preserve"> מילוי מיכלי גז מערכת כיבוי אש עבור הסניגוריה הציב</t>
  </si>
  <si>
    <t>4502338849</t>
  </si>
  <si>
    <t>41489758</t>
  </si>
  <si>
    <t>א.ג סטודיו פלוס דיזיין בע"מ</t>
  </si>
  <si>
    <t>515196079</t>
  </si>
  <si>
    <t xml:space="preserve"> תמונות עבור סיוע משפטי מרכז (לוד) אשת קשר: בריגיט</t>
  </si>
  <si>
    <t>בריג'יט ברונשטיין</t>
  </si>
  <si>
    <t>4502338973</t>
  </si>
  <si>
    <t xml:space="preserve"> התחחיבות תקציבית עבור הקמת דיור בית הדין השרעי בר</t>
  </si>
  <si>
    <t>4502339601</t>
  </si>
  <si>
    <t>40016636</t>
  </si>
  <si>
    <t>קיבוץ גבעת ברנר</t>
  </si>
  <si>
    <t>570000588</t>
  </si>
  <si>
    <t xml:space="preserve"> יו"ר ועדה ציבורית המועצה להכוונת פעולות קרן החילו</t>
  </si>
  <si>
    <t xml:space="preserve"> 17,794.00</t>
  </si>
  <si>
    <t>4502339785</t>
  </si>
  <si>
    <t>41487297</t>
  </si>
  <si>
    <t>בניון אברהם</t>
  </si>
  <si>
    <t>032637381</t>
  </si>
  <si>
    <t xml:space="preserve"> מערכת אזעקה עבור קימו של מחשב מסווג בפרקליטות צפו</t>
  </si>
  <si>
    <t>4502340337</t>
  </si>
  <si>
    <t>40005156</t>
  </si>
  <si>
    <t>אפקון בקרה ואוטומציה בע"מ</t>
  </si>
  <si>
    <t>520043340</t>
  </si>
  <si>
    <t xml:space="preserve"> חוזה שירות שנתי למערכת אחזה כיבוי אש בבית מע"צ וע</t>
  </si>
  <si>
    <t>4502340628</t>
  </si>
  <si>
    <t xml:space="preserve"> פרסום צווי ירושה בעיתון עבור בי"ד שרעי טייבה אשת</t>
  </si>
  <si>
    <t>4502340809</t>
  </si>
  <si>
    <t xml:space="preserve"> חבר ועדה לסדר דין פלילי וראיות אשת קשר: עדי מרום</t>
  </si>
  <si>
    <t xml:space="preserve"> 17,169.00</t>
  </si>
  <si>
    <t>4502345275</t>
  </si>
  <si>
    <t xml:space="preserve"> דוח שנתי עבור הרשות לאיסור הלבנת הון אשת קשר: ליר</t>
  </si>
  <si>
    <t>יהודית שטייגנברגר</t>
  </si>
  <si>
    <t>4502345991</t>
  </si>
  <si>
    <t>40188246</t>
  </si>
  <si>
    <t>הסעות מוני סיטון בע"מ</t>
  </si>
  <si>
    <t>511011140</t>
  </si>
  <si>
    <t xml:space="preserve"> הסעות עובדים מוניות, מניבוסים , אוטובוס זעיר מרכז</t>
  </si>
  <si>
    <t>301,157.94</t>
  </si>
  <si>
    <t>4502345993</t>
  </si>
  <si>
    <t xml:space="preserve"> הסעת עובדים אוטובוסים ומוניות איזור ירושלים 2023</t>
  </si>
  <si>
    <t>267,329.99</t>
  </si>
  <si>
    <t>4502346131</t>
  </si>
  <si>
    <t>40009262</t>
  </si>
  <si>
    <t>אל-גו תים בע"מ</t>
  </si>
  <si>
    <t>511749681</t>
  </si>
  <si>
    <t xml:space="preserve"> טיפול טכנאי בעמודים לשכה ראשית איש קשר: ניר הרוש</t>
  </si>
  <si>
    <t>4502346777</t>
  </si>
  <si>
    <t xml:space="preserve"> חבר ועדת-צוות בחינה המחלקה לחקירות שוטרים איש קשר</t>
  </si>
  <si>
    <t>4502346817</t>
  </si>
  <si>
    <t>40015224</t>
  </si>
  <si>
    <t>מודריק עודד</t>
  </si>
  <si>
    <t>005704135</t>
  </si>
  <si>
    <t xml:space="preserve"> 16,732.90</t>
  </si>
  <si>
    <t>4502347725</t>
  </si>
  <si>
    <t>41885545</t>
  </si>
  <si>
    <t>פרומיקסט בע"מ</t>
  </si>
  <si>
    <t>515763357</t>
  </si>
  <si>
    <t xml:space="preserve"> סימולצית רעידת אדמה כנס חירום עבור אגף הביטחון אי</t>
  </si>
  <si>
    <t>4502347823</t>
  </si>
  <si>
    <t>40007346</t>
  </si>
  <si>
    <t>ארקיע קווי תעופה  ישרא</t>
  </si>
  <si>
    <t>557647716</t>
  </si>
  <si>
    <t xml:space="preserve"> טיסה+ לינה עבור עמיר הרן כנס לשכת רואי חשבון באיל</t>
  </si>
  <si>
    <t>4502348352</t>
  </si>
  <si>
    <t>4502348738</t>
  </si>
  <si>
    <t>42050031</t>
  </si>
  <si>
    <t>אולטרה רנט בע"מ</t>
  </si>
  <si>
    <t>515682458</t>
  </si>
  <si>
    <t xml:space="preserve"> שכירות מחשבים עבור מנהלת יח' מקצועיות אשת קשר: לי</t>
  </si>
  <si>
    <t>4502349058</t>
  </si>
  <si>
    <t xml:space="preserve"> ריהוט עבור בי"ד שרעי באקה אל גרביה אמרכלית קמר |</t>
  </si>
  <si>
    <t>4502349301</t>
  </si>
  <si>
    <t>42384271</t>
  </si>
  <si>
    <t>לוין עמית</t>
  </si>
  <si>
    <t>036170983</t>
  </si>
  <si>
    <t xml:space="preserve"> חבר ועדה ציבורית לחלוקת כספים 2023 אשת קשר ספיר ד</t>
  </si>
  <si>
    <t xml:space="preserve">  8,917.50</t>
  </si>
  <si>
    <t>4502349705</t>
  </si>
  <si>
    <t>42379642</t>
  </si>
  <si>
    <t>אטלס - סימולטורים לאימון חילוץ והצל</t>
  </si>
  <si>
    <t>516032166</t>
  </si>
  <si>
    <t xml:space="preserve"> הדרכה בסימולטור רעידות אדמה עבור אגף הביטחון איש</t>
  </si>
  <si>
    <t>4502349706</t>
  </si>
  <si>
    <t xml:space="preserve"> כסאות עבור מח"ש ירושלים איש קשר: גלעד גור 050-621</t>
  </si>
  <si>
    <t>4502349707</t>
  </si>
  <si>
    <t>41480504</t>
  </si>
  <si>
    <t>נאריס בע"מ</t>
  </si>
  <si>
    <t>513797241</t>
  </si>
  <si>
    <t xml:space="preserve"> חוות דעת ועדות מהנדס בתיק צו 36933-09-21 עבור מח"</t>
  </si>
  <si>
    <t>4502350095</t>
  </si>
  <si>
    <t>41579647</t>
  </si>
  <si>
    <t>קוט בועז בע"מ</t>
  </si>
  <si>
    <t>515729655</t>
  </si>
  <si>
    <t xml:space="preserve"> חבר ועדת השגות 2023 אגף שומת מקרקעין אשת קשר ריקי</t>
  </si>
  <si>
    <t xml:space="preserve"> 83,300.00</t>
  </si>
  <si>
    <t>4502350753</t>
  </si>
  <si>
    <t>41486921</t>
  </si>
  <si>
    <t>י.פז - שמאות וניהול מקרקעין בע"מ</t>
  </si>
  <si>
    <t>514862457</t>
  </si>
  <si>
    <t xml:space="preserve">  9,040.00</t>
  </si>
  <si>
    <t>4502351316</t>
  </si>
  <si>
    <t>41877322</t>
  </si>
  <si>
    <t>הרון יעל</t>
  </si>
  <si>
    <t>024059586</t>
  </si>
  <si>
    <t xml:space="preserve"> חבר ועדת השגות -אגף שומת מקרקעין 2023 אשת קשר ריק</t>
  </si>
  <si>
    <t xml:space="preserve"> 73,790.00</t>
  </si>
  <si>
    <t>4502352857</t>
  </si>
  <si>
    <t xml:space="preserve"> היסעים איזור גוש דן -מוניות מזדמנות עבור מחלקת תח</t>
  </si>
  <si>
    <t>4502353350</t>
  </si>
  <si>
    <t>40462662</t>
  </si>
  <si>
    <t>גיל הרצברג שמאות מקרקעין בע"מ</t>
  </si>
  <si>
    <t>514484732</t>
  </si>
  <si>
    <t xml:space="preserve"> 36,407.00</t>
  </si>
  <si>
    <t>4502354962</t>
  </si>
  <si>
    <t xml:space="preserve"> חבר ועדת השגות שומת מקרקעין אשת קשר ריקי פרנסה, פ</t>
  </si>
  <si>
    <t>4502356602</t>
  </si>
  <si>
    <t>40539848</t>
  </si>
  <si>
    <t>דדון מרדכי</t>
  </si>
  <si>
    <t>038340956</t>
  </si>
  <si>
    <t>111,513.00</t>
  </si>
  <si>
    <t>4502356606</t>
  </si>
  <si>
    <t>40277796</t>
  </si>
  <si>
    <t>ארז כהן - שמאות מקרקעין בע"מ</t>
  </si>
  <si>
    <t>514021187</t>
  </si>
  <si>
    <t xml:space="preserve"> חבר ועדת השגות 2023 אשת קשר ריקי פרנסה, פלאפון 05</t>
  </si>
  <si>
    <t xml:space="preserve">  3,011.50</t>
  </si>
  <si>
    <t>4502356608</t>
  </si>
  <si>
    <t>42025663</t>
  </si>
  <si>
    <t>רמה מאור- שמאות מקרקעין בע"מ</t>
  </si>
  <si>
    <t>514984376</t>
  </si>
  <si>
    <t>163,900.00</t>
  </si>
  <si>
    <t>4502356611</t>
  </si>
  <si>
    <t>41563788</t>
  </si>
  <si>
    <t>וויס רביב רינת שמאות מקרקעין בע"מ</t>
  </si>
  <si>
    <t>515644474</t>
  </si>
  <si>
    <t xml:space="preserve"> חבר ועדת השגות - שומת מקרקעין ירושלים אשת קשר ריק</t>
  </si>
  <si>
    <t xml:space="preserve"> 61,110.00</t>
  </si>
  <si>
    <t>4502356966</t>
  </si>
  <si>
    <t>40440635</t>
  </si>
  <si>
    <t>עו"ד ושמאי מקרקעין יפה שלומי</t>
  </si>
  <si>
    <t>514370162</t>
  </si>
  <si>
    <t xml:space="preserve"> חבר ועדת השגות עבור שומת מקרקעין ירושלים 2023 אשת</t>
  </si>
  <si>
    <t>126,412.00</t>
  </si>
  <si>
    <t>4502357531</t>
  </si>
  <si>
    <t>40140546</t>
  </si>
  <si>
    <t>סגל יצחק נתן</t>
  </si>
  <si>
    <t>022617856</t>
  </si>
  <si>
    <t xml:space="preserve"> יום הדרכת כיבוי אש + ארוחת בוקר וצהריים עבור אגף</t>
  </si>
  <si>
    <t>4502358157</t>
  </si>
  <si>
    <t>42237573</t>
  </si>
  <si>
    <t>אלדד חיימי שמאות ויעוץ מקרקעין בע"מ</t>
  </si>
  <si>
    <t>515988517</t>
  </si>
  <si>
    <t xml:space="preserve"> חבר ועדת השגות שומת מקרקעין 2023 אשת קשר ריקי פרנ</t>
  </si>
  <si>
    <t xml:space="preserve"> 15,644.00</t>
  </si>
  <si>
    <t>4502358174</t>
  </si>
  <si>
    <t>41046061</t>
  </si>
  <si>
    <t>לילך בן פורת - משרד שמאות מקרקעין ב</t>
  </si>
  <si>
    <t>515032480</t>
  </si>
  <si>
    <t xml:space="preserve"> חבר ועדת השגות - עבור שומת מקרקעין ירושלים 2023 א</t>
  </si>
  <si>
    <t>130,850.00</t>
  </si>
  <si>
    <t>4502358185</t>
  </si>
  <si>
    <t>42494450</t>
  </si>
  <si>
    <t>סייפטי כספות ומיגון בע"מ</t>
  </si>
  <si>
    <t>516690872</t>
  </si>
  <si>
    <t xml:space="preserve"> כספות - עבור אגף הבטחון בצפון איש קשר אביעד רהב,</t>
  </si>
  <si>
    <t>4502359218</t>
  </si>
  <si>
    <t>42424534</t>
  </si>
  <si>
    <t>סקיורלי בע"מ</t>
  </si>
  <si>
    <t>515435105</t>
  </si>
  <si>
    <t xml:space="preserve"> ייעוץ מרחוק בנושא חיתום דיגיטלי ואלגוריתם עבור הר</t>
  </si>
  <si>
    <t>4502360418</t>
  </si>
  <si>
    <t>41081415</t>
  </si>
  <si>
    <t>אור חוף דן</t>
  </si>
  <si>
    <t xml:space="preserve"> חבר ועדה במועצה הציבורית להגנת הפרטיות (יעוץ וחקי</t>
  </si>
  <si>
    <t>4502362818</t>
  </si>
  <si>
    <t xml:space="preserve"> כיבוד משקי עבור סיוע משפטי באר שבע אשת קשר: לירון</t>
  </si>
  <si>
    <t>4502363225</t>
  </si>
  <si>
    <t>40158862</t>
  </si>
  <si>
    <t>ג'נסיס טורס בע"מ</t>
  </si>
  <si>
    <t>513225334</t>
  </si>
  <si>
    <t xml:space="preserve"> יום גיבוש עבור האגף לאסדרת המקצועות אשת קשר: לימו</t>
  </si>
  <si>
    <t>4502363710</t>
  </si>
  <si>
    <t>42456640</t>
  </si>
  <si>
    <t>גלקופ עדי</t>
  </si>
  <si>
    <t>203120944</t>
  </si>
  <si>
    <t xml:space="preserve"> שיעורי פילאטיס עבור סיוע משפטי לוד אשת קשר: בריג'</t>
  </si>
  <si>
    <t>4502363828</t>
  </si>
  <si>
    <t>40251090</t>
  </si>
  <si>
    <t>כהן אליהו</t>
  </si>
  <si>
    <t>055691620</t>
  </si>
  <si>
    <t xml:space="preserve"> חבר ועדת השגות שומת מקרקעין 2023 אשת קשר רקי פרנס</t>
  </si>
  <si>
    <t xml:space="preserve"> 99,150.00</t>
  </si>
  <si>
    <t>4502363834</t>
  </si>
  <si>
    <t>41089883</t>
  </si>
  <si>
    <t>דודזון שמאמה אוולין</t>
  </si>
  <si>
    <t>022934368</t>
  </si>
  <si>
    <t xml:space="preserve"> חבר ועדת השגות - שומת מקרקעין ירושלים 2023 אשת קש</t>
  </si>
  <si>
    <t xml:space="preserve"> 17,577.50</t>
  </si>
  <si>
    <t>4502363854</t>
  </si>
  <si>
    <t>40960675</t>
  </si>
  <si>
    <t>רבינסון חגית</t>
  </si>
  <si>
    <t>024985632</t>
  </si>
  <si>
    <t xml:space="preserve"> חבר ועדת השגות שומת מקרקעין ירושלים 2023 אשת קשר</t>
  </si>
  <si>
    <t xml:space="preserve"> 99,784.00</t>
  </si>
  <si>
    <t>4502363876</t>
  </si>
  <si>
    <t>40467520</t>
  </si>
  <si>
    <t>שלז אפרת</t>
  </si>
  <si>
    <t>027200963</t>
  </si>
  <si>
    <t xml:space="preserve"> חבר ועדת השגות שומת מקרקעין ירושלים 2023 אשת קשר:</t>
  </si>
  <si>
    <t xml:space="preserve"> 67,450.00</t>
  </si>
  <si>
    <t>4502363883</t>
  </si>
  <si>
    <t>42025666</t>
  </si>
  <si>
    <t>יגאל יוסף שמאות בע"מ</t>
  </si>
  <si>
    <t>516124583</t>
  </si>
  <si>
    <t>4502364741</t>
  </si>
  <si>
    <t>42006505</t>
  </si>
  <si>
    <t>קרוצי אייל</t>
  </si>
  <si>
    <t>024625287</t>
  </si>
  <si>
    <t xml:space="preserve"> סיור בצפת במסגרת יום גיבוש עבור הרשות להגנת הפרטי</t>
  </si>
  <si>
    <t>4502365069</t>
  </si>
  <si>
    <t>41108924</t>
  </si>
  <si>
    <t>שמיר ישראל אליהו</t>
  </si>
  <si>
    <t>054358486</t>
  </si>
  <si>
    <t xml:space="preserve"> פרידלנדר ואח' נ' מסע ישראלי -חיבור דרך, ארץ (ע"ר)</t>
  </si>
  <si>
    <t>4502365257</t>
  </si>
  <si>
    <t>41453136</t>
  </si>
  <si>
    <t>הלוי אהוד</t>
  </si>
  <si>
    <t>058293226</t>
  </si>
  <si>
    <t xml:space="preserve"> ועדת בוחנים - מכרז-107278  26/7/23 עפ"י דרישת אגף</t>
  </si>
  <si>
    <t>474.00</t>
  </si>
  <si>
    <t>4502365707</t>
  </si>
  <si>
    <t xml:space="preserve"> כיבוד הרמת כוסית לראש השנה עבור סיוע משפטי ירושלי</t>
  </si>
  <si>
    <t>4502365819</t>
  </si>
  <si>
    <t xml:space="preserve"> תמונות עבור המחלקה לחקירות שוטרים חיפה איש קשר: ג</t>
  </si>
  <si>
    <t>4502366003</t>
  </si>
  <si>
    <t>40001374</t>
  </si>
  <si>
    <t>נחשולים קיט ונופש בע"מ</t>
  </si>
  <si>
    <t>512066879</t>
  </si>
  <si>
    <t xml:space="preserve"> כנס מנהלים עבור חדלות פירעון אשת קשר: מיכל מאיר ט</t>
  </si>
  <si>
    <t>4502366229</t>
  </si>
  <si>
    <t>41499085</t>
  </si>
  <si>
    <t>מדע חברה לשמאות מקרקעין בע"מ</t>
  </si>
  <si>
    <t>515574325</t>
  </si>
  <si>
    <t xml:space="preserve"> 23,340.00</t>
  </si>
  <si>
    <t>4502366514</t>
  </si>
  <si>
    <t>40001216</t>
  </si>
  <si>
    <t>קרב - מועדון קליעה וירי בע"מ</t>
  </si>
  <si>
    <t>511233777</t>
  </si>
  <si>
    <t xml:space="preserve"> ציוד נלווה לנשקים עבור אגף הביטחון איש קשר: רפי א</t>
  </si>
  <si>
    <t>4502369833</t>
  </si>
  <si>
    <t>42093263</t>
  </si>
  <si>
    <t>בירות שרונה תל אביב בע"מ</t>
  </si>
  <si>
    <t>515858652</t>
  </si>
  <si>
    <t xml:space="preserve"> הרמת כוסית לראש השנה עבור הרשות להגנת הפרטיות אשת</t>
  </si>
  <si>
    <t>4502370004</t>
  </si>
  <si>
    <t xml:space="preserve"> שמילו נ' וואלט אנטרפרייז ישראל בע"מ ת"צ-41552-08-</t>
  </si>
  <si>
    <t>4502370964</t>
  </si>
  <si>
    <t xml:space="preserve"> כיבד ערב גיבוש עבור הרשות להגנת הפרטיות אשת קשר:</t>
  </si>
  <si>
    <t>4502371094</t>
  </si>
  <si>
    <t>41401023</t>
  </si>
  <si>
    <t>ת.ל. אספרסו - בר בע"מ</t>
  </si>
  <si>
    <t>513624049</t>
  </si>
  <si>
    <t xml:space="preserve"> כיבוד עבור הרמת כוסית לראש השנה המחלקה לחקירות שו</t>
  </si>
  <si>
    <t>4502372137</t>
  </si>
  <si>
    <t xml:space="preserve"> יום גיבוש עבור ועדת ערר קורונה והחטיבה החברתית אש</t>
  </si>
  <si>
    <t>מיכל גולד</t>
  </si>
  <si>
    <t>4502372197</t>
  </si>
  <si>
    <t xml:space="preserve"> טיפול טכנאי במחסום עמודים לשכה ראשית ביטחון איש ק</t>
  </si>
  <si>
    <t>4502372268</t>
  </si>
  <si>
    <t>42523677</t>
  </si>
  <si>
    <t>בליזובסקי אמיר</t>
  </si>
  <si>
    <t>208241620</t>
  </si>
  <si>
    <t xml:space="preserve"> מופע אמן חושים במסגרת ערב גיבוש עבור סיוע משפטי ת</t>
  </si>
  <si>
    <t>רונית הראל</t>
  </si>
  <si>
    <t>4502372726</t>
  </si>
  <si>
    <t>41089308</t>
  </si>
  <si>
    <t>אקס.אנג'וי אירועים והפקות בע"מ</t>
  </si>
  <si>
    <t>514920974</t>
  </si>
  <si>
    <t xml:space="preserve"> סדנת בישול במסגרת יום גיבוש עבור אגף הביטחון אשת</t>
  </si>
  <si>
    <t>4502375521</t>
  </si>
  <si>
    <t xml:space="preserve"> ציוד משרדי עבור אגף לשומת מקרקעין חיפה אשת קשר: ר</t>
  </si>
  <si>
    <t>4502375585</t>
  </si>
  <si>
    <t xml:space="preserve"> דמירי נ' מגה קמעונאות 61929-11-20 אגרת בית משפט א</t>
  </si>
  <si>
    <t>4502375628</t>
  </si>
  <si>
    <t>40014559</t>
  </si>
  <si>
    <t>סיני אמיר</t>
  </si>
  <si>
    <t>059587154</t>
  </si>
  <si>
    <t xml:space="preserve"> חבר ועדת רישוי נוטריונים האגף לאסדרת המקצועות אשת</t>
  </si>
  <si>
    <t xml:space="preserve"> 17,260.21</t>
  </si>
  <si>
    <t>4502375638</t>
  </si>
  <si>
    <t>42354491</t>
  </si>
  <si>
    <t>ולנסי חנה</t>
  </si>
  <si>
    <t xml:space="preserve"> חבר ועדת חוקרים פרטיים ושירותי שמירה האגף לאסדרת</t>
  </si>
  <si>
    <t>4502375994</t>
  </si>
  <si>
    <t xml:space="preserve"> יום גיבוש עבור בתי הדין השרעי אשת קשר: קמר אבו אל</t>
  </si>
  <si>
    <t>4502378704</t>
  </si>
  <si>
    <t xml:space="preserve"> גנסין נ' N.V TRIVAGO ת"צ-37522-03-20 אשת קשר: עדי</t>
  </si>
  <si>
    <t>4502381721</t>
  </si>
  <si>
    <t xml:space="preserve"> טלפונים לווינים עבור חמ"ל חירום משרד המשפטים +דמי</t>
  </si>
  <si>
    <t>4502382451</t>
  </si>
  <si>
    <t>41158326</t>
  </si>
  <si>
    <t>יחזקאל-להט אסנת</t>
  </si>
  <si>
    <t>013238597</t>
  </si>
  <si>
    <t xml:space="preserve"> חבר ועדה ציבורית מייעצת נציבות שוויון לאנשים עם מ</t>
  </si>
  <si>
    <t xml:space="preserve">  3,895.00</t>
  </si>
  <si>
    <t>4502383421</t>
  </si>
  <si>
    <t>41183830</t>
  </si>
  <si>
    <t>גנור אורן</t>
  </si>
  <si>
    <t>033296096</t>
  </si>
  <si>
    <t xml:space="preserve">  5,535.00</t>
  </si>
  <si>
    <t>4502383526</t>
  </si>
  <si>
    <t>40182665</t>
  </si>
  <si>
    <t>גורארי ולדיסלאב</t>
  </si>
  <si>
    <t>305907321</t>
  </si>
  <si>
    <t xml:space="preserve">  2,972.50</t>
  </si>
  <si>
    <t>4502383536</t>
  </si>
  <si>
    <t>40203293</t>
  </si>
  <si>
    <t>פרידמן אלכסנדר</t>
  </si>
  <si>
    <t>820.00</t>
  </si>
  <si>
    <t>4502383570</t>
  </si>
  <si>
    <t>41476640</t>
  </si>
  <si>
    <t>קרמר אסתר</t>
  </si>
  <si>
    <t>033942426</t>
  </si>
  <si>
    <t xml:space="preserve">  1,435.00</t>
  </si>
  <si>
    <t>4502383580</t>
  </si>
  <si>
    <t>40163218</t>
  </si>
  <si>
    <t>לביא גלית פולט</t>
  </si>
  <si>
    <t>4502383689</t>
  </si>
  <si>
    <t>41062893</t>
  </si>
  <si>
    <t>מנדל ניר</t>
  </si>
  <si>
    <t>036954279</t>
  </si>
  <si>
    <t xml:space="preserve"> חבר ועדת עזבונות אשת קשר: אורטל בן שימול טל'-0506</t>
  </si>
  <si>
    <t xml:space="preserve"> 31,379.35</t>
  </si>
  <si>
    <t>4502384674</t>
  </si>
  <si>
    <t xml:space="preserve"> ריהוט משרדי עבור הרשות לאיסור הלבנת הון אשת קשר:</t>
  </si>
  <si>
    <t>4502384720</t>
  </si>
  <si>
    <t>40309981</t>
  </si>
  <si>
    <t>גפן מיה</t>
  </si>
  <si>
    <t>029614914</t>
  </si>
  <si>
    <t xml:space="preserve">  3,280.00</t>
  </si>
  <si>
    <t>4502384722</t>
  </si>
  <si>
    <t>40192483</t>
  </si>
  <si>
    <t>שבירו מירב</t>
  </si>
  <si>
    <t>024675159</t>
  </si>
  <si>
    <t>4502385739</t>
  </si>
  <si>
    <t>40011391</t>
  </si>
  <si>
    <t>יבלונקה חנה נעמי</t>
  </si>
  <si>
    <t>050169457</t>
  </si>
  <si>
    <t xml:space="preserve"> חבר ועדת ערר עפ"י חוק נכסים של נספי שואה אשת קשר:</t>
  </si>
  <si>
    <t>4502385750</t>
  </si>
  <si>
    <t xml:space="preserve"> יו"ר ועדת ערר עפ"י חוק נכסים של נספי שואה אשת קשר</t>
  </si>
  <si>
    <t xml:space="preserve">  6,095.00</t>
  </si>
  <si>
    <t>4502386240</t>
  </si>
  <si>
    <t>41003846</t>
  </si>
  <si>
    <t>אגמון זיו</t>
  </si>
  <si>
    <t>200116424</t>
  </si>
  <si>
    <t xml:space="preserve">  9,532.50</t>
  </si>
  <si>
    <t>4502386351</t>
  </si>
  <si>
    <t>40140357</t>
  </si>
  <si>
    <t>אנוש - העמותה הישראלית לבריאות הנפש</t>
  </si>
  <si>
    <t xml:space="preserve">  5,125.00</t>
  </si>
  <si>
    <t>4502387215</t>
  </si>
  <si>
    <t>40010218</t>
  </si>
  <si>
    <t>רוזנטל גד</t>
  </si>
  <si>
    <t>4502387224</t>
  </si>
  <si>
    <t>42355537</t>
  </si>
  <si>
    <t>גולדינר עדי</t>
  </si>
  <si>
    <t>4502387258</t>
  </si>
  <si>
    <t>41901364</t>
  </si>
  <si>
    <t>קדם רועי</t>
  </si>
  <si>
    <t>037610086</t>
  </si>
  <si>
    <t xml:space="preserve"> בעניין ת"צ -13-02-30759 אחיאסף גרסט ואח' נ' 013 נ</t>
  </si>
  <si>
    <t>4502388688</t>
  </si>
  <si>
    <t>42568256</t>
  </si>
  <si>
    <t>דיאב סועאד</t>
  </si>
  <si>
    <t>4502388689</t>
  </si>
  <si>
    <t>40338796</t>
  </si>
  <si>
    <t>ברצ'נקו טומי גרשון</t>
  </si>
  <si>
    <t>316168376</t>
  </si>
  <si>
    <t>4502388692</t>
  </si>
  <si>
    <t>42568229</t>
  </si>
  <si>
    <t>אמיתי-אבדלחק אורית</t>
  </si>
  <si>
    <t>4502389307</t>
  </si>
  <si>
    <t>40688823</t>
  </si>
  <si>
    <t>עם-רן רינה</t>
  </si>
  <si>
    <t>051791911</t>
  </si>
  <si>
    <t xml:space="preserve">  2,870.00</t>
  </si>
  <si>
    <t>4502389876</t>
  </si>
  <si>
    <t>40764187</t>
  </si>
  <si>
    <t>אטיה לירון</t>
  </si>
  <si>
    <t>300235496</t>
  </si>
  <si>
    <t xml:space="preserve">  4,305.00</t>
  </si>
  <si>
    <t>4502390191</t>
  </si>
  <si>
    <t xml:space="preserve"> טלפון לוויני נייח עבור תת קרקע בניין חדש חמ"ל איש</t>
  </si>
  <si>
    <t>4502390212</t>
  </si>
  <si>
    <t xml:space="preserve"> קו לעובד נ' יילמזלר אינטרנשיונל חברה לבניה תירות</t>
  </si>
  <si>
    <t>4502390232</t>
  </si>
  <si>
    <t>40015415</t>
  </si>
  <si>
    <t>בן ארי, פיש, עורכי דין</t>
  </si>
  <si>
    <t>540187135</t>
  </si>
  <si>
    <t xml:space="preserve"> צור נ' ורידיס ת"צ-23-03-30901 חוות דעת מומחה אשת</t>
  </si>
  <si>
    <t>4502390633</t>
  </si>
  <si>
    <t>40001165</t>
  </si>
  <si>
    <t>בינת יישום מערכות בע"מ</t>
  </si>
  <si>
    <t>511012866</t>
  </si>
  <si>
    <t xml:space="preserve"> רכזות מערכות גילוי פריצה עבור 2 חדרי כספות הדר דפ</t>
  </si>
  <si>
    <t>בועז גולדברג</t>
  </si>
  <si>
    <t>4502391436</t>
  </si>
  <si>
    <t>42572698</t>
  </si>
  <si>
    <t>אסף שילה, עורך דין</t>
  </si>
  <si>
    <t>516637519</t>
  </si>
  <si>
    <t xml:space="preserve"> שפר נ' עיריית תל אביב ת"צ-22-08-13812 אגרה והוצאו</t>
  </si>
  <si>
    <t>4502391442</t>
  </si>
  <si>
    <t xml:space="preserve"> שפר נ' מכבי שירותי בריאות ת"צ-22-02-1676 אגרה והו</t>
  </si>
  <si>
    <t>4502392866</t>
  </si>
  <si>
    <t>40383511</t>
  </si>
  <si>
    <t>קוריס אסף</t>
  </si>
  <si>
    <t>004877429</t>
  </si>
  <si>
    <t xml:space="preserve"> ועדת בוחנים - מכרז-109241  28/2/23 עפ"י דרישת אגף</t>
  </si>
  <si>
    <t>4502393543</t>
  </si>
  <si>
    <t>42247026</t>
  </si>
  <si>
    <t>דוד מזרחי חברת עורכי דין</t>
  </si>
  <si>
    <t>514966266</t>
  </si>
  <si>
    <t xml:space="preserve"> מירב ואח' נ' AB SKF  ואח' ת"צ-21-02-11659 אשת קשר</t>
  </si>
  <si>
    <t>4502396060</t>
  </si>
  <si>
    <t>4502396720</t>
  </si>
  <si>
    <t xml:space="preserve"> אביב נ' META LNC PLATFORMS ת"צ-25669-04-21 הוצאות</t>
  </si>
  <si>
    <t>4502396817</t>
  </si>
  <si>
    <t xml:space="preserve"> נצר נ' הוט מערכות תקשורת בע"מ ת"צ-29494-03-22 הוצ</t>
  </si>
  <si>
    <t>4502396838</t>
  </si>
  <si>
    <t>41120781</t>
  </si>
  <si>
    <t>ש. רפול, עורכי דין</t>
  </si>
  <si>
    <t>514748011</t>
  </si>
  <si>
    <t xml:space="preserve"> כרכבי נ' בית הדין הכנסייתי של העדה היוונית אורתוד</t>
  </si>
  <si>
    <t>4502396977</t>
  </si>
  <si>
    <t>42361438</t>
  </si>
  <si>
    <t>קציר בצלאל</t>
  </si>
  <si>
    <t>007509276</t>
  </si>
  <si>
    <t xml:space="preserve"> 20,500.00</t>
  </si>
  <si>
    <t>4502396996</t>
  </si>
  <si>
    <t>40528267</t>
  </si>
  <si>
    <t>אסף פינק משרד עורכי דין</t>
  </si>
  <si>
    <t>514495639</t>
  </si>
  <si>
    <t xml:space="preserve"> פלוני ואח' נ' הראל ואח' ת"צ-60255-12-17 חוו"ד והו</t>
  </si>
  <si>
    <t>4502399563</t>
  </si>
  <si>
    <t>41873995</t>
  </si>
  <si>
    <t>אלדרוטי ניהול וייזום בע"מ</t>
  </si>
  <si>
    <t>515959104</t>
  </si>
  <si>
    <t xml:space="preserve"> 38,468.00</t>
  </si>
  <si>
    <t>4502400885</t>
  </si>
  <si>
    <t>41311785</t>
  </si>
  <si>
    <t>ביטון ראובן</t>
  </si>
  <si>
    <t>036340925</t>
  </si>
  <si>
    <t xml:space="preserve"> חורי ואח' נ' רשת הגנים של אגודת ישראל ת"צ-21-12-6</t>
  </si>
  <si>
    <t>4502400894</t>
  </si>
  <si>
    <t xml:space="preserve"> דרעי נ' רשת הגנים של אגודת ישראל ת"צ-21-10-50084</t>
  </si>
  <si>
    <t>4502400960</t>
  </si>
  <si>
    <t xml:space="preserve"> פלוני (קטין) נ' רשת מדיה בע"מ ת"צ-22-12-61431 הוצ</t>
  </si>
  <si>
    <t>4502401165</t>
  </si>
  <si>
    <t xml:space="preserve"> פלוני נ' סייברסרב אינטרנט ותקשורת בע"מ ת"צ-35706-</t>
  </si>
  <si>
    <t>4502401952</t>
  </si>
  <si>
    <t xml:space="preserve"> ראובן רום ואח' נ' MYLAN N.V ואח' ת"צ-18-12-15174</t>
  </si>
  <si>
    <t>4502403915</t>
  </si>
  <si>
    <t xml:space="preserve"> לוין נ' ללין נרות וסבונים בע"מ ת"צ-22-09-18869 אש</t>
  </si>
  <si>
    <t>4502403917</t>
  </si>
  <si>
    <t xml:space="preserve"> ניני ואח' נ' טלקאר חברה בע"מ ואח' ת"צ-19-08-23140</t>
  </si>
  <si>
    <t>4502403919</t>
  </si>
  <si>
    <t xml:space="preserve"> חיות ואח' נ' JOHNSON &amp; JOHNSON  ואח' ת"צ-18-12-49</t>
  </si>
  <si>
    <t>4502403920</t>
  </si>
  <si>
    <t xml:space="preserve"> פלונית נ' אגד חברה לתחבורה בע"מ ת"צ-23-01-9775 אש</t>
  </si>
  <si>
    <t>4502403923</t>
  </si>
  <si>
    <t xml:space="preserve"> פיינטוך נ' עיריית פתח תקווה ת"צ-22-11-51164 אשת ק</t>
  </si>
  <si>
    <t>4502403925</t>
  </si>
  <si>
    <t xml:space="preserve"> גנור נ' מ.א אוטומטים בע"מ ת"צ-22-05-40030 אשת קשר</t>
  </si>
  <si>
    <t>4502405348</t>
  </si>
  <si>
    <t>40001418</t>
  </si>
  <si>
    <t>מלון קדם ירושלים בע"מ</t>
  </si>
  <si>
    <t>512319229</t>
  </si>
  <si>
    <t xml:space="preserve"> לינה עבור ניר עקרון ראש אגף חקירות מח"ש איש קשר:</t>
  </si>
  <si>
    <t>4502406432</t>
  </si>
  <si>
    <t xml:space="preserve"> שכפול מפתחות ביטחון עבור אגף הביטחון אשת קשר: ספי</t>
  </si>
  <si>
    <t>ספיר אביזמיל</t>
  </si>
  <si>
    <t>4502406980</t>
  </si>
  <si>
    <t>40007403</t>
  </si>
  <si>
    <t>דרורי משה יאיר</t>
  </si>
  <si>
    <t>000706945</t>
  </si>
  <si>
    <t xml:space="preserve"> יו"ר וועדה לבדיקת רכש, מעקב ואיסוף מידע בכלים קיר</t>
  </si>
  <si>
    <t xml:space="preserve"> 69,000.00</t>
  </si>
  <si>
    <t>4502413139</t>
  </si>
  <si>
    <t xml:space="preserve"> בעניין ע"א 4128/23 פרס נ' מקס אגרה ומימון הוצאות</t>
  </si>
  <si>
    <t>4502413152</t>
  </si>
  <si>
    <t xml:space="preserve"> פיריץ נ' טיוונטר ואח' ת"צ-22-12-19936 אגרה והוצאו</t>
  </si>
  <si>
    <t>4502416222</t>
  </si>
  <si>
    <t xml:space="preserve"> לינה+ אולם דיונים עבור משלחת פרקליטי מדינה אשת קש</t>
  </si>
  <si>
    <t>4502418109</t>
  </si>
  <si>
    <t>40006678</t>
  </si>
  <si>
    <t>052137023</t>
  </si>
  <si>
    <t xml:space="preserve"> ועדת בוחנים - מכרז-105438  20/7/23 עפ"י דרישת אגף</t>
  </si>
  <si>
    <t>4502421377</t>
  </si>
  <si>
    <t xml:space="preserve"> חלפים למערכת כיבוי אש סנגוריה ציבורית ביטחון איש</t>
  </si>
  <si>
    <t>4502421477</t>
  </si>
  <si>
    <t xml:space="preserve"> ועדת בוחנים - מכרז-108017 20/9/23 ו-19/12/23 עפ"י</t>
  </si>
  <si>
    <t xml:space="preserve">  1,004.00</t>
  </si>
  <si>
    <t>4502423454</t>
  </si>
  <si>
    <t>41520764</t>
  </si>
  <si>
    <t>רובינשטין ענבל</t>
  </si>
  <si>
    <t>056711484</t>
  </si>
  <si>
    <t xml:space="preserve"> חבר וועדה לבדיקת רכש, מעקב ואיסוף מידע בכלים קירב</t>
  </si>
  <si>
    <t xml:space="preserve"> 23,882.50</t>
  </si>
  <si>
    <t>4502423588</t>
  </si>
  <si>
    <t>42699588</t>
  </si>
  <si>
    <t>מן אנה</t>
  </si>
  <si>
    <t>308763572</t>
  </si>
  <si>
    <t xml:space="preserve"> יו"ר וועדת ערר מס רכוש אשת קשר יעל מירזאי, פלאפון</t>
  </si>
  <si>
    <t xml:space="preserve"> 42,550.00</t>
  </si>
  <si>
    <t>4502423595</t>
  </si>
  <si>
    <t>41963312</t>
  </si>
  <si>
    <t>בלסיאנו רועי עורכי דין</t>
  </si>
  <si>
    <t>516041571</t>
  </si>
  <si>
    <t xml:space="preserve"> 14,835.00</t>
  </si>
  <si>
    <t>4502423608</t>
  </si>
  <si>
    <t>40823548</t>
  </si>
  <si>
    <t>פראג' איאד</t>
  </si>
  <si>
    <t>055226435</t>
  </si>
  <si>
    <t>4502425633</t>
  </si>
  <si>
    <t xml:space="preserve"> תדלוק רכבים בהוראת קבע שנת 2024 אשת קשר: נטע ראוב</t>
  </si>
  <si>
    <t xml:space="preserve">  1,165,437.10</t>
  </si>
  <si>
    <t>4502425639</t>
  </si>
  <si>
    <t>40005422</t>
  </si>
  <si>
    <t>סונול ישראל בעמ</t>
  </si>
  <si>
    <t>510902729</t>
  </si>
  <si>
    <t xml:space="preserve"> 87,481.19</t>
  </si>
  <si>
    <t>4502425646</t>
  </si>
  <si>
    <t xml:space="preserve"> שטיפת רכבים בהוראת קבע 2024 אשת קשר: נטע ראובני ט</t>
  </si>
  <si>
    <t xml:space="preserve"> 57,417.96</t>
  </si>
  <si>
    <t>4502425650</t>
  </si>
  <si>
    <t>10000160</t>
  </si>
  <si>
    <t>משרד התחבורה</t>
  </si>
  <si>
    <t xml:space="preserve"> רישיונות רכב של רכבי המשרד לשנת 2024 אשת קשר: נטע</t>
  </si>
  <si>
    <t>4502425656</t>
  </si>
  <si>
    <t>40003724</t>
  </si>
  <si>
    <t>דרך ארץ הייווייז (1997) בע"מ</t>
  </si>
  <si>
    <t>512475203</t>
  </si>
  <si>
    <t xml:space="preserve"> כביש 6 התקשרות לשנת 2024 בהוראת קבע אשת קשר נטע ר</t>
  </si>
  <si>
    <t>4502425660</t>
  </si>
  <si>
    <t>40333585</t>
  </si>
  <si>
    <t>קבוצת כרמלטון בע"מ</t>
  </si>
  <si>
    <t>512542721</t>
  </si>
  <si>
    <t xml:space="preserve"> הזמנה עבור נסיעות מנהרות הכרמל 2024 אשת קשר: נטע</t>
  </si>
  <si>
    <t>4502425663</t>
  </si>
  <si>
    <t>40468850</t>
  </si>
  <si>
    <t>הנתיב המהיר בע"מ</t>
  </si>
  <si>
    <t>513795088</t>
  </si>
  <si>
    <t xml:space="preserve"> הזמנה עבור נסיעות נתיב מהיר 2024 אשת קשר: נטע ראו</t>
  </si>
  <si>
    <t>4502425668</t>
  </si>
  <si>
    <t>41610837</t>
  </si>
  <si>
    <t>6 - חוצה צפון בע"מ</t>
  </si>
  <si>
    <t>514874155</t>
  </si>
  <si>
    <t xml:space="preserve"> הזמנה עבור נסיעות כביש 6 חוצה צפון לשנת 2024 אשת</t>
  </si>
  <si>
    <t>4502425682</t>
  </si>
  <si>
    <t>10000193</t>
  </si>
  <si>
    <t>מינהל הרכב הממשלתי</t>
  </si>
  <si>
    <t xml:space="preserve"> שכירות רכבים עבור יח' המשרד לשנת 2024 אשת קשר: 05</t>
  </si>
  <si>
    <t>4502429157</t>
  </si>
  <si>
    <t xml:space="preserve"> שכירות מחשבים עבור כבדי ראייה האגף לאסדרת המקצועו</t>
  </si>
  <si>
    <t>4502434216</t>
  </si>
  <si>
    <t xml:space="preserve"> התקנת שקעי חשמל בבית הדין השרעי בחיפה אשת קשר: קמ</t>
  </si>
  <si>
    <t>4502436297</t>
  </si>
  <si>
    <t xml:space="preserve"> עיצוב דוח שנתי 2023 עבור בתי הדין השרעים אשת קשר:</t>
  </si>
  <si>
    <t>4502436298</t>
  </si>
  <si>
    <t xml:space="preserve"> כיבוד משקי עבור המחלקה לחקירות שוטרים איש קשר: גל</t>
  </si>
  <si>
    <t>4502437334</t>
  </si>
  <si>
    <t xml:space="preserve"> התחייבות  רכישת רכב עבור ראש בית הדין לאוכלוסין ו</t>
  </si>
  <si>
    <t>4502437869</t>
  </si>
  <si>
    <t xml:space="preserve"> מוצרי חד פעמי עבור יח' המשרד המקבלות קהל 2024 אשת</t>
  </si>
  <si>
    <t xml:space="preserve"> 30,939.65</t>
  </si>
  <si>
    <t>4502437992</t>
  </si>
  <si>
    <t>42519225</t>
  </si>
  <si>
    <t>רווח הילה</t>
  </si>
  <si>
    <t>038374708</t>
  </si>
  <si>
    <t xml:space="preserve"> יו"ר ועדת ערר מס רכוש אשת קשר: יעל מירזאי טל'-054</t>
  </si>
  <si>
    <t xml:space="preserve"> 39,330.00</t>
  </si>
  <si>
    <t>4502438025</t>
  </si>
  <si>
    <t>40019561</t>
  </si>
  <si>
    <t>האחים נחמיה (משקאות) בע"מ</t>
  </si>
  <si>
    <t>511037376</t>
  </si>
  <si>
    <t xml:space="preserve"> שתייה עבור ישיבות עם בכירים האגף לאסדרת המקצועות</t>
  </si>
  <si>
    <t>742.38</t>
  </si>
  <si>
    <t>4502438114</t>
  </si>
  <si>
    <t>42006879</t>
  </si>
  <si>
    <t>אלי לוינזון-סלע, חברת עורכי דין</t>
  </si>
  <si>
    <t>514771708</t>
  </si>
  <si>
    <t xml:space="preserve"> חבר וועדה המייעצת למאבק בסחר בבני אדם אשת קשר: רו</t>
  </si>
  <si>
    <t xml:space="preserve">  9,173.75</t>
  </si>
  <si>
    <t>4502438151</t>
  </si>
  <si>
    <t xml:space="preserve"> מסך 65 +תלייה והתקנה עבור המחלקה לחקירות שוטרים א</t>
  </si>
  <si>
    <t>4502440427</t>
  </si>
  <si>
    <t>50101431</t>
  </si>
  <si>
    <t>OT TECHNOLOGY SPAIN SOCIEDAD</t>
  </si>
  <si>
    <t xml:space="preserve"> מנוי שנתי למאגר הרשאות הרשות להגנת הפרטיות אשת קש</t>
  </si>
  <si>
    <t>4502441211</t>
  </si>
  <si>
    <t>40001309</t>
  </si>
  <si>
    <t>שמאור - מוקד הבטחון הישראלי בע"מ</t>
  </si>
  <si>
    <t>511717423</t>
  </si>
  <si>
    <t xml:space="preserve"> מערכת גילוי פריצה טמ"ס +שינוי מיקום מערכות מידע י</t>
  </si>
  <si>
    <t>4502441401</t>
  </si>
  <si>
    <t>4502441728</t>
  </si>
  <si>
    <t xml:space="preserve"> ציוד משרדי עבור בית הדין לאוכלוסין והגירה איש קשר</t>
  </si>
  <si>
    <t>4502441884</t>
  </si>
  <si>
    <t>42781979</t>
  </si>
  <si>
    <t>הראל אסף</t>
  </si>
  <si>
    <t>039436423</t>
  </si>
  <si>
    <t>4502441901</t>
  </si>
  <si>
    <t>40017470</t>
  </si>
  <si>
    <t>סופרבוס הסעים ותיור בע"מ</t>
  </si>
  <si>
    <t>512947599</t>
  </si>
  <si>
    <t xml:space="preserve"> הסעות עובדים צפון ודרום לשנת 2024 אשת קשר: נטע רא</t>
  </si>
  <si>
    <t xml:space="preserve"> 11,581.17</t>
  </si>
  <si>
    <t>4502441903</t>
  </si>
  <si>
    <t xml:space="preserve"> הסעות עובדים מרכז לשנת 2024 אשת קשר: נטע ראובני ט</t>
  </si>
  <si>
    <t xml:space="preserve"> 26,608.20</t>
  </si>
  <si>
    <t>4502442903</t>
  </si>
  <si>
    <t xml:space="preserve"> כיבוד עבור ישיבות עם בכירים בית הדין לאוכלוסין וה</t>
  </si>
  <si>
    <t>4502443613</t>
  </si>
  <si>
    <t xml:space="preserve"> אינדוקציה מערכת לגילוי אש האגף לאסדרת המקצועות -ב</t>
  </si>
  <si>
    <t>4502446444</t>
  </si>
  <si>
    <t xml:space="preserve"> חבר וועדה להגנה משפטית (לשכת מנכ"ל) איש קשר: שלומ</t>
  </si>
  <si>
    <t xml:space="preserve">  5,820.00</t>
  </si>
  <si>
    <t>4502449168</t>
  </si>
  <si>
    <t>40486626</t>
  </si>
  <si>
    <t>סובחי נח'לה ובניו בע"מ</t>
  </si>
  <si>
    <t>512158684</t>
  </si>
  <si>
    <t xml:space="preserve"> קפה נחלה עבור בית דין שרעי ירושלים אשת קשר: אבו א</t>
  </si>
  <si>
    <t>4502449177</t>
  </si>
  <si>
    <t xml:space="preserve"> ציוד משרדי עבור הרשות להגנת הפרטיות אשת קשר:  קמי</t>
  </si>
  <si>
    <t>4502450783</t>
  </si>
  <si>
    <t xml:space="preserve"> קפה נחלה עבור מחוזות בתי הדין השרעי בצפון בדרום ו</t>
  </si>
  <si>
    <t>4502451041</t>
  </si>
  <si>
    <t xml:space="preserve"> חותמת עבור הנהלת אגף שומת מקרקעין אשת קשר: ריקי פ</t>
  </si>
  <si>
    <t>4502454660</t>
  </si>
  <si>
    <t>40005741</t>
  </si>
  <si>
    <t>מ. פירון ושות' , עורכי דין</t>
  </si>
  <si>
    <t>540038122</t>
  </si>
  <si>
    <t xml:space="preserve"> יו"ר ועדת ערר מס רכוש (ל' משפטית)עד סוף שנת 2024</t>
  </si>
  <si>
    <t xml:space="preserve"> 46,000.00</t>
  </si>
  <si>
    <t>4502454677</t>
  </si>
  <si>
    <t xml:space="preserve"> שכירות מחשבים עבור בחינות האגף לאסדרת המקצועות אש</t>
  </si>
  <si>
    <t>4502458186</t>
  </si>
  <si>
    <t>42142168</t>
  </si>
  <si>
    <t>אונזה בע"מ</t>
  </si>
  <si>
    <t>514949346</t>
  </si>
  <si>
    <t xml:space="preserve"> ארוחת ערב עבור משלחת מחו"ל הרשות לאיסור הלבנת הון</t>
  </si>
  <si>
    <t>4502459552</t>
  </si>
  <si>
    <t>40484918</t>
  </si>
  <si>
    <t>שבי יחיאל</t>
  </si>
  <si>
    <t>025688524</t>
  </si>
  <si>
    <t xml:space="preserve"> חבר וועדת עזבונות אשת קשר: ספיר דיין טל'-05024800</t>
  </si>
  <si>
    <t xml:space="preserve"> 29,792.65</t>
  </si>
  <si>
    <t>4502460245</t>
  </si>
  <si>
    <t xml:space="preserve"> נייר צילום עבור המחלקה לחקירות שוטרים-ארצי איש קש</t>
  </si>
  <si>
    <t>4502462347</t>
  </si>
  <si>
    <t xml:space="preserve"> נייר צילום בית הדין לאוכלוסין והגירה אשת קשר: ריק</t>
  </si>
  <si>
    <t>4502462393</t>
  </si>
  <si>
    <t>4502464910</t>
  </si>
  <si>
    <t xml:space="preserve"> הנפקת כרטיסים עבור טוענים בתי הדין השרעיים אשת קש</t>
  </si>
  <si>
    <t>4502465124</t>
  </si>
  <si>
    <t xml:space="preserve"> יו"ר וועדת מס רכוש (ל' משפטית) אשת קשר:יעל מירזאי</t>
  </si>
  <si>
    <t>4502465125</t>
  </si>
  <si>
    <t>40400726</t>
  </si>
  <si>
    <t>ולנשטיין יעקב</t>
  </si>
  <si>
    <t>032072704</t>
  </si>
  <si>
    <t xml:space="preserve"> חבר וועדת ערר מס רכוש (לשכה משפטית) אשת קשר:יעל מ</t>
  </si>
  <si>
    <t xml:space="preserve"> 38,950.00</t>
  </si>
  <si>
    <t>4502465951</t>
  </si>
  <si>
    <t xml:space="preserve"> לינה עבור הקאדים בי"ד שרעי במחוז ירושלים 2024 אשת</t>
  </si>
  <si>
    <t>4502466177</t>
  </si>
  <si>
    <t xml:space="preserve"> הוצאות משלחת להאג עבור גלעד נועם, דניאל פליקר, ני</t>
  </si>
  <si>
    <t>4502467820</t>
  </si>
  <si>
    <t>42814405</t>
  </si>
  <si>
    <t>נשק הצפון האקדמיה לאבטחה ולחימה בע"</t>
  </si>
  <si>
    <t>516612504</t>
  </si>
  <si>
    <t xml:space="preserve"> הדרכות ירי עבור אגף הביטחון איש קשר: איתן מרגי טל</t>
  </si>
  <si>
    <t>4502467855</t>
  </si>
  <si>
    <t xml:space="preserve"> חותמות עבור סיוע משפטי הנהלה אשת קשר:  אורטל גברי</t>
  </si>
  <si>
    <t>4502470358</t>
  </si>
  <si>
    <t>10000046</t>
  </si>
  <si>
    <t>משרד ראש הממשלה כ"ד</t>
  </si>
  <si>
    <t xml:space="preserve"> אין אפשרות להזין גם נדלן וגם הזמנה פנימית הזמנה מ</t>
  </si>
  <si>
    <t>4502471822</t>
  </si>
  <si>
    <t xml:space="preserve"> שירות טכנאי לפריצת כספת אגף הביטחון לשכה ראשית אי</t>
  </si>
  <si>
    <t>4502472581</t>
  </si>
  <si>
    <t>40016410</t>
  </si>
  <si>
    <t>דחוח הלוי שמואל</t>
  </si>
  <si>
    <t>056594922</t>
  </si>
  <si>
    <t xml:space="preserve"> חבר ועדת ערר קורונה עבור ערר קורונה אשת קשר: אייל</t>
  </si>
  <si>
    <t xml:space="preserve">  9,225.00</t>
  </si>
  <si>
    <t>4502473752</t>
  </si>
  <si>
    <t xml:space="preserve"> הדפסת דוחות חופש המידע הממשלתי עבור שנת 2023 אשת</t>
  </si>
  <si>
    <t>בת אל בר</t>
  </si>
  <si>
    <t>4502474019</t>
  </si>
  <si>
    <t>42660767</t>
  </si>
  <si>
    <t>בן חנן שלום</t>
  </si>
  <si>
    <t>058880113</t>
  </si>
  <si>
    <t xml:space="preserve"> 31,570.00</t>
  </si>
  <si>
    <t>4502475082</t>
  </si>
  <si>
    <t>40484439</t>
  </si>
  <si>
    <t>ש. ברוק בע"מ</t>
  </si>
  <si>
    <t>512690157</t>
  </si>
  <si>
    <t xml:space="preserve"> בדיקות פוליגרף עבור המחלקה לחקירות שוטרים איש קשר</t>
  </si>
  <si>
    <t xml:space="preserve"> 64,270.00</t>
  </si>
  <si>
    <t>4502478774</t>
  </si>
  <si>
    <t xml:space="preserve"> טלפונים לווינים ניידים  חמ"ל חירום משרד המשפטים +</t>
  </si>
  <si>
    <t>4502479514</t>
  </si>
  <si>
    <t xml:space="preserve"> כסא אורטופדי עבור נאוה אביבה חדלות פירעון חיפה אש</t>
  </si>
  <si>
    <t>4502480060</t>
  </si>
  <si>
    <t>41512493</t>
  </si>
  <si>
    <t>אפלדורף תומר</t>
  </si>
  <si>
    <t>040480337</t>
  </si>
  <si>
    <t xml:space="preserve"> דור נ' רמי לוי שיווק השקמה תקשורת (1996)בע"מ ת"צ-</t>
  </si>
  <si>
    <t>4502482670</t>
  </si>
  <si>
    <t xml:space="preserve"> ספק כוח לשער מגנומטר עבור אגף הביטחון מחוז מרכז א</t>
  </si>
  <si>
    <t>4502484961</t>
  </si>
  <si>
    <t>42006499</t>
  </si>
  <si>
    <t>אורית גלן שמאות מקרקעין בע"מ</t>
  </si>
  <si>
    <t>515389567</t>
  </si>
  <si>
    <t xml:space="preserve"> חבר ועדת השגות עבור שומת מקרקעין אשת קשר ריקי פרנ</t>
  </si>
  <si>
    <t xml:space="preserve"> 72,892.00</t>
  </si>
  <si>
    <t>4502485011</t>
  </si>
  <si>
    <t xml:space="preserve"> תהליך פיתוח מאקרו להכשרות עו"ד חיצוניים בסיוע המש</t>
  </si>
  <si>
    <t>4502485907</t>
  </si>
  <si>
    <t>40016708</t>
  </si>
  <si>
    <t>מרכז סיוע לנפגעות ולנפגעי תקיפה מינ</t>
  </si>
  <si>
    <t xml:space="preserve"> הרצאה עבור הכשרה בנושא חוק חיסיון ראיות סיוע משפט</t>
  </si>
  <si>
    <t>823.00</t>
  </si>
  <si>
    <t>4502486059</t>
  </si>
  <si>
    <t xml:space="preserve"> כסא אורח עבור המחלקה לחקירות שוטרים איש קשר: גלעד</t>
  </si>
  <si>
    <t>4502486807</t>
  </si>
  <si>
    <t xml:space="preserve"> כרטיסי ביקור עבור הרשות לאיסור הלבנת הון אשת קשר:</t>
  </si>
  <si>
    <t>4502487662</t>
  </si>
  <si>
    <t>40298042</t>
  </si>
  <si>
    <t>רוטר אריה</t>
  </si>
  <si>
    <t xml:space="preserve"> יו"ר ועדת מס רכוש (לשכה משפטית) אשת קשר יעל מירזא</t>
  </si>
  <si>
    <t>4502487872</t>
  </si>
  <si>
    <t xml:space="preserve"> טכנאי העתקת אמצעים ביטחון בית דין לאוכלוסין והגיר</t>
  </si>
  <si>
    <t>4502488676</t>
  </si>
  <si>
    <t xml:space="preserve"> שחזור כריכה עבור מחלקת רשומות האגף לאסדרת המקצועו</t>
  </si>
  <si>
    <t>4502488754</t>
  </si>
  <si>
    <t xml:space="preserve"> ג'ובראן ואח' נ' גלידת שטראוס בע"מ ת"צ-66434-06-19</t>
  </si>
  <si>
    <t>4502488802</t>
  </si>
  <si>
    <t xml:space="preserve"> עמית גנסין נ' אל על נתיבי אויר לישראל ת"צ-28181-0</t>
  </si>
  <si>
    <t>4502488805</t>
  </si>
  <si>
    <t>41133805</t>
  </si>
  <si>
    <t>צוקר נועם</t>
  </si>
  <si>
    <t>046235784</t>
  </si>
  <si>
    <t xml:space="preserve"> גרוסמן נ' המרכז הרפואי האוניברסיטאי ברזילי ת"צ-27</t>
  </si>
  <si>
    <t>4502488814</t>
  </si>
  <si>
    <t xml:space="preserve"> דיי נונה נ' שירותי בריאות כללית מחוז דן ת"צ-2324-</t>
  </si>
  <si>
    <t>4502488827</t>
  </si>
  <si>
    <t>41122757</t>
  </si>
  <si>
    <t>בך,לדרמן-משרד עו"ד</t>
  </si>
  <si>
    <t>558204814</t>
  </si>
  <si>
    <t xml:space="preserve"> טל ואח' נ' רותם אמפרט נגב בע"מ ואח' ת"צ-10418-03-</t>
  </si>
  <si>
    <t>4502488885</t>
  </si>
  <si>
    <t xml:space="preserve"> לב נ' גולן טלקום ת"צ-23930-09-23 אשת קשר: עדי מרו</t>
  </si>
  <si>
    <t>4502488887</t>
  </si>
  <si>
    <t xml:space="preserve"> אלעד מילר נ' TERMINAL X ת"צ-50309-07-23 אשת קשר:</t>
  </si>
  <si>
    <t>4502488893</t>
  </si>
  <si>
    <t xml:space="preserve"> חיים נזרי נ' מדינת ישראל ת"צ-14943-09-23 אשת קשר:</t>
  </si>
  <si>
    <t>4502488909</t>
  </si>
  <si>
    <t xml:space="preserve"> פלונית נ' טיקטוק ת"צ-38331-12-23 אשת קשר: עדי מרו</t>
  </si>
  <si>
    <t>4502488911</t>
  </si>
  <si>
    <t xml:space="preserve"> פלונית נ' פייסבוק ת"צ-7658-11-23 אשת קשר: עדי מרו</t>
  </si>
  <si>
    <t>4502488930</t>
  </si>
  <si>
    <t xml:space="preserve"> קרבקי מלר ואח' נ' מגדל חברה לביטוח ואח' ת"צ-61902</t>
  </si>
  <si>
    <t>4502488949</t>
  </si>
  <si>
    <t xml:space="preserve"> אור קרבקי נ' קבוצת שגריר שירותי רכב בע"מ ת"צ-1337</t>
  </si>
  <si>
    <t>4502488951</t>
  </si>
  <si>
    <t xml:space="preserve"> רובין ואח' נ' 10 ביס קו. איל בע"מ ואח' אשת קשר: ע</t>
  </si>
  <si>
    <t>4502488954</t>
  </si>
  <si>
    <t xml:space="preserve"> עומר שוורץ ואח' נ' נשר-מפעלי מלט ישראליים בע"מ וא</t>
  </si>
  <si>
    <t>4502488957</t>
  </si>
  <si>
    <t xml:space="preserve"> שחף ואח' נ' אלובין תעשיות אלומניום בע"מ ואח' ת"צ-</t>
  </si>
  <si>
    <t>4502488960</t>
  </si>
  <si>
    <t xml:space="preserve"> שמיר ואח' נ' פינקלשטיין מתכות בע"מ ואח' ת"צ-51734</t>
  </si>
  <si>
    <t>4502488963</t>
  </si>
  <si>
    <t xml:space="preserve"> שחר ואח' נ' INERB ת"צ-49872-07-23 אשת קשר: עדי מר</t>
  </si>
  <si>
    <t>4502488965</t>
  </si>
  <si>
    <t xml:space="preserve"> יונתן שליידר נ' חברת החשמל לישראל בע"מ ת"צ-1756/0</t>
  </si>
  <si>
    <t>4502489207</t>
  </si>
  <si>
    <t>41401154</t>
  </si>
  <si>
    <t>אמיר ציון</t>
  </si>
  <si>
    <t>053614160</t>
  </si>
  <si>
    <t xml:space="preserve"> חבר וועדה לבחינת הרשאות שווא (דצינגר) ייעוץ וחקיק</t>
  </si>
  <si>
    <t xml:space="preserve">  5,176.25</t>
  </si>
  <si>
    <t>4502489259</t>
  </si>
  <si>
    <t xml:space="preserve"> תחזוקה שנתית למערכות ביטחון עבור בי"ד לאוכלוסין ו</t>
  </si>
  <si>
    <t>4502490488</t>
  </si>
  <si>
    <t xml:space="preserve"> 18,648.55</t>
  </si>
  <si>
    <t>4502491431</t>
  </si>
  <si>
    <t>40537138</t>
  </si>
  <si>
    <t>קורן זיו</t>
  </si>
  <si>
    <t>033857673</t>
  </si>
  <si>
    <t xml:space="preserve"> שכירות מחשבים עבור האף לאסדרת המקצועות אשת קשר: ל</t>
  </si>
  <si>
    <t>4502497198</t>
  </si>
  <si>
    <t xml:space="preserve"> כיבוד משקי עבור ממונה על חדלות פרעון הנהלה אשת קש</t>
  </si>
  <si>
    <t>4502497229</t>
  </si>
  <si>
    <t xml:space="preserve"> הדפסת 5 תעודות עם מסגרת עץ עבור האגף לאסדרת המקצו</t>
  </si>
  <si>
    <t>4502497462</t>
  </si>
  <si>
    <t>42421165</t>
  </si>
  <si>
    <t>שילה יחיאל</t>
  </si>
  <si>
    <t>063178958</t>
  </si>
  <si>
    <t xml:space="preserve"> חבר בועדת העזבונות -אפ"כ אשת קשר: לילית ביטון טל'</t>
  </si>
  <si>
    <t xml:space="preserve"> 22,191.25</t>
  </si>
  <si>
    <t>4502498313</t>
  </si>
  <si>
    <t xml:space="preserve"> ציוד משרדי עבור חופש המידע הממשלתי אשת קשר: בת אל</t>
  </si>
  <si>
    <t>4502498512</t>
  </si>
  <si>
    <t xml:space="preserve"> ציוד משרדי עבור בית הדין השרעי בסכנין איש קשר: עי</t>
  </si>
  <si>
    <t>4502498813</t>
  </si>
  <si>
    <t xml:space="preserve"> שירות טכנאי עבור מתח נמוך אגף הביטחון איש קשר: ני</t>
  </si>
  <si>
    <t>4502499354</t>
  </si>
  <si>
    <t>10000028</t>
  </si>
  <si>
    <t>משטרת ישראל</t>
  </si>
  <si>
    <t xml:space="preserve"> תשתיות עבור מערכת טלי המחלקה לחקירות שוטרים ראשון</t>
  </si>
  <si>
    <t>4502499360</t>
  </si>
  <si>
    <t xml:space="preserve"> תשתיות עבור מערכת טלי המחלקה לחקירות שוטרים קמ"ש</t>
  </si>
  <si>
    <t>4502499384</t>
  </si>
  <si>
    <t xml:space="preserve"> תחזוקת מערכת ביטחון המלך דוד ירושלים 2024 איש קשר</t>
  </si>
  <si>
    <t>4502499502</t>
  </si>
  <si>
    <t xml:space="preserve"> אחזקת מערכת ביטחון מערכות מידע איש קשר: ניר הרוש</t>
  </si>
  <si>
    <t>4502499585</t>
  </si>
  <si>
    <t xml:space="preserve"> ציוד משרדי עבור הרשות להגנת הפרטיות אשת קשר: קמיל</t>
  </si>
  <si>
    <t>4502499607</t>
  </si>
  <si>
    <t xml:space="preserve"> כיבוד משקי עבור פרקליטות דרום פלילי אשת קשר: ענת</t>
  </si>
  <si>
    <t>4502499805</t>
  </si>
  <si>
    <t xml:space="preserve"> צמחייה עבור בית הדין השרעי באקה אשת קשר: קמר אבו</t>
  </si>
  <si>
    <t>4502500637</t>
  </si>
  <si>
    <t xml:space="preserve"> תשלום עבור חדר ישיבות בסיור של חברי וועדת השמאים</t>
  </si>
  <si>
    <t>4502500651</t>
  </si>
  <si>
    <t xml:space="preserve"> עטים ממותגים עבור כנס העשור בית הדין לאוכלוסין וה</t>
  </si>
  <si>
    <t>4502502019</t>
  </si>
  <si>
    <t>4502502556</t>
  </si>
  <si>
    <t>42840117</t>
  </si>
  <si>
    <t>עזרא צ'ילה</t>
  </si>
  <si>
    <t>317796977</t>
  </si>
  <si>
    <t xml:space="preserve"> 10,250.00</t>
  </si>
  <si>
    <t>4502502565</t>
  </si>
  <si>
    <t>40544192</t>
  </si>
  <si>
    <t>הרמן יהודית</t>
  </si>
  <si>
    <t>040140287</t>
  </si>
  <si>
    <t xml:space="preserve">  8,507.50</t>
  </si>
  <si>
    <t>4502503454</t>
  </si>
  <si>
    <t>ZC</t>
  </si>
  <si>
    <t>40445247</t>
  </si>
  <si>
    <t>ביגל רפאלה</t>
  </si>
  <si>
    <t>015450323</t>
  </si>
  <si>
    <t xml:space="preserve"> ליווי מקצועי עבור הרצאה של המנכ"ל בז'נבה איש קשר:</t>
  </si>
  <si>
    <t>אביה וייס</t>
  </si>
  <si>
    <t>4502503465</t>
  </si>
  <si>
    <t xml:space="preserve"> ציוד משרדי עבור בית הדין לאוכלוסין והגירה תל אביב</t>
  </si>
  <si>
    <t>4502504457</t>
  </si>
  <si>
    <t xml:space="preserve"> תשתיות המחלקה לחקירות שוטרים קמ"ש נוף הגליל איש ק</t>
  </si>
  <si>
    <t>4502507316</t>
  </si>
  <si>
    <t xml:space="preserve"> גנסין נ' וואן זירו הבנק הדיגיטלי בע"מ ת"צ-43534-0</t>
  </si>
  <si>
    <t>4502507324</t>
  </si>
  <si>
    <t xml:space="preserve"> שמעוני ואח' נ' שירותי בריאות כללית ואח' ת"צ-42466</t>
  </si>
  <si>
    <t>4502508326</t>
  </si>
  <si>
    <t>40278931</t>
  </si>
  <si>
    <t>326865615</t>
  </si>
  <si>
    <t xml:space="preserve"> כיבוד עבור הרמת כוסית המחלקה לחקירות שוטרים איש ק</t>
  </si>
  <si>
    <t>4502510414</t>
  </si>
  <si>
    <t xml:space="preserve"> תחזוקת מערכות ביטחון עבור הטאבו הנהלה איש קשר: ני</t>
  </si>
  <si>
    <t>95</t>
  </si>
  <si>
    <t>4502510602</t>
  </si>
  <si>
    <t>40317181</t>
  </si>
  <si>
    <t>עתאמנה אבו ריא בהאא</t>
  </si>
  <si>
    <t>025991647</t>
  </si>
  <si>
    <t xml:space="preserve"> הרצאה וליווי מייצגי קטינים והנגשת שירותי הסיוע המ</t>
  </si>
  <si>
    <t xml:space="preserve">  3,533.88</t>
  </si>
  <si>
    <t>4502510612</t>
  </si>
  <si>
    <t>41509960</t>
  </si>
  <si>
    <t>אעלימי קבהה נסרין</t>
  </si>
  <si>
    <t>034306688</t>
  </si>
  <si>
    <t xml:space="preserve">  3,919.72</t>
  </si>
  <si>
    <t>4502510614</t>
  </si>
  <si>
    <t xml:space="preserve"> ריהוט משרדי עבור ממונה על חדלות פירעון ת"א אשת קש</t>
  </si>
  <si>
    <t>4502511488</t>
  </si>
  <si>
    <t xml:space="preserve"> כיבוד עבור כנס הכשרה בנושא חוק חיסיון וראיות סיוע</t>
  </si>
  <si>
    <t>4502512018</t>
  </si>
  <si>
    <t>40274373</t>
  </si>
  <si>
    <t>קופרשמיט את גולדשטיין משרד עורכי די</t>
  </si>
  <si>
    <t xml:space="preserve"> התקשרות עם עו"ד מתמחה לתחום קיבוצים שיתופיים סיוע</t>
  </si>
  <si>
    <t xml:space="preserve"> 85,200.00</t>
  </si>
  <si>
    <t>4502513413</t>
  </si>
  <si>
    <t xml:space="preserve"> מדידה ותכנון מקדים עבור ריהוט סיוע משפטי ירושלים</t>
  </si>
  <si>
    <t>4502513420</t>
  </si>
  <si>
    <t xml:space="preserve"> כסא אורתופדי עבור ספיר איבזמיל סייבר ביטחון אשת ק</t>
  </si>
  <si>
    <t>4502513827</t>
  </si>
  <si>
    <t>41579730</t>
  </si>
  <si>
    <t>קסטל זהר</t>
  </si>
  <si>
    <t>032454407</t>
  </si>
  <si>
    <t xml:space="preserve"> פלסטרים עמידים במים עבור אגף הביטחון איש קשר: אית</t>
  </si>
  <si>
    <t>4502513914</t>
  </si>
  <si>
    <t>41603653</t>
  </si>
  <si>
    <t>איי די אס טקטיקל סולושנס בע"מ</t>
  </si>
  <si>
    <t>515511061</t>
  </si>
  <si>
    <t xml:space="preserve"> ציוד נלווה לנשק עבור אגף הביטחון איש קשר: איתן מר</t>
  </si>
  <si>
    <t>4502514072</t>
  </si>
  <si>
    <t>40242347</t>
  </si>
  <si>
    <t>כהן קגן אלי</t>
  </si>
  <si>
    <t>016492118</t>
  </si>
  <si>
    <t xml:space="preserve"> יו"ר ועדה במועצה הציבורית להגנת הפרטיות (יעוץ וחק</t>
  </si>
  <si>
    <t xml:space="preserve">  6,670.00</t>
  </si>
  <si>
    <t>4502514073</t>
  </si>
  <si>
    <t>41378938</t>
  </si>
  <si>
    <t>בר יהודה שחר</t>
  </si>
  <si>
    <t>032235541</t>
  </si>
  <si>
    <t>4502515146</t>
  </si>
  <si>
    <t>41106874</t>
  </si>
  <si>
    <t>קיסר משה</t>
  </si>
  <si>
    <t>029547197</t>
  </si>
  <si>
    <t xml:space="preserve"> חבר ועדת ערר מס רכוש (לשכה משפטית) אשת קשר יעל מי</t>
  </si>
  <si>
    <t xml:space="preserve"> 41,000.00</t>
  </si>
  <si>
    <t>4502515889</t>
  </si>
  <si>
    <t xml:space="preserve"> ציוד משרדי עבור בית הדין השרעי לערעורים באקה אשת</t>
  </si>
  <si>
    <t>4502516097</t>
  </si>
  <si>
    <t xml:space="preserve"> כסאות עבור המחלקה לחקירות שוטרים נתניה איש קשר: ה</t>
  </si>
  <si>
    <t>4502516101</t>
  </si>
  <si>
    <t xml:space="preserve"> צמחייה עבור המחלקה לחקירות שוטרים נתניה איש קשר:</t>
  </si>
  <si>
    <t>4502516106</t>
  </si>
  <si>
    <t xml:space="preserve"> מסף 65 +התקנה ותלייה עבור מח"ש נתניה איש קשר:  גל</t>
  </si>
  <si>
    <t>4502516264</t>
  </si>
  <si>
    <t>42463534</t>
  </si>
  <si>
    <t>גריסריו צפורית</t>
  </si>
  <si>
    <t>036253573</t>
  </si>
  <si>
    <t xml:space="preserve"> יעוץ סוציאלי עבור ייצוג קטינים במסגרת תקציב ברלינ</t>
  </si>
  <si>
    <t xml:space="preserve">  2,245.41</t>
  </si>
  <si>
    <t>4502516277</t>
  </si>
  <si>
    <t xml:space="preserve"> ייעוץ למערך ייצוג קטינים בסיוע המשפטי במסגרת תקצי</t>
  </si>
  <si>
    <t xml:space="preserve">  4,438.00</t>
  </si>
  <si>
    <t>4502516679</t>
  </si>
  <si>
    <t xml:space="preserve"> חותמות עבור חדלות פרעון ב"ש אשת קשר: מיה לוי סאיל</t>
  </si>
  <si>
    <t>מיה לוי</t>
  </si>
  <si>
    <t>4502518962</t>
  </si>
  <si>
    <t xml:space="preserve"> הדפסה על קנבס עבור מח"ש נתניה איש קשר: גלעד גור,</t>
  </si>
  <si>
    <t>4502520569</t>
  </si>
  <si>
    <t xml:space="preserve"> עט כדורי ממותג  עבור בית הדין לאוכלוסין והגירה אי</t>
  </si>
  <si>
    <t>4502521193</t>
  </si>
  <si>
    <t>40254384</t>
  </si>
  <si>
    <t>אחים חסיד חברה קבלנית לבניה בע"מ</t>
  </si>
  <si>
    <t>511089484</t>
  </si>
  <si>
    <t xml:space="preserve"> חניה עבור כנס נפגע עבירה סיוע משפטי ירושלים איש ק</t>
  </si>
  <si>
    <t>4502521326</t>
  </si>
  <si>
    <t xml:space="preserve"> כרמי ואח' נ' חברת פרטנר תקשורת בע"מ ת"צ-61784-02-</t>
  </si>
  <si>
    <t>4502521958</t>
  </si>
  <si>
    <t>40312463</t>
  </si>
  <si>
    <t>עזרא הדר</t>
  </si>
  <si>
    <t>301836649</t>
  </si>
  <si>
    <t xml:space="preserve"> הרצאה עבור כנס נפגע עבירה סיוע משפטי ירושלים איש</t>
  </si>
  <si>
    <t xml:space="preserve">  1,021.67</t>
  </si>
  <si>
    <t>4502522370</t>
  </si>
  <si>
    <t xml:space="preserve"> פיתוח ערכת למידה בנושא עברות המתה ונפגעי עברות מי</t>
  </si>
  <si>
    <t>4502522435</t>
  </si>
  <si>
    <t>40269761</t>
  </si>
  <si>
    <t>נא לגעת (ע"ר)</t>
  </si>
  <si>
    <t xml:space="preserve"> סדנת שפת הסימנים במסגרת קורס הכשרה חברה ערבית סיו</t>
  </si>
  <si>
    <t>4502522541</t>
  </si>
  <si>
    <t>42853208</t>
  </si>
  <si>
    <t>אסף פוזנר השקעות בע"מ</t>
  </si>
  <si>
    <t>516413291</t>
  </si>
  <si>
    <t>443.92</t>
  </si>
  <si>
    <t>4502522581</t>
  </si>
  <si>
    <t>41992396</t>
  </si>
  <si>
    <t>מ.ט. מזון קפה ויזמות בע"מ</t>
  </si>
  <si>
    <t>515616936</t>
  </si>
  <si>
    <t>4502522582</t>
  </si>
  <si>
    <t xml:space="preserve"> כיבוד לסדנת חוסן עבור סיוע משפטי הנהלה אורטל גברי</t>
  </si>
  <si>
    <t>4502522584</t>
  </si>
  <si>
    <t>42000553</t>
  </si>
  <si>
    <t>קרייף רונן</t>
  </si>
  <si>
    <t>038557906</t>
  </si>
  <si>
    <t>4502522585</t>
  </si>
  <si>
    <t>4502522587</t>
  </si>
  <si>
    <t>42849016</t>
  </si>
  <si>
    <t>צרקה תמר</t>
  </si>
  <si>
    <t>040548315</t>
  </si>
  <si>
    <t xml:space="preserve">  4,121.00</t>
  </si>
  <si>
    <t>4502522588</t>
  </si>
  <si>
    <t xml:space="preserve"> כיבוד להכשרה עבור סיוע משפטי הנהלה אורטל גברילוב</t>
  </si>
  <si>
    <t>4502522590</t>
  </si>
  <si>
    <t>42696210</t>
  </si>
  <si>
    <t>בן זאב נטע</t>
  </si>
  <si>
    <t>057356958</t>
  </si>
  <si>
    <t xml:space="preserve"> פיתוח כלים לתקשורת תומכת כשרות משפטית וזקנה עבור</t>
  </si>
  <si>
    <t>4502523610</t>
  </si>
  <si>
    <t xml:space="preserve"> עבודות בינוי ושיפוצים קמ"ש תל אביב קומות 8 ו-9 אי</t>
  </si>
  <si>
    <t>4502525322</t>
  </si>
  <si>
    <t>42805271</t>
  </si>
  <si>
    <t>שי וזאן הילה</t>
  </si>
  <si>
    <t>040395147</t>
  </si>
  <si>
    <t xml:space="preserve"> חבר וועדת עזבונות אפוטרופוס כללי אשת קשר: אורטל ב</t>
  </si>
  <si>
    <t xml:space="preserve"> 33,773.75</t>
  </si>
  <si>
    <t>4502525901</t>
  </si>
  <si>
    <t>41457074</t>
  </si>
  <si>
    <t>פומרנץ מיכל לין</t>
  </si>
  <si>
    <t>039271325</t>
  </si>
  <si>
    <t xml:space="preserve"> הרצאה בנושא נפגעי עברות המתה  סיוע משפטי מתקציב ב</t>
  </si>
  <si>
    <t>491.52</t>
  </si>
  <si>
    <t>4502526186</t>
  </si>
  <si>
    <t>40478728</t>
  </si>
  <si>
    <t>א. ביסקוטי בע"מ</t>
  </si>
  <si>
    <t>513707752</t>
  </si>
  <si>
    <t xml:space="preserve"> כיבוד עבור 4 מפגשי הכשרות בתחום נפגעי עבירה סיוע</t>
  </si>
  <si>
    <t>4502526877</t>
  </si>
  <si>
    <t xml:space="preserve"> כיבוד משקי עבור חדלות פרעון באר שבע אשת קשר:  מיה</t>
  </si>
  <si>
    <t>4502528036</t>
  </si>
  <si>
    <t>40019105</t>
  </si>
  <si>
    <t>בצלאל- אקדמיה לאומנות ועצוב ירושלים</t>
  </si>
  <si>
    <t>580044345</t>
  </si>
  <si>
    <t xml:space="preserve"> שיתוף פעולה במסגרת קורס מעבדת עיצוב אזרחי במסלול</t>
  </si>
  <si>
    <t>4502528641</t>
  </si>
  <si>
    <t>41516900</t>
  </si>
  <si>
    <t>שגיב משה</t>
  </si>
  <si>
    <t xml:space="preserve"> ועדת בוחנים -מכרז-119906  8/10/24 עפ"ח דרחשת טגף</t>
  </si>
  <si>
    <t>4502530335</t>
  </si>
  <si>
    <t>42346869</t>
  </si>
  <si>
    <t>יל יועצים בע"מ</t>
  </si>
  <si>
    <t>516357266</t>
  </si>
  <si>
    <t xml:space="preserve"> מחקר לבחינת התאמות מיוחדות בייצוג מותאם מוגבלות ס</t>
  </si>
  <si>
    <t>4502530354</t>
  </si>
  <si>
    <t xml:space="preserve"> פיתוח כלים להנגשת ההליך המשפטי לאוכלוסיה מבוגרת ס</t>
  </si>
  <si>
    <t>4502530639</t>
  </si>
  <si>
    <t xml:space="preserve"> ציוד משרדי עבור סיוע משפטי הנהלה אשת קשר: אורטל ג</t>
  </si>
  <si>
    <t>4502530671</t>
  </si>
  <si>
    <t xml:space="preserve"> פחי מחזור עבור הרשות לאיסור הלבנת הון איש קשר: תו</t>
  </si>
  <si>
    <t>4502530672</t>
  </si>
  <si>
    <t xml:space="preserve"> הדפסה על קנבס עבור חדלות פרעון תל אביב אשת קשר: ה</t>
  </si>
  <si>
    <t>4502530677</t>
  </si>
  <si>
    <t>40259688</t>
  </si>
  <si>
    <t>אקספרטים כתיבה והדרכה טכנית בע"מ</t>
  </si>
  <si>
    <t>513359752</t>
  </si>
  <si>
    <t xml:space="preserve"> קורס דיגיטלי – הכשרת עו"ד משלי עבור סיוע משפטי הח</t>
  </si>
  <si>
    <t>4502532499</t>
  </si>
  <si>
    <t>4502533490</t>
  </si>
  <si>
    <t>40141109</t>
  </si>
  <si>
    <t>מפטגון בע"מ</t>
  </si>
  <si>
    <t>512852757</t>
  </si>
  <si>
    <t xml:space="preserve"> שירות טכנאי לפירוק והרכבת מערכת חקירות מח"ש נתניה</t>
  </si>
  <si>
    <t>4502534844</t>
  </si>
  <si>
    <t>40509316</t>
  </si>
  <si>
    <t>חברת עורך דין יעקב אנוך</t>
  </si>
  <si>
    <t>513539122</t>
  </si>
  <si>
    <t xml:space="preserve"> הרצאה במסגרת הכשרה לעו"ד חיצוניים סיוע משפטי תקצי</t>
  </si>
  <si>
    <t xml:space="preserve">  1,016.40</t>
  </si>
  <si>
    <t>4502534863</t>
  </si>
  <si>
    <t>40507204</t>
  </si>
  <si>
    <t>אלדר רות</t>
  </si>
  <si>
    <t>074334640</t>
  </si>
  <si>
    <t>728.04</t>
  </si>
  <si>
    <t>4502534871</t>
  </si>
  <si>
    <t>42840100</t>
  </si>
  <si>
    <t>להב אסתר</t>
  </si>
  <si>
    <t>033212432</t>
  </si>
  <si>
    <t xml:space="preserve">  4,350.00</t>
  </si>
  <si>
    <t>4502534878</t>
  </si>
  <si>
    <t>40506695</t>
  </si>
  <si>
    <t>קלנברג לוי תמר</t>
  </si>
  <si>
    <t>032248437</t>
  </si>
  <si>
    <t>873.84</t>
  </si>
  <si>
    <t>4502534881</t>
  </si>
  <si>
    <t>40266622</t>
  </si>
  <si>
    <t>גרג אודיטוריום בע"מ</t>
  </si>
  <si>
    <t>513983817</t>
  </si>
  <si>
    <t xml:space="preserve"> כיבוד עבור מפגש סיכום הכשרה אנשים עם מוגבלויות הח</t>
  </si>
  <si>
    <t>4502535252</t>
  </si>
  <si>
    <t xml:space="preserve"> חותמות עבור אגף שומת מקרקעין אשת קשר: ריקי פרנסה</t>
  </si>
  <si>
    <t>4502535295</t>
  </si>
  <si>
    <t>42444811</t>
  </si>
  <si>
    <t>ליפסיקס גבע נועה פנינה</t>
  </si>
  <si>
    <t>038664231</t>
  </si>
  <si>
    <t xml:space="preserve">  9,430.00</t>
  </si>
  <si>
    <t>4502540075</t>
  </si>
  <si>
    <t xml:space="preserve"> ציוד משרדי עבור סיוע משפטי מרכז-לוד אשת קשר: בריג</t>
  </si>
  <si>
    <t>4502540076</t>
  </si>
  <si>
    <t xml:space="preserve"> מסך 65 + התקנה ותלייה עבור בית הדין השרעי בנצרת א</t>
  </si>
  <si>
    <t>4502540077</t>
  </si>
  <si>
    <t xml:space="preserve"> הדפסת עלוני מידע זכויות ניצןלי שואה סיוע משפטי הנ</t>
  </si>
  <si>
    <t>4502540995</t>
  </si>
  <si>
    <t>40139236</t>
  </si>
  <si>
    <t>נבט דני</t>
  </si>
  <si>
    <t>012106704</t>
  </si>
  <si>
    <t xml:space="preserve"> ליווי פלייבק תיאטרון במסגרת מפגשי הכשרה לעו"ד 6 מ</t>
  </si>
  <si>
    <t>4502541941</t>
  </si>
  <si>
    <t>42827736</t>
  </si>
  <si>
    <t>אלכס שילמן- דה היומן פקטור בע"מ</t>
  </si>
  <si>
    <t>516806239</t>
  </si>
  <si>
    <t xml:space="preserve"> סדנה כלכלה התנהגותית של חובות ויציאה מהן 6 מחוזות</t>
  </si>
  <si>
    <t>4502542860</t>
  </si>
  <si>
    <t xml:space="preserve"> עריכה לשונית והדפסה ספר תפיסת הסיוע המשפטי תחום מ</t>
  </si>
  <si>
    <t>4502544393</t>
  </si>
  <si>
    <t>42217092</t>
  </si>
  <si>
    <t>הילמ"ה - הייטק למען החברה בע"מ (חל"</t>
  </si>
  <si>
    <t xml:space="preserve"> שאלון דיגיטלי מיזם משותף להערכת סיכון לקוחות עם מ</t>
  </si>
  <si>
    <t>67</t>
  </si>
  <si>
    <t>4502544431</t>
  </si>
  <si>
    <t>40001679</t>
  </si>
  <si>
    <t>בית איזי שפירא - עמותת אבי</t>
  </si>
  <si>
    <t>580071850</t>
  </si>
  <si>
    <t xml:space="preserve"> מערך הכשרות בתחום מוגבלות עבור הסיוע המשפטי תקציב</t>
  </si>
  <si>
    <t>4502544443</t>
  </si>
  <si>
    <t xml:space="preserve"> הדפסת תמונות על קאפה בתחום ייצוג הורים חוק נוער ס</t>
  </si>
  <si>
    <t>4502544446</t>
  </si>
  <si>
    <t>41031960</t>
  </si>
  <si>
    <t>כהן ענבר</t>
  </si>
  <si>
    <t>029256732</t>
  </si>
  <si>
    <t xml:space="preserve"> ייעוץ סוציאלי במסגרת סדנאות חוסן עבור הסיוע המשפט</t>
  </si>
  <si>
    <t xml:space="preserve">  4,090.00</t>
  </si>
  <si>
    <t>4502544447</t>
  </si>
  <si>
    <t>42808972</t>
  </si>
  <si>
    <t>מיינדקל בע"מ</t>
  </si>
  <si>
    <t>516807062</t>
  </si>
  <si>
    <t xml:space="preserve"> יועץ 1 למערך ייצוג קטינים סיוע משפטי הנהלה במסגרת</t>
  </si>
  <si>
    <t xml:space="preserve">  4,284.00</t>
  </si>
  <si>
    <t>4502544453</t>
  </si>
  <si>
    <t>40006349</t>
  </si>
  <si>
    <t>מירטנבאום דנה</t>
  </si>
  <si>
    <t>017278144</t>
  </si>
  <si>
    <t xml:space="preserve"> ליווי והנחיית יום בהכשרת עבודת עוני סיוע חיפה וצפ</t>
  </si>
  <si>
    <t>4502544454</t>
  </si>
  <si>
    <t>42315772</t>
  </si>
  <si>
    <t>גורליק מאיר</t>
  </si>
  <si>
    <t>326923364</t>
  </si>
  <si>
    <t xml:space="preserve"> מכשיר דפיברילטור+ ארון ייעודי עבור אגף הביטחון אי</t>
  </si>
  <si>
    <t>4502544666</t>
  </si>
  <si>
    <t>40027722</t>
  </si>
  <si>
    <t>גור אנדרי</t>
  </si>
  <si>
    <t>309025542</t>
  </si>
  <si>
    <t xml:space="preserve"> 36,810.00</t>
  </si>
  <si>
    <t>4502544709</t>
  </si>
  <si>
    <t>41510811</t>
  </si>
  <si>
    <t>קני-פז סיגל</t>
  </si>
  <si>
    <t>024290389</t>
  </si>
  <si>
    <t xml:space="preserve"> 22,032.00</t>
  </si>
  <si>
    <t>4502544781</t>
  </si>
  <si>
    <t>40446499</t>
  </si>
  <si>
    <t>אבלין י.א בע"מ</t>
  </si>
  <si>
    <t>514437342</t>
  </si>
  <si>
    <t xml:space="preserve"> ליווי סדנאות חוסן במסגרת נפגעי עבירות המתה סיוע מ</t>
  </si>
  <si>
    <t>4502545142</t>
  </si>
  <si>
    <t>42231996</t>
  </si>
  <si>
    <t>כהן פרנק מנחם</t>
  </si>
  <si>
    <t>311006803</t>
  </si>
  <si>
    <t xml:space="preserve"> כיבוד עבור ישיבות באגף לאסדרת המקצועות אשת קשר: ל</t>
  </si>
  <si>
    <t>4502545421</t>
  </si>
  <si>
    <t>41626955</t>
  </si>
  <si>
    <t>עצבה פוריה נעמה</t>
  </si>
  <si>
    <t>029326485</t>
  </si>
  <si>
    <t xml:space="preserve"> יועץ טיפולי בתחום ילד ונוער עבור הסיוע המשפטי מתק</t>
  </si>
  <si>
    <t xml:space="preserve"> 41,310.00</t>
  </si>
  <si>
    <t>4502545432</t>
  </si>
  <si>
    <t>42381622</t>
  </si>
  <si>
    <t>גית אחמד</t>
  </si>
  <si>
    <t>308286335</t>
  </si>
  <si>
    <t xml:space="preserve"> הרצאה במסגרת הנגשת שירותי הסיוע להרים וקטינים בסי</t>
  </si>
  <si>
    <t xml:space="preserve">  1,158.96</t>
  </si>
  <si>
    <t>4502545436</t>
  </si>
  <si>
    <t>40015672</t>
  </si>
  <si>
    <t>אבו אליונס ח'טיב מונא</t>
  </si>
  <si>
    <t>040488470</t>
  </si>
  <si>
    <t xml:space="preserve"> ליווי סדנה בהכשרת מייצגי קטינים סיוע משפטי תקציב</t>
  </si>
  <si>
    <t>4502545446</t>
  </si>
  <si>
    <t>40213701</t>
  </si>
  <si>
    <t>אעויסאת שיך יוסף סהראב</t>
  </si>
  <si>
    <t>036436806</t>
  </si>
  <si>
    <t>4502545453</t>
  </si>
  <si>
    <t>4502545454</t>
  </si>
  <si>
    <t>40244150</t>
  </si>
  <si>
    <t>ראפע מוסטפא</t>
  </si>
  <si>
    <t>026162339</t>
  </si>
  <si>
    <t>4502545458</t>
  </si>
  <si>
    <t>42236174</t>
  </si>
  <si>
    <t>שתייוי עולא</t>
  </si>
  <si>
    <t>034148494</t>
  </si>
  <si>
    <t xml:space="preserve"> ליווי סדנה הנגשת שירותי הסיוע להרים וקטינים בסיכו</t>
  </si>
  <si>
    <t>4502545460</t>
  </si>
  <si>
    <t>40259601</t>
  </si>
  <si>
    <t>הלון אברהים</t>
  </si>
  <si>
    <t>031174923</t>
  </si>
  <si>
    <t>4502545462</t>
  </si>
  <si>
    <t>40164422</t>
  </si>
  <si>
    <t>ריאן נזי</t>
  </si>
  <si>
    <t>034138719</t>
  </si>
  <si>
    <t xml:space="preserve">  1,697.86</t>
  </si>
  <si>
    <t>4502545464</t>
  </si>
  <si>
    <t xml:space="preserve"> הדפסת אגרת זכויות הורים בשפה העברית וערבית סיוע מ</t>
  </si>
  <si>
    <t>4502545473</t>
  </si>
  <si>
    <t xml:space="preserve"> עיצוב גרפי עבור דו"ח רשויות מקומיות + דוח ממשלה ש</t>
  </si>
  <si>
    <t>4502549360</t>
  </si>
  <si>
    <t xml:space="preserve"> אור לוי נ' יוניון מוטורס ישראל בע"מ ואח' ת"צ-6037</t>
  </si>
  <si>
    <t>4502549387</t>
  </si>
  <si>
    <t xml:space="preserve"> ברקוביץ ואח' נ' GOOGLE LLC ואח' ת"צ-44007-04-23 א</t>
  </si>
  <si>
    <t>4502549426</t>
  </si>
  <si>
    <t xml:space="preserve"> גרא מרגליות ואח' נ' בחדרי חדשות בע"מ ת"צ-41177-10</t>
  </si>
  <si>
    <t>4502549435</t>
  </si>
  <si>
    <t xml:space="preserve"> חזן נ' מגדל חברה לביטוח בע"מ ת"צ-13634-08-22 אשת</t>
  </si>
  <si>
    <t>4502549441</t>
  </si>
  <si>
    <t>41062147</t>
  </si>
  <si>
    <t>גלסברג, אפלבאום ושות', עורכי דין ופ</t>
  </si>
  <si>
    <t>514668615</t>
  </si>
  <si>
    <t xml:space="preserve"> לדרמן ואח' נ' הוט מובייל בע"מ ת"צ-47795-11-17 אשת</t>
  </si>
  <si>
    <t>4502549448</t>
  </si>
  <si>
    <t xml:space="preserve"> ליכטנשטיין ואח' נ' ידיעות אחרונות בע"מ ואח' ת"צ-3</t>
  </si>
  <si>
    <t>4502549458</t>
  </si>
  <si>
    <t>40297958</t>
  </si>
  <si>
    <t>קובטי שכיב</t>
  </si>
  <si>
    <t>055193288</t>
  </si>
  <si>
    <t xml:space="preserve"> מאיר נ' שירותי בריאות כללית ת"צ-53201-10-20 אשת ק</t>
  </si>
  <si>
    <t>4502549474</t>
  </si>
  <si>
    <t xml:space="preserve"> שרעבי נ' AUTOMOBILE DACIA וקרסו מוטורוס בע"מ ת"צ-</t>
  </si>
  <si>
    <t>4502549482</t>
  </si>
  <si>
    <t>40182368</t>
  </si>
  <si>
    <t>חברת עו"ד איתן פלג חיפה</t>
  </si>
  <si>
    <t>513258962</t>
  </si>
  <si>
    <t xml:space="preserve"> חנה אלאבהון נ' א.ב.א ויקטורי חברה לניהול ואחזקות</t>
  </si>
  <si>
    <t>4502550448</t>
  </si>
  <si>
    <t xml:space="preserve"> תובענות יצוגיות אין צורך בפורטל. החזר הוצאות. כמו</t>
  </si>
  <si>
    <t>4502558563</t>
  </si>
  <si>
    <t>40126656</t>
  </si>
  <si>
    <t>בקרמן אורית</t>
  </si>
  <si>
    <t>055459697</t>
  </si>
  <si>
    <t xml:space="preserve"> יו"ר ועדת ערר מס רכוש (ל' משפטית) אשת קשר יעל מיר</t>
  </si>
  <si>
    <t xml:space="preserve"> 43,240.00</t>
  </si>
  <si>
    <t>4502560535</t>
  </si>
  <si>
    <t>42376270</t>
  </si>
  <si>
    <t>רודניק אריה</t>
  </si>
  <si>
    <t xml:space="preserve"> ועדת בוחנים - מכרז-123878 28/11/24  2/8/10/11/12/</t>
  </si>
  <si>
    <t>4502564468</t>
  </si>
  <si>
    <t xml:space="preserve"> שכירות רכבים עבור יח' המשרד לשנת 2025 אשת קשר: נט</t>
  </si>
  <si>
    <t>4502565515</t>
  </si>
  <si>
    <t>4502566662</t>
  </si>
  <si>
    <t xml:space="preserve"> כיבוד משקי עבור בית הדין לאוכלוסין והגירה רמלוד א</t>
  </si>
  <si>
    <t>4502567551</t>
  </si>
  <si>
    <t xml:space="preserve"> כסא אורטופדי עבור אקוע יובל חופש המידע הממשלתי אש</t>
  </si>
  <si>
    <t>4502574104</t>
  </si>
  <si>
    <t xml:space="preserve"> שירותי הסעדה עבור המחלקה לחקירות שוטרים איש קשר:</t>
  </si>
  <si>
    <t xml:space="preserve"> 84,745.00</t>
  </si>
  <si>
    <t>4502574511</t>
  </si>
  <si>
    <t xml:space="preserve"> ועדת בוחנים - מכרז-123087 11/2/25 עפ"י דרישת אגף</t>
  </si>
  <si>
    <t>502.00</t>
  </si>
  <si>
    <t>חנה נדב</t>
  </si>
  <si>
    <t>4502576108</t>
  </si>
  <si>
    <t xml:space="preserve"> הרצאה במסגרת הכשרה לנפגעי עבירות מין סיוע משפטי מ</t>
  </si>
  <si>
    <t>720.25</t>
  </si>
  <si>
    <t>4502576307</t>
  </si>
  <si>
    <t xml:space="preserve"> כיבוד עבור 2 מפגשי הכשרה בנושא נפגעי ע' מין סיוע</t>
  </si>
  <si>
    <t>4502576335</t>
  </si>
  <si>
    <t xml:space="preserve"> תחזוקה למערכת ביטחון  במח"ש ובארכיב הטאבו בנתניה</t>
  </si>
  <si>
    <t>4502578517</t>
  </si>
  <si>
    <t xml:space="preserve"> כיבוד משקי עבור סיוע משפטי נצרת אשת קשר: נדידה אב</t>
  </si>
  <si>
    <t>איריס שוורץ</t>
  </si>
  <si>
    <t>4502579075</t>
  </si>
  <si>
    <t xml:space="preserve"> הזמנה שנתית לאחזקת רכב ממשלתי לשנת 2025 אשת קשר:</t>
  </si>
  <si>
    <t>4502580445</t>
  </si>
  <si>
    <t>40386084</t>
  </si>
  <si>
    <t>זארובי - פיצוחי הגליל בע"מ</t>
  </si>
  <si>
    <t>513054601</t>
  </si>
  <si>
    <t xml:space="preserve"> שי לטו בשבט עבור בנות שירות לאומי חטיבת ההון האנו</t>
  </si>
  <si>
    <t>4502581300</t>
  </si>
  <si>
    <t>40207295</t>
  </si>
  <si>
    <t>מרכז סיוע לנפגעות ונפגעי תקיפה מיני</t>
  </si>
  <si>
    <t>4502581382</t>
  </si>
  <si>
    <t xml:space="preserve"> אבורקין נ' חברה קדישא (גשח"א) פתח תקווה ת"צ-27753</t>
  </si>
  <si>
    <t>4502581600</t>
  </si>
  <si>
    <t>41965135</t>
  </si>
  <si>
    <t>נתן שמחוני משרד עורכי דין</t>
  </si>
  <si>
    <t>513305524</t>
  </si>
  <si>
    <t xml:space="preserve"> חבר וועדה לבחינת מעצרים לצרכי חקירה אשת קשר: קרן</t>
  </si>
  <si>
    <t>4502582522</t>
  </si>
  <si>
    <t>40158832</t>
  </si>
  <si>
    <t>טיק טק טכנולוגיות בע"מ</t>
  </si>
  <si>
    <t>512940156</t>
  </si>
  <si>
    <t xml:space="preserve"> כתיבת דו"ח שחזור מידע והכנה לעדות בתיק מח"ש איש ק</t>
  </si>
  <si>
    <t>4502582526</t>
  </si>
  <si>
    <t>4502582529</t>
  </si>
  <si>
    <t xml:space="preserve"> עבודות בנייה וחשמל עבור קריית הממשלה ב"ש פ' דרום</t>
  </si>
  <si>
    <t>4502582531</t>
  </si>
  <si>
    <t xml:space="preserve"> שירות טכנאי לטיפול בדלפק קירור מזנון הדר דפנה תל</t>
  </si>
  <si>
    <t>4502582533</t>
  </si>
  <si>
    <t xml:space="preserve"> אגרת שילוט + הצמדה ואכיפה שדרות שאול המלך 39 ת"א</t>
  </si>
  <si>
    <t>4502583225</t>
  </si>
  <si>
    <t xml:space="preserve"> טוסטר עבור מחלקת חקירות חדלות פרעון אשת קשר: רחלי</t>
  </si>
  <si>
    <t>4502583326</t>
  </si>
  <si>
    <t xml:space="preserve"> הדפסת טופס תמצית רישום עבור בתי הדין השרעיים אשת</t>
  </si>
  <si>
    <t>4502583374</t>
  </si>
  <si>
    <t xml:space="preserve"> ציוד משרדי עבור בית הדין השרעי דרום -רהט אשת קשר:</t>
  </si>
  <si>
    <t>4502583386</t>
  </si>
  <si>
    <t xml:space="preserve"> כסא מנהל עבור הקאדי בית הדין השרעי באקה אל גרבייה</t>
  </si>
  <si>
    <t>4502583432</t>
  </si>
  <si>
    <t>40008201</t>
  </si>
  <si>
    <t>גולדשטיין ליאן</t>
  </si>
  <si>
    <t>032254039</t>
  </si>
  <si>
    <t xml:space="preserve"> חבר וועדת תאגידים גיבוש רשימת נאמנים חדלות פרעון</t>
  </si>
  <si>
    <t xml:space="preserve"> 14,350.00</t>
  </si>
  <si>
    <t>4502583997</t>
  </si>
  <si>
    <t xml:space="preserve"> כסא אורטופדי עבור רחלי יעקב חדלות פרעון הנהלה אשת</t>
  </si>
  <si>
    <t>4502584034</t>
  </si>
  <si>
    <t xml:space="preserve"> ציוד משרדי עבור חטיבת תפעול ולוגיסטיקה איש קשר: א</t>
  </si>
  <si>
    <t>4502585700</t>
  </si>
  <si>
    <t xml:space="preserve"> פרסום בעיתן עבור הסמכת טוענים שרעיים אשת קשר: קמר</t>
  </si>
  <si>
    <t>4502585755</t>
  </si>
  <si>
    <t xml:space="preserve"> גרוסמן נ' זול ובגדול בע"מ ת"צ-27623-11-23 אשת קשר</t>
  </si>
  <si>
    <t>4502585760</t>
  </si>
  <si>
    <t xml:space="preserve"> חקק נ' גוגל ת"צ-12042-09-23 אשת קשר: עדי מרום טל'</t>
  </si>
  <si>
    <t>4502585766</t>
  </si>
  <si>
    <t>40131138</t>
  </si>
  <si>
    <t>ברגר שמעיה יאיר</t>
  </si>
  <si>
    <t>054156104</t>
  </si>
  <si>
    <t xml:space="preserve"> מתן כספי נ' חברת החשמל ת"צ-47518-11-23 אשת קשר: ע</t>
  </si>
  <si>
    <t>4502585767</t>
  </si>
  <si>
    <t xml:space="preserve"> מיכאלי נ' ליימ נטוורק בע"מ ת"צ-38101-03-24 אשת קש</t>
  </si>
  <si>
    <t>4502586179</t>
  </si>
  <si>
    <t xml:space="preserve"> עיצוב גרפי לדו"ח שנתי 2024 המאבק בגזענות הליך 94-</t>
  </si>
  <si>
    <t>4502586380</t>
  </si>
  <si>
    <t xml:space="preserve"> שכירות אולם עבור בחינה לטוענים שרעיים בית הדין הש</t>
  </si>
  <si>
    <t>4502586949</t>
  </si>
  <si>
    <t xml:space="preserve"> ציוד משרדי עבור הממונה על חדלות פירעון הנהלה אשת</t>
  </si>
  <si>
    <t>4502586952</t>
  </si>
  <si>
    <t>4502586960</t>
  </si>
  <si>
    <t>42712114</t>
  </si>
  <si>
    <t>זלוצובר רועי</t>
  </si>
  <si>
    <t>305025447</t>
  </si>
  <si>
    <t xml:space="preserve"> ניסוח חוזה שכירות למגורים עבור ייעוץ וחקיקה משפט</t>
  </si>
  <si>
    <t>4502586962</t>
  </si>
  <si>
    <t xml:space="preserve"> ציוד משרדי עבור בית הדין לאוכלוסין והגירה ירושלים</t>
  </si>
  <si>
    <t>4502586965</t>
  </si>
  <si>
    <t xml:space="preserve"> מערכת הגברה ליום השואה ויום הזכרון עבור חטיבת תפע</t>
  </si>
  <si>
    <t>4502586978</t>
  </si>
  <si>
    <t xml:space="preserve"> מסך 65 עבור בית הדין השרעי ברהט אשת קשר: קמר אבו</t>
  </si>
  <si>
    <t>4502588419</t>
  </si>
  <si>
    <t xml:space="preserve"> כסא אורטופדי עבור חנאן עלי חופש המידע הממשלתי אשת</t>
  </si>
  <si>
    <t>4502588668</t>
  </si>
  <si>
    <t>40001244</t>
  </si>
  <si>
    <t>דנגוט מחשבים בע"מ</t>
  </si>
  <si>
    <t>511398836</t>
  </si>
  <si>
    <t xml:space="preserve"> מחסניות דיו עבור המחלקה לחקירות שוטרים איש קשר: ה</t>
  </si>
  <si>
    <t>4502588680</t>
  </si>
  <si>
    <t>42303434</t>
  </si>
  <si>
    <t>בן דרור משה</t>
  </si>
  <si>
    <t>038117883</t>
  </si>
  <si>
    <t xml:space="preserve"> אוגלי ואח' נ' אל על נתיבי אוויר לישראל בע"מ ת"צ-4</t>
  </si>
  <si>
    <t>4502588687</t>
  </si>
  <si>
    <t xml:space="preserve"> בעניין שריפה באתר מחזור פסולת עפולה (טרם הוגשה) א</t>
  </si>
  <si>
    <t>4502588737</t>
  </si>
  <si>
    <t>42900673</t>
  </si>
  <si>
    <t>שחאדה נזיה</t>
  </si>
  <si>
    <t xml:space="preserve"> חבר וועדת עזבונות אפוטרופס כללי אשת קשר: לילית בי</t>
  </si>
  <si>
    <t>4502588886</t>
  </si>
  <si>
    <t>41966461</t>
  </si>
  <si>
    <t>יונתן-זמיר טל</t>
  </si>
  <si>
    <t xml:space="preserve"> חבר וועדת מעצרים לצרכי חקירה אשת קשר: קרן רוט טל'</t>
  </si>
  <si>
    <t>4502590655</t>
  </si>
  <si>
    <t>40303819</t>
  </si>
  <si>
    <t>מרכז סיוע לנפגעות אונס ותקיפה מינית</t>
  </si>
  <si>
    <t xml:space="preserve">  1,601.03</t>
  </si>
  <si>
    <t>4502590658</t>
  </si>
  <si>
    <t>4502590659</t>
  </si>
  <si>
    <t xml:space="preserve"> ציוד משרדי עבור בית הדין לאוכלוסין והגירה גבעון א</t>
  </si>
  <si>
    <t>4502590660</t>
  </si>
  <si>
    <t xml:space="preserve"> ציוד משרדי עבור חדלות פרעון תל אביב אשת קשר: רוית</t>
  </si>
  <si>
    <t>4502590661</t>
  </si>
  <si>
    <t>4502590662</t>
  </si>
  <si>
    <t xml:space="preserve"> ציוד משרדי עבור הרשות לאיסור הלבנת הון אשת קשר: ה</t>
  </si>
  <si>
    <t>4502590663</t>
  </si>
  <si>
    <t xml:space="preserve"> ציוד משרדי עבור הממונה על חדלות פרעון חיפה אשת קש</t>
  </si>
  <si>
    <t>4502590666</t>
  </si>
  <si>
    <t>42305322</t>
  </si>
  <si>
    <t>קורן רוית רבקה</t>
  </si>
  <si>
    <t>052704368</t>
  </si>
  <si>
    <t>862.93</t>
  </si>
  <si>
    <t>4502590667</t>
  </si>
  <si>
    <t>42898082</t>
  </si>
  <si>
    <t>ליברמן קובי גבריאלה</t>
  </si>
  <si>
    <t>029587300</t>
  </si>
  <si>
    <t xml:space="preserve">  1,662.51</t>
  </si>
  <si>
    <t>4502590668</t>
  </si>
  <si>
    <t xml:space="preserve"> ציוד משרדי עבור סיוע משפטי באר שבע אשת קשר: לירון</t>
  </si>
  <si>
    <t>4502591634</t>
  </si>
  <si>
    <t xml:space="preserve"> כיבוד משקי וועדת ערר קורונה אשת קשר: איילת טפירו</t>
  </si>
  <si>
    <t>4502591644</t>
  </si>
  <si>
    <t xml:space="preserve"> כסא עבור בית הדין השרעי בסכנין אשת קשר:  קמר אבו</t>
  </si>
  <si>
    <t>4502591688</t>
  </si>
  <si>
    <t xml:space="preserve"> חותמות עבור בית הדין לאוכלוסין והגירה ירושלים אשת</t>
  </si>
  <si>
    <t>4502592692</t>
  </si>
  <si>
    <t>41442417</t>
  </si>
  <si>
    <t>סונגו אורטל</t>
  </si>
  <si>
    <t>300639333</t>
  </si>
  <si>
    <t xml:space="preserve"> הדפסת פנקסי הפקדת נשק עבור אגף הביטחון ירושלים אי</t>
  </si>
  <si>
    <t>4502592828</t>
  </si>
  <si>
    <t>40004851</t>
  </si>
  <si>
    <t>שמש משה פרוייקטים מיוחדים בע"מ</t>
  </si>
  <si>
    <t>512382961</t>
  </si>
  <si>
    <t xml:space="preserve"> ליווי עבור הקמת גרם מדרגות למילוט הדר דפנה תל אבי</t>
  </si>
  <si>
    <t>4502593229</t>
  </si>
  <si>
    <t>42049396</t>
  </si>
  <si>
    <t>ז'יטניצקי צדוק אריאל</t>
  </si>
  <si>
    <t>037203346</t>
  </si>
  <si>
    <t xml:space="preserve"> חבר וועדת ערר קורונה אשת קשר: רות מוגס טל'-053528</t>
  </si>
  <si>
    <t xml:space="preserve"> 27,675.00</t>
  </si>
  <si>
    <t>4502593747</t>
  </si>
  <si>
    <t xml:space="preserve"> בדיקה ואישור גשר מעבר בניין הדר דפנה תל אביב-ביטח</t>
  </si>
  <si>
    <t>4502594032</t>
  </si>
  <si>
    <t xml:space="preserve"> תחזקת מערכת ביטחון עבור בית הדין השרעי ביפו 2025-</t>
  </si>
  <si>
    <t>4502594545</t>
  </si>
  <si>
    <t>41625460</t>
  </si>
  <si>
    <t>מטווחי הצפון ק.א בע"מ</t>
  </si>
  <si>
    <t>515866465</t>
  </si>
  <si>
    <t xml:space="preserve"> מטווחי ירי משרדי צפון עבור אגף הביטחון איש קשר: ר</t>
  </si>
  <si>
    <t>4502594551</t>
  </si>
  <si>
    <t xml:space="preserve"> ריהוט גן למרפסת עבור הנהלת האגף חדלות פרעון תל אב</t>
  </si>
  <si>
    <t>4502594556</t>
  </si>
  <si>
    <t xml:space="preserve"> פרסום לצורך מינוי רשמי נישואין בית הדין השרעי בעכ</t>
  </si>
  <si>
    <t>4502594957</t>
  </si>
  <si>
    <t xml:space="preserve"> דגלים עבור אגף בכיר חירום, ביטחון המידע וסייבר אי</t>
  </si>
  <si>
    <t>4502595704</t>
  </si>
  <si>
    <t xml:space="preserve"> שירות טכנאי לפירוק מערכת מצלמות המלך דוד ירושלים-</t>
  </si>
  <si>
    <t>4502595713</t>
  </si>
  <si>
    <t xml:space="preserve"> כיבוד משקי עבור סיוע משפטי באר שבע אשת קשר:  לירו</t>
  </si>
  <si>
    <t>4502595719</t>
  </si>
  <si>
    <t xml:space="preserve"> כסאות עבור סיוע משפטי מרכז-לוד אשת קשר: בריג'יט ב</t>
  </si>
  <si>
    <t>4502595986</t>
  </si>
  <si>
    <t xml:space="preserve"> מעטפות עבור האגף לאסדרת המקצועות אשת קשר:  לימור</t>
  </si>
  <si>
    <t>4502596085</t>
  </si>
  <si>
    <t xml:space="preserve"> תיקי פרקליטות עבור בית הדין לאוכלוסין והגירה ירוש</t>
  </si>
  <si>
    <t>4502596112</t>
  </si>
  <si>
    <t xml:space="preserve"> חלפים לכסא אורטופדי עבור אגף שומת מקרקעין תל אביב</t>
  </si>
  <si>
    <t>4502596306</t>
  </si>
  <si>
    <t xml:space="preserve"> ציוד משרדי עבור שומת מקרקעין תל אביב אשת קשר: ריק</t>
  </si>
  <si>
    <t>4502596561</t>
  </si>
  <si>
    <t xml:space="preserve"> שלט תלת מימד עבור הבניין החדש ירושלים -ביטחון איש</t>
  </si>
  <si>
    <t>4502596566</t>
  </si>
  <si>
    <t xml:space="preserve"> שירות טכנאי לטיפול בשער מגנומטר בטאבו אשדוד-ביטחו</t>
  </si>
  <si>
    <t>4502596573</t>
  </si>
  <si>
    <t xml:space="preserve"> מטווחי ירי משרדי חיפה אגף הביטחון איש קשר: רפי אז</t>
  </si>
  <si>
    <t>4502596683</t>
  </si>
  <si>
    <t xml:space="preserve"> ציוד משרדי עבור בית הדין הדרוזי הנהלה איש קשר: נד</t>
  </si>
  <si>
    <t>נדים ח'ניפס</t>
  </si>
  <si>
    <t>4502596744</t>
  </si>
  <si>
    <t xml:space="preserve"> כיבוד משקי עבור בית הדין השרעי ברהט אשת קשר: קמר</t>
  </si>
  <si>
    <t>4502596788</t>
  </si>
  <si>
    <t xml:space="preserve"> כורסה עבור מחלקת חקירות חדלות פרעון אשת קשר: רחלי</t>
  </si>
  <si>
    <t>4502597523</t>
  </si>
  <si>
    <t xml:space="preserve"> התקנת מערכת חקירות בטחונית מח"ש אשקלון איש קשר: ג</t>
  </si>
  <si>
    <t>4502598183</t>
  </si>
  <si>
    <t xml:space="preserve"> תשורה עבור משלחת כוח המשימה הבין לאומי למאבק במימ</t>
  </si>
  <si>
    <t>4502598317</t>
  </si>
  <si>
    <t xml:space="preserve"> פרסום לצורך מינוי רשמי נישואין בית הדין השרעי ביפ</t>
  </si>
  <si>
    <t>4502598320</t>
  </si>
  <si>
    <t>40208266</t>
  </si>
  <si>
    <t>שוחט - סל המוסיקה בע"מ</t>
  </si>
  <si>
    <t>511545931</t>
  </si>
  <si>
    <t xml:space="preserve"> אוזניות עבור המחלקה לחקירות שוטרים איש קשר: גלעד</t>
  </si>
  <si>
    <t>4502598328</t>
  </si>
  <si>
    <t>40143975</t>
  </si>
  <si>
    <t>מדטכניקה - אורתופון בע"מ</t>
  </si>
  <si>
    <t>511340887</t>
  </si>
  <si>
    <t xml:space="preserve"> מערכת שמע לכבדי שמיעה עבור חדלות פרעון חקירות לוד</t>
  </si>
  <si>
    <t>4502598341</t>
  </si>
  <si>
    <t xml:space="preserve"> פרסום לצורך מינוי רשמי נישואין בית הדין השרעי בסכ</t>
  </si>
  <si>
    <t>4502598830</t>
  </si>
  <si>
    <t xml:space="preserve"> ציוד משרדי עבור בית הדין השרעי ביפו אשת קשר:  קמר</t>
  </si>
  <si>
    <t>4502598875</t>
  </si>
  <si>
    <t xml:space="preserve"> כיבוד משקי עבור בית הדין השרעי ביפו אשת קשר: קמר</t>
  </si>
  <si>
    <t>4502598878</t>
  </si>
  <si>
    <t xml:space="preserve"> כיבוד משקי עבור בית הדין השרעי באר שבע אשת קשר: ק</t>
  </si>
  <si>
    <t>4502598880</t>
  </si>
  <si>
    <t xml:space="preserve"> כיבוד משקי עבור בית הדין השרעי בבאקה אשת קשר: קמר</t>
  </si>
  <si>
    <t>4502598884</t>
  </si>
  <si>
    <t xml:space="preserve"> ציוד משרדי עבור בית הדין השרעי בנצרת אשת קשר:  קמ</t>
  </si>
  <si>
    <t>4502599480</t>
  </si>
  <si>
    <t>40007038</t>
  </si>
  <si>
    <t>ז.כ. מחקר וסקרים (1989) בע"מ</t>
  </si>
  <si>
    <t>511400731</t>
  </si>
  <si>
    <t xml:space="preserve"> שירותי שמאות עבור שומות למשרד הביטחון פרויקט פינו</t>
  </si>
  <si>
    <t xml:space="preserve"> 15,000.00</t>
  </si>
  <si>
    <t>4502599540</t>
  </si>
  <si>
    <t>42904330</t>
  </si>
  <si>
    <t>שש זהבה</t>
  </si>
  <si>
    <t>051944858</t>
  </si>
  <si>
    <t xml:space="preserve"> שירותי עריכת מבחנים מתווכים וחוקרים פרטיים האגף ל</t>
  </si>
  <si>
    <t>4502601420</t>
  </si>
  <si>
    <t xml:space="preserve"> ריהוט משרדי עבור סיוע משפטי ירושלים איש קשר:  אופ</t>
  </si>
  <si>
    <t>4502601422</t>
  </si>
  <si>
    <t xml:space="preserve"> ציוד משרדי עבור בית הדין השרעי בחיפה אשת קשר: קמר</t>
  </si>
  <si>
    <t>4502601460</t>
  </si>
  <si>
    <t xml:space="preserve"> תמונות זכוכית חדלות פרעון מחלקת חקירות (חיפה) אשת</t>
  </si>
  <si>
    <t>4502601532</t>
  </si>
  <si>
    <t xml:space="preserve"> מקרר גדול עבור חדלות פרעון מחלקת חקירות חיפה אשת</t>
  </si>
  <si>
    <t>4502602045</t>
  </si>
  <si>
    <t xml:space="preserve"> ריהוט משרדי עבור הממונה על חדלות פרעון תל אביב אש</t>
  </si>
  <si>
    <t>4502602083</t>
  </si>
  <si>
    <t xml:space="preserve"> כיבוד משקי עבור בית הדין השרעי בעכו אשת קשר: קמר</t>
  </si>
  <si>
    <t>4502602093</t>
  </si>
  <si>
    <t xml:space="preserve"> כיבוד משקי עבור בית הדין השרעי בחיפה אשת קשר: קמר</t>
  </si>
  <si>
    <t>4502602248</t>
  </si>
  <si>
    <t xml:space="preserve"> דגלי מדינה  עבור אגף שומת מקרקעין תל אביב אשת קשר</t>
  </si>
  <si>
    <t>4502602269</t>
  </si>
  <si>
    <t xml:space="preserve"> כסאות עבור בית הדין לאוכלוסין והגירה איש קשר: יוס</t>
  </si>
  <si>
    <t>4502602300</t>
  </si>
  <si>
    <t xml:space="preserve"> שולחן אירוח עבור חדלות פרעון מחלקת חקירות אשת קשר</t>
  </si>
  <si>
    <t>4502602305</t>
  </si>
  <si>
    <t xml:space="preserve"> נייר צילום עבור חדלות פרעון תל אביב אשת קשר: רוית</t>
  </si>
  <si>
    <t>4502602673</t>
  </si>
  <si>
    <t xml:space="preserve"> ציוד משרדי עבור סיוע משפטי תל אביב אשת קשר: רונית</t>
  </si>
  <si>
    <t>4502603608</t>
  </si>
  <si>
    <t>41033465</t>
  </si>
  <si>
    <t>גיא צדיק שמאות בע"מ</t>
  </si>
  <si>
    <t>514645084</t>
  </si>
  <si>
    <t xml:space="preserve"> חבר ועדת השגות שומת מקרקעין אשת קשר רקי פרנסה, פל</t>
  </si>
  <si>
    <t xml:space="preserve"> 49,345.00</t>
  </si>
  <si>
    <t>4502603635</t>
  </si>
  <si>
    <t xml:space="preserve"> יושב ראש וועדה לתאגידים לגיבוש רשימת נאמנים חדלות</t>
  </si>
  <si>
    <t>4502603714</t>
  </si>
  <si>
    <t xml:space="preserve"> עגלה מתקפלת עבור אגף בכיר חירום, ביטחון המידע וסי</t>
  </si>
  <si>
    <t>4502603838</t>
  </si>
  <si>
    <t xml:space="preserve"> הדפסת פנקסי הפקדת נשק עבור אגף הביטחון מרכז איש ק</t>
  </si>
  <si>
    <t>4502603916</t>
  </si>
  <si>
    <t xml:space="preserve"> מערכת לגילוי פריצה עבור המחלקה לחקירות שוטרים תל</t>
  </si>
  <si>
    <t>4502606506</t>
  </si>
  <si>
    <t>40188561</t>
  </si>
  <si>
    <t>בצעד קדימה בע"מ</t>
  </si>
  <si>
    <t>512795311</t>
  </si>
  <si>
    <t xml:space="preserve"> הדפסת תעודות עבור המועצות השנות באגף לאסדרת המקצו</t>
  </si>
  <si>
    <t xml:space="preserve"> 47,896.26</t>
  </si>
  <si>
    <t>4502606556</t>
  </si>
  <si>
    <t xml:space="preserve"> שילוט עבור בית הדין השרעי ברהט אשת קשר: קמר אבו א</t>
  </si>
  <si>
    <t>4502606564</t>
  </si>
  <si>
    <t>40289933</t>
  </si>
  <si>
    <t>נשק הצפון ר. 2002 בע"מ</t>
  </si>
  <si>
    <t>513249052</t>
  </si>
  <si>
    <t xml:space="preserve"> כדורי תחמושת 9 מ"מ עבור אגף הביטחון איש קשר: איתן</t>
  </si>
  <si>
    <t>4502606567</t>
  </si>
  <si>
    <t xml:space="preserve"> מוצרי חשמל קטנים עבור חדלות פרעון מחלקת חקירות חי</t>
  </si>
  <si>
    <t>4502606584</t>
  </si>
  <si>
    <t>4502607674</t>
  </si>
  <si>
    <t>40411734</t>
  </si>
  <si>
    <t>ה.ב. איכות ויזמות בע"מ</t>
  </si>
  <si>
    <t>511848160</t>
  </si>
  <si>
    <t xml:space="preserve"> עדכון לומדת בטיחות וחירום אגף הביטחון איש קשר:צבי</t>
  </si>
  <si>
    <t>4502607817</t>
  </si>
  <si>
    <t xml:space="preserve"> שירות טכנאי עבור התקנת קורא כרטיסים בית הדין לאוכ</t>
  </si>
  <si>
    <t>4502607916</t>
  </si>
  <si>
    <t xml:space="preserve"> ריהוט משרדי עבור חדלות פרעון מחלקת חקירות אשת קשר</t>
  </si>
  <si>
    <t>4502607929</t>
  </si>
  <si>
    <t>40001377</t>
  </si>
  <si>
    <t>מרום אפ. ג'י. פי. יצור יבוא ושיווק</t>
  </si>
  <si>
    <t>512075185</t>
  </si>
  <si>
    <t xml:space="preserve"> דגלי מדינה עבור בית הדין לאוכלוסין והגירה כלל המח</t>
  </si>
  <si>
    <t>4502607933</t>
  </si>
  <si>
    <t xml:space="preserve"> 2 שלוחות אינטרקום קומפלט עבור מח"ש תל אביב ביטחון</t>
  </si>
  <si>
    <t>4502607941</t>
  </si>
  <si>
    <t xml:space="preserve"> שלוחת אינטרקום משולבת מצלמה עבור מח"ש ראשון לציון</t>
  </si>
  <si>
    <t>4502608009</t>
  </si>
  <si>
    <t xml:space="preserve"> כיבוד משקי עבור בית הדין השרעי הנהלה אשת קשר: קמר</t>
  </si>
  <si>
    <t>4502608010</t>
  </si>
  <si>
    <t xml:space="preserve"> ציוד משרדי עבור וועדת ערר קורונה אשת קשר: איילת ט</t>
  </si>
  <si>
    <t>4502609086</t>
  </si>
  <si>
    <t>40126937</t>
  </si>
  <si>
    <t>חישולים בע"מ</t>
  </si>
  <si>
    <t>512262189</t>
  </si>
  <si>
    <t xml:space="preserve"> בדיקה ואישור היתר שימוש במכונת שיקוף בניין חדש אי</t>
  </si>
  <si>
    <t>4502609197</t>
  </si>
  <si>
    <t>40578106</t>
  </si>
  <si>
    <t>ימיני מרגלית</t>
  </si>
  <si>
    <t xml:space="preserve"> ועדת בוחנים מכרז-123363 19/5/25 על פי דרישת משאבי</t>
  </si>
  <si>
    <t>4502609624</t>
  </si>
  <si>
    <t xml:space="preserve"> רכישה והתקנת 2 טלפונים לווינים בבניין החדש איש קש</t>
  </si>
  <si>
    <t xml:space="preserve">  8,474.57</t>
  </si>
  <si>
    <t>4502609983</t>
  </si>
  <si>
    <t xml:space="preserve"> חבר ועדה ציבורית לחלוקת כספים אפוטרופוס כללי אשת</t>
  </si>
  <si>
    <t xml:space="preserve"> 13,427.50</t>
  </si>
  <si>
    <t>4502610107</t>
  </si>
  <si>
    <t>40012158</t>
  </si>
  <si>
    <t>יונידרס - תדמית בע"מ</t>
  </si>
  <si>
    <t>513097055</t>
  </si>
  <si>
    <t xml:space="preserve"> מדי חוקר עבור הרשות להגנת הפרטיות אשת קשר: חופית</t>
  </si>
  <si>
    <t>4502610123</t>
  </si>
  <si>
    <t xml:space="preserve"> כיבוד משקי עבור סיוע משפטי חיפה איש קשר: צדוק ירק</t>
  </si>
  <si>
    <t>צדוק ירקוני</t>
  </si>
  <si>
    <t>4502610128</t>
  </si>
  <si>
    <t xml:space="preserve"> כסא מנהל עבור סיוע משפטי הנהלה אשת קשר: אורטל גבר</t>
  </si>
  <si>
    <t>4502610134</t>
  </si>
  <si>
    <t>4502610142</t>
  </si>
  <si>
    <t>42908359</t>
  </si>
  <si>
    <t>עדידה יבוא ושיווק בע"מ</t>
  </si>
  <si>
    <t>517020228</t>
  </si>
  <si>
    <t xml:space="preserve"> הדפסת תיקיות לבחינות מתווכים עבור האגף לאסדרת המק</t>
  </si>
  <si>
    <t>4502610160</t>
  </si>
  <si>
    <t xml:space="preserve"> יו"ר ועדה ציבורית לחלוקת כספים אפוטרופוס כללי אשת</t>
  </si>
  <si>
    <t xml:space="preserve"> 31,305.00</t>
  </si>
  <si>
    <t>4502610524</t>
  </si>
  <si>
    <t xml:space="preserve"> שירות טכנאי וחוו"ד עבור חיבורי אנטנה בניין חדש אי</t>
  </si>
  <si>
    <t>4502610546</t>
  </si>
  <si>
    <t>4502610557</t>
  </si>
  <si>
    <t xml:space="preserve"> ציוד משרדי עבור בית הדין השרעי בעכו אשת קשר: קמר</t>
  </si>
  <si>
    <t>4502611034</t>
  </si>
  <si>
    <t xml:space="preserve"> כיבוד בוקר וצהריים עבור כנס מודעת עוני סיוע משפטי</t>
  </si>
  <si>
    <t>4502611065</t>
  </si>
  <si>
    <t>40331103</t>
  </si>
  <si>
    <t>בית הארחה קליה בע"מ</t>
  </si>
  <si>
    <t>513048066</t>
  </si>
  <si>
    <t xml:space="preserve"> כיבוד בוקר + בקבוק מים במסגרת יום גיבוש עבןר מח"ש</t>
  </si>
  <si>
    <t>4502611080</t>
  </si>
  <si>
    <t xml:space="preserve"> הדפסה על תמונות זכוכית עבור בית הדין לאוכלוסין וה</t>
  </si>
  <si>
    <t>4502611091</t>
  </si>
  <si>
    <t xml:space="preserve"> כיבוד משקי עבור חדלות פרעון תל אביב אשת קשר: רוית</t>
  </si>
  <si>
    <t>4502611095</t>
  </si>
  <si>
    <t xml:space="preserve"> כסא מנהל עבור המחלקה לחקירות שוטרים איש קשר: גלעד</t>
  </si>
  <si>
    <t>4502612280</t>
  </si>
  <si>
    <t xml:space="preserve"> שירותי מנעולנות עבור אגף הביטחון ירושלים ודרום אי</t>
  </si>
  <si>
    <t xml:space="preserve"> 50,247.46</t>
  </si>
  <si>
    <t>4502612288</t>
  </si>
  <si>
    <t xml:space="preserve"> כיבוד משקי עבור בית הדין לאוכלוסין והגירה חיפה אי</t>
  </si>
  <si>
    <t>4502612290</t>
  </si>
  <si>
    <t xml:space="preserve"> כיבוד משקי עבור סיוע משפטי הנהלה אשת קשר: אורטל ג</t>
  </si>
  <si>
    <t>4502612627</t>
  </si>
  <si>
    <t xml:space="preserve"> מזרנים + שמיכות לשעת חירום עבור תת"ק אגף הביטחון</t>
  </si>
  <si>
    <t>4502612630</t>
  </si>
  <si>
    <t>41593807</t>
  </si>
  <si>
    <t>ד.מ. שיווק פסגת זאב בע"מ</t>
  </si>
  <si>
    <t>514529593</t>
  </si>
  <si>
    <t xml:space="preserve"> ציוד לשעת חירום עבור אגף חירום ביטחון בניין חדש א</t>
  </si>
  <si>
    <t>4502613557</t>
  </si>
  <si>
    <t xml:space="preserve"> עיצוב והפקה עבור מסמך דיגיטלי תיקון החוק הרשות לה</t>
  </si>
  <si>
    <t>4502613577</t>
  </si>
  <si>
    <t xml:space="preserve"> עיצוב דו"ח שנתי לסיכום הפעילות עבור בית הדין הדרו</t>
  </si>
  <si>
    <t>4502613593</t>
  </si>
  <si>
    <t>40007021</t>
  </si>
  <si>
    <t>אוזן קשבת בע"מ</t>
  </si>
  <si>
    <t>511277550</t>
  </si>
  <si>
    <t xml:space="preserve"> מכשיר להגברת שמע עבור לקויי שיעה חדלות פרעון הנהל</t>
  </si>
  <si>
    <t>4502613598</t>
  </si>
  <si>
    <t xml:space="preserve"> עיצוב והפקה לדו"ח שנתי עבור הרשות להגנת הפרטיות א</t>
  </si>
  <si>
    <t>4502614012</t>
  </si>
  <si>
    <t xml:space="preserve"> מיטה מתקפלת עבור חמ"ל אגף בכיר חירום, ביטחון המיד</t>
  </si>
  <si>
    <t>4502614033</t>
  </si>
  <si>
    <t xml:space="preserve"> ציוד לוגיסטי עבור חמל חירום משרד המשפטים איש קשר:</t>
  </si>
  <si>
    <t>4502614879</t>
  </si>
  <si>
    <t xml:space="preserve"> התקנת מקלט לחצן מצוקה עבור קרסו באר שבע -ביטחון א</t>
  </si>
  <si>
    <t>4502615454</t>
  </si>
  <si>
    <t>40140606</t>
  </si>
  <si>
    <t>דגון יצחק</t>
  </si>
  <si>
    <t>051646404</t>
  </si>
  <si>
    <t xml:space="preserve"> 60,091.90</t>
  </si>
  <si>
    <t>4502615468</t>
  </si>
  <si>
    <t>42577070</t>
  </si>
  <si>
    <t>שערי מנשה</t>
  </si>
  <si>
    <t>023549363</t>
  </si>
  <si>
    <t>4502616932</t>
  </si>
  <si>
    <t>4502616947</t>
  </si>
  <si>
    <t xml:space="preserve"> דגלי מדינה עבור בית הדין לאוכלוסין והגירה חולון א</t>
  </si>
  <si>
    <t>4502616954</t>
  </si>
  <si>
    <t>40375552</t>
  </si>
  <si>
    <t>שערים (אב-שער) בע"מ</t>
  </si>
  <si>
    <t>512566597</t>
  </si>
  <si>
    <t xml:space="preserve"> שירות טכנאי לתיקון שער בית מע"צ -ביטחון איש קשר:</t>
  </si>
  <si>
    <t>4502616969</t>
  </si>
  <si>
    <t xml:space="preserve"> דגלים עבור האגף לאסדרת המקצועות אשת קשר: לימור ני</t>
  </si>
  <si>
    <t>4502617045</t>
  </si>
  <si>
    <t xml:space="preserve"> שירות טכנאי עבור אחזקה ומתח נמוך ביטחון ירושלים ו</t>
  </si>
  <si>
    <t>4502617447</t>
  </si>
  <si>
    <t>4502619105</t>
  </si>
  <si>
    <t>40539556</t>
  </si>
  <si>
    <t>מלאך רות</t>
  </si>
  <si>
    <t>001196518</t>
  </si>
  <si>
    <t xml:space="preserve"> ועדת בוחנים - מכרז-81063043 81116251  30/3-14/5/2</t>
  </si>
  <si>
    <t>4502619152</t>
  </si>
  <si>
    <t>42225608</t>
  </si>
  <si>
    <t>וכטל יצחק</t>
  </si>
  <si>
    <t>051830495</t>
  </si>
  <si>
    <t xml:space="preserve"> ועדת בוחנים מכרז-125698 19/6/25 עפ"י דרישת אגף מש</t>
  </si>
  <si>
    <t>4502619170</t>
  </si>
  <si>
    <t>41404661</t>
  </si>
  <si>
    <t>בנימיני לוי ציון</t>
  </si>
  <si>
    <t>050260587</t>
  </si>
  <si>
    <t xml:space="preserve"> ועדת בוחנים - מכרז-81090710 18/6/25 עפ"י דרישת אג</t>
  </si>
  <si>
    <t>4502619173</t>
  </si>
  <si>
    <t xml:space="preserve"> ועדת בוחנים - מכרז-81090668 23/6/25 עפ"י דרישת אג</t>
  </si>
  <si>
    <t>4502619194</t>
  </si>
  <si>
    <t xml:space="preserve"> רחמים נ' סקאלה ד.מ בע"מ ת"צ-13886-03-24 אשת קשר:</t>
  </si>
  <si>
    <t>4502619221</t>
  </si>
  <si>
    <t>40276637</t>
  </si>
  <si>
    <t>אי.פי. גרופ בע"מ</t>
  </si>
  <si>
    <t>513926097</t>
  </si>
  <si>
    <t xml:space="preserve"> לווי התעדה תקן 27001ISO מתקן 2013 לתקן 2022 עבור</t>
  </si>
  <si>
    <t>מיטל מגעיד</t>
  </si>
  <si>
    <t>4502619230</t>
  </si>
  <si>
    <t xml:space="preserve"> אימון מטווח ירי עבור אגף הביטחון מחוז ירושלים איש</t>
  </si>
  <si>
    <t>4502619263</t>
  </si>
  <si>
    <t>42352713</t>
  </si>
  <si>
    <t>מצקין צבי</t>
  </si>
  <si>
    <t>066065731</t>
  </si>
  <si>
    <t xml:space="preserve"> בירקה נ' המרכז למימוש זכויות רפואיות בע"מ ת"צ-459</t>
  </si>
  <si>
    <t>4502619264</t>
  </si>
  <si>
    <t xml:space="preserve"> ביתן נ' נווה מדבר תאגיד מים בע"מ ת"צ-27180-08-24</t>
  </si>
  <si>
    <t>4502619265</t>
  </si>
  <si>
    <t xml:space="preserve"> גרוסמן נ' שירותי בריאות כללית ת"צ-28624-03-22 אשת</t>
  </si>
  <si>
    <t>4502619266</t>
  </si>
  <si>
    <t xml:space="preserve"> ת"צ-1473-12-22 חאמי נ' COMPANY MOTORS GENERAL ת"צ</t>
  </si>
  <si>
    <t>4502619267</t>
  </si>
  <si>
    <t xml:space="preserve"> קמפו נ' צ'מפיון מוטורס בע"מ ת"צ-22619-01-18 אשת ק</t>
  </si>
  <si>
    <t>4502620532</t>
  </si>
  <si>
    <t xml:space="preserve"> ציוד משרדי עבור בית הדין השרעי ירושלים אשת קשר: ק</t>
  </si>
  <si>
    <t>4502620622</t>
  </si>
  <si>
    <t xml:space="preserve"> כיבוד עבור מסיבת פרישה אריאלה שוורצבלט סיוע משפטי</t>
  </si>
  <si>
    <t>4502620691</t>
  </si>
  <si>
    <t xml:space="preserve"> פרסום בעיתון עבור רשמי נישואין בית הדין השרעי נצר</t>
  </si>
  <si>
    <t>4502620709</t>
  </si>
  <si>
    <t xml:space="preserve"> כסאות עבור בית הדין השרעי בעכו אשת קשר: קמר אבו א</t>
  </si>
  <si>
    <t>4502621615</t>
  </si>
  <si>
    <t xml:space="preserve"> כיבוד משקי עבור חדלות פרעון חיפה אשת קשר: שלומית</t>
  </si>
  <si>
    <t>4502621668</t>
  </si>
  <si>
    <t>42913059</t>
  </si>
  <si>
    <t>עתיד הנדסה ניהול ופיקו</t>
  </si>
  <si>
    <t>558316832</t>
  </si>
  <si>
    <t xml:space="preserve"> בדיקה וחיזוק גשר מעבר בהדר דפנה בתל אביב -ביטחון</t>
  </si>
  <si>
    <t>4502621724</t>
  </si>
  <si>
    <t xml:space="preserve"> הדפסה על תמונות זכוכית עבור חדלות פרעון תל אביב א</t>
  </si>
  <si>
    <t>4502622398</t>
  </si>
  <si>
    <t xml:space="preserve"> תיקים עבור סיוע משפטי הנהלה אשת קשר: אורטל גברילו</t>
  </si>
  <si>
    <t>4502623120</t>
  </si>
  <si>
    <t xml:space="preserve"> כיבוד עבור כנס בתחום שורדות זנות סיוע משפטי הנהלה</t>
  </si>
  <si>
    <t>4502623176</t>
  </si>
  <si>
    <t>42855826</t>
  </si>
  <si>
    <t>מגן פורנזיקס ישראל בע"מ</t>
  </si>
  <si>
    <t>517039988</t>
  </si>
  <si>
    <t xml:space="preserve"> קורס חוקר מחשב מיומן עבור עובדי מח"ש איש קשר: גלע</t>
  </si>
  <si>
    <t>4502623183</t>
  </si>
  <si>
    <t>41115155</t>
  </si>
  <si>
    <t>לוין ליאור</t>
  </si>
  <si>
    <t>054153457</t>
  </si>
  <si>
    <t xml:space="preserve"> ועדת בוחנים - ללא מספר מכרז כלכלן חטיבת אסרטגיה 1</t>
  </si>
  <si>
    <t>4502623930</t>
  </si>
  <si>
    <t xml:space="preserve"> דיסקים עבור המחלקה לחקירות שוטרים איש קשר: גלעד ג</t>
  </si>
  <si>
    <t>4502623935</t>
  </si>
  <si>
    <t xml:space="preserve"> צמחייה עבור בית הדין לאוכלוסין והגירה חולון איש ק</t>
  </si>
  <si>
    <t>4502623944</t>
  </si>
  <si>
    <t xml:space="preserve"> התחייבות עבור  התקנת וילון קריית הממשלה באר שבע-מ</t>
  </si>
  <si>
    <t>4502623961</t>
  </si>
  <si>
    <t xml:space="preserve"> ציוד משרדי עבור בית הדין לאוכלוסין והגירה חולון א</t>
  </si>
  <si>
    <t>4502623968</t>
  </si>
  <si>
    <t xml:space="preserve"> ציוד משרדי עבור בית הדין השרעי בסכנין אשת קשר: קמ</t>
  </si>
  <si>
    <t>4502624084</t>
  </si>
  <si>
    <t>40819575</t>
  </si>
  <si>
    <t>קדם יריב דב</t>
  </si>
  <si>
    <t>023572944</t>
  </si>
  <si>
    <t xml:space="preserve"> שירותי נוטריון ותרגום עבור סיוע משפטי הנהלה אשת ק</t>
  </si>
  <si>
    <t>4502624091</t>
  </si>
  <si>
    <t>40329082</t>
  </si>
  <si>
    <t>בינון שמעון</t>
  </si>
  <si>
    <t>052084100</t>
  </si>
  <si>
    <t xml:space="preserve"> ועדת בוחנים - 126872 10/7/25 עפ"י דרישת אגף משאבי</t>
  </si>
  <si>
    <t>4502624096</t>
  </si>
  <si>
    <t>42904942</t>
  </si>
  <si>
    <t>מעוז איתן - שירותים משפטיים</t>
  </si>
  <si>
    <t>513282731</t>
  </si>
  <si>
    <t xml:space="preserve"> החזר הוצאות טיסה ומלון תיק אלבר-מיאמי 18-22/5/25</t>
  </si>
  <si>
    <t>4502624244</t>
  </si>
  <si>
    <t>4502624337</t>
  </si>
  <si>
    <t>4502624380</t>
  </si>
  <si>
    <t>40340482</t>
  </si>
  <si>
    <t>שמואל שרון שמאות מקרקעין בע"מ</t>
  </si>
  <si>
    <t>514117126</t>
  </si>
  <si>
    <t xml:space="preserve"> שירותי שמאות לצורך קביעת פיצוי לדירות שנפגעו -עם</t>
  </si>
  <si>
    <t>125,000.00</t>
  </si>
  <si>
    <t>4502624404</t>
  </si>
  <si>
    <t>41054024</t>
  </si>
  <si>
    <t>כהן נדב</t>
  </si>
  <si>
    <t>037305075</t>
  </si>
  <si>
    <t xml:space="preserve"> הפעלות עבור ילדי עובדי המשרד רווחה אשת קשר: רחלי</t>
  </si>
  <si>
    <t>4502624439</t>
  </si>
  <si>
    <t>42296531</t>
  </si>
  <si>
    <t>אלדר אריאל יהוראי</t>
  </si>
  <si>
    <t>040641953</t>
  </si>
  <si>
    <t>4502624493</t>
  </si>
  <si>
    <t xml:space="preserve"> כסא אורתופדי עבור ארז הילה סיוע משפטי ירושלים אשת</t>
  </si>
  <si>
    <t>4502624494</t>
  </si>
  <si>
    <t xml:space="preserve"> כסא מנהל עבור בית הדין השרעי בנצרת אשת קשר: קמר א</t>
  </si>
  <si>
    <t>4502624495</t>
  </si>
  <si>
    <t xml:space="preserve"> מוצרי חשמל קטנים עבור חדלות פרעון תל אביב אשת קשר</t>
  </si>
  <si>
    <t>4502624496</t>
  </si>
  <si>
    <t xml:space="preserve"> מוצרי חשמל קטנים עבור בית הדין לאוכלוסין והגירה ח</t>
  </si>
  <si>
    <t>4502624497</t>
  </si>
  <si>
    <t xml:space="preserve"> פרסום בעיתון עבור רשמי נישואין בית הדין השרעי בעכ</t>
  </si>
  <si>
    <t>4502624498</t>
  </si>
  <si>
    <t>4502624499</t>
  </si>
  <si>
    <t>40939144</t>
  </si>
  <si>
    <t>יניב אסולין וסם רובל כ</t>
  </si>
  <si>
    <t>558035952</t>
  </si>
  <si>
    <t>4502624500</t>
  </si>
  <si>
    <t>40020052</t>
  </si>
  <si>
    <t>גרינברג אולפינר בע"מ</t>
  </si>
  <si>
    <t>512536970</t>
  </si>
  <si>
    <t>4502624501</t>
  </si>
  <si>
    <t>42496819</t>
  </si>
  <si>
    <t>רהב שמאות מקרקעין וליווי פרויקטים ב</t>
  </si>
  <si>
    <t>516689288</t>
  </si>
  <si>
    <t>4502624502</t>
  </si>
  <si>
    <t>40199396</t>
  </si>
  <si>
    <t>דנוס ושות' שמאי מקרקעין</t>
  </si>
  <si>
    <t>513770834</t>
  </si>
  <si>
    <t>4502624503</t>
  </si>
  <si>
    <t>40984160</t>
  </si>
  <si>
    <t>שלפמן זהר זורי</t>
  </si>
  <si>
    <t>011364916</t>
  </si>
  <si>
    <t>4502625339</t>
  </si>
  <si>
    <t xml:space="preserve"> כיבוד משקי עבור חדלות פרעון הנהלה אשת קשר: יעל לו</t>
  </si>
  <si>
    <t>4502625347</t>
  </si>
  <si>
    <t xml:space="preserve"> כיבוד משקי עבור סיוע משפטי מרכז-לוד אשת קשר: בריג</t>
  </si>
  <si>
    <t>4502625356</t>
  </si>
  <si>
    <t xml:space="preserve"> ציוד משרדי עבור הרשות לאיסור הלבנת הון אשת קשר: י</t>
  </si>
  <si>
    <t>4502625358</t>
  </si>
  <si>
    <t xml:space="preserve"> חותמות עבור בית הדין לאוכלוסין והגירה ירושלים איש</t>
  </si>
  <si>
    <t>4502625371</t>
  </si>
  <si>
    <t>4502625377</t>
  </si>
  <si>
    <t>40007011</t>
  </si>
  <si>
    <t>דב וחנוך שינדלר עבודות חשמל בע"מ</t>
  </si>
  <si>
    <t>511191272</t>
  </si>
  <si>
    <t xml:space="preserve"> שירות טכנאי לניתוק חירום לוח חשמל סניגוריה ירושלי</t>
  </si>
  <si>
    <t>4502625391</t>
  </si>
  <si>
    <t>41898502</t>
  </si>
  <si>
    <t>קו האופק- פור יור אייד בע"מ</t>
  </si>
  <si>
    <t>515799443</t>
  </si>
  <si>
    <t xml:space="preserve"> פנס וכפפות עבור קריית הממשלה חיפה-ביטחון המידע וס</t>
  </si>
  <si>
    <t>4502626932</t>
  </si>
  <si>
    <t>41041584</t>
  </si>
  <si>
    <t>אלוני גיל</t>
  </si>
  <si>
    <t xml:space="preserve"> ועדת בוחנים - מכרז-119006 8/7/25 עפ"י דרישת אגף מ</t>
  </si>
  <si>
    <t>4502626933</t>
  </si>
  <si>
    <t>40139892</t>
  </si>
  <si>
    <t>בירגר אילה</t>
  </si>
  <si>
    <t>055616304</t>
  </si>
  <si>
    <t xml:space="preserve"> ועדת בוחנים - מכרז-128199 26/6/25 עפ"י דרישת אגף</t>
  </si>
  <si>
    <t>4502626934</t>
  </si>
  <si>
    <t xml:space="preserve"> ועדת בוחנים קול קורא מנהל מחלקה משפטית תאגידים לל</t>
  </si>
  <si>
    <t>4502626935</t>
  </si>
  <si>
    <t>41034537</t>
  </si>
  <si>
    <t>גלאי אברהם</t>
  </si>
  <si>
    <t xml:space="preserve"> ועדת בוחנים - מכרז-125202 25/5/25 עפי דרישת אגף מ</t>
  </si>
  <si>
    <t>4502626936</t>
  </si>
  <si>
    <t>40963338</t>
  </si>
  <si>
    <t>בלאו צביה</t>
  </si>
  <si>
    <t xml:space="preserve"> ועדת בוחנים -מכרז-125900  17/7/25 עפ"י לדרישת אגף</t>
  </si>
  <si>
    <t>4502626937</t>
  </si>
  <si>
    <t>40462044</t>
  </si>
  <si>
    <t>המכללה האקדמית לישראל ברמת-גן בע"מ</t>
  </si>
  <si>
    <t>513798579</t>
  </si>
  <si>
    <t xml:space="preserve"> שירותי אולם לבחינות עבור האגף לאסדרת המקצועות אשת</t>
  </si>
  <si>
    <t xml:space="preserve"> 99,999.99</t>
  </si>
  <si>
    <t>4502626938</t>
  </si>
  <si>
    <t>40473890</t>
  </si>
  <si>
    <t>עמר רייטר זאן שוכטוביץ</t>
  </si>
  <si>
    <t>557987427</t>
  </si>
  <si>
    <t>4502627454</t>
  </si>
  <si>
    <t xml:space="preserve"> שירות טכנאי לפירמוט מערכות ביטחון סאלח אדין איש ק</t>
  </si>
  <si>
    <t>4502627460</t>
  </si>
  <si>
    <t>41878128</t>
  </si>
  <si>
    <t>דיסקין מרים</t>
  </si>
  <si>
    <t xml:space="preserve"> ועדת בוחנים - מכרז-128707 128539 21/7/25 עפ"י דרי</t>
  </si>
  <si>
    <t>4502628127</t>
  </si>
  <si>
    <t>42928080</t>
  </si>
  <si>
    <t>א.ו. חללי עבודה משותפים בע"מ</t>
  </si>
  <si>
    <t>516337557</t>
  </si>
  <si>
    <t xml:space="preserve"> תשלום דמי שכירות עבור מתחמי עבודה משותפים למשרד ה</t>
  </si>
  <si>
    <t>4501393523</t>
  </si>
  <si>
    <t xml:space="preserve"> ציוד משרדי עבור בית הדין לעררים תל אביב אשת קשר:</t>
  </si>
  <si>
    <t>רבקה סימנסקי</t>
  </si>
  <si>
    <t>4501471362</t>
  </si>
  <si>
    <t xml:space="preserve"> ציוש משרדי עבור המלך דוד 20 לשכה ראשית אשת קשר: מ</t>
  </si>
  <si>
    <t>4501837062</t>
  </si>
  <si>
    <t xml:space="preserve"> נסיעות  בהתאם למפתח תקציב לפי אחוזים לכל יחידה אש</t>
  </si>
  <si>
    <t>4501915575</t>
  </si>
  <si>
    <t xml:space="preserve"> כיבוד משקי עבור מחסן באר שבע איש קשר: אוסמה אבו ע</t>
  </si>
  <si>
    <t>4501969409</t>
  </si>
  <si>
    <t>40442257</t>
  </si>
  <si>
    <t>א.א. מעיינות בע"מ</t>
  </si>
  <si>
    <t>513143842</t>
  </si>
  <si>
    <t xml:space="preserve"> אספקה, התקנה ותחזוקת מתקני שתייה עבור כלל יחידות</t>
  </si>
  <si>
    <t>4502242626</t>
  </si>
  <si>
    <t>41572467</t>
  </si>
  <si>
    <t>סקלה אביזרי רכב בע"מ</t>
  </si>
  <si>
    <t>515753614</t>
  </si>
  <si>
    <t xml:space="preserve"> שירותי תחזוקה לרכב עבור מח' תחבורה אשת קשר: נטע ר</t>
  </si>
  <si>
    <t xml:space="preserve"> 39,320.04</t>
  </si>
  <si>
    <t>4502243571</t>
  </si>
  <si>
    <t>42095366</t>
  </si>
  <si>
    <t>סלע מלי מלין</t>
  </si>
  <si>
    <t>201624715</t>
  </si>
  <si>
    <t xml:space="preserve"> שירותי כיבודים עבור מרחב דרום הזמנת מסגרת עפ"י בי</t>
  </si>
  <si>
    <t xml:space="preserve"> 17,762.78</t>
  </si>
  <si>
    <t>4502249941</t>
  </si>
  <si>
    <t>41448531</t>
  </si>
  <si>
    <t>בריח סדן תעשיות כספות ומיגון בע"מ</t>
  </si>
  <si>
    <t>515446524</t>
  </si>
  <si>
    <t xml:space="preserve"> שירותי מנעולנות עבור כלל המשרד דרישה של הביטחון א</t>
  </si>
  <si>
    <t xml:space="preserve"> 25,905.04</t>
  </si>
  <si>
    <t>4502249949</t>
  </si>
  <si>
    <t xml:space="preserve"> הזמנת מסגרת לכיבודים בירושלים לאירועים באחריות תפ</t>
  </si>
  <si>
    <t xml:space="preserve"> 20,384.63</t>
  </si>
  <si>
    <t>4502263747</t>
  </si>
  <si>
    <t xml:space="preserve"> שיפוץ והנגשת משרדים ובתי הדין במתחם כלא גבעוןכולל</t>
  </si>
  <si>
    <t>198</t>
  </si>
  <si>
    <t>4501036380</t>
  </si>
  <si>
    <t>40551322</t>
  </si>
  <si>
    <t>מיכאל בך, חברת עורכי דין</t>
  </si>
  <si>
    <t>512912353</t>
  </si>
  <si>
    <t xml:space="preserve"> תשלום מקרן למימון תובענות ייצוגיות בענין עדי קרני</t>
  </si>
  <si>
    <t>4501243372</t>
  </si>
  <si>
    <t>40566800</t>
  </si>
  <si>
    <t>ממן נאור יאיר</t>
  </si>
  <si>
    <t>025153115</t>
  </si>
  <si>
    <t xml:space="preserve"> חוות דעת מומחה + הוצאות משפט עבור אזרחים למען הסב</t>
  </si>
  <si>
    <t>4501636043</t>
  </si>
  <si>
    <t>41127830</t>
  </si>
  <si>
    <t>פינק אסף</t>
  </si>
  <si>
    <t>033695909</t>
  </si>
  <si>
    <t xml:space="preserve"> עריכת סקר ומימון חוקר פרטי, הוצאות משפט בענין יהו</t>
  </si>
  <si>
    <t>4501662768</t>
  </si>
  <si>
    <t>40452581</t>
  </si>
  <si>
    <t>בם דבורין כהן, משרד עורכי דין</t>
  </si>
  <si>
    <t>514261932</t>
  </si>
  <si>
    <t xml:space="preserve"> מימון חוות דעת + הוצאות משפט בענין הצלחה נגד UBS</t>
  </si>
  <si>
    <t>4501685559</t>
  </si>
  <si>
    <t xml:space="preserve"> הוצאות משפט וחוות דעת מומחה בענין מאירזדה נגד רכב</t>
  </si>
  <si>
    <t>4501685590</t>
  </si>
  <si>
    <t xml:space="preserve"> הוצאות משפט + אגרה בענין הפרת תנאי הרישיון של חבר</t>
  </si>
  <si>
    <t>4501722463</t>
  </si>
  <si>
    <t xml:space="preserve"> חבר ועדת סדר דין פלילי אשת קשר נטע משה, פלאפון 05</t>
  </si>
  <si>
    <t xml:space="preserve"> 10,622.00</t>
  </si>
  <si>
    <t>4501722477</t>
  </si>
  <si>
    <t>4501769619</t>
  </si>
  <si>
    <t xml:space="preserve"> חוות דעת מומחה בענין אחיאסף גרסט נגד 013 נטוויז'ן</t>
  </si>
  <si>
    <t>4501781462</t>
  </si>
  <si>
    <t>41907430</t>
  </si>
  <si>
    <t>אבנר גבאי - חברת עורכי דין</t>
  </si>
  <si>
    <t>515405496</t>
  </si>
  <si>
    <t xml:space="preserve"> חוות דעת מומחה,  מימון אגרה והוצאות משפט בענין קי</t>
  </si>
  <si>
    <t>4501809572</t>
  </si>
  <si>
    <t xml:space="preserve"> הוצאות תרגומים והוצאות משפט בענין עמותת אזרחים למ</t>
  </si>
  <si>
    <t>4501810184</t>
  </si>
  <si>
    <t xml:space="preserve"> מימון הוצאות איתור כתובות ותמלול והוצאות משפט בענ</t>
  </si>
  <si>
    <t>4501810196</t>
  </si>
  <si>
    <t xml:space="preserve"> מימון אגרת בית משפט והוצאות משפט בענין אדם ג'ונסו</t>
  </si>
  <si>
    <t>4501810205</t>
  </si>
  <si>
    <t xml:space="preserve"> חוות דעת מומחה + חוות דעת משלימה, מימון אגרה והוצ</t>
  </si>
  <si>
    <t>4501990529</t>
  </si>
  <si>
    <t xml:space="preserve"> שירות עיבוד נתונים עבור הטאבו איש קשר אבי שמר, פל</t>
  </si>
  <si>
    <t>4502024377</t>
  </si>
  <si>
    <t xml:space="preserve"> קרגלים עבור מחסן הטאבו איש קשר אבי שמר, פלאפון 05</t>
  </si>
  <si>
    <t>4502025431</t>
  </si>
  <si>
    <t xml:space="preserve"> שירותי ליווי פרוייקט עבור טאבו חולון, רחוב קדושי</t>
  </si>
  <si>
    <t>4502054874</t>
  </si>
  <si>
    <t>40189595</t>
  </si>
  <si>
    <t>חברת דואר ישראל בע"מ-עמלות</t>
  </si>
  <si>
    <t xml:space="preserve"> שורה 23 - שירותים לפי נספח א' 1 להסכם שורה 24 - ש</t>
  </si>
  <si>
    <t xml:space="preserve">  5,635.28</t>
  </si>
  <si>
    <t>שרית קלמן</t>
  </si>
  <si>
    <t>4502062167</t>
  </si>
  <si>
    <t xml:space="preserve"> תחמושת ונרתיקים עבור אגף הבטחון איש קשר רפי אזרך,</t>
  </si>
  <si>
    <t>4502131524</t>
  </si>
  <si>
    <t xml:space="preserve"> ציוד משרדי עבור רשם לענייני ירושה - אפ"כ תל-אביב</t>
  </si>
  <si>
    <t>4502177993</t>
  </si>
  <si>
    <t xml:space="preserve"> שכירות למכונת צילום עבור ביתי הדין השרעי המכונה ת</t>
  </si>
  <si>
    <t>4502235234</t>
  </si>
  <si>
    <t xml:space="preserve"> אחר, הלשכה הראשית ירושלים, רון ויצלינג, 050-62177</t>
  </si>
  <si>
    <t>4502262949</t>
  </si>
  <si>
    <t>40001144</t>
  </si>
  <si>
    <t>ארטרא בע"מ</t>
  </si>
  <si>
    <t>510936347</t>
  </si>
  <si>
    <t xml:space="preserve"> אפ"כ, לילית ביטון 0506213333 התשלום יהיה לפי בפוע</t>
  </si>
  <si>
    <t>4502267907</t>
  </si>
  <si>
    <t>42423447</t>
  </si>
  <si>
    <t>אשכנזי עמית</t>
  </si>
  <si>
    <t>029325610</t>
  </si>
  <si>
    <t xml:space="preserve"> לשכה ראשית, לשכה משפטית נמרוד ארצי 050-7366156 הת</t>
  </si>
  <si>
    <t xml:space="preserve"> 21,600.00</t>
  </si>
  <si>
    <t>4502454921</t>
  </si>
  <si>
    <t xml:space="preserve"> ציוד משרדי עבור אפ"כ חיפה- קרן דהן 050-7061659 הת</t>
  </si>
  <si>
    <t>4502198954</t>
  </si>
  <si>
    <t>40189258</t>
  </si>
  <si>
    <t>טבקמן מיכל</t>
  </si>
  <si>
    <t>037538808</t>
  </si>
  <si>
    <t xml:space="preserve"> יועץ להתאמות נגישות בלימודים, עבור נציבות שוויון</t>
  </si>
  <si>
    <t>4502209185</t>
  </si>
  <si>
    <t xml:space="preserve"> הפקת סרטון אנימציה  +קריינות נציבות שוויון זכויות</t>
  </si>
  <si>
    <t>4502256595</t>
  </si>
  <si>
    <t>41332576</t>
  </si>
  <si>
    <t>פינגולד חגי</t>
  </si>
  <si>
    <t>027375906</t>
  </si>
  <si>
    <t xml:space="preserve"> אספקת שירותי דיגיטל עבור נציבות שיווין זכויות לאנ</t>
  </si>
  <si>
    <t>4502272181</t>
  </si>
  <si>
    <t xml:space="preserve"> פרוטוקול 478/22,פתיחה,הקמה וניהול של רשת חברתית ע</t>
  </si>
  <si>
    <t>4502286133</t>
  </si>
  <si>
    <t xml:space="preserve"> שינוע מכונות צילום +כרטיסים עבור יח' המשרד א"ק: ר</t>
  </si>
  <si>
    <t>4502290763</t>
  </si>
  <si>
    <t xml:space="preserve"> אספקה, התקנה ותחזוקת מתקני שתייה עבור כלל יח' המש</t>
  </si>
  <si>
    <t>4502298618</t>
  </si>
  <si>
    <t xml:space="preserve"> מסך עבור מערכת ניהול תורים, נח"ל, עבור אפ"כ נוף ה</t>
  </si>
  <si>
    <t>4502303855</t>
  </si>
  <si>
    <t xml:space="preserve"> ציוד למערכת ניהול תורים, עבור מעבר טאבו נוף הגליל</t>
  </si>
  <si>
    <t>4502304110</t>
  </si>
  <si>
    <t xml:space="preserve"> שעות גישור - כהנא בלהה,עבור לשכה משפטית- קדם תביע</t>
  </si>
  <si>
    <t>4502308808</t>
  </si>
  <si>
    <t xml:space="preserve"> שירותי מזון עבור רושת התאגידים, נציבות שוויון זכו</t>
  </si>
  <si>
    <t>4502311454</t>
  </si>
  <si>
    <t xml:space="preserve"> אספקה והתקנה 15 נקודות חיבור, הרשות לרישום והסדר</t>
  </si>
  <si>
    <t>4502319732</t>
  </si>
  <si>
    <t xml:space="preserve"> ריהוט עבור פרויקט כורש ירושלים, פרקליטות ירושלים</t>
  </si>
  <si>
    <t>4502319932</t>
  </si>
  <si>
    <t>40532886</t>
  </si>
  <si>
    <t>תבונה ונגישות טכנולוגיות בע"מ</t>
  </si>
  <si>
    <t>514583103</t>
  </si>
  <si>
    <t xml:space="preserve"> בדיקת נגישות ב-22 אתרי המשרד, בהתאם לפרוטוקול ועד</t>
  </si>
  <si>
    <t xml:space="preserve"> 23,163.75</t>
  </si>
  <si>
    <t>שניר בן טובים</t>
  </si>
  <si>
    <t>4502320773</t>
  </si>
  <si>
    <t xml:space="preserve"> תשלום אגרות לפטנטים ורשות התאגידים טאבו ומנהלת הי</t>
  </si>
  <si>
    <t>123,000.00</t>
  </si>
  <si>
    <t>4502321276</t>
  </si>
  <si>
    <t xml:space="preserve"> ריהוט עבור פרויקט- בית מושקוביץ קומה 1 א"ק- ריקי</t>
  </si>
  <si>
    <t>4502321298</t>
  </si>
  <si>
    <t>41060047</t>
  </si>
  <si>
    <t>יומטוביאן אלון בע"מ</t>
  </si>
  <si>
    <t>514434661</t>
  </si>
  <si>
    <t xml:space="preserve"> מאגר השמאים הממשלתי</t>
  </si>
  <si>
    <t>4502321779</t>
  </si>
  <si>
    <t xml:space="preserve"> מאגר השמאים הממשלתי שירותי שמאות עבור רשות התאגיד</t>
  </si>
  <si>
    <t xml:space="preserve"> 10,390.00</t>
  </si>
  <si>
    <t>4502322050</t>
  </si>
  <si>
    <t xml:space="preserve"> טיוב נתונים-  כ3500 תיקי בתים משותפים, רישום והסד</t>
  </si>
  <si>
    <t>4502322728</t>
  </si>
  <si>
    <t xml:space="preserve"> תצורה 1.3 - מסך מקצועי "65 - ד.מ פרקליטות דרום פל</t>
  </si>
  <si>
    <t>4502326310</t>
  </si>
  <si>
    <t xml:space="preserve"> כיבוד עבור 2 כנסים בוקר + אחרה"צ ,בתאריכים 1.6, 5</t>
  </si>
  <si>
    <t>4502331947</t>
  </si>
  <si>
    <t>42500181</t>
  </si>
  <si>
    <t>מיט טיים</t>
  </si>
  <si>
    <t>558432282</t>
  </si>
  <si>
    <t xml:space="preserve"> ארוחת צהריים מלאה הכוללת מנה עיקרית + תוספת + שתי</t>
  </si>
  <si>
    <t>4502332379</t>
  </si>
  <si>
    <t xml:space="preserve"> מסכים עבור מעבר ביה"ד שרעי טייבה, בית הדין השרעי</t>
  </si>
  <si>
    <t>4502332399</t>
  </si>
  <si>
    <t xml:space="preserve"> מסך עבור פרויקט שיפוץ בית מושקוביץ ת"א, סיוע משפט</t>
  </si>
  <si>
    <t>4502334047</t>
  </si>
  <si>
    <t xml:space="preserve"> ריהוט עבור פרויקט- רשות התאגידים מגדלי הבירה י-ם,</t>
  </si>
  <si>
    <t>4502335209</t>
  </si>
  <si>
    <t xml:space="preserve"> התקשרות לצורך גישור בתיק בנימין מורבסקי מס הליך ת</t>
  </si>
  <si>
    <t xml:space="preserve">  6,124.00</t>
  </si>
  <si>
    <t>4502342385</t>
  </si>
  <si>
    <t xml:space="preserve"> ציוד משרדי עבור רישום והסדר מקרקעין י-ם שמואל בן</t>
  </si>
  <si>
    <t>4502343652</t>
  </si>
  <si>
    <t xml:space="preserve"> פרסום בעיתון עבור רשם המפלגות לרישום ושינויים במפ</t>
  </si>
  <si>
    <t>4502344701</t>
  </si>
  <si>
    <t>42117507</t>
  </si>
  <si>
    <t>עדי זרנקין - יישוב סכסוכים בע"מ</t>
  </si>
  <si>
    <t>516066198</t>
  </si>
  <si>
    <t xml:space="preserve"> גישור בתיק נטלי פלר 5066-02-22 הלשכה המשפטית , אב</t>
  </si>
  <si>
    <t xml:space="preserve"> 44,192.00</t>
  </si>
  <si>
    <t>4502348142</t>
  </si>
  <si>
    <t>41478789</t>
  </si>
  <si>
    <t>ארגותרפי בע"מ</t>
  </si>
  <si>
    <t>515449114</t>
  </si>
  <si>
    <t xml:space="preserve"> כסא אורטופדי עבור העובדת נוית ישראלי, סנגוריה ציב</t>
  </si>
  <si>
    <t>נוית רחל ישראלי</t>
  </si>
  <si>
    <t>4502351461</t>
  </si>
  <si>
    <t>40302257</t>
  </si>
  <si>
    <t>רדיאנו צביה</t>
  </si>
  <si>
    <t>053627709</t>
  </si>
  <si>
    <t xml:space="preserve"> קורס בנושא כתיבה שירותית שלושה מפגשים- 25 משתתפים</t>
  </si>
  <si>
    <t>שירן מזרחי</t>
  </si>
  <si>
    <t>4502352886</t>
  </si>
  <si>
    <t xml:space="preserve"> תיקי פעולה עפ"י פרוטוקול 503/23 מיום 19/02/2023,</t>
  </si>
  <si>
    <t>4502355048</t>
  </si>
  <si>
    <t>40331603</t>
  </si>
  <si>
    <t>מנטבר אמנים והפקות בע"מ</t>
  </si>
  <si>
    <t>512523812</t>
  </si>
  <si>
    <t xml:space="preserve"> יום גיבוש בתאריך ה12.9 עבור 300 משתתפים, הרשות לר</t>
  </si>
  <si>
    <t>4502360702</t>
  </si>
  <si>
    <t xml:space="preserve"> חיבור למסך עבור רשות התאגידים רונן צור 0506216200</t>
  </si>
  <si>
    <t>4502362570</t>
  </si>
  <si>
    <t xml:space="preserve"> מגן קיר , רשות התאגידים-רונן צור 050-6216200 התשל</t>
  </si>
  <si>
    <t>4502363889</t>
  </si>
  <si>
    <t xml:space="preserve"> כסאות עובד+מנהל+ח.ישיבות ופינות המתנה, סיוע משפטי</t>
  </si>
  <si>
    <t>4502364945</t>
  </si>
  <si>
    <t xml:space="preserve"> ציוד משרדי עבור סנגוריה ציבורית ת"א, רוחמה שמואלי</t>
  </si>
  <si>
    <t>4502368665</t>
  </si>
  <si>
    <t xml:space="preserve"> כיבוד משקי, רשות התאגידים-רונן צור 050-6216200 כת</t>
  </si>
  <si>
    <t>4502368669</t>
  </si>
  <si>
    <t xml:space="preserve"> העתקות של מתקני שתיה, לשכה ראשית- רון ויצלינג 050</t>
  </si>
  <si>
    <t>4502371852</t>
  </si>
  <si>
    <t>40158794</t>
  </si>
  <si>
    <t>הדקה התשעים בע"מ</t>
  </si>
  <si>
    <t>512543927</t>
  </si>
  <si>
    <t xml:space="preserve"> לינות עבור סמינר מנהלים, רישום והסדר מקרקעין - הנ</t>
  </si>
  <si>
    <t>4502378139</t>
  </si>
  <si>
    <t xml:space="preserve"> שירותי הדברה, רישום והסדר מקרקעין הנהלה- יאיר אבו</t>
  </si>
  <si>
    <t>4502378666</t>
  </si>
  <si>
    <t>41578292</t>
  </si>
  <si>
    <t>כולנא ירושלים (ע''ר)</t>
  </si>
  <si>
    <t xml:space="preserve"> סיור ואירוח בקונסוליה, הזמנה בדיעבד- אישור חשב מצ</t>
  </si>
  <si>
    <t>4502401082</t>
  </si>
  <si>
    <t xml:space="preserve"> רולאפ עבור סנגוריה י-ם, ענת זיו 050-6216498 התשלו</t>
  </si>
  <si>
    <t>ענת זיו</t>
  </si>
  <si>
    <t>4502402943</t>
  </si>
  <si>
    <t xml:space="preserve"> ציוד משרדי, נציבות שוויון זכויות לאנשים עם מוגבלו</t>
  </si>
  <si>
    <t>4502403004</t>
  </si>
  <si>
    <t xml:space="preserve"> מיתוג מיזם "גיידסטאר", רשות התאגידים, רונן צור, 0</t>
  </si>
  <si>
    <t>4502405018</t>
  </si>
  <si>
    <t xml:space="preserve"> מולטימדיה עבור פרויקט הדר דפנה 13 חטיבת תפעול ולו</t>
  </si>
  <si>
    <t>4502405637</t>
  </si>
  <si>
    <t xml:space="preserve"> פרסומים, רשות התאגידים, רונן צור, 050-6216200 התש</t>
  </si>
  <si>
    <t>4502405832</t>
  </si>
  <si>
    <t xml:space="preserve"> שדרוג חדרי מנהלים לאחר שיפוץ מושקוביץ ת"א, חטיבת</t>
  </si>
  <si>
    <t>4502405923</t>
  </si>
  <si>
    <t xml:space="preserve"> מולטימדיה שדרוג ישיבות- סיוע משפטי בית מושקוביץ ח</t>
  </si>
  <si>
    <t>4502405958</t>
  </si>
  <si>
    <t xml:space="preserve"> מולטימדיה שדרוג חדרי ישיבות קומה 1 בית מושקוביץ ת</t>
  </si>
  <si>
    <t>4502406212</t>
  </si>
  <si>
    <t xml:space="preserve"> כסאות עבור פרויקט חולון, רישום והסדר מקרקעין, יאי</t>
  </si>
  <si>
    <t>4502406225</t>
  </si>
  <si>
    <t>4502406226</t>
  </si>
  <si>
    <t xml:space="preserve"> מולטימדיה שדרוג ח.ישיבות אפוטורופוס כללי, שיפוץ ב</t>
  </si>
  <si>
    <t>4502406228</t>
  </si>
  <si>
    <t xml:space="preserve"> מולטימדיה שדרוג ח.ישיבות קומה 4- תאגידים, שיפוץ ב</t>
  </si>
  <si>
    <t>4502411694</t>
  </si>
  <si>
    <t xml:space="preserve"> שעות עבודה עבור התקנות מולטימדיה לפרויקטים, חטיבת</t>
  </si>
  <si>
    <t>4502425377</t>
  </si>
  <si>
    <t>40937183</t>
  </si>
  <si>
    <t>יעקב רובין-משרד עו"ד</t>
  </si>
  <si>
    <t>558094447</t>
  </si>
  <si>
    <t xml:space="preserve"> ייצוג, הלשכה המשפטית -אבי אלמי 0542606717 התשלום</t>
  </si>
  <si>
    <t>4502425679</t>
  </si>
  <si>
    <t xml:space="preserve"> ריהוט עבור פרויקט בית הדין השרעי רהט, בית הדין הש</t>
  </si>
  <si>
    <t>4502425754</t>
  </si>
  <si>
    <t xml:space="preserve"> שתיית בכירים, אגף בכיר שירות-שירן מזרחי 050785856</t>
  </si>
  <si>
    <t>4502429383</t>
  </si>
  <si>
    <t>41061244</t>
  </si>
  <si>
    <t>ה.ד. גלריה בע"מ</t>
  </si>
  <si>
    <t>515028439</t>
  </si>
  <si>
    <t xml:space="preserve"> תמונות, רישום והסדר מקרקעין -שמואל בן עמי 052-861</t>
  </si>
  <si>
    <t>4502430269</t>
  </si>
  <si>
    <t xml:space="preserve"> גישור ת"א 30743-03-16 אביבה דזטרוב נ' מ"י - המגשר</t>
  </si>
  <si>
    <t xml:space="preserve">  6,484.00</t>
  </si>
  <si>
    <t>4502431268</t>
  </si>
  <si>
    <t xml:space="preserve"> מערכת ניהול תורים, אגף בכיר שירות -גלי דוגמא 0543</t>
  </si>
  <si>
    <t>4502434830</t>
  </si>
  <si>
    <t xml:space="preserve"> מודול המאפשר זימון תורים לשיחה טלפונית, אגף בכיר</t>
  </si>
  <si>
    <t>4502435900</t>
  </si>
  <si>
    <t>41050117</t>
  </si>
  <si>
    <t>טנא רינדה מיכל</t>
  </si>
  <si>
    <t>037336427</t>
  </si>
  <si>
    <t xml:space="preserve"> הרצאה "נגישות לנפגעי טראומה" המתקיימת ב25.2.24, נ</t>
  </si>
  <si>
    <t>4502438610</t>
  </si>
  <si>
    <t xml:space="preserve"> כיבוד משקי, סנגוריה ציבורית מרכז, אפרת מאולבוגט,</t>
  </si>
  <si>
    <t>4502438650</t>
  </si>
  <si>
    <t xml:space="preserve"> ציוד משרדי, רישום והסדר מקרקעין ירושלים, שמואל בן</t>
  </si>
  <si>
    <t>4502438890</t>
  </si>
  <si>
    <t>40493905</t>
  </si>
  <si>
    <t>אמנון סטרשנוב - בוררויות וגישורים</t>
  </si>
  <si>
    <t>514293562</t>
  </si>
  <si>
    <t xml:space="preserve"> גישור בתיק רומן זדורוב נ' מדינת ישראל - קדם תביעה</t>
  </si>
  <si>
    <t xml:space="preserve">  2,950.22</t>
  </si>
  <si>
    <t>4502439116</t>
  </si>
  <si>
    <t>4502440741</t>
  </si>
  <si>
    <t xml:space="preserve"> שכירת מכונות צילום+תשלום פעימת מונה למכונות צילום</t>
  </si>
  <si>
    <t>4502440958</t>
  </si>
  <si>
    <t xml:space="preserve"> ציוד משרדי, רשות התאגידים, רונן צור, 050-6216200</t>
  </si>
  <si>
    <t>4502441040</t>
  </si>
  <si>
    <t>40001158</t>
  </si>
  <si>
    <t>גלובס פבלישר עתונות (1983) בע"מ</t>
  </si>
  <si>
    <t>510989940</t>
  </si>
  <si>
    <t xml:space="preserve"> עיתונות מודפסת ומקוונת</t>
  </si>
  <si>
    <t>4502442037</t>
  </si>
  <si>
    <t xml:space="preserve"> הרצאה "הנגשת הסביבה והשירותים לנפגעי טראומה" המתק</t>
  </si>
  <si>
    <t>4502442052</t>
  </si>
  <si>
    <t xml:space="preserve"> החלפת גלופה למכונת ביול, רישום והסדר מקרקעין ירוש</t>
  </si>
  <si>
    <t>4502447762</t>
  </si>
  <si>
    <t xml:space="preserve"> החלפת פלסטיקה במתקני שתיה, לשכה ראשית רון ויצלינג</t>
  </si>
  <si>
    <t>4502447803</t>
  </si>
  <si>
    <t>41555340</t>
  </si>
  <si>
    <t>סלקט תקשורת בע"מ</t>
  </si>
  <si>
    <t>514737881</t>
  </si>
  <si>
    <t xml:space="preserve"> תשלום חודשי עבור חיוב לכוכבית מספר מקוצר, חטיבת ת</t>
  </si>
  <si>
    <t>4502448138</t>
  </si>
  <si>
    <t xml:space="preserve"> ציוד משרדי, רשות התאגידים רונן צור 050-6216200 הת</t>
  </si>
  <si>
    <t>4502449577</t>
  </si>
  <si>
    <t>41059088</t>
  </si>
  <si>
    <t>עיתון מקור ראשון שותפות מוגבלת</t>
  </si>
  <si>
    <t>550255509</t>
  </si>
  <si>
    <t xml:space="preserve"> עיתונות מודפסת ומקוונת- מקור ראשון / ישראל היום 2</t>
  </si>
  <si>
    <t>4502450382</t>
  </si>
  <si>
    <t>40011446</t>
  </si>
  <si>
    <t>ידיעות מינויים</t>
  </si>
  <si>
    <t>540181054</t>
  </si>
  <si>
    <t xml:space="preserve"> עיתונות מודפסת ומקוונת 16.4.24- לא בוצע כמות נכונ</t>
  </si>
  <si>
    <t>4502451110</t>
  </si>
  <si>
    <t xml:space="preserve"> מסך, סנגוריה ציבורית ת"א, ניר יורב, 054-4509686 ה</t>
  </si>
  <si>
    <t>ניר יורב</t>
  </si>
  <si>
    <t>4502451136</t>
  </si>
  <si>
    <t xml:space="preserve"> ציוד משרדי, סנגוריה ציבורית חיפה אורלי פרייליך 05</t>
  </si>
  <si>
    <t>אורלי פרייליך</t>
  </si>
  <si>
    <t>4502451171</t>
  </si>
  <si>
    <t xml:space="preserve"> חותמות, סנגוריה ציבורית באר שבע חלי אוחיון 052-53</t>
  </si>
  <si>
    <t>4502451184</t>
  </si>
  <si>
    <t xml:space="preserve"> ציוד משרדי, סנגוריה ציבורית באר שבע חלי אוחיון 05</t>
  </si>
  <si>
    <t>4502451186</t>
  </si>
  <si>
    <t xml:space="preserve"> תצורה 1.7 - מסך מקצועי "85-"86 -ד.מ סנגוריה ת"א נ</t>
  </si>
  <si>
    <t>4502451536</t>
  </si>
  <si>
    <t>40275415</t>
  </si>
  <si>
    <t>דיין יהודה</t>
  </si>
  <si>
    <t>022256143</t>
  </si>
  <si>
    <t xml:space="preserve"> שירותי שמאות עבור רשות התאגידים. איש קשר-רונן צור</t>
  </si>
  <si>
    <t xml:space="preserve">  5,000.00</t>
  </si>
  <si>
    <t>4502455709</t>
  </si>
  <si>
    <t>40571902</t>
  </si>
  <si>
    <t>ונונו אירית</t>
  </si>
  <si>
    <t>025599028</t>
  </si>
  <si>
    <t xml:space="preserve"> 32,360.00</t>
  </si>
  <si>
    <t>4502458516</t>
  </si>
  <si>
    <t xml:space="preserve"> פרסום מפלגה בעיתון עבור רשות התאגידים רונן צור 05</t>
  </si>
  <si>
    <t>4502464510</t>
  </si>
  <si>
    <t xml:space="preserve"> ציוד משרדי, סנגוריה ת"א -ניר יורב 054-4509686 התש</t>
  </si>
  <si>
    <t>4502467483</t>
  </si>
  <si>
    <t>42067125</t>
  </si>
  <si>
    <t>גיא תרב ובר בע"מ</t>
  </si>
  <si>
    <t>515364131</t>
  </si>
  <si>
    <t xml:space="preserve"> הדברה, רישום והסדר מקרקעין נתניה, שמואל בן עמי, 0</t>
  </si>
  <si>
    <t>4502467560</t>
  </si>
  <si>
    <t xml:space="preserve"> מסכים עבור קריית ממשלה חדשה נתניה, רישום והסדר מק</t>
  </si>
  <si>
    <t>4502468154</t>
  </si>
  <si>
    <t>40001037</t>
  </si>
  <si>
    <t>הוצאת עתון הארץ בע"מ</t>
  </si>
  <si>
    <t>510015449</t>
  </si>
  <si>
    <t xml:space="preserve"> עיתונות מודפסת ומקוונת עיתונות מודפסת ומקוונת</t>
  </si>
  <si>
    <t>4502468396</t>
  </si>
  <si>
    <t>41907326</t>
  </si>
  <si>
    <t>תרוג'מן יוסף</t>
  </si>
  <si>
    <t>300058484</t>
  </si>
  <si>
    <t xml:space="preserve">  8,547.00</t>
  </si>
  <si>
    <t>4502469767</t>
  </si>
  <si>
    <t xml:space="preserve"> התקנת מסך עבור חדר ישיבות בקריית ממשלה חולון חדשה</t>
  </si>
  <si>
    <t>4502469772</t>
  </si>
  <si>
    <t>40015936</t>
  </si>
  <si>
    <t>יניר מערכות בע"מ</t>
  </si>
  <si>
    <t>511732893</t>
  </si>
  <si>
    <t xml:space="preserve"> מסכים עבור קריית ממשלה חדשה בנתניה, רישום והסדר מ</t>
  </si>
  <si>
    <t>4502469785</t>
  </si>
  <si>
    <t xml:space="preserve"> מסכים ללשכת חולון בקריית ממשלה חדשה, רישום והסדר</t>
  </si>
  <si>
    <t>4502469791</t>
  </si>
  <si>
    <t xml:space="preserve"> מסכי מולטימדיה ללשכת חולון החדשה בקריית הממשלה, ר</t>
  </si>
  <si>
    <t>4502476424</t>
  </si>
  <si>
    <t xml:space="preserve"> כרטיסי ביקור, סנגוריה ציבורית ת"א, תמר בוקשפן, 05</t>
  </si>
  <si>
    <t>4502479924</t>
  </si>
  <si>
    <t>40823683</t>
  </si>
  <si>
    <t>בוימן נורברט</t>
  </si>
  <si>
    <t>302035696</t>
  </si>
  <si>
    <t xml:space="preserve"> מזוזות עבור הרשות לרישום והסדר זכויות מקרקעין שמו</t>
  </si>
  <si>
    <t>4502482509</t>
  </si>
  <si>
    <t xml:space="preserve"> דלתות, רישום והסדר מקרקעין נתניה, שמואל בן עמי, 0</t>
  </si>
  <si>
    <t>4502482936</t>
  </si>
  <si>
    <t xml:space="preserve"> חותמות עבור סנג"צ חיפה אורלי פרייליך 050-6217408</t>
  </si>
  <si>
    <t>4502484628</t>
  </si>
  <si>
    <t xml:space="preserve"> ריהוט עבור קריית הממשלחה החדשה בנתניה, רישום והסד</t>
  </si>
  <si>
    <t>4502485407</t>
  </si>
  <si>
    <t xml:space="preserve"> כיבוד עבור סדרת ימי עיון, אגף בכיר השירות, שירן מ</t>
  </si>
  <si>
    <t>4502485431</t>
  </si>
  <si>
    <t xml:space="preserve"> השכרת כיתות לסדרת ימי עיון, אגף בכיר שירות, שירן</t>
  </si>
  <si>
    <t>4502486510</t>
  </si>
  <si>
    <t xml:space="preserve"> פוסטרים לצורך הדרכה ליחידה חדל"פ, אגף בכיר שירות,</t>
  </si>
  <si>
    <t>4502487833</t>
  </si>
  <si>
    <t xml:space="preserve"> פתח תקשורת לשולחן ישיבות, הכונס הרשמי, רוית דורון</t>
  </si>
  <si>
    <t>4502488830</t>
  </si>
  <si>
    <t xml:space="preserve"> ריהוט עבור הכונס הרשמי, בית מושקוביץ ת"א, הכונס ה</t>
  </si>
  <si>
    <t>4502492352</t>
  </si>
  <si>
    <t xml:space="preserve"> ספסלי המתנה, אפ"כ תל אביב, נורית יוחאי, 050-62161</t>
  </si>
  <si>
    <t>4502492776</t>
  </si>
  <si>
    <t xml:space="preserve"> מכונות צילום לקהל, חטיבת תפעול ולוגיסטיקה ירושלים</t>
  </si>
  <si>
    <t>4502492891</t>
  </si>
  <si>
    <t>42321773</t>
  </si>
  <si>
    <t>יעקב (קובי) כהן- ייעוץ כלכלי ושמאות</t>
  </si>
  <si>
    <t>516326238</t>
  </si>
  <si>
    <t xml:space="preserve"> שירותי שמאות עבור רשות התאגידים. יעקוב כהן - ייעו</t>
  </si>
  <si>
    <t xml:space="preserve"> 20,597.18</t>
  </si>
  <si>
    <t>4502498081</t>
  </si>
  <si>
    <t>42093593</t>
  </si>
  <si>
    <t>תורג'מן מאיר</t>
  </si>
  <si>
    <t>027203215</t>
  </si>
  <si>
    <t xml:space="preserve"> שירותי שמאות עבור רשות התאגידים. - תורג'מן מאיר א</t>
  </si>
  <si>
    <t>4502499547</t>
  </si>
  <si>
    <t xml:space="preserve"> שתייה בכירים, הרשות לרישום והסדר זכויות מקרקעין ש</t>
  </si>
  <si>
    <t xml:space="preserve">  1,155.45</t>
  </si>
  <si>
    <t>4502499609</t>
  </si>
  <si>
    <t xml:space="preserve"> כיבוד משקי, אפ"כ ירושלים, לילית ביטון, 050-621733</t>
  </si>
  <si>
    <t>4502499610</t>
  </si>
  <si>
    <t xml:space="preserve"> ציוד למטבח, אפ"כ ת"א, נורית יוחאי, 050-6216157 הת</t>
  </si>
  <si>
    <t>4502499613</t>
  </si>
  <si>
    <t xml:space="preserve"> ציוד משרדי, אפוטרופוס כללי באר שבע ענת ברקוביץ -</t>
  </si>
  <si>
    <t>4502502213</t>
  </si>
  <si>
    <t>40331972</t>
  </si>
  <si>
    <t>עודד שטרנברג משרד עורכי דין</t>
  </si>
  <si>
    <t>514094366</t>
  </si>
  <si>
    <t xml:space="preserve"> גישור בתיק קרן סידקובסקי נ' מד"י 31258-02-20 הלשכ</t>
  </si>
  <si>
    <t xml:space="preserve">  2,924.00</t>
  </si>
  <si>
    <t>4502502649</t>
  </si>
  <si>
    <t xml:space="preserve"> ציוד משרדי, סנגוריה ציבורית ת"א, תמר בוקשפן, 050-</t>
  </si>
  <si>
    <t>4502502789</t>
  </si>
  <si>
    <t xml:space="preserve"> ניידת טיפול נמרץ כולל נהג חובש + פרמדיק למשחק לזכ</t>
  </si>
  <si>
    <t>4502502806</t>
  </si>
  <si>
    <t>4502503077</t>
  </si>
  <si>
    <t xml:space="preserve"> פרסום מודעות לפירוק עמותות, רונן צור 050-6216200</t>
  </si>
  <si>
    <t>4502504407</t>
  </si>
  <si>
    <t>41586958</t>
  </si>
  <si>
    <t>שגב ירין</t>
  </si>
  <si>
    <t>035846815</t>
  </si>
  <si>
    <t xml:space="preserve"> גישור בתיק ת"א 9986-10-23 כהן נ' משרד המשפטים, לש</t>
  </si>
  <si>
    <t xml:space="preserve">  1,575.00</t>
  </si>
  <si>
    <t>4502504469</t>
  </si>
  <si>
    <t xml:space="preserve"> קרטון ארכיב, רשות התאגידים ,רונן צור 050-6216200</t>
  </si>
  <si>
    <t>4502506925</t>
  </si>
  <si>
    <t xml:space="preserve"> כיבוד משקי, סנגוריה ציבורית ת"א, תמר בוקשפן, 050-</t>
  </si>
  <si>
    <t>4502507541</t>
  </si>
  <si>
    <t xml:space="preserve"> 9 לוחות עבור רשות התאגידים לפי פירוט הצעת המחיר ה</t>
  </si>
  <si>
    <t>4502507545</t>
  </si>
  <si>
    <t xml:space="preserve">  0.11</t>
  </si>
  <si>
    <t>4502508502</t>
  </si>
  <si>
    <t xml:space="preserve"> כיבוד משקי, סנגוריה ציבורית הנהלה, רוחמה שמואלי,</t>
  </si>
  <si>
    <t>4502508550</t>
  </si>
  <si>
    <t>40006754</t>
  </si>
  <si>
    <t>ערן אורנה</t>
  </si>
  <si>
    <t>056490105</t>
  </si>
  <si>
    <t xml:space="preserve"> יועץ למוגבלות שמיעה עבור נציבות שוויון זכויות לאנ</t>
  </si>
  <si>
    <t>4502508590</t>
  </si>
  <si>
    <t>40223053</t>
  </si>
  <si>
    <t>יוביפרינט (2005) בע"מ</t>
  </si>
  <si>
    <t>513652057</t>
  </si>
  <si>
    <t xml:space="preserve"> תיק מפקח על רישום מקרקעין, רישום והסדר מקרקעין, ש</t>
  </si>
  <si>
    <t>4502509743</t>
  </si>
  <si>
    <t>4502510723</t>
  </si>
  <si>
    <t>40939674</t>
  </si>
  <si>
    <t>נגאר הנרי</t>
  </si>
  <si>
    <t>028157634</t>
  </si>
  <si>
    <t xml:space="preserve"> גישור בת.א 54662-04-23 אמל סגיר נ' מ"י , הלשכה המ</t>
  </si>
  <si>
    <t>897.75</t>
  </si>
  <si>
    <t>4502515798</t>
  </si>
  <si>
    <t xml:space="preserve"> כיבוד משקי, רישום והסדר מקרקעין הנהלה, שמואל בן ע</t>
  </si>
  <si>
    <t>4502516566</t>
  </si>
  <si>
    <t xml:space="preserve"> גישור זכריא סיאם נ' מ"י ת"א 28244/05/22, מגשר גור</t>
  </si>
  <si>
    <t xml:space="preserve">  1,827.50</t>
  </si>
  <si>
    <t>4502519672</t>
  </si>
  <si>
    <t xml:space="preserve"> מסך, רישום והסדר מקרקעין פתח תקווה, שמואל בן עמי,</t>
  </si>
  <si>
    <t>4502520615</t>
  </si>
  <si>
    <t>42165577</t>
  </si>
  <si>
    <t>אתרי ניהול ואירוח בע"מ</t>
  </si>
  <si>
    <t>515804227</t>
  </si>
  <si>
    <t xml:space="preserve"> מים וכריכים לסיור עבור סנגוריה ציבורית 3/11/24 רו</t>
  </si>
  <si>
    <t>4502520629</t>
  </si>
  <si>
    <t xml:space="preserve"> נייר צילום, רישום והסדר מקרקעין הנהלה, שמואל בן ע</t>
  </si>
  <si>
    <t>4502520705</t>
  </si>
  <si>
    <t xml:space="preserve"> חותמות, אפ"כ הנהלה, ניצה גרשון, 050-6217559 התשלו</t>
  </si>
  <si>
    <t>4502527639</t>
  </si>
  <si>
    <t>40007139</t>
  </si>
  <si>
    <t>תג נאור בע"מ</t>
  </si>
  <si>
    <t>512477845</t>
  </si>
  <si>
    <t xml:space="preserve"> מדפסת עבור אפ"כ הנהלה לילית ביטון 0506217333 התשל</t>
  </si>
  <si>
    <t>4502527671</t>
  </si>
  <si>
    <t>4502530056</t>
  </si>
  <si>
    <t xml:space="preserve"> שירות מסרונים עבור מוקד השירות גלי דוגמא 05431185</t>
  </si>
  <si>
    <t>4502530106</t>
  </si>
  <si>
    <t>42523111</t>
  </si>
  <si>
    <t>קומפקטוס מערכות אחסון בע"מ</t>
  </si>
  <si>
    <t>516777646</t>
  </si>
  <si>
    <t xml:space="preserve"> מעבדה פורנזית עבור שיפוץ - נחקרים לוד, הממונה על</t>
  </si>
  <si>
    <t>4502531098</t>
  </si>
  <si>
    <t xml:space="preserve"> כסאות עבור פרויקט ביה"ד חולון, בית הדין לאוכלוסין</t>
  </si>
  <si>
    <t>4502531175</t>
  </si>
  <si>
    <t xml:space="preserve"> נייר צילום, אפ"כ הנהלה, ניצה גרשון, 050-6217559 ה</t>
  </si>
  <si>
    <t>4502531258</t>
  </si>
  <si>
    <t xml:space="preserve"> כיבוד משקי, האפוטרופוס הכללי- ענת ברקוביץ' 050-62</t>
  </si>
  <si>
    <t>4502531268</t>
  </si>
  <si>
    <t xml:space="preserve"> ציוד משרדי, אפ"כ ירושלים, ניצה גרשון, 050-6217559</t>
  </si>
  <si>
    <t>4502532862</t>
  </si>
  <si>
    <t>40504030</t>
  </si>
  <si>
    <t>אילן עדו</t>
  </si>
  <si>
    <t>054668256</t>
  </si>
  <si>
    <t xml:space="preserve"> עריכת פודקאסט - עולם הירושה, אפ"כ הנהלה, לילית בי</t>
  </si>
  <si>
    <t>4502532973</t>
  </si>
  <si>
    <t xml:space="preserve"> השלמות ריהוט לפרוייקט , רישום והסדר מקרקעין חולון</t>
  </si>
  <si>
    <t>4502537721</t>
  </si>
  <si>
    <t xml:space="preserve"> חיוג כוכבית עבור לשכה ראשית עומר הדס הנדלסמן 050-</t>
  </si>
  <si>
    <t>4502538187</t>
  </si>
  <si>
    <t>40545939</t>
  </si>
  <si>
    <t>אריסטוקרט פבריק בע"מ</t>
  </si>
  <si>
    <t>514678465</t>
  </si>
  <si>
    <t xml:space="preserve"> וילונות, אפ"כ - יחידת החילוט, ניצה גרשון, 050-621</t>
  </si>
  <si>
    <t>4502540354</t>
  </si>
  <si>
    <t>4502540369</t>
  </si>
  <si>
    <t xml:space="preserve"> התקנת מקרן, רשות התאגידים -רונן צור 050-6216200 ה</t>
  </si>
  <si>
    <t>4502540379</t>
  </si>
  <si>
    <t xml:space="preserve"> שעות מנהל פרויקט, אגף בכיר שירות, גלי דוגמא, 054-</t>
  </si>
  <si>
    <t>4502540513</t>
  </si>
  <si>
    <t xml:space="preserve"> כיבוד משקי, נציבות שוויון זכויות לאנשים עם מוגבלו</t>
  </si>
  <si>
    <t>4502540535</t>
  </si>
  <si>
    <t xml:space="preserve"> מעטפות, נציבות שוויון זכויות לאנשים עם מוגבלות אפ</t>
  </si>
  <si>
    <t>4502540552</t>
  </si>
  <si>
    <t xml:space="preserve"> כיבוד משקי, אגף בכיר שירות, שירן מזרחי, 050-78585</t>
  </si>
  <si>
    <t>4502540590</t>
  </si>
  <si>
    <t xml:space="preserve"> צמחייה, נציבות שוויון זכויות לאנשים עם מוגבלות, א</t>
  </si>
  <si>
    <t>4502540611</t>
  </si>
  <si>
    <t xml:space="preserve"> ציוד משרדי, סנגוריה ציבורית ירושלים, נוית ישראלי,</t>
  </si>
  <si>
    <t>4502543912</t>
  </si>
  <si>
    <t>40952004</t>
  </si>
  <si>
    <t>אריה דסל תעשיות בע"מ</t>
  </si>
  <si>
    <t>513268508</t>
  </si>
  <si>
    <t xml:space="preserve"> פינת ישיבה, נציבות שוויון זכויות לאנשים עם מוגבלו</t>
  </si>
  <si>
    <t>4502544089</t>
  </si>
  <si>
    <t xml:space="preserve"> פרסום בעיתונות עבור רשם המפלגות, רשות התאגידים, ר</t>
  </si>
  <si>
    <t>4502544796</t>
  </si>
  <si>
    <t xml:space="preserve"> מאגר השמאים הממשלתי שמאי עודד לוי, איש קשר-רונן צ</t>
  </si>
  <si>
    <t xml:space="preserve"> 10,000.60</t>
  </si>
  <si>
    <t>4502545030</t>
  </si>
  <si>
    <t>40175741</t>
  </si>
  <si>
    <t>קו לקו הפקות 2003 בע"מ</t>
  </si>
  <si>
    <t>513425298</t>
  </si>
  <si>
    <t xml:space="preserve"> כתיבה, הפקה ושיווק של הצגה לילדים , נציבות שוויון</t>
  </si>
  <si>
    <t>4502545044</t>
  </si>
  <si>
    <t xml:space="preserve"> הדפסות, נציבות שוויון זכויות לאנשים עם מוגבלות- א</t>
  </si>
  <si>
    <t>4502545061</t>
  </si>
  <si>
    <t>10000020</t>
  </si>
  <si>
    <t>משרד ראש הממשלה</t>
  </si>
  <si>
    <t xml:space="preserve"> הקמת ערוץ יעודי לפודקסטים, רשות התאגידים רונן צור</t>
  </si>
  <si>
    <t>4502552799</t>
  </si>
  <si>
    <t>42865561</t>
  </si>
  <si>
    <t>דרור מור</t>
  </si>
  <si>
    <t>302612148</t>
  </si>
  <si>
    <t xml:space="preserve"> מתן ייעוץ סוציאלי עם יועץ שיקומי במחוז מרכז, ענת</t>
  </si>
  <si>
    <t xml:space="preserve"> 58,235.00</t>
  </si>
  <si>
    <t xml:space="preserve">    ענת     יערי</t>
  </si>
  <si>
    <t>4502552801</t>
  </si>
  <si>
    <t>42866154</t>
  </si>
  <si>
    <t>וקנין זר</t>
  </si>
  <si>
    <t>316356609</t>
  </si>
  <si>
    <t xml:space="preserve"> יועץ שיקומי למחוז חיפה של הסניגוריה הציבורית, אור</t>
  </si>
  <si>
    <t xml:space="preserve"> 36,980.40</t>
  </si>
  <si>
    <t>גלית זמירי</t>
  </si>
  <si>
    <t>4502569514</t>
  </si>
  <si>
    <t xml:space="preserve"> טיוב תיקי בית משותף רישום והסדר מקרקעין הנהלה שמו</t>
  </si>
  <si>
    <t>4502574420</t>
  </si>
  <si>
    <t>4502578121</t>
  </si>
  <si>
    <t xml:space="preserve"> ריהוט פרויקט אפ"כ, אפ"כ חיפה, קרן דהן, 050-706165</t>
  </si>
  <si>
    <t>4502578754</t>
  </si>
  <si>
    <t xml:space="preserve"> תשלום אגרות דואר ישראל - שנת 2025. אשת קשר : שרית</t>
  </si>
  <si>
    <t>517,450.99</t>
  </si>
  <si>
    <t>4502579080</t>
  </si>
  <si>
    <t xml:space="preserve"> נייר צילום רישום והסדר מקרקעין הנהלה, שמואל בן עמ</t>
  </si>
  <si>
    <t>4502579082</t>
  </si>
  <si>
    <t>4502580271</t>
  </si>
  <si>
    <t>42572295</t>
  </si>
  <si>
    <t>ממתקי אליאב בע"מ</t>
  </si>
  <si>
    <t>516740354</t>
  </si>
  <si>
    <t xml:space="preserve"> שתיה עבור הבניין החדש, חטיבת תפעול ולוגיסטיקה- הד</t>
  </si>
  <si>
    <t>4502580945</t>
  </si>
  <si>
    <t xml:space="preserve"> זרועות + התקנה, חטיבת תפעול ולוגיסטיקה, אבי לוי,</t>
  </si>
  <si>
    <t>4502583965</t>
  </si>
  <si>
    <t xml:space="preserve"> כסאות עבור פרוייקט - נחקרים חיפה, חדל"פ - מחלקת ח</t>
  </si>
  <si>
    <t>4502583976</t>
  </si>
  <si>
    <t xml:space="preserve"> מסכים עבור פרויקט - נחקרים חיפה , חדל"פ - מחלקת ח</t>
  </si>
  <si>
    <t>4502583989</t>
  </si>
  <si>
    <t xml:space="preserve"> כסאות עבור פרויקט נחקרים חיפה, חדל"פ - מחלקת חקיר</t>
  </si>
  <si>
    <t>4502584132</t>
  </si>
  <si>
    <t xml:space="preserve"> צמחייה עבור פרויקט נחקרים חיפה, חדל"פ - מחלקת חקי</t>
  </si>
  <si>
    <t>4502584174</t>
  </si>
  <si>
    <t xml:space="preserve"> שולחן ישיבות עבור פרויקט קרית הממשלה החדשה חולון,</t>
  </si>
  <si>
    <t>4502585401</t>
  </si>
  <si>
    <t xml:space="preserve"> נייר אקולוגי 75 או 80 גרם.</t>
  </si>
  <si>
    <t>4502585585</t>
  </si>
  <si>
    <t xml:space="preserve"> מסכים, אגף בכיר שירות, גלי דוגמא, 054-3118525 התש</t>
  </si>
  <si>
    <t>גלי דוגמא</t>
  </si>
  <si>
    <t>4502586934</t>
  </si>
  <si>
    <t>4502586936</t>
  </si>
  <si>
    <t xml:space="preserve"> ציוד משרדי, סנגוריה ציבורית באר שבע, חלי אוחיון,</t>
  </si>
  <si>
    <t>שוהם יוגב - סנדלר</t>
  </si>
  <si>
    <t>4502586937</t>
  </si>
  <si>
    <t xml:space="preserve"> מעטפות, סנגוריה ציבורית ת"א, ניר יורב, 054-450968</t>
  </si>
  <si>
    <t>4502586945</t>
  </si>
  <si>
    <t xml:space="preserve"> תיקי פרק', רישום והסדר מקרקעין הנהלה, שמואל בן עמ</t>
  </si>
  <si>
    <t>4502588553</t>
  </si>
  <si>
    <t xml:space="preserve"> טונרים, חטיבת תפעול ולוגיסטיקה תל אביב חביב עזרן</t>
  </si>
  <si>
    <t>4502589028</t>
  </si>
  <si>
    <t xml:space="preserve"> שיפוצים ברקיית הממשלה נתניה, אגף דיור ונכסים עוזי</t>
  </si>
  <si>
    <t>4502589239</t>
  </si>
  <si>
    <t>42865699</t>
  </si>
  <si>
    <t>סלע כרמית</t>
  </si>
  <si>
    <t>032761199</t>
  </si>
  <si>
    <t xml:space="preserve"> התקשרות עם יועץ למוגבלות נפשית, נציבות שוויון זכו</t>
  </si>
  <si>
    <t>4502589322</t>
  </si>
  <si>
    <t xml:space="preserve"> התאמת מערכת ניהול תורים לייבוא ערוץ שירות, גלי דו</t>
  </si>
  <si>
    <t>4502591780</t>
  </si>
  <si>
    <t xml:space="preserve"> מסכים עבור פרויקט שיפוץ נחקרים חיפה, חדל"פ - מחלק</t>
  </si>
  <si>
    <t>4502591958</t>
  </si>
  <si>
    <t>40148185</t>
  </si>
  <si>
    <t>תאסק תל אביב ייעוץ אסטרטגי בע"מ</t>
  </si>
  <si>
    <t>513596445</t>
  </si>
  <si>
    <t xml:space="preserve"> יעוץ אסטרטגי לאפ"כ, מוחמד בן זליקא , 0504010289 מ</t>
  </si>
  <si>
    <t>4502592774</t>
  </si>
  <si>
    <t xml:space="preserve"> כסאות, רישום והסדר מקרקעין באר שבע, שמואל בן עמי,</t>
  </si>
  <si>
    <t>4502592777</t>
  </si>
  <si>
    <t xml:space="preserve"> וילונות, אפ"כ הנהלה - יחידת החילוט, לינוי טרכטנבר</t>
  </si>
  <si>
    <t>4502592782</t>
  </si>
  <si>
    <t>4502592785</t>
  </si>
  <si>
    <t xml:space="preserve"> ציוד משקי, אפ"כ הנהלה - יחידת החילוט, לילית ביטון</t>
  </si>
  <si>
    <t>4502592791</t>
  </si>
  <si>
    <t xml:space="preserve"> הרצאה ליום הכשרה אפ"כ ירושלים לינוי טרכטנברג 054-</t>
  </si>
  <si>
    <t>4502593113</t>
  </si>
  <si>
    <t xml:space="preserve"> הקלטת פודקסטים, רשות התאגידים, רונן צור, 050-6216</t>
  </si>
  <si>
    <t>4502593281</t>
  </si>
  <si>
    <t xml:space="preserve"> מקרר מיני, רישום והסדר מקרקעין הנהלה שמואל בן עמי</t>
  </si>
  <si>
    <t>4502593342</t>
  </si>
  <si>
    <t xml:space="preserve"> מסכים, אגף בכיר שירות גלי דוגמא 054-3118525 התשלו</t>
  </si>
  <si>
    <t>4502597429</t>
  </si>
  <si>
    <t xml:space="preserve"> קרגלים, רישום והסדר מקרקעין הנהלה, שמואל בן עמי,</t>
  </si>
  <si>
    <t>4502597433</t>
  </si>
  <si>
    <t xml:space="preserve"> הדברה, רישום והסדר מקרקעין הנהלה שמואל בן עמי 052</t>
  </si>
  <si>
    <t>4502597440</t>
  </si>
  <si>
    <t xml:space="preserve"> תמונות, סנגוריה ציבורית נצרת, ז'אנה דיק, 050-6216</t>
  </si>
  <si>
    <t>4502597444</t>
  </si>
  <si>
    <t xml:space="preserve"> תמונות, נציבות שוויון זכויות לאנשים עם מוגבלות, א</t>
  </si>
  <si>
    <t>4502597629</t>
  </si>
  <si>
    <t xml:space="preserve"> ציוד משרדי, אפ"כ הנהלה לינוי טרכטנברג 054-3957754</t>
  </si>
  <si>
    <t>4502597631</t>
  </si>
  <si>
    <t xml:space="preserve"> כיבוד משקי, אפ"כ הנהלה לינוי טרכטנברג 054-3957754</t>
  </si>
  <si>
    <t>4502597638</t>
  </si>
  <si>
    <t xml:space="preserve"> כיבוד משקי, סנגוריה ציבורית באר שבע, חלי אוחיון,</t>
  </si>
  <si>
    <t>4502597639</t>
  </si>
  <si>
    <t xml:space="preserve"> ציוד משרדי, רישום והסדר מקרקעין הנהלה, שמואל בן ע</t>
  </si>
  <si>
    <t>4502597643</t>
  </si>
  <si>
    <t xml:space="preserve"> מזוודות, אפ"כ חיפה, קרן דהן, 050-7061659 התשלום י</t>
  </si>
  <si>
    <t>4502597645</t>
  </si>
  <si>
    <t>4502597647</t>
  </si>
  <si>
    <t>41120048</t>
  </si>
  <si>
    <t>חשמל ישיר ירושלים בע"מ</t>
  </si>
  <si>
    <t>515156859</t>
  </si>
  <si>
    <t xml:space="preserve"> כבל מאריך, רישום והסדר מקרקעין הנהלה, שמואל בן עמ</t>
  </si>
  <si>
    <t>4502597814</t>
  </si>
  <si>
    <t>4502597830</t>
  </si>
  <si>
    <t xml:space="preserve"> כיבוד משקי, סנגוריה ציבורית ירושלים, נוית ישראלי,</t>
  </si>
  <si>
    <t>4502597834</t>
  </si>
  <si>
    <t>4502597836</t>
  </si>
  <si>
    <t xml:space="preserve"> כיבוד משקי, סנגוריה ציבורית ת"א תמר בוקשפן 050227</t>
  </si>
  <si>
    <t>4502597838</t>
  </si>
  <si>
    <t xml:space="preserve"> כיבוד משקי, אפ"כ הנהלה - מחלקת עזבונות, לינוי טרכ</t>
  </si>
  <si>
    <t>4502597845</t>
  </si>
  <si>
    <t xml:space="preserve"> ציוד משרדי, אפ"כ הנהלה, לינוי טרכטנברג, 054-39577</t>
  </si>
  <si>
    <t>4502597858</t>
  </si>
  <si>
    <t xml:space="preserve"> מעטפות, אפ"כ חיפה, קרן דהן, 050-7061659 התשלום יה</t>
  </si>
  <si>
    <t>4502597865</t>
  </si>
  <si>
    <t xml:space="preserve"> ציוד משרדי, אפ"כ באר שבע, ענת ברקוביץ, 050-621711</t>
  </si>
  <si>
    <t>4502598106</t>
  </si>
  <si>
    <t xml:space="preserve"> שירותי שיפוץ עבור קריית הממשלה החדשה בחולון, לפי</t>
  </si>
  <si>
    <t>4502600411</t>
  </si>
  <si>
    <t xml:space="preserve"> קרגלים, אפ"כ הנהלה, לינוי טרכטנברג, 054-3957754 ה</t>
  </si>
  <si>
    <t>4502600616</t>
  </si>
  <si>
    <t>4502600621</t>
  </si>
  <si>
    <t>4502600668</t>
  </si>
  <si>
    <t xml:space="preserve"> כיבוד משקי, אפ"כ ירושלים, לינוי טרכטנברג, 054-395</t>
  </si>
  <si>
    <t>4502600672</t>
  </si>
  <si>
    <t>42832440</t>
  </si>
  <si>
    <t>שגב ניר-יעקב</t>
  </si>
  <si>
    <t>062880117</t>
  </si>
  <si>
    <t xml:space="preserve"> עמדה ארגונומית עולה יורדת דגם SX32 רישום והסדר מק</t>
  </si>
  <si>
    <t>4502600675</t>
  </si>
  <si>
    <t>41529115</t>
  </si>
  <si>
    <t>וויקו פתרונות בע"מ</t>
  </si>
  <si>
    <t>515642312</t>
  </si>
  <si>
    <t xml:space="preserve"> שירותי הנגשת מסמכים, לפי פרוטוקול- 18/25-1 אגף בכ</t>
  </si>
  <si>
    <t>4502600677</t>
  </si>
  <si>
    <t xml:space="preserve"> כסאות, רשות התאגידים, רונן צור, 050-6216200 התשלו</t>
  </si>
  <si>
    <t>4502600694</t>
  </si>
  <si>
    <t xml:space="preserve"> צמחייה מלאכותית, סנגוריה ציבורית חיפה, אורלי פריי</t>
  </si>
  <si>
    <t>4502601147</t>
  </si>
  <si>
    <t xml:space="preserve"> שילוט, אפ"כ חיפה, קרן דהן, 050-7061659 התשלום יהי</t>
  </si>
  <si>
    <t>4502601149</t>
  </si>
  <si>
    <t xml:space="preserve"> כסאות, סנגוריה ציבורית ת"א, תמר בוקשפן, 050-22773</t>
  </si>
  <si>
    <t>4502601151</t>
  </si>
  <si>
    <t xml:space="preserve"> כסא אורטופדי עבור העובדת הילה צדקה רשות התאגידים,</t>
  </si>
  <si>
    <t>4502601154</t>
  </si>
  <si>
    <t>4502601499</t>
  </si>
  <si>
    <t xml:space="preserve"> מכרז דיגיטל-9-2019-תאסק ייעוץ אסטרטגי אפ"כ הנהלה,</t>
  </si>
  <si>
    <t>4502607135</t>
  </si>
  <si>
    <t xml:space="preserve"> חידוש מסלול שרות שנתי יזומות אחריות מלאה FAMILY 2</t>
  </si>
  <si>
    <t>4502607142</t>
  </si>
  <si>
    <t xml:space="preserve"> דגלים עבור פרויקט שיפוץ בטחון הדר דפנה , בטחון הד</t>
  </si>
  <si>
    <t>4502607152</t>
  </si>
  <si>
    <t xml:space="preserve"> נייר צילום, סנגוריה ציבורית באר שבע, שוהם יוגב, 0</t>
  </si>
  <si>
    <t>4502607197</t>
  </si>
  <si>
    <t xml:space="preserve"> נייר צילום, סנגוריה ציבורית ת"א, תמר בוקשפן, 050-</t>
  </si>
  <si>
    <t>4502607202</t>
  </si>
  <si>
    <t xml:space="preserve"> נייר צילום, אפ"כ הנהלה, לינוי טרכטנברג, 054-39577</t>
  </si>
  <si>
    <t>4502607204</t>
  </si>
  <si>
    <t xml:space="preserve"> נייר צילום נציבות שוויון זכויות לאנשים עם מוגבלות</t>
  </si>
  <si>
    <t>4502607215</t>
  </si>
  <si>
    <t xml:space="preserve"> נייר צילום, נציבות שוויון זכויות לאנשים עם מוגבלו</t>
  </si>
  <si>
    <t>4502607221</t>
  </si>
  <si>
    <t xml:space="preserve"> נייר צילום, סנגוריה ציבורית מרכז, אפרת מאולבוגט,</t>
  </si>
  <si>
    <t>4502607260</t>
  </si>
  <si>
    <t xml:space="preserve"> כיבוד משקי, אפ"כ באר שבע, ענת ברקוביץ, 050-621711</t>
  </si>
  <si>
    <t>4502607265</t>
  </si>
  <si>
    <t xml:space="preserve"> צמחייה אפ"כ באר שבע, ענת ברקוביץ, 050-6217112 התש</t>
  </si>
  <si>
    <t>4502607270</t>
  </si>
  <si>
    <t xml:space="preserve"> השלמת ריהוט קרייה חדשה, רישום והסדר מקרקעין הנהלה</t>
  </si>
  <si>
    <t>4502607275</t>
  </si>
  <si>
    <t xml:space="preserve"> כסאות עבור פרויקט שיפוץ, חטיבת תפעול ולוגיסטיקה ב</t>
  </si>
  <si>
    <t>4502607283</t>
  </si>
  <si>
    <t xml:space="preserve"> ריהוט שיפוץ אגף בטחון הדר דפנה , בטחון הדר דפנה ,</t>
  </si>
  <si>
    <t>4502608504</t>
  </si>
  <si>
    <t xml:space="preserve"> כורסאות, אפ"כ חיפה, קרן דהן, 050-7061659 התשלום י</t>
  </si>
  <si>
    <t>4502608509</t>
  </si>
  <si>
    <t>42517448</t>
  </si>
  <si>
    <t>יהנה גדעון</t>
  </si>
  <si>
    <t>059704114</t>
  </si>
  <si>
    <t xml:space="preserve"> תמונת קנבס , רשות התאגידים, רונן צור, 050-6216200</t>
  </si>
  <si>
    <t>4502608514</t>
  </si>
  <si>
    <t xml:space="preserve"> ציוד משרדי, רשות התאגידים חיפה, רונן צור, 050-621</t>
  </si>
  <si>
    <t>4502608521</t>
  </si>
  <si>
    <t xml:space="preserve"> תמונות, רישום והסדר מקרקעין נתניה, שמואל בן עמי,</t>
  </si>
  <si>
    <t>4502608524</t>
  </si>
  <si>
    <t xml:space="preserve"> ציוד משרדי, סנגוריה ציבורית באר שבע, שוהם יוגב, 0</t>
  </si>
  <si>
    <t>4502608836</t>
  </si>
  <si>
    <t xml:space="preserve"> ציוד משרדי, אפ"כ ת"א, רבקה אסולין, 052-8495448 הת</t>
  </si>
  <si>
    <t>4502609799</t>
  </si>
  <si>
    <t xml:space="preserve"> ציוד משרדי , רשות התאגידים, רונן צור, 050-6216200</t>
  </si>
  <si>
    <t>4502612091</t>
  </si>
  <si>
    <t xml:space="preserve"> ציוד מטבח, רישום והסדר מקרקעין נתניה, שמואל בן עמ</t>
  </si>
  <si>
    <t>4502612099</t>
  </si>
  <si>
    <t xml:space="preserve"> מידוף, רישום והסדר מקרקעין רחובות, שמואל בן עמי,</t>
  </si>
  <si>
    <t>4502612104</t>
  </si>
  <si>
    <t xml:space="preserve"> מסך, אפ"כ חיפה, קרן דהן, 050-7061659 התשלום יהיה</t>
  </si>
  <si>
    <t>4502612107</t>
  </si>
  <si>
    <t xml:space="preserve"> כסא אורטופדי עבור העובדת עונג שלומוב רישום והסדר</t>
  </si>
  <si>
    <t>4502612110</t>
  </si>
  <si>
    <t xml:space="preserve"> דפי מזכר ממותג רשות התאגידים, רונן צור, 050-62162</t>
  </si>
  <si>
    <t>4502612798</t>
  </si>
  <si>
    <t>40402171</t>
  </si>
  <si>
    <t>בורקס אמא - מוטי בע"מ</t>
  </si>
  <si>
    <t>514304989</t>
  </si>
  <si>
    <t xml:space="preserve"> כיבוד למסיבת פרישה לגמלאות אפ"כ הנהלה, לילית ביטו</t>
  </si>
  <si>
    <t>4502613513</t>
  </si>
  <si>
    <t>41393959</t>
  </si>
  <si>
    <t>אלחזוב סרגיי</t>
  </si>
  <si>
    <t>317015063</t>
  </si>
  <si>
    <t xml:space="preserve"> כיבוד להשתלמות, סנגוריה ציבורית באר שבע, שוהם יוג</t>
  </si>
  <si>
    <t>4502615790</t>
  </si>
  <si>
    <t xml:space="preserve"> אורטופדי עבור מאמן עינת רשות התאגידים, רונן צור,</t>
  </si>
  <si>
    <t>4502617622</t>
  </si>
  <si>
    <t xml:space="preserve"> בריף לקמפיין חברה ערבית 2025, נציבות שוויון זכויו</t>
  </si>
  <si>
    <t>4502617627</t>
  </si>
  <si>
    <t>40329981</t>
  </si>
  <si>
    <t>שנהב יניב</t>
  </si>
  <si>
    <t>034207928</t>
  </si>
  <si>
    <t xml:space="preserve"> סנדא עד 4 שעות - 6/7/25 אפ"כ הנהלה, לינוי טרכטנבר</t>
  </si>
  <si>
    <t>4502617638</t>
  </si>
  <si>
    <t>4502617721</t>
  </si>
  <si>
    <t>40300340</t>
  </si>
  <si>
    <t>חי כהן מערכות מידע ומחשבים בע"מ</t>
  </si>
  <si>
    <t>512420225</t>
  </si>
  <si>
    <t xml:space="preserve"> מסך לטמס CLEARVIEW אפ"כ הנהלה, לילית ביטון, 050-6</t>
  </si>
  <si>
    <t>4502617726</t>
  </si>
  <si>
    <t xml:space="preserve"> קרגלים, אפ"כ הנהלה, לילית ביטון, 050-6217333 התשל</t>
  </si>
  <si>
    <t>4502618655</t>
  </si>
  <si>
    <t xml:space="preserve"> שעות יעוץ ותמיכה פרונטלית בתוכנת אוטוקאד, רישום ו</t>
  </si>
  <si>
    <t xml:space="preserve"> 42,372.00</t>
  </si>
  <si>
    <t>4502619980</t>
  </si>
  <si>
    <t>42911106</t>
  </si>
  <si>
    <t>כהן אהרון</t>
  </si>
  <si>
    <t>024503096</t>
  </si>
  <si>
    <t xml:space="preserve"> לוח פרספקט גודל 80*50 שקוף רישום והסדר מקרקעין חו</t>
  </si>
  <si>
    <t>4502619994</t>
  </si>
  <si>
    <t xml:space="preserve"> כסא אוטופדי עבור אינה ברבלטה סנגוריה ציבורית נצרת</t>
  </si>
  <si>
    <t>4502620055</t>
  </si>
  <si>
    <t xml:space="preserve"> חותמת, רישום והסדר מקרקעין הנהלה, שמואל בן עמי, 0</t>
  </si>
  <si>
    <t>4502620060</t>
  </si>
  <si>
    <t xml:space="preserve"> כסא לעובדת לילך קסר , רישום והסדר מקרקעין רחובות,</t>
  </si>
  <si>
    <t>4502620083</t>
  </si>
  <si>
    <t>40297608</t>
  </si>
  <si>
    <t>צבי יעקובוביץ, עו"ד - משרד עורכי די</t>
  </si>
  <si>
    <t>512702945</t>
  </si>
  <si>
    <t xml:space="preserve"> גישור ת"א 9809-05-23 בוטניק לאב (השקעות) בע"מ הלש</t>
  </si>
  <si>
    <t xml:space="preserve">  4,386.00</t>
  </si>
  <si>
    <t>4502620177</t>
  </si>
  <si>
    <t>41067267</t>
  </si>
  <si>
    <t>פ.ב.א. ויזנר סוכנויות בע"מ</t>
  </si>
  <si>
    <t>515111474</t>
  </si>
  <si>
    <t xml:space="preserve"> מיכל תיוק אפור פנינה אפ"כ ת"א, נורית יוחאי, 050-6</t>
  </si>
  <si>
    <t>4502620359</t>
  </si>
  <si>
    <t xml:space="preserve"> דיסקים סנגוריה ציבורית ירושלים, נוית ישראלי, 050-</t>
  </si>
  <si>
    <t>4502620943</t>
  </si>
  <si>
    <t>40009512</t>
  </si>
  <si>
    <t>אופק רחב בע"מ</t>
  </si>
  <si>
    <t>511522997</t>
  </si>
  <si>
    <t xml:space="preserve"> הדפסת רולאפים עבור החלטת ממשלה, אגף בכיר שירות, ש</t>
  </si>
  <si>
    <t>4502621265</t>
  </si>
  <si>
    <t xml:space="preserve"> כרטיסי פי.וי.סי הדפסה צבעונית דו צדדית נציבות שוו</t>
  </si>
  <si>
    <t>4502621270</t>
  </si>
  <si>
    <t>41399961</t>
  </si>
  <si>
    <t>דאטה פרו בע"מ</t>
  </si>
  <si>
    <t>511153991</t>
  </si>
  <si>
    <t xml:space="preserve"> חוברת בעלת 110 עמודים כולל שער, נייר 130 גר' A4 כ</t>
  </si>
  <si>
    <t>4502622683</t>
  </si>
  <si>
    <t xml:space="preserve"> אגרת שילוט ברחוב השלושה תל אביב שילוט מזהה 101023</t>
  </si>
  <si>
    <t>4502622694</t>
  </si>
  <si>
    <t xml:space="preserve"> אגרת שילוט ברחוב השלושה תל אביב - אפ"כ כללי שילוט</t>
  </si>
  <si>
    <t>4502622709</t>
  </si>
  <si>
    <t xml:space="preserve"> אגרת שילוט ברחוב הנרייטה סולד ת"א שילוט מזהה 1010</t>
  </si>
  <si>
    <t>4502622722</t>
  </si>
  <si>
    <t xml:space="preserve"> אגרת שילוט ברחוב הנרייטה סולד ת"א- סנגוריה שילוט</t>
  </si>
  <si>
    <t>4502623347</t>
  </si>
  <si>
    <t xml:space="preserve"> כסאות מזכירה לעובד, השלמה לקריות ממשלה חדשות  חול</t>
  </si>
  <si>
    <t>4502623745</t>
  </si>
  <si>
    <t>42912207</t>
  </si>
  <si>
    <t>הופמן אליעזר</t>
  </si>
  <si>
    <t>037665767</t>
  </si>
  <si>
    <t xml:space="preserve"> מתן ייעוץ סוציאלי עם יועץ שיקומי במחוז ירושלים, ע</t>
  </si>
  <si>
    <t xml:space="preserve"> 85,470.00</t>
  </si>
  <si>
    <t>4502623890</t>
  </si>
  <si>
    <t xml:space="preserve"> שילוט אפ"כ, אפ"כ ירושלים, לינוי טרכטנברג, ‎054-39</t>
  </si>
  <si>
    <t>4502627085</t>
  </si>
  <si>
    <t xml:space="preserve"> מסך, אפ"כ ת"א, נורית יוחאי, 050-6216157 התשלום יה</t>
  </si>
  <si>
    <t>4502627098</t>
  </si>
  <si>
    <t>A</t>
  </si>
  <si>
    <t xml:space="preserve"> כסא אורטופדי עבור דזאן אינגה, רישום והסדר מקרקעין</t>
  </si>
  <si>
    <t>4502627246</t>
  </si>
  <si>
    <t xml:space="preserve"> מסך, נציבות שוויון זכויות לאנשים עם מוגבלות, אפרת</t>
  </si>
  <si>
    <t>4502627982</t>
  </si>
  <si>
    <t xml:space="preserve"> אביזרי מולטימדיה , נציבות שוויון זכויות לאנשים עם</t>
  </si>
  <si>
    <t>4502627994</t>
  </si>
  <si>
    <t xml:space="preserve"> כסאות, נציבות שוויון זכויות לאנשים עם מוגבלות, אפ</t>
  </si>
  <si>
    <t>4502628010</t>
  </si>
  <si>
    <t xml:space="preserve"> כיבוד משקי, רשות התאגידים, רונן צור, 050-6216200</t>
  </si>
  <si>
    <t>4502545467</t>
  </si>
  <si>
    <t>40018522</t>
  </si>
  <si>
    <t>פלקון (ו.פ.) טכנולוגיות בע"מ</t>
  </si>
  <si>
    <t>512210113</t>
  </si>
  <si>
    <t xml:space="preserve"> מערכת התראה פיקוד העורף עבור הבניין החדש איש קשר:</t>
  </si>
  <si>
    <t>4502545475</t>
  </si>
  <si>
    <t>40552362</t>
  </si>
  <si>
    <t>סויסא מיכאל</t>
  </si>
  <si>
    <t>061665642</t>
  </si>
  <si>
    <t xml:space="preserve"> שירות טכנאי לתיקון מצלמות טאבו נתניה-ביטחון איש ק</t>
  </si>
  <si>
    <t>4502024946</t>
  </si>
  <si>
    <t xml:space="preserve"> התקשרות עם חברת קולפלו תוכנה בע"מ לצורך פריסת מער</t>
  </si>
  <si>
    <t>199</t>
  </si>
  <si>
    <t>4502445903</t>
  </si>
  <si>
    <t>ZSO</t>
  </si>
  <si>
    <t>אורטל סביחה מויאל</t>
  </si>
  <si>
    <t xml:space="preserve"> כיבוד לאירוע פרישה- סיוע משפטי דרום 30/3 *** תשלו</t>
  </si>
  <si>
    <t>301612248</t>
  </si>
  <si>
    <t>4502457604</t>
  </si>
  <si>
    <t>42602055</t>
  </si>
  <si>
    <t>כהן קורל</t>
  </si>
  <si>
    <t>206265407</t>
  </si>
  <si>
    <t xml:space="preserve"> הרמת כוסית לפסח - פרקליטות צפון פלילי- 90 עובדים</t>
  </si>
  <si>
    <t>4502468005</t>
  </si>
  <si>
    <t xml:space="preserve"> כיבוד לאירוע פרידה - פרקליטות המדינה - מחלקת סייב</t>
  </si>
  <si>
    <t>4502472628</t>
  </si>
  <si>
    <t xml:space="preserve"> כיבוד לאירוע פרידה- ניר גנצ'רסקי- פרקליטות ת"א (א</t>
  </si>
  <si>
    <t>4502475657</t>
  </si>
  <si>
    <t xml:space="preserve"> כיבור לאירוע פרישה- פרקליטות מחוז תל אביב (מיסוי</t>
  </si>
  <si>
    <t>4502478034</t>
  </si>
  <si>
    <t>41492755</t>
  </si>
  <si>
    <t>ניקס</t>
  </si>
  <si>
    <t xml:space="preserve"> כיבוד לאירוע פרידה-  דורונית גורביץ- סניגוריה ציב</t>
  </si>
  <si>
    <t>4502484204</t>
  </si>
  <si>
    <t>41557411</t>
  </si>
  <si>
    <t>הגורמנדיג' של יואל בע"מ</t>
  </si>
  <si>
    <t>514942853</t>
  </si>
  <si>
    <t xml:space="preserve"> כיבוד לאירוע- פרקליטות מחוז ירושלים - פלילי *** ת</t>
  </si>
  <si>
    <t>4502512828</t>
  </si>
  <si>
    <t>42362791</t>
  </si>
  <si>
    <t>פירות סתיו אביב בע"מ</t>
  </si>
  <si>
    <t>516050655</t>
  </si>
  <si>
    <t xml:space="preserve"> כיבוד לאירוע פרישה - פרקליטות דרום פלילי *** תשלו</t>
  </si>
  <si>
    <t>4502513343</t>
  </si>
  <si>
    <t xml:space="preserve"> כיבוד מפגש סיוע משפטי 12/11/24 *** תשלום בכרטיס א</t>
  </si>
  <si>
    <t>4502528751</t>
  </si>
  <si>
    <t>42694900</t>
  </si>
  <si>
    <t>ידלין זאב</t>
  </si>
  <si>
    <t>038352084</t>
  </si>
  <si>
    <t xml:space="preserve"> הסעות - נציב שוויון זכויות לאנשים עם מוגבלות ***</t>
  </si>
  <si>
    <t>4502530372</t>
  </si>
  <si>
    <t xml:space="preserve"> זרי פרחים לכנס החטיבה החברתית *** תשלום בכרטיס אש</t>
  </si>
  <si>
    <t>4502534053</t>
  </si>
  <si>
    <t>40451941</t>
  </si>
  <si>
    <t>טבסקו החזקות בע"מ</t>
  </si>
  <si>
    <t>514179803</t>
  </si>
  <si>
    <t xml:space="preserve"> כיבוד לאירוע פרידה- דני הס- הרשות להגנת הפרטיות *</t>
  </si>
  <si>
    <t>4502542131</t>
  </si>
  <si>
    <t xml:space="preserve"> כיבוד למפגש עו"ד חיצוניים 6/1/25- סיוע משפטי ת"א</t>
  </si>
  <si>
    <t>4502546751</t>
  </si>
  <si>
    <t xml:space="preserve"> החלפת כרטיס בתנור - מרחב לוגיסטי מרכז *** תשלום ב</t>
  </si>
  <si>
    <t>4502554968</t>
  </si>
  <si>
    <t xml:space="preserve"> כיבוד לאירוע פרידה - –עמית קורן - פרקליטות מחוז ח</t>
  </si>
  <si>
    <t>4502557257</t>
  </si>
  <si>
    <t>40004218</t>
  </si>
  <si>
    <t>אורן ציוד חמום בעמ</t>
  </si>
  <si>
    <t>510566037</t>
  </si>
  <si>
    <t xml:space="preserve"> מיכל התפשטות עבור מערכת הסקה- פרקליטות ירושלים פל</t>
  </si>
  <si>
    <t>4502560217</t>
  </si>
  <si>
    <t>40525259</t>
  </si>
  <si>
    <t>קאנאפ'ס בע"מ</t>
  </si>
  <si>
    <t>514237296</t>
  </si>
  <si>
    <t xml:space="preserve"> כיבוד לאירוע פרידה- הרשות לאיסור הלבנת הון *** תש</t>
  </si>
  <si>
    <t>4502564637</t>
  </si>
  <si>
    <t xml:space="preserve"> דחוף - דגלים- קשרי חוץ *** תשלום בכרטיס אשראי, מח</t>
  </si>
  <si>
    <t>4502566630</t>
  </si>
  <si>
    <t>41033812</t>
  </si>
  <si>
    <t>קפה דרך הגפן בע"מ</t>
  </si>
  <si>
    <t>514861954</t>
  </si>
  <si>
    <t xml:space="preserve"> ארוחת סוף שנה ועדכונים - האגף לאסדרת מקצועות מצ"ב</t>
  </si>
  <si>
    <t>4502569573</t>
  </si>
  <si>
    <t xml:space="preserve"> הרמת כוסית - המחלקה הכלכלית פרקליטות המדינה - טרם</t>
  </si>
  <si>
    <t>4502575118</t>
  </si>
  <si>
    <t xml:space="preserve"> כיבוד לאירוע פרישה- עליזה בן מוחה - המחלקה למשפט</t>
  </si>
  <si>
    <t>4502576505</t>
  </si>
  <si>
    <t>40003600</t>
  </si>
  <si>
    <t>חברת בית יציב ב.ש בע"מ - חברה לתועל</t>
  </si>
  <si>
    <t xml:space="preserve"> כיבוד לאירוע פרידה- ציון אילוז- פרקליט מחוז דרום</t>
  </si>
  <si>
    <t>4502577488</t>
  </si>
  <si>
    <t>42840935</t>
  </si>
  <si>
    <t>פורמנ'ס נווה שאנן בע"מ</t>
  </si>
  <si>
    <t>516141454</t>
  </si>
  <si>
    <t xml:space="preserve"> הרמת כוסית פסח 2025- פרקליטות מחוז חיפה - אזרחי *</t>
  </si>
  <si>
    <t>4502577500</t>
  </si>
  <si>
    <t xml:space="preserve"> כבל - פרקליטות מחוז ת"א - אזרחי *** תשלום בכרטיס</t>
  </si>
  <si>
    <t>4502577506</t>
  </si>
  <si>
    <t>40012209</t>
  </si>
  <si>
    <t>קבוצת העתקות בע"מ</t>
  </si>
  <si>
    <t>513323949</t>
  </si>
  <si>
    <t xml:space="preserve"> הדפסת גרמושקות - פרקליטות המדינה - מחלקת הנחיית ת</t>
  </si>
  <si>
    <t>4502578124</t>
  </si>
  <si>
    <t xml:space="preserve"> מרתון תל אביב. *** תשלום בכרטיס אשראי, מחזיק הכרט</t>
  </si>
  <si>
    <t>4502579161</t>
  </si>
  <si>
    <t>40329386</t>
  </si>
  <si>
    <t>קפית בגן (2008) בע"מ</t>
  </si>
  <si>
    <t>514173863</t>
  </si>
  <si>
    <t xml:space="preserve"> כיבוד לאירוע פרישה- אהובה כהן- פרקליטות המדינה -</t>
  </si>
  <si>
    <t>4502580744</t>
  </si>
  <si>
    <t>40930536</t>
  </si>
  <si>
    <t>ש.א.ש קפה ואירועים בע"מ</t>
  </si>
  <si>
    <t>514692763</t>
  </si>
  <si>
    <t xml:space="preserve"> הרמת כוסית לפסח -אגף טכנולוגיות דיגיטליות ומידע -</t>
  </si>
  <si>
    <t>4502581034</t>
  </si>
  <si>
    <t>42081313</t>
  </si>
  <si>
    <t>אופק שושן בע"מ</t>
  </si>
  <si>
    <t>515906303</t>
  </si>
  <si>
    <t xml:space="preserve"> הרמת כוסית לפסח - אפ"כ חיפה - 44 עובדים *** תשלום</t>
  </si>
  <si>
    <t>4502581037</t>
  </si>
  <si>
    <t>42510789</t>
  </si>
  <si>
    <t>ג.לוי שירותי קייטרינג בע"מ</t>
  </si>
  <si>
    <t>516730371</t>
  </si>
  <si>
    <t xml:space="preserve"> כיבוד לאירוע פרידה- ניצה גרשון- אפ"כ הנהלה *** תש</t>
  </si>
  <si>
    <t>4502581262</t>
  </si>
  <si>
    <t xml:space="preserve"> כיבוד לאירוע פרידה- מאיר נדב- אפ"כ הנהלה *** תשלו</t>
  </si>
  <si>
    <t>4502582181</t>
  </si>
  <si>
    <t xml:space="preserve">  כוסות שתייה חמה לפעילויות למידה- חטיבת ההון האנו</t>
  </si>
  <si>
    <t>4502582871</t>
  </si>
  <si>
    <t xml:space="preserve"> כיבוד 2 לאירוע פרידה- כרמית בן דוד דורון- פרקליטו</t>
  </si>
  <si>
    <t>4502583148</t>
  </si>
  <si>
    <t xml:space="preserve"> הרמת כוסית לפסח - אפ"כ- 162 עובדים *** תשלום בכרט</t>
  </si>
  <si>
    <t>4502583373</t>
  </si>
  <si>
    <t xml:space="preserve"> הרמת כוסית - הרשות לאיסור הלבנת הון ומימון טרור *</t>
  </si>
  <si>
    <t>4502583434</t>
  </si>
  <si>
    <t>42491634</t>
  </si>
  <si>
    <t>פישר אברהם</t>
  </si>
  <si>
    <t>312558273</t>
  </si>
  <si>
    <t xml:space="preserve"> הרמת כוסית פסח - פרקליטות מחוז ת"א מיסוי וכלכלה-</t>
  </si>
  <si>
    <t>4502583831</t>
  </si>
  <si>
    <t xml:space="preserve"> הרמת כוסית לפסח - סניגוריה ציבורית מחוז מרכז- 62</t>
  </si>
  <si>
    <t>4502584267</t>
  </si>
  <si>
    <t xml:space="preserve"> הרמת כוסית לפסח - האגף לאסדרת מקצועות- 46 עובדים</t>
  </si>
  <si>
    <t>4502584270</t>
  </si>
  <si>
    <t>40953978</t>
  </si>
  <si>
    <t>לילוף ליאור</t>
  </si>
  <si>
    <t>303021463</t>
  </si>
  <si>
    <t xml:space="preserve"> הרמת כוסית לפסח - פרקליטות דרום אזרחי- 73 עובדים</t>
  </si>
  <si>
    <t>4502584480</t>
  </si>
  <si>
    <t xml:space="preserve"> הרמת כוסית לפסח - סנגוריה ציבורית ארצית- 43 עובדי</t>
  </si>
  <si>
    <t>4502585197</t>
  </si>
  <si>
    <t xml:space="preserve"> מדונה- נציב שוויון זכויות לאנשים עם מוגבלות *** ת</t>
  </si>
  <si>
    <t>4502585220</t>
  </si>
  <si>
    <t>42444526</t>
  </si>
  <si>
    <t>מתוקה פוד סרוויס בע"מ</t>
  </si>
  <si>
    <t>516664893</t>
  </si>
  <si>
    <t xml:space="preserve"> הרמת כוסית לפסח 2025- בית הדין לעררים- 43 עובדים</t>
  </si>
  <si>
    <t>4502585230</t>
  </si>
  <si>
    <t>40342055</t>
  </si>
  <si>
    <t>א.ר. שני בע"מ</t>
  </si>
  <si>
    <t>512751777</t>
  </si>
  <si>
    <t xml:space="preserve"> הרמת כוסית לפסח 2025- פרקליטות מחוז חיפה - פלילי-</t>
  </si>
  <si>
    <t>4502585274</t>
  </si>
  <si>
    <t xml:space="preserve">  הרמת כוסית לפסח - סיוע משפטי ת"א- 89 עובדים ***</t>
  </si>
  <si>
    <t>4502585454</t>
  </si>
  <si>
    <t xml:space="preserve"> הרמת כוסית פסח- הרשות להגנת הפרטיות- 57 עובדים **</t>
  </si>
  <si>
    <t>4502585953</t>
  </si>
  <si>
    <t>42842476</t>
  </si>
  <si>
    <t>דוקטור פאי בע"מ</t>
  </si>
  <si>
    <t>514354661</t>
  </si>
  <si>
    <t xml:space="preserve"> הרמת כוסית פסח- אגף השירות- 100 עובדים *** תשלום</t>
  </si>
  <si>
    <t>4502586211</t>
  </si>
  <si>
    <t>41939936</t>
  </si>
  <si>
    <t>אורות התחנה המרכזית 2014 בע"מ</t>
  </si>
  <si>
    <t>515042265</t>
  </si>
  <si>
    <t xml:space="preserve"> הרמת כוסית לפסח- סניגוריה ציבורית ירושלים- 48 עוב</t>
  </si>
  <si>
    <t>4502586248</t>
  </si>
  <si>
    <t>42813388</t>
  </si>
  <si>
    <t>גרבי שאול</t>
  </si>
  <si>
    <t>313321978</t>
  </si>
  <si>
    <t xml:space="preserve"> הרמת כוסית לפסח- פרקליטות מחוז מרכז (אזרחי) - 116</t>
  </si>
  <si>
    <t>4502587424</t>
  </si>
  <si>
    <t xml:space="preserve"> הרמת כוסית - ייעוץ וחקיקה- המחלקה למשפט בין לאומי</t>
  </si>
  <si>
    <t>4502587435</t>
  </si>
  <si>
    <t>42900003</t>
  </si>
  <si>
    <t>שותפות ארונוב גד ויאל</t>
  </si>
  <si>
    <t>558577516</t>
  </si>
  <si>
    <t xml:space="preserve"> הרמת כוסית - פרקליטות מחוז תל אביב (אזרחי)- 178 ע</t>
  </si>
  <si>
    <t>4502587437</t>
  </si>
  <si>
    <t xml:space="preserve"> הרמת כוסית - פרקליטות ירושלים אזרחי - 107 עובדים</t>
  </si>
  <si>
    <t>4502587753</t>
  </si>
  <si>
    <t>42900002</t>
  </si>
  <si>
    <t>עופר וטל יזמות מזון בע"מ</t>
  </si>
  <si>
    <t>514673847</t>
  </si>
  <si>
    <t xml:space="preserve"> הרמת כוסית - טאבו ת"א- 50 עובדים *** תשלום בכרטיס</t>
  </si>
  <si>
    <t>4502588238</t>
  </si>
  <si>
    <t xml:space="preserve"> הרמת כוסית לפסח - חטיבת ההון האנושי- 74 עובדים מצ</t>
  </si>
  <si>
    <t>4502588240</t>
  </si>
  <si>
    <t>42844625</t>
  </si>
  <si>
    <t>קולינרי המעדניה</t>
  </si>
  <si>
    <t>558566865</t>
  </si>
  <si>
    <t xml:space="preserve"> הרמת כוסית לפסח - חשבות - 50 עובדים *** תשלום בכר</t>
  </si>
  <si>
    <t>4502588765</t>
  </si>
  <si>
    <t xml:space="preserve"> הרמת כוסית לפסח - פרקליטות מחוז מרכז פלילי - 175</t>
  </si>
  <si>
    <t>4502588971</t>
  </si>
  <si>
    <t>40997304</t>
  </si>
  <si>
    <t>שילת-חן יזמות והשקעות בע"מ</t>
  </si>
  <si>
    <t>513931592</t>
  </si>
  <si>
    <t xml:space="preserve"> הרמת כוסית לפסח -סניגוריה ציבורית ת"א- 60 עובדים</t>
  </si>
  <si>
    <t>4502588984</t>
  </si>
  <si>
    <t>41394095</t>
  </si>
  <si>
    <t>גלי'ס דברים שאבא שלי אופה בע"מ</t>
  </si>
  <si>
    <t>514243294</t>
  </si>
  <si>
    <t xml:space="preserve"> הרמת כוסית לפסח -חדלות פירעון במחוז ת"א + יחידת ה</t>
  </si>
  <si>
    <t>4502589246</t>
  </si>
  <si>
    <t xml:space="preserve"> הרמת כוסית - טאבו ת"א- 60 עובדים *** תשלום בכרטיס</t>
  </si>
  <si>
    <t>4502589330</t>
  </si>
  <si>
    <t xml:space="preserve"> הרמת כוסית לפסח - סיוע משפטי צפון- 48 עובדים ***</t>
  </si>
  <si>
    <t>4502589331</t>
  </si>
  <si>
    <t xml:space="preserve"> הרמת כוסית - סנגוריה ציבורית ב״ש - 63 עובדים ***</t>
  </si>
  <si>
    <t>4502589382</t>
  </si>
  <si>
    <t>42448695</t>
  </si>
  <si>
    <t>איציקס חנויות והשקעות בע"מ</t>
  </si>
  <si>
    <t>516664273</t>
  </si>
  <si>
    <t xml:space="preserve"> הרמת כוסית לפסח - המחלקה הפלילית בפרקליטות המדינה</t>
  </si>
  <si>
    <t>4502589432</t>
  </si>
  <si>
    <t>42207016</t>
  </si>
  <si>
    <t>א.י.ל. אייס יפו גלידריות בע"מ</t>
  </si>
  <si>
    <t>516128246</t>
  </si>
  <si>
    <t xml:space="preserve"> הרמת כוסית - פרקליטות המדינה - המחלקה הכלכלית- 49</t>
  </si>
  <si>
    <t>4502589476</t>
  </si>
  <si>
    <t xml:space="preserve"> הרמת כוסית -   ייעוץ וחקיקה - 302 עובדים *** תשלו</t>
  </si>
  <si>
    <t>4502589515</t>
  </si>
  <si>
    <t>41555428</t>
  </si>
  <si>
    <t>גמא תקשורת (א. פולק) בע"מ</t>
  </si>
  <si>
    <t>510793276</t>
  </si>
  <si>
    <t xml:space="preserve"> חוטים לדחסניות - בניין ראשי חדש- מנהל קמפוס אבי ל</t>
  </si>
  <si>
    <t>4502589565</t>
  </si>
  <si>
    <t xml:space="preserve"> הרמת כוסית - פרקליטות דרום פלילי- 160 עובדים ***</t>
  </si>
  <si>
    <t>4502590022</t>
  </si>
  <si>
    <t xml:space="preserve"> הרמת כוסית - פרקליטות תל אביב פלילי- 190 עובדים *</t>
  </si>
  <si>
    <t>4502590212</t>
  </si>
  <si>
    <t>41337670</t>
  </si>
  <si>
    <t>חומוס בן סירא בע"מ</t>
  </si>
  <si>
    <t>514775675</t>
  </si>
  <si>
    <t xml:space="preserve"> כיבוד לביקור משלחת מארה"ב למחלקה הבינלאומית *** ת</t>
  </si>
  <si>
    <t>4502590345</t>
  </si>
  <si>
    <t>42380416</t>
  </si>
  <si>
    <t>רשת אם בע"מ</t>
  </si>
  <si>
    <t>516522190</t>
  </si>
  <si>
    <t xml:space="preserve"> הרמת כוסית - פרקליטות צפון אזרחי - 49  עובדים ***</t>
  </si>
  <si>
    <t>4502591188</t>
  </si>
  <si>
    <t xml:space="preserve"> הרמת כוסית - פרקליטות מחוז צפון - פלילי- 92 עובדי</t>
  </si>
  <si>
    <t>4502592017</t>
  </si>
  <si>
    <t xml:space="preserve"> כיבוד לאירוע פרידה- פרקליטות מחוז מרכז פלילי- פרק</t>
  </si>
  <si>
    <t>4502593139</t>
  </si>
  <si>
    <t xml:space="preserve"> כיבוד להשתלמות פנימית עם סניגורים חיצוניים- סניגו</t>
  </si>
  <si>
    <t>4502593206</t>
  </si>
  <si>
    <t xml:space="preserve"> כיבוד - לשכת היועמ"שית  21/1/25- אישור מצליל ***</t>
  </si>
  <si>
    <t>4502593419</t>
  </si>
  <si>
    <t>40009080</t>
  </si>
  <si>
    <t>ב. ח. מיקו שיווק בע"מ</t>
  </si>
  <si>
    <t>512089152</t>
  </si>
  <si>
    <t xml:space="preserve"> מוצרים לימי זכרון- חטיבת תפעול ולוגיסטיקה בניין ר</t>
  </si>
  <si>
    <t>4502593436</t>
  </si>
  <si>
    <t xml:space="preserve"> פליירים לכנס שירות לאומי- אגף דוברות *** תשלום בכ</t>
  </si>
  <si>
    <t>4502593558</t>
  </si>
  <si>
    <t xml:space="preserve"> .דגלי לאום ארוכים לתליה על הבניין לימי זכרון- חטי</t>
  </si>
  <si>
    <t>4502593561</t>
  </si>
  <si>
    <t xml:space="preserve">  כיבוד לקורס הכשרה - מנהלי לקוח - אגף רכש ומכרזים</t>
  </si>
  <si>
    <t>4502595489</t>
  </si>
  <si>
    <t>42864549</t>
  </si>
  <si>
    <t>02 אירוח בע"מ</t>
  </si>
  <si>
    <t>516842663</t>
  </si>
  <si>
    <t xml:space="preserve"> ארוחת ערב חגיגית- משלחת מחו"ל- ייעוץ וחקיקה - מאי</t>
  </si>
  <si>
    <t>4502595771</t>
  </si>
  <si>
    <t xml:space="preserve"> כיבוד לפרידה מהעובדת אורית שריקי- מנהלת היחידות ה</t>
  </si>
  <si>
    <t>4502595875</t>
  </si>
  <si>
    <t xml:space="preserve"> הדפסת קאפות יום הזכרון- חטיבת תפעול ולוגיסטיקה- א</t>
  </si>
  <si>
    <t>4502595947</t>
  </si>
  <si>
    <t xml:space="preserve"> כיבוד לאירוע פרידהמהעובדת יפה רודה- פרקליטות מחוז</t>
  </si>
  <si>
    <t>4502596170</t>
  </si>
  <si>
    <t xml:space="preserve"> מדבקות חניה- ביה"ד לעררים מחוז ת"א *** תשלום בכרט</t>
  </si>
  <si>
    <t>4502599451</t>
  </si>
  <si>
    <t>42454730</t>
  </si>
  <si>
    <t>כהן משה</t>
  </si>
  <si>
    <t>055922652</t>
  </si>
  <si>
    <t xml:space="preserve"> כיבוד למפגש עם עו"ד חיצוניים 11/5/25 - סיוע משפטי</t>
  </si>
  <si>
    <t>4502599898</t>
  </si>
  <si>
    <t xml:space="preserve"> כיבוד לאירוע פרידה- מאיר לוין- ייעוץ וחקיקה *** ת</t>
  </si>
  <si>
    <t>4502603262</t>
  </si>
  <si>
    <t xml:space="preserve"> כיבוד לאירוע פרידה- אבי לנגר- אפ״כ *** תשלום בכרט</t>
  </si>
  <si>
    <t>4502605683</t>
  </si>
  <si>
    <t>42068993</t>
  </si>
  <si>
    <t>הקוסם מזון בישראל בע"מ</t>
  </si>
  <si>
    <t>514069921</t>
  </si>
  <si>
    <t xml:space="preserve"> כיבוד לאירוע פרידה - מיטב דגן- פרקליטות המדינה -</t>
  </si>
  <si>
    <t>4502606063</t>
  </si>
  <si>
    <t xml:space="preserve"> דחוף- קנקני קפה ללשכת שר- בניין ראשי חדש *** תשלו</t>
  </si>
  <si>
    <t>4502606163</t>
  </si>
  <si>
    <t>40572948</t>
  </si>
  <si>
    <t>שושני רוני</t>
  </si>
  <si>
    <t>022585269</t>
  </si>
  <si>
    <t xml:space="preserve"> דחוף- 2 סידורי פרחים שולחני- בניין ראשי חדש *** ת</t>
  </si>
  <si>
    <t>4502606897</t>
  </si>
  <si>
    <t xml:space="preserve"> כיבוד למפגש עם עו"ד חיצוניים 28/5/25 - סיוע משפטי</t>
  </si>
  <si>
    <t>4502608158</t>
  </si>
  <si>
    <t>40408841</t>
  </si>
  <si>
    <t>מונייר פוד דיזיין בע"מ</t>
  </si>
  <si>
    <t>513258079</t>
  </si>
  <si>
    <t xml:space="preserve"> כיבוד לאירוע פרידה- הרשות לאיסור הלבנת הון – מאיה</t>
  </si>
  <si>
    <t>4502608494</t>
  </si>
  <si>
    <t xml:space="preserve"> כיבוד ליום עיון בנושא עבירות מין  בתאריך 10.6.25</t>
  </si>
  <si>
    <t>4502608995</t>
  </si>
  <si>
    <t>42645450</t>
  </si>
  <si>
    <t>365 ימים של שכרון דגים בע"מ</t>
  </si>
  <si>
    <t>516309135</t>
  </si>
  <si>
    <t xml:space="preserve"> כיבוד למשלחת - המחלקה למשפט בין-לאומי *** תשלום ב</t>
  </si>
  <si>
    <t>4502612278</t>
  </si>
  <si>
    <t>42119147</t>
  </si>
  <si>
    <t>מועלם צחי</t>
  </si>
  <si>
    <t>039332978</t>
  </si>
  <si>
    <t xml:space="preserve"> כיבוד לאירוע פרידה- פרקליטות ירושלים פלילי- דניאל</t>
  </si>
  <si>
    <t>4502612281</t>
  </si>
  <si>
    <t xml:space="preserve"> כיבוד לאירוע פרידה - פרקליטות דרום פלילי- דניאלי</t>
  </si>
  <si>
    <t>4502612282</t>
  </si>
  <si>
    <t xml:space="preserve"> כיבוד לאירוע פרידה - פרקליטות דרום פלילי-  דבורה</t>
  </si>
  <si>
    <t>4502612283</t>
  </si>
  <si>
    <t xml:space="preserve"> כיבוד ליום עיון- סיוע משפטי ת"א *** תשלום בכרטיס</t>
  </si>
  <si>
    <t>4502617413</t>
  </si>
  <si>
    <t>42412530</t>
  </si>
  <si>
    <t>דניאל דוד בתי מאפה בע"מ</t>
  </si>
  <si>
    <t>516004694</t>
  </si>
  <si>
    <t xml:space="preserve"> כיבוד למפגש עם עו"ד חיצוניים 21/7/25- סיוע משפטי</t>
  </si>
  <si>
    <t>4502617642</t>
  </si>
  <si>
    <t xml:space="preserve"> כיבוד למפגש עם עו"ד חיצוניים 1/7/25 - סיוע משפטי</t>
  </si>
  <si>
    <t>4502617719</t>
  </si>
  <si>
    <t xml:space="preserve"> ***בוטלה*** התקנת קו חשמל לרכזת פריצה קומה 1 מחש</t>
  </si>
  <si>
    <t>4502617783</t>
  </si>
  <si>
    <t xml:space="preserve"> ָָָ***בוטלה*** סדנא + מקום + כיבוד בוקר - מפגש מק</t>
  </si>
  <si>
    <t>4502619094</t>
  </si>
  <si>
    <t xml:space="preserve"> הדפסות אגף השירות *** תשלום בכרטיס אשראי, מחזיק ה</t>
  </si>
  <si>
    <t>4502619241</t>
  </si>
  <si>
    <t>42497959</t>
  </si>
  <si>
    <t>הולי קייטרינג בע"מ</t>
  </si>
  <si>
    <t>516346558</t>
  </si>
  <si>
    <t xml:space="preserve"> כיבוד 7/7/25 - סיוע משפטי מרכז *** תשלום בכרטיס א</t>
  </si>
  <si>
    <t>4502619663</t>
  </si>
  <si>
    <t xml:space="preserve"> כיבוד לאירוע פרידה- אסתר סעדיה- אפ"כ ת"א *** תשלו</t>
  </si>
  <si>
    <t>4502619904</t>
  </si>
  <si>
    <t>42919482</t>
  </si>
  <si>
    <t>יולי הסעדה בע"מ</t>
  </si>
  <si>
    <t>516326501</t>
  </si>
  <si>
    <t xml:space="preserve"> כיבוד לאירוע פרידה- מרגלית מג'הז- רישום מקרקעין פ</t>
  </si>
  <si>
    <t>4502620329</t>
  </si>
  <si>
    <t xml:space="preserve"> כיבוד ליום 09/07 - החטיבה החברתית מפגש מקצועי צוו</t>
  </si>
  <si>
    <t>4502620733</t>
  </si>
  <si>
    <t>40502153</t>
  </si>
  <si>
    <t>לי - בר קייטרינג יפרח בע"מ</t>
  </si>
  <si>
    <t>513628404</t>
  </si>
  <si>
    <t xml:space="preserve"> כיבוד לאירוע פרידה- אלון דפנה- פרקליטות דרום אזרח</t>
  </si>
  <si>
    <t>4502621376</t>
  </si>
  <si>
    <t xml:space="preserve"> כיבוד Kמפגש שוטף עם עו"ד ביום 17.7.25 - סיוע משפט</t>
  </si>
  <si>
    <t>4502622285</t>
  </si>
  <si>
    <t xml:space="preserve"> כיבוד לאירוע פרידה- רמונה סיסו- אפ"כ *** תשלום בכ</t>
  </si>
  <si>
    <t>4502623313</t>
  </si>
  <si>
    <t xml:space="preserve"> כיבוד למפגש עם עו"ד חיצוניים 23/7/25 - סיוע משפטי</t>
  </si>
  <si>
    <t>4502625361</t>
  </si>
  <si>
    <t xml:space="preserve"> כיבוד למפגש הדרכת שירות למנהלי חדלות פירעון - אגף</t>
  </si>
  <si>
    <t>4502626166</t>
  </si>
  <si>
    <t xml:space="preserve"> כיבוד לסדנה- הממונה על חדלות פירעון *** תשלום בכר</t>
  </si>
  <si>
    <t>4502626665</t>
  </si>
  <si>
    <t>40004321</t>
  </si>
  <si>
    <t>א.נ.ח. אספקה טכנית בע"מ</t>
  </si>
  <si>
    <t>510975949</t>
  </si>
  <si>
    <t xml:space="preserve"> שכפול מפתחות- נציבות תלונות הציבור על שופטים ***</t>
  </si>
  <si>
    <t>4502626803</t>
  </si>
  <si>
    <t>41604506</t>
  </si>
  <si>
    <t>ביתן נסים חיים</t>
  </si>
  <si>
    <t>055276232</t>
  </si>
  <si>
    <t xml:space="preserve"> וילונות לבית הכנסת - בניין ראשי חדש *** תשלום בכר</t>
  </si>
  <si>
    <t>206</t>
  </si>
  <si>
    <t>4501364965</t>
  </si>
  <si>
    <t>50043424</t>
  </si>
  <si>
    <t>DEBEVOISE AND PLIMPTON LLP</t>
  </si>
  <si>
    <t xml:space="preserve"> נרשם 1 במספר פניה מאחר ולא אושר פרסום בשל רגישות</t>
  </si>
  <si>
    <t>09</t>
  </si>
  <si>
    <t>4502273796</t>
  </si>
  <si>
    <t xml:space="preserve"> 21.01.2024: הארכת התקשרות ללא עלות תקציבית, בהתאם</t>
  </si>
  <si>
    <t>4501596630</t>
  </si>
  <si>
    <t>40006138</t>
  </si>
  <si>
    <t>כספי את כספי רואי</t>
  </si>
  <si>
    <t>557423373</t>
  </si>
  <si>
    <t xml:space="preserve"> 26.2.2025 הארכת התקשרות ללא עלות תרציבית בהתאם לפ</t>
  </si>
  <si>
    <t>111,947.37</t>
  </si>
  <si>
    <t>אורטל בן שימול</t>
  </si>
  <si>
    <t>4501604358</t>
  </si>
  <si>
    <t>40233298</t>
  </si>
  <si>
    <t>גדות ביקורת פנימית ובקרה בע"מ</t>
  </si>
  <si>
    <t>513783951</t>
  </si>
  <si>
    <t xml:space="preserve"> שירותי ביקורת ליחדות המשרד. 28.4.2025 פרוטוקול 18</t>
  </si>
  <si>
    <t xml:space="preserve"> 20,282.27</t>
  </si>
  <si>
    <t>4501605792</t>
  </si>
  <si>
    <t>40158774</t>
  </si>
  <si>
    <t>רוביצ'ק יועצים</t>
  </si>
  <si>
    <t>512242256</t>
  </si>
  <si>
    <t xml:space="preserve"> שירותי ביקורת פנים ליחידות המשרד. בהתאם לפרוטוקול</t>
  </si>
  <si>
    <t xml:space="preserve"> 40,011.37</t>
  </si>
  <si>
    <t>4502546969</t>
  </si>
  <si>
    <t>41528808</t>
  </si>
  <si>
    <t>נחום ענתבי אירית</t>
  </si>
  <si>
    <t>058311168</t>
  </si>
  <si>
    <t xml:space="preserve"> 34,170.06</t>
  </si>
  <si>
    <t>4502555337</t>
  </si>
  <si>
    <t>42864344</t>
  </si>
  <si>
    <t>חבה שלמה</t>
  </si>
  <si>
    <t>061987632</t>
  </si>
  <si>
    <t xml:space="preserve"> 10,020.77</t>
  </si>
  <si>
    <t>4502555366</t>
  </si>
  <si>
    <t>41955568</t>
  </si>
  <si>
    <t>כתאנה אחמד</t>
  </si>
  <si>
    <t>303153035</t>
  </si>
  <si>
    <t xml:space="preserve"> 45,299.21</t>
  </si>
  <si>
    <t>4502555675</t>
  </si>
  <si>
    <t>42636671</t>
  </si>
  <si>
    <t>אברג'יל שגית ג'וליה</t>
  </si>
  <si>
    <t>029612025</t>
  </si>
  <si>
    <t xml:space="preserve"> 52,908.65</t>
  </si>
  <si>
    <t>4502555690</t>
  </si>
  <si>
    <t>42603805</t>
  </si>
  <si>
    <t>דרור חן</t>
  </si>
  <si>
    <t>203260922</t>
  </si>
  <si>
    <t xml:space="preserve"> 40,885.25</t>
  </si>
  <si>
    <t>4502555696</t>
  </si>
  <si>
    <t>42863233</t>
  </si>
  <si>
    <t>הלר רונן שמואל</t>
  </si>
  <si>
    <t>022525695</t>
  </si>
  <si>
    <t xml:space="preserve"> 44,433.00</t>
  </si>
  <si>
    <t>4502555707</t>
  </si>
  <si>
    <t>42864381</t>
  </si>
  <si>
    <t>לוי שרית</t>
  </si>
  <si>
    <t>036033850</t>
  </si>
  <si>
    <t xml:space="preserve"> 47,111.82</t>
  </si>
  <si>
    <t>4502555848</t>
  </si>
  <si>
    <t>40357417</t>
  </si>
  <si>
    <t>עו"ד איתן להמן</t>
  </si>
  <si>
    <t>514223510</t>
  </si>
  <si>
    <t>4502556154</t>
  </si>
  <si>
    <t>42566955</t>
  </si>
  <si>
    <t>סיגרון אורית</t>
  </si>
  <si>
    <t>034902825</t>
  </si>
  <si>
    <t xml:space="preserve"> 51,898.80</t>
  </si>
  <si>
    <t>4502556162</t>
  </si>
  <si>
    <t>40443101</t>
  </si>
  <si>
    <t>שחם אליעד אליהו</t>
  </si>
  <si>
    <t>024681371</t>
  </si>
  <si>
    <t xml:space="preserve"> 52,097.62</t>
  </si>
  <si>
    <t>4502556167</t>
  </si>
  <si>
    <t>40931422</t>
  </si>
  <si>
    <t>אסייאג ענת</t>
  </si>
  <si>
    <t>028419745</t>
  </si>
  <si>
    <t xml:space="preserve"> 46,990.73</t>
  </si>
  <si>
    <t>4502560279</t>
  </si>
  <si>
    <t>42203635</t>
  </si>
  <si>
    <t>עזרא שגיב ויפעת - משרד עורכי דין</t>
  </si>
  <si>
    <t>515971927</t>
  </si>
  <si>
    <t>167,180.00</t>
  </si>
  <si>
    <t>4502560284</t>
  </si>
  <si>
    <t>42488703</t>
  </si>
  <si>
    <t>זרחיה-רוזן רני</t>
  </si>
  <si>
    <t>039096185</t>
  </si>
  <si>
    <t xml:space="preserve"> 38,977.14</t>
  </si>
  <si>
    <t>4502573597</t>
  </si>
  <si>
    <t>40496030</t>
  </si>
  <si>
    <t>שמידט בן צבי פרלשטיין ושות' - רואי</t>
  </si>
  <si>
    <t>540235512</t>
  </si>
  <si>
    <t xml:space="preserve"> התקשרות עם משרד רו"ח למתן שירותי בדיקת בקשות להקצ</t>
  </si>
  <si>
    <t xml:space="preserve"> 52,112.00</t>
  </si>
  <si>
    <t>צורי חדד</t>
  </si>
  <si>
    <t>4502587148</t>
  </si>
  <si>
    <t xml:space="preserve"> חטיבת תפעול ולוגיסטיקה אבי לוי 0546440663 התשלום</t>
  </si>
  <si>
    <t>4502588089</t>
  </si>
  <si>
    <t xml:space="preserve"> נייר אקולוגי 75 או 80 גרם. חטיבת תפעול ולוגיסטיקה</t>
  </si>
  <si>
    <t>4502588149</t>
  </si>
  <si>
    <t>41053279</t>
  </si>
  <si>
    <t>עמותת מצמיחים - המרכז להפחתת אלימות</t>
  </si>
  <si>
    <t xml:space="preserve"> פיתוח הדרכות וסדנאות בנושא מניעת גזענות עבור היחי</t>
  </si>
  <si>
    <t>4502590820</t>
  </si>
  <si>
    <t xml:space="preserve"> כיבוד משקי פרקליטות מחוז חיפה  אזרחי שרה אביגיל א</t>
  </si>
  <si>
    <t>4502599713</t>
  </si>
  <si>
    <t xml:space="preserve"> ציוד משרדי עבור פרקליטות חיפה אזרחי שרה אביגיל אה</t>
  </si>
  <si>
    <t>4502601865</t>
  </si>
  <si>
    <t>40314085</t>
  </si>
  <si>
    <t>שרון סחר בע"מ</t>
  </si>
  <si>
    <t xml:space="preserve"> מכונת כריכה עבור פרקליטות חיפה אזרחי שרה אביגיל א</t>
  </si>
  <si>
    <t>4502601872</t>
  </si>
  <si>
    <t xml:space="preserve"> נייר אקולוגי 75 או 80 גרם. עבור פרקליטות חיפה פלי</t>
  </si>
  <si>
    <t>4502602410</t>
  </si>
  <si>
    <t xml:space="preserve"> ריהוט משרדי - מכרז 08-2021 - א.ד.מירז פרקליטות חי</t>
  </si>
  <si>
    <t>4502603792</t>
  </si>
  <si>
    <t xml:space="preserve"> נייר אקולוגי 75 או 80 גרם. פרקליטות חיפה אזרחי שר</t>
  </si>
  <si>
    <t>4502604846</t>
  </si>
  <si>
    <t>4502605142</t>
  </si>
  <si>
    <t xml:space="preserve"> כסא אורתופדי פרקליטות חיפה אזרחי שרה אביגיל אהרון</t>
  </si>
  <si>
    <t>4502605150</t>
  </si>
  <si>
    <t xml:space="preserve"> נייר אקולוגי 75 או 80 גרם. פרקליטות חיפה פלילי לו</t>
  </si>
  <si>
    <t>4502605342</t>
  </si>
  <si>
    <t xml:space="preserve"> ריהוט משרדי פרקליטות חיפה אזרחי שרה אביגיל אהרון,</t>
  </si>
  <si>
    <t>4502607103</t>
  </si>
  <si>
    <t xml:space="preserve"> חותמות פרקליטות חיפה פלילי לוטם גגתי, 054-7530671</t>
  </si>
  <si>
    <t>4502607165</t>
  </si>
  <si>
    <t>4502607169</t>
  </si>
  <si>
    <t xml:space="preserve"> כסא אורתופדי פרקליטות חיפה פלילי לוטם גגתי, 054-7</t>
  </si>
  <si>
    <t>4501961756</t>
  </si>
  <si>
    <t>50071138</t>
  </si>
  <si>
    <t>NYMAN GIBSON MIRALIS</t>
  </si>
  <si>
    <t>AUD</t>
  </si>
  <si>
    <t xml:space="preserve"> 16/06/2025: הארכת התקשרות ללא עלות תקציבית, בהתאם</t>
  </si>
  <si>
    <t>162,487.51</t>
  </si>
  <si>
    <t>4502545234</t>
  </si>
  <si>
    <t>40296952</t>
  </si>
  <si>
    <t>שלדור בע"מ</t>
  </si>
  <si>
    <t>510922073</t>
  </si>
  <si>
    <t xml:space="preserve"> 15/12/2025- התקשרות מכרז מרכזי 09-2020 , פרוטוקול</t>
  </si>
  <si>
    <t>יאיר גרדין</t>
  </si>
  <si>
    <t>4501380630</t>
  </si>
  <si>
    <t>שירן מנזור</t>
  </si>
  <si>
    <t xml:space="preserve"> ציוד משרדי עבור לוגיסטיקה ת"א. איש קשר-יהודה כהן</t>
  </si>
  <si>
    <t>301748232</t>
  </si>
  <si>
    <t>4501421613</t>
  </si>
  <si>
    <t>40009065</t>
  </si>
  <si>
    <t>ליאון,אורליצקי ושות רו</t>
  </si>
  <si>
    <t>557614781</t>
  </si>
  <si>
    <t>215.99</t>
  </si>
  <si>
    <t>4501438988</t>
  </si>
  <si>
    <t xml:space="preserve"> ציוד משרדי עבור הרשות לאיסור הלבנת הון. אשת קשר-ש</t>
  </si>
  <si>
    <t>4501472774</t>
  </si>
  <si>
    <t>40474353</t>
  </si>
  <si>
    <t>א. לנדוי משרד עורך דין</t>
  </si>
  <si>
    <t>557704228</t>
  </si>
  <si>
    <t xml:space="preserve"> 13/05/2025: נוספה שורה 60-הרחבת התקשרות בהיקף של</t>
  </si>
  <si>
    <t>501,234.75</t>
  </si>
  <si>
    <t>4501682184</t>
  </si>
  <si>
    <t>50055414</t>
  </si>
  <si>
    <t>CROWELL END MORING LLP</t>
  </si>
  <si>
    <t xml:space="preserve"> 17.07.25: שונה תאריך אספקה בהתאם לבקשת מחלקת תקצי</t>
  </si>
  <si>
    <t>343,134.19</t>
  </si>
  <si>
    <t>4501684943</t>
  </si>
  <si>
    <t>50020431</t>
  </si>
  <si>
    <t>HARTMANN DOHERTY ROSA BERMAN &amp; BULB</t>
  </si>
  <si>
    <t>333,305.00</t>
  </si>
  <si>
    <t>4501690203</t>
  </si>
  <si>
    <t>50003136</t>
  </si>
  <si>
    <t>ARNOLD &amp; PORTER LTD</t>
  </si>
  <si>
    <t>355,064.42</t>
  </si>
  <si>
    <t>4501690551</t>
  </si>
  <si>
    <t>50055422</t>
  </si>
  <si>
    <t>WILMR  CUTLER PICKRRING HALE</t>
  </si>
  <si>
    <t>359,832.17</t>
  </si>
  <si>
    <t>4501726133</t>
  </si>
  <si>
    <t>40460801</t>
  </si>
  <si>
    <t>רוזנברג רובינס רתם</t>
  </si>
  <si>
    <t>066094285</t>
  </si>
  <si>
    <t xml:space="preserve"> 27.04.2025: הארכת התקשרות ללא עלות תקציבית לניצול</t>
  </si>
  <si>
    <t xml:space="preserve">  9,161.10</t>
  </si>
  <si>
    <t>4501803315</t>
  </si>
  <si>
    <t xml:space="preserve"> ליווי פרויקט בינוי עבור פרקליטות צפון נצרת עלית.</t>
  </si>
  <si>
    <t>4501807544</t>
  </si>
  <si>
    <t>50055419</t>
  </si>
  <si>
    <t>CLEARY GOTTLIEB STEEN END HAMILTON</t>
  </si>
  <si>
    <t>273,211.15</t>
  </si>
  <si>
    <t>4501808079</t>
  </si>
  <si>
    <t xml:space="preserve"> 04.11.24: הארכת התקשרות ללא עלות תקציבית עד לתארי</t>
  </si>
  <si>
    <t xml:space="preserve"> 42,137.19</t>
  </si>
  <si>
    <t>4501821214</t>
  </si>
  <si>
    <t>50062198</t>
  </si>
  <si>
    <t>FRESHFIELDS BRUCKHAUS DERINGER</t>
  </si>
  <si>
    <t>4501850039</t>
  </si>
  <si>
    <t>50066592</t>
  </si>
  <si>
    <t>SEVERINO PENALISTI ASSOCIATI</t>
  </si>
  <si>
    <t>138,817.40</t>
  </si>
  <si>
    <t>4501850407</t>
  </si>
  <si>
    <t>50069340</t>
  </si>
  <si>
    <t>CHIOMENTI STUDIO LEGALE</t>
  </si>
  <si>
    <t>103,200.00</t>
  </si>
  <si>
    <t>4501929155</t>
  </si>
  <si>
    <t>40271780</t>
  </si>
  <si>
    <t>לביד הנדסה בע"מ</t>
  </si>
  <si>
    <t>512111691</t>
  </si>
  <si>
    <t xml:space="preserve"> 21.07.25: הארכת התקשרות ללא עלות תקציבית, בהתאם ל</t>
  </si>
  <si>
    <t>280,238.27</t>
  </si>
  <si>
    <t>4502007202</t>
  </si>
  <si>
    <t>50037066</t>
  </si>
  <si>
    <t>VAN BAEL &amp; BELLIS</t>
  </si>
  <si>
    <t xml:space="preserve"> ההתקשרות אושרה ל-5 שנים ועד לתאריך 31.12.25 17.07</t>
  </si>
  <si>
    <t>370,492.02</t>
  </si>
  <si>
    <t>4502007214</t>
  </si>
  <si>
    <t>50074921</t>
  </si>
  <si>
    <t>CLIFFORD CHANCE US LLP</t>
  </si>
  <si>
    <t>220,715.39</t>
  </si>
  <si>
    <t>4502018795</t>
  </si>
  <si>
    <t>40961799</t>
  </si>
  <si>
    <t>אפרת דויטש משרד עורכי דין</t>
  </si>
  <si>
    <t>514373356</t>
  </si>
  <si>
    <t xml:space="preserve"> 10.3.2025 - הארכת התקשרות ללא עלות תקציבית בהתאם</t>
  </si>
  <si>
    <t>116,378.64</t>
  </si>
  <si>
    <t>הדסה אחיטוב</t>
  </si>
  <si>
    <t>4502018980</t>
  </si>
  <si>
    <t xml:space="preserve"> 27.3.2025 - הארכה והגדלת התקשרות בהתאם לפרוטוקול</t>
  </si>
  <si>
    <t xml:space="preserve"> 14,785.34</t>
  </si>
  <si>
    <t>4502057550</t>
  </si>
  <si>
    <t xml:space="preserve"> 01.07.2025: הארכת התקשרות ללא עלות תקציבית, בהתאם</t>
  </si>
  <si>
    <t>142,153.15</t>
  </si>
  <si>
    <t>4502111304</t>
  </si>
  <si>
    <t>40521394</t>
  </si>
  <si>
    <t>מ.נ.ש יעוץ בע"מ</t>
  </si>
  <si>
    <t>514385293</t>
  </si>
  <si>
    <t xml:space="preserve"> יעוץ לתהליכי רגולציה חכמה ותהליכי הפחתת נטל רגולט</t>
  </si>
  <si>
    <t>אריאל נתן</t>
  </si>
  <si>
    <t>4502130164</t>
  </si>
  <si>
    <t xml:space="preserve"> 04.03.2024 : מימוש אופציה הארכת התקשרות ללא עלות</t>
  </si>
  <si>
    <t>ענבל גלון</t>
  </si>
  <si>
    <t>4502141949</t>
  </si>
  <si>
    <t>41123281</t>
  </si>
  <si>
    <t>קמפינסקי שריל פרנסין</t>
  </si>
  <si>
    <t>015867104</t>
  </si>
  <si>
    <t xml:space="preserve"> 11.02.2024: מימוש אופציה הארכת התקשרות ללא עלות ת</t>
  </si>
  <si>
    <t xml:space="preserve">  8,683.20</t>
  </si>
  <si>
    <t>4502143504</t>
  </si>
  <si>
    <t xml:space="preserve"> 21.07.2024: הרחבת התקשרות בהתאם לפרוטוקול ועדת הפ</t>
  </si>
  <si>
    <t xml:space="preserve"> 33,399.00</t>
  </si>
  <si>
    <t>4502146851</t>
  </si>
  <si>
    <t>50025290</t>
  </si>
  <si>
    <t>FORSVARSADVOKATERNA HB</t>
  </si>
  <si>
    <t>SEK</t>
  </si>
  <si>
    <t xml:space="preserve">  2,466,325.00</t>
  </si>
  <si>
    <t>4502152755</t>
  </si>
  <si>
    <t xml:space="preserve"> התקשרות עם פורום רופאים במסגרת מכרז פומבי 14.20,</t>
  </si>
  <si>
    <t>123,885.60</t>
  </si>
  <si>
    <t>חני דהן</t>
  </si>
  <si>
    <t>4502178429</t>
  </si>
  <si>
    <t>40004751</t>
  </si>
  <si>
    <t>ליאקום מערכות בע"מ</t>
  </si>
  <si>
    <t>512052994</t>
  </si>
  <si>
    <t xml:space="preserve"> 08.09.2024: נוספה שורה 50-הארכה והרחבת התקשרות, ב</t>
  </si>
  <si>
    <t>4502181038</t>
  </si>
  <si>
    <t xml:space="preserve"> 09/06/2025: נוספה שורה 50, הגדלה בהיקף של 320,000</t>
  </si>
  <si>
    <t>299,480.56</t>
  </si>
  <si>
    <t>4502182812</t>
  </si>
  <si>
    <t>40009876</t>
  </si>
  <si>
    <t>פאהן קנה ניהול בקרה בע"מ</t>
  </si>
  <si>
    <t xml:space="preserve"> 22.11.2023: הרחבת התקשרות בהתאם לפרוטוקול 126/23.</t>
  </si>
  <si>
    <t xml:space="preserve">  0.01</t>
  </si>
  <si>
    <t>4502186089</t>
  </si>
  <si>
    <t xml:space="preserve"> 22/05/25: נוספה שורה 60-מימוש אופציה הרחבת התקשרו</t>
  </si>
  <si>
    <t xml:space="preserve">  7,414,573.97</t>
  </si>
  <si>
    <t>4502188005</t>
  </si>
  <si>
    <t xml:space="preserve">  7,798.88</t>
  </si>
  <si>
    <t>4502195150</t>
  </si>
  <si>
    <t>40003648</t>
  </si>
  <si>
    <t>דב הלפרין יועצים בע"מ</t>
  </si>
  <si>
    <t>511672255</t>
  </si>
  <si>
    <t xml:space="preserve"> 27/07/2025: נוספה שורה 150-הרחבת התקשרות בהיקף של</t>
  </si>
  <si>
    <t>4502197724</t>
  </si>
  <si>
    <t xml:space="preserve"> 29.06.23:הארכת התקשרות ללא עלות תקציבית, בהתאם לפ</t>
  </si>
  <si>
    <t>דניאלה יפת</t>
  </si>
  <si>
    <t>4502199336</t>
  </si>
  <si>
    <t xml:space="preserve"> ציוד משרדי, פרקליטות חיפה (פלילי), רדה שוחט אלון,</t>
  </si>
  <si>
    <t>4502201518</t>
  </si>
  <si>
    <t>40409499</t>
  </si>
  <si>
    <t>פת בן יצחק נטע</t>
  </si>
  <si>
    <t>060738077</t>
  </si>
  <si>
    <t xml:space="preserve"> 08/06/23: נוספה שורה 20-הארכת והרחבת התקשרות בהתא</t>
  </si>
  <si>
    <t xml:space="preserve">  2,679.72</t>
  </si>
  <si>
    <t>4502202125</t>
  </si>
  <si>
    <t>40009781</t>
  </si>
  <si>
    <t>קו פרויקט יעוץ הנדסי בע"מ</t>
  </si>
  <si>
    <t>512473919</t>
  </si>
  <si>
    <t xml:space="preserve"> 20.3.2025 - הארכת התקשרות ללא עלות תקציבית בהתאם</t>
  </si>
  <si>
    <t>4502204728</t>
  </si>
  <si>
    <t>40289617</t>
  </si>
  <si>
    <t>אבו ריא פח'רי</t>
  </si>
  <si>
    <t>057006116</t>
  </si>
  <si>
    <t xml:space="preserve">  7,246.00</t>
  </si>
  <si>
    <t>4502210625</t>
  </si>
  <si>
    <t xml:space="preserve"> מכרז מרכזי 11/2018 למתן שירותי ייעוץ וליווי מקצוע</t>
  </si>
  <si>
    <t>4502211752</t>
  </si>
  <si>
    <t xml:space="preserve"> הדפסה וצילום 4000004177 פרקליטות חיפה אזרחי מעיין</t>
  </si>
  <si>
    <t>4502215708</t>
  </si>
  <si>
    <t>40378016</t>
  </si>
  <si>
    <t>בי.ווי.הפקות והשקעות בע"מ</t>
  </si>
  <si>
    <t>513744987</t>
  </si>
  <si>
    <t xml:space="preserve"> הפקת אירועים גיבוש 4000003930 רשות לרישום והסדר ז</t>
  </si>
  <si>
    <t>4502218021</t>
  </si>
  <si>
    <t xml:space="preserve"> כריכות, רישום והסדר זכויות מקרקעין, אבי שמר, 050-</t>
  </si>
  <si>
    <t>4502221805</t>
  </si>
  <si>
    <t xml:space="preserve"> 25.3.202הארכת התקשרות ללא עלות תקציבית בהתאם לפרו</t>
  </si>
  <si>
    <t>4502225410</t>
  </si>
  <si>
    <t xml:space="preserve"> ציוד משרדי, פרקליטות חיפה אזרחי, שירז מנסור, 054-</t>
  </si>
  <si>
    <t>4502234415</t>
  </si>
  <si>
    <t>41484680</t>
  </si>
  <si>
    <t>בן ישי אבטחה וחירום בע"מ</t>
  </si>
  <si>
    <t>515015196</t>
  </si>
  <si>
    <t xml:space="preserve"> 08.07.2024: נוספה שורה 40-הרחבת התקשרות בהיקף של</t>
  </si>
  <si>
    <t xml:space="preserve"> 27,497.51</t>
  </si>
  <si>
    <t>4502242872</t>
  </si>
  <si>
    <t xml:space="preserve"> מכרז הפקת מסמכים - תצורה 1.1 טונרים, הלשכה הראשית</t>
  </si>
  <si>
    <t>4502251197</t>
  </si>
  <si>
    <t>41901413</t>
  </si>
  <si>
    <t>כהן דניאלה</t>
  </si>
  <si>
    <t>078463049</t>
  </si>
  <si>
    <t xml:space="preserve"> 15.11.2023: הארכת התקשרות ללא עלות תקציבית, בהתאם</t>
  </si>
  <si>
    <t xml:space="preserve"> 19,430.00</t>
  </si>
  <si>
    <t>4502251662</t>
  </si>
  <si>
    <t>40019591</t>
  </si>
  <si>
    <t>טנדו טכנולוגיות ומערכות בטחוניות בע</t>
  </si>
  <si>
    <t>511309809</t>
  </si>
  <si>
    <t xml:space="preserve"> שירותי יעוץ,תכנון ופיקוח על מערכות טכנולוגיות ומע</t>
  </si>
  <si>
    <t>298,656.03</t>
  </si>
  <si>
    <t>4502257374</t>
  </si>
  <si>
    <t>לוטן לסקי</t>
  </si>
  <si>
    <t>4502258837</t>
  </si>
  <si>
    <t xml:space="preserve"> חותמות עבור פרקליטות חיפה אזרחי, טל כספי 05435326</t>
  </si>
  <si>
    <t>4502263295</t>
  </si>
  <si>
    <t>40141135</t>
  </si>
  <si>
    <t>נבון ויספלד רואי חשבון</t>
  </si>
  <si>
    <t>513013854</t>
  </si>
  <si>
    <t xml:space="preserve"> 5.5.2025 - הארכת והגדלת התקשרות בהתאם לפרוטוקול 1</t>
  </si>
  <si>
    <t>569,250.00</t>
  </si>
  <si>
    <t>4502263299</t>
  </si>
  <si>
    <t>368,116.00</t>
  </si>
  <si>
    <t>4502263442</t>
  </si>
  <si>
    <t>40564792</t>
  </si>
  <si>
    <t>שרקון, בן עמי, אשר ושות' - משרד עור</t>
  </si>
  <si>
    <t>514636786</t>
  </si>
  <si>
    <t xml:space="preserve"> 26.2.2025 - הארכת התקשרות ללא עלות תקציבית בהתאם</t>
  </si>
  <si>
    <t>356,000.00</t>
  </si>
  <si>
    <t>4502264049</t>
  </si>
  <si>
    <t>42458421</t>
  </si>
  <si>
    <t>אברהם אבי</t>
  </si>
  <si>
    <t>046237210</t>
  </si>
  <si>
    <t xml:space="preserve"> 26.2.2025 הארכת התקשרות ללא עלות תקציבת בהתאם לפר</t>
  </si>
  <si>
    <t>162,800.00</t>
  </si>
  <si>
    <t>4502264319</t>
  </si>
  <si>
    <t xml:space="preserve"> 4.5.2025 - הארכת והגדלת התקשרות בהתאם לפרוטוקול 1</t>
  </si>
  <si>
    <t>357,392.00</t>
  </si>
  <si>
    <t>4502264320</t>
  </si>
  <si>
    <t>40386884</t>
  </si>
  <si>
    <t>ברזלי ושות' רו"ח</t>
  </si>
  <si>
    <t>540184942</t>
  </si>
  <si>
    <t xml:space="preserve"> 12/05/2025: נוספה שורה 30-מימוש אופציה שנה שלישית</t>
  </si>
  <si>
    <t>557,250.00</t>
  </si>
  <si>
    <t>4502268986</t>
  </si>
  <si>
    <t xml:space="preserve"> 07.10.2024: שונה הכמות בשורה 130 ל3- במקום ל-2, ב</t>
  </si>
  <si>
    <t>4502270417</t>
  </si>
  <si>
    <t>40546408</t>
  </si>
  <si>
    <t>שטראוס אסטרטגיה ייעוץ ומערכות בע"מ</t>
  </si>
  <si>
    <t>513237750</t>
  </si>
  <si>
    <t xml:space="preserve"> 05.12.2023: נוספו שורות 180-270 בהתאם לפרוטוקול 1</t>
  </si>
  <si>
    <t>4502272171</t>
  </si>
  <si>
    <t xml:space="preserve"> 28.10.2024: הארכת התקשרות ללא עלות תקציבית, בהתאם</t>
  </si>
  <si>
    <t>4502272748</t>
  </si>
  <si>
    <t>42465167</t>
  </si>
  <si>
    <t>ברקוביץ מאיר דב</t>
  </si>
  <si>
    <t>058460999</t>
  </si>
  <si>
    <t xml:space="preserve"> הכנת תכנית לקידום צדק מחאה בישראל, עבור אגף תכנון</t>
  </si>
  <si>
    <t>4502273015</t>
  </si>
  <si>
    <t xml:space="preserve"> 19.05.2024: הארכת התקשרות ללא עלות תקציבית, בהתאם</t>
  </si>
  <si>
    <t>4502273030</t>
  </si>
  <si>
    <t>4502273444</t>
  </si>
  <si>
    <t>40288480</t>
  </si>
  <si>
    <t>ארנסט יאנג (ישראל) בע"מ</t>
  </si>
  <si>
    <t>557711512</t>
  </si>
  <si>
    <t>4502273454</t>
  </si>
  <si>
    <t xml:space="preserve"> 15/12/2024-שורה 70 בהתאם לפרוטוקול 242/24  הגדלה</t>
  </si>
  <si>
    <t>4502273630</t>
  </si>
  <si>
    <t>41963629</t>
  </si>
  <si>
    <t>דלויט ייעוץ וטכנולוגיות בע"מ</t>
  </si>
  <si>
    <t>514771427</t>
  </si>
  <si>
    <t xml:space="preserve"> 29.10.2024:הארכת התקשרות ללא עלות תקציבית, בהתאם</t>
  </si>
  <si>
    <t>ברקת שמאי</t>
  </si>
  <si>
    <t>4502273687</t>
  </si>
  <si>
    <t xml:space="preserve"> מכרז דיגיטל-9-2019-דלויט ייעוץ וטכנולוגי תכנית דא</t>
  </si>
  <si>
    <t>4502273775</t>
  </si>
  <si>
    <t>42346875</t>
  </si>
  <si>
    <t>זוויות דיאלוג חכם בע"מ</t>
  </si>
  <si>
    <t>516067071</t>
  </si>
  <si>
    <t xml:space="preserve"> 12.06.23: ספק עודכן כמגיש חשבונית עסקה(שונה בלשונ</t>
  </si>
  <si>
    <t>4502283818</t>
  </si>
  <si>
    <t>41533577</t>
  </si>
  <si>
    <t>עמר שלום</t>
  </si>
  <si>
    <t>058144700</t>
  </si>
  <si>
    <t xml:space="preserve"> 05.12.2023: נוספה שורה 20-הרחבת התקשרות בהיקף של</t>
  </si>
  <si>
    <t>152,416.76</t>
  </si>
  <si>
    <t>אירינה מרדכייבה</t>
  </si>
  <si>
    <t>4502283833</t>
  </si>
  <si>
    <t>42024225</t>
  </si>
  <si>
    <t>עאמר עלי</t>
  </si>
  <si>
    <t>057565087</t>
  </si>
  <si>
    <t xml:space="preserve"> 88,721.07</t>
  </si>
  <si>
    <t>4502293203</t>
  </si>
  <si>
    <t xml:space="preserve"> 09.05.23: נוספה שורה 30-הרחבת התקשרות בהתאם לפרוט</t>
  </si>
  <si>
    <t xml:space="preserve"> 55,470.00</t>
  </si>
  <si>
    <t>4502294814</t>
  </si>
  <si>
    <t>40415079</t>
  </si>
  <si>
    <t>אלון משה</t>
  </si>
  <si>
    <t>027750488</t>
  </si>
  <si>
    <t xml:space="preserve"> 22.05.2025:נוספה שורה 70 בהתאם לאישורו של אברהם ש</t>
  </si>
  <si>
    <t xml:space="preserve">  3,816.51</t>
  </si>
  <si>
    <t>עדי קומרינר-פלד</t>
  </si>
  <si>
    <t>4502294838</t>
  </si>
  <si>
    <t>41602405</t>
  </si>
  <si>
    <t>פאוסט, קליין ושות'</t>
  </si>
  <si>
    <t>558325502</t>
  </si>
  <si>
    <t xml:space="preserve"> ביצוע ביקורות על נותני שירות עסקי. בהתאם למכרז 48</t>
  </si>
  <si>
    <t xml:space="preserve"> 32,014.91</t>
  </si>
  <si>
    <t>4502294908</t>
  </si>
  <si>
    <t>40492134</t>
  </si>
  <si>
    <t>סאבא אמיר</t>
  </si>
  <si>
    <t>033748898</t>
  </si>
  <si>
    <t xml:space="preserve"> 42,955.31</t>
  </si>
  <si>
    <t>4502294944</t>
  </si>
  <si>
    <t>42463178</t>
  </si>
  <si>
    <t>דורון טיקוצקי נס</t>
  </si>
  <si>
    <t>558396487</t>
  </si>
  <si>
    <t xml:space="preserve"> 44,558.31</t>
  </si>
  <si>
    <t>4502294954</t>
  </si>
  <si>
    <t>41508200</t>
  </si>
  <si>
    <t>אברך אליעזר</t>
  </si>
  <si>
    <t>310549829</t>
  </si>
  <si>
    <t xml:space="preserve"> 02.04.2025 ניוד מהזמנה 4502295648 26.11.24:עודכן</t>
  </si>
  <si>
    <t xml:space="preserve"> 28,212.31</t>
  </si>
  <si>
    <t>4502294967</t>
  </si>
  <si>
    <t>42463167</t>
  </si>
  <si>
    <t>מסד ניצן</t>
  </si>
  <si>
    <t>061264537</t>
  </si>
  <si>
    <t xml:space="preserve"> 33,765.31</t>
  </si>
  <si>
    <t>4502295625</t>
  </si>
  <si>
    <t>42463177</t>
  </si>
  <si>
    <t>שרעבי איתן</t>
  </si>
  <si>
    <t>028659167</t>
  </si>
  <si>
    <t xml:space="preserve"> 20,528.31</t>
  </si>
  <si>
    <t>4502295648</t>
  </si>
  <si>
    <t>42463166</t>
  </si>
  <si>
    <t>הרץ אביעד אהרן</t>
  </si>
  <si>
    <t>036382612</t>
  </si>
  <si>
    <t xml:space="preserve"> 12,234.61</t>
  </si>
  <si>
    <t>4502298228</t>
  </si>
  <si>
    <t>40170081</t>
  </si>
  <si>
    <t>רוזנבלום - הולצמן,רוח'</t>
  </si>
  <si>
    <t>557277605</t>
  </si>
  <si>
    <t xml:space="preserve"> 18.02.2024:הארכת התקשרות ללא עלות תקציבית, בהתאם</t>
  </si>
  <si>
    <t xml:space="preserve"> 50,154.51</t>
  </si>
  <si>
    <t>4502299077</t>
  </si>
  <si>
    <t>126,290.34</t>
  </si>
  <si>
    <t>4502300379</t>
  </si>
  <si>
    <t>40001633</t>
  </si>
  <si>
    <t>קדמי אלחנתי- רואי חשבו</t>
  </si>
  <si>
    <t>557428612</t>
  </si>
  <si>
    <t>214,361.00</t>
  </si>
  <si>
    <t>4502302484</t>
  </si>
  <si>
    <t>40292537</t>
  </si>
  <si>
    <t>גזית, בן-גל ושות' - רואי חשבון</t>
  </si>
  <si>
    <t>514092642</t>
  </si>
  <si>
    <t xml:space="preserve"> 10.3.2025 הארכת התקשרות ללא עלות תקציבית בהתאם לפ</t>
  </si>
  <si>
    <t>217,652.45</t>
  </si>
  <si>
    <t>4502310792</t>
  </si>
  <si>
    <t>41470933</t>
  </si>
  <si>
    <t>פרונטו - ייעוץ בטחוני בע"מ</t>
  </si>
  <si>
    <t>515446649</t>
  </si>
  <si>
    <t xml:space="preserve"> 15.04.24: ננעלה שורה 10, ונוספו שורות 40-60, בהתא</t>
  </si>
  <si>
    <t>שני שחר</t>
  </si>
  <si>
    <t>4502311481</t>
  </si>
  <si>
    <t>40364249</t>
  </si>
  <si>
    <t>רוטמן ליאוניד</t>
  </si>
  <si>
    <t>014546097</t>
  </si>
  <si>
    <t xml:space="preserve"> 15.04.24: ננעלו שורות 10- 40. נוספו שורות 50-70 ב</t>
  </si>
  <si>
    <t>4502311650</t>
  </si>
  <si>
    <t>40006727</t>
  </si>
  <si>
    <t>שביט גילאון</t>
  </si>
  <si>
    <t>054960711</t>
  </si>
  <si>
    <t xml:space="preserve"> 15.04.24: ננעלו שורות 20-40 ונוספו שורות 50-70 בה</t>
  </si>
  <si>
    <t>4502313387</t>
  </si>
  <si>
    <t>40012342</t>
  </si>
  <si>
    <t>יהודיוף אברהם עצמון</t>
  </si>
  <si>
    <t>000294215</t>
  </si>
  <si>
    <t xml:space="preserve"> 21/07/25  :הארכת התקשרות ללא עלות תקציבית בהתאם ל</t>
  </si>
  <si>
    <t>192,666.47</t>
  </si>
  <si>
    <t>4502320346</t>
  </si>
  <si>
    <t>40397465</t>
  </si>
  <si>
    <t>אמירים המרכז הרב-תחומי לאבחון, לטיפ</t>
  </si>
  <si>
    <t>513377168</t>
  </si>
  <si>
    <t xml:space="preserve"> 16.06.2025: הארכת התקשרות ללא עלות תקציבית, בהתאם</t>
  </si>
  <si>
    <t>4502328389</t>
  </si>
  <si>
    <t>40573475</t>
  </si>
  <si>
    <t>גישס שפיר עדי</t>
  </si>
  <si>
    <t>022561633</t>
  </si>
  <si>
    <t xml:space="preserve"> 10.06.2025: מימוש אופציה הרחבת התקשרות בהיקף של 2</t>
  </si>
  <si>
    <t>4502336693</t>
  </si>
  <si>
    <t>41373412</t>
  </si>
  <si>
    <t>שגיא הדס</t>
  </si>
  <si>
    <t>028545465</t>
  </si>
  <si>
    <t xml:space="preserve"> הרחבת התקשרות עם עו"ד הדס שגיא לצורך יצוג בתיק סע</t>
  </si>
  <si>
    <t xml:space="preserve"> 36,365.77</t>
  </si>
  <si>
    <t>4502338315</t>
  </si>
  <si>
    <t xml:space="preserve"> חותמות עבור פרקליטות חיפה אזרחי, ג'נאן אבראהים, 0</t>
  </si>
  <si>
    <t>4502342736</t>
  </si>
  <si>
    <t xml:space="preserve"> 10.3.2025 - הגדלה והארכת התקשרות בהתאם לפרוטוקול</t>
  </si>
  <si>
    <t>132,604.44</t>
  </si>
  <si>
    <t>4502356287</t>
  </si>
  <si>
    <t>40004208</t>
  </si>
  <si>
    <t>אמן - ארגון ומדעי נהול יועצים בעמ</t>
  </si>
  <si>
    <t>510534548</t>
  </si>
  <si>
    <t xml:space="preserve"> 07.07.2024: נוספו שורות 50+60, מימוש אופציה לכמות</t>
  </si>
  <si>
    <t>4502359349</t>
  </si>
  <si>
    <t xml:space="preserve"> 24.06/2025: הארכת התקשרות ללא עלות תקציבית, בהתאם</t>
  </si>
  <si>
    <t>4502359548</t>
  </si>
  <si>
    <t xml:space="preserve"> 27.03.2024: נוספה שורה 30-הרחבת התקשרות בהיקף של</t>
  </si>
  <si>
    <t>294.45</t>
  </si>
  <si>
    <t>4502363290</t>
  </si>
  <si>
    <t xml:space="preserve"> 04.03.2024: מימוש אופציה הארכת התקשרות ללא עלות ת</t>
  </si>
  <si>
    <t>4502370176</t>
  </si>
  <si>
    <t>41489167</t>
  </si>
  <si>
    <t>רוני גוילי בע"מ</t>
  </si>
  <si>
    <t>515509099</t>
  </si>
  <si>
    <t xml:space="preserve">  4,188.00</t>
  </si>
  <si>
    <t>4502370800</t>
  </si>
  <si>
    <t xml:space="preserve"> חותמות עבור פרקליטות חיפה אזרחי, טל כספי, 0543532</t>
  </si>
  <si>
    <t>4502371489</t>
  </si>
  <si>
    <t>42316221</t>
  </si>
  <si>
    <t>הכהן אסנת</t>
  </si>
  <si>
    <t>033302852</t>
  </si>
  <si>
    <t xml:space="preserve"> 04.06.2025: הארכת התקשרות ללא עלות תקציבית, בהתאם</t>
  </si>
  <si>
    <t>124,961.40</t>
  </si>
  <si>
    <t>4502371830</t>
  </si>
  <si>
    <t>42450698</t>
  </si>
  <si>
    <t>וינברג הראל</t>
  </si>
  <si>
    <t>040486458</t>
  </si>
  <si>
    <t xml:space="preserve"> שירותי יעוץ ע"י צוות לסיוע בעבודת ועדת הבדיקה הממ</t>
  </si>
  <si>
    <t xml:space="preserve"> 40,084.65</t>
  </si>
  <si>
    <t>4502373551</t>
  </si>
  <si>
    <t>42364790</t>
  </si>
  <si>
    <t>קונפורטי גיא</t>
  </si>
  <si>
    <t>066533175</t>
  </si>
  <si>
    <t>228,240.00</t>
  </si>
  <si>
    <t>4502392824</t>
  </si>
  <si>
    <t>40166638</t>
  </si>
  <si>
    <t>ליפא מאיר ושות,עו"ד</t>
  </si>
  <si>
    <t>540170743</t>
  </si>
  <si>
    <t>4502396659</t>
  </si>
  <si>
    <t>50004882</t>
  </si>
  <si>
    <t>EDWARD NATHAN SONNENBERGS INC</t>
  </si>
  <si>
    <t>ZAR</t>
  </si>
  <si>
    <t xml:space="preserve">  1,150,000.00</t>
  </si>
  <si>
    <t>4502402809</t>
  </si>
  <si>
    <t>42515576</t>
  </si>
  <si>
    <t>אשל לירון</t>
  </si>
  <si>
    <t>200326395</t>
  </si>
  <si>
    <t xml:space="preserve"> 16/06/2025: נוספה שורה 40-מימוש אופציה הרחבת התקש</t>
  </si>
  <si>
    <t>152,565.76</t>
  </si>
  <si>
    <t>4502404220</t>
  </si>
  <si>
    <t>40019811</t>
  </si>
  <si>
    <t>ד"ר גלעד ארנון בע"מ</t>
  </si>
  <si>
    <t>513322404</t>
  </si>
  <si>
    <t>4502406997</t>
  </si>
  <si>
    <t xml:space="preserve"> פניה פרטנית 213.22 מחקר בקרב אוכלוסיית לקוחות שיו</t>
  </si>
  <si>
    <t>4502407854</t>
  </si>
  <si>
    <t>4502407855</t>
  </si>
  <si>
    <t>4502407856</t>
  </si>
  <si>
    <t>4502413112</t>
  </si>
  <si>
    <t>40985423</t>
  </si>
  <si>
    <t>לקסידל בע"מ</t>
  </si>
  <si>
    <t>514721422</t>
  </si>
  <si>
    <t xml:space="preserve"> 20.03.2025 - הארכת והגדלת התקשרות בהתאם לפרוטוקול</t>
  </si>
  <si>
    <t>4502413883</t>
  </si>
  <si>
    <t xml:space="preserve"> מידע שיווקי (סי.איי) יועצים-מממ9-2020 פניה פרטנית</t>
  </si>
  <si>
    <t>4502414333</t>
  </si>
  <si>
    <t xml:space="preserve"> 15/12/2024- שורות  370-390  מימוש אופציה בהתאם לפ</t>
  </si>
  <si>
    <t>4502415155</t>
  </si>
  <si>
    <t>4502419812</t>
  </si>
  <si>
    <t>50070665</t>
  </si>
  <si>
    <t>SCHELLENBERG WITTMER LTD</t>
  </si>
  <si>
    <t xml:space="preserve"> התקשרות עם משרד עו"ד בשוויץ עבור הליך בוררות בינל</t>
  </si>
  <si>
    <t>783,857.78</t>
  </si>
  <si>
    <t>4502421224</t>
  </si>
  <si>
    <t>50063676</t>
  </si>
  <si>
    <t>AXEL FRIEDRICH</t>
  </si>
  <si>
    <t xml:space="preserve"> חוות דעת לזיהום אויר-היחידה לאכיפה אזרחית-פרקליטו</t>
  </si>
  <si>
    <t>4502424899</t>
  </si>
  <si>
    <t xml:space="preserve"> ציוד משרדי עבור פרקליטות חיפה פלילי- טל ישי 052-5</t>
  </si>
  <si>
    <t>4502426982</t>
  </si>
  <si>
    <t>4502429658</t>
  </si>
  <si>
    <t>50097476</t>
  </si>
  <si>
    <t>Knauer Partnerschaft von Rechtsanwa</t>
  </si>
  <si>
    <t>173,307.25</t>
  </si>
  <si>
    <t>4502435915</t>
  </si>
  <si>
    <t xml:space="preserve"> 15.09.2024: נוספה שורה 30-ניצול יתרה משורה 10 בהז</t>
  </si>
  <si>
    <t xml:space="preserve"> 25,915.50</t>
  </si>
  <si>
    <t>אפרת סוקולובר</t>
  </si>
  <si>
    <t>4502436085</t>
  </si>
  <si>
    <t xml:space="preserve"> 14.05.2025: הארכת התקשרות ללא עלות תקציבית , בהתא</t>
  </si>
  <si>
    <t xml:space="preserve">  4,185.00</t>
  </si>
  <si>
    <t>4502436983</t>
  </si>
  <si>
    <t>40016459</t>
  </si>
  <si>
    <t>רשף אלון יעקב</t>
  </si>
  <si>
    <t>056464951</t>
  </si>
  <si>
    <t xml:space="preserve"> 20/0202024-שונה הכמות בהתאם לדרישה. פרקליטות המדי</t>
  </si>
  <si>
    <t>4502438515</t>
  </si>
  <si>
    <t>50003908</t>
  </si>
  <si>
    <t>Kingsley Napley LLP</t>
  </si>
  <si>
    <t xml:space="preserve"> 19/05/2025 נוספו שורות 30+40,מימוש אופציה הרחבת ה</t>
  </si>
  <si>
    <t>78</t>
  </si>
  <si>
    <t>326,001.54</t>
  </si>
  <si>
    <t>4502438601</t>
  </si>
  <si>
    <t>40015552</t>
  </si>
  <si>
    <t>בנבנישתי איל</t>
  </si>
  <si>
    <t xml:space="preserve"> 13/11/2024: תאריך אספקה שונה ל-01.01.2025 לבקשת מ</t>
  </si>
  <si>
    <t>4502440629</t>
  </si>
  <si>
    <t>40004324</t>
  </si>
  <si>
    <t>זיו האפט ייעוץ וניהול בע"מ</t>
  </si>
  <si>
    <t>510986011</t>
  </si>
  <si>
    <t>112.50</t>
  </si>
  <si>
    <t>4502440709</t>
  </si>
  <si>
    <t>40471846</t>
  </si>
  <si>
    <t>בן דור יואב</t>
  </si>
  <si>
    <t>054893763</t>
  </si>
  <si>
    <t xml:space="preserve"> 26/3/2025 - הארכת התקשרות ללא עלות תקציבית בהתאם</t>
  </si>
  <si>
    <t xml:space="preserve"> 27,112.50</t>
  </si>
  <si>
    <t>4502440855</t>
  </si>
  <si>
    <t xml:space="preserve"> 18.2.2025 - הארכת והגדלת התקשרות בהתאם לפרוטוקול</t>
  </si>
  <si>
    <t xml:space="preserve">  2,000.25</t>
  </si>
  <si>
    <t>4502446091</t>
  </si>
  <si>
    <t>50097483</t>
  </si>
  <si>
    <t>STIBBE</t>
  </si>
  <si>
    <t>416,845.12</t>
  </si>
  <si>
    <t>4502449623</t>
  </si>
  <si>
    <t xml:space="preserve"> הדפסה על קנבס עבור פרקליטות צפון אזרחי, הילה חי,</t>
  </si>
  <si>
    <t>הילה חי</t>
  </si>
  <si>
    <t>4502452281</t>
  </si>
  <si>
    <t>50101409</t>
  </si>
  <si>
    <t>ADVOKATFIMAET SCHJEDT AS</t>
  </si>
  <si>
    <t>NOK</t>
  </si>
  <si>
    <t xml:space="preserve"> 20/11/2024: נוספה שורה 30-מימוש אופציה הרחבת התקש</t>
  </si>
  <si>
    <t xml:space="preserve">  1,654,465.00</t>
  </si>
  <si>
    <t>4502453778</t>
  </si>
  <si>
    <t>41403614</t>
  </si>
  <si>
    <t>לוריא ענבל</t>
  </si>
  <si>
    <t>034511733</t>
  </si>
  <si>
    <t xml:space="preserve"> 04.07.2025: נוספה שורה 20- הרחבת התקשרות בהתאם לפ</t>
  </si>
  <si>
    <t xml:space="preserve"> 41,707.45</t>
  </si>
  <si>
    <t>4502454233</t>
  </si>
  <si>
    <t>42807524</t>
  </si>
  <si>
    <t>מינקוביץ עינת</t>
  </si>
  <si>
    <t>031767833</t>
  </si>
  <si>
    <t xml:space="preserve"> 04.06.25: נוספה שורה 20-מימוש אופציה בהתאם לפרוטו</t>
  </si>
  <si>
    <t xml:space="preserve"> 73,378.06</t>
  </si>
  <si>
    <t>4502456134</t>
  </si>
  <si>
    <t xml:space="preserve"> שירותי יעוץ ולווי מקצועי וביצוע הנחיות בנושא בקרת</t>
  </si>
  <si>
    <t xml:space="preserve"> 10,137.34</t>
  </si>
  <si>
    <t>4502456264</t>
  </si>
  <si>
    <t>42320960</t>
  </si>
  <si>
    <t>ניאקן עדי</t>
  </si>
  <si>
    <t>039074984</t>
  </si>
  <si>
    <t>4502459735</t>
  </si>
  <si>
    <t>40343601</t>
  </si>
  <si>
    <t>מזרחי שני</t>
  </si>
  <si>
    <t>033944414</t>
  </si>
  <si>
    <t xml:space="preserve"> 03.06.2025: הארכת התקשרות ללא עלות תקציבית. בהתאם</t>
  </si>
  <si>
    <t xml:space="preserve"> 75,747.15</t>
  </si>
  <si>
    <t>4502462228</t>
  </si>
  <si>
    <t xml:space="preserve"> ציוד משרדי עבור פרקליטות חיפה פלילי, טל ישי, 052-</t>
  </si>
  <si>
    <t>4502462811</t>
  </si>
  <si>
    <t>42798996</t>
  </si>
  <si>
    <t>ליכטמן שגיב</t>
  </si>
  <si>
    <t>040351553</t>
  </si>
  <si>
    <t xml:space="preserve"> 18.06.2025: הארכת התקשרות ללא עלות תקציבית, בהתאם</t>
  </si>
  <si>
    <t>126,245.25</t>
  </si>
  <si>
    <t>4502463176</t>
  </si>
  <si>
    <t xml:space="preserve"> ציוד משרדי עבור פרקליטות צפון פלילי ורד הירש אליש</t>
  </si>
  <si>
    <t>4502464731</t>
  </si>
  <si>
    <t>50019002</t>
  </si>
  <si>
    <t>ANAGNOSTOPOULOS LAW FIRM</t>
  </si>
  <si>
    <t>346,850.00</t>
  </si>
  <si>
    <t>4502465274</t>
  </si>
  <si>
    <t>50002957</t>
  </si>
  <si>
    <t>Cuatrecasas goncalves Pereira , s.l</t>
  </si>
  <si>
    <t>189,130.50</t>
  </si>
  <si>
    <t>4502466997</t>
  </si>
  <si>
    <t>50006496</t>
  </si>
  <si>
    <t>J.I.M.G. JAHAE</t>
  </si>
  <si>
    <t>188,410.88</t>
  </si>
  <si>
    <t>4502468706</t>
  </si>
  <si>
    <t>540,049.39</t>
  </si>
  <si>
    <t>4502470255</t>
  </si>
  <si>
    <t xml:space="preserve"> ציוד משרדי עבור פרקליטות צפון פלילי, מוחמד קסום,</t>
  </si>
  <si>
    <t>4502472394</t>
  </si>
  <si>
    <t xml:space="preserve"> חותמות עבור פרקליטות חיפה פלילי- טל ישי 052-58198</t>
  </si>
  <si>
    <t>4502473497</t>
  </si>
  <si>
    <t>50101637</t>
  </si>
  <si>
    <t xml:space="preserve"> LIBRA AVOCATS</t>
  </si>
  <si>
    <t>230,649.95</t>
  </si>
  <si>
    <t>4502473546</t>
  </si>
  <si>
    <t>50101638</t>
  </si>
  <si>
    <t xml:space="preserve"> Bisset Boehmke McBlain</t>
  </si>
  <si>
    <t xml:space="preserve">  3,622,832.90</t>
  </si>
  <si>
    <t>4502476103</t>
  </si>
  <si>
    <t>42824132</t>
  </si>
  <si>
    <t>רז ירון</t>
  </si>
  <si>
    <t>051643161</t>
  </si>
  <si>
    <t xml:space="preserve"> 15/06/25: נוספה שורה 20-מימוש אופציה בהתאם לפרוטו</t>
  </si>
  <si>
    <t xml:space="preserve"> 86,511.18</t>
  </si>
  <si>
    <t>4502477042</t>
  </si>
  <si>
    <t>40127668</t>
  </si>
  <si>
    <t>כספי ושות</t>
  </si>
  <si>
    <t>530003102</t>
  </si>
  <si>
    <t xml:space="preserve"> התקשרות עם עו"ד דורון טאובמן באמצעות משרד עורכי ד</t>
  </si>
  <si>
    <t>4502477276</t>
  </si>
  <si>
    <t xml:space="preserve"> ציוד משרדי עבור פרקליטות חיפה פלילי פל ים 15 ב אמ</t>
  </si>
  <si>
    <t>4502478639</t>
  </si>
  <si>
    <t>50101676</t>
  </si>
  <si>
    <t xml:space="preserve"> Topbrief LTD</t>
  </si>
  <si>
    <t>4502479069</t>
  </si>
  <si>
    <t>40016494</t>
  </si>
  <si>
    <t>ציון אמיר משרד עורכי דין</t>
  </si>
  <si>
    <t>4502484699</t>
  </si>
  <si>
    <t>50003428</t>
  </si>
  <si>
    <t>CHRIS STAKER</t>
  </si>
  <si>
    <t>160,000.00</t>
  </si>
  <si>
    <t>4502485314</t>
  </si>
  <si>
    <t>50101698</t>
  </si>
  <si>
    <t xml:space="preserve"> Matrix Chambers</t>
  </si>
  <si>
    <t>111,164.25</t>
  </si>
  <si>
    <t>4502493043</t>
  </si>
  <si>
    <t>50101722</t>
  </si>
  <si>
    <t xml:space="preserve"> Roberto Durrieu</t>
  </si>
  <si>
    <t xml:space="preserve"> 40,600.00</t>
  </si>
  <si>
    <t>4502495906</t>
  </si>
  <si>
    <t xml:space="preserve"> 19.05.2025: הארכת התקשרות ללא עלות תקציבית, בהתאם</t>
  </si>
  <si>
    <t>4502497259</t>
  </si>
  <si>
    <t>42368571</t>
  </si>
  <si>
    <t>רכטר יועצים</t>
  </si>
  <si>
    <t>516487048</t>
  </si>
  <si>
    <t xml:space="preserve"> יעוץ,ליווי וכתיבת מפרטים מקצועיים למתן שירותים ור</t>
  </si>
  <si>
    <t xml:space="preserve"> 76,326.21</t>
  </si>
  <si>
    <t>מירב אסרף</t>
  </si>
  <si>
    <t>4502498773</t>
  </si>
  <si>
    <t xml:space="preserve"> ציוד משרדי עבור פרקליטות חיפה פלילי טל ישי 052-58</t>
  </si>
  <si>
    <t>4502498906</t>
  </si>
  <si>
    <t>40005076</t>
  </si>
  <si>
    <t>עדליא - ייעוץ כלכלי בע"מ</t>
  </si>
  <si>
    <t>513238816</t>
  </si>
  <si>
    <t>239,416.29</t>
  </si>
  <si>
    <t>4502498937</t>
  </si>
  <si>
    <t>40169014</t>
  </si>
  <si>
    <t>הרצוג, פוקס ,נאמן ושות'</t>
  </si>
  <si>
    <t>540107158</t>
  </si>
  <si>
    <t xml:space="preserve"> 19.05.2025: נוספה שורה 20 הרחבה והארכת התקשרות בה</t>
  </si>
  <si>
    <t>801,401.75</t>
  </si>
  <si>
    <t>4502499920</t>
  </si>
  <si>
    <t xml:space="preserve"> 07.05.2025: נוספה שורה 20-הגדלה בהיקף של 200,000</t>
  </si>
  <si>
    <t>149,100.00</t>
  </si>
  <si>
    <t>4502499949</t>
  </si>
  <si>
    <t xml:space="preserve"> 07.05.2025: נוספה שורה 20-הגדלה בהיקף של 150,000</t>
  </si>
  <si>
    <t>117,900.00</t>
  </si>
  <si>
    <t>4502500803</t>
  </si>
  <si>
    <t xml:space="preserve"> שירותי ביקורת פנים כספית, בהתאם למכרז מרכזי 2406/</t>
  </si>
  <si>
    <t>4502507565</t>
  </si>
  <si>
    <t xml:space="preserve"> מימוש אופציה לפנייה מס' 210.22-מחקר מלווה אפקטיבי</t>
  </si>
  <si>
    <t>4502508262</t>
  </si>
  <si>
    <t>42841861</t>
  </si>
  <si>
    <t>כליר ויו ייעוץ כלכלי בע"מ</t>
  </si>
  <si>
    <t>516933850</t>
  </si>
  <si>
    <t xml:space="preserve"> שירות לווי כלכלי לפרקליטות מחוז מרכז, בהתאם לפרוט</t>
  </si>
  <si>
    <t>4502508312</t>
  </si>
  <si>
    <t>42346866</t>
  </si>
  <si>
    <t>רייז איט טכנולוגיות שיתופיות בע"מ</t>
  </si>
  <si>
    <t>516273349</t>
  </si>
  <si>
    <t xml:space="preserve"> מימוש אופציה כמות אפשרית נוספת לפניה 96-2022, בהת</t>
  </si>
  <si>
    <t>בינה קוגן</t>
  </si>
  <si>
    <t>4502509592</t>
  </si>
  <si>
    <t>40322990</t>
  </si>
  <si>
    <t>מ. אלבוסתאני בע"מ</t>
  </si>
  <si>
    <t>514152156</t>
  </si>
  <si>
    <t xml:space="preserve"> שירותי יעוץ תקשורת לחברה הערבית-מכרז ממוכן מהיר 2</t>
  </si>
  <si>
    <t>145,647.03</t>
  </si>
  <si>
    <t>4502510873</t>
  </si>
  <si>
    <t xml:space="preserve"> מזוודות כולל הדפסת שם היחידה עבור פרקליטות צפון פ</t>
  </si>
  <si>
    <t>4502515337</t>
  </si>
  <si>
    <t>40859122</t>
  </si>
  <si>
    <t>פטר דוד</t>
  </si>
  <si>
    <t>302054028</t>
  </si>
  <si>
    <t xml:space="preserve"> 22/05/2025: נוספו שורות 20-30. הגדלת התקשרות בהתא</t>
  </si>
  <si>
    <t>4502517701</t>
  </si>
  <si>
    <t xml:space="preserve"> חותמות עבור פרקליטות חיפה אזרחי, ליטל אלקסלסי 053</t>
  </si>
  <si>
    <t>4502520183</t>
  </si>
  <si>
    <t xml:space="preserve"> 94,637.29</t>
  </si>
  <si>
    <t>4502520873</t>
  </si>
  <si>
    <t>4502522000</t>
  </si>
  <si>
    <t xml:space="preserve"> נייר צילום עבור פרקליטות חיפה אזרחי  שרה אביגיל א</t>
  </si>
  <si>
    <t>4502523653</t>
  </si>
  <si>
    <t xml:space="preserve"> מימוש אופציה שנה שלישית  לשירותי פיקוח פיקוח ובקר</t>
  </si>
  <si>
    <t>286,260.51</t>
  </si>
  <si>
    <t>4502523677</t>
  </si>
  <si>
    <t>176,886.00</t>
  </si>
  <si>
    <t>4502525220</t>
  </si>
  <si>
    <t>40009139</t>
  </si>
  <si>
    <t>מורשת המשפט בישראל (ע"ר)</t>
  </si>
  <si>
    <t xml:space="preserve"> מתן שירותי מחקר, יעוץ וכנסים בתחום המשפט העברי(מכ</t>
  </si>
  <si>
    <t>883,743.75</t>
  </si>
  <si>
    <t>מיכאל ויגודה</t>
  </si>
  <si>
    <t>4502525711</t>
  </si>
  <si>
    <t>50101884</t>
  </si>
  <si>
    <t xml:space="preserve"> Jonathan Sidney Lux</t>
  </si>
  <si>
    <t xml:space="preserve"> 14.07.2025: נוספה שורה 20. הרחבת התקשרות בהיקף 44</t>
  </si>
  <si>
    <t>4502527959</t>
  </si>
  <si>
    <t>50003139</t>
  </si>
  <si>
    <t>MALCOLM SHAW</t>
  </si>
  <si>
    <t>4502532700</t>
  </si>
  <si>
    <t>50101893</t>
  </si>
  <si>
    <t xml:space="preserve"> Shotaro Hamamoto</t>
  </si>
  <si>
    <t xml:space="preserve"> 68,965.00</t>
  </si>
  <si>
    <t>4502533681</t>
  </si>
  <si>
    <t xml:space="preserve"> ציוד משרדי עבור פרקליטות חיפה פלילי, רדה שוחט אלו</t>
  </si>
  <si>
    <t>4502534135</t>
  </si>
  <si>
    <t xml:space="preserve"> מחקר הערכה לבחינת הסיוע ההוליסטי הניתן באמצעות תכ</t>
  </si>
  <si>
    <t>4502534447</t>
  </si>
  <si>
    <t>40006204</t>
  </si>
  <si>
    <t>מכון משפטי ארץ (ע"ר)</t>
  </si>
  <si>
    <t xml:space="preserve">  1,212,786.00</t>
  </si>
  <si>
    <t>4502604131</t>
  </si>
  <si>
    <t>50109881</t>
  </si>
  <si>
    <t xml:space="preserve">  KOPEC ZABOROWSKI ADWOKACI I RADCO</t>
  </si>
  <si>
    <t xml:space="preserve"> התקשרות עם משרד עו"ד בפולין, בהיקף של 100,000 איר</t>
  </si>
  <si>
    <t xml:space="preserve"> 98,710.00</t>
  </si>
  <si>
    <t>4502604166</t>
  </si>
  <si>
    <t>41634982</t>
  </si>
  <si>
    <t>זהר אברהם</t>
  </si>
  <si>
    <t>053225959</t>
  </si>
  <si>
    <t xml:space="preserve"> 55,742.00</t>
  </si>
  <si>
    <t>4502604187</t>
  </si>
  <si>
    <t>42864095</t>
  </si>
  <si>
    <t>שוורץ עופר בנימין</t>
  </si>
  <si>
    <t>028933612</t>
  </si>
  <si>
    <t>4502604359</t>
  </si>
  <si>
    <t>40005659</t>
  </si>
  <si>
    <t>בן דוד שלוי קופ ושות' רואי חשבון (ב</t>
  </si>
  <si>
    <t>513464842</t>
  </si>
  <si>
    <t xml:space="preserve"> ביקורת חשבונאית ופנימית-המועצה להכוונת פעולות קרן</t>
  </si>
  <si>
    <t xml:space="preserve"> 50,250.00</t>
  </si>
  <si>
    <t>4502604674</t>
  </si>
  <si>
    <t>50101756</t>
  </si>
  <si>
    <t xml:space="preserve"> Christopher Gosnell</t>
  </si>
  <si>
    <t xml:space="preserve"> - במקום הזמנת רכש 4502496458 שהוקמה ללא הוצאות- ה</t>
  </si>
  <si>
    <t>127,461.25</t>
  </si>
  <si>
    <t>4502605590</t>
  </si>
  <si>
    <t xml:space="preserve"> התקשרות עם עו"ד אמיר ציון לייצוג ניפרד בעתירות שע</t>
  </si>
  <si>
    <t>4502607838</t>
  </si>
  <si>
    <t>42898798</t>
  </si>
  <si>
    <t>גלנט יואב</t>
  </si>
  <si>
    <t>055551832</t>
  </si>
  <si>
    <t xml:space="preserve"> הגנה משפטית בגין הליכים במדינות זרות. שורה 10-יצו</t>
  </si>
  <si>
    <t>249,985.00</t>
  </si>
  <si>
    <t>4502608993</t>
  </si>
  <si>
    <t>42482754</t>
  </si>
  <si>
    <t>ח'ורי סבאג פאתן</t>
  </si>
  <si>
    <t>028259489</t>
  </si>
  <si>
    <t xml:space="preserve"> שירותי ייעוץ סוציאלי ויקטימולוגי לפרקליטות המדינה</t>
  </si>
  <si>
    <t>209,000.00</t>
  </si>
  <si>
    <t>4502609041</t>
  </si>
  <si>
    <t xml:space="preserve"> מתן שירותי יעוץ סוציאלי עבור אפ"כ-מכרז פומבי 46.2</t>
  </si>
  <si>
    <t>228,803.26</t>
  </si>
  <si>
    <t>4502610585</t>
  </si>
  <si>
    <t xml:space="preserve"> מתן שירותי יעוץ סוציאלי עבור  אפ"כ-מכרז פומבי 46.</t>
  </si>
  <si>
    <t>127,364.40</t>
  </si>
  <si>
    <t>4502610953</t>
  </si>
  <si>
    <t xml:space="preserve"> ציוד משרדי עבור פרקליטות חיפה אזרחי שרה, אביגיל א</t>
  </si>
  <si>
    <t>4502611257</t>
  </si>
  <si>
    <t>41045087</t>
  </si>
  <si>
    <t>מאור הדר</t>
  </si>
  <si>
    <t>025562117</t>
  </si>
  <si>
    <t>4502611289</t>
  </si>
  <si>
    <t>42245952</t>
  </si>
  <si>
    <t>מ.ש. שילובים בקהילה בע"מ</t>
  </si>
  <si>
    <t>516079365</t>
  </si>
  <si>
    <t>294,810.00</t>
  </si>
  <si>
    <t>4502613695</t>
  </si>
  <si>
    <t>40998433</t>
  </si>
  <si>
    <t>בריקמן רות</t>
  </si>
  <si>
    <t>069413342</t>
  </si>
  <si>
    <t>242,864.40</t>
  </si>
  <si>
    <t>4502613758</t>
  </si>
  <si>
    <t xml:space="preserve"> חותמות עבור פרקליטות חיפה אזרחי, שרה אביגיל אהרון</t>
  </si>
  <si>
    <t>4502613759</t>
  </si>
  <si>
    <t xml:space="preserve"> מנקבים עבור פרקליטות חיפה אזרחי, שרה אביגיל אהרון</t>
  </si>
  <si>
    <t>4502614208</t>
  </si>
  <si>
    <t>42912437</t>
  </si>
  <si>
    <t>וולטר מורן יפה</t>
  </si>
  <si>
    <t>060472024</t>
  </si>
  <si>
    <t>133,364.40</t>
  </si>
  <si>
    <t>4502614229</t>
  </si>
  <si>
    <t>42912436</t>
  </si>
  <si>
    <t>ג'בארה מיסלון</t>
  </si>
  <si>
    <t>025898172</t>
  </si>
  <si>
    <t>4502614889</t>
  </si>
  <si>
    <t>50110887</t>
  </si>
  <si>
    <t xml:space="preserve"> POPESCU &amp;  ASOCIATII S.p.a.r.l</t>
  </si>
  <si>
    <t xml:space="preserve"> יצוג משפטי משרד רומניה. בהתאם לאישור חשב הוקמה הז</t>
  </si>
  <si>
    <t xml:space="preserve"> 12,562.80</t>
  </si>
  <si>
    <t>4502614935</t>
  </si>
  <si>
    <t xml:space="preserve"> כיסאות פרקליטות חיפה אזרחי, שרה אביגיל אהרון, 050</t>
  </si>
  <si>
    <t>4502616394</t>
  </si>
  <si>
    <t xml:space="preserve"> ציוד משקי פרקליטות חיפה פלילי, לוטם גגתי, 054-753</t>
  </si>
  <si>
    <t>4502616400</t>
  </si>
  <si>
    <t xml:space="preserve"> תיקים עבור פרקליטות חיפה פלילי, לוטם גגתי, 054-75</t>
  </si>
  <si>
    <t>4502616696</t>
  </si>
  <si>
    <t>40400193</t>
  </si>
  <si>
    <t>סיזל הודיה</t>
  </si>
  <si>
    <t>300631066</t>
  </si>
  <si>
    <t xml:space="preserve"> 75,491.52</t>
  </si>
  <si>
    <t>4502616717</t>
  </si>
  <si>
    <t>4502618395</t>
  </si>
  <si>
    <t>42519981</t>
  </si>
  <si>
    <t>עבוד גריס</t>
  </si>
  <si>
    <t>026183996</t>
  </si>
  <si>
    <t>181,964.40</t>
  </si>
  <si>
    <t>4502618406</t>
  </si>
  <si>
    <t>40306276</t>
  </si>
  <si>
    <t>דרור ענת</t>
  </si>
  <si>
    <t>037342516</t>
  </si>
  <si>
    <t>4502618427</t>
  </si>
  <si>
    <t>42912763</t>
  </si>
  <si>
    <t>חגבי טל</t>
  </si>
  <si>
    <t>305481756</t>
  </si>
  <si>
    <t>4502620546</t>
  </si>
  <si>
    <t xml:space="preserve"> יצוג משפטי בג"ץ 53254-06-25, בהתאם להחלטת הועדה ל</t>
  </si>
  <si>
    <t>4502620624</t>
  </si>
  <si>
    <t>40821878</t>
  </si>
  <si>
    <t>אגמון ושות' רוזנברג הכהן ושות'</t>
  </si>
  <si>
    <t>540245503</t>
  </si>
  <si>
    <t xml:space="preserve"> שירותי יעוץ ולווי מכרז פומבי לתפעול,תחזוקה, מודרנ</t>
  </si>
  <si>
    <t>211,864.00</t>
  </si>
  <si>
    <t>4502620797</t>
  </si>
  <si>
    <t>42234487</t>
  </si>
  <si>
    <t>גנוד יהודית לאה</t>
  </si>
  <si>
    <t>015458227</t>
  </si>
  <si>
    <t>143,864.40</t>
  </si>
  <si>
    <t>4502620820</t>
  </si>
  <si>
    <t>42833483</t>
  </si>
  <si>
    <t>גבאייהו אזנג</t>
  </si>
  <si>
    <t>4502622177</t>
  </si>
  <si>
    <t>42450617</t>
  </si>
  <si>
    <t>סל שירותי סיעוד בע"מ</t>
  </si>
  <si>
    <t>516603792</t>
  </si>
  <si>
    <t>4502622680</t>
  </si>
  <si>
    <t>42922325</t>
  </si>
  <si>
    <t>פרנקו רז</t>
  </si>
  <si>
    <t>203376033</t>
  </si>
  <si>
    <t xml:space="preserve"> כיבוד למסיבת פרישה לדורית לוי מפרקליטות חיפה פליל</t>
  </si>
  <si>
    <t>4502622967</t>
  </si>
  <si>
    <t>650,000.00</t>
  </si>
  <si>
    <t>4502623469</t>
  </si>
  <si>
    <t xml:space="preserve"> או די פיתוח ארגוני-מממ9-2020 לווי יעוצי אישי למנה</t>
  </si>
  <si>
    <t>4502626363</t>
  </si>
  <si>
    <t>50111195</t>
  </si>
  <si>
    <t xml:space="preserve"> GREENSPAN HUMPHREY MAKEPEACE LLP</t>
  </si>
  <si>
    <t>CAD</t>
  </si>
  <si>
    <t xml:space="preserve"> התקשרות עם משרד עו"ד בקנדה, בהתאם לאישור החשב. בה</t>
  </si>
  <si>
    <t xml:space="preserve"> 20,408.00</t>
  </si>
  <si>
    <t>4502626485</t>
  </si>
  <si>
    <t xml:space="preserve"> זכרון נייד עבור פרקליטות חיפה פלילי, לוטם גגתי, 0</t>
  </si>
  <si>
    <t>4502627875</t>
  </si>
  <si>
    <t xml:space="preserve"> שטראוס אסטרטגיה יעוץ ומערכות-מממ9-2020</t>
  </si>
  <si>
    <t>תז קניין</t>
  </si>
  <si>
    <t>שם</t>
  </si>
  <si>
    <t>מייל</t>
  </si>
  <si>
    <t xml:space="preserve">מאיה לוי </t>
  </si>
  <si>
    <t>AyeletH@justice.gov.il</t>
  </si>
  <si>
    <t xml:space="preserve">MayaLe@justice.gov.il </t>
  </si>
  <si>
    <t xml:space="preserve">055630974 </t>
  </si>
  <si>
    <t xml:space="preserve">021683594 </t>
  </si>
  <si>
    <t xml:space="preserve">206787160 </t>
  </si>
  <si>
    <t>סופי נקש</t>
  </si>
  <si>
    <t>סתיו יצקן</t>
  </si>
  <si>
    <t xml:space="preserve">040000127 </t>
  </si>
  <si>
    <t xml:space="preserve">ChenPil@justice.gov.il </t>
  </si>
  <si>
    <t>YechielLi@justice.gov.il</t>
  </si>
  <si>
    <t>ShiranN@justice.gov.il</t>
  </si>
  <si>
    <t>GalitGe@justice.gov.il</t>
  </si>
  <si>
    <t>ShikoS@justice.gov.il</t>
  </si>
  <si>
    <t xml:space="preserve">SophieN@justice.gov.il </t>
  </si>
  <si>
    <t>stavya@justice.gov.il</t>
  </si>
  <si>
    <t>ShohamZa@justice.gov.il</t>
  </si>
  <si>
    <t>ליאורה קחטן</t>
  </si>
  <si>
    <t>לי ניסים</t>
  </si>
  <si>
    <t>דני בן שטרית</t>
  </si>
  <si>
    <t>אסתר ואננו</t>
  </si>
  <si>
    <t>מספר חודשי התקשרות</t>
  </si>
  <si>
    <t>מספר חודשי התקשרות עד כה</t>
  </si>
  <si>
    <t>מספר חודשים עד לסיום ההתקשרות</t>
  </si>
  <si>
    <t>קניין</t>
  </si>
  <si>
    <t>ספירה של מסמך רכש</t>
  </si>
  <si>
    <t>חריגים</t>
  </si>
  <si>
    <t>תוויות שורה</t>
  </si>
  <si>
    <t>טרם נבדק</t>
  </si>
  <si>
    <t>לא תקין</t>
  </si>
  <si>
    <t>תקין</t>
  </si>
  <si>
    <t>#NUM!</t>
  </si>
  <si>
    <t>(ריק)</t>
  </si>
  <si>
    <t>סכום כולל</t>
  </si>
  <si>
    <t>#N/A</t>
  </si>
  <si>
    <t>GalitGe@justice.gov.il סה"כ</t>
  </si>
  <si>
    <t>MayaLe@justice.gov.il  סה"כ</t>
  </si>
  <si>
    <t>#N/A סה"כ</t>
  </si>
  <si>
    <t>ערכים</t>
  </si>
  <si>
    <t>סכום של ערך הזמנה במ.ט.מ</t>
  </si>
  <si>
    <t>סכום של ביצוע חשבוניות כולל מע"מ והצמדות במט"מ</t>
  </si>
  <si>
    <t>סכום של אחוז ביצוע נומינלי</t>
  </si>
  <si>
    <t>ממוצע של מספר חודשים עד לסיום ההתקשרות</t>
  </si>
  <si>
    <t>נושא ההזמנה</t>
  </si>
  <si>
    <t>אחוז חודשי התקשרות</t>
  </si>
  <si>
    <t>#DIV/0!</t>
  </si>
  <si>
    <t xml:space="preserve"> - במקום ה</t>
  </si>
  <si>
    <t xml:space="preserve"> ָָָ***בוט</t>
  </si>
  <si>
    <t xml:space="preserve">  ארוחת צה</t>
  </si>
  <si>
    <t xml:space="preserve">  בבית בינ</t>
  </si>
  <si>
    <t xml:space="preserve">  דיספנסר </t>
  </si>
  <si>
    <t xml:space="preserve">  דמ"נ  מג</t>
  </si>
  <si>
    <t xml:space="preserve">  דמ"נ 202</t>
  </si>
  <si>
    <t xml:space="preserve">  דמ"נ מגד</t>
  </si>
  <si>
    <t xml:space="preserve">  דמ"נ שנת</t>
  </si>
  <si>
    <t xml:space="preserve">  הדפסת דו</t>
  </si>
  <si>
    <t xml:space="preserve">  החזר הוצ</t>
  </si>
  <si>
    <t xml:space="preserve">  החלפת יד</t>
  </si>
  <si>
    <t xml:space="preserve">  הנגשה לח</t>
  </si>
  <si>
    <t xml:space="preserve">  הסעדה עב</t>
  </si>
  <si>
    <t xml:space="preserve">  הרמת כוס</t>
  </si>
  <si>
    <t xml:space="preserve">  התקנת קו</t>
  </si>
  <si>
    <t xml:space="preserve">  התקשרות </t>
  </si>
  <si>
    <t xml:space="preserve">  חשמל  אפ</t>
  </si>
  <si>
    <t xml:space="preserve">  חשמל  סי</t>
  </si>
  <si>
    <t xml:space="preserve">  חשמל 202</t>
  </si>
  <si>
    <t xml:space="preserve">  חשמל בוק</t>
  </si>
  <si>
    <t xml:space="preserve">  טיול טוק</t>
  </si>
  <si>
    <t xml:space="preserve">  ייעוץ עם</t>
  </si>
  <si>
    <t xml:space="preserve">  כוסות שת</t>
  </si>
  <si>
    <t xml:space="preserve">  כיבוד לק</t>
  </si>
  <si>
    <t xml:space="preserve">  מים עבור</t>
  </si>
  <si>
    <t xml:space="preserve">  מימון אג</t>
  </si>
  <si>
    <t xml:space="preserve">  מתלה לקל</t>
  </si>
  <si>
    <t xml:space="preserve">  ניקוי וט</t>
  </si>
  <si>
    <t xml:space="preserve">  עבור מימ</t>
  </si>
  <si>
    <t xml:space="preserve">  שירותי ח</t>
  </si>
  <si>
    <t xml:space="preserve">  שרון אבר</t>
  </si>
  <si>
    <t xml:space="preserve">  שרות חוד</t>
  </si>
  <si>
    <t xml:space="preserve">  שתייה לי</t>
  </si>
  <si>
    <t xml:space="preserve">  תיקון שע</t>
  </si>
  <si>
    <t xml:space="preserve">  תשלום עב</t>
  </si>
  <si>
    <t xml:space="preserve"> ***בוטלה*</t>
  </si>
  <si>
    <t xml:space="preserve"> .דגלי לאו</t>
  </si>
  <si>
    <t xml:space="preserve"> 01.07.202</t>
  </si>
  <si>
    <t xml:space="preserve"> 02.04.202</t>
  </si>
  <si>
    <t xml:space="preserve"> 03.06.202</t>
  </si>
  <si>
    <t xml:space="preserve"> 04.03.202</t>
  </si>
  <si>
    <t xml:space="preserve"> 04.06.202</t>
  </si>
  <si>
    <t xml:space="preserve"> 04.06.25:</t>
  </si>
  <si>
    <t xml:space="preserve"> 04.07.202</t>
  </si>
  <si>
    <t xml:space="preserve"> 04.11.24:</t>
  </si>
  <si>
    <t xml:space="preserve"> 05.12.202</t>
  </si>
  <si>
    <t xml:space="preserve"> 07.05.202</t>
  </si>
  <si>
    <t xml:space="preserve"> 07.07.202</t>
  </si>
  <si>
    <t xml:space="preserve"> 07.10.202</t>
  </si>
  <si>
    <t xml:space="preserve"> 08.07.202</t>
  </si>
  <si>
    <t xml:space="preserve"> 08.09.202</t>
  </si>
  <si>
    <t xml:space="preserve"> 08/06/23:</t>
  </si>
  <si>
    <t xml:space="preserve"> 09.05.23:</t>
  </si>
  <si>
    <t xml:space="preserve"> 09/06/202</t>
  </si>
  <si>
    <t xml:space="preserve"> 10.06.202</t>
  </si>
  <si>
    <t xml:space="preserve"> 10.3.2025</t>
  </si>
  <si>
    <t xml:space="preserve"> 11.02.202</t>
  </si>
  <si>
    <t xml:space="preserve"> 12.06.23:</t>
  </si>
  <si>
    <t xml:space="preserve"> 12/05/202</t>
  </si>
  <si>
    <t xml:space="preserve"> 13/05/202</t>
  </si>
  <si>
    <t xml:space="preserve"> 13/11/202</t>
  </si>
  <si>
    <t xml:space="preserve"> 14.05.202</t>
  </si>
  <si>
    <t xml:space="preserve"> 14.07.202</t>
  </si>
  <si>
    <t xml:space="preserve"> 14.07.25:</t>
  </si>
  <si>
    <t xml:space="preserve"> 15.04.24:</t>
  </si>
  <si>
    <t xml:space="preserve"> 15.09.202</t>
  </si>
  <si>
    <t xml:space="preserve"> 15.11.202</t>
  </si>
  <si>
    <t xml:space="preserve"> 15/06/25:</t>
  </si>
  <si>
    <t xml:space="preserve"> 15/12/202</t>
  </si>
  <si>
    <t xml:space="preserve"> 16.06.202</t>
  </si>
  <si>
    <t xml:space="preserve"> 16/06/202</t>
  </si>
  <si>
    <t xml:space="preserve"> 17.07.25:</t>
  </si>
  <si>
    <t xml:space="preserve"> 18.02.202</t>
  </si>
  <si>
    <t xml:space="preserve"> 18.06.202</t>
  </si>
  <si>
    <t xml:space="preserve"> 18.2.2025</t>
  </si>
  <si>
    <t xml:space="preserve"> 19.05.202</t>
  </si>
  <si>
    <t xml:space="preserve"> 19/05/202</t>
  </si>
  <si>
    <t xml:space="preserve"> 2 שלוחות </t>
  </si>
  <si>
    <t xml:space="preserve"> 20.03.202</t>
  </si>
  <si>
    <t xml:space="preserve"> 20.3.2025</t>
  </si>
  <si>
    <t xml:space="preserve"> 20/020202</t>
  </si>
  <si>
    <t xml:space="preserve"> 20/11/202</t>
  </si>
  <si>
    <t xml:space="preserve"> 200 חוברו</t>
  </si>
  <si>
    <t xml:space="preserve"> 2025 -  ד</t>
  </si>
  <si>
    <t xml:space="preserve"> 2025 דמ"נ</t>
  </si>
  <si>
    <t xml:space="preserve"> 21.01.202</t>
  </si>
  <si>
    <t xml:space="preserve"> 21.07.202</t>
  </si>
  <si>
    <t xml:space="preserve"> 21.07.25:</t>
  </si>
  <si>
    <t xml:space="preserve"> 21/07/25 </t>
  </si>
  <si>
    <t xml:space="preserve"> 22.05.202</t>
  </si>
  <si>
    <t xml:space="preserve"> 22.11.202</t>
  </si>
  <si>
    <t xml:space="preserve"> 22/05/202</t>
  </si>
  <si>
    <t xml:space="preserve"> 22/05/25:</t>
  </si>
  <si>
    <t xml:space="preserve"> 24.06/202</t>
  </si>
  <si>
    <t xml:space="preserve"> 25.3.202ה</t>
  </si>
  <si>
    <t xml:space="preserve"> 26.2.2025</t>
  </si>
  <si>
    <t xml:space="preserve"> 26/3/2025</t>
  </si>
  <si>
    <t xml:space="preserve"> 27.03.202</t>
  </si>
  <si>
    <t xml:space="preserve"> 27.04.202</t>
  </si>
  <si>
    <t xml:space="preserve"> 27.3.2025</t>
  </si>
  <si>
    <t xml:space="preserve"> 27/07/202</t>
  </si>
  <si>
    <t xml:space="preserve"> 28.10.202</t>
  </si>
  <si>
    <t xml:space="preserve"> 29.06.23:</t>
  </si>
  <si>
    <t xml:space="preserve"> 29.10.202</t>
  </si>
  <si>
    <t xml:space="preserve"> 4.5.2025 </t>
  </si>
  <si>
    <t xml:space="preserve"> 5.5.2025 </t>
  </si>
  <si>
    <t xml:space="preserve"> 9 לוחות ע</t>
  </si>
  <si>
    <t xml:space="preserve"> YOSEF ESF</t>
  </si>
  <si>
    <t xml:space="preserve"> אבו קרט נ</t>
  </si>
  <si>
    <t xml:space="preserve"> אבורקין נ</t>
  </si>
  <si>
    <t xml:space="preserve"> אביב נ' M</t>
  </si>
  <si>
    <t xml:space="preserve"> אביזרי מו</t>
  </si>
  <si>
    <t xml:space="preserve"> אביזרי מט</t>
  </si>
  <si>
    <t xml:space="preserve"> אביזרים ל</t>
  </si>
  <si>
    <t xml:space="preserve"> אברוקין ו</t>
  </si>
  <si>
    <t xml:space="preserve"> אגף א' די</t>
  </si>
  <si>
    <t xml:space="preserve"> אגף א' רכ</t>
  </si>
  <si>
    <t xml:space="preserve"> אגף דיור </t>
  </si>
  <si>
    <t xml:space="preserve"> אגף טכנול</t>
  </si>
  <si>
    <t xml:space="preserve"> אגף פיתוח</t>
  </si>
  <si>
    <t xml:space="preserve"> אגף תכנון</t>
  </si>
  <si>
    <t xml:space="preserve"> אגרת בית </t>
  </si>
  <si>
    <t xml:space="preserve"> אגרת שילו</t>
  </si>
  <si>
    <t xml:space="preserve"> או די פית</t>
  </si>
  <si>
    <t xml:space="preserve"> אוגלי ואח</t>
  </si>
  <si>
    <t xml:space="preserve"> אוהלי שם </t>
  </si>
  <si>
    <t xml:space="preserve"> אוזניות ע</t>
  </si>
  <si>
    <t xml:space="preserve"> אור לוי נ</t>
  </si>
  <si>
    <t xml:space="preserve"> אור קרבקי</t>
  </si>
  <si>
    <t xml:space="preserve"> אורטופדי </t>
  </si>
  <si>
    <t xml:space="preserve"> אורן נ' E</t>
  </si>
  <si>
    <t xml:space="preserve"> אחזקת מער</t>
  </si>
  <si>
    <t xml:space="preserve"> אחר, הלשכ</t>
  </si>
  <si>
    <t xml:space="preserve"> אטבים בכל</t>
  </si>
  <si>
    <t xml:space="preserve"> אימון מטו</t>
  </si>
  <si>
    <t xml:space="preserve"> אימון קבו</t>
  </si>
  <si>
    <t xml:space="preserve"> אין אפשרו</t>
  </si>
  <si>
    <t xml:space="preserve"> אינדוקציה</t>
  </si>
  <si>
    <t xml:space="preserve"> אירוח בחד</t>
  </si>
  <si>
    <t xml:space="preserve"> אירוע לעו</t>
  </si>
  <si>
    <t xml:space="preserve"> אישורי מס</t>
  </si>
  <si>
    <t xml:space="preserve"> אלעד מילר</t>
  </si>
  <si>
    <t xml:space="preserve"> אלקטרו קו</t>
  </si>
  <si>
    <t xml:space="preserve"> אמיגה נ' </t>
  </si>
  <si>
    <t xml:space="preserve"> אנגל נ' ש</t>
  </si>
  <si>
    <t xml:space="preserve"> אספקה והת</t>
  </si>
  <si>
    <t xml:space="preserve"> אספקה, הת</t>
  </si>
  <si>
    <t xml:space="preserve"> אספקת מקר</t>
  </si>
  <si>
    <t xml:space="preserve"> אספקת שוב</t>
  </si>
  <si>
    <t xml:space="preserve"> אספקת שיר</t>
  </si>
  <si>
    <t xml:space="preserve"> אפ"כ - הר</t>
  </si>
  <si>
    <t xml:space="preserve"> אפ"כ היחי</t>
  </si>
  <si>
    <t xml:space="preserve"> אפ"כ המחל</t>
  </si>
  <si>
    <t xml:space="preserve"> אפ"כ הנהל</t>
  </si>
  <si>
    <t xml:space="preserve"> אפ"כ חיפה</t>
  </si>
  <si>
    <t xml:space="preserve"> אפ"כ ירוש</t>
  </si>
  <si>
    <t xml:space="preserve"> אפ"כ ניצה</t>
  </si>
  <si>
    <t xml:space="preserve"> אפ"כ צפון</t>
  </si>
  <si>
    <t xml:space="preserve"> אפ"כ ת"א-</t>
  </si>
  <si>
    <t xml:space="preserve"> אפ"כ ת"א </t>
  </si>
  <si>
    <t xml:space="preserve"> אפ"כ ת"א,</t>
  </si>
  <si>
    <t xml:space="preserve"> אפ"כ תל א</t>
  </si>
  <si>
    <t xml:space="preserve"> אפ"כ, ליל</t>
  </si>
  <si>
    <t xml:space="preserve"> ארוחת ברב</t>
  </si>
  <si>
    <t xml:space="preserve"> ארוחת סוף</t>
  </si>
  <si>
    <t xml:space="preserve"> ארוחת ערב</t>
  </si>
  <si>
    <t xml:space="preserve"> ארוחת צהר</t>
  </si>
  <si>
    <t xml:space="preserve"> ארנונה אי</t>
  </si>
  <si>
    <t xml:space="preserve"> ארנונה בק</t>
  </si>
  <si>
    <t xml:space="preserve"> ארנונה חד</t>
  </si>
  <si>
    <t xml:space="preserve"> ארנונה חו</t>
  </si>
  <si>
    <t xml:space="preserve"> ארנונה חי</t>
  </si>
  <si>
    <t xml:space="preserve"> ארנונה טי</t>
  </si>
  <si>
    <t xml:space="preserve"> ארנונה יר</t>
  </si>
  <si>
    <t xml:space="preserve"> ארנונה לו</t>
  </si>
  <si>
    <t xml:space="preserve"> ארנונה לש</t>
  </si>
  <si>
    <t xml:space="preserve"> ארנונה נצ</t>
  </si>
  <si>
    <t xml:space="preserve"> ארנונה נת</t>
  </si>
  <si>
    <t xml:space="preserve"> ארנונה סח</t>
  </si>
  <si>
    <t xml:space="preserve"> ארנונה עב</t>
  </si>
  <si>
    <t xml:space="preserve"> ארנונה עכ</t>
  </si>
  <si>
    <t xml:space="preserve"> ארנונה פ"</t>
  </si>
  <si>
    <t xml:space="preserve"> ארנונה רא</t>
  </si>
  <si>
    <t xml:space="preserve"> ארנונה רח</t>
  </si>
  <si>
    <t xml:space="preserve"> ארנונה ת"</t>
  </si>
  <si>
    <t xml:space="preserve"> בדיקה ואי</t>
  </si>
  <si>
    <t xml:space="preserve"> בדיקה וחי</t>
  </si>
  <si>
    <t xml:space="preserve"> בדיקות פו</t>
  </si>
  <si>
    <t xml:space="preserve"> בדיקות שו</t>
  </si>
  <si>
    <t xml:space="preserve"> בדיקת מזו</t>
  </si>
  <si>
    <t xml:space="preserve"> בדיקת נגי</t>
  </si>
  <si>
    <t xml:space="preserve"> בדיקת קרי</t>
  </si>
  <si>
    <t xml:space="preserve"> בהתאם לחו</t>
  </si>
  <si>
    <t xml:space="preserve"> בידורית נ</t>
  </si>
  <si>
    <t xml:space="preserve"> ביטוחים 2</t>
  </si>
  <si>
    <t xml:space="preserve"> ביצוע ביק</t>
  </si>
  <si>
    <t xml:space="preserve"> ביצוע עבו</t>
  </si>
  <si>
    <t xml:space="preserve"> ביצוע שיפ</t>
  </si>
  <si>
    <t xml:space="preserve"> ביצוע שלי</t>
  </si>
  <si>
    <t xml:space="preserve"> ביקור טכנ</t>
  </si>
  <si>
    <t xml:space="preserve"> ביקורת חש</t>
  </si>
  <si>
    <t xml:space="preserve"> בירקה נ' </t>
  </si>
  <si>
    <t xml:space="preserve"> ביתן נ' נ</t>
  </si>
  <si>
    <t xml:space="preserve"> בניית אסט</t>
  </si>
  <si>
    <t xml:space="preserve"> בעניין אל</t>
  </si>
  <si>
    <t xml:space="preserve"> בעניין סב</t>
  </si>
  <si>
    <t xml:space="preserve"> בעניין ע"</t>
  </si>
  <si>
    <t xml:space="preserve"> בעניין שר</t>
  </si>
  <si>
    <t xml:space="preserve"> בעניין ת"</t>
  </si>
  <si>
    <t xml:space="preserve"> בקבוקי מי</t>
  </si>
  <si>
    <t xml:space="preserve"> בקשה בנוש</t>
  </si>
  <si>
    <t xml:space="preserve"> ברורשורים</t>
  </si>
  <si>
    <t xml:space="preserve"> בריף לקמפ</t>
  </si>
  <si>
    <t xml:space="preserve"> בריר נ' B</t>
  </si>
  <si>
    <t xml:space="preserve"> ברקוביץ ו</t>
  </si>
  <si>
    <t xml:space="preserve"> ג'ובראן ו</t>
  </si>
  <si>
    <t xml:space="preserve"> גולן נ' ה</t>
  </si>
  <si>
    <t xml:space="preserve"> גיבוש עבו</t>
  </si>
  <si>
    <t xml:space="preserve"> גיבוש תפי</t>
  </si>
  <si>
    <t xml:space="preserve"> גיבושים ע</t>
  </si>
  <si>
    <t xml:space="preserve"> גישור בת.</t>
  </si>
  <si>
    <t xml:space="preserve"> גישור בתי</t>
  </si>
  <si>
    <t xml:space="preserve"> גישור זכר</t>
  </si>
  <si>
    <t xml:space="preserve"> גישור ת"א</t>
  </si>
  <si>
    <t xml:space="preserve"> גלגל אבל </t>
  </si>
  <si>
    <t xml:space="preserve"> גלגלי אבל</t>
  </si>
  <si>
    <t xml:space="preserve"> גלגלת + צ</t>
  </si>
  <si>
    <t xml:space="preserve"> גנור נ' מ</t>
  </si>
  <si>
    <t xml:space="preserve"> גניזת מסמ</t>
  </si>
  <si>
    <t xml:space="preserve"> גנסין נ' </t>
  </si>
  <si>
    <t xml:space="preserve"> גרא מרגלי</t>
  </si>
  <si>
    <t xml:space="preserve"> גרוסמן נ'</t>
  </si>
  <si>
    <t xml:space="preserve"> גרפיקה וד</t>
  </si>
  <si>
    <t xml:space="preserve"> דגל מתעגל</t>
  </si>
  <si>
    <t xml:space="preserve"> דגלי מדינ</t>
  </si>
  <si>
    <t xml:space="preserve"> דגלים עבו</t>
  </si>
  <si>
    <t xml:space="preserve"> דגלים פרק</t>
  </si>
  <si>
    <t xml:space="preserve"> דוברות פר</t>
  </si>
  <si>
    <t xml:space="preserve"> דוח שנתי </t>
  </si>
  <si>
    <t xml:space="preserve"> דור נ' רמ</t>
  </si>
  <si>
    <t xml:space="preserve"> דחוף- 2 ס</t>
  </si>
  <si>
    <t xml:space="preserve"> דחוף- קנק</t>
  </si>
  <si>
    <t xml:space="preserve"> דחוף - דג</t>
  </si>
  <si>
    <t xml:space="preserve"> דיי נונה </t>
  </si>
  <si>
    <t xml:space="preserve"> דיספנסרים</t>
  </si>
  <si>
    <t xml:space="preserve"> דיסקים סנ</t>
  </si>
  <si>
    <t xml:space="preserve"> דיסקים עב</t>
  </si>
  <si>
    <t xml:space="preserve"> דלתות, רי</t>
  </si>
  <si>
    <t xml:space="preserve"> דמ"נ  טאב</t>
  </si>
  <si>
    <t xml:space="preserve"> דמ"נ  פרק</t>
  </si>
  <si>
    <t xml:space="preserve"> דמ"נ 2025</t>
  </si>
  <si>
    <t xml:space="preserve"> דמ"נ אפ"כ</t>
  </si>
  <si>
    <t xml:space="preserve"> דמ"נ בבני</t>
  </si>
  <si>
    <t xml:space="preserve"> דמ"נ בניי</t>
  </si>
  <si>
    <t xml:space="preserve"> דמ"נ החל </t>
  </si>
  <si>
    <t xml:space="preserve"> דמ"נ טאבו</t>
  </si>
  <si>
    <t xml:space="preserve"> דמ"נ לשנת</t>
  </si>
  <si>
    <t xml:space="preserve"> דמ"נ עכו </t>
  </si>
  <si>
    <t xml:space="preserve"> דמ"נ פטנט</t>
  </si>
  <si>
    <t xml:space="preserve"> דמ"נ ק. ה</t>
  </si>
  <si>
    <t xml:space="preserve"> דמ"נ קריי</t>
  </si>
  <si>
    <t xml:space="preserve"> דמ"נ שנת </t>
  </si>
  <si>
    <t xml:space="preserve"> דמ"נ שנתי</t>
  </si>
  <si>
    <t xml:space="preserve"> דמ"נ שערי</t>
  </si>
  <si>
    <t xml:space="preserve"> דמ"נ שרעי</t>
  </si>
  <si>
    <t xml:space="preserve"> דמ"נ ת"א </t>
  </si>
  <si>
    <t xml:space="preserve"> דמי ניהול</t>
  </si>
  <si>
    <t xml:space="preserve"> דמי רישום</t>
  </si>
  <si>
    <t xml:space="preserve"> דמירי נ' </t>
  </si>
  <si>
    <t xml:space="preserve"> דפי לוגו </t>
  </si>
  <si>
    <t xml:space="preserve"> דפי מזכר </t>
  </si>
  <si>
    <t xml:space="preserve"> דרעי נ' ר</t>
  </si>
  <si>
    <t xml:space="preserve"> הארכת התק</t>
  </si>
  <si>
    <t xml:space="preserve"> הגנה משפט</t>
  </si>
  <si>
    <t xml:space="preserve"> הדברה עבו</t>
  </si>
  <si>
    <t xml:space="preserve"> הדברה, רי</t>
  </si>
  <si>
    <t xml:space="preserve"> הדומים לר</t>
  </si>
  <si>
    <t xml:space="preserve"> הדפסה וצי</t>
  </si>
  <si>
    <t xml:space="preserve"> הדפסה עבו</t>
  </si>
  <si>
    <t xml:space="preserve"> הדפסה על </t>
  </si>
  <si>
    <t xml:space="preserve"> הדפסות אג</t>
  </si>
  <si>
    <t xml:space="preserve"> הדפסות בצ</t>
  </si>
  <si>
    <t xml:space="preserve"> הדפסות עב</t>
  </si>
  <si>
    <t xml:space="preserve"> הדפסות, נ</t>
  </si>
  <si>
    <t xml:space="preserve"> הדפסת 5 ת</t>
  </si>
  <si>
    <t xml:space="preserve"> הדפסת 500</t>
  </si>
  <si>
    <t xml:space="preserve"> הדפסת אגר</t>
  </si>
  <si>
    <t xml:space="preserve"> הדפסת גרמ</t>
  </si>
  <si>
    <t xml:space="preserve"> הדפסת דוח</t>
  </si>
  <si>
    <t xml:space="preserve"> הדפסת חוב</t>
  </si>
  <si>
    <t xml:space="preserve"> הדפסת טופ</t>
  </si>
  <si>
    <t xml:space="preserve"> הדפסת עלו</t>
  </si>
  <si>
    <t xml:space="preserve"> הדפסת פול</t>
  </si>
  <si>
    <t xml:space="preserve"> הדפסת פנק</t>
  </si>
  <si>
    <t xml:space="preserve"> הדפסת קאפ</t>
  </si>
  <si>
    <t xml:space="preserve"> הדפסת רול</t>
  </si>
  <si>
    <t xml:space="preserve"> הדפסת רשו</t>
  </si>
  <si>
    <t xml:space="preserve"> הדפסת תיק</t>
  </si>
  <si>
    <t xml:space="preserve"> הדפסת תמו</t>
  </si>
  <si>
    <t xml:space="preserve"> הדפסת תעו</t>
  </si>
  <si>
    <t xml:space="preserve"> הדרכה בסי</t>
  </si>
  <si>
    <t xml:space="preserve"> הדרכה והכ</t>
  </si>
  <si>
    <t xml:space="preserve"> הדרכות יר</t>
  </si>
  <si>
    <t xml:space="preserve"> ההתקשרות </t>
  </si>
  <si>
    <t xml:space="preserve"> הובלות אר</t>
  </si>
  <si>
    <t xml:space="preserve"> הובלת חומ</t>
  </si>
  <si>
    <t xml:space="preserve"> הוספת שלו</t>
  </si>
  <si>
    <t xml:space="preserve"> הוצאות מש</t>
  </si>
  <si>
    <t xml:space="preserve"> הוצאות תפ</t>
  </si>
  <si>
    <t xml:space="preserve"> הוצאות תר</t>
  </si>
  <si>
    <t xml:space="preserve"> הזמנה בדי</t>
  </si>
  <si>
    <t xml:space="preserve"> הזמנה לא </t>
  </si>
  <si>
    <t xml:space="preserve"> הזמנה לקל</t>
  </si>
  <si>
    <t xml:space="preserve"> הזמנה עבו</t>
  </si>
  <si>
    <t xml:space="preserve"> הזמנה שנת</t>
  </si>
  <si>
    <t xml:space="preserve"> הזמנת חלב</t>
  </si>
  <si>
    <t xml:space="preserve"> הזמנת מסג</t>
  </si>
  <si>
    <t xml:space="preserve"> הזמנת עבו</t>
  </si>
  <si>
    <t xml:space="preserve"> החזר הוצא</t>
  </si>
  <si>
    <t xml:space="preserve"> החזר תשלו</t>
  </si>
  <si>
    <t xml:space="preserve"> החטיבה הח</t>
  </si>
  <si>
    <t xml:space="preserve"> החלפת גלו</t>
  </si>
  <si>
    <t xml:space="preserve"> החלפת כרט</t>
  </si>
  <si>
    <t xml:space="preserve"> החלפת פלס</t>
  </si>
  <si>
    <t xml:space="preserve"> היחידה לת</t>
  </si>
  <si>
    <t xml:space="preserve"> היימן ואח</t>
  </si>
  <si>
    <t xml:space="preserve"> היסעים או</t>
  </si>
  <si>
    <t xml:space="preserve"> היסעים אי</t>
  </si>
  <si>
    <t xml:space="preserve"> הכנת חוות</t>
  </si>
  <si>
    <t xml:space="preserve"> הכנת תכני</t>
  </si>
  <si>
    <t xml:space="preserve"> הליך שיתו</t>
  </si>
  <si>
    <t xml:space="preserve"> הלשכה הרא</t>
  </si>
  <si>
    <t xml:space="preserve"> המחלקה לק</t>
  </si>
  <si>
    <t xml:space="preserve"> הממונה על</t>
  </si>
  <si>
    <t xml:space="preserve"> הנפקת כרט</t>
  </si>
  <si>
    <t xml:space="preserve"> הסדרת מענ</t>
  </si>
  <si>
    <t xml:space="preserve"> הסכם התקש</t>
  </si>
  <si>
    <t xml:space="preserve"> הסעות - נ</t>
  </si>
  <si>
    <t xml:space="preserve"> הסעות עוב</t>
  </si>
  <si>
    <t xml:space="preserve"> הסעת עובד</t>
  </si>
  <si>
    <t xml:space="preserve"> העתקות של</t>
  </si>
  <si>
    <t xml:space="preserve"> הפעלות עב</t>
  </si>
  <si>
    <t xml:space="preserve"> הפעלת ואח</t>
  </si>
  <si>
    <t xml:space="preserve"> הפעלת מוק</t>
  </si>
  <si>
    <t xml:space="preserve"> הפקת אירו</t>
  </si>
  <si>
    <t xml:space="preserve"> הפקת סרטו</t>
  </si>
  <si>
    <t xml:space="preserve"> הקלטת פוד</t>
  </si>
  <si>
    <t xml:space="preserve"> הקמת התחי</t>
  </si>
  <si>
    <t xml:space="preserve"> הקמת ערוץ</t>
  </si>
  <si>
    <t xml:space="preserve"> הרחבת התק</t>
  </si>
  <si>
    <t xml:space="preserve"> הרחקת יונ</t>
  </si>
  <si>
    <t xml:space="preserve"> הרמת כוסי</t>
  </si>
  <si>
    <t xml:space="preserve"> הרצאה "הנ</t>
  </si>
  <si>
    <t xml:space="preserve"> הרצאה "נג</t>
  </si>
  <si>
    <t xml:space="preserve"> הרצאה ביו</t>
  </si>
  <si>
    <t xml:space="preserve"> הרצאה במס</t>
  </si>
  <si>
    <t xml:space="preserve"> הרצאה בנו</t>
  </si>
  <si>
    <t xml:space="preserve"> הרצאה ולי</t>
  </si>
  <si>
    <t xml:space="preserve"> הרצאה יום</t>
  </si>
  <si>
    <t xml:space="preserve"> הרצאה ליו</t>
  </si>
  <si>
    <t xml:space="preserve"> הרצאה לעו</t>
  </si>
  <si>
    <t xml:space="preserve"> הרצאה לרג</t>
  </si>
  <si>
    <t xml:space="preserve"> הרצאה עבו</t>
  </si>
  <si>
    <t xml:space="preserve"> הרצאה של </t>
  </si>
  <si>
    <t xml:space="preserve"> השאלת תוכ</t>
  </si>
  <si>
    <t xml:space="preserve"> השכרת גנר</t>
  </si>
  <si>
    <t xml:space="preserve"> השכרת כית</t>
  </si>
  <si>
    <t xml:space="preserve"> השכרת מסכ</t>
  </si>
  <si>
    <t xml:space="preserve"> השכרת מקו</t>
  </si>
  <si>
    <t xml:space="preserve"> השלמות רי</t>
  </si>
  <si>
    <t xml:space="preserve"> השלמת ריה</t>
  </si>
  <si>
    <t xml:space="preserve"> השתלמות ש</t>
  </si>
  <si>
    <t xml:space="preserve"> השתתפות י</t>
  </si>
  <si>
    <t xml:space="preserve"> השתתפות ר</t>
  </si>
  <si>
    <t xml:space="preserve"> התאמת מער</t>
  </si>
  <si>
    <t xml:space="preserve"> התחחיבות </t>
  </si>
  <si>
    <t xml:space="preserve"> התחייבות </t>
  </si>
  <si>
    <t xml:space="preserve"> התקנות עב</t>
  </si>
  <si>
    <t xml:space="preserve"> התקנת מסך</t>
  </si>
  <si>
    <t xml:space="preserve"> התקנת מער</t>
  </si>
  <si>
    <t xml:space="preserve"> התקנת מקל</t>
  </si>
  <si>
    <t xml:space="preserve"> התקנת מקר</t>
  </si>
  <si>
    <t xml:space="preserve"> התקנת שקע</t>
  </si>
  <si>
    <t xml:space="preserve"> התקנת תקש</t>
  </si>
  <si>
    <t xml:space="preserve"> התקשרות  </t>
  </si>
  <si>
    <t xml:space="preserve"> התקשרות ל</t>
  </si>
  <si>
    <t xml:space="preserve"> התקשרות מ</t>
  </si>
  <si>
    <t xml:space="preserve"> התקשרות ע</t>
  </si>
  <si>
    <t xml:space="preserve"> התקשרות ש</t>
  </si>
  <si>
    <t xml:space="preserve"> וילונות ל</t>
  </si>
  <si>
    <t xml:space="preserve"> וילונות ע</t>
  </si>
  <si>
    <t xml:space="preserve"> וילונות, </t>
  </si>
  <si>
    <t xml:space="preserve"> וישליצקי </t>
  </si>
  <si>
    <t xml:space="preserve"> ועד בית ב</t>
  </si>
  <si>
    <t xml:space="preserve"> ועדת בוחנ</t>
  </si>
  <si>
    <t xml:space="preserve"> זינגר נ' </t>
  </si>
  <si>
    <t xml:space="preserve"> זכרון ניי</t>
  </si>
  <si>
    <t xml:space="preserve"> זרוע שולח</t>
  </si>
  <si>
    <t xml:space="preserve"> זרועות + </t>
  </si>
  <si>
    <t xml:space="preserve"> זרועות שו</t>
  </si>
  <si>
    <t xml:space="preserve"> זרי פרחים</t>
  </si>
  <si>
    <t xml:space="preserve"> חבילות מז</t>
  </si>
  <si>
    <t xml:space="preserve"> חבר בוועד</t>
  </si>
  <si>
    <t xml:space="preserve"> חבר בועדת</t>
  </si>
  <si>
    <t xml:space="preserve"> חבר וועדה</t>
  </si>
  <si>
    <t xml:space="preserve"> חבר וועדת</t>
  </si>
  <si>
    <t xml:space="preserve"> חבר ועדה </t>
  </si>
  <si>
    <t xml:space="preserve"> חבר ועדת-</t>
  </si>
  <si>
    <t xml:space="preserve"> חבר ועדת </t>
  </si>
  <si>
    <t xml:space="preserve"> חברה בועד</t>
  </si>
  <si>
    <t xml:space="preserve"> חד פעמי ל</t>
  </si>
  <si>
    <t xml:space="preserve"> חדר סינגל</t>
  </si>
  <si>
    <t xml:space="preserve"> חוברת בעל</t>
  </si>
  <si>
    <t xml:space="preserve"> חוו"ד פסי</t>
  </si>
  <si>
    <t xml:space="preserve"> חוות דעת </t>
  </si>
  <si>
    <t xml:space="preserve"> חוזה ניהו</t>
  </si>
  <si>
    <t xml:space="preserve"> חוזה שירו</t>
  </si>
  <si>
    <t xml:space="preserve"> חוטים לדח</t>
  </si>
  <si>
    <t xml:space="preserve"> חוצצים+ ה</t>
  </si>
  <si>
    <t xml:space="preserve"> חורי ואח'</t>
  </si>
  <si>
    <t xml:space="preserve"> חותמות חט</t>
  </si>
  <si>
    <t xml:space="preserve"> חותמות נצ</t>
  </si>
  <si>
    <t xml:space="preserve"> חותמות עב</t>
  </si>
  <si>
    <t xml:space="preserve"> חותמות פר</t>
  </si>
  <si>
    <t xml:space="preserve"> חותמות, א</t>
  </si>
  <si>
    <t xml:space="preserve"> חותמות, ס</t>
  </si>
  <si>
    <t xml:space="preserve"> חותמת עבו</t>
  </si>
  <si>
    <t xml:space="preserve"> חותמת, רי</t>
  </si>
  <si>
    <t xml:space="preserve"> חזן נ' מג</t>
  </si>
  <si>
    <t xml:space="preserve"> חזרות ללה</t>
  </si>
  <si>
    <t xml:space="preserve"> חטיבת ההו</t>
  </si>
  <si>
    <t xml:space="preserve"> חטיבת הון</t>
  </si>
  <si>
    <t xml:space="preserve"> חטיבת תפע</t>
  </si>
  <si>
    <t xml:space="preserve"> חיבור למס</t>
  </si>
  <si>
    <t xml:space="preserve"> חידוש מסל</t>
  </si>
  <si>
    <t xml:space="preserve"> חיוב בניי</t>
  </si>
  <si>
    <t xml:space="preserve"> חיוג כוכב</t>
  </si>
  <si>
    <t xml:space="preserve"> חיות ואח'</t>
  </si>
  <si>
    <t xml:space="preserve"> חייט ואח'</t>
  </si>
  <si>
    <t xml:space="preserve"> חיים נזרי</t>
  </si>
  <si>
    <t xml:space="preserve"> חיתוך פלט</t>
  </si>
  <si>
    <t xml:space="preserve"> חלפים לכס</t>
  </si>
  <si>
    <t xml:space="preserve"> חלפים למע</t>
  </si>
  <si>
    <t xml:space="preserve"> חנה אלאבה</t>
  </si>
  <si>
    <t xml:space="preserve"> חניה בחני</t>
  </si>
  <si>
    <t xml:space="preserve"> חניה עבור</t>
  </si>
  <si>
    <t xml:space="preserve"> חניות לפר</t>
  </si>
  <si>
    <t xml:space="preserve"> חקק נ' גו</t>
  </si>
  <si>
    <t xml:space="preserve"> חשמל- מחס</t>
  </si>
  <si>
    <t xml:space="preserve"> חשמל + אנ</t>
  </si>
  <si>
    <t xml:space="preserve"> חשמל + מי</t>
  </si>
  <si>
    <t xml:space="preserve"> חשמל הורא</t>
  </si>
  <si>
    <t xml:space="preserve"> חשמל חוצב</t>
  </si>
  <si>
    <t xml:space="preserve"> חשמל טאבו</t>
  </si>
  <si>
    <t xml:space="preserve"> חשמל למח"</t>
  </si>
  <si>
    <t xml:space="preserve"> חשמל לשכה</t>
  </si>
  <si>
    <t xml:space="preserve"> חשמל מגדל</t>
  </si>
  <si>
    <t xml:space="preserve"> חשמל עבור</t>
  </si>
  <si>
    <t xml:space="preserve"> חשמל פ"ת-</t>
  </si>
  <si>
    <t xml:space="preserve"> חשמל ציבו</t>
  </si>
  <si>
    <t xml:space="preserve"> חשמל ק. ה</t>
  </si>
  <si>
    <t xml:space="preserve"> חשמל+ מים</t>
  </si>
  <si>
    <t xml:space="preserve"> חשמל+מים </t>
  </si>
  <si>
    <t xml:space="preserve"> חשמל+מים+</t>
  </si>
  <si>
    <t xml:space="preserve"> חשמלי 30-</t>
  </si>
  <si>
    <t xml:space="preserve"> טבליות למ</t>
  </si>
  <si>
    <t xml:space="preserve"> טונרים עב</t>
  </si>
  <si>
    <t xml:space="preserve"> טונרים, ח</t>
  </si>
  <si>
    <t xml:space="preserve"> טוסטר עבו</t>
  </si>
  <si>
    <t xml:space="preserve"> טוסטר פרק</t>
  </si>
  <si>
    <t xml:space="preserve"> טיוב נתונ</t>
  </si>
  <si>
    <t xml:space="preserve"> טיוב תיקי</t>
  </si>
  <si>
    <t xml:space="preserve"> טיסה+ לינ</t>
  </si>
  <si>
    <t xml:space="preserve"> טיפול במפ</t>
  </si>
  <si>
    <t xml:space="preserve"> טיפול בצמ</t>
  </si>
  <si>
    <t xml:space="preserve"> טיפול טכנ</t>
  </si>
  <si>
    <t xml:space="preserve"> טיפולים פ</t>
  </si>
  <si>
    <t xml:space="preserve"> טכנאי העת</t>
  </si>
  <si>
    <t xml:space="preserve"> טל ואח' נ</t>
  </si>
  <si>
    <t xml:space="preserve"> טלווזיה ע</t>
  </si>
  <si>
    <t xml:space="preserve"> טלוויזיות</t>
  </si>
  <si>
    <t xml:space="preserve"> טלפון לוו</t>
  </si>
  <si>
    <t xml:space="preserve"> טלפונים ל</t>
  </si>
  <si>
    <t xml:space="preserve"> טעינת SIM</t>
  </si>
  <si>
    <t xml:space="preserve"> טפסים עבו</t>
  </si>
  <si>
    <t xml:space="preserve"> טקס חלוקת</t>
  </si>
  <si>
    <t xml:space="preserve"> טרמוסטט ב</t>
  </si>
  <si>
    <t xml:space="preserve"> טרקלין חש</t>
  </si>
  <si>
    <t xml:space="preserve"> יו"ר וועד</t>
  </si>
  <si>
    <t xml:space="preserve"> יו"ר ועדה</t>
  </si>
  <si>
    <t xml:space="preserve"> יו"ר ועדת</t>
  </si>
  <si>
    <t xml:space="preserve"> יום גיבוש</t>
  </si>
  <si>
    <t xml:space="preserve"> יום הדרכת</t>
  </si>
  <si>
    <t xml:space="preserve"> יום עיון </t>
  </si>
  <si>
    <t xml:space="preserve"> יומנים עב</t>
  </si>
  <si>
    <t xml:space="preserve"> יונתן שלי</t>
  </si>
  <si>
    <t xml:space="preserve"> יועץ 1 למ</t>
  </si>
  <si>
    <t xml:space="preserve"> יועץ טיפו</t>
  </si>
  <si>
    <t xml:space="preserve"> יועץ להתא</t>
  </si>
  <si>
    <t xml:space="preserve"> יועץ למוג</t>
  </si>
  <si>
    <t xml:space="preserve"> יועץ שיקו</t>
  </si>
  <si>
    <t xml:space="preserve"> יושב ראש </t>
  </si>
  <si>
    <t xml:space="preserve"> יחידת רשם</t>
  </si>
  <si>
    <t xml:space="preserve"> ייעוץ בתח</t>
  </si>
  <si>
    <t xml:space="preserve"> ייעוץ וחק</t>
  </si>
  <si>
    <t xml:space="preserve"> ייעוץ למע</t>
  </si>
  <si>
    <t xml:space="preserve"> ייעוץ מרח</t>
  </si>
  <si>
    <t xml:space="preserve"> ייעוץ נגי</t>
  </si>
  <si>
    <t xml:space="preserve"> ייעוץ סוצ</t>
  </si>
  <si>
    <t xml:space="preserve"> ייעוץ עבו</t>
  </si>
  <si>
    <t xml:space="preserve"> ייעוץ פסי</t>
  </si>
  <si>
    <t xml:space="preserve"> ייצוג, הל</t>
  </si>
  <si>
    <t xml:space="preserve"> יס שרותי </t>
  </si>
  <si>
    <t xml:space="preserve"> יעוץ אסטר</t>
  </si>
  <si>
    <t xml:space="preserve"> יעוץ לתהל</t>
  </si>
  <si>
    <t xml:space="preserve"> יעוץ סוצי</t>
  </si>
  <si>
    <t xml:space="preserve"> יעוץ,ליוו</t>
  </si>
  <si>
    <t xml:space="preserve"> יעקב ואח'</t>
  </si>
  <si>
    <t xml:space="preserve"> יצוג משפט</t>
  </si>
  <si>
    <t xml:space="preserve"> יצירת אומ</t>
  </si>
  <si>
    <t xml:space="preserve"> כביש 6 הת</t>
  </si>
  <si>
    <t xml:space="preserve"> כבל - פרק</t>
  </si>
  <si>
    <t xml:space="preserve"> כבל מאריך</t>
  </si>
  <si>
    <t xml:space="preserve"> כדורי תחמ</t>
  </si>
  <si>
    <t xml:space="preserve"> כורסאות ע</t>
  </si>
  <si>
    <t xml:space="preserve"> כורסאות, </t>
  </si>
  <si>
    <t xml:space="preserve"> כורסה עבו</t>
  </si>
  <si>
    <t xml:space="preserve"> כיבד ערב </t>
  </si>
  <si>
    <t xml:space="preserve"> כיבוד - ל</t>
  </si>
  <si>
    <t xml:space="preserve"> כיבוד 2 ל</t>
  </si>
  <si>
    <t xml:space="preserve"> כיבוד 7/7</t>
  </si>
  <si>
    <t xml:space="preserve"> כיבוד Kמפ</t>
  </si>
  <si>
    <t xml:space="preserve"> כיבוד בוק</t>
  </si>
  <si>
    <t xml:space="preserve"> כיבוד הרמ</t>
  </si>
  <si>
    <t xml:space="preserve"> כיבוד לאי</t>
  </si>
  <si>
    <t xml:space="preserve"> כיבוד לבי</t>
  </si>
  <si>
    <t xml:space="preserve"> כיבוד להכ</t>
  </si>
  <si>
    <t xml:space="preserve"> כיבוד להר</t>
  </si>
  <si>
    <t xml:space="preserve"> כיבוד להש</t>
  </si>
  <si>
    <t xml:space="preserve"> כיבוד ליו</t>
  </si>
  <si>
    <t xml:space="preserve"> כיבוד לכנ</t>
  </si>
  <si>
    <t xml:space="preserve"> כיבוד למס</t>
  </si>
  <si>
    <t xml:space="preserve"> כיבוד למפ</t>
  </si>
  <si>
    <t xml:space="preserve"> כיבוד למש</t>
  </si>
  <si>
    <t xml:space="preserve"> כיבוד לסד</t>
  </si>
  <si>
    <t xml:space="preserve"> כיבוד לפר</t>
  </si>
  <si>
    <t xml:space="preserve"> כיבוד מיש</t>
  </si>
  <si>
    <t xml:space="preserve"> כיבוד מפג</t>
  </si>
  <si>
    <t xml:space="preserve"> כיבוד משק</t>
  </si>
  <si>
    <t xml:space="preserve"> כיבוד עבו</t>
  </si>
  <si>
    <t xml:space="preserve"> כיבור לאי</t>
  </si>
  <si>
    <t xml:space="preserve"> כיסא אורט</t>
  </si>
  <si>
    <t xml:space="preserve"> כיסא אורת</t>
  </si>
  <si>
    <t xml:space="preserve"> כיסאות פר</t>
  </si>
  <si>
    <t xml:space="preserve"> כל זכות ה</t>
  </si>
  <si>
    <t xml:space="preserve"> כלים חד פ</t>
  </si>
  <si>
    <t xml:space="preserve"> כן ציוד צ</t>
  </si>
  <si>
    <t xml:space="preserve"> כן ציור צ</t>
  </si>
  <si>
    <t xml:space="preserve"> כנס ייעוץ</t>
  </si>
  <si>
    <t xml:space="preserve"> כנס כולל </t>
  </si>
  <si>
    <t xml:space="preserve"> כנס לשכת </t>
  </si>
  <si>
    <t xml:space="preserve"> כנס מאבק </t>
  </si>
  <si>
    <t xml:space="preserve"> כנס מנהלי</t>
  </si>
  <si>
    <t xml:space="preserve"> כנס של הי</t>
  </si>
  <si>
    <t xml:space="preserve"> כסא אוטופ</t>
  </si>
  <si>
    <t xml:space="preserve"> כסא אורח </t>
  </si>
  <si>
    <t xml:space="preserve"> כסא אורטו</t>
  </si>
  <si>
    <t xml:space="preserve"> כסא אורתו</t>
  </si>
  <si>
    <t xml:space="preserve"> כסא לעובד</t>
  </si>
  <si>
    <t xml:space="preserve"> כסא מנהל </t>
  </si>
  <si>
    <t xml:space="preserve"> כסא עבור </t>
  </si>
  <si>
    <t xml:space="preserve"> כסאות אור</t>
  </si>
  <si>
    <t xml:space="preserve"> כסאות מזכ</t>
  </si>
  <si>
    <t xml:space="preserve"> כסאות עבו</t>
  </si>
  <si>
    <t xml:space="preserve"> כסאות עוב</t>
  </si>
  <si>
    <t xml:space="preserve"> כסאות, נצ</t>
  </si>
  <si>
    <t xml:space="preserve"> כסאות, סנ</t>
  </si>
  <si>
    <t xml:space="preserve"> כסאות, רי</t>
  </si>
  <si>
    <t xml:space="preserve"> כסאות, רש</t>
  </si>
  <si>
    <t xml:space="preserve"> כספות - ע</t>
  </si>
  <si>
    <t xml:space="preserve"> כספת עבור</t>
  </si>
  <si>
    <t xml:space="preserve"> כרטיסי בי</t>
  </si>
  <si>
    <t xml:space="preserve"> כרטיסי פי</t>
  </si>
  <si>
    <t xml:space="preserve"> כריכות פר</t>
  </si>
  <si>
    <t xml:space="preserve"> כריכות, ר</t>
  </si>
  <si>
    <t xml:space="preserve"> כריכים במ</t>
  </si>
  <si>
    <t xml:space="preserve"> כרכבי נ' </t>
  </si>
  <si>
    <t xml:space="preserve"> כרמי ואח'</t>
  </si>
  <si>
    <t xml:space="preserve"> כרמי נ' י</t>
  </si>
  <si>
    <t xml:space="preserve"> כתיבה, הפ</t>
  </si>
  <si>
    <t xml:space="preserve"> כתיבת דו"</t>
  </si>
  <si>
    <t xml:space="preserve"> כתיבת נאו</t>
  </si>
  <si>
    <t xml:space="preserve"> לב נ' גול</t>
  </si>
  <si>
    <t xml:space="preserve"> לדרמן ואח</t>
  </si>
  <si>
    <t xml:space="preserve"> לווי התעד</t>
  </si>
  <si>
    <t xml:space="preserve"> לוח פליפצ</t>
  </si>
  <si>
    <t xml:space="preserve"> לוח פרספק</t>
  </si>
  <si>
    <t xml:space="preserve"> לוין נ' ל</t>
  </si>
  <si>
    <t xml:space="preserve"> ליווי 2 ט</t>
  </si>
  <si>
    <t xml:space="preserve"> ליווי והנ</t>
  </si>
  <si>
    <t xml:space="preserve"> ליווי ייע</t>
  </si>
  <si>
    <t xml:space="preserve"> ליווי מקצ</t>
  </si>
  <si>
    <t xml:space="preserve"> ליווי סדנ</t>
  </si>
  <si>
    <t xml:space="preserve"> ליווי עבו</t>
  </si>
  <si>
    <t xml:space="preserve"> ליווי פלי</t>
  </si>
  <si>
    <t xml:space="preserve"> ליווי פרו</t>
  </si>
  <si>
    <t xml:space="preserve"> ליכטנשטיי</t>
  </si>
  <si>
    <t xml:space="preserve"> לינה ואיר</t>
  </si>
  <si>
    <t xml:space="preserve"> לינה וארו</t>
  </si>
  <si>
    <t xml:space="preserve"> לינה עבור</t>
  </si>
  <si>
    <t xml:space="preserve"> לינה, אגף</t>
  </si>
  <si>
    <t xml:space="preserve"> לינה+ אול</t>
  </si>
  <si>
    <t xml:space="preserve"> לינות חטי</t>
  </si>
  <si>
    <t xml:space="preserve"> לינות עבו</t>
  </si>
  <si>
    <t xml:space="preserve"> לשכה ראשי</t>
  </si>
  <si>
    <t xml:space="preserve"> לשכת הדוב</t>
  </si>
  <si>
    <t xml:space="preserve"> לשכת השר,</t>
  </si>
  <si>
    <t xml:space="preserve"> לשנת 2025</t>
  </si>
  <si>
    <t xml:space="preserve"> מאגר השמא</t>
  </si>
  <si>
    <t xml:space="preserve"> מאיר נ' ש</t>
  </si>
  <si>
    <t xml:space="preserve"> מאמן לקבו</t>
  </si>
  <si>
    <t xml:space="preserve"> מאמן קבוצ</t>
  </si>
  <si>
    <t xml:space="preserve"> מברגה נטע</t>
  </si>
  <si>
    <t xml:space="preserve"> מגבות ומצ</t>
  </si>
  <si>
    <t xml:space="preserve"> מגן קיר ,</t>
  </si>
  <si>
    <t xml:space="preserve"> מגש ברזל </t>
  </si>
  <si>
    <t xml:space="preserve"> מדבקות חנ</t>
  </si>
  <si>
    <t xml:space="preserve"> מדבקות למ</t>
  </si>
  <si>
    <t xml:space="preserve"> מדבקות לצ</t>
  </si>
  <si>
    <t xml:space="preserve"> מדבקות עב</t>
  </si>
  <si>
    <t xml:space="preserve"> מדבקת מרא</t>
  </si>
  <si>
    <t xml:space="preserve"> מדונה- נצ</t>
  </si>
  <si>
    <t xml:space="preserve"> מדי חוקר </t>
  </si>
  <si>
    <t xml:space="preserve"> מדידה ותכ</t>
  </si>
  <si>
    <t xml:space="preserve"> מדפסת עבו</t>
  </si>
  <si>
    <t xml:space="preserve"> מודול המא</t>
  </si>
  <si>
    <t xml:space="preserve"> מולטימדיה</t>
  </si>
  <si>
    <t xml:space="preserve"> מופע אמן </t>
  </si>
  <si>
    <t xml:space="preserve"> מוצרי חד </t>
  </si>
  <si>
    <t xml:space="preserve"> מוצרי חשמ</t>
  </si>
  <si>
    <t xml:space="preserve"> מוצרים לי</t>
  </si>
  <si>
    <t xml:space="preserve"> מזוודות ט</t>
  </si>
  <si>
    <t xml:space="preserve"> מזוודות כ</t>
  </si>
  <si>
    <t xml:space="preserve"> מזוודות, </t>
  </si>
  <si>
    <t xml:space="preserve"> מזוזות אפ</t>
  </si>
  <si>
    <t xml:space="preserve"> מזוזות עב</t>
  </si>
  <si>
    <t xml:space="preserve"> מזנון הדר</t>
  </si>
  <si>
    <t xml:space="preserve"> מזנון עבו</t>
  </si>
  <si>
    <t xml:space="preserve"> מזרנים + </t>
  </si>
  <si>
    <t xml:space="preserve"> מחברת לפי</t>
  </si>
  <si>
    <t xml:space="preserve"> מחזיק מיק</t>
  </si>
  <si>
    <t xml:space="preserve"> מחסניות ד</t>
  </si>
  <si>
    <t xml:space="preserve"> מחקר הערכ</t>
  </si>
  <si>
    <t xml:space="preserve"> מחקר לבחי</t>
  </si>
  <si>
    <t xml:space="preserve"> מטווחי יר</t>
  </si>
  <si>
    <t xml:space="preserve"> מידוף, רי</t>
  </si>
  <si>
    <t xml:space="preserve"> מידע שיוו</t>
  </si>
  <si>
    <t xml:space="preserve"> מיחם 46 ל</t>
  </si>
  <si>
    <t xml:space="preserve"> מיטה מתקפ</t>
  </si>
  <si>
    <t xml:space="preserve"> מיכאלי נ'</t>
  </si>
  <si>
    <t xml:space="preserve"> מיכל התפש</t>
  </si>
  <si>
    <t xml:space="preserve"> מיכל תיוק</t>
  </si>
  <si>
    <t xml:space="preserve"> מילוי מיכ</t>
  </si>
  <si>
    <t xml:space="preserve"> מים-מח"ש+</t>
  </si>
  <si>
    <t xml:space="preserve"> מים -פטנט</t>
  </si>
  <si>
    <t xml:space="preserve"> מים  בניי</t>
  </si>
  <si>
    <t xml:space="preserve"> מים +חשמל</t>
  </si>
  <si>
    <t xml:space="preserve"> מים ביה"ד</t>
  </si>
  <si>
    <t xml:space="preserve"> מים בקעה </t>
  </si>
  <si>
    <t xml:space="preserve"> מים הבאר </t>
  </si>
  <si>
    <t xml:space="preserve"> מים הסדרת</t>
  </si>
  <si>
    <t xml:space="preserve"> מים וכריכ</t>
  </si>
  <si>
    <t xml:space="preserve"> מים טאבו </t>
  </si>
  <si>
    <t xml:space="preserve"> מים נתניה</t>
  </si>
  <si>
    <t xml:space="preserve"> מים סיוע </t>
  </si>
  <si>
    <t xml:space="preserve"> מים פ"ת ט</t>
  </si>
  <si>
    <t xml:space="preserve"> מים פייר </t>
  </si>
  <si>
    <t xml:space="preserve"> מים שערי </t>
  </si>
  <si>
    <t xml:space="preserve"> מימון אגר</t>
  </si>
  <si>
    <t xml:space="preserve"> מימון הוצ</t>
  </si>
  <si>
    <t xml:space="preserve"> מימון חוו</t>
  </si>
  <si>
    <t xml:space="preserve"> מימוש אופ</t>
  </si>
  <si>
    <t xml:space="preserve"> מירב ואח'</t>
  </si>
  <si>
    <t xml:space="preserve"> מיתוג מיז</t>
  </si>
  <si>
    <t xml:space="preserve"> מכונות צי</t>
  </si>
  <si>
    <t xml:space="preserve"> מכונת כרי</t>
  </si>
  <si>
    <t xml:space="preserve"> מכרז 56.2</t>
  </si>
  <si>
    <t xml:space="preserve"> מכרז דיגי</t>
  </si>
  <si>
    <t xml:space="preserve"> מכרז הובל</t>
  </si>
  <si>
    <t xml:space="preserve"> מכרז הפקת</t>
  </si>
  <si>
    <t xml:space="preserve"> מכרז מרכז</t>
  </si>
  <si>
    <t xml:space="preserve"> מכרז פומב</t>
  </si>
  <si>
    <t xml:space="preserve"> מכרז קלט </t>
  </si>
  <si>
    <t xml:space="preserve"> מכשיר דפי</t>
  </si>
  <si>
    <t xml:space="preserve"> מכשיר להג</t>
  </si>
  <si>
    <t xml:space="preserve"> מכשיר סלו</t>
  </si>
  <si>
    <t xml:space="preserve"> מכשירי פר</t>
  </si>
  <si>
    <t xml:space="preserve"> מלר ואח' </t>
  </si>
  <si>
    <t xml:space="preserve"> מנהל אגף </t>
  </si>
  <si>
    <t xml:space="preserve"> מנוי שנתי</t>
  </si>
  <si>
    <t xml:space="preserve"> מנוע למפו</t>
  </si>
  <si>
    <t xml:space="preserve"> מנקבים עב</t>
  </si>
  <si>
    <t xml:space="preserve"> מנשה נ' G</t>
  </si>
  <si>
    <t xml:space="preserve"> מסגרות עץ</t>
  </si>
  <si>
    <t xml:space="preserve"> מסך 65 + </t>
  </si>
  <si>
    <t xml:space="preserve"> מסך 65 +ת</t>
  </si>
  <si>
    <t xml:space="preserve"> מסך 65 עב</t>
  </si>
  <si>
    <t xml:space="preserve"> מסך לטמס </t>
  </si>
  <si>
    <t xml:space="preserve"> מסך עבור </t>
  </si>
  <si>
    <t xml:space="preserve"> מסך, אפ"כ</t>
  </si>
  <si>
    <t xml:space="preserve"> מסך, נציב</t>
  </si>
  <si>
    <t xml:space="preserve"> מסך, סנגו</t>
  </si>
  <si>
    <t xml:space="preserve"> מסך, רישו</t>
  </si>
  <si>
    <t xml:space="preserve"> מסכי מולט</t>
  </si>
  <si>
    <t xml:space="preserve"> מסכים ללש</t>
  </si>
  <si>
    <t xml:space="preserve"> מסכים עבו</t>
  </si>
  <si>
    <t xml:space="preserve"> מסכים, אג</t>
  </si>
  <si>
    <t xml:space="preserve"> מסף 65 +ה</t>
  </si>
  <si>
    <t xml:space="preserve"> מעבדה פור</t>
  </si>
  <si>
    <t xml:space="preserve"> מעטפה גוד</t>
  </si>
  <si>
    <t xml:space="preserve"> מעטפות עב</t>
  </si>
  <si>
    <t xml:space="preserve"> מעטפות פר</t>
  </si>
  <si>
    <t xml:space="preserve"> מעטפות, א</t>
  </si>
  <si>
    <t xml:space="preserve"> מעטפות, נ</t>
  </si>
  <si>
    <t xml:space="preserve"> מעטפות, ס</t>
  </si>
  <si>
    <t xml:space="preserve"> מעמד הגבה</t>
  </si>
  <si>
    <t xml:space="preserve"> מעמד למדפ</t>
  </si>
  <si>
    <t xml:space="preserve"> מעמד לתלי</t>
  </si>
  <si>
    <t xml:space="preserve"> מערך הכשר</t>
  </si>
  <si>
    <t xml:space="preserve"> מערכת אזע</t>
  </si>
  <si>
    <t xml:space="preserve"> מערכת גיל</t>
  </si>
  <si>
    <t xml:space="preserve"> מערכת הגב</t>
  </si>
  <si>
    <t xml:space="preserve"> מערכת התר</t>
  </si>
  <si>
    <t xml:space="preserve"> מערכת חכמ</t>
  </si>
  <si>
    <t xml:space="preserve"> מערכת לגי</t>
  </si>
  <si>
    <t xml:space="preserve"> מערכת מתח</t>
  </si>
  <si>
    <t xml:space="preserve"> מערכת ניה</t>
  </si>
  <si>
    <t xml:space="preserve"> מערכת שמע</t>
  </si>
  <si>
    <t xml:space="preserve"> מפגש למיד</t>
  </si>
  <si>
    <t xml:space="preserve"> מפגש מקצו</t>
  </si>
  <si>
    <t xml:space="preserve"> מפה עגולה</t>
  </si>
  <si>
    <t xml:space="preserve"> מקלט +מגב</t>
  </si>
  <si>
    <t xml:space="preserve"> מקרר גדול</t>
  </si>
  <si>
    <t xml:space="preserve"> מקרר חלב </t>
  </si>
  <si>
    <t xml:space="preserve"> מקרר מיני</t>
  </si>
  <si>
    <t xml:space="preserve"> מקרר משרד</t>
  </si>
  <si>
    <t xml:space="preserve"> מקרר עבור</t>
  </si>
  <si>
    <t xml:space="preserve"> מקררים עב</t>
  </si>
  <si>
    <t xml:space="preserve"> מקררים קט</t>
  </si>
  <si>
    <t xml:space="preserve"> מראות גוף</t>
  </si>
  <si>
    <t xml:space="preserve"> מרכז אנרג</t>
  </si>
  <si>
    <t xml:space="preserve"> מרתון תל </t>
  </si>
  <si>
    <t xml:space="preserve"> מש-קר בע"</t>
  </si>
  <si>
    <t xml:space="preserve"> משאבי אנו</t>
  </si>
  <si>
    <t xml:space="preserve"> משטח הרמה</t>
  </si>
  <si>
    <t xml:space="preserve"> משרד ראשי</t>
  </si>
  <si>
    <t xml:space="preserve"> מתן חניה </t>
  </si>
  <si>
    <t xml:space="preserve"> מתן ייעוץ</t>
  </si>
  <si>
    <t xml:space="preserve"> מתן כספי </t>
  </si>
  <si>
    <t xml:space="preserve"> מתן שירות</t>
  </si>
  <si>
    <t xml:space="preserve"> מתן שרותי</t>
  </si>
  <si>
    <t xml:space="preserve"> מתנות עבו</t>
  </si>
  <si>
    <t xml:space="preserve"> נובה שיוו</t>
  </si>
  <si>
    <t xml:space="preserve"> ניטור מיד</t>
  </si>
  <si>
    <t xml:space="preserve"> ניידת טיפ</t>
  </si>
  <si>
    <t xml:space="preserve"> ניילון נצ</t>
  </si>
  <si>
    <t xml:space="preserve"> נייר אקול</t>
  </si>
  <si>
    <t xml:space="preserve"> נייר צילו</t>
  </si>
  <si>
    <t xml:space="preserve"> ניני ואח'</t>
  </si>
  <si>
    <t xml:space="preserve"> ניסוח חוז</t>
  </si>
  <si>
    <t xml:space="preserve"> נסיעה עבו</t>
  </si>
  <si>
    <t xml:space="preserve"> נסיעות  ב</t>
  </si>
  <si>
    <t xml:space="preserve"> נסיעות לח</t>
  </si>
  <si>
    <t xml:space="preserve"> נציבות תל</t>
  </si>
  <si>
    <t xml:space="preserve"> נציג ציבו</t>
  </si>
  <si>
    <t xml:space="preserve"> נציגת ציב</t>
  </si>
  <si>
    <t xml:space="preserve"> נצר נ' הו</t>
  </si>
  <si>
    <t xml:space="preserve"> נרשם 1 במ</t>
  </si>
  <si>
    <t xml:space="preserve"> סדנא + מק</t>
  </si>
  <si>
    <t xml:space="preserve"> סדנא לעוב</t>
  </si>
  <si>
    <t xml:space="preserve"> סדנאות לה</t>
  </si>
  <si>
    <t xml:space="preserve"> סדנה כלכל</t>
  </si>
  <si>
    <t xml:space="preserve"> סדנת בישו</t>
  </si>
  <si>
    <t xml:space="preserve"> סדנת חשיב</t>
  </si>
  <si>
    <t xml:space="preserve"> סדנת שפת </t>
  </si>
  <si>
    <t xml:space="preserve"> סואעד נ' </t>
  </si>
  <si>
    <t xml:space="preserve"> סוללות עב</t>
  </si>
  <si>
    <t xml:space="preserve"> סולר להסק</t>
  </si>
  <si>
    <t xml:space="preserve"> סולר ללשכ</t>
  </si>
  <si>
    <t xml:space="preserve"> סולר עבור</t>
  </si>
  <si>
    <t xml:space="preserve"> סולר, הלש</t>
  </si>
  <si>
    <t xml:space="preserve"> סידורים ע</t>
  </si>
  <si>
    <t xml:space="preserve"> סיוע בבדי</t>
  </si>
  <si>
    <t xml:space="preserve"> סיור בספר</t>
  </si>
  <si>
    <t xml:space="preserve"> סיור בצפת</t>
  </si>
  <si>
    <t xml:space="preserve"> סיור ואיר</t>
  </si>
  <si>
    <t xml:space="preserve"> סיור חד י</t>
  </si>
  <si>
    <t xml:space="preserve"> סיכת דש ד</t>
  </si>
  <si>
    <t xml:space="preserve"> סימולצית </t>
  </si>
  <si>
    <t xml:space="preserve"> סלי רשת ל</t>
  </si>
  <si>
    <t xml:space="preserve"> סלילת קו </t>
  </si>
  <si>
    <t xml:space="preserve"> סנדא עד 4</t>
  </si>
  <si>
    <t xml:space="preserve"> ספוז'ניקו</t>
  </si>
  <si>
    <t xml:space="preserve"> ספל קרמיק</t>
  </si>
  <si>
    <t xml:space="preserve"> ספסלי המת</t>
  </si>
  <si>
    <t xml:space="preserve"> ספק כוח ל</t>
  </si>
  <si>
    <t xml:space="preserve"> סקיצה לחנ</t>
  </si>
  <si>
    <t xml:space="preserve"> סקיצה עבו</t>
  </si>
  <si>
    <t xml:space="preserve"> סריקות מס</t>
  </si>
  <si>
    <t xml:space="preserve"> עבודות בי</t>
  </si>
  <si>
    <t xml:space="preserve"> עבודות בנ</t>
  </si>
  <si>
    <t xml:space="preserve"> עבודות הא</t>
  </si>
  <si>
    <t xml:space="preserve"> עבודות חש</t>
  </si>
  <si>
    <t xml:space="preserve"> עבודות מי</t>
  </si>
  <si>
    <t xml:space="preserve"> עבודות שי</t>
  </si>
  <si>
    <t xml:space="preserve"> עבור אגרת</t>
  </si>
  <si>
    <t xml:space="preserve"> עבור אימו</t>
  </si>
  <si>
    <t xml:space="preserve"> עבור הרצא</t>
  </si>
  <si>
    <t xml:space="preserve"> עבור השתת</t>
  </si>
  <si>
    <t xml:space="preserve"> עבור חדר </t>
  </si>
  <si>
    <t xml:space="preserve"> עבור חטיב</t>
  </si>
  <si>
    <t xml:space="preserve"> עבור כיבו</t>
  </si>
  <si>
    <t xml:space="preserve"> עבור לשכה</t>
  </si>
  <si>
    <t xml:space="preserve"> עבור לשכו</t>
  </si>
  <si>
    <t xml:space="preserve"> עבור מחלק</t>
  </si>
  <si>
    <t xml:space="preserve"> עבור מימו</t>
  </si>
  <si>
    <t xml:space="preserve"> עבור עורכ</t>
  </si>
  <si>
    <t xml:space="preserve"> עבור פיצו</t>
  </si>
  <si>
    <t xml:space="preserve"> עבור פיקו</t>
  </si>
  <si>
    <t xml:space="preserve"> עבור פרמ"</t>
  </si>
  <si>
    <t xml:space="preserve"> עבור קרית</t>
  </si>
  <si>
    <t xml:space="preserve"> עבור רשום</t>
  </si>
  <si>
    <t xml:space="preserve"> עבור שיחו</t>
  </si>
  <si>
    <t xml:space="preserve"> עבור שירו</t>
  </si>
  <si>
    <t xml:space="preserve"> עבור שכיר</t>
  </si>
  <si>
    <t xml:space="preserve"> עבור תיק </t>
  </si>
  <si>
    <t xml:space="preserve"> עגלה מתקפ</t>
  </si>
  <si>
    <t xml:space="preserve"> עגלות ספר</t>
  </si>
  <si>
    <t xml:space="preserve"> עדכון לומ</t>
  </si>
  <si>
    <t xml:space="preserve"> עדכון תוכ</t>
  </si>
  <si>
    <t xml:space="preserve"> עומר שוור</t>
  </si>
  <si>
    <t xml:space="preserve"> עזרא נ' מ</t>
  </si>
  <si>
    <t xml:space="preserve"> עט כדורי </t>
  </si>
  <si>
    <t xml:space="preserve"> עטים ממות</t>
  </si>
  <si>
    <t xml:space="preserve"> עיצוב גרפ</t>
  </si>
  <si>
    <t xml:space="preserve"> עיצוב דו"</t>
  </si>
  <si>
    <t xml:space="preserve"> עיצוב דוח</t>
  </si>
  <si>
    <t xml:space="preserve"> עיצוב והפ</t>
  </si>
  <si>
    <t xml:space="preserve"> עיתונות מ</t>
  </si>
  <si>
    <t xml:space="preserve"> עלות השינ</t>
  </si>
  <si>
    <t xml:space="preserve"> עלות של 1</t>
  </si>
  <si>
    <t xml:space="preserve"> עמדה ארגו</t>
  </si>
  <si>
    <t xml:space="preserve"> עמדת שייק</t>
  </si>
  <si>
    <t xml:space="preserve"> עמותת אזר</t>
  </si>
  <si>
    <t xml:space="preserve"> עמית גנסי</t>
  </si>
  <si>
    <t xml:space="preserve"> עפ"י חשבו</t>
  </si>
  <si>
    <t xml:space="preserve"> עציצים חט</t>
  </si>
  <si>
    <t xml:space="preserve"> עציצים עב</t>
  </si>
  <si>
    <t xml:space="preserve"> עריכה לשו</t>
  </si>
  <si>
    <t xml:space="preserve"> עריכת סאו</t>
  </si>
  <si>
    <t xml:space="preserve"> עריכת סקר</t>
  </si>
  <si>
    <t xml:space="preserve"> עריכת פוד</t>
  </si>
  <si>
    <t xml:space="preserve"> ערכות חיר</t>
  </si>
  <si>
    <t xml:space="preserve"> ערכות שוק</t>
  </si>
  <si>
    <t xml:space="preserve"> ערכות תה </t>
  </si>
  <si>
    <t xml:space="preserve"> פודיום עב</t>
  </si>
  <si>
    <t xml:space="preserve"> פוסטרים ל</t>
  </si>
  <si>
    <t xml:space="preserve"> פורום הנה</t>
  </si>
  <si>
    <t xml:space="preserve"> פחי מחזור</t>
  </si>
  <si>
    <t xml:space="preserve"> פחים דריש</t>
  </si>
  <si>
    <t xml:space="preserve"> פחים עבור</t>
  </si>
  <si>
    <t xml:space="preserve"> פיינטוך נ</t>
  </si>
  <si>
    <t xml:space="preserve"> פינוי באמ</t>
  </si>
  <si>
    <t xml:space="preserve"> פינטו נדל</t>
  </si>
  <si>
    <t xml:space="preserve"> פינת ישיב</t>
  </si>
  <si>
    <t xml:space="preserve"> פירוק ציל</t>
  </si>
  <si>
    <t xml:space="preserve"> פיריץ נ' </t>
  </si>
  <si>
    <t xml:space="preserve"> פיתוח הדר</t>
  </si>
  <si>
    <t xml:space="preserve"> פיתוח כלי</t>
  </si>
  <si>
    <t xml:space="preserve"> פיתוח ערכ</t>
  </si>
  <si>
    <t xml:space="preserve"> פלוני (קט</t>
  </si>
  <si>
    <t xml:space="preserve"> פלוני ואח</t>
  </si>
  <si>
    <t xml:space="preserve"> פלוני נ' </t>
  </si>
  <si>
    <t xml:space="preserve"> פלונית נ'</t>
  </si>
  <si>
    <t xml:space="preserve"> פליירים ל</t>
  </si>
  <si>
    <t xml:space="preserve"> פלסטרים ע</t>
  </si>
  <si>
    <t xml:space="preserve"> פלקסברג נ</t>
  </si>
  <si>
    <t xml:space="preserve"> פניה 62-2</t>
  </si>
  <si>
    <t xml:space="preserve"> פניה פרטנ</t>
  </si>
  <si>
    <t xml:space="preserve"> פנס וכפפו</t>
  </si>
  <si>
    <t xml:space="preserve"> פנסי לד ג</t>
  </si>
  <si>
    <t xml:space="preserve"> פנקס-ארד </t>
  </si>
  <si>
    <t xml:space="preserve"> פעילות לי</t>
  </si>
  <si>
    <t xml:space="preserve"> פראש קאפ </t>
  </si>
  <si>
    <t xml:space="preserve"> פרוטוקול </t>
  </si>
  <si>
    <t xml:space="preserve"> פרחי אבל </t>
  </si>
  <si>
    <t xml:space="preserve"> פרטוקול מ</t>
  </si>
  <si>
    <t xml:space="preserve"> פרידלנדר </t>
  </si>
  <si>
    <t xml:space="preserve"> פרסום בעי</t>
  </si>
  <si>
    <t xml:space="preserve"> פרסום לצו</t>
  </si>
  <si>
    <t xml:space="preserve"> פרסום מוד</t>
  </si>
  <si>
    <t xml:space="preserve"> פרסום מפל</t>
  </si>
  <si>
    <t xml:space="preserve"> פרסום עבו</t>
  </si>
  <si>
    <t xml:space="preserve"> פרסום צוו</t>
  </si>
  <si>
    <t xml:space="preserve"> פרסומים, </t>
  </si>
  <si>
    <t xml:space="preserve"> פרקליטות </t>
  </si>
  <si>
    <t xml:space="preserve"> פתח תקשור</t>
  </si>
  <si>
    <t xml:space="preserve"> צור נ' ור</t>
  </si>
  <si>
    <t xml:space="preserve"> ציוד חד פ</t>
  </si>
  <si>
    <t xml:space="preserve"> ציוד לוגי</t>
  </si>
  <si>
    <t xml:space="preserve"> ציוד לחדר</t>
  </si>
  <si>
    <t xml:space="preserve"> ציוד למטב</t>
  </si>
  <si>
    <t xml:space="preserve"> ציוד למער</t>
  </si>
  <si>
    <t xml:space="preserve"> ציוד לשעת</t>
  </si>
  <si>
    <t xml:space="preserve"> ציוד מטבח</t>
  </si>
  <si>
    <t xml:space="preserve"> ציוד מרשד</t>
  </si>
  <si>
    <t xml:space="preserve"> ציוד משקי</t>
  </si>
  <si>
    <t xml:space="preserve"> ציוד משרד</t>
  </si>
  <si>
    <t xml:space="preserve"> ציוד נלוו</t>
  </si>
  <si>
    <t xml:space="preserve"> ציוד ספור</t>
  </si>
  <si>
    <t xml:space="preserve"> ציוש משרד</t>
  </si>
  <si>
    <t xml:space="preserve"> צילומי הד</t>
  </si>
  <si>
    <t xml:space="preserve"> צמחייה אפ</t>
  </si>
  <si>
    <t xml:space="preserve"> צמחייה מל</t>
  </si>
  <si>
    <t xml:space="preserve"> צמחייה עב</t>
  </si>
  <si>
    <t xml:space="preserve"> צמחייה, נ</t>
  </si>
  <si>
    <t xml:space="preserve"> צמחים מסו</t>
  </si>
  <si>
    <t xml:space="preserve"> קו לעובד </t>
  </si>
  <si>
    <t xml:space="preserve"> קווי מתח </t>
  </si>
  <si>
    <t xml:space="preserve"> קולרים מי</t>
  </si>
  <si>
    <t xml:space="preserve"> קומקום חש</t>
  </si>
  <si>
    <t xml:space="preserve"> קומקומים </t>
  </si>
  <si>
    <t xml:space="preserve"> קוק אביבי</t>
  </si>
  <si>
    <t xml:space="preserve"> קורן נ' א</t>
  </si>
  <si>
    <t xml:space="preserve"> קורס בנוש</t>
  </si>
  <si>
    <t xml:space="preserve"> קורס דיגי</t>
  </si>
  <si>
    <t xml:space="preserve"> קורס חוקר</t>
  </si>
  <si>
    <t xml:space="preserve"> קורס עזרה</t>
  </si>
  <si>
    <t xml:space="preserve"> קיבוע מתז</t>
  </si>
  <si>
    <t xml:space="preserve"> קיצור שול</t>
  </si>
  <si>
    <t xml:space="preserve"> קירזון וא</t>
  </si>
  <si>
    <t xml:space="preserve"> קלסרים פר</t>
  </si>
  <si>
    <t xml:space="preserve"> קמפו נ' צ</t>
  </si>
  <si>
    <t xml:space="preserve"> קמפיינים </t>
  </si>
  <si>
    <t xml:space="preserve"> קניון אחד</t>
  </si>
  <si>
    <t xml:space="preserve"> קסטוריאנו</t>
  </si>
  <si>
    <t xml:space="preserve"> קעניג ואח</t>
  </si>
  <si>
    <t xml:space="preserve"> קפה נחלה </t>
  </si>
  <si>
    <t xml:space="preserve"> קפלן נ' ע</t>
  </si>
  <si>
    <t xml:space="preserve"> קפסולות נ</t>
  </si>
  <si>
    <t xml:space="preserve"> קרבקי מלר</t>
  </si>
  <si>
    <t xml:space="preserve"> קרגלים עב</t>
  </si>
  <si>
    <t xml:space="preserve"> קרגלים, א</t>
  </si>
  <si>
    <t xml:space="preserve"> קרגלים, ר</t>
  </si>
  <si>
    <t xml:space="preserve"> קרטון ארכ</t>
  </si>
  <si>
    <t xml:space="preserve"> קרצמן ואח</t>
  </si>
  <si>
    <t xml:space="preserve"> ראובן רום</t>
  </si>
  <si>
    <t xml:space="preserve"> רובין ואח</t>
  </si>
  <si>
    <t xml:space="preserve"> רוחמה שמו</t>
  </si>
  <si>
    <t xml:space="preserve"> רוטברג נ'</t>
  </si>
  <si>
    <t xml:space="preserve"> רולאפ עבו</t>
  </si>
  <si>
    <t xml:space="preserve"> רון ואח' </t>
  </si>
  <si>
    <t xml:space="preserve"> רחמים נ' </t>
  </si>
  <si>
    <t xml:space="preserve"> ריהוט גן </t>
  </si>
  <si>
    <t xml:space="preserve"> ריהוט למח</t>
  </si>
  <si>
    <t xml:space="preserve"> ריהוט משר</t>
  </si>
  <si>
    <t xml:space="preserve"> ריהוט עבו</t>
  </si>
  <si>
    <t xml:space="preserve"> ריהוט פרו</t>
  </si>
  <si>
    <t xml:space="preserve"> ריהוט פרק</t>
  </si>
  <si>
    <t xml:space="preserve"> ריהוט שיפ</t>
  </si>
  <si>
    <t xml:space="preserve"> רישיונות </t>
  </si>
  <si>
    <t xml:space="preserve"> רכזות מער</t>
  </si>
  <si>
    <t xml:space="preserve"> רכישה והת</t>
  </si>
  <si>
    <t xml:space="preserve"> רכישת חלב</t>
  </si>
  <si>
    <t xml:space="preserve"> רכישת מזר</t>
  </si>
  <si>
    <t xml:space="preserve"> שאלון דיג</t>
  </si>
  <si>
    <t xml:space="preserve"> שדרוג חדר</t>
  </si>
  <si>
    <t xml:space="preserve"> שוברי חני</t>
  </si>
  <si>
    <t xml:space="preserve"> שוברים עב</t>
  </si>
  <si>
    <t xml:space="preserve"> שולחן איר</t>
  </si>
  <si>
    <t xml:space="preserve"> שולחן ישי</t>
  </si>
  <si>
    <t xml:space="preserve"> שולחנות ע</t>
  </si>
  <si>
    <t xml:space="preserve"> שורה 10- </t>
  </si>
  <si>
    <t xml:space="preserve"> שורה 23 -</t>
  </si>
  <si>
    <t xml:space="preserve"> שחזור כרי</t>
  </si>
  <si>
    <t xml:space="preserve"> שחף ואח' </t>
  </si>
  <si>
    <t xml:space="preserve"> שחר ואח' </t>
  </si>
  <si>
    <t xml:space="preserve"> שטיחים נג</t>
  </si>
  <si>
    <t xml:space="preserve"> שטיחים עב</t>
  </si>
  <si>
    <t xml:space="preserve"> שטיפת רכב</t>
  </si>
  <si>
    <t xml:space="preserve"> שטראוס אס</t>
  </si>
  <si>
    <t xml:space="preserve"> שי לטו בש</t>
  </si>
  <si>
    <t xml:space="preserve"> שי ליולדת</t>
  </si>
  <si>
    <t xml:space="preserve"> שי לעובדי</t>
  </si>
  <si>
    <t xml:space="preserve"> שיחות ויע</t>
  </si>
  <si>
    <t xml:space="preserve"> שילה נ' ב</t>
  </si>
  <si>
    <t xml:space="preserve"> שילה נ' פ</t>
  </si>
  <si>
    <t xml:space="preserve"> שילוט אפ"</t>
  </si>
  <si>
    <t xml:space="preserve"> שילוט עבו</t>
  </si>
  <si>
    <t xml:space="preserve"> שילוט, אפ</t>
  </si>
  <si>
    <t xml:space="preserve"> שימוש בזכ</t>
  </si>
  <si>
    <t xml:space="preserve"> שימוש במר</t>
  </si>
  <si>
    <t xml:space="preserve"> שינוי חיו</t>
  </si>
  <si>
    <t xml:space="preserve"> שינוע מכו</t>
  </si>
  <si>
    <t xml:space="preserve"> שיעורי פי</t>
  </si>
  <si>
    <t xml:space="preserve"> שיפוץ והנ</t>
  </si>
  <si>
    <t xml:space="preserve"> שיפוצים ב</t>
  </si>
  <si>
    <t xml:space="preserve"> שיפוצים ו</t>
  </si>
  <si>
    <t xml:space="preserve"> שירות חוד</t>
  </si>
  <si>
    <t xml:space="preserve"> שירות טכנ</t>
  </si>
  <si>
    <t xml:space="preserve"> שירות לוו</t>
  </si>
  <si>
    <t xml:space="preserve"> שירות מסר</t>
  </si>
  <si>
    <t xml:space="preserve"> שירות עיב</t>
  </si>
  <si>
    <t xml:space="preserve"> שירות שנת</t>
  </si>
  <si>
    <t xml:space="preserve"> שירותי או</t>
  </si>
  <si>
    <t xml:space="preserve"> שירותי אי</t>
  </si>
  <si>
    <t xml:space="preserve"> שירותי בי</t>
  </si>
  <si>
    <t xml:space="preserve"> שירותי גר</t>
  </si>
  <si>
    <t xml:space="preserve"> שירותי הד</t>
  </si>
  <si>
    <t xml:space="preserve"> שירותי הכ</t>
  </si>
  <si>
    <t xml:space="preserve"> שירותי הנ</t>
  </si>
  <si>
    <t xml:space="preserve"> שירותי הס</t>
  </si>
  <si>
    <t xml:space="preserve"> שירותי הש</t>
  </si>
  <si>
    <t xml:space="preserve"> שירותי חנ</t>
  </si>
  <si>
    <t xml:space="preserve"> שירותי יי</t>
  </si>
  <si>
    <t xml:space="preserve"> שירותי יע</t>
  </si>
  <si>
    <t xml:space="preserve"> שירותי כי</t>
  </si>
  <si>
    <t xml:space="preserve"> שירותי לי</t>
  </si>
  <si>
    <t xml:space="preserve"> שירותי מז</t>
  </si>
  <si>
    <t xml:space="preserve"> שירותי מי</t>
  </si>
  <si>
    <t xml:space="preserve"> שירותי מנ</t>
  </si>
  <si>
    <t xml:space="preserve"> שירותי נו</t>
  </si>
  <si>
    <t xml:space="preserve"> שירותי ער</t>
  </si>
  <si>
    <t xml:space="preserve"> שירותי פי</t>
  </si>
  <si>
    <t xml:space="preserve"> שירותי פר</t>
  </si>
  <si>
    <t xml:space="preserve"> שירותי צי</t>
  </si>
  <si>
    <t xml:space="preserve"> שירותי שי</t>
  </si>
  <si>
    <t xml:space="preserve"> שירותי שמ</t>
  </si>
  <si>
    <t xml:space="preserve"> שירותי תח</t>
  </si>
  <si>
    <t xml:space="preserve"> שירותי תק</t>
  </si>
  <si>
    <t xml:space="preserve"> שירותיי י</t>
  </si>
  <si>
    <t xml:space="preserve"> שישיית מי</t>
  </si>
  <si>
    <t xml:space="preserve"> שיתוף פעו</t>
  </si>
  <si>
    <t xml:space="preserve"> שכירות או</t>
  </si>
  <si>
    <t xml:space="preserve"> שכירות יח</t>
  </si>
  <si>
    <t xml:space="preserve"> שכירות למ</t>
  </si>
  <si>
    <t xml:space="preserve"> שכירות מח</t>
  </si>
  <si>
    <t xml:space="preserve"> שכירות רכ</t>
  </si>
  <si>
    <t xml:space="preserve"> שכירת אול</t>
  </si>
  <si>
    <t xml:space="preserve"> שכירת מכו</t>
  </si>
  <si>
    <t xml:space="preserve"> שכירת מער</t>
  </si>
  <si>
    <t xml:space="preserve"> שכפול מפת</t>
  </si>
  <si>
    <t xml:space="preserve"> שלוחת אינ</t>
  </si>
  <si>
    <t xml:space="preserve"> שלט אלומי</t>
  </si>
  <si>
    <t xml:space="preserve"> שלט כניסה</t>
  </si>
  <si>
    <t xml:space="preserve"> שלט מצגות</t>
  </si>
  <si>
    <t xml:space="preserve"> שלט תלת מ</t>
  </si>
  <si>
    <t xml:space="preserve"> שלטי  חדר</t>
  </si>
  <si>
    <t xml:space="preserve"> שלטים  LO</t>
  </si>
  <si>
    <t xml:space="preserve"> שליחת מבר</t>
  </si>
  <si>
    <t xml:space="preserve"> שמילו נ' </t>
  </si>
  <si>
    <t xml:space="preserve"> שמיר ואח'</t>
  </si>
  <si>
    <t xml:space="preserve"> שמעוני וא</t>
  </si>
  <si>
    <t xml:space="preserve"> שמשייה עב</t>
  </si>
  <si>
    <t xml:space="preserve"> שנה 2024 </t>
  </si>
  <si>
    <t xml:space="preserve"> שנה 2025 </t>
  </si>
  <si>
    <t xml:space="preserve"> שנת 2024 </t>
  </si>
  <si>
    <t xml:space="preserve"> שנת 2025 </t>
  </si>
  <si>
    <t xml:space="preserve"> שעוני קיר</t>
  </si>
  <si>
    <t xml:space="preserve"> שעות גישו</t>
  </si>
  <si>
    <t xml:space="preserve"> שעות חזרה</t>
  </si>
  <si>
    <t xml:space="preserve"> שעות יעוץ</t>
  </si>
  <si>
    <t xml:space="preserve"> שעות מנהל</t>
  </si>
  <si>
    <t xml:space="preserve"> שעות עבוד</t>
  </si>
  <si>
    <t xml:space="preserve"> שעתיים של</t>
  </si>
  <si>
    <t xml:space="preserve"> שפה גרפית</t>
  </si>
  <si>
    <t xml:space="preserve"> שפר נ' מכ</t>
  </si>
  <si>
    <t xml:space="preserve"> שפר נ' עי</t>
  </si>
  <si>
    <t xml:space="preserve"> שקיות למז</t>
  </si>
  <si>
    <t xml:space="preserve"> שרותי חני</t>
  </si>
  <si>
    <t xml:space="preserve"> שרותי כבל</t>
  </si>
  <si>
    <t xml:space="preserve"> שרותי סרי</t>
  </si>
  <si>
    <t xml:space="preserve"> שרעבי נ' </t>
  </si>
  <si>
    <t xml:space="preserve"> שתיה עבור</t>
  </si>
  <si>
    <t xml:space="preserve"> שתייה בכי</t>
  </si>
  <si>
    <t xml:space="preserve"> שתייה עבו</t>
  </si>
  <si>
    <t xml:space="preserve"> שתיית בכי</t>
  </si>
  <si>
    <t xml:space="preserve"> ת"צ-1473-</t>
  </si>
  <si>
    <t xml:space="preserve"> תאורת חיר</t>
  </si>
  <si>
    <t xml:space="preserve"> תאי דואר </t>
  </si>
  <si>
    <t xml:space="preserve"> תדלוק רכב</t>
  </si>
  <si>
    <t xml:space="preserve"> תהליך פית</t>
  </si>
  <si>
    <t xml:space="preserve"> תובענות י</t>
  </si>
  <si>
    <t xml:space="preserve"> תווי פסח </t>
  </si>
  <si>
    <t xml:space="preserve"> תווי ראש </t>
  </si>
  <si>
    <t xml:space="preserve"> תווי שי ל</t>
  </si>
  <si>
    <t xml:space="preserve"> תווי שי ע</t>
  </si>
  <si>
    <t xml:space="preserve"> תווי שי ר</t>
  </si>
  <si>
    <t xml:space="preserve"> תוי שי לפ</t>
  </si>
  <si>
    <t xml:space="preserve"> תוי שי פס</t>
  </si>
  <si>
    <t xml:space="preserve"> תוכנית הכ</t>
  </si>
  <si>
    <t xml:space="preserve"> תוספות בה</t>
  </si>
  <si>
    <t xml:space="preserve"> תוספת אול</t>
  </si>
  <si>
    <t xml:space="preserve"> תוספת חני</t>
  </si>
  <si>
    <t xml:space="preserve"> תחזוקה למ</t>
  </si>
  <si>
    <t xml:space="preserve"> תחזוקה שנ</t>
  </si>
  <si>
    <t xml:space="preserve"> תחזוקת לת</t>
  </si>
  <si>
    <t xml:space="preserve"> תחזוקת מע</t>
  </si>
  <si>
    <t xml:space="preserve"> תחזקת מער</t>
  </si>
  <si>
    <t xml:space="preserve"> תחמושת ונ</t>
  </si>
  <si>
    <t xml:space="preserve"> תיק מפקח </t>
  </si>
  <si>
    <t xml:space="preserve"> תיקון ארו</t>
  </si>
  <si>
    <t xml:space="preserve"> תיקון גנר</t>
  </si>
  <si>
    <t xml:space="preserve"> תיקון דלת</t>
  </si>
  <si>
    <t xml:space="preserve"> תיקון כיר</t>
  </si>
  <si>
    <t xml:space="preserve"> תיקון כסא</t>
  </si>
  <si>
    <t xml:space="preserve"> תיקון מדי</t>
  </si>
  <si>
    <t xml:space="preserve"> תיקון מקפ</t>
  </si>
  <si>
    <t xml:space="preserve"> תיקון מקר</t>
  </si>
  <si>
    <t xml:space="preserve"> תיקי פעול</t>
  </si>
  <si>
    <t xml:space="preserve"> תיקי פרק'</t>
  </si>
  <si>
    <t xml:space="preserve"> תיקי פרקל</t>
  </si>
  <si>
    <t xml:space="preserve"> תיקים עבו</t>
  </si>
  <si>
    <t xml:space="preserve"> תיקים פרק</t>
  </si>
  <si>
    <t xml:space="preserve"> תירגומים </t>
  </si>
  <si>
    <t xml:space="preserve"> תכנון הקמ</t>
  </si>
  <si>
    <t xml:space="preserve"> תכנית הכש</t>
  </si>
  <si>
    <t xml:space="preserve"> תלושי משכ</t>
  </si>
  <si>
    <t xml:space="preserve"> תמונות זכ</t>
  </si>
  <si>
    <t xml:space="preserve"> תמונות עב</t>
  </si>
  <si>
    <t xml:space="preserve"> תמונות על</t>
  </si>
  <si>
    <t xml:space="preserve"> תמונות פר</t>
  </si>
  <si>
    <t xml:space="preserve"> תמונות, נ</t>
  </si>
  <si>
    <t xml:space="preserve"> תמונות, ס</t>
  </si>
  <si>
    <t xml:space="preserve"> תמונות, ר</t>
  </si>
  <si>
    <t xml:space="preserve"> תמונת קנב</t>
  </si>
  <si>
    <t xml:space="preserve"> תמנות עבו</t>
  </si>
  <si>
    <t xml:space="preserve"> תפילין עב</t>
  </si>
  <si>
    <t xml:space="preserve"> תפעול ולו</t>
  </si>
  <si>
    <t xml:space="preserve"> תצורה 1.3</t>
  </si>
  <si>
    <t xml:space="preserve"> תצורה 1.7</t>
  </si>
  <si>
    <t xml:space="preserve"> תקשרות לצ</t>
  </si>
  <si>
    <t xml:space="preserve"> תשורה עבו</t>
  </si>
  <si>
    <t xml:space="preserve"> תשלום  חש</t>
  </si>
  <si>
    <t xml:space="preserve"> תשלום  עב</t>
  </si>
  <si>
    <t xml:space="preserve"> תשלום אגר</t>
  </si>
  <si>
    <t xml:space="preserve"> תשלום בדי</t>
  </si>
  <si>
    <t xml:space="preserve"> תשלום דמי</t>
  </si>
  <si>
    <t xml:space="preserve"> תשלום חוד</t>
  </si>
  <si>
    <t xml:space="preserve"> תשלום חוו</t>
  </si>
  <si>
    <t xml:space="preserve"> תשלום חשב</t>
  </si>
  <si>
    <t xml:space="preserve"> תשלום מקר</t>
  </si>
  <si>
    <t xml:space="preserve"> תשלום עבו</t>
  </si>
  <si>
    <t xml:space="preserve"> תשלום שכ"</t>
  </si>
  <si>
    <t xml:space="preserve"> תשתיות המ</t>
  </si>
  <si>
    <t xml:space="preserve"> תשתיות עב</t>
  </si>
  <si>
    <t>תוויות עמודה</t>
  </si>
  <si>
    <t>אחוז ביצוע נומינלי2</t>
  </si>
  <si>
    <t>תאריך התחלה</t>
  </si>
  <si>
    <t>תאריך סיום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</si>
</sst>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Arial"/>
      <family val="2"/>
      <charset val="177"/>
      <scheme val="minor"/>
    </font>
    <font>
      <sz val="10"/>
      <name val="Arial"/>
    </font>
    <font>
      <sz val="10"/>
      <color indexed="8"/>
      <name val="Arial"/>
    </font>
    <font>
      <sz val="10"/>
      <color indexed="8"/>
      <name val="Arial"/>
      <family val="2"/>
    </font>
    <font>
      <b/>
      <sz val="9"/>
      <color indexed="8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NumberFormat="1" applyFont="1" applyFill="1" applyBorder="1" applyAlignment="1" applyProtection="1"/>
    <xf numFmtId="49" fontId="3" fillId="3" borderId="1" xfId="0" applyNumberFormat="1" applyFont="1" applyFill="1" applyBorder="1" applyAlignment="1" applyProtection="1">
      <alignment horizontal="left"/>
    </xf>
    <xf numFmtId="49" fontId="3" fillId="4" borderId="1" xfId="0" applyNumberFormat="1" applyFont="1" applyFill="1" applyBorder="1" applyAlignment="1" applyProtection="1">
      <alignment horizontal="left"/>
    </xf>
    <xf numFmtId="49" fontId="3" fillId="3" borderId="5" xfId="0" applyNumberFormat="1" applyFont="1" applyFill="1" applyBorder="1" applyAlignment="1" applyProtection="1">
      <alignment horizontal="left"/>
    </xf>
    <xf numFmtId="49" fontId="3" fillId="3" borderId="6" xfId="0" applyNumberFormat="1" applyFont="1" applyFill="1" applyBorder="1" applyAlignment="1" applyProtection="1">
      <alignment horizontal="left"/>
    </xf>
    <xf numFmtId="49" fontId="2" fillId="3" borderId="7" xfId="0" applyNumberFormat="1" applyFont="1" applyFill="1" applyBorder="1" applyAlignment="1" applyProtection="1"/>
    <xf numFmtId="49" fontId="2" fillId="3" borderId="2" xfId="0" applyNumberFormat="1" applyFont="1" applyFill="1" applyBorder="1" applyAlignment="1" applyProtection="1"/>
    <xf numFmtId="49" fontId="2" fillId="4" borderId="2" xfId="0" applyNumberFormat="1" applyFont="1" applyFill="1" applyBorder="1" applyAlignment="1" applyProtection="1"/>
    <xf numFmtId="14" fontId="2" fillId="4" borderId="2" xfId="0" applyNumberFormat="1" applyFont="1" applyFill="1" applyBorder="1" applyAlignment="1" applyProtection="1"/>
    <xf numFmtId="14" fontId="2" fillId="4" borderId="8" xfId="0" applyNumberFormat="1" applyFont="1" applyFill="1" applyBorder="1" applyAlignment="1" applyProtection="1"/>
    <xf numFmtId="49" fontId="2" fillId="4" borderId="7" xfId="0" applyNumberFormat="1" applyFont="1" applyFill="1" applyBorder="1" applyAlignment="1" applyProtection="1"/>
    <xf numFmtId="4" fontId="2" fillId="4" borderId="2" xfId="0" applyNumberFormat="1" applyFont="1" applyFill="1" applyBorder="1" applyAlignment="1" applyProtection="1"/>
    <xf numFmtId="0" fontId="2" fillId="4" borderId="2" xfId="0" applyNumberFormat="1" applyFont="1" applyFill="1" applyBorder="1" applyAlignment="1" applyProtection="1"/>
    <xf numFmtId="49" fontId="3" fillId="4" borderId="6" xfId="0" applyNumberFormat="1" applyFont="1" applyFill="1" applyBorder="1" applyAlignment="1" applyProtection="1">
      <alignment horizontal="left"/>
    </xf>
    <xf numFmtId="49" fontId="3" fillId="3" borderId="4" xfId="0" applyNumberFormat="1" applyFont="1" applyFill="1" applyBorder="1" applyAlignment="1" applyProtection="1">
      <alignment horizontal="left"/>
    </xf>
    <xf numFmtId="49" fontId="3" fillId="3" borderId="3" xfId="0" applyNumberFormat="1" applyFont="1" applyFill="1" applyBorder="1" applyAlignment="1" applyProtection="1">
      <alignment horizontal="left"/>
    </xf>
    <xf numFmtId="49" fontId="3" fillId="4" borderId="3" xfId="0" applyNumberFormat="1" applyFont="1" applyFill="1" applyBorder="1" applyAlignment="1" applyProtection="1">
      <alignment horizontal="left"/>
    </xf>
    <xf numFmtId="0" fontId="6" fillId="0" borderId="0" xfId="2"/>
    <xf numFmtId="49" fontId="0" fillId="0" borderId="0" xfId="0" applyNumberFormat="1"/>
    <xf numFmtId="49" fontId="6" fillId="0" borderId="0" xfId="2" applyNumberFormat="1"/>
    <xf numFmtId="49" fontId="7" fillId="0" borderId="0" xfId="0" applyNumberFormat="1" applyFont="1"/>
    <xf numFmtId="49" fontId="0" fillId="5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2" borderId="2" xfId="0" applyNumberFormat="1" applyFont="1" applyFill="1" applyBorder="1" applyAlignment="1" applyProtection="1">
      <alignment horizontal="center" vertical="center" wrapText="1"/>
    </xf>
    <xf numFmtId="0" fontId="8" fillId="5" borderId="0" xfId="0" applyNumberFormat="1" applyFont="1" applyFill="1" applyBorder="1" applyAlignment="1" applyProtection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 wrapText="1"/>
    </xf>
    <xf numFmtId="0" fontId="8" fillId="6" borderId="0" xfId="0" applyNumberFormat="1" applyFont="1" applyFill="1" applyBorder="1" applyAlignment="1" applyProtection="1">
      <alignment horizontal="center" vertical="center" wrapText="1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1" applyNumberFormat="1" applyFont="1" applyAlignment="1">
      <alignment horizontal="center"/>
    </xf>
    <xf numFmtId="0" fontId="1" fillId="5" borderId="0" xfId="0" applyNumberFormat="1" applyFont="1" applyFill="1" applyBorder="1" applyAlignment="1" applyProtection="1">
      <alignment horizontal="center" vertical="center" wrapText="1"/>
    </xf>
    <xf numFmtId="43" fontId="1" fillId="0" borderId="0" xfId="1" applyNumberFormat="1" applyFont="1" applyFill="1" applyBorder="1" applyAlignment="1" applyProtection="1"/>
    <xf numFmtId="164" fontId="0" fillId="0" borderId="0" xfId="0" applyNumberFormat="1" applyAlignment="1">
      <alignment horizontal="center"/>
    </xf>
    <xf numFmtId="0" fontId="2" fillId="5" borderId="0" xfId="0" applyNumberFormat="1" applyFont="1" applyFill="1" applyBorder="1" applyAlignment="1" applyProtection="1">
      <alignment horizontal="center" vertical="center" wrapText="1"/>
    </xf>
    <xf numFmtId="14" fontId="2" fillId="4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3">
    <cellStyle name="Comma" xfId="1" builtinId="3"/>
    <cellStyle name="Normal" xfId="0" builtinId="0"/>
    <cellStyle name="היפר-קישור" xfId="2" builtinId="8"/>
  </cellStyles>
  <dxfs count="17">
    <dxf>
      <numFmt numFmtId="19" formatCode="dd/mm/yyyy"/>
    </dxf>
    <dxf>
      <alignment horizontal="center"/>
    </dxf>
    <dxf>
      <numFmt numFmtId="164" formatCode="_ * #,##0_ ;_ * \-#,##0_ ;_ * &quot;-&quot;??_ ;_ @_ 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numFmt numFmtId="164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niv Malka" refreshedDate="45872.612267245371" createdVersion="7" refreshedVersion="7" minRefreshableVersion="3" recordCount="2592">
  <cacheSource type="worksheet">
    <worksheetSource ref="A1:AP1048576" sheet="DATA"/>
  </cacheSource>
  <cacheFields count="40">
    <cacheField name="ארגון רכש" numFmtId="0">
      <sharedItems containsBlank="1"/>
    </cacheField>
    <cacheField name="קבוצת רכש" numFmtId="0">
      <sharedItems containsBlank="1"/>
    </cacheField>
    <cacheField name="מסמך רכש" numFmtId="0">
      <sharedItems containsBlank="1"/>
    </cacheField>
    <cacheField name="סוג מסמך רכש" numFmtId="0">
      <sharedItems containsBlank="1"/>
    </cacheField>
    <cacheField name="קוד חברה" numFmtId="0">
      <sharedItems containsBlank="1"/>
    </cacheField>
    <cacheField name="סימוכין שלך" numFmtId="0">
      <sharedItems containsBlank="1"/>
    </cacheField>
    <cacheField name="תאריך מסמך" numFmtId="0">
      <sharedItems containsNonDate="0" containsDate="1" containsString="0" containsBlank="1" minDate="2004-03-21T00:00:00" maxDate="2025-07-29T00:00:00"/>
    </cacheField>
    <cacheField name="התחלת תקופת תוקף" numFmtId="0">
      <sharedItems containsNonDate="0" containsDate="1" containsString="0" containsBlank="1" minDate="2013-03-01T00:00:00" maxDate="2025-11-02T00:00:00"/>
    </cacheField>
    <cacheField name="סיום תקופת תוקף" numFmtId="0">
      <sharedItems containsNonDate="0" containsDate="1" containsString="0" containsBlank="1" minDate="2020-12-31T00:00:00" maxDate="2029-11-24T00:00:00"/>
    </cacheField>
    <cacheField name="שם יוצר ההזמנה" numFmtId="0">
      <sharedItems containsBlank="1"/>
    </cacheField>
    <cacheField name="ספק" numFmtId="0">
      <sharedItems containsBlank="1"/>
    </cacheField>
    <cacheField name="שם הספק" numFmtId="0">
      <sharedItems containsBlank="1"/>
    </cacheField>
    <cacheField name="מספר רישום מע&quot;מ" numFmtId="0">
      <sharedItems containsBlank="1"/>
    </cacheField>
    <cacheField name="סמן גירסה" numFmtId="0">
      <sharedItems containsBlank="1"/>
    </cacheField>
    <cacheField name="ערך הזמנה כולל מע&quot;מ" numFmtId="0">
      <sharedItems containsString="0" containsBlank="1" containsNumber="1" minValue="0" maxValue="333338913"/>
    </cacheField>
    <cacheField name="מטבע" numFmtId="0">
      <sharedItems containsBlank="1"/>
    </cacheField>
    <cacheField name="ערך הזמנה במ.ט.מ" numFmtId="0">
      <sharedItems containsString="0" containsBlank="1" containsNumber="1" minValue="0" maxValue="333338913"/>
    </cacheField>
    <cacheField name="אחוז ביצוע נומינלי" numFmtId="0">
      <sharedItems containsString="0" containsBlank="1" containsNumber="1" minValue="0" maxValue="128.02000000000001"/>
    </cacheField>
    <cacheField name="ביצוע ערך קבלות הטובין במט&quot;מ" numFmtId="0">
      <sharedItems containsString="0" containsBlank="1" containsNumber="1" minValue="0" maxValue="253219129.50999999"/>
    </cacheField>
    <cacheField name="ביצוע חשבוניות כולל מע&quot;מ והצמדות במט&quot;מ" numFmtId="0">
      <sharedItems containsString="0" containsBlank="1" containsNumber="1" minValue="0" maxValue="330298129.43000001"/>
    </cacheField>
    <cacheField name="יתרת הזמנות משוערכת בניכוי חשבוניות במטמ" numFmtId="0">
      <sharedItems containsString="0" containsBlank="1" containsNumber="1" minValue="0" maxValue="49887129.399999999"/>
    </cacheField>
    <cacheField name="לא הושלם" numFmtId="0">
      <sharedItems containsBlank="1"/>
    </cacheField>
    <cacheField name="טקסט כותרת" numFmtId="0">
      <sharedItems containsBlank="1"/>
    </cacheField>
    <cacheField name="סמן הצמדה" numFmtId="0">
      <sharedItems containsBlank="1"/>
    </cacheField>
    <cacheField name="יתרת הזמנות משוערכת בניכוי תשלומים" numFmtId="0">
      <sharedItems containsString="0" containsBlank="1" containsNumber="1" containsInteger="1" minValue="0" maxValue="0"/>
    </cacheField>
    <cacheField name="סמן אירכוב" numFmtId="0">
      <sharedItems containsBlank="1"/>
    </cacheField>
    <cacheField name="אופן רכישה מקור" numFmtId="0">
      <sharedItems containsBlank="1"/>
    </cacheField>
    <cacheField name="סיבת פטור" numFmtId="0">
      <sharedItems containsBlank="1"/>
    </cacheField>
    <cacheField name="יוצר ההזמנה" numFmtId="0">
      <sharedItems containsBlank="1"/>
    </cacheField>
    <cacheField name="יתרת הזנה נומינלית לקליטת גיליון שירות" numFmtId="0">
      <sharedItems containsBlank="1"/>
    </cacheField>
    <cacheField name="שם דורש" numFmtId="0">
      <sharedItems containsBlank="1"/>
    </cacheField>
    <cacheField name="יתרת הזמנות נומינלית כולל מעמ" numFmtId="0">
      <sharedItems containsString="0" containsBlank="1" containsNumber="1" minValue="0" maxValue="49887129.399999999"/>
    </cacheField>
    <cacheField name="מספר חודשי התקשרות" numFmtId="0">
      <sharedItems containsString="0" containsBlank="1" containsNumber="1" containsInteger="1" minValue="0" maxValue="137"/>
    </cacheField>
    <cacheField name="מספר חודשי התקשרות עד כה" numFmtId="0">
      <sharedItems containsBlank="1" containsMixedTypes="1" containsNumber="1" containsInteger="1" minValue="1" maxValue="1507"/>
    </cacheField>
    <cacheField name="מספר חודשים עד לסיום ההתקשרות" numFmtId="0">
      <sharedItems containsBlank="1" containsMixedTypes="1" containsNumber="1" containsInteger="1" minValue="0" maxValue="51"/>
    </cacheField>
    <cacheField name="אחוז ביצוע נומינלי2" numFmtId="0">
      <sharedItems containsString="0" containsBlank="1" containsNumber="1" minValue="0" maxValue="128.02000000000001"/>
    </cacheField>
    <cacheField name="אחוז חודשי התקשרות" numFmtId="0">
      <sharedItems containsBlank="1" containsMixedTypes="1" containsNumber="1" minValue="8.3333333333333329E-2" maxValue="14"/>
    </cacheField>
    <cacheField name="חריגים" numFmtId="0">
      <sharedItems containsBlank="1" count="6">
        <s v="לא תקין"/>
        <s v="תקין"/>
        <s v="טרם נבדק"/>
        <e v="#DIV/0!"/>
        <e v="#NUM!"/>
        <m/>
      </sharedItems>
    </cacheField>
    <cacheField name="קניין" numFmtId="0">
      <sharedItems containsBlank="1"/>
    </cacheField>
    <cacheField name="נושא ההזמנה" numFmtId="0">
      <sharedItems containsBlank="1" count="1159">
        <s v=" התקשרות ש"/>
        <s v=" אספקת מקר"/>
        <s v=" עבודות בי"/>
        <s v=" מימוש אופ"/>
        <s v=" שכירת אול"/>
        <s v="  תשלום עב"/>
        <s v=" שירותי הנ"/>
        <s v=" שירותי הס"/>
        <s v=" שירותי פי"/>
        <s v=" שירות שנת"/>
        <s v="  התקשרות "/>
        <s v=" מכרז פומב"/>
        <s v=" התקשרות ע"/>
        <s v=" הובלת חומ"/>
        <s v=" מתן שירות"/>
        <s v=" ציוד חד פ"/>
        <s v=" שירותי הד"/>
        <s v=" כיבוד להר"/>
        <s v=" התקשרות מ"/>
        <s v=" ביצוע עבו"/>
        <s v=" חבילות מז"/>
        <s v=" שימוש במר"/>
        <s v=" כל זכות ה"/>
        <s v=" עבודות מי"/>
        <s v=" אספקת שוב"/>
        <s v=" מזנון הדר"/>
        <s v=" רכישה והת"/>
        <s v=" שיפוצים ו"/>
        <s v=" מים -פטנט"/>
        <s v=" מים הבאר "/>
        <s v=" מים טאבו "/>
        <s v=" מים  בניי"/>
        <s v=" מים סיוע "/>
        <s v=" מים נתניה"/>
        <s v=" מים בקעה "/>
        <s v=" מים-מח&quot;ש+"/>
        <s v=" מים פ&quot;ת ט"/>
        <s v=" מים פייר "/>
        <s v=" חשמל ציבו"/>
        <s v=" חשמל עבור"/>
        <s v=" חשמל + מי"/>
        <s v=" חשמל+מים "/>
        <s v=" חשמל+מים+"/>
        <s v=" חשמל טאבו"/>
        <s v=" חשמל+ מים"/>
        <s v=" חשמל + אנ"/>
        <s v="  חשמל  סי"/>
        <s v=" חשמל מגדל"/>
        <s v=" חשמל- מחס"/>
        <s v=" חשמל ק. ה"/>
        <s v=" חשמל למח&quot;"/>
        <s v=" קניון אחד"/>
        <s v=" מים +חשמל"/>
        <s v="  החזר הוצ"/>
        <s v=" החזר הוצא"/>
        <s v=" חשמל חוצב"/>
        <s v="  חשמל בוק"/>
        <s v="  דמ&quot;נ שנת"/>
        <s v=" התקשרות ל"/>
        <s v=" דמ&quot;נ בניי"/>
        <s v=" דמ&quot;נ החל "/>
        <s v=" שורה 10- "/>
        <s v=" שנה 2024 "/>
        <s v="  חשמל 202"/>
        <s v=" תלושי משכ"/>
        <s v=" שנת 2024 "/>
        <s v=" פרוטוקול "/>
        <s v=" שכירות יח"/>
        <s v=" שרותי חני"/>
        <s v=" חניה עבור"/>
        <s v=" שוברי חני"/>
        <s v=" תשלום  חש"/>
        <s v=" אספקת שיר"/>
        <s v="  הסעדה עב"/>
        <s v=" מתן חניה "/>
        <s v=" תכנון הקמ"/>
        <s v=" שירותי אי"/>
        <s v=" ביטוחים 2"/>
        <s v=" הוצאות תפ"/>
        <s v=" שירותי חנ"/>
        <s v=" תשלום חשב"/>
        <s v=" התקשרות  "/>
        <s v=" שירותי הש"/>
        <s v=" מים שערי "/>
        <s v=" מזנון עבו"/>
        <s v=" ביצוע שלי"/>
        <s v=" חניה בחני"/>
        <s v=" ארנונה יר"/>
        <s v=" פניה 62-2"/>
        <s v=" 17.07.25:"/>
        <s v=" עבודות שי"/>
        <s v=" שירותי הכ"/>
        <s v=" פרטוקול מ"/>
        <s v=" תקשרות לצ"/>
        <s v=" ארנונה ת&quot;"/>
        <s v=" ארנונה לש"/>
        <s v=" ארנונה בק"/>
        <s v=" ארנונה חד"/>
        <s v=" ארנונה חי"/>
        <s v=" ארנונה חו"/>
        <s v=" ארנונה טי"/>
        <s v=" ארנונה נצ"/>
        <s v=" ארנונה נת"/>
        <s v=" ארנונה סח"/>
        <s v=" ארנונה עכ"/>
        <s v=" ארנונה פ&quot;"/>
        <s v=" ארנונה רא"/>
        <s v=" ארנונה רח"/>
        <s v=" ארנונה לו"/>
        <s v=" ארנונה עב"/>
        <s v=" ארנונה אי"/>
        <s v="  מים עבור"/>
        <s v=" חשמל פ&quot;ת-"/>
        <s v=" החזר תשלו"/>
        <s v="  חשמל  אפ"/>
        <s v=" חשמל לשכה"/>
        <s v=" תוספת חני"/>
        <s v=" שירותי יי"/>
        <s v=" השכרת מקו"/>
        <s v="  שירותי ח"/>
        <s v=" חניות לפר"/>
        <s v=" שנת 2025 "/>
        <s v=" מכרז 56.2"/>
        <s v=" הנפקת כרט"/>
        <s v=" דמי ניהול"/>
        <s v=" הפעלת ואח"/>
        <s v=" בהתאם לחו"/>
        <s v=" מכרז הובל"/>
        <s v=" עלות של 1"/>
        <s v=" שירותי מי"/>
        <s v=" תשלום  עב"/>
        <s v=" מערכת חכמ"/>
        <s v=" מכרז קלט "/>
        <s v=" 15.09.202"/>
        <s v=" הארכת התק"/>
        <s v=" הפעלת מוק"/>
        <s v=" הסכם התקש"/>
        <s v=" מים ביה&quot;ד"/>
        <s v=" השתתפות י"/>
        <s v=" מים הסדרת"/>
        <s v=" תוספות בה"/>
        <s v=" ביצוע שיפ"/>
        <s v=" עדכון תוכ"/>
        <s v=" חשמל הורא"/>
        <s v=" דמ&quot;נ שנתי"/>
        <s v=" דמ&quot;נ 2025"/>
        <s v=" דמ&quot;נ פטנט"/>
        <s v=" דמ&quot;נ שרעי"/>
        <s v=" דמ&quot;נ  פרק"/>
        <s v=" דמ&quot;נ  טאב"/>
        <s v=" דמ&quot;נ לשנת"/>
        <s v=" דמ&quot;נ שנת "/>
        <s v=" ועד בית ב"/>
        <s v=" דמ&quot;נ שערי"/>
        <s v=" חוזה ניהו"/>
        <s v=" דמ&quot;נ ת&quot;א "/>
        <s v=" שנה 2025 "/>
        <s v=" דמ&quot;נ ק. ה"/>
        <s v=" דמ&quot;נ בבני"/>
        <s v=" 2025 דמ&quot;נ"/>
        <s v=" לשנת 2025"/>
        <s v=" דמ&quot;נ טאבו"/>
        <s v="  דמ&quot;נ 202"/>
        <s v=" דמ&quot;נ אפ&quot;כ"/>
        <s v="  דמ&quot;נ מגד"/>
        <s v=" דמ&quot;נ קריי"/>
        <s v=" דמ&quot;נ עכו "/>
        <s v=" 2025 -  ד"/>
        <s v="  דמ&quot;נ  מג"/>
        <s v=" 14.07.25:"/>
        <s v=" שירותי ער"/>
        <s v=" ציוד משרד"/>
        <s v=" הובלות אר"/>
        <s v=" חיוב בניי"/>
        <s v=" 27/07/202"/>
        <s v=" כיבוד משק"/>
        <s v=" אלקטרו קו"/>
        <s v=" טרקלין חש"/>
        <s v=" מוצרי חשמ"/>
        <s v=" ציוד משקי"/>
        <s v=" כיבוד מיש"/>
        <s v=" פרקליטות "/>
        <s v=" הזמנה עבו"/>
        <s v=" הזמנה לא "/>
        <s v=" עפ&quot;י חשבו"/>
        <s v=" עבור רשום"/>
        <s v=" עבור פיקו"/>
        <s v=" עבור פרמ&quot;"/>
        <s v=" שירותי לי"/>
        <s v=" חדר סינגל"/>
        <s v=" מכרז דיגי"/>
        <s v=" השאלת תוכ"/>
        <s v=" נייר אקול"/>
        <s v=" חותמות פר"/>
        <s v=" תשלום חוו"/>
        <s v=" חוצצים+ ה"/>
        <s v=" הדפסת רול"/>
        <s v=" סלי רשת ל"/>
        <s v=" חותמות נצ"/>
        <s v=" תצורה 1.3"/>
        <s v="  התקנת קו"/>
        <s v=" הדפסת חוב"/>
        <s v=" דגלים פרק"/>
        <s v=" שלט אלומי"/>
        <s v=" הכנת חוות"/>
        <s v=" הרחקת יונ"/>
        <s v=" אישורי מס"/>
        <s v=" כנס כולל "/>
        <s v=" עגלות ספר"/>
        <s v=" מעטפות פר"/>
        <s v=" אירוח בחד"/>
        <s v=" שירות חוד"/>
        <s v=" סוללות עב"/>
        <s v=" בדיקת מזו"/>
        <s v=" הזמנת חלב"/>
        <s v="  החלפת יד"/>
        <s v=" לינה עבור"/>
        <s v=" הדברה עבו"/>
        <s v=" קלסרים פר"/>
        <s v=" ריהוט משר"/>
        <s v=" סיור בספר"/>
        <s v=" תמונות על"/>
        <s v=" תיקון כסא"/>
        <s v=" ריהוט פרק"/>
        <s v=" חוו&quot;ד פסי"/>
        <s v=" רוחמה שמו"/>
        <s v=" צמחים מסו"/>
        <s v=" מעטפה גוד"/>
        <s v=" כיסא אורת"/>
        <s v=" לינה וארו"/>
        <s v=" סולר עבור"/>
        <s v=" כסא אורטו"/>
        <s v=" ייעוץ בתח"/>
        <s v=" צילומי הד"/>
        <s v=" תיקים פרק"/>
        <s v=" מדבקות למ"/>
        <s v=" קומקום חש"/>
        <s v=" ספל קרמיק"/>
        <s v=" דגל מתעגל"/>
        <s v=" תיקון דלת"/>
        <s v=" רכישת חלב"/>
        <s v=" תיקי פרקל"/>
        <s v=" ארוחת ברב"/>
        <s v="  טיול טוק"/>
        <s v=" מקרר גדול"/>
        <s v=" טוסטר פרק"/>
        <s v=" תצורה 1.7"/>
        <s v=" מזוזות אפ"/>
        <s v=" מעמד הגבה"/>
        <s v=" סריקות מס"/>
        <s v=" כריכות פר"/>
        <s v=" שרותי סרי"/>
        <s v=" תמונות פר"/>
        <s v="  הדפסת דו"/>
        <s v=" מזוודות ט"/>
        <s v="  שרות חוד"/>
        <s v=" פעילות לי"/>
        <s v="  ארוחת צה"/>
        <s v=" כריכים במ"/>
        <s v=" משטח הרמה"/>
        <s v=" שלט מצגות"/>
        <s v=" חוות דעת "/>
        <s v="  מתלה לקל"/>
        <s v=" טיפול בצמ"/>
        <s v=" כסאות אור"/>
        <s v=" אגרת שילו"/>
        <s v=" הדפסות בצ"/>
        <s v=" מדבקות לצ"/>
        <s v=" מקרר משרד"/>
        <s v=" דיסקים סנ"/>
        <s v=" זרוע שולח"/>
        <s v=" עבור הרצא"/>
        <s v=" דמי רישום"/>
        <s v=" השתלמות ש"/>
        <s v=" עבור השתת"/>
        <s v=" אירוע לעו"/>
        <s v=" מאמן קבוצ"/>
        <s v=" עבור שכיר"/>
        <s v=" לינה ואיר"/>
        <s v=" טקס חלוקת"/>
        <s v=" כיבוד בוק"/>
        <s v=" שעתיים של"/>
        <s v=" מאמן לקבו"/>
        <s v=" אימון קבו"/>
        <s v=" עבור אימו"/>
        <s v=" כיבוד לכנ"/>
        <s v=" בקבוקי מי"/>
        <s v=" ציוד ספור"/>
        <s v=" השתתפות ר"/>
        <s v=" כנס של הי"/>
        <s v=" פורום הנה"/>
        <s v=" כנס מאבק "/>
        <s v=" תוספת אול"/>
        <s v=" עבור כיבו"/>
        <s v=" גיבוש תפי"/>
        <s v=" עבור חדר "/>
        <s v=" הוצאות מש"/>
        <s v="  שרון אבר"/>
        <s v=" עבור אגרת"/>
        <s v="  עבור מימ"/>
        <s v=" עבור תיק "/>
        <s v=" עבור מימו"/>
        <s v=" שירותי תק"/>
        <s v=" גלגלי אבל"/>
        <s v=" הזמנת מסג"/>
        <s v=" מכשירי פר"/>
        <s v=" עבור קרית"/>
        <s v="  ייעוץ עם"/>
        <s v=" עבור לשכה"/>
        <s v=" עבור חטיב"/>
        <s v=" שירותי פר"/>
        <s v=" שי ליולדת"/>
        <s v=" ייעוץ עבו"/>
        <s v=" לינות חטי"/>
        <s v=" סולר ללשכ"/>
        <s v=" עציצים חט"/>
        <s v=" גלגל אבל "/>
        <s v=" יחידת רשם"/>
        <s v=" חטיבת תפע"/>
        <s v=" סולר להסק"/>
        <s v=" הלשכה הרא"/>
        <s v=" לינה, אגף"/>
        <s v=""/>
        <s v=" כיסא אורט"/>
        <s v=" כרטיסי בי"/>
        <s v=" הקמת התחי"/>
        <s v=" ערכות שוק"/>
        <s v=" עריכת סאו"/>
        <s v=" סדנאות לה"/>
        <s v=" עציצים עב"/>
        <s v=" תווי ראש "/>
        <s v=" תווי שי ל"/>
        <s v=" טיפולים פ"/>
        <s v=" אגף טכנול"/>
        <s v=" שירותי גר"/>
        <s v=" דוברות פר"/>
        <s v=" שירותי צי"/>
        <s v=" הפקת סרטו"/>
        <s v=" סולר, הלש"/>
        <s v=" יום עיון "/>
        <s v=" שי לעובדי"/>
        <s v=" שרותי כבל"/>
        <s v=" שפה גרפית"/>
        <s v=" חטיבת ההו"/>
        <s v=" נציבות תל"/>
        <s v=" הדפסות עב"/>
        <s v=" השכרת גנר"/>
        <s v=" תיקון גנר"/>
        <s v=" ליווי ייע"/>
        <s v=" מולטימדיה"/>
        <s v=" טונרים עב"/>
        <s v=" אגף תכנון"/>
        <s v=" לשכת הדוב"/>
        <s v=" אגף פיתוח"/>
        <s v=" משאבי אנו"/>
        <s v=" ייעוץ וחק"/>
        <s v=" לשכה ראשי"/>
        <s v=" תוי שי פס"/>
        <s v=" תוי שי לפ"/>
        <s v=" תווי פסח "/>
        <s v=" נסיעות לח"/>
        <s v=" לינות עבו"/>
        <s v=" שליחת מבר"/>
        <s v=" מכשיר סלו"/>
        <s v=" החטיבה הח"/>
        <s v=" אגף דיור "/>
        <s v=" אפ&quot;כ ת&quot;א-"/>
        <s v=" אפ&quot;כ ת&quot;א "/>
        <s v=" כתיבת נאו"/>
        <s v=" ערכות תה "/>
        <s v=" אגף א' די"/>
        <s v=" פינוי באמ"/>
        <s v=" עבור מחלק"/>
        <s v=" לשכת השר,"/>
        <s v=" אפ&quot;כ תל א"/>
        <s v="  הנגשה לח"/>
        <s v=" וילונות ע"/>
        <s v=" אפ&quot;כ המחל"/>
        <s v=" תכנית הכש"/>
        <s v=" עבור פיצו"/>
        <s v=" שתייה עבו"/>
        <s v=" אפ&quot;כ - הר"/>
        <s v=" אפ&quot;כ הנהל"/>
        <s v=" מנהל אגף "/>
        <s v=" סיוע בבדי"/>
        <s v=" סיור חד י"/>
        <s v=" עבור שיחו"/>
        <s v=" אפ&quot;כ היחי"/>
        <s v=" הממונה על"/>
        <s v=" כיבוד עבו"/>
        <s v=" המחלקה לק"/>
        <s v=" מפגש מקצו"/>
        <s v=" שירותיי י"/>
        <s v=" גיבוש עבו"/>
        <s v=" פרסום עבו"/>
        <s v=" חיתוך פלט"/>
        <s v=" קמפיינים "/>
        <s v=" חטיבת הון"/>
        <s v=" חותמות עב"/>
        <s v=" תאורת חיר"/>
        <s v=" תיקון כיר"/>
        <s v=" אפ&quot;כ ת&quot;א,"/>
        <s v=" אפ&quot;כ צפון"/>
        <s v=" אגף א' רכ"/>
        <s v=" הזמנה לקל"/>
        <s v=" אפ&quot;כ, ליל"/>
        <s v=" היחידה לת"/>
        <s v=" נסיעה עבו"/>
        <s v=" אפ&quot;כ ניצה"/>
        <s v=" אפ&quot;כ ירוש"/>
        <s v="  שתייה לי"/>
        <s v=" אפ&quot;כ חיפה"/>
        <s v=" צמחייה עב"/>
        <s v=" עבודות חש"/>
        <s v=" עבור שירו"/>
        <s v=" שעות חזרה"/>
        <s v=" ניילון נצ"/>
        <s v=" הזמנת עבו"/>
        <s v=" הדפסה על "/>
        <s v=" ליווי 2 ט"/>
        <s v=" מסך עבור "/>
        <s v=" 200 חוברו"/>
        <s v=" דיספנסרים"/>
        <s v=" טרמוסטט ב"/>
        <s v=" שירותי יע"/>
        <s v=" כורסאות ע"/>
        <s v=" הדפסה עבו"/>
        <s v=" התקנת תקש"/>
        <s v=" הרצאה יום"/>
        <s v=" תמונות זכ"/>
        <s v=" תווי שי ע"/>
        <s v=" פראש קאפ "/>
        <s v=" ניטור מיד"/>
        <s v=" תשלום עבו"/>
        <s v=" תשלום שכ&quot;"/>
        <s v=" תיקון מדי"/>
        <s v=" ציוד מרשד"/>
        <s v=" הרצאה ביו"/>
        <s v=" שינוי חיו"/>
        <s v=" תוכנית הכ"/>
        <s v=" תמנות עבו"/>
        <s v=" פחים דריש"/>
        <s v=" הסדרת מענ"/>
        <s v=" סדנת חשיב"/>
        <s v=" פרחי אבל "/>
        <s v=" משרד ראשי"/>
        <s v=" פירוק ציל"/>
        <s v=" סקיצה עבו"/>
        <s v=" תפעול ולו"/>
        <s v="  בבית בינ"/>
        <s v=" ארוחת צהר"/>
        <s v=" פודיום עב"/>
        <s v=" שקיות למז"/>
        <s v=" אביזרי מט"/>
        <s v=" דפי לוגו "/>
        <s v=" תיקון מקפ"/>
        <s v=" שוברים עב"/>
        <s v=" טעינת SIM"/>
        <s v=" שילוט עבו"/>
        <s v=" ריהוט עבו"/>
        <s v=" הרצאה לרג"/>
        <s v=" מנוע למפו"/>
        <s v=" שלטים  LO"/>
        <s v=" כסאות עבו"/>
        <s v=" הדפסת 500"/>
        <s v=" זרי פרחים"/>
        <s v=" סקיצה לחנ"/>
        <s v=" עלות השינ"/>
        <s v=" חד פעמי ל"/>
        <s v=" בניית אסט"/>
        <s v=" ציוד לחדר"/>
        <s v=" כנס ייעוץ"/>
        <s v=" מחזיק מיק"/>
        <s v=" תיקון מקר"/>
        <s v=" מתנות עבו"/>
        <s v=" נייר צילו"/>
        <s v=" טיפול במפ"/>
        <s v=" שטיחים עב"/>
        <s v="  תיקון שע"/>
        <s v=" תיקון ארו"/>
        <s v=" הרצאה ליו"/>
        <s v=" יצירת אומ"/>
        <s v=" תאי דואר "/>
        <s v=" אטבים בכל"/>
        <s v=" קווי מתח "/>
        <s v=" פחים עבור"/>
        <s v=" רכישת מזר"/>
        <s v=" שעוני קיר"/>
        <s v=" שולחנות ע"/>
        <s v=" עבור עורכ"/>
        <s v=" שלט כניסה"/>
        <s v=" הוספת שלו"/>
        <s v=" הדומים לר"/>
        <s v=" גניזת מסמ"/>
        <s v=" מעטפות עב"/>
        <s v=" טפסים עבו"/>
        <s v=" הרצאה של "/>
        <s v=" חשמלי 30-"/>
        <s v=" קרגלים עב"/>
        <s v=" לוח פליפצ"/>
        <s v=" מפה עגולה"/>
        <s v=" מגבות ומצ"/>
        <s v=" חותמות חט"/>
        <s v=" דגלים עבו"/>
        <s v=" תמונות עב"/>
        <s v=" ייעוץ נגי"/>
        <s v=" בדיקת קרי"/>
        <s v=" שיחות ויע"/>
        <s v=" טבליות למ"/>
        <s v=" טלווזיה ע"/>
        <s v=" גלגלת + צ"/>
        <s v=" הדפסת פול"/>
        <s v=" גרפיקה וד"/>
        <s v=" שכירת מער"/>
        <s v=" שימוש בזכ"/>
        <s v=" הרצאה לעו"/>
        <s v=" ריהוט למח"/>
        <s v=" קולרים מי"/>
        <s v=" מיחם 46 ל"/>
        <s v=" שישיית מי"/>
        <s v=" ערכות חיר"/>
        <s v=" קפסולות נ"/>
        <s v=" תירגומים "/>
        <s v=" מברגה נטע"/>
        <s v=" קומקומים "/>
        <s v=" מקררים קט"/>
        <s v=" מקררים עב"/>
        <s v=" עבודות הא"/>
        <s v=" אוהלי שם "/>
        <s v=" כנס לשכת "/>
        <s v=" גיבושים ע"/>
        <s v=" קיבוע מתז"/>
        <s v=" חזרות ללה"/>
        <s v=" קיצור שול"/>
        <s v=" מעמד לתלי"/>
        <s v=" תפילין עב"/>
        <s v=" כסא עבור "/>
        <s v=" מעמד למדפ"/>
        <s v=" סידורים ע"/>
        <s v=" מסגרות עץ"/>
        <s v=" עבור לשכו"/>
        <s v=" אינדוקציה"/>
        <s v=" כלים חד פ"/>
        <s v=" שלטי  חדר"/>
        <s v=" עמדת שייק"/>
        <s v=" הזמנה בדי"/>
        <s v=" כן ציוד צ"/>
        <s v=" כן ציור צ"/>
        <s v=" טלוויזיות"/>
        <s v=" מדבקת מרא"/>
        <s v=" עגלה מתקפ"/>
        <s v=" יומנים עב"/>
        <s v=" מקרר חלב "/>
        <s v=" מגש ברזל "/>
        <s v=" שטיחים נג"/>
        <s v=" מפגש למיד"/>
        <s v=" מקרר עבור"/>
        <s v=" שמשייה עב"/>
        <s v=" סלילת קו "/>
        <s v=" סדנא + מק"/>
        <s v=" מחברת לפי"/>
        <s v=" סיכת דש ד"/>
        <s v="  ניקוי וט"/>
        <s v=" מתן שרותי"/>
        <s v=" מדבקות עב"/>
        <s v=" תשלום בדי"/>
        <s v=" אביזרים ל"/>
        <s v="  דיספנסר "/>
        <s v=" סדנא לעוב"/>
        <s v=" מראות גוף"/>
        <s v=" זרועות שו"/>
        <s v=" בידורית נ"/>
        <s v=" תיקים עבו"/>
        <s v=" תווי שי ר"/>
        <s v=" פלוני נ' "/>
        <s v=" יס שרותי "/>
        <s v=" ייעוץ פסי"/>
        <s v=" יו&quot;ר ועדת"/>
        <s v=" חבר ועדת "/>
        <s v="  מימון אג"/>
        <s v=" השכרת מסכ"/>
        <s v=" אגרת בית "/>
        <s v=" בעניין אל"/>
        <s v=" בעניין סב"/>
        <s v=" אברוקין ו"/>
        <s v=" ועדת בוחנ"/>
        <s v=" עמותת אזר"/>
        <s v=" בריר נ' B"/>
        <s v=" אורן נ' E"/>
        <s v=" פינטו נדל"/>
        <s v=" חבר ועדה "/>
        <s v=" בדיקות שו"/>
        <s v=" הסעת עובד"/>
        <s v=" ספוז'ניקו"/>
        <s v=" YOSEF ESF"/>
        <s v=" אנגל נ' ש"/>
        <s v=" קפלן נ' ע"/>
        <s v=" קסטוריאנו"/>
        <s v=" יו&quot;ר ועדה"/>
        <s v=" חברה בועד"/>
        <s v=" פרסום צוו"/>
        <s v=" מקלט +מגב"/>
        <s v=" רוטברג נ'"/>
        <s v=" אבו קרט נ"/>
        <s v=" גולן נ' ה"/>
        <s v=" וישליצקי "/>
        <s v=" זינגר נ' "/>
        <s v=" חייט ואח'"/>
        <s v=" מלר ואח' "/>
        <s v=" קרצמן ואח"/>
        <s v=" בקשה בנוש"/>
        <s v=" קעניג ואח"/>
        <s v=" קורן נ' א"/>
        <s v=" פלקסברג נ"/>
        <s v=" הדרכה והכ"/>
        <s v=" הליך שיתו"/>
        <s v=" היימן ואח"/>
        <s v=" מש-קר בע&quot;"/>
        <s v=" פנקס-ארד "/>
        <s v=" כרמי נ' י"/>
        <s v=" קירזון וא"/>
        <s v=" הדפסת רשו"/>
        <s v=" חבר וועדה"/>
        <s v=" נציגת ציב"/>
        <s v=" נציג ציבו"/>
        <s v=" מרכז אנרג"/>
        <s v=" תחזוקת לת"/>
        <s v=" ביקור טכנ"/>
        <s v=" התקנות עב"/>
        <s v=" אמיגה נ' "/>
        <s v=" נובה שיוו"/>
        <s v=" סואעד נ' "/>
        <s v=" עזרא נ' מ"/>
        <s v=" שילה נ' פ"/>
        <s v=" שילה נ' ב"/>
        <s v=" חבר בוועד"/>
        <s v=" שטיפת רכב"/>
        <s v=" מנשה נ' G"/>
        <s v=" פיינטוך נ"/>
        <s v=" ברורשורים"/>
        <s v=" כספת עבור"/>
        <s v=" יעקב ואח'"/>
        <s v=" רון ואח' "/>
        <s v=" שירות טכנ"/>
        <s v=" מערכת מתח"/>
        <s v=" השכרת כית"/>
        <s v=" פנסי לד ג"/>
        <s v=" היסעים או"/>
        <s v=" קוק אביבי"/>
        <s v=" קורס עזרה"/>
        <s v=" מילוי מיכ"/>
        <s v=" התחחיבות "/>
        <s v=" מערכת אזע"/>
        <s v=" חוזה שירו"/>
        <s v=" דוח שנתי "/>
        <s v=" הסעות עוב"/>
        <s v=" טיפול טכנ"/>
        <s v=" חבר ועדת-"/>
        <s v=" סימולצית "/>
        <s v=" טיסה+ לינ"/>
        <s v=" שכירות מח"/>
        <s v=" הדרכה בסי"/>
        <s v=" היסעים אי"/>
        <s v=" יום הדרכת"/>
        <s v=" כספות - ע"/>
        <s v=" ייעוץ מרח"/>
        <s v=" יום גיבוש"/>
        <s v=" שיעורי פי"/>
        <s v=" סיור בצפת"/>
        <s v=" פרידלנדר "/>
        <s v=" כיבוד הרמ"/>
        <s v=" כנס מנהלי"/>
        <s v=" ציוד נלוו"/>
        <s v=" הרמת כוסי"/>
        <s v=" שמילו נ' "/>
        <s v=" כיבד ערב "/>
        <s v=" מופע אמן "/>
        <s v=" סדנת בישו"/>
        <s v=" דמירי נ' "/>
        <s v=" גנסין נ' "/>
        <s v=" טלפונים ל"/>
        <s v=" בעניין ת&quot;"/>
        <s v=" טלפון לוו"/>
        <s v=" קו לעובד "/>
        <s v=" צור נ' ור"/>
        <s v=" רכזות מער"/>
        <s v=" שפר נ' עי"/>
        <s v=" שפר נ' מכ"/>
        <s v=" מירב ואח'"/>
        <s v=" אביב נ' M"/>
        <s v=" נצר נ' הו"/>
        <s v=" כרכבי נ' "/>
        <s v=" פלוני ואח"/>
        <s v=" חורי ואח'"/>
        <s v=" דרעי נ' ר"/>
        <s v=" פלוני (קט"/>
        <s v=" ראובן רום"/>
        <s v=" לוין נ' ל"/>
        <s v=" ניני ואח'"/>
        <s v=" חיות ואח'"/>
        <s v=" פלונית נ'"/>
        <s v=" גנור נ' מ"/>
        <s v=" שכפול מפת"/>
        <s v=" יו&quot;ר וועד"/>
        <s v=" בעניין ע&quot;"/>
        <s v=" פיריץ נ' "/>
        <s v=" לינה+ אול"/>
        <s v=" חלפים למע"/>
        <s v=" תדלוק רכב"/>
        <s v=" רישיונות "/>
        <s v=" כביש 6 הת"/>
        <s v=" שכירות רכ"/>
        <s v=" התקנת שקע"/>
        <s v=" עיצוב דוח"/>
        <s v=" התחייבות "/>
        <s v=" מוצרי חד "/>
        <s v=" מסך 65 +ת"/>
        <s v=" מנוי שנתי"/>
        <s v=" מערכת גיל"/>
        <s v=" קפה נחלה "/>
        <s v=" חותמת עבו"/>
        <s v=" ארוחת ערב"/>
        <s v=" חבר וועדת"/>
        <s v=" הדרכות יר"/>
        <s v=" אין אפשרו"/>
        <s v=" הדפסת דוח"/>
        <s v=" בדיקות פו"/>
        <s v=" דור נ' רמ"/>
        <s v=" ספק כוח ל"/>
        <s v=" תהליך פית"/>
        <s v=" הרצאה עבו"/>
        <s v=" כסא אורח "/>
        <s v=" טכנאי העת"/>
        <s v=" שחזור כרי"/>
        <s v=" ג'ובראן ו"/>
        <s v=" עמית גנסי"/>
        <s v=" גרוסמן נ'"/>
        <s v=" דיי נונה "/>
        <s v=" טל ואח' נ"/>
        <s v=" לב נ' גול"/>
        <s v=" אלעד מילר"/>
        <s v=" חיים נזרי"/>
        <s v=" קרבקי מלר"/>
        <s v=" אור קרבקי"/>
        <s v=" רובין ואח"/>
        <s v=" עומר שוור"/>
        <s v=" שחף ואח' "/>
        <s v=" שמיר ואח'"/>
        <s v=" שחר ואח' "/>
        <s v=" יונתן שלי"/>
        <s v=" תחזוקה שנ"/>
        <s v=" הדפסת 5 ת"/>
        <s v=" חבר בועדת"/>
        <s v=" תשתיות עב"/>
        <s v=" תחזוקת מע"/>
        <s v=" אחזקת מער"/>
        <s v=" עטים ממות"/>
        <s v=" ליווי מקצ"/>
        <s v=" תשתיות המ"/>
        <s v=" שמעוני וא"/>
        <s v=" הרצאה ולי"/>
        <s v=" מדידה ותכ"/>
        <s v=" כסא אורתו"/>
        <s v=" פלסטרים ע"/>
        <s v=" מסף 65 +ה"/>
        <s v=" יעוץ סוצי"/>
        <s v=" ייעוץ למע"/>
        <s v=" עט כדורי "/>
        <s v=" כרמי ואח'"/>
        <s v=" פיתוח ערכ"/>
        <s v=" סדנת שפת "/>
        <s v=" כיבוד לסד"/>
        <s v=" כיבוד להכ"/>
        <s v=" פיתוח כלי"/>
        <s v=" הרצאה בנו"/>
        <s v=" שיתוף פעו"/>
        <s v=" מחקר לבחי"/>
        <s v=" פחי מחזור"/>
        <s v=" קורס דיגי"/>
        <s v=" הרצאה במס"/>
        <s v=" מסך 65 + "/>
        <s v=" הדפסת עלו"/>
        <s v=" ליווי פלי"/>
        <s v=" סדנה כלכל"/>
        <s v=" עריכה לשו"/>
        <s v=" שאלון דיג"/>
        <s v=" מערך הכשר"/>
        <s v=" הדפסת תמו"/>
        <s v=" ייעוץ סוצ"/>
        <s v=" יועץ 1 למ"/>
        <s v=" ליווי והנ"/>
        <s v=" מכשיר דפי"/>
        <s v=" ליווי סדנ"/>
        <s v=" יועץ טיפו"/>
        <s v=" הדפסת אגר"/>
        <s v=" עיצוב גרפ"/>
        <s v=" אור לוי נ"/>
        <s v=" ברקוביץ ו"/>
        <s v=" גרא מרגלי"/>
        <s v=" חזן נ' מג"/>
        <s v=" לדרמן ואח"/>
        <s v=" ליכטנשטיי"/>
        <s v=" מאיר נ' ש"/>
        <s v=" שרעבי נ' "/>
        <s v=" חנה אלאבה"/>
        <s v=" תובענות י"/>
        <s v=" תחזוקה למ"/>
        <s v=" הזמנה שנת"/>
        <s v=" שי לטו בש"/>
        <s v=" אבורקין נ"/>
        <s v=" כתיבת דו&quot;"/>
        <s v=" עבודות בנ"/>
        <s v=" טוסטר עבו"/>
        <s v=" הדפסת טופ"/>
        <s v=" כסא מנהל "/>
        <s v=" פרסום בעי"/>
        <s v=" חקק נ' גו"/>
        <s v=" מתן כספי "/>
        <s v=" מיכאלי נ'"/>
        <s v=" שכירות או"/>
        <s v=" ניסוח חוז"/>
        <s v=" מערכת הגב"/>
        <s v=" מסך 65 עב"/>
        <s v=" מחסניות ד"/>
        <s v=" אוגלי ואח"/>
        <s v=" בעניין שר"/>
        <s v=" הדפסת פנק"/>
        <s v=" ליווי עבו"/>
        <s v=" בדיקה ואי"/>
        <s v=" תחזקת מער"/>
        <s v=" מטווחי יר"/>
        <s v=" ריהוט גן "/>
        <s v=" פרסום לצו"/>
        <s v=" חלפים לכס"/>
        <s v=" שלט תלת מ"/>
        <s v=" כורסה עבו"/>
        <s v=" התקנת מער"/>
        <s v=" תשורה עבו"/>
        <s v=" אוזניות ע"/>
        <s v=" מערכת שמע"/>
        <s v=" שירותי שמ"/>
        <s v=" דגלי מדינ"/>
        <s v=" שולחן איר"/>
        <s v=" יושב ראש "/>
        <s v=" מערכת לגי"/>
        <s v=" הדפסת תעו"/>
        <s v=" כדורי תחמ"/>
        <s v=" עדכון לומ"/>
        <s v=" 2 שלוחות "/>
        <s v=" שלוחת אינ"/>
        <s v=" מדי חוקר "/>
        <s v=" הדפסת תיק"/>
        <s v=" שירותי מנ"/>
        <s v=" מזרנים + "/>
        <s v=" ציוד לשעת"/>
        <s v=" עיצוב והפ"/>
        <s v=" עיצוב דו&quot;"/>
        <s v=" מכשיר להג"/>
        <s v=" מיטה מתקפ"/>
        <s v=" ציוד לוגי"/>
        <s v=" התקנת מקל"/>
        <s v=" רחמים נ' "/>
        <s v=" לווי התעד"/>
        <s v=" אימון מטו"/>
        <s v=" בירקה נ' "/>
        <s v=" ביתן נ' נ"/>
        <s v=" ת&quot;צ-1473-"/>
        <s v=" קמפו נ' צ"/>
        <s v=" בדיקה וחי"/>
        <s v=" קורס חוקר"/>
        <s v=" דיסקים עב"/>
        <s v=" שירותי נו"/>
        <s v=" הפעלות עב"/>
        <s v=" פנס וכפפו"/>
        <s v=" שירותי או"/>
        <s v=" תשלום דמי"/>
        <s v=" ציוש משרד"/>
        <s v=" נסיעות  ב"/>
        <s v=" אספקה, הת"/>
        <s v=" שירותי תח"/>
        <s v=" שירותי כי"/>
        <s v=" שיפוץ והנ"/>
        <s v=" תשלום מקר"/>
        <s v=" עריכת סקר"/>
        <s v=" מימון חוו"/>
        <s v=" הוצאות תר"/>
        <s v=" מימון הוצ"/>
        <s v=" מימון אגר"/>
        <s v=" שירות עיב"/>
        <s v=" שורה 23 -"/>
        <s v=" תחמושת ונ"/>
        <s v=" שכירות למ"/>
        <s v=" אחר, הלשכ"/>
        <s v=" יועץ להתא"/>
        <s v=" שינוע מכו"/>
        <s v=" ציוד למער"/>
        <s v=" שעות גישו"/>
        <s v=" שירותי מז"/>
        <s v=" אספקה והת"/>
        <s v=" בדיקת נגי"/>
        <s v=" תשלום אגר"/>
        <s v=" מאגר השמא"/>
        <s v=" טיוב נתונ"/>
        <s v=" מסכים עבו"/>
        <s v=" גישור בתי"/>
        <s v=" קורס בנוש"/>
        <s v=" תיקי פעול"/>
        <s v=" חיבור למס"/>
        <s v=" מגן קיר ,"/>
        <s v=" כסאות עוב"/>
        <s v=" העתקות של"/>
        <s v=" סיור ואיר"/>
        <s v=" רולאפ עבו"/>
        <s v=" מיתוג מיז"/>
        <s v=" פרסומים, "/>
        <s v=" שדרוג חדר"/>
        <s v=" שעות עבוד"/>
        <s v=" ייצוג, הל"/>
        <s v=" שתיית בכי"/>
        <s v=" תמונות, ר"/>
        <s v=" גישור ת&quot;א"/>
        <s v=" מערכת ניה"/>
        <s v=" מודול המא"/>
        <s v=" הרצאה &quot;נג"/>
        <s v=" שכירת מכו"/>
        <s v=" עיתונות מ"/>
        <s v=" הרצאה &quot;הנ"/>
        <s v=" החלפת גלו"/>
        <s v=" החלפת פלס"/>
        <s v=" תשלום חוד"/>
        <s v=" מסך, סנגו"/>
        <s v=" חותמות, ס"/>
        <s v=" פרסום מפל"/>
        <s v=" הדברה, רי"/>
        <s v=" התקנת מסך"/>
        <s v=" מסכים ללש"/>
        <s v=" מסכי מולט"/>
        <s v=" מזוזות עב"/>
        <s v=" דלתות, רי"/>
        <s v=" פוסטרים ל"/>
        <s v=" פתח תקשור"/>
        <s v=" ספסלי המת"/>
        <s v=" מכונות צי"/>
        <s v=" שתייה בכי"/>
        <s v=" ציוד למטב"/>
        <s v=" ניידת טיפ"/>
        <s v=" פרסום מוד"/>
        <s v=" קרטון ארכ"/>
        <s v=" 9 לוחות ע"/>
        <s v=" יועץ למוג"/>
        <s v=" תיק מפקח "/>
        <s v=" גישור בת."/>
        <s v=" גישור זכר"/>
        <s v=" מסך, רישו"/>
        <s v=" מים וכריכ"/>
        <s v=" חותמות, א"/>
        <s v=" מדפסת עבו"/>
        <s v=" שירות מסר"/>
        <s v=" מעבדה פור"/>
        <s v=" עריכת פוד"/>
        <s v=" השלמות רי"/>
        <s v=" חיוג כוכב"/>
        <s v=" וילונות, "/>
        <s v=" התקנת מקר"/>
        <s v=" שעות מנהל"/>
        <s v=" מעטפות, נ"/>
        <s v=" צמחייה, נ"/>
        <s v=" פינת ישיב"/>
        <s v=" כתיבה, הפ"/>
        <s v=" הדפסות, נ"/>
        <s v=" הקמת ערוץ"/>
        <s v=" מתן ייעוץ"/>
        <s v=" יועץ שיקו"/>
        <s v=" טיוב תיקי"/>
        <s v=" ריהוט פרו"/>
        <s v=" שתיה עבור"/>
        <s v=" זרועות + "/>
        <s v=" שולחן ישי"/>
        <s v=" מסכים, אג"/>
        <s v=" מעטפות, ס"/>
        <s v=" תיקי פרק'"/>
        <s v=" טונרים, ח"/>
        <s v=" שיפוצים ב"/>
        <s v=" התאמת מער"/>
        <s v=" יעוץ אסטר"/>
        <s v=" כסאות, רי"/>
        <s v=" הקלטת פוד"/>
        <s v=" מקרר מיני"/>
        <s v=" קרגלים, ר"/>
        <s v=" תמונות, ס"/>
        <s v=" תמונות, נ"/>
        <s v=" מזוודות, "/>
        <s v=" כבל מאריך"/>
        <s v=" מעטפות, א"/>
        <s v=" שירותי שי"/>
        <s v=" קרגלים, א"/>
        <s v=" עמדה ארגו"/>
        <s v=" כסאות, רש"/>
        <s v=" צמחייה מל"/>
        <s v=" שילוט, אפ"/>
        <s v=" כסאות, סנ"/>
        <s v=" חידוש מסל"/>
        <s v=" צמחייה אפ"/>
        <s v=" השלמת ריה"/>
        <s v=" ריהוט שיפ"/>
        <s v=" כורסאות, "/>
        <s v=" תמונת קנב"/>
        <s v=" ציוד מטבח"/>
        <s v=" מידוף, רי"/>
        <s v=" מסך, אפ&quot;כ"/>
        <s v=" דפי מזכר "/>
        <s v=" כיבוד למס"/>
        <s v=" כיבוד להש"/>
        <s v=" אורטופדי "/>
        <s v=" בריף לקמפ"/>
        <s v=" סנדא עד 4"/>
        <s v=" מסך לטמס "/>
        <s v=" שעות יעוץ"/>
        <s v=" לוח פרספק"/>
        <s v=" כסא אוטופ"/>
        <s v=" חותמת, רי"/>
        <s v=" כסא לעובד"/>
        <s v=" מיכל תיוק"/>
        <s v=" כרטיסי פי"/>
        <s v=" חוברת בעל"/>
        <s v=" כסאות מזכ"/>
        <s v=" שילוט אפ&quot;"/>
        <s v=" מסך, נציב"/>
        <s v=" אביזרי מו"/>
        <s v=" כסאות, נצ"/>
        <s v=" מערכת התר"/>
        <s v=" כיבוד לאי"/>
        <s v=" כיבור לאי"/>
        <s v=" כיבוד מפג"/>
        <s v=" הסעות - נ"/>
        <s v=" כיבוד למפ"/>
        <s v=" החלפת כרט"/>
        <s v=" מיכל התפש"/>
        <s v=" דחוף - דג"/>
        <s v=" ארוחת סוף"/>
        <s v=" כבל - פרק"/>
        <s v=" הדפסת גרמ"/>
        <s v=" מרתון תל "/>
        <s v="  כוסות שת"/>
        <s v=" כיבוד 2 ל"/>
        <s v=" מדונה- נצ"/>
        <s v="  הרמת כוס"/>
        <s v=" חוטים לדח"/>
        <s v=" כיבוד לבי"/>
        <s v=" כיבוד - ל"/>
        <s v=" מוצרים לי"/>
        <s v=" פליירים ל"/>
        <s v=" .דגלי לאו"/>
        <s v="  כיבוד לק"/>
        <s v=" כיבוד לפר"/>
        <s v=" הדפסת קאפ"/>
        <s v=" מדבקות חנ"/>
        <s v=" דחוף- קנק"/>
        <s v=" דחוף- 2 ס"/>
        <s v=" כיבוד ליו"/>
        <s v=" כיבוד למש"/>
        <s v=" ***בוטלה*"/>
        <s v=" ָָָ***בוט"/>
        <s v=" הדפסות אג"/>
        <s v=" כיבוד 7/7"/>
        <s v=" כיבוד Kמפ"/>
        <s v=" וילונות ל"/>
        <s v=" נרשם 1 במ"/>
        <s v=" 21.01.202"/>
        <s v=" 26.2.2025"/>
        <s v=" שירותי בי"/>
        <s v=" פיתוח הדר"/>
        <s v=" מכונת כרי"/>
        <s v=" 16/06/202"/>
        <s v=" 15/12/202"/>
        <s v=" 13/05/202"/>
        <s v=" 27.04.202"/>
        <s v=" ליווי פרו"/>
        <s v=" 04.11.24:"/>
        <s v=" 21.07.25:"/>
        <s v=" ההתקשרות "/>
        <s v=" 10.3.2025"/>
        <s v=" 27.3.2025"/>
        <s v=" 01.07.202"/>
        <s v=" יעוץ לתהל"/>
        <s v=" 04.03.202"/>
        <s v=" 11.02.202"/>
        <s v=" 21.07.202"/>
        <s v=" 08.09.202"/>
        <s v=" 09/06/202"/>
        <s v=" 22.11.202"/>
        <s v=" 22/05/25:"/>
        <s v=" 29.06.23:"/>
        <s v=" 08/06/23:"/>
        <s v=" 20.3.2025"/>
        <s v=" מכרז מרכז"/>
        <s v=" הדפסה וצי"/>
        <s v=" הפקת אירו"/>
        <s v=" כריכות, ר"/>
        <s v=" 25.3.202ה"/>
        <s v=" 08.07.202"/>
        <s v=" מכרז הפקת"/>
        <s v=" 15.11.202"/>
        <s v=" 5.5.2025 "/>
        <s v=" 4.5.2025 "/>
        <s v=" 12/05/202"/>
        <s v=" 07.10.202"/>
        <s v=" 05.12.202"/>
        <s v=" 28.10.202"/>
        <s v=" הכנת תכני"/>
        <s v=" 19.05.202"/>
        <s v=" 29.10.202"/>
        <s v=" 12.06.23:"/>
        <s v=" 09.05.23:"/>
        <s v=" 22.05.202"/>
        <s v=" ביצוע ביק"/>
        <s v=" 02.04.202"/>
        <s v=" 18.02.202"/>
        <s v=" 15.04.24:"/>
        <s v=" 21/07/25 "/>
        <s v=" 16.06.202"/>
        <s v=" 10.06.202"/>
        <s v=" הרחבת התק"/>
        <s v=" 07.07.202"/>
        <s v=" 24.06/202"/>
        <s v=" 27.03.202"/>
        <s v=" 04.06.202"/>
        <s v=" פניה פרטנ"/>
        <s v=" 20.03.202"/>
        <s v=" מידע שיוו"/>
        <s v=" 14.05.202"/>
        <s v=" 20/020202"/>
        <s v=" 19/05/202"/>
        <s v=" 13/11/202"/>
        <s v=" 26/3/2025"/>
        <s v=" 18.2.2025"/>
        <s v=" 20/11/202"/>
        <s v=" 04.07.202"/>
        <s v=" 04.06.25:"/>
        <s v=" 03.06.202"/>
        <s v=" 18.06.202"/>
        <s v=" 15/06/25:"/>
        <s v=" יעוץ,ליוו"/>
        <s v=" 07.05.202"/>
        <s v=" שירות לוו"/>
        <s v=" מזוודות כ"/>
        <s v=" 22/05/202"/>
        <s v=" 14.07.202"/>
        <s v=" מחקר הערכ"/>
        <s v=" ביקורת חש"/>
        <s v=" - במקום ה"/>
        <s v=" הגנה משפט"/>
        <s v=" מנקבים עב"/>
        <s v=" יצוג משפט"/>
        <s v=" כיסאות פר"/>
        <s v=" או די פית"/>
        <s v=" זכרון ניי"/>
        <s v=" שטראוס אס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aniv Malka" refreshedDate="45873.610215972221" createdVersion="7" refreshedVersion="7" minRefreshableVersion="3" recordCount="2592">
  <cacheSource type="worksheet">
    <worksheetSource ref="A1:AO1048576" sheet="DATA"/>
  </cacheSource>
  <cacheFields count="41">
    <cacheField name="ארגון רכש" numFmtId="0">
      <sharedItems containsBlank="1"/>
    </cacheField>
    <cacheField name="קבוצת רכש" numFmtId="0">
      <sharedItems containsBlank="1"/>
    </cacheField>
    <cacheField name="מסמך רכש" numFmtId="0">
      <sharedItems containsBlank="1" count="2592">
        <s v="4502258755"/>
        <s v="4502262012"/>
        <s v="4502271415"/>
        <s v="4502271485"/>
        <s v="4502271511"/>
        <s v="4502272326"/>
        <s v="4502272465"/>
        <s v="4502282588"/>
        <s v="4502287421"/>
        <s v="4502294655"/>
        <s v="4502295548"/>
        <s v="4502300224"/>
        <s v="4502302972"/>
        <s v="4502314589"/>
        <s v="4502318391"/>
        <s v="4502321065"/>
        <s v="4502329249"/>
        <s v="4502330652"/>
        <s v="4502345710"/>
        <s v="4502367978"/>
        <s v="4502368022"/>
        <s v="4502368155"/>
        <s v="4502378856"/>
        <s v="4502378858"/>
        <s v="4502378861"/>
        <s v="4502378876"/>
        <s v="4502380082"/>
        <s v="4502385407"/>
        <s v="4502395071"/>
        <s v="4502406984"/>
        <s v="4502411709"/>
        <s v="4502413382"/>
        <s v="4502413780"/>
        <s v="4502413855"/>
        <s v="4502413951"/>
        <s v="4502414060"/>
        <s v="4502414099"/>
        <s v="4502415304"/>
        <s v="4502419076"/>
        <s v="4502419186"/>
        <s v="4502419193"/>
        <s v="4502419196"/>
        <s v="4502419197"/>
        <s v="4502419200"/>
        <s v="4502419204"/>
        <s v="4502419209"/>
        <s v="4502419210"/>
        <s v="4502419211"/>
        <s v="4502419223"/>
        <s v="4502419228"/>
        <s v="4502419232"/>
        <s v="4502419389"/>
        <s v="4502419690"/>
        <s v="4502419694"/>
        <s v="4502419702"/>
        <s v="4502420085"/>
        <s v="4502420086"/>
        <s v="4502420088"/>
        <s v="4502420089"/>
        <s v="4502420090"/>
        <s v="4502420402"/>
        <s v="4502420406"/>
        <s v="4502420412"/>
        <s v="4502420428"/>
        <s v="4502420749"/>
        <s v="4502420752"/>
        <s v="4502420755"/>
        <s v="4502420757"/>
        <s v="4502420761"/>
        <s v="4502420767"/>
        <s v="4502420780"/>
        <s v="4502420784"/>
        <s v="4502420786"/>
        <s v="4502420788"/>
        <s v="4502420791"/>
        <s v="4502420797"/>
        <s v="4502420847"/>
        <s v="4502420915"/>
        <s v="4502421065"/>
        <s v="4502421435"/>
        <s v="4502421602"/>
        <s v="4502421639"/>
        <s v="4502421937"/>
        <s v="4502421998"/>
        <s v="4502423282"/>
        <s v="4502423336"/>
        <s v="4502429300"/>
        <s v="4502429326"/>
        <s v="4502429891"/>
        <s v="4502431775"/>
        <s v="4502433559"/>
        <s v="4502433978"/>
        <s v="4502434429"/>
        <s v="4502435023"/>
        <s v="4502436782"/>
        <s v="4502438168"/>
        <s v="4502438846"/>
        <s v="4502439399"/>
        <s v="4502439433"/>
        <s v="4502439443"/>
        <s v="4502441243"/>
        <s v="4502441260"/>
        <s v="4502441993"/>
        <s v="4502444801"/>
        <s v="4502444807"/>
        <s v="4502445261"/>
        <s v="4502447766"/>
        <s v="4502447951"/>
        <s v="4502447986"/>
        <s v="4502448210"/>
        <s v="4502448215"/>
        <s v="4502448755"/>
        <s v="4502449874"/>
        <s v="4502450276"/>
        <s v="4502450668"/>
        <s v="4502451490"/>
        <s v="4502452053"/>
        <s v="4502455281"/>
        <s v="4502455425"/>
        <s v="4502455435"/>
        <s v="4502455959"/>
        <s v="4502456732"/>
        <s v="4502457222"/>
        <s v="4502459041"/>
        <s v="4502459049"/>
        <s v="4502459167"/>
        <s v="4502460948"/>
        <s v="4502462148"/>
        <s v="4502465150"/>
        <s v="4502467422"/>
        <s v="4502475263"/>
        <s v="4502475686"/>
        <s v="4502476565"/>
        <s v="4502476645"/>
        <s v="4502477473"/>
        <s v="4502479772"/>
        <s v="4502482510"/>
        <s v="4502499596"/>
        <s v="4502500566"/>
        <s v="4502521154"/>
        <s v="4502523446"/>
        <s v="4502529005"/>
        <s v="4502537728"/>
        <s v="4502540973"/>
        <s v="4502544975"/>
        <s v="4502545505"/>
        <s v="4502545947"/>
        <s v="4502546203"/>
        <s v="4502546982"/>
        <s v="4502547675"/>
        <s v="4502549542"/>
        <s v="4502552497"/>
        <s v="4502552524"/>
        <s v="4502553925"/>
        <s v="4502554954"/>
        <s v="4502555049"/>
        <s v="4502555061"/>
        <s v="4502555092"/>
        <s v="4502555339"/>
        <s v="4502555681"/>
        <s v="4502555689"/>
        <s v="4502555692"/>
        <s v="4502555694"/>
        <s v="4502555697"/>
        <s v="4502555698"/>
        <s v="4502555700"/>
        <s v="4502555701"/>
        <s v="4502555702"/>
        <s v="4502555703"/>
        <s v="4502555706"/>
        <s v="4502555708"/>
        <s v="4502556152"/>
        <s v="4502556157"/>
        <s v="4502556160"/>
        <s v="4502556164"/>
        <s v="4502556171"/>
        <s v="4502556173"/>
        <s v="4502556175"/>
        <s v="4502556184"/>
        <s v="4502556939"/>
        <s v="4502556949"/>
        <s v="4502557167"/>
        <s v="4502557404"/>
        <s v="4502557446"/>
        <s v="4502557533"/>
        <s v="4502557809"/>
        <s v="4502557811"/>
        <s v="4502557819"/>
        <s v="4502557824"/>
        <s v="4502557835"/>
        <s v="4502557871"/>
        <s v="4502558725"/>
        <s v="4502558750"/>
        <s v="4502559236"/>
        <s v="4502560180"/>
        <s v="4502560282"/>
        <s v="4502560285"/>
        <s v="4502560286"/>
        <s v="4502560288"/>
        <s v="4502560329"/>
        <s v="4502560339"/>
        <s v="4502560389"/>
        <s v="4502560420"/>
        <s v="4502560463"/>
        <s v="4502560516"/>
        <s v="4502560576"/>
        <s v="4502560587"/>
        <s v="4502560626"/>
        <s v="4502560637"/>
        <s v="4502560647"/>
        <s v="4502560672"/>
        <s v="4502560730"/>
        <s v="4502562303"/>
        <s v="4502562328"/>
        <s v="4502562432"/>
        <s v="4502562465"/>
        <s v="4502562874"/>
        <s v="4502562881"/>
        <s v="4502562884"/>
        <s v="4502562886"/>
        <s v="4502562890"/>
        <s v="4502562894"/>
        <s v="4502564073"/>
        <s v="4502564148"/>
        <s v="4502564777"/>
        <s v="4502565700"/>
        <s v="4502565772"/>
        <s v="4502566115"/>
        <s v="4502567270"/>
        <s v="4502567271"/>
        <s v="4502567273"/>
        <s v="4502567275"/>
        <s v="4502567277"/>
        <s v="4502567282"/>
        <s v="4502567287"/>
        <s v="4502567289"/>
        <s v="4502567296"/>
        <s v="4502567298"/>
        <s v="4502567300"/>
        <s v="4502567301"/>
        <s v="4502567305"/>
        <s v="4502567307"/>
        <s v="4502567310"/>
        <s v="4502567312"/>
        <s v="4502567313"/>
        <s v="4502567316"/>
        <s v="4502567334"/>
        <s v="4502567342"/>
        <s v="4502567344"/>
        <s v="4502567347"/>
        <s v="4502567351"/>
        <s v="4502567354"/>
        <s v="4502567357"/>
        <s v="4502567361"/>
        <s v="4502567365"/>
        <s v="4502567368"/>
        <s v="4502567369"/>
        <s v="4502567374"/>
        <s v="4502567375"/>
        <s v="4502567476"/>
        <s v="4502567480"/>
        <s v="4502567500"/>
        <s v="4502567503"/>
        <s v="4502567507"/>
        <s v="4502567513"/>
        <s v="4502567518"/>
        <s v="4502567521"/>
        <s v="4502567523"/>
        <s v="4502567525"/>
        <s v="4502567529"/>
        <s v="4502567533"/>
        <s v="4502567536"/>
        <s v="4502567538"/>
        <s v="4502567540"/>
        <s v="4502567544"/>
        <s v="4502567561"/>
        <s v="4502567563"/>
        <s v="4502567567"/>
        <s v="4502567594"/>
        <s v="4502567597"/>
        <s v="4502567601"/>
        <s v="4502567605"/>
        <s v="4502567606"/>
        <s v="4502567608"/>
        <s v="4502567609"/>
        <s v="4502567612"/>
        <s v="4502567618"/>
        <s v="4502567621"/>
        <s v="4502567625"/>
        <s v="4502567627"/>
        <s v="4502567630"/>
        <s v="4502567635"/>
        <s v="4502567648"/>
        <s v="4502567669"/>
        <s v="4502567929"/>
        <s v="4502567950"/>
        <s v="4502567952"/>
        <s v="4502569217"/>
        <s v="4502569230"/>
        <s v="4502570668"/>
        <s v="4502573050"/>
        <s v="4502573051"/>
        <s v="4502574329"/>
        <s v="4502574338"/>
        <s v="4502574346"/>
        <s v="4502574358"/>
        <s v="4502574795"/>
        <s v="4502575617"/>
        <s v="4502575619"/>
        <s v="4502575950"/>
        <s v="4502577682"/>
        <s v="4502581235"/>
        <s v="4502581319"/>
        <s v="4502581549"/>
        <s v="4502585171"/>
        <s v="4502587002"/>
        <s v="4502592808"/>
        <s v="4502592858"/>
        <s v="4502592864"/>
        <s v="4502593088"/>
        <s v="4502593226"/>
        <s v="4502594419"/>
        <s v="4502595604"/>
        <s v="4502596369"/>
        <s v="4502608886"/>
        <s v="4502608892"/>
        <s v="4502608924"/>
        <s v="4502610749"/>
        <s v="4502611621"/>
        <s v="4502611722"/>
        <s v="4502611924"/>
        <s v="4502612635"/>
        <s v="4502613737"/>
        <s v="4502613761"/>
        <s v="4502613781"/>
        <s v="4502614265"/>
        <s v="4502615693"/>
        <s v="4502617674"/>
        <s v="4502618203"/>
        <s v="4502618208"/>
        <s v="4502475342"/>
        <s v="4502494758"/>
        <s v="4502495344"/>
        <s v="4502502468"/>
        <s v="4502503347"/>
        <s v="4502505315"/>
        <s v="4502509213"/>
        <s v="4502510770"/>
        <s v="4502510835"/>
        <s v="4502515514"/>
        <s v="4502516065"/>
        <s v="4502527943"/>
        <s v="4502529133"/>
        <s v="4502543458"/>
        <s v="4502544479"/>
        <s v="4502544559"/>
        <s v="4502544876"/>
        <s v="4502550934"/>
        <s v="4502550995"/>
        <s v="4502551174"/>
        <s v="4502551811"/>
        <s v="4502551825"/>
        <s v="4502552722"/>
        <s v="4502553947"/>
        <s v="4502557375"/>
        <s v="4502557401"/>
        <s v="4502557449"/>
        <s v="4502557501"/>
        <s v="4502557522"/>
        <s v="4502557814"/>
        <s v="4502557818"/>
        <s v="4502557822"/>
        <s v="4502557840"/>
        <s v="4502557852"/>
        <s v="4502557861"/>
        <s v="4502557901"/>
        <s v="4502557934"/>
        <s v="4502558117"/>
        <s v="4502558147"/>
        <s v="4502560146"/>
        <s v="4502560270"/>
        <s v="4502560272"/>
        <s v="4502560274"/>
        <s v="4502560293"/>
        <s v="4502560297"/>
        <s v="4502560302"/>
        <s v="4502560310"/>
        <s v="4502560321"/>
        <s v="4502560331"/>
        <s v="4502560337"/>
        <s v="4502560342"/>
        <s v="4502560350"/>
        <s v="4502560382"/>
        <s v="4502560388"/>
        <s v="4502560395"/>
        <s v="4502560413"/>
        <s v="4502560427"/>
        <s v="4502560437"/>
        <s v="4502560446"/>
        <s v="4502560453"/>
        <s v="4502560465"/>
        <s v="4502560474"/>
        <s v="4502560481"/>
        <s v="4502560544"/>
        <s v="4502560656"/>
        <s v="4502560770"/>
        <s v="4502560779"/>
        <s v="4502560820"/>
        <s v="4502561036"/>
        <s v="4502561054"/>
        <s v="4502561077"/>
        <s v="4502561106"/>
        <s v="4502561118"/>
        <s v="4502561137"/>
        <s v="4502562464"/>
        <s v="4502562493"/>
        <s v="4502563990"/>
        <s v="4502569648"/>
        <s v="4502577407"/>
        <s v="4502578436"/>
        <s v="4502583803"/>
        <s v="4502583877"/>
        <s v="4502585513"/>
        <s v="4502589004"/>
        <s v="4502589428"/>
        <s v="4502592978"/>
        <s v="4501338547"/>
        <s v="4501343571"/>
        <s v="4501364852"/>
        <s v="4501396465"/>
        <s v="4502589281"/>
        <s v="4502605164"/>
        <s v="4501890724"/>
        <s v="4502188409"/>
        <s v="4502429487"/>
        <s v="4502429493"/>
        <s v="4502429495"/>
        <s v="4502429496"/>
        <s v="4502429928"/>
        <s v="4502429956"/>
        <s v="4502429965"/>
        <s v="4502430030"/>
        <s v="4502436494"/>
        <s v="4502437429"/>
        <s v="4502554375"/>
        <s v="4502627400"/>
        <s v="4502138583"/>
        <s v="4502163788"/>
        <s v="4502184086"/>
        <s v="4502188383"/>
        <s v="4502224603"/>
        <s v="4502224949"/>
        <s v="4502234432"/>
        <s v="4502234500"/>
        <s v="4502247075"/>
        <s v="4502254979"/>
        <s v="4502308699"/>
        <s v="4502316394"/>
        <s v="4502408235"/>
        <s v="4502367974"/>
        <s v="4500006246"/>
        <s v="4500011057"/>
        <s v="4500467713"/>
        <s v="4501455840"/>
        <s v="4500007951"/>
        <s v="4501341142"/>
        <s v="4501353039"/>
        <s v="4501360183"/>
        <s v="4501471259"/>
        <s v="4502124029"/>
        <s v="4502200343"/>
        <s v="4502205999"/>
        <s v="4502252953"/>
        <s v="4502252965"/>
        <s v="4502252968"/>
        <s v="4502310288"/>
        <s v="4502324125"/>
        <s v="4502339883"/>
        <s v="4502342613"/>
        <s v="4502351134"/>
        <s v="4502356668"/>
        <s v="4502386329"/>
        <s v="4502418841"/>
        <s v="4502420125"/>
        <s v="4502420538"/>
        <s v="4502421676"/>
        <s v="4502424727"/>
        <s v="4502424756"/>
        <s v="4502425436"/>
        <s v="4502426463"/>
        <s v="4502427523"/>
        <s v="4502432762"/>
        <s v="4502436317"/>
        <s v="4502436318"/>
        <s v="4502439583"/>
        <s v="4502441665"/>
        <s v="4502444611"/>
        <s v="4502445930"/>
        <s v="4502447760"/>
        <s v="4502449132"/>
        <s v="4502449140"/>
        <s v="4502450360"/>
        <s v="4502455782"/>
        <s v="4502460867"/>
        <s v="4502461898"/>
        <s v="4502462198"/>
        <s v="4502468218"/>
        <s v="4502468233"/>
        <s v="4502468268"/>
        <s v="4502469210"/>
        <s v="4502470312"/>
        <s v="4502471881"/>
        <s v="4502472978"/>
        <s v="4502476510"/>
        <s v="4502476754"/>
        <s v="4502477198"/>
        <s v="4502479337"/>
        <s v="4502479694"/>
        <s v="4502479854"/>
        <s v="4502481432"/>
        <s v="4502482552"/>
        <s v="4502483191"/>
        <s v="4502485825"/>
        <s v="4502487222"/>
        <s v="4502488237"/>
        <s v="4502492359"/>
        <s v="4502493039"/>
        <s v="4502496928"/>
        <s v="4502497343"/>
        <s v="4502498086"/>
        <s v="4502498170"/>
        <s v="4502498343"/>
        <s v="4502498713"/>
        <s v="4502502700"/>
        <s v="4502505216"/>
        <s v="4502510200"/>
        <s v="4502512324"/>
        <s v="4502513736"/>
        <s v="4502515481"/>
        <s v="4502515508"/>
        <s v="4502516000"/>
        <s v="4502516399"/>
        <s v="4502520257"/>
        <s v="4502521782"/>
        <s v="4502521792"/>
        <s v="4502530450"/>
        <s v="4502533685"/>
        <s v="4502535118"/>
        <s v="4502535999"/>
        <s v="4502536639"/>
        <s v="4502537045"/>
        <s v="4502538035"/>
        <s v="4502539523"/>
        <s v="4502541296"/>
        <s v="4502542282"/>
        <s v="4502552925"/>
        <s v="4502561487"/>
        <s v="4502563181"/>
        <s v="4502565745"/>
        <s v="4502569335"/>
        <s v="4502573253"/>
        <s v="4502576640"/>
        <s v="4502577236"/>
        <s v="4502577263"/>
        <s v="4502577277"/>
        <s v="4502577503"/>
        <s v="4502582326"/>
        <s v="4502582372"/>
        <s v="4502584809"/>
        <s v="4502586867"/>
        <s v="4502589010"/>
        <s v="4502589196"/>
        <s v="4502589359"/>
        <s v="4502589463"/>
        <s v="4502590795"/>
        <s v="4502590822"/>
        <s v="4502591370"/>
        <s v="4502591717"/>
        <s v="4502591724"/>
        <s v="4502596494"/>
        <s v="4502596506"/>
        <s v="4502596681"/>
        <s v="4502597142"/>
        <s v="4502597524"/>
        <s v="4502597849"/>
        <s v="4502597926"/>
        <s v="4502597982"/>
        <s v="4502598001"/>
        <s v="4502598058"/>
        <s v="4502598072"/>
        <s v="4502598101"/>
        <s v="4502598233"/>
        <s v="4502598701"/>
        <s v="4502598937"/>
        <s v="4502598939"/>
        <s v="4502598945"/>
        <s v="4502600255"/>
        <s v="4502601314"/>
        <s v="4502601941"/>
        <s v="4502603524"/>
        <s v="4502603532"/>
        <s v="4502604084"/>
        <s v="4502604296"/>
        <s v="4502604553"/>
        <s v="4502605684"/>
        <s v="4502605770"/>
        <s v="4502605836"/>
        <s v="4502605844"/>
        <s v="4502606915"/>
        <s v="4502606997"/>
        <s v="4502609218"/>
        <s v="4502609219"/>
        <s v="4502610482"/>
        <s v="4502610811"/>
        <s v="4502610866"/>
        <s v="4502610895"/>
        <s v="4502611155"/>
        <s v="4502611161"/>
        <s v="4502611168"/>
        <s v="4502611498"/>
        <s v="4502613785"/>
        <s v="4502613789"/>
        <s v="4502613795"/>
        <s v="4502614060"/>
        <s v="4502614064"/>
        <s v="4502615983"/>
        <s v="4502616002"/>
        <s v="4502616024"/>
        <s v="4502616033"/>
        <s v="4502616043"/>
        <s v="4502616106"/>
        <s v="4502618287"/>
        <s v="4502619623"/>
        <s v="4502619916"/>
        <s v="4502622628"/>
        <s v="4502622645"/>
        <s v="4502623001"/>
        <s v="4502624579"/>
        <s v="4502625138"/>
        <s v="4502625163"/>
        <s v="4502625167"/>
        <s v="4502625269"/>
        <s v="4502625409"/>
        <s v="4502625412"/>
        <s v="4502625506"/>
        <s v="4502625515"/>
        <s v="4502625660"/>
        <s v="4502625662"/>
        <s v="4502627890"/>
        <s v="4502366923"/>
        <s v="4500747007"/>
        <s v="4502346581"/>
        <s v="4502346936"/>
        <s v="4502347475"/>
        <s v="4502357440"/>
        <s v="4502380069"/>
        <s v="4502416091"/>
        <s v="4502416802"/>
        <s v="4502425367"/>
        <s v="4502470045"/>
        <s v="4502474940"/>
        <s v="4502494669"/>
        <s v="4502496570"/>
        <s v="4502499219"/>
        <s v="4502500242"/>
        <s v="4502510203"/>
        <s v="4502510714"/>
        <s v="4502514708"/>
        <s v="4502517512"/>
        <s v="4502519379"/>
        <s v="4502532565"/>
        <s v="4502537490"/>
        <s v="4502548026"/>
        <s v="4502548028"/>
        <s v="4502548030"/>
        <s v="4502603123"/>
        <s v="4502603670"/>
        <s v="4502605153"/>
        <s v="4502611781"/>
        <s v="4502615994"/>
        <s v="4502617716"/>
        <s v="4500163523"/>
        <s v="4501977584"/>
        <s v="4502062980"/>
        <s v="4501431396"/>
        <s v="4501613450"/>
        <s v="4501842261"/>
        <s v="4501842296"/>
        <s v="4501842423"/>
        <s v="4501875489"/>
        <s v="4501876019"/>
        <s v="4501930919"/>
        <s v="4501974318"/>
        <s v="4501978158"/>
        <s v="4501996131"/>
        <s v="4501998626"/>
        <s v="4502059915"/>
        <s v="4502059921"/>
        <s v="4502059924"/>
        <s v="4502089412"/>
        <s v="4502092017"/>
        <s v="4502128104"/>
        <s v="4502129117"/>
        <s v="4502129120"/>
        <s v="4502129536"/>
        <s v="4502131738"/>
        <s v="4502134956"/>
        <s v="4502136259"/>
        <s v="4502138171"/>
        <s v="4502142332"/>
        <s v="4502144672"/>
        <s v="4502146716"/>
        <s v="4502155121"/>
        <s v="4502158435"/>
        <s v="4502164358"/>
        <s v="4502165038"/>
        <s v="4502166093"/>
        <s v="4502173016"/>
        <s v="4502178737"/>
        <s v="4502178739"/>
        <s v="4502180885"/>
        <s v="4502180954"/>
        <s v="4502181107"/>
        <s v="4502185209"/>
        <s v="4502188221"/>
        <s v="4502194891"/>
        <s v="4502199004"/>
        <s v="4502201950"/>
        <s v="4502201957"/>
        <s v="4502208161"/>
        <s v="4502209463"/>
        <s v="4502209512"/>
        <s v="4502209608"/>
        <s v="4502213691"/>
        <s v="4502214886"/>
        <s v="4502214912"/>
        <s v="4502223034"/>
        <s v="4502223049"/>
        <s v="4502229662"/>
        <s v="4502234122"/>
        <s v="4502239048"/>
        <s v="4502239589"/>
        <s v="4502245196"/>
        <s v="4502245207"/>
        <s v="4502245498"/>
        <s v="4502245714"/>
        <s v="4502245802"/>
        <s v="4502247082"/>
        <s v="4502249866"/>
        <s v="4502250253"/>
        <s v="4502250267"/>
        <s v="4502250270"/>
        <s v="4502253579"/>
        <s v="4502253743"/>
        <s v="4502254733"/>
        <s v="4502258809"/>
        <s v="4502258819"/>
        <s v="4502261257"/>
        <s v="4502263007"/>
        <s v="4502263252"/>
        <s v="4502263262"/>
        <s v="4502263840"/>
        <s v="4502264330"/>
        <s v="4502272167"/>
        <s v="4502290746"/>
        <s v="4502293226"/>
        <s v="4502293314"/>
        <s v="4502295480"/>
        <s v="4502295720"/>
        <s v="4502295735"/>
        <s v="4502297302"/>
        <s v="4502297931"/>
        <s v="4502298005"/>
        <s v="4502298009"/>
        <s v="4502298230"/>
        <s v="4502298262"/>
        <s v="4502298770"/>
        <s v="4502298976"/>
        <s v="4502302128"/>
        <s v="4502302477"/>
        <s v="4502302495"/>
        <s v="4502302518"/>
        <s v="4502306700"/>
        <s v="4502306738"/>
        <s v="4502307691"/>
        <s v="4502310991"/>
        <s v="4502312638"/>
        <s v="4502314962"/>
        <s v="4502314967"/>
        <s v="4502317196"/>
        <s v="4502318434"/>
        <s v="4502318496"/>
        <s v="4502318678"/>
        <s v="4502318962"/>
        <s v="4502319002"/>
        <s v="4502321338"/>
        <s v="4502324086"/>
        <s v="4502326523"/>
        <s v="4502330274"/>
        <s v="4502333001"/>
        <s v="4502333778"/>
        <s v="4502333782"/>
        <s v="4502335197"/>
        <s v="4502335475"/>
        <s v="4502335640"/>
        <s v="4502336946"/>
        <s v="4502337438"/>
        <s v="4502339079"/>
        <s v="4502340414"/>
        <s v="4502340418"/>
        <s v="4502342851"/>
        <s v="4502343164"/>
        <s v="4502343617"/>
        <s v="4502343657"/>
        <s v="4502344258"/>
        <s v="4502344403"/>
        <s v="4502350385"/>
        <s v="4502350577"/>
        <s v="4502352340"/>
        <s v="4502353369"/>
        <s v="4502354583"/>
        <s v="4502354655"/>
        <s v="4502357571"/>
        <s v="4502358652"/>
        <s v="4502359631"/>
        <s v="4502360565"/>
        <s v="4502368408"/>
        <s v="4502368546"/>
        <s v="4502368820"/>
        <s v="4502368897"/>
        <s v="4502369876"/>
        <s v="4502371079"/>
        <s v="4502371537"/>
        <s v="4502372069"/>
        <s v="4502372252"/>
        <s v="4502373146"/>
        <s v="4502373681"/>
        <s v="4502373864"/>
        <s v="4502373885"/>
        <s v="4502374179"/>
        <s v="4502376954"/>
        <s v="4502378058"/>
        <s v="4502380050"/>
        <s v="4502380051"/>
        <s v="4502381123"/>
        <s v="4502384733"/>
        <s v="4502387012"/>
        <s v="4502387013"/>
        <s v="4502387015"/>
        <s v="4502389330"/>
        <s v="4502394830"/>
        <s v="4502395644"/>
        <s v="4502395648"/>
        <s v="4502399452"/>
        <s v="4502399467"/>
        <s v="4502399573"/>
        <s v="4502399580"/>
        <s v="4502402094"/>
        <s v="4502402138"/>
        <s v="4502402141"/>
        <s v="4502402146"/>
        <s v="4502403653"/>
        <s v="4502403933"/>
        <s v="4502403943"/>
        <s v="4502407498"/>
        <s v="4502407834"/>
        <s v="4502407843"/>
        <s v="4502407869"/>
        <s v="4502407873"/>
        <s v="4502412872"/>
        <s v="4502413633"/>
        <s v="4502413715"/>
        <s v="4502413956"/>
        <s v="4502414430"/>
        <s v="4502414568"/>
        <s v="4502418809"/>
        <s v="4502419907"/>
        <s v="4502424490"/>
        <s v="4502424860"/>
        <s v="4502426504"/>
        <s v="4502426728"/>
        <s v="4502426761"/>
        <s v="4502427408"/>
        <s v="4502429172"/>
        <s v="4502431586"/>
        <s v="4502432765"/>
        <s v="4502432804"/>
        <s v="4502436652"/>
        <s v="4502438475"/>
        <s v="4502438706"/>
        <s v="4502438903"/>
        <s v="4502439756"/>
        <s v="4502440699"/>
        <s v="4502440776"/>
        <s v="4502440793"/>
        <s v="4502442881"/>
        <s v="4502442904"/>
        <s v="4502446191"/>
        <s v="4502446371"/>
        <s v="4502448331"/>
        <s v="4502448383"/>
        <s v="4502448417"/>
        <s v="4502449339"/>
        <s v="4502449340"/>
        <s v="4502449341"/>
        <s v="4502449342"/>
        <s v="4502449346"/>
        <s v="4502449347"/>
        <s v="4502449352"/>
        <s v="4502451166"/>
        <s v="4502451373"/>
        <s v="4502453249"/>
        <s v="4502461236"/>
        <s v="4502461273"/>
        <s v="4502461287"/>
        <s v="4502465852"/>
        <s v="4502465998"/>
        <s v="4502467375"/>
        <s v="4502467875"/>
        <s v="4502468113"/>
        <s v="4502469139"/>
        <s v="4502469783"/>
        <s v="4502471189"/>
        <s v="4502472402"/>
        <s v="4502472536"/>
        <s v="4502473759"/>
        <s v="4502473760"/>
        <s v="4502478169"/>
        <s v="4502482905"/>
        <s v="4502482910"/>
        <s v="4502482913"/>
        <s v="4502482917"/>
        <s v="4502483352"/>
        <s v="4502486980"/>
        <s v="4502488974"/>
        <s v="4502488979"/>
        <s v="4502490435"/>
        <s v="4502494847"/>
        <s v="4502496372"/>
        <s v="4502496855"/>
        <s v="4502499531"/>
        <s v="4502503682"/>
        <s v="4502503690"/>
        <s v="4502503698"/>
        <s v="4502503754"/>
        <s v="4502503765"/>
        <s v="4502504626"/>
        <s v="4502504628"/>
        <s v="4502504631"/>
        <s v="4502506157"/>
        <s v="4502508369"/>
        <s v="4502508390"/>
        <s v="4502508394"/>
        <s v="4502510514"/>
        <s v="4502510558"/>
        <s v="4502510594"/>
        <s v="4502510609"/>
        <s v="4502512980"/>
        <s v="4502513404"/>
        <s v="4502513418"/>
        <s v="4502515785"/>
        <s v="4502515813"/>
        <s v="4502516293"/>
        <s v="4502516911"/>
        <s v="4502518847"/>
        <s v="4502519477"/>
        <s v="4502520168"/>
        <s v="4502520299"/>
        <s v="4502521562"/>
        <s v="4502521632"/>
        <s v="4502524072"/>
        <s v="4502525716"/>
        <s v="4502526899"/>
        <s v="4502526902"/>
        <s v="4502528014"/>
        <s v="4502528167"/>
        <s v="4502529744"/>
        <s v="4502530398"/>
        <s v="4502532258"/>
        <s v="4502532374"/>
        <s v="4502532405"/>
        <s v="4502534401"/>
        <s v="4502534988"/>
        <s v="4502535022"/>
        <s v="4502537210"/>
        <s v="4502537387"/>
        <s v="4502537415"/>
        <s v="4502538726"/>
        <s v="4502538745"/>
        <s v="4502540828"/>
        <s v="4502540931"/>
        <s v="4502540964"/>
        <s v="4502543470"/>
        <s v="4502544648"/>
        <s v="4502544858"/>
        <s v="4502545200"/>
        <s v="4502545375"/>
        <s v="4502549279"/>
        <s v="4502553328"/>
        <s v="4502553352"/>
        <s v="4502553362"/>
        <s v="4502553413"/>
        <s v="4502553700"/>
        <s v="4502556635"/>
        <s v="4502561199"/>
        <s v="4502561455"/>
        <s v="4502561482"/>
        <s v="4502561502"/>
        <s v="4502563525"/>
        <s v="4502563537"/>
        <s v="4502566004"/>
        <s v="4502568355"/>
        <s v="4502568901"/>
        <s v="4502576298"/>
        <s v="4502576313"/>
        <s v="4502576328"/>
        <s v="4502576410"/>
        <s v="4502576444"/>
        <s v="4502579044"/>
        <s v="4502586963"/>
        <s v="4502586972"/>
        <s v="4502586976"/>
        <s v="4502586977"/>
        <s v="4502586979"/>
        <s v="4502586980"/>
        <s v="4502586984"/>
        <s v="4502588761"/>
        <s v="4502588762"/>
        <s v="4502588901"/>
        <s v="4502590397"/>
        <s v="4502590674"/>
        <s v="4502590676"/>
        <s v="4502590677"/>
        <s v="4502590678"/>
        <s v="4502590679"/>
        <s v="4502590680"/>
        <s v="4502590682"/>
        <s v="4502590683"/>
        <s v="4502590684"/>
        <s v="4502591211"/>
        <s v="4502592386"/>
        <s v="4502592388"/>
        <s v="4502592390"/>
        <s v="4502592392"/>
        <s v="4502592393"/>
        <s v="4502592397"/>
        <s v="4502592400"/>
        <s v="4502593276"/>
        <s v="4502593764"/>
        <s v="4502594604"/>
        <s v="4502594606"/>
        <s v="4502594608"/>
        <s v="4502594609"/>
        <s v="4502594611"/>
        <s v="4502594612"/>
        <s v="4502594613"/>
        <s v="4502594615"/>
        <s v="4502596044"/>
        <s v="4502596262"/>
        <s v="4502596533"/>
        <s v="4502596551"/>
        <s v="4502597723"/>
        <s v="4502597725"/>
        <s v="4502597726"/>
        <s v="4502597727"/>
        <s v="4502597728"/>
        <s v="4502598356"/>
        <s v="4502598360"/>
        <s v="4502598361"/>
        <s v="4502598362"/>
        <s v="4502598363"/>
        <s v="4502598704"/>
        <s v="4502598759"/>
        <s v="4502598769"/>
        <s v="4502598936"/>
        <s v="4502598942"/>
        <s v="4502598950"/>
        <s v="4502598958"/>
        <s v="4502599711"/>
        <s v="4502600207"/>
        <s v="4502600393"/>
        <s v="4502600415"/>
        <s v="4502600466"/>
        <s v="4502600881"/>
        <s v="4502600918"/>
        <s v="4502601028"/>
        <s v="4502601041"/>
        <s v="4502601069"/>
        <s v="4502602198"/>
        <s v="4502602207"/>
        <s v="4502602232"/>
        <s v="4502602277"/>
        <s v="4502603701"/>
        <s v="4502603755"/>
        <s v="4502603778"/>
        <s v="4502603781"/>
        <s v="4502603791"/>
        <s v="4502603795"/>
        <s v="4502603800"/>
        <s v="4502603806"/>
        <s v="4502603844"/>
        <s v="4502603932"/>
        <s v="4502603935"/>
        <s v="4502603937"/>
        <s v="4502604770"/>
        <s v="4502604852"/>
        <s v="4502604899"/>
        <s v="4502604944"/>
        <s v="4502604966"/>
        <s v="4502604985"/>
        <s v="4502604999"/>
        <s v="4502605001"/>
        <s v="4502605028"/>
        <s v="4502605031"/>
        <s v="4502605033"/>
        <s v="4502605034"/>
        <s v="4502606496"/>
        <s v="4502606587"/>
        <s v="4502606634"/>
        <s v="4502606668"/>
        <s v="4502607027"/>
        <s v="4502607107"/>
        <s v="4502607108"/>
        <s v="4502607109"/>
        <s v="4502607220"/>
        <s v="4502607549"/>
        <s v="4502608139"/>
        <s v="4502608653"/>
        <s v="4502608702"/>
        <s v="4502608766"/>
        <s v="4502609374"/>
        <s v="4502609380"/>
        <s v="4502609389"/>
        <s v="4502610167"/>
        <s v="4502610170"/>
        <s v="4502610671"/>
        <s v="4502610674"/>
        <s v="4502611118"/>
        <s v="4502611132"/>
        <s v="4502611139"/>
        <s v="4502611143"/>
        <s v="4502611149"/>
        <s v="4502611792"/>
        <s v="4502611793"/>
        <s v="4502612239"/>
        <s v="4502613384"/>
        <s v="4502613747"/>
        <s v="4502615604"/>
        <s v="4502615607"/>
        <s v="4502615611"/>
        <s v="4502615623"/>
        <s v="4502616149"/>
        <s v="4502616150"/>
        <s v="4502616151"/>
        <s v="4502616153"/>
        <s v="4502616154"/>
        <s v="4502616155"/>
        <s v="4502616156"/>
        <s v="4502616579"/>
        <s v="4502618955"/>
        <s v="4502619476"/>
        <s v="4502619521"/>
        <s v="4502619532"/>
        <s v="4502619808"/>
        <s v="4502619809"/>
        <s v="4502619810"/>
        <s v="4502619811"/>
        <s v="4502619812"/>
        <s v="4502619813"/>
        <s v="4502620381"/>
        <s v="4502620506"/>
        <s v="4502620518"/>
        <s v="4502620522"/>
        <s v="4502620533"/>
        <s v="4502620732"/>
        <s v="4502621189"/>
        <s v="4502621237"/>
        <s v="4502621258"/>
        <s v="4502621321"/>
        <s v="4502621331"/>
        <s v="4502621351"/>
        <s v="4502621385"/>
        <s v="4502622311"/>
        <s v="4502623200"/>
        <s v="4502623204"/>
        <s v="4502623205"/>
        <s v="4502623206"/>
        <s v="4502623207"/>
        <s v="4502623208"/>
        <s v="4502623209"/>
        <s v="4502623210"/>
        <s v="4502623211"/>
        <s v="4502624790"/>
        <s v="4502625385"/>
        <s v="4502625637"/>
        <s v="4502625638"/>
        <s v="4502625639"/>
        <s v="4502625640"/>
        <s v="4502625641"/>
        <s v="4502625642"/>
        <s v="4502625678"/>
        <s v="4502625681"/>
        <s v="4502625689"/>
        <s v="4502625692"/>
        <s v="4502625695"/>
        <s v="4502627187"/>
        <s v="4502627192"/>
        <s v="4502627198"/>
        <s v="4502627205"/>
        <s v="4502627319"/>
        <s v="4502627323"/>
        <s v="4502627337"/>
        <s v="4502627341"/>
        <s v="4502627345"/>
        <s v="4502627349"/>
        <s v="4502627351"/>
        <s v="4502627357"/>
        <s v="4502627360"/>
        <s v="4502285455"/>
        <s v="4502320786"/>
        <s v="4502018450"/>
        <s v="4502018454"/>
        <s v="4502582521"/>
        <s v="4501825072"/>
        <s v="4502266328"/>
        <s v="4502358509"/>
        <s v="4502495656"/>
        <s v="4502002562"/>
        <s v="4502003555"/>
        <s v="4502025042"/>
        <s v="4501959734"/>
        <s v="4502214911"/>
        <s v="4502432849"/>
        <s v="4502442892"/>
        <s v="4502442895"/>
        <s v="4502442899"/>
        <s v="4502443688"/>
        <s v="4502104231"/>
        <s v="4502104252"/>
        <s v="4502104259"/>
        <s v="4502104303"/>
        <s v="4502104402"/>
        <s v="4502104405"/>
        <s v="4502108409"/>
        <s v="4502108438"/>
        <s v="4502134076"/>
        <s v="4502139824"/>
        <s v="4502169796"/>
        <s v="4502170010"/>
        <s v="4502170046"/>
        <s v="4502170412"/>
        <s v="4502176392"/>
        <s v="4502184168"/>
        <s v="4502194239"/>
        <s v="4502194254"/>
        <s v="4502202758"/>
        <s v="4502204240"/>
        <s v="4502207017"/>
        <s v="4502210811"/>
        <s v="4502218162"/>
        <s v="4502218726"/>
        <s v="4502219159"/>
        <s v="4502219161"/>
        <s v="4502221509"/>
        <s v="4502226988"/>
        <s v="4502227447"/>
        <s v="4502230810"/>
        <s v="4502245911"/>
        <s v="4502247431"/>
        <s v="4502250974"/>
        <s v="4502251331"/>
        <s v="4502251390"/>
        <s v="4502251401"/>
        <s v="4502251494"/>
        <s v="4502251508"/>
        <s v="4502251545"/>
        <s v="4502253711"/>
        <s v="4502253889"/>
        <s v="4502255193"/>
        <s v="4502255218"/>
        <s v="4502255307"/>
        <s v="4502255362"/>
        <s v="4502260458"/>
        <s v="4502263259"/>
        <s v="4502264191"/>
        <s v="4502264232"/>
        <s v="4502264277"/>
        <s v="4502264281"/>
        <s v="4502264291"/>
        <s v="4502271222"/>
        <s v="4502274978"/>
        <s v="4502275074"/>
        <s v="4502277387"/>
        <s v="4502277401"/>
        <s v="4502280516"/>
        <s v="4502284786"/>
        <s v="4502287823"/>
        <s v="4502291195"/>
        <s v="4502292357"/>
        <s v="4502292369"/>
        <s v="4502292624"/>
        <s v="4502294271"/>
        <s v="4502295898"/>
        <s v="4502297483"/>
        <s v="4502299720"/>
        <s v="4502301425"/>
        <s v="4502301963"/>
        <s v="4502302952"/>
        <s v="4502305464"/>
        <s v="4502305465"/>
        <s v="4502307007"/>
        <s v="4502307012"/>
        <s v="4502309815"/>
        <s v="4502309825"/>
        <s v="4502310382"/>
        <s v="4502311223"/>
        <s v="4502313475"/>
        <s v="4502313478"/>
        <s v="4502313480"/>
        <s v="4502313754"/>
        <s v="4502315681"/>
        <s v="4502316429"/>
        <s v="4502322749"/>
        <s v="4502324773"/>
        <s v="4502327513"/>
        <s v="4502327525"/>
        <s v="4502327583"/>
        <s v="4502327585"/>
        <s v="4502327587"/>
        <s v="4502328526"/>
        <s v="4502330443"/>
        <s v="4502335301"/>
        <s v="4502335321"/>
        <s v="4502335334"/>
        <s v="4502335902"/>
        <s v="4502336922"/>
        <s v="4502337499"/>
        <s v="4502337559"/>
        <s v="4502338824"/>
        <s v="4502338849"/>
        <s v="4502338973"/>
        <s v="4502339601"/>
        <s v="4502339785"/>
        <s v="4502340337"/>
        <s v="4502340628"/>
        <s v="4502340809"/>
        <s v="4502345275"/>
        <s v="4502345991"/>
        <s v="4502345993"/>
        <s v="4502346131"/>
        <s v="4502346777"/>
        <s v="4502346817"/>
        <s v="4502347725"/>
        <s v="4502347823"/>
        <s v="4502348352"/>
        <s v="4502348738"/>
        <s v="4502349058"/>
        <s v="4502349301"/>
        <s v="4502349705"/>
        <s v="4502349706"/>
        <s v="4502349707"/>
        <s v="4502350095"/>
        <s v="4502350753"/>
        <s v="4502351316"/>
        <s v="4502352857"/>
        <s v="4502353350"/>
        <s v="4502354962"/>
        <s v="4502356602"/>
        <s v="4502356606"/>
        <s v="4502356608"/>
        <s v="4502356611"/>
        <s v="4502356966"/>
        <s v="4502357531"/>
        <s v="4502358157"/>
        <s v="4502358174"/>
        <s v="4502358185"/>
        <s v="4502359218"/>
        <s v="4502360418"/>
        <s v="4502362818"/>
        <s v="4502363225"/>
        <s v="4502363710"/>
        <s v="4502363828"/>
        <s v="4502363834"/>
        <s v="4502363854"/>
        <s v="4502363876"/>
        <s v="4502363883"/>
        <s v="4502364741"/>
        <s v="4502365069"/>
        <s v="4502365257"/>
        <s v="4502365707"/>
        <s v="4502365819"/>
        <s v="4502366003"/>
        <s v="4502366229"/>
        <s v="4502366514"/>
        <s v="4502369833"/>
        <s v="4502370004"/>
        <s v="4502370964"/>
        <s v="4502371094"/>
        <s v="4502372137"/>
        <s v="4502372197"/>
        <s v="4502372268"/>
        <s v="4502372726"/>
        <s v="4502375521"/>
        <s v="4502375585"/>
        <s v="4502375628"/>
        <s v="4502375638"/>
        <s v="4502375994"/>
        <s v="4502378704"/>
        <s v="4502381721"/>
        <s v="4502382451"/>
        <s v="4502383421"/>
        <s v="4502383526"/>
        <s v="4502383536"/>
        <s v="4502383570"/>
        <s v="4502383580"/>
        <s v="4502383689"/>
        <s v="4502384674"/>
        <s v="4502384720"/>
        <s v="4502384722"/>
        <s v="4502385739"/>
        <s v="4502385750"/>
        <s v="4502386240"/>
        <s v="4502386351"/>
        <s v="4502387215"/>
        <s v="4502387224"/>
        <s v="4502387258"/>
        <s v="4502388688"/>
        <s v="4502388689"/>
        <s v="4502388692"/>
        <s v="4502389307"/>
        <s v="4502389876"/>
        <s v="4502390191"/>
        <s v="4502390212"/>
        <s v="4502390232"/>
        <s v="4502390633"/>
        <s v="4502391436"/>
        <s v="4502391442"/>
        <s v="4502392866"/>
        <s v="4502393543"/>
        <s v="4502396060"/>
        <s v="4502396720"/>
        <s v="4502396817"/>
        <s v="4502396838"/>
        <s v="4502396977"/>
        <s v="4502396996"/>
        <s v="4502399563"/>
        <s v="4502400885"/>
        <s v="4502400894"/>
        <s v="4502400960"/>
        <s v="4502401165"/>
        <s v="4502401952"/>
        <s v="4502403915"/>
        <s v="4502403917"/>
        <s v="4502403919"/>
        <s v="4502403920"/>
        <s v="4502403923"/>
        <s v="4502403925"/>
        <s v="4502405348"/>
        <s v="4502406432"/>
        <s v="4502406980"/>
        <s v="4502413139"/>
        <s v="4502413152"/>
        <s v="4502416222"/>
        <s v="4502418109"/>
        <s v="4502421377"/>
        <s v="4502421477"/>
        <s v="4502423454"/>
        <s v="4502423588"/>
        <s v="4502423595"/>
        <s v="4502423608"/>
        <s v="4502425633"/>
        <s v="4502425639"/>
        <s v="4502425646"/>
        <s v="4502425650"/>
        <s v="4502425656"/>
        <s v="4502425660"/>
        <s v="4502425663"/>
        <s v="4502425668"/>
        <s v="4502425682"/>
        <s v="4502429157"/>
        <s v="4502434216"/>
        <s v="4502436297"/>
        <s v="4502436298"/>
        <s v="4502437334"/>
        <s v="4502437869"/>
        <s v="4502437992"/>
        <s v="4502438025"/>
        <s v="4502438114"/>
        <s v="4502438151"/>
        <s v="4502440427"/>
        <s v="4502441211"/>
        <s v="4502441401"/>
        <s v="4502441728"/>
        <s v="4502441884"/>
        <s v="4502441901"/>
        <s v="4502441903"/>
        <s v="4502442903"/>
        <s v="4502443613"/>
        <s v="4502446444"/>
        <s v="4502449168"/>
        <s v="4502449177"/>
        <s v="4502450783"/>
        <s v="4502451041"/>
        <s v="4502454660"/>
        <s v="4502454677"/>
        <s v="4502458186"/>
        <s v="4502459552"/>
        <s v="4502460245"/>
        <s v="4502462347"/>
        <s v="4502462393"/>
        <s v="4502464910"/>
        <s v="4502465124"/>
        <s v="4502465125"/>
        <s v="4502465951"/>
        <s v="4502466177"/>
        <s v="4502467820"/>
        <s v="4502467855"/>
        <s v="4502470358"/>
        <s v="4502471822"/>
        <s v="4502472581"/>
        <s v="4502473752"/>
        <s v="4502474019"/>
        <s v="4502475082"/>
        <s v="4502478774"/>
        <s v="4502479514"/>
        <s v="4502480060"/>
        <s v="4502482670"/>
        <s v="4502484961"/>
        <s v="4502485011"/>
        <s v="4502485907"/>
        <s v="4502486059"/>
        <s v="4502486807"/>
        <s v="4502487662"/>
        <s v="4502487872"/>
        <s v="4502488676"/>
        <s v="4502488754"/>
        <s v="4502488802"/>
        <s v="4502488805"/>
        <s v="4502488814"/>
        <s v="4502488827"/>
        <s v="4502488885"/>
        <s v="4502488887"/>
        <s v="4502488893"/>
        <s v="4502488909"/>
        <s v="4502488911"/>
        <s v="4502488930"/>
        <s v="4502488949"/>
        <s v="4502488951"/>
        <s v="4502488954"/>
        <s v="4502488957"/>
        <s v="4502488960"/>
        <s v="4502488963"/>
        <s v="4502488965"/>
        <s v="4502489207"/>
        <s v="4502489259"/>
        <s v="4502490488"/>
        <s v="4502491431"/>
        <s v="4502497198"/>
        <s v="4502497229"/>
        <s v="4502497462"/>
        <s v="4502498313"/>
        <s v="4502498512"/>
        <s v="4502498813"/>
        <s v="4502499354"/>
        <s v="4502499360"/>
        <s v="4502499384"/>
        <s v="4502499502"/>
        <s v="4502499585"/>
        <s v="4502499607"/>
        <s v="4502499805"/>
        <s v="4502500637"/>
        <s v="4502500651"/>
        <s v="4502502019"/>
        <s v="4502502556"/>
        <s v="4502502565"/>
        <s v="4502503454"/>
        <s v="4502503465"/>
        <s v="4502504457"/>
        <s v="4502507316"/>
        <s v="4502507324"/>
        <s v="4502508326"/>
        <s v="4502510414"/>
        <s v="4502510602"/>
        <s v="4502510612"/>
        <s v="4502510614"/>
        <s v="4502511488"/>
        <s v="4502512018"/>
        <s v="4502513413"/>
        <s v="4502513420"/>
        <s v="4502513827"/>
        <s v="4502513914"/>
        <s v="4502514072"/>
        <s v="4502514073"/>
        <s v="4502515146"/>
        <s v="4502515889"/>
        <s v="4502516097"/>
        <s v="4502516101"/>
        <s v="4502516106"/>
        <s v="4502516264"/>
        <s v="4502516277"/>
        <s v="4502516679"/>
        <s v="4502518962"/>
        <s v="4502520569"/>
        <s v="4502521193"/>
        <s v="4502521326"/>
        <s v="4502521958"/>
        <s v="4502522370"/>
        <s v="4502522435"/>
        <s v="4502522541"/>
        <s v="4502522581"/>
        <s v="4502522582"/>
        <s v="4502522584"/>
        <s v="4502522585"/>
        <s v="4502522587"/>
        <s v="4502522588"/>
        <s v="4502522590"/>
        <s v="4502523610"/>
        <s v="4502525322"/>
        <s v="4502525901"/>
        <s v="4502526186"/>
        <s v="4502526877"/>
        <s v="4502528036"/>
        <s v="4502528641"/>
        <s v="4502530335"/>
        <s v="4502530354"/>
        <s v="4502530639"/>
        <s v="4502530671"/>
        <s v="4502530672"/>
        <s v="4502530677"/>
        <s v="4502532499"/>
        <s v="4502533490"/>
        <s v="4502534844"/>
        <s v="4502534863"/>
        <s v="4502534871"/>
        <s v="4502534878"/>
        <s v="4502534881"/>
        <s v="4502535252"/>
        <s v="4502535295"/>
        <s v="4502540075"/>
        <s v="4502540076"/>
        <s v="4502540077"/>
        <s v="4502540995"/>
        <s v="4502541941"/>
        <s v="4502542860"/>
        <s v="4502544393"/>
        <s v="4502544431"/>
        <s v="4502544443"/>
        <s v="4502544446"/>
        <s v="4502544447"/>
        <s v="4502544453"/>
        <s v="4502544454"/>
        <s v="4502544666"/>
        <s v="4502544709"/>
        <s v="4502544781"/>
        <s v="4502545142"/>
        <s v="4502545421"/>
        <s v="4502545432"/>
        <s v="4502545436"/>
        <s v="4502545446"/>
        <s v="4502545453"/>
        <s v="4502545454"/>
        <s v="4502545458"/>
        <s v="4502545460"/>
        <s v="4502545462"/>
        <s v="4502545464"/>
        <s v="4502545473"/>
        <s v="4502549360"/>
        <s v="4502549387"/>
        <s v="4502549426"/>
        <s v="4502549435"/>
        <s v="4502549441"/>
        <s v="4502549448"/>
        <s v="4502549458"/>
        <s v="4502549474"/>
        <s v="4502549482"/>
        <s v="4502550448"/>
        <s v="4502558563"/>
        <s v="4502560535"/>
        <s v="4502564468"/>
        <s v="4502565515"/>
        <s v="4502566662"/>
        <s v="4502567551"/>
        <s v="4502574104"/>
        <s v="4502574511"/>
        <s v="4502576108"/>
        <s v="4502576307"/>
        <s v="4502576335"/>
        <s v="4502578517"/>
        <s v="4502579075"/>
        <s v="4502580445"/>
        <s v="4502581300"/>
        <s v="4502581382"/>
        <s v="4502581600"/>
        <s v="4502582522"/>
        <s v="4502582526"/>
        <s v="4502582529"/>
        <s v="4502582531"/>
        <s v="4502582533"/>
        <s v="4502583225"/>
        <s v="4502583326"/>
        <s v="4502583374"/>
        <s v="4502583386"/>
        <s v="4502583432"/>
        <s v="4502583997"/>
        <s v="4502584034"/>
        <s v="4502585700"/>
        <s v="4502585755"/>
        <s v="4502585760"/>
        <s v="4502585766"/>
        <s v="4502585767"/>
        <s v="4502586179"/>
        <s v="4502586380"/>
        <s v="4502586949"/>
        <s v="4502586952"/>
        <s v="4502586960"/>
        <s v="4502586962"/>
        <s v="4502586965"/>
        <s v="4502586978"/>
        <s v="4502588419"/>
        <s v="4502588668"/>
        <s v="4502588680"/>
        <s v="4502588687"/>
        <s v="4502588737"/>
        <s v="4502588886"/>
        <s v="4502590655"/>
        <s v="4502590658"/>
        <s v="4502590659"/>
        <s v="4502590660"/>
        <s v="4502590661"/>
        <s v="4502590662"/>
        <s v="4502590663"/>
        <s v="4502590666"/>
        <s v="4502590667"/>
        <s v="4502590668"/>
        <s v="4502591634"/>
        <s v="4502591644"/>
        <s v="4502591688"/>
        <s v="4502592692"/>
        <s v="4502592828"/>
        <s v="4502593229"/>
        <s v="4502593747"/>
        <s v="4502594032"/>
        <s v="4502594545"/>
        <s v="4502594551"/>
        <s v="4502594556"/>
        <s v="4502594957"/>
        <s v="4502595704"/>
        <s v="4502595713"/>
        <s v="4502595719"/>
        <s v="4502595986"/>
        <s v="4502596085"/>
        <s v="4502596112"/>
        <s v="4502596306"/>
        <s v="4502596561"/>
        <s v="4502596566"/>
        <s v="4502596573"/>
        <s v="4502596683"/>
        <s v="4502596744"/>
        <s v="4502596788"/>
        <s v="4502597523"/>
        <s v="4502598183"/>
        <s v="4502598317"/>
        <s v="4502598320"/>
        <s v="4502598328"/>
        <s v="4502598341"/>
        <s v="4502598830"/>
        <s v="4502598875"/>
        <s v="4502598878"/>
        <s v="4502598880"/>
        <s v="4502598884"/>
        <s v="4502599480"/>
        <s v="4502599540"/>
        <s v="4502601420"/>
        <s v="4502601422"/>
        <s v="4502601460"/>
        <s v="4502601532"/>
        <s v="4502602045"/>
        <s v="4502602083"/>
        <s v="4502602093"/>
        <s v="4502602248"/>
        <s v="4502602269"/>
        <s v="4502602300"/>
        <s v="4502602305"/>
        <s v="4502602673"/>
        <s v="4502603608"/>
        <s v="4502603635"/>
        <s v="4502603714"/>
        <s v="4502603838"/>
        <s v="4502603916"/>
        <s v="4502606506"/>
        <s v="4502606556"/>
        <s v="4502606564"/>
        <s v="4502606567"/>
        <s v="4502606584"/>
        <s v="4502607674"/>
        <s v="4502607817"/>
        <s v="4502607916"/>
        <s v="4502607929"/>
        <s v="4502607933"/>
        <s v="4502607941"/>
        <s v="4502608009"/>
        <s v="4502608010"/>
        <s v="4502609086"/>
        <s v="4502609197"/>
        <s v="4502609624"/>
        <s v="4502609983"/>
        <s v="4502610107"/>
        <s v="4502610123"/>
        <s v="4502610128"/>
        <s v="4502610134"/>
        <s v="4502610142"/>
        <s v="4502610160"/>
        <s v="4502610524"/>
        <s v="4502610546"/>
        <s v="4502610557"/>
        <s v="4502611034"/>
        <s v="4502611065"/>
        <s v="4502611080"/>
        <s v="4502611091"/>
        <s v="4502611095"/>
        <s v="4502612280"/>
        <s v="4502612288"/>
        <s v="4502612290"/>
        <s v="4502612627"/>
        <s v="4502612630"/>
        <s v="4502613557"/>
        <s v="4502613577"/>
        <s v="4502613593"/>
        <s v="4502613598"/>
        <s v="4502614012"/>
        <s v="4502614033"/>
        <s v="4502614879"/>
        <s v="4502615454"/>
        <s v="4502615468"/>
        <s v="4502616932"/>
        <s v="4502616947"/>
        <s v="4502616954"/>
        <s v="4502616969"/>
        <s v="4502617045"/>
        <s v="4502617447"/>
        <s v="4502619105"/>
        <s v="4502619152"/>
        <s v="4502619170"/>
        <s v="4502619173"/>
        <s v="4502619194"/>
        <s v="4502619221"/>
        <s v="4502619230"/>
        <s v="4502619263"/>
        <s v="4502619264"/>
        <s v="4502619265"/>
        <s v="4502619266"/>
        <s v="4502619267"/>
        <s v="4502620532"/>
        <s v="4502620622"/>
        <s v="4502620691"/>
        <s v="4502620709"/>
        <s v="4502621615"/>
        <s v="4502621668"/>
        <s v="4502621724"/>
        <s v="4502622398"/>
        <s v="4502623120"/>
        <s v="4502623176"/>
        <s v="4502623183"/>
        <s v="4502623930"/>
        <s v="4502623935"/>
        <s v="4502623944"/>
        <s v="4502623961"/>
        <s v="4502623968"/>
        <s v="4502624084"/>
        <s v="4502624091"/>
        <s v="4502624096"/>
        <s v="4502624244"/>
        <s v="4502624337"/>
        <s v="4502624380"/>
        <s v="4502624404"/>
        <s v="4502624439"/>
        <s v="4502624493"/>
        <s v="4502624494"/>
        <s v="4502624495"/>
        <s v="4502624496"/>
        <s v="4502624497"/>
        <s v="4502624498"/>
        <s v="4502624499"/>
        <s v="4502624500"/>
        <s v="4502624501"/>
        <s v="4502624502"/>
        <s v="4502624503"/>
        <s v="4502625339"/>
        <s v="4502625347"/>
        <s v="4502625356"/>
        <s v="4502625358"/>
        <s v="4502625371"/>
        <s v="4502625377"/>
        <s v="4502625391"/>
        <s v="4502626932"/>
        <s v="4502626933"/>
        <s v="4502626934"/>
        <s v="4502626935"/>
        <s v="4502626936"/>
        <s v="4502626937"/>
        <s v="4502626938"/>
        <s v="4502627454"/>
        <s v="4502627460"/>
        <s v="4502628127"/>
        <s v="4501393523"/>
        <s v="4501471362"/>
        <s v="4501837062"/>
        <s v="4501915575"/>
        <s v="4501969409"/>
        <s v="4502242626"/>
        <s v="4502243571"/>
        <s v="4502249941"/>
        <s v="4502249949"/>
        <s v="4502263747"/>
        <s v="4501036380"/>
        <s v="4501243372"/>
        <s v="4501636043"/>
        <s v="4501662768"/>
        <s v="4501685559"/>
        <s v="4501685590"/>
        <s v="4501722463"/>
        <s v="4501722477"/>
        <s v="4501769619"/>
        <s v="4501781462"/>
        <s v="4501809572"/>
        <s v="4501810184"/>
        <s v="4501810196"/>
        <s v="4501810205"/>
        <s v="4501990529"/>
        <s v="4502024377"/>
        <s v="4502025431"/>
        <s v="4502054874"/>
        <s v="4502062167"/>
        <s v="4502131524"/>
        <s v="4502177993"/>
        <s v="4502235234"/>
        <s v="4502262949"/>
        <s v="4502267907"/>
        <s v="4502454921"/>
        <s v="4502198954"/>
        <s v="4502209185"/>
        <s v="4502256595"/>
        <s v="4502272181"/>
        <s v="4502286133"/>
        <s v="4502290763"/>
        <s v="4502298618"/>
        <s v="4502303855"/>
        <s v="4502304110"/>
        <s v="4502308808"/>
        <s v="4502311454"/>
        <s v="4502319732"/>
        <s v="4502319932"/>
        <s v="4502320773"/>
        <s v="4502321276"/>
        <s v="4502321298"/>
        <s v="4502321779"/>
        <s v="4502322050"/>
        <s v="4502322728"/>
        <s v="4502326310"/>
        <s v="4502331947"/>
        <s v="4502332379"/>
        <s v="4502332399"/>
        <s v="4502334047"/>
        <s v="4502335209"/>
        <s v="4502342385"/>
        <s v="4502343652"/>
        <s v="4502344701"/>
        <s v="4502348142"/>
        <s v="4502351461"/>
        <s v="4502352886"/>
        <s v="4502355048"/>
        <s v="4502360702"/>
        <s v="4502362570"/>
        <s v="4502363889"/>
        <s v="4502364945"/>
        <s v="4502368665"/>
        <s v="4502368669"/>
        <s v="4502371852"/>
        <s v="4502378139"/>
        <s v="4502378666"/>
        <s v="4502401082"/>
        <s v="4502402943"/>
        <s v="4502403004"/>
        <s v="4502405018"/>
        <s v="4502405637"/>
        <s v="4502405832"/>
        <s v="4502405923"/>
        <s v="4502405958"/>
        <s v="4502406212"/>
        <s v="4502406225"/>
        <s v="4502406226"/>
        <s v="4502406228"/>
        <s v="4502411694"/>
        <s v="4502425377"/>
        <s v="4502425679"/>
        <s v="4502425754"/>
        <s v="4502429383"/>
        <s v="4502430269"/>
        <s v="4502431268"/>
        <s v="4502434830"/>
        <s v="4502435900"/>
        <s v="4502438610"/>
        <s v="4502438650"/>
        <s v="4502438890"/>
        <s v="4502439116"/>
        <s v="4502440741"/>
        <s v="4502440958"/>
        <s v="4502441040"/>
        <s v="4502442037"/>
        <s v="4502442052"/>
        <s v="4502447762"/>
        <s v="4502447803"/>
        <s v="4502448138"/>
        <s v="4502449577"/>
        <s v="4502450382"/>
        <s v="4502451110"/>
        <s v="4502451136"/>
        <s v="4502451171"/>
        <s v="4502451184"/>
        <s v="4502451186"/>
        <s v="4502451536"/>
        <s v="4502455709"/>
        <s v="4502458516"/>
        <s v="4502464510"/>
        <s v="4502467483"/>
        <s v="4502467560"/>
        <s v="4502468154"/>
        <s v="4502468396"/>
        <s v="4502469767"/>
        <s v="4502469772"/>
        <s v="4502469785"/>
        <s v="4502469791"/>
        <s v="4502476424"/>
        <s v="4502479924"/>
        <s v="4502482509"/>
        <s v="4502482936"/>
        <s v="4502484628"/>
        <s v="4502485407"/>
        <s v="4502485431"/>
        <s v="4502486510"/>
        <s v="4502487833"/>
        <s v="4502488830"/>
        <s v="4502492352"/>
        <s v="4502492776"/>
        <s v="4502492891"/>
        <s v="4502498081"/>
        <s v="4502499547"/>
        <s v="4502499609"/>
        <s v="4502499610"/>
        <s v="4502499613"/>
        <s v="4502502213"/>
        <s v="4502502649"/>
        <s v="4502502789"/>
        <s v="4502502806"/>
        <s v="4502503077"/>
        <s v="4502504407"/>
        <s v="4502504469"/>
        <s v="4502506925"/>
        <s v="4502507541"/>
        <s v="4502507545"/>
        <s v="4502508502"/>
        <s v="4502508550"/>
        <s v="4502508590"/>
        <s v="4502509743"/>
        <s v="4502510723"/>
        <s v="4502515798"/>
        <s v="4502516566"/>
        <s v="4502519672"/>
        <s v="4502520615"/>
        <s v="4502520629"/>
        <s v="4502520705"/>
        <s v="4502527639"/>
        <s v="4502527671"/>
        <s v="4502530056"/>
        <s v="4502530106"/>
        <s v="4502531098"/>
        <s v="4502531175"/>
        <s v="4502531258"/>
        <s v="4502531268"/>
        <s v="4502532862"/>
        <s v="4502532973"/>
        <s v="4502537721"/>
        <s v="4502538187"/>
        <s v="4502540354"/>
        <s v="4502540369"/>
        <s v="4502540379"/>
        <s v="4502540513"/>
        <s v="4502540535"/>
        <s v="4502540552"/>
        <s v="4502540590"/>
        <s v="4502540611"/>
        <s v="4502543912"/>
        <s v="4502544089"/>
        <s v="4502544796"/>
        <s v="4502545030"/>
        <s v="4502545044"/>
        <s v="4502545061"/>
        <s v="4502552799"/>
        <s v="4502552801"/>
        <s v="4502569514"/>
        <s v="4502574420"/>
        <s v="4502578121"/>
        <s v="4502578754"/>
        <s v="4502579080"/>
        <s v="4502579082"/>
        <s v="4502580271"/>
        <s v="4502580945"/>
        <s v="4502583965"/>
        <s v="4502583976"/>
        <s v="4502583989"/>
        <s v="4502584132"/>
        <s v="4502584174"/>
        <s v="4502585401"/>
        <s v="4502585585"/>
        <s v="4502586934"/>
        <s v="4502586936"/>
        <s v="4502586937"/>
        <s v="4502586945"/>
        <s v="4502588553"/>
        <s v="4502589028"/>
        <s v="4502589239"/>
        <s v="4502589322"/>
        <s v="4502591780"/>
        <s v="4502591958"/>
        <s v="4502592774"/>
        <s v="4502592777"/>
        <s v="4502592782"/>
        <s v="4502592785"/>
        <s v="4502592791"/>
        <s v="4502593113"/>
        <s v="4502593281"/>
        <s v="4502593342"/>
        <s v="4502597429"/>
        <s v="4502597433"/>
        <s v="4502597440"/>
        <s v="4502597444"/>
        <s v="4502597629"/>
        <s v="4502597631"/>
        <s v="4502597638"/>
        <s v="4502597639"/>
        <s v="4502597643"/>
        <s v="4502597645"/>
        <s v="4502597647"/>
        <s v="4502597814"/>
        <s v="4502597830"/>
        <s v="4502597834"/>
        <s v="4502597836"/>
        <s v="4502597838"/>
        <s v="4502597845"/>
        <s v="4502597858"/>
        <s v="4502597865"/>
        <s v="4502598106"/>
        <s v="4502600411"/>
        <s v="4502600616"/>
        <s v="4502600621"/>
        <s v="4502600668"/>
        <s v="4502600672"/>
        <s v="4502600675"/>
        <s v="4502600677"/>
        <s v="4502600694"/>
        <s v="4502601147"/>
        <s v="4502601149"/>
        <s v="4502601151"/>
        <s v="4502601154"/>
        <s v="4502601499"/>
        <s v="4502607135"/>
        <s v="4502607142"/>
        <s v="4502607152"/>
        <s v="4502607197"/>
        <s v="4502607202"/>
        <s v="4502607204"/>
        <s v="4502607215"/>
        <s v="4502607221"/>
        <s v="4502607260"/>
        <s v="4502607265"/>
        <s v="4502607270"/>
        <s v="4502607275"/>
        <s v="4502607283"/>
        <s v="4502608504"/>
        <s v="4502608509"/>
        <s v="4502608514"/>
        <s v="4502608521"/>
        <s v="4502608524"/>
        <s v="4502608836"/>
        <s v="4502609799"/>
        <s v="4502612091"/>
        <s v="4502612099"/>
        <s v="4502612104"/>
        <s v="4502612107"/>
        <s v="4502612110"/>
        <s v="4502612798"/>
        <s v="4502613513"/>
        <s v="4502615790"/>
        <s v="4502617622"/>
        <s v="4502617627"/>
        <s v="4502617638"/>
        <s v="4502617721"/>
        <s v="4502617726"/>
        <s v="4502618655"/>
        <s v="4502619980"/>
        <s v="4502619994"/>
        <s v="4502620055"/>
        <s v="4502620060"/>
        <s v="4502620083"/>
        <s v="4502620177"/>
        <s v="4502620359"/>
        <s v="4502620943"/>
        <s v="4502621265"/>
        <s v="4502621270"/>
        <s v="4502622683"/>
        <s v="4502622694"/>
        <s v="4502622709"/>
        <s v="4502622722"/>
        <s v="4502623347"/>
        <s v="4502623745"/>
        <s v="4502623890"/>
        <s v="4502627085"/>
        <s v="4502627098"/>
        <s v="4502627246"/>
        <s v="4502627982"/>
        <s v="4502627994"/>
        <s v="4502628010"/>
        <s v="4502545467"/>
        <s v="4502545475"/>
        <s v="4502024946"/>
        <s v="4502445903"/>
        <s v="4502457604"/>
        <s v="4502468005"/>
        <s v="4502472628"/>
        <s v="4502475657"/>
        <s v="4502478034"/>
        <s v="4502484204"/>
        <s v="4502512828"/>
        <s v="4502513343"/>
        <s v="4502528751"/>
        <s v="4502530372"/>
        <s v="4502534053"/>
        <s v="4502542131"/>
        <s v="4502546751"/>
        <s v="4502554968"/>
        <s v="4502557257"/>
        <s v="4502560217"/>
        <s v="4502564637"/>
        <s v="4502566630"/>
        <s v="4502569573"/>
        <s v="4502575118"/>
        <s v="4502576505"/>
        <s v="4502577488"/>
        <s v="4502577500"/>
        <s v="4502577506"/>
        <s v="4502578124"/>
        <s v="4502579161"/>
        <s v="4502580744"/>
        <s v="4502581034"/>
        <s v="4502581037"/>
        <s v="4502581262"/>
        <s v="4502582181"/>
        <s v="4502582871"/>
        <s v="4502583148"/>
        <s v="4502583373"/>
        <s v="4502583434"/>
        <s v="4502583831"/>
        <s v="4502584267"/>
        <s v="4502584270"/>
        <s v="4502584480"/>
        <s v="4502585197"/>
        <s v="4502585220"/>
        <s v="4502585230"/>
        <s v="4502585274"/>
        <s v="4502585454"/>
        <s v="4502585953"/>
        <s v="4502586211"/>
        <s v="4502586248"/>
        <s v="4502587424"/>
        <s v="4502587435"/>
        <s v="4502587437"/>
        <s v="4502587753"/>
        <s v="4502588238"/>
        <s v="4502588240"/>
        <s v="4502588765"/>
        <s v="4502588971"/>
        <s v="4502588984"/>
        <s v="4502589246"/>
        <s v="4502589330"/>
        <s v="4502589331"/>
        <s v="4502589382"/>
        <s v="4502589432"/>
        <s v="4502589476"/>
        <s v="4502589515"/>
        <s v="4502589565"/>
        <s v="4502590022"/>
        <s v="4502590212"/>
        <s v="4502590345"/>
        <s v="4502591188"/>
        <s v="4502592017"/>
        <s v="4502593139"/>
        <s v="4502593206"/>
        <s v="4502593419"/>
        <s v="4502593436"/>
        <s v="4502593558"/>
        <s v="4502593561"/>
        <s v="4502595489"/>
        <s v="4502595771"/>
        <s v="4502595875"/>
        <s v="4502595947"/>
        <s v="4502596170"/>
        <s v="4502599451"/>
        <s v="4502599898"/>
        <s v="4502603262"/>
        <s v="4502605683"/>
        <s v="4502606063"/>
        <s v="4502606163"/>
        <s v="4502606897"/>
        <s v="4502608158"/>
        <s v="4502608494"/>
        <s v="4502608995"/>
        <s v="4502612278"/>
        <s v="4502612281"/>
        <s v="4502612282"/>
        <s v="4502612283"/>
        <s v="4502617413"/>
        <s v="4502617642"/>
        <s v="4502617719"/>
        <s v="4502617783"/>
        <s v="4502619094"/>
        <s v="4502619241"/>
        <s v="4502619663"/>
        <s v="4502619904"/>
        <s v="4502620329"/>
        <s v="4502620733"/>
        <s v="4502621376"/>
        <s v="4502622285"/>
        <s v="4502623313"/>
        <s v="4502625361"/>
        <s v="4502626166"/>
        <s v="4502626665"/>
        <s v="4502626803"/>
        <s v="4501364965"/>
        <s v="4502273796"/>
        <s v="4501596630"/>
        <s v="4501604358"/>
        <s v="4501605792"/>
        <s v="4502546969"/>
        <s v="4502555337"/>
        <s v="4502555366"/>
        <s v="4502555675"/>
        <s v="4502555690"/>
        <s v="4502555696"/>
        <s v="4502555707"/>
        <s v="4502555848"/>
        <s v="4502556154"/>
        <s v="4502556162"/>
        <s v="4502556167"/>
        <s v="4502560279"/>
        <s v="4502560284"/>
        <s v="4502573597"/>
        <s v="4502587148"/>
        <s v="4502588089"/>
        <s v="4502588149"/>
        <s v="4502590820"/>
        <s v="4502599713"/>
        <s v="4502601865"/>
        <s v="4502601872"/>
        <s v="4502602410"/>
        <s v="4502603792"/>
        <s v="4502604846"/>
        <s v="4502605142"/>
        <s v="4502605150"/>
        <s v="4502605342"/>
        <s v="4502607103"/>
        <s v="4502607165"/>
        <s v="4502607169"/>
        <s v="4501961756"/>
        <s v="4502545234"/>
        <s v="4501380630"/>
        <s v="4501421613"/>
        <s v="4501438988"/>
        <s v="4501472774"/>
        <s v="4501682184"/>
        <s v="4501684943"/>
        <s v="4501690203"/>
        <s v="4501690551"/>
        <s v="4501726133"/>
        <s v="4501803315"/>
        <s v="4501807544"/>
        <s v="4501808079"/>
        <s v="4501821214"/>
        <s v="4501850039"/>
        <s v="4501850407"/>
        <s v="4501929155"/>
        <s v="4502007202"/>
        <s v="4502007214"/>
        <s v="4502018795"/>
        <s v="4502018980"/>
        <s v="4502057550"/>
        <s v="4502111304"/>
        <s v="4502130164"/>
        <s v="4502141949"/>
        <s v="4502143504"/>
        <s v="4502146851"/>
        <s v="4502152755"/>
        <s v="4502178429"/>
        <s v="4502181038"/>
        <s v="4502182812"/>
        <s v="4502186089"/>
        <s v="4502188005"/>
        <s v="4502195150"/>
        <s v="4502197724"/>
        <s v="4502199336"/>
        <s v="4502201518"/>
        <s v="4502202125"/>
        <s v="4502204728"/>
        <s v="4502210625"/>
        <s v="4502211752"/>
        <s v="4502215708"/>
        <s v="4502218021"/>
        <s v="4502221805"/>
        <s v="4502225410"/>
        <s v="4502234415"/>
        <s v="4502242872"/>
        <s v="4502251197"/>
        <s v="4502251662"/>
        <s v="4502257374"/>
        <s v="4502258837"/>
        <s v="4502263295"/>
        <s v="4502263299"/>
        <s v="4502263442"/>
        <s v="4502264049"/>
        <s v="4502264319"/>
        <s v="4502264320"/>
        <s v="4502268986"/>
        <s v="4502270417"/>
        <s v="4502272171"/>
        <s v="4502272748"/>
        <s v="4502273015"/>
        <s v="4502273030"/>
        <s v="4502273444"/>
        <s v="4502273454"/>
        <s v="4502273630"/>
        <s v="4502273687"/>
        <s v="4502273775"/>
        <s v="4502283818"/>
        <s v="4502283833"/>
        <s v="4502293203"/>
        <s v="4502294814"/>
        <s v="4502294838"/>
        <s v="4502294908"/>
        <s v="4502294944"/>
        <s v="4502294954"/>
        <s v="4502294967"/>
        <s v="4502295625"/>
        <s v="4502295648"/>
        <s v="4502298228"/>
        <s v="4502299077"/>
        <s v="4502300379"/>
        <s v="4502302484"/>
        <s v="4502310792"/>
        <s v="4502311481"/>
        <s v="4502311650"/>
        <s v="4502313387"/>
        <s v="4502320346"/>
        <s v="4502328389"/>
        <s v="4502336693"/>
        <s v="4502338315"/>
        <s v="4502342736"/>
        <s v="4502356287"/>
        <s v="4502359349"/>
        <s v="4502359548"/>
        <s v="4502363290"/>
        <s v="4502370176"/>
        <s v="4502370800"/>
        <s v="4502371489"/>
        <s v="4502371830"/>
        <s v="4502373551"/>
        <s v="4502392824"/>
        <s v="4502396659"/>
        <s v="4502402809"/>
        <s v="4502404220"/>
        <s v="4502406997"/>
        <s v="4502407854"/>
        <s v="4502407855"/>
        <s v="4502407856"/>
        <s v="4502413112"/>
        <s v="4502413883"/>
        <s v="4502414333"/>
        <s v="4502415155"/>
        <s v="4502419812"/>
        <s v="4502421224"/>
        <s v="4502424899"/>
        <s v="4502426982"/>
        <s v="4502429658"/>
        <s v="4502435915"/>
        <s v="4502436085"/>
        <s v="4502436983"/>
        <s v="4502438515"/>
        <s v="4502438601"/>
        <s v="4502440629"/>
        <s v="4502440709"/>
        <s v="4502440855"/>
        <s v="4502446091"/>
        <s v="4502449623"/>
        <s v="4502452281"/>
        <s v="4502453778"/>
        <s v="4502454233"/>
        <s v="4502456134"/>
        <s v="4502456264"/>
        <s v="4502459735"/>
        <s v="4502462228"/>
        <s v="4502462811"/>
        <s v="4502463176"/>
        <s v="4502464731"/>
        <s v="4502465274"/>
        <s v="4502466997"/>
        <s v="4502468706"/>
        <s v="4502470255"/>
        <s v="4502472394"/>
        <s v="4502473497"/>
        <s v="4502473546"/>
        <s v="4502476103"/>
        <s v="4502477042"/>
        <s v="4502477276"/>
        <s v="4502478639"/>
        <s v="4502479069"/>
        <s v="4502484699"/>
        <s v="4502485314"/>
        <s v="4502493043"/>
        <s v="4502495906"/>
        <s v="4502497259"/>
        <s v="4502498773"/>
        <s v="4502498906"/>
        <s v="4502498937"/>
        <s v="4502499920"/>
        <s v="4502499949"/>
        <s v="4502500803"/>
        <s v="4502507565"/>
        <s v="4502508262"/>
        <s v="4502508312"/>
        <s v="4502509592"/>
        <s v="4502510873"/>
        <s v="4502515337"/>
        <s v="4502517701"/>
        <s v="4502520183"/>
        <s v="4502520873"/>
        <s v="4502522000"/>
        <s v="4502523653"/>
        <s v="4502523677"/>
        <s v="4502525220"/>
        <s v="4502525711"/>
        <s v="4502527959"/>
        <s v="4502532700"/>
        <s v="4502533681"/>
        <s v="4502534135"/>
        <s v="4502534447"/>
        <s v="4502604131"/>
        <s v="4502604166"/>
        <s v="4502604187"/>
        <s v="4502604359"/>
        <s v="4502604674"/>
        <s v="4502605590"/>
        <s v="4502607838"/>
        <s v="4502608993"/>
        <s v="4502609041"/>
        <s v="4502610585"/>
        <s v="4502610953"/>
        <s v="4502611257"/>
        <s v="4502611289"/>
        <s v="4502613695"/>
        <s v="4502613758"/>
        <s v="4502613759"/>
        <s v="4502614208"/>
        <s v="4502614229"/>
        <s v="4502614889"/>
        <s v="4502614935"/>
        <s v="4502616394"/>
        <s v="4502616400"/>
        <s v="4502616696"/>
        <s v="4502616717"/>
        <s v="4502618395"/>
        <s v="4502618406"/>
        <s v="4502618427"/>
        <s v="4502620546"/>
        <s v="4502620624"/>
        <s v="4502620797"/>
        <s v="4502620820"/>
        <s v="4502622177"/>
        <s v="4502622680"/>
        <s v="4502622967"/>
        <s v="4502623469"/>
        <s v="4502626363"/>
        <s v="4502626485"/>
        <s v="4502627875"/>
        <m/>
      </sharedItems>
    </cacheField>
    <cacheField name="סוג מסמך רכש" numFmtId="0">
      <sharedItems containsBlank="1" count="8">
        <s v="ZPFC"/>
        <s v="ZA"/>
        <s v="ZNB"/>
        <s v="ZFO"/>
        <s v="ZB"/>
        <s v="ZC"/>
        <s v="ZSO"/>
        <m/>
      </sharedItems>
    </cacheField>
    <cacheField name="קוד חברה" numFmtId="0">
      <sharedItems containsBlank="1"/>
    </cacheField>
    <cacheField name="סימוכין שלך" numFmtId="0">
      <sharedItems containsBlank="1"/>
    </cacheField>
    <cacheField name="תאריך מסמך" numFmtId="0">
      <sharedItems containsNonDate="0" containsDate="1" containsString="0" containsBlank="1" minDate="2004-03-21T00:00:00" maxDate="2025-07-29T00:00:00"/>
    </cacheField>
    <cacheField name="התחלת תקופת תוקף" numFmtId="0">
      <sharedItems containsNonDate="0" containsDate="1" containsString="0" containsBlank="1" minDate="2013-03-01T00:00:00" maxDate="2025-11-02T00:00:00"/>
    </cacheField>
    <cacheField name="סיום תקופת תוקף" numFmtId="0">
      <sharedItems containsNonDate="0" containsDate="1" containsString="0" containsBlank="1" minDate="2020-12-31T00:00:00" maxDate="2029-11-24T00:00:00"/>
    </cacheField>
    <cacheField name="שם יוצר ההזמנה" numFmtId="0">
      <sharedItems containsBlank="1"/>
    </cacheField>
    <cacheField name="ספק" numFmtId="0">
      <sharedItems containsBlank="1"/>
    </cacheField>
    <cacheField name="שם הספק" numFmtId="0">
      <sharedItems containsBlank="1"/>
    </cacheField>
    <cacheField name="מספר רישום מע&quot;מ" numFmtId="0">
      <sharedItems containsBlank="1"/>
    </cacheField>
    <cacheField name="סמן גירסה" numFmtId="0">
      <sharedItems containsBlank="1"/>
    </cacheField>
    <cacheField name="ערך הזמנה כולל מע&quot;מ" numFmtId="0">
      <sharedItems containsString="0" containsBlank="1" containsNumber="1" minValue="0" maxValue="333338913"/>
    </cacheField>
    <cacheField name="מטבע" numFmtId="0">
      <sharedItems containsBlank="1"/>
    </cacheField>
    <cacheField name="ערך הזמנה במ.ט.מ" numFmtId="0">
      <sharedItems containsString="0" containsBlank="1" containsNumber="1" minValue="0" maxValue="333338913"/>
    </cacheField>
    <cacheField name="אחוז ביצוע נומינלי" numFmtId="0">
      <sharedItems containsString="0" containsBlank="1" containsNumber="1" minValue="0" maxValue="128.02000000000001"/>
    </cacheField>
    <cacheField name="ביצוע ערך קבלות הטובין במט&quot;מ" numFmtId="0">
      <sharedItems containsString="0" containsBlank="1" containsNumber="1" minValue="0" maxValue="253219129.50999999"/>
    </cacheField>
    <cacheField name="ביצוע חשבוניות כולל מע&quot;מ והצמדות במט&quot;מ" numFmtId="0">
      <sharedItems containsString="0" containsBlank="1" containsNumber="1" minValue="0" maxValue="330298129.43000001"/>
    </cacheField>
    <cacheField name="יתרת הזמנות משוערכת בניכוי חשבוניות במטמ" numFmtId="0">
      <sharedItems containsString="0" containsBlank="1" containsNumber="1" minValue="0" maxValue="49887129.399999999"/>
    </cacheField>
    <cacheField name="לא הושלם" numFmtId="0">
      <sharedItems containsBlank="1"/>
    </cacheField>
    <cacheField name="טקסט כותרת" numFmtId="0">
      <sharedItems containsBlank="1" count="2292">
        <s v=" התקשרות של מוצרי חשמל לכלל יחידות המשרד בהתאם לפר"/>
        <s v=" אספקת מקררים לבניין החדש בהתאם לפרוטוקול 268/22 2"/>
        <s v=" עבודות בינוי שיפוצים והתאמות בנכסים בשימוש המשרד"/>
        <s v=" עבודות בינוי בטיחות ונגישות  בנכסים בשימוש המשרד"/>
        <s v=" מימוש אופציה לצורך השך מתן שירותי ניקיון ארצי עבו"/>
        <s v=" שכירת אולמות לביצוע בחינות ואלמטים נוספים עבור יח"/>
        <s v="  תשלום עבור חשמל + הוצאות שונות לועד בית 2023+202"/>
        <s v=" שירותי הנפקת כרטיסי רישוי לזכאי רישיונות בהתאם לפ"/>
        <s v=" שירותי הסעדה בנוף הגליל בהתאם לפרוטוקול 520/22 אש"/>
        <s v=" שירותי פירוק,העמסה,שינוע ואחסון מיטלטלין יח' החיל"/>
        <s v=" שירות שנתי למכונות ביול ואספקת מתכלים עבור כלל יח"/>
        <s v="  התקשרות עבור רכישת שירותים שיבוצעו ע&quot;י אנשים עם"/>
        <s v=" מכרז פומבי 45.21 למתן -שרותי אחסון ושינוע מטלטלין"/>
        <s v=" מכרז פומבי 74.17 - גיוס התמחים באמצעות חב' קודקס"/>
        <s v=" התקשרות עם חברץת קרן אש לצורכי שירותי כיבוי אש וי"/>
        <s v=" הובלת חומר משפטי עבור הפרקליטות בהתאם לפרוטוקול 4"/>
        <s v=" מתן שירותי ביקורת חשבונאית על דוחות כספיים של קרנ"/>
        <s v=" ציוד חד פעמי בהתאם להצעות מחיר לכלל יחידות המשרד."/>
        <s v=" שירותי הדרכה ופיתוח במסגרת מכרז פומבי 94.22 ובהתא"/>
        <s v=" כיבוד להרמת כוסית ר&quot;ה עבור מחלקת סייבר שרית שרון"/>
        <s v=" התקשרות מתאריך 01.09.23 עד לתאריך 31.8.24 משיכה מ"/>
        <s v=" התקשרות מתאריך 01.09.23 עד לתאריך 31.8.24  משיכה"/>
        <s v=" התקשרות מתאריך 01.09.23 עד לתאריך 31.8.23  משיכה"/>
        <s v=" התקשרות מתאריך 01.09.2023 עד לתאריך 31.8.24 משיכה"/>
        <s v=" ביצוע עבודות ותכנון השלמות עבור הכנ&quot;ר בבית מוסקוב"/>
        <s v=" חבילות מזון ומוצרים חד פעמיים לאבלים לפי פרוטוקול"/>
        <s v=" שימוש במרחב הממשלתי השיתופי בקרית הממשלה תל אביב,"/>
        <s v=" כל זכות התקשרות  לשנת 2024, פרוט' 267/23 מיום 20."/>
        <s v=" עבודות מיזוג אוויר בבית מע&quot;צ בהתאם לפרוטוקול 314/"/>
        <s v=" אספקת שוברי שי דיגיטליים בהתאם למכרז 42.23 ופרוטו"/>
        <s v=" מזנון הדר דפנה הארכת תקשרות בהתאם לפרוטוקול 217/2"/>
        <s v=" רכישה והתקנה ואחזקה של מתקני מים לשתיה עבור כלל י"/>
        <s v=" שיפוצים ובינוי בהדר דפנה בהתאם לפרוטוקול 330/2023"/>
        <s v=" מתן שירותי חוסן נפשי לעובדי המשרד בהתאם לפרוטוקול"/>
        <s v=" מתן שירותי אבטחת מתקנים במשר משפטים לשנת 2024 בהת"/>
        <s v=" מים -פטנטים 2024 מים -פטנטים 2023 הוקמה הזמנה לחצ"/>
        <s v=" מים הבאר השלישית - רחובות 2024 מים הבאר השלישית -"/>
        <s v=" מים טאבו אשדוד 2024 מים טאבו אשדוד 2023 הוקמה הזמ"/>
        <s v=" מים  בניין מוסקוביץ ת&quot;א 2024 מים  בניין מוסקוביץ"/>
        <s v=" מים טאבו חולון 2024 מים טאבו חולון 2023 הוקמה הזמ"/>
        <s v=" מים טאבו חדרה 2024 מים טאבו חדרה 2023 הוקמה הזמנה"/>
        <s v=" מים סיוע לוד 2024 מים סיוע לוד 2023 הוקמה הזמנה ל"/>
        <s v=" מים טאבו נצרת עילית 2024 27/7/25 נעילה לבקשת התקצ"/>
        <s v=" מים נתניה 2024 מים נתניה 2023 הוקמה הזמנה לחצי שנ"/>
        <s v=" מים בקעה  שרעי+ מים טייבה שרעיים 2024 מים בקעה  ש"/>
        <s v=" מים-מח&quot;ש+ מוקד הר החוצבים 2024 מים-מח&quot;ש+ מוקד הר"/>
        <s v=" מים פ&quot;ת טאבו 2024 מים פ&quot;ת טאבו 2023 הוקמה הזמנה ל"/>
        <s v=" מים פייר קינג 33  ועדת ערר קורונה עבור 2024 מים פ"/>
        <s v=" חשמל ציבורי+ מיזוג מוסקוביץ ת&quot;א לשנת 2024 חשמל צי"/>
        <s v=" חשמל עבור אנרגיה חריגה בית קרדן 2024 חשמל עבור אנ"/>
        <s v=" חשמל + מים בניין דונה לשנת 2024 חשמל + מים בניין"/>
        <s v=" חשמל+מים בית מצפה 2024 חשמל+מים בית מצפה 2023 הוק"/>
        <s v=" חשמל+מים+הוצאות ארנונה+יישום הסכם קיבוצי 2024 חשמ"/>
        <s v=" חשמל טאבו חדרה 2024 חשמל טאבו חדרה 2023 הוקמה הזמ"/>
        <s v=" חשמל+ מים אשקלון 2024 21/02/2024-  בהגבלות בערך צ"/>
        <s v=" חשמל + אנרגיה בית עומר לשנת 2024 התשלום של משרד ה"/>
        <s v=" חשמל+ מים + יישום הסכם קיבוצי עכו 2024 10/2/2025"/>
        <s v=" חשמל+ מים  בניין וולפסון 2024 חשמל+ מים  בניין וו"/>
        <s v="  חשמל  סיוע לוד שנת 2024 הגדלת הזמנה בהתאם לביצוע"/>
        <s v=" חשמל ציבורי ת&quot;א אפ&quot;כ 2024 חשמל ציבורי ת&quot;א אפ&quot;כ 20"/>
        <s v=" חשמל מגדלי הבירה שנת 2024 חשמל מגדלי הבירה שנת 20"/>
        <s v=" חשמל- מחסן למשרד המשפטים 2024 חשמל- מחסן למשרד המ"/>
        <s v=" חשמל ק. הממשלה ת&quot;א קומה 24+25 לשנת 2024 25.12.202"/>
        <s v=" חשמל ציבורי+משרדים ראשל&quot;צ-מח&quot;ש 2024 חשמל ציבורי+מ"/>
        <s v=" חשמל למח&quot;ש אילת 2024 חשמל למח&quot;ש אילת 2023 הוקמה ה"/>
        <s v=" קניון אחד נצרת טאבו  חשמל + מים 2024 קניון אחד נצ"/>
        <s v=" מים +חשמל בניין קרסו ב&quot;ש 2024 הספקים החדשים הם אל"/>
        <s v="  החזר הוצאות חשמל 2024  החזר הוצאות חשמל 2022 ההז"/>
        <s v=" החזר הוצאות חשמל 2024  פרקליט מאוים  נ.מ 2023 החז"/>
        <s v=" החזר הוצאות מים וחשמל עמדת זקיף 2024 2022- החזר ה"/>
        <s v=" חשמל טאבו אשדוד 2024 חשמל טאבו אשדוד 2023 הוקמה ה"/>
        <s v=" חשמל חוצבים 19 שנת 2024 חשמל חוצבים 19 שנת 2023 ה"/>
        <s v="  חשמל בוקעתה דרוזי לשנת 2024 27/7/25 נעילה לבקשת"/>
        <s v="  דמ&quot;נ שנת 2024 שורה 10 אפ&quot;כ שטח של :255+64+38+20="/>
        <s v=" התקשרות לשנת 2024  ועד הלל  6 התקשרות לשנת 2023 ה"/>
        <s v=" דמ&quot;נ בניין קרסו ב&quot;ש 2024 הספקים החדשים הם אלטשולר"/>
        <s v=" דמ&quot;נ החל שנתי 2024 שרעיים בקעה אל-גרבייה שורה 10+"/>
        <s v=" שורה 10- שטח משרדים 994.73 * 18.08 שורה 20- שטח ("/>
        <s v=" התקשרות לשנת 2024 שורה 10 תעריף ניקיון חב' ניהול"/>
        <s v=" התקשרות לשנת 2024 בקרה על התביעה מגדל שלום שטח 1,"/>
        <s v=" שנה 2024  שורה 10- מח&quot;ש אילת בהתאם חוזה ניהול של"/>
        <s v="  חשמל 2024 אפ&quot;כ לוד 27/7/25 נעילה לבקשת התקציבן ("/>
        <s v=" תלושי משכורת התקשרות לשנת 2024 החברה מספקת שרותים"/>
        <s v=" שנת 2024 התקשרות עבור רכישת שירותים שיבוצעו ע&quot;י א"/>
        <s v=" מתן שירותי מזנון בלשכה הראשית בהתאם למכרז פומבי 0"/>
        <s v=" פרוטוקול 244/23 מיום 23.10.23 עריכת בחינות זכו במ"/>
        <s v=" שכירות יחידות המשרד  2024 09.10.2024 - נוסף תקציב"/>
        <s v=" התקשרות לצורך מתן שירותי חניה לשנת 2024 התקשרות ח"/>
        <s v=" מתן שירותי חניה 2024 מתן שירותי חניה לעובדי רישום"/>
        <s v=" התקשרות לצורך מתן שירותי חניה לשנת 2024 בהתאם לאי"/>
        <s v=" עבודות בינוי ושיפוצים ברחבי הארץ בהתאם למאגר המאו"/>
        <s v=" שרותי חניה לשנת 2024 בהתאם לאישור ס.חשב התקשרות ע"/>
        <s v=" חניה עבור אורחיפם בקרית הממשלה נוף הגליל רשת קשר:"/>
        <s v=" התקשרות לצורך מתן שירותי חניה לשנת 2024 באישורי ה"/>
        <s v=" שוברי חניה עבור בית המשפט בטבריה עבור כלל היחידות"/>
        <s v=" תשלום  חשבוניות בגין שירותי חניה 1/2024 בגין שירו"/>
        <s v="  התקשרות לצורך מתן שירותי חניה לשנת 2024 שירותי ח"/>
        <s v=" התקשרות לצורך מתן שירותי חניה לשנת 2024 הקקשרות ב"/>
        <s v=" אספקת שירותי אבטחה לבתי מאוימים, לאבטחת מאוימים ו"/>
        <s v=" פרוטוקול 14/24 מאשר התקשרות לצורך מתן שירותי חניה"/>
        <s v=" פרוטוקול מספר 134/17 מאשר התקשרות לצורך מתן שירות"/>
        <s v="  הסעדה עבור מח&quot;ש לפי פרוטוקול 35.24 היקף ההתקשרות"/>
        <s v=" מתן חניה חודש 2/2024 עבור חניה לעובדים בהילל 6 פר"/>
        <s v=" פרוטוקול מספר  327/23 מאשר התקשרות לצורך מתן שירו"/>
        <s v=" מתן שירותי תרגום לשנת 2024 בהתאם לפרוטוקול 335/23"/>
        <s v=" תכנון הקמה מימון חלקי ותחזוקה של המבנה החדש  בהתא"/>
        <s v=" התקשרות לצורך מתן שירותי חניה לשנת 2024 במסגרת אי"/>
        <s v=" שירותי איסוף תיעוד רפואי עבור פרקליטויות לפי פרוט"/>
        <s v=" ביטוחים 2024 משרד המשפטים ספק משרד האוצר"/>
        <s v=" הוצאות תפעול בניין חדש   2024 30.6.2025 - תוספת ש"/>
        <s v=" שירותי חנייה לשנת 2024 בהתאם לפרוטוקול  328/23 27"/>
        <s v=" שירותי חניה לשנת 2024 בחניון זיסו פתח תקווה לעובד"/>
        <s v=" מתן שירותי תרגום מסמכים בתחום הרפואה המשפטית עבור"/>
        <s v=" תשלום חשבוניות חניה 3/2024 בהעדר הזמנת רכש באישור"/>
        <s v=" התקשרות  לצורך מתן שירותי חניה למגדל העיר וזיסו פ"/>
        <s v=" שירותי חניה בנכסי אריאל קרית הממשלה חיפה לשנת 202"/>
        <s v=" שירותי השגחה על נבחנים בבחינות שונות שנערכים על י"/>
        <s v=" שירותי חניה לשנת 2024 עבור עובדי המחלקה האזרחית ל"/>
        <s v=" שירותי חניה עבור יחידות מהילל ביקורת, סחר והחברה"/>
        <s v=" פרוטוקול מספר 42/42המשך התקשרות לצורך מתן שירותי"/>
        <s v=" התקשרות לצורך מתן שירותי חניה לשנת 2024 פרוטוקול"/>
        <s v=" מים שערי העיר 2024 מים שערי העיר 2023"/>
        <s v=" שירותי חניה עבור עובדי פרקליטות מחוז ת&quot;א פלילי, פ"/>
        <s v=" התקשרות לחניה לעובדי משרד המשפטים במרכז כלל בהתאם"/>
        <s v=" מזנון עבור יחידות המשרד בקרית הממשלה חיפה לשנת 20"/>
        <s v=" ביצוע שליחויות עבור יחידות המשרד בהתאם למכרז 119."/>
        <s v=" שירותי חניה לעובדי המשרד בנוף הגליל לשנת 2024 בהת"/>
        <s v=" שירותי חניה לשנת 2024 בגבעת שאול לעובדי היחידות :"/>
        <s v=" התקשרות לצורך מתן שירותי חניה 2024 לעובדי נציבות"/>
        <s v=" פרוטוקול 64/24 מאשר התקשרות לצורך מתן שירותי חניה"/>
        <s v=" מתן שירותי הובלה וסבלות עבור מעבר יחידות משרד המש"/>
        <s v=" שירותי חניה לעובדי פרקליטות דרום פלילי נוספים בהת"/>
        <s v=" כל זכות התקשרות  ,תרגום לשפה הרוסית בהתאם לפרוט'"/>
        <s v=" התקשרות עם חברת דין שיווק וקליה אספקת סלסלות ט&quot;ו"/>
        <s v=" חניה בחניון ירושלים של זהב עבור היחידות שיושבות ב"/>
        <s v=" ארנונה ירושלים  2024 לחודשים 11-12/2024 עבור הבני"/>
        <s v=" מתן שירותי חניה בבית המשפט בפתח תקווה לעובדי הפרק"/>
        <s v=" פניה 62-2024, לצורך מחקר בקרב אוכלוסיות לקוחות שי"/>
        <s v=" שירותי חניה 7-12/2024 חניון ימקא עבור עובדי המלך"/>
        <s v=" ביצוע עבודות תשתית ברשל&quot;א בהתאם לפרוטוקול 326/202"/>
        <s v=" 17.07.25: שונה תאריך אספקה ל-01.01.2026 בהתאם לבק"/>
        <s v=" התקשרות עם עו&quot;ד בבלגיה לצורך שירותי ייעוץ משפטי ב"/>
        <s v=" התקשרות לצורך פיתוח כלי דיגיטלי להכנת ילדים להליך"/>
        <s v=" עבודות בינוי ושיפוצים והתאמות בתחום הבינוי ותשתיו"/>
        <s v=" עבודות שיפוצים והתאמות בתחום הבינוי ותשתיות מיחשו"/>
        <s v=" ארנונה ירושלים  2025 התשלום באמצעות ממשק. תקנות ב"/>
        <s v=" שירותי הכוונה משפטית ראשונית ומיצוי זכויות בהתאם"/>
        <s v=" מתן שירותי הכוונה משפטית ראשונית ומיצוי זכויות בה"/>
        <s v=" מתן שירותי חניה 2025 מתן שירותי חניה לעובדי רישום"/>
        <s v=" התקשרות לצורך  מתן שירותי חניה לשנת 2025 התקשרות"/>
        <s v=" התקשרות לצורך מתן שירותי חניה לשנת 2025 במסגרת אי"/>
        <s v=" מתן שירותי חניה לשנת 2025 עבור בית הדין השרעי בנצ"/>
        <s v=" פרוטוקול מספר 118/20 מאשר התקשרות לצורך מתן שירות"/>
        <s v=" פרוטוקול מספר 360/24 מתאריך 16.12.2024 למתן שירות"/>
        <s v=" פרוטוקול מספר 9/23 מיום 09/01/2023 התקשרות לצורך"/>
        <s v=" פרוטוקול מספר 280/23  מיום  20/11/2023 התקשרות לצ"/>
        <s v=" פרוטוקול מספר 314/24 מיום 25.11.2024   התקשרות לצ"/>
        <s v=" שרותי חניה לשנת 2025 בהתאם לאישור ס.חשב התקשרות ע"/>
        <s v=" התקשרות לצורך מתן שירותי חניה לשנת 2025 באישורי ה"/>
        <s v=" פרוטוקול מספר 304/24 המאשר מתן שירותי חניה לשנת 2"/>
        <s v=" פרוטוקול  מספר 316/24  מיום 25/11/24  התקשרות לצו"/>
        <s v=" התקשרות לצורך ייצוג נפרד בעתירות שעניינן הקמת ועד"/>
        <s v=" פרוטוקול מספר 312Q24 nאשר התקשרות לצורך מתן שירות"/>
        <s v=" פרטוקול מספר 314/22 מיום 31/08/2022  התקשרות לצור"/>
        <s v=" פרוטוקול מספר 354/24 התקשרות לצורך מתן שירותי חני"/>
        <s v=" פרוטוקול מספר 35/23  מאשר התקשרות לצורך מתן שירות"/>
        <s v=" מתן שירותי חניה עהור הבקרה על התביעה ייצוג המדינה"/>
        <s v=" פרוטוקול מספר 51/23 מאשר התקשרות לצורך מתםן שירות"/>
        <s v=" שירותי חנייה לשנת 2025 בהתאם לפרוטוקול  318/24 עב"/>
        <s v=" פרוטוקול 353/24 מאשר התקשרות לצורך מתן שירותי חני"/>
        <s v=" התקשרות למתן שירותי חניה  בית הדר ת&quot;א לשנת 2025 ע"/>
        <s v=" התקשרות לצורך מתן שירותי חניה לשנת 2025 לפרקליטים"/>
        <s v=" מתן שירותי חניה לשנת 2025 במסגרת אישורים עד 50 אש"/>
        <s v=" התקשרות לצורך מתן שירותי חניה לשנת 2025 עד למעבר"/>
        <s v=" תקשרות לצורך מתן שירותי חניה לשנת 2025 שירותי  חנ"/>
        <s v=" פרוטוקול מספר 310/24 התקשרות לצורך מתן שירותי חני"/>
        <s v=" שירותי חניה לשנת 2025 לחניון הסבלנות - אגרון עבור"/>
        <s v=" שירותי חניה לשנת 2025 עבור יחידות המנהלת ברחוב כנ"/>
        <s v=" שירותי חניה לשנת 2025 גבעת שאול לעובדי היחידות :"/>
        <s v=" פרוטוקול מספר 276/24  התקשרות לצורך מתן שירותי חנ"/>
        <s v=" פרוטוקול  מספר 320/24 התקשרות לצורת תשלום דמי ניה"/>
        <s v=" פרוטוקול מספר 277/24 התקשרות לצורך מתן שירותי חני"/>
        <s v=" פרוטוקול מספר 441/22 מאשר התקשרות לצורך מתן שירות"/>
        <s v=" פרוטוקול מספר 275/24 מתן שירותי חניה לשנת 2025 28"/>
        <s v=" שוברי חניה עבור בית המשפט בחדרה עבור יחידות המופי"/>
        <s v=" פרוטוקול 317Q24 מאשר התקשרות לצורך מתן שירותי חני"/>
        <s v=" פרוטוקול מספר 303/24 התקשרות לצורך מתן שירותי חני"/>
        <s v=" שירותי חניה לשנת 2025 עבור עובדי האפ&quot;כ בשערי העיר"/>
        <s v=" שירותי חניה לשנת 2025 התאם לפרוטוקול 308/24 חניה"/>
        <s v=" ארנונה ת&quot;א לשנת 2025 ארנונה ת&quot;א לשנת 2024 סיום הת"/>
        <s v=" ארנונה לשנת 2025- טאבו אשדוד ארנונה לשנת 2024- טא"/>
        <s v=" ארנונה לשנת 2025- אשקלון פמ&quot;ח  דרום ארנונה לשנת 2"/>
        <s v=" ארנונה לשנת 2025- ב&quot;ש ארנונה לשנת 2024- ב&quot;ש סיום"/>
        <s v=" ארנונה בקעה אל-גרבייה  שרעי לשנת 2025 ארנונה בקעה"/>
        <s v=" ארנונה חדרה טאבו 2025 ארנונה חדרה טאבו 2024 סיום"/>
        <s v=" ארנונה חיפה לשנת 2025 ארנונה חיפה לשנת 2024 11/12"/>
        <s v=" ארנונה חולון טאבו 2025 ארנונה חולון טאבו 2024 סיו"/>
        <s v=" ארנונה טייבה שרעיים 2025 ארנונה טייבה שרעיים 2024"/>
        <s v=" ארנונה נצרת עילית 2025 ארנונה נצרת עילית 2024 סיו"/>
        <s v=" ארנונה נתניה 2025 ארנונה נתניה 2024 סיום התקשרות"/>
        <s v=" ארנונה סחנין 2025 ארנונה סחנין 2024 סיום התקשרות"/>
        <s v=" ארנונה עכו- טאבו 2025 ארנונה עכו- טאבו 2024 סיום"/>
        <s v=" ארנונה פ&quot;ת טאבו 2025 ארנונה פ&quot;ת טאבו 2024 סיום הת"/>
        <s v=" ארנונה ראש&quot;לצ-מח&quot;ש 2025 ארנונה ראש&quot;לצ-מח&quot;ש 2024 ס"/>
        <s v=" ארנונה רחובות 2025 ארנונה רחובות 2024"/>
        <s v=" ארנונה לוד 2025 ארנונה לוד 2024 סיום התקשרות"/>
        <s v=" ארנונה עבור  עריית מעלה אדומים 2025 ארנונה עבור ס"/>
        <s v=" ארנונה אילת 2025 ארנונה אילת 2024 סיום התקשרות"/>
        <s v=" מים -פטנטים 2025 מים -פטנטים 2024"/>
        <s v="  מים עבור יחידות בירושלים  2025  מים עבור יחידות"/>
        <s v=" מים הבאר השלישית - רחובות 2025 מים הבאר השלישית -"/>
        <s v=" מים טאבו אשדוד 2025 מים טאבו אשדוד 2024"/>
        <s v=" מים  בניין מוסקוביץ ת&quot;א 2025 מים  בניין מוסקוביץ"/>
        <s v=" מים טאבו חולון 2025 מים טאבו חולון 2024"/>
        <s v=" מים טאבו חדרה 2025 מים טאבו חדרה 2024"/>
        <s v=" מים סיוע לוד 2025 מים סיוע לוד 2024"/>
        <s v=" מים טאבו נצרת עילית 2025 מים טאבו נצרת עילית 2024"/>
        <s v=" מים נתניה 2025 מים נתניה 2024"/>
        <s v=" מים בקעה  שרעי+ מים טייבה שרעיים 2025 מים בקעה  ש"/>
        <s v=" מים-מח&quot;ש+ מוקד הר החוצבים 2025 מים-מח&quot;ש+ מוקד הר"/>
        <s v=" מים פ&quot;ת טאבו 2025 מים פ&quot;ת טאבו 2024"/>
        <s v=" מים שערי העיר 2025 מים שערי העיר 2024"/>
        <s v=" מים פייר קינג 33  ועדת ערר קורונה עבור 2025 מים פ"/>
        <s v=" חשמל ציבורי+ מיזוג מוסקוביץ ת&quot;א לשנת 2025 חשמל צי"/>
        <s v=" חשמל טאבו נתניה 2025 חשמל טאבו נתניה 2024"/>
        <s v=" חשמל טאבו נתניה 2025 04/09/2024 -תוספת בהתאם לביצ"/>
        <s v=" מים +חשמל בניין קרסו ב&quot;ש 2025 מים +חשמל בניין קרס"/>
        <s v=" חשמל+מים בית מצפה 2025 חשמל+מים בית מצפה 2024"/>
        <s v=" חשמל+מים+הוצאות ארנונה+יישום הסכם קיבוצי 2025 חשמ"/>
        <s v="  תשלום עבור חשמל + הוצאות שונות לועד בית 2025 פרק"/>
        <s v=" חשמל טאבו חדרה 2025 חשמל טאבו חדרה 2024"/>
        <s v=" חשמל+ מים אשקלון 2025 21/02/2024-  בהגבלות בערך צ"/>
        <s v=" החזר הוצאות מים וחשמל עמדת זקיף 2025 החזר הוצאות"/>
        <s v=" מים +חשמל בניין קרסו ב&quot;ש 2025 הספקים החדשים הם אל"/>
        <s v=" חשמל + אנרגיה בית עומר לשנת 2025 התשלום של משרד ה"/>
        <s v=" חשמל+ מים + יישום הסכם קיבוצי עכו 2025 חשמל+ מים"/>
        <s v=" חשמל+ מים  בניין וולפסון 2025 חשמל+ מים  בניין וו"/>
        <s v="  חשמל  סיוע לוד שנת 2025  חשמל  סיוע לוד שנת 2024"/>
        <s v="  חשמל בוקעתה דרוזי לשנת 2025  חשמל בוקעתה דרוזי ל"/>
        <s v=" חשמל- מחסן למשרד המשפטים 2025 חשמל- מחסן למשרד המ"/>
        <s v=" חשמל ציבורי נצרת אפ&quot;כ 2025 חשמל ציבורי נצרת אפ&quot;כ"/>
        <s v=" חשמל מגדלי הבירה שנת 2025 חשמל מגדלי הבירה שנת 20"/>
        <s v=" חשמל ציבורי+משרדים ראשל&quot;צ-מח&quot;ש 2025 חשמל ציבורי+מ"/>
        <s v=" חשמל עבור אנרגיה חריגה בית קרדן 2025 חשמל עבור אנ"/>
        <s v=" חשמל למח&quot;ש אילת 2025 חשמל למח&quot;ש אילת 2024"/>
        <s v=" חשמל פ&quot;ת-טאבו 2025 חשמל פ&quot;ת-טאבו 2024"/>
        <s v=" קניון אחד נצרת טאבו  חשמל + מים 2025 קניון אחד נצ"/>
        <s v=" חשמל עבור נוף הגליל נצרת עילית (גלבוע 1)לשנת 2025"/>
        <s v="  החזר הוצאות חשמל 2025  החזר הוצאות חשמל 2024"/>
        <s v=" החזר הוצאות חשמל 2025  פרקליט מאוים  נ.מ החזר הוצ"/>
        <s v=" חשמל טאבו אשדוד 2025 חשמל טאבו אשדוד 2024"/>
        <s v=" חשמל חוצבים 19 שנת 2025 חשמל חוצבים 19 שנת 2024"/>
        <s v=" החזר תשלומי מים וחשמל לשנת 2025 10.1.2024 - הארכת"/>
        <s v="  חשמל  אפ&quot;כ לוד 2025  חשמל 2024 אפ&quot;כ לוד"/>
        <s v=" חשמל לשכה ראשית - התשלום לחברת החשמל של מזרח י-ם"/>
        <s v=" פרוטוקול מספר 306/24 המשך התקשרות לצורך מתן שירות"/>
        <s v="  התקשרות לצורך מתן שירותי חניה לשנת 2025 שירותי ח"/>
        <s v=" שירותי חניה לשנת 2025 עבור עובדי המחלקה האזרחית ל"/>
        <s v=" ביטוחים 2025 משרד המשפטים ביטוחים 2024 משרד המשפט"/>
        <s v=" שכירות יחידות המשרד  2025 לפי הקובץ של האוצר שכיר"/>
        <s v=" פרוטוקול 302/24 התקשרות לצורך מתן שירותי חניה לשנ"/>
        <s v=" התקשרות לצורך מתן שירותי חניה לשנת 2025 פרוטוקול"/>
        <s v=" תוספת חניות לאורחים ברשות הפטנטים לשנת 2025"/>
        <s v=" פרוטוקול 274/24 מאשר התקשרות לצורך מתן שירותי חני"/>
        <s v=" חשמל ק. הממשלה ת&quot;א קומה 24+25 לשנת 2025 25.12.202"/>
        <s v=" שירותי ייעוץ משפטי עבור המחלקה הבין לאומית בהתאם"/>
        <s v=" פרוטוקול מספר 273/24 nאשר התקשרות לצורך מתן שירות"/>
        <s v=" שירותי חניה לשנת 22025 לחניון זיסו פתח תקווה לעוב"/>
        <s v=" השכרת מקומות חניה בחניון צפוני עילי בבניין להב )ב"/>
        <s v=" שירותי חניה לשנת 2025 עבור פרקליטות באר שבע"/>
        <s v=" שירותי חניה לשנת 2025 חניון ימקא עבור עובדי המלך"/>
        <s v=" פרוטוקול מספר  255/25 התקשרות לצורך מתן שירותי חנ"/>
        <s v=" שירותי חניה בקריית הממשלה ת&quot;א לשנת 2025 30.6.25 -"/>
        <s v="  שירותי חניה לפרקליטים המגיעים לדיונים בבית דין ל"/>
        <s v=" חניות לפרקליטים בבתי דין לעבודה לשנת 2025-2026"/>
        <s v=" שנת 2025 התקשרות עבור רכישת שירותים שיבוצעו ע&quot;י א"/>
        <s v=" שירותי חניה בקריית הממשלה ת&quot;א לשנת 2025 7/6/2025"/>
        <s v=" שירותי חניה לעובדי המשרד בנוף הגליל לשנת 2025 בהת"/>
        <s v=" מכרז 56.24 מתן שירותי ייעוץ סיוע וליווי יחידות המ"/>
        <s v=" הנפקת כרטיסי רישוי בהתאם למכרז 58.24 והנפקתם לזגא"/>
        <s v=" דמי ניהול לקרית הממשלה בחיפה לשנת 2025 התשלום החל"/>
        <s v=" התקשרות למתן שירותי פיתוח ויישום תכנית הכשרה,תכני"/>
        <s v=" פרוטוקול 481/19 מתן שירות מזנון וכיבוד בניין מטה"/>
        <s v=" התקשרות לצורת התאמות ושיפוצים בהתאם לפרוטוקול 118"/>
        <s v=" הפעלת ואחזקת מתחם כושר תוך הפעלת חוגים ושמירה על"/>
        <s v=" בהתאם לחוזה 5008440 מול הדיור הממשלתי התרשרות לחנ"/>
        <s v=" מכרז פומבי 12/25 שירותי חניה סולילארית פרוטוקול 1"/>
        <s v=" התקשרות לצורך מתן שירותי חניה 2025 לעובדי נציבות"/>
        <s v=" מכרז הובלות מס'87/24 התקשרות בהתאם לפרוטוקול 60/2"/>
        <s v=" עלות של 1 ש&quot;ח למעקב אחר תוקף ההתקשרות וביטוח בדיק"/>
        <s v=" שירותי מיחשוב התקשרות עם חברת ITTI לעדכון נתונים"/>
        <s v=" מתן שירותי חניה עבור הבקרה על התביעה ייצוג המדינה"/>
        <s v=" תשלום  עבור במת חשמל בהתאם לחוזה שסוכם עבור שנת 2"/>
        <s v=" שירותי מיחשוב התקשרות עם חברת ITTI פרוטוקול ועדת"/>
        <s v=" עבודות בינוי ושיפוצים בקריית הממשלה נוף הגליל לפי"/>
        <s v=" שירותי הסעים במוניות מזדמנות לבתי המשפט השונים במ"/>
        <s v=" מערכת חכמה לניהול הסעות עבור משרד המשפטים בהתאם ל"/>
        <s v=" מכרז קלט נתונים עבור הרשות לאיסור הלבנת הון ומימו"/>
        <s v=" 15.09.2024 - הארכת התקשרות לצורך שירותי הובלה וסב"/>
        <s v=" הארכת התקשרות עם חברת קרן אש לצורך מתן שירותים למ"/>
        <s v=" הפעלת מוקד טלפוני ותקשורת כתובה במיקור חוץ עבור מ"/>
        <s v=" הסכם התקשרות עבור פיילוט נפגעי עבירה בחברה הערבית"/>
        <s v=" מים ביה&quot;ד שרעי סכנין - סגירת חובות לשנת 2024."/>
        <s v=" מימוש אופציה להארכת התקשרות בהתאם לפרוטוקול 260/2"/>
        <s v=" השתתפות יחסית בעלויות בידוק בטחוני במסגרת מתווה ש"/>
        <s v=" שיפוצים והתאמות לשנים 2024-2025 בנכסי המשרד בהתאם"/>
        <s v=" מים הסדרת תשלום חוב לשנת 2016-2022 של יחידת הסיוע"/>
        <s v=" תוספות בהתאם להוראת מינהל הדיור הממשלתי להקמת מטב"/>
        <s v=" ביצוע עבודות שונות בתחום הבינוי והתשתיות לצורך הק"/>
        <s v=" ביצוע שיפוצים למערכת מיזוג האוויר בנכס המדינה, בי"/>
        <s v=" ביצוע שיפוצים מערכת מיזוג אוויר בנכסי המדינה באזו"/>
        <s v=" עדכון תוכניות וביצוע במסגרת שיפוץ קומת יחידת חדלו"/>
        <s v=" ביצוע עבודות שיפוצים והתאמות קלות בנכס שבמגדלי הב"/>
        <s v=" התקשרות למתן שירותי ניהול ותפעול מרכז קלט ניתוח ו"/>
        <s v=" חשמל הוראות קבע לשנת 2025 19.03.2025 - שונה תנאי"/>
        <s v=" דמי ניהול עבור טאבו רחובות 2025 1042.5 מ&quot;ר לחודש"/>
        <s v=" דמ&quot;נ שנתי 2025 נצרת עילית, הסכם ניהול חדש החל מיו"/>
        <s v=" התקשרות לשנת 2025 דמ&quot;נ בית התאומים י-ם שורה 10 אפ"/>
        <s v=" דמ&quot;נ 2025 : עבור סנגוריה מרכז ת&quot;א - בניין חן קמור"/>
        <s v=" דמ&quot;נ החל שנתי 2025 שרעיים בקעה אל-גרבייה שטח 774"/>
        <s v=" דמ&quot;נ פטנטים הגן הטכנולוגי שנת 2025 שורה 10: 1. שט"/>
        <s v=" דמ&quot;נ שרעי סכנין, שנת 2025  שטח 400 מ&quot;ר שורה 10- 1"/>
        <s v=" דמ&quot;נ  פרקליטות מחוז אשקלון כצנלסון 10, אשקלון לשנ"/>
        <s v=" דמ&quot;נ  טאבו חדרה שנת 2025 שורות 10: 2.09 $*4%*7%*5"/>
        <s v=" דמ&quot;נ לשנת 2025 דמ&quot;נ טאבו אשדוד קניון סימול קומה 9"/>
        <s v=" דמ&quot;נ שנת 2025 הדר דפנה 3,507.1* 21.4= 75,051.94 6"/>
        <s v=" ועד בית בית הדר ת&quot;א שנת 2025 שטח חדש  327.5 בהתאם"/>
        <s v=" דמ&quot;נ שערי העיר אפ&quot;כ  2025 שורה 10- שטח 2333.14 מ&quot;"/>
        <s v=" שנת 2025 בית עומר היחידות המקצועיות 739 מ&quot;ר דמ&quot;נ"/>
        <s v=" שנת 2025 דמ&quot;נ סיוע לוד שטח 1525.75 מ&quot;ר שורה 10- ע"/>
        <s v=" דמי ניהול לשנת 2025 דמ&quot;נ דרוזי  בוקעתא   החל מיום"/>
        <s v=" חוזה ניהול ואחזקה לשנת  2025 עלות של 8.89 ש&quot;ח למ&quot;"/>
        <s v=" דמ&quot;נ ת&quot;א יגאל אלון שנת 2025 -  אפ&quot;כ שורה 10  צמוד"/>
        <s v="  התקשרות לשנת 2025 שורה 10- חוזה ניהול תמורה סעיף"/>
        <s v=" התקשרות לשנת 2025 שורה 10 - מים שנת 2025 1.2 לאדם"/>
        <s v=" התקשרות לשנת 2025 בקרה על התביעה מגדל שלום שורה 1"/>
        <s v=" דמ&quot;נ 2025 טאבו + מח&quot;ש נתניה שורה 10 שטח 1156.07 ש"/>
        <s v=" שנה 2025  שורה 10- מח&quot;ש אילת בהתאם חוזה ניהול של"/>
        <s v=" שנת 2025  דמ&quot;נ טאבו פ&quot;ת, בהתאם לחוזה הניהול מיום"/>
        <s v=" דמ&quot;נ ק. הממשלה חיפה בניין א' לשנת 2025 שורה 10: 7"/>
        <s v=" דמ&quot;נ בבניין שערי העיר בקומה 7 לשנת 2025. שטח- 433"/>
        <s v=" התקשרות לשנת 2025 בית מצפה סיוע + המחלקה הכלכלית"/>
        <s v=" 2025 דמ&quot;נ בהתאם לחוזה הניהול עבור שטחים חיצוניים+"/>
        <s v="  דמ&quot;נ שנת 2025 שורה 10 אפ&quot;כ שטח של :255+64+38+20="/>
        <s v=" לשנת 2025 דמ&quot;נ בניין דונה י-ם החל מיום 01/10/2017"/>
        <s v=" דמ&quot;נ טאבו יחידת הדרכה( במקום מח&quot;ש)שנת 2025 שורה 1"/>
        <s v=" דמ&quot;נ 2025 פייר קינג 33  ועדת ערר קורונה 12 חודשים"/>
        <s v=" דמי ניהול בית קרדן ת&quot;א 2025 לות של 24.5 ש&quot;ח למ&quot;ר"/>
        <s v=" דמ&quot;נ טאבו  בניין וולפסון 2025 שטח 388 מ&quot;ר לחודש *"/>
        <s v="  דמ&quot;נ 2025 עבור נכס חדש הר החוצבים עבור יחידת המי"/>
        <s v=" דמ&quot;נ אפ&quot;כ לשנת 2025 החל מיום 01/07/2022, שטח 544"/>
        <s v=" שנת 2025 דמי ניהול  מוקד טלפוני שטח של 1,350 מ&quot;ר"/>
        <s v=" דמי ניהול מח&quot;ש ירושלים, שטח 1900 . לחודש 02/2017"/>
        <s v="  דמ&quot;נ מגדל העיר התקשרות לשנת 2025  64 מודלים סה&quot;כ"/>
        <s v=" דמ&quot;נ בניין מוסקוביץ 2025 שטח קומות קומה 0+גלריה ש"/>
        <s v=" דמ&quot;נ בניין קרסו ב&quot;ש 2025 הספקים החדשים הם אלטשולר"/>
        <s v=" דמ&quot;נ קרייה באר שבע רבעון ראשון 2025  שטח  6350.60"/>
        <s v=" דמי ניהול  לשנת 2025 בניין כלל שורה 10+30 - שטח מ"/>
        <s v=" דמ&quot;נ עכו 2025 שורה 10- תעריף 12.4. שורה  20  תשלו"/>
        <s v=" 2025 -  דמ&quot;נ ק. הממשלה חיפה בניין ב' שורה 10+30 -"/>
        <s v=" דמ&quot;נ ק. הממשלה נוף הגליל 2025 שטח משרד המשפטים 26"/>
        <s v=" שנת 2025 שורה 10+30-  תשלום  24,099.6 בהתאם לפירו"/>
        <s v="  דמ&quot;נ  מגדלי  הבירה שנת 2025 שורה 10+30 אחזקה ל-6"/>
        <s v=" ועד בית בית אגרון שנתי לשנת 2025 תקציב שנתי של 24"/>
        <s v=" דמ&quot;נ שנת 2025 שורה 10 - דמ&quot;נ קריה ת&quot;א שטח 395 מ&quot;ר"/>
        <s v=" התקשרות לשנת 2025 שטח 540 תעריף 7.8 ש&quot;ח למ&quot;ר תערי"/>
        <s v=" 14.07.25: נוספה שורה 20-הרחבת ההזמנה בהיקף של 150"/>
        <s v=" התקשרות לצורך התקנת מערכות ביטחון בקומה 6 וחיבורן"/>
        <s v=" ארנונה נצרת סיוע+ שרעי 2025 ארנונה נצרת סיוע+ שרע"/>
        <s v=" שירותי עריכת ובדיקת בחינות ממוחשבות עבור מנהלת הי"/>
        <s v=" מתן שירותי ניקיון ליחידות המשרד באזור ת&quot;א, המרכז"/>
        <s v=" מתן שירותי הסעדה עבור עובדי המשרד במחוז ת&quot;א בבניי"/>
        <s v=" דמ&quot;נ שנת 2025 קרית הממשלה תל אביב שורה 10 - דמ&quot;נ"/>
        <s v=" מתן שירותי תחזוקה עבור מבנים שונים של משרד המשפטי"/>
        <s v=" דמי ניהול לתקופה 1.10.2024-31.12.2025 קמ&quot;ש נתניה"/>
        <s v=" מתן שירותי דואר, מכרז 8.20 הארכת התקשרות בהתאם לפ"/>
        <s v=" ציוד משרדי בית הדין דרוזי מסעדה איש קשר : Nadim K"/>
        <s v=" ציוד משרדי סיוע משפטי מחוז נצרת אשת קשר נדידה אבו"/>
        <s v=" ציוד משרדי סיוע משפטי מחוז לוד אשת קשר : בריג''ט"/>
        <s v=" ציוד משרדי עבור פרקליטות פלילי מחוז דרום אשת קשר"/>
        <s v=" ציוד משרדי פרקליטות חיפה פלילי  רדה שוחט אלון, 05"/>
        <s v=" ציוד משרדי פרקליטות חיפה פלילי לוטם גגתי, 054-753"/>
        <s v=" הובלות ארצי פרוט' 94/20 מיום 17/03/2020, מכרז פומ"/>
        <s v=" פרוטוקול  מספר 323/23  מיום 18/12/2023  התקשרות ל"/>
        <s v=" פרוטוקול מספר 313/22 מאשר התקשרות לצורך מתן שירות"/>
        <s v=" פרוטוקול מספר 282/23 מיום 20/11/2023  חניה לשנת 2"/>
        <s v=" פרוטוקול  מספר 246/22מיום 11/07/2022 התקשרות לצור"/>
        <s v=" פרוטוקול מספר 315/22 מאשר התקשרות לצורך מתן שירות"/>
        <s v=" פרוטוקול  מספר 269/23  מיום 13/11/2023 התקשרות  ל"/>
        <s v=" פרוטוקול מספר 271/23  מיום 13/11/2023  מתן שירותי"/>
        <s v=" התקשרות למתן שירותי חניה  בית הדר ת&quot;א התקשרות עד"/>
        <s v=" חיוב בניין חדש למטה חשכ&quot;ל  מנהלת הבינוי"/>
        <s v=" 27/07/2025  סבסוד ארוחות  הזמנה חדשה לקישור תשלומ"/>
        <s v=" כיבוד משקי, רישום והסדר מקרקעין, יאיר אבוחצירה 05"/>
        <s v=" אלקטרו קובי - טבריה. 1) 2 קומקום חשמלי כולל משלוח"/>
        <s v=" טרקלין חשמל - מוצרי צריכה בע&quot;מ 1) מקרר משרדי כ-10"/>
        <s v=" מוצרי חשמל אפ&quot;כ ת&quot;א נורית יוחאי 0506216157 התשלום"/>
        <s v=" כיבוד משקי, הרשות להגנת הפרטיות, חופית זהוראי, 05"/>
        <s v=" כיבוד משקי הנהלת הרשות לרישום והסדר זכויות מקרקעי"/>
        <s v=" כיבוד משקי פרקליטות חיפה פלילי (שד' פל ים 15) לינ"/>
        <s v=" ציוד משקי אגף ביקורת פנימית (הלל 6 קומה 5 י-ם) יפ"/>
        <s v=" ציוד משקי סניגוריה ארצית רוחמה שמואלי 0506216916"/>
        <s v=" כיבוד מישקי הרשות להגנת הפרטיות (דרך מנחם בגין 12"/>
        <s v=" פרקליטות דרום פלילי, ענת דקל, 050-6216047 התשלום"/>
        <s v=" פרקליטות חיפה אזרחי, ג'נאן אבראהים, 0539641691 הת"/>
        <s v=" הזמנה עבור קליטת חשבוניות 1/1/19-30/6/22 על חשבון"/>
        <s v=" הזמנה לא פעילה נמחקה בתאריך 01/08/04"/>
        <s v=" עפ&quot;י חשבונית מצ&quot;ב 6809 (חשבונית מקור נמצאת אצל ני"/>
        <s v=" עבור רשום מקרקעין רחובות חשכ&quot;ל"/>
        <s v=" עבור פיקוח ומנהלת על בניין משרד המשפטים החדש בקרי"/>
        <s v=" עבור פרמ&quot;ח ת&quot;א פלילי- ציפי יעקב שד' שאול המלך 39"/>
        <s v=" ציוד משרדי עבור פרקליטות המדינה מח' כלכלית איש קש"/>
        <s v=" ציוד משרדי עבור פרקליטות המדינה מח' אזרחית איש קש"/>
        <s v=" ציוד משרדי עבור פרקליטות חיפה פלילי אשת קשר: חן ו"/>
        <s v=" ציוד משרדי עבור  פרקליטות חיפה פלילי אשת קשר: חן"/>
        <s v=" שירותי לינה - בעבור העובד אלון אלטמן פרקליטות דרו"/>
        <s v=" ציוד משרדי, פרקליטות מחוז ת&quot;א (אזרחי), מיה מזרחי,"/>
        <s v=" ציוד משרדי פרקליטות המחלקה הכלכלית, הסורג 1 קומה"/>
        <s v=" ציוד משרדי, סנגוריה ציבורית ת&quot;א, רוחמה שמואלי, 05"/>
        <s v=" ציוד משרדי, סנגוריה ציבורית מרכז, אפרת מאולבוגט,"/>
        <s v=" ציוד משרדי, פרקליטות המדינה - מחלקת הסייבר, גל לו"/>
        <s v=" חדר סינגל על   בסיס לינה וארוחת בוקר עבור העובדת"/>
        <s v=" מכרז דיגיטל-9-2019-איקן מס בע&quot;מ עיצוב גרפי לדוח כ"/>
        <s v=" ציוד משרדי פרקליטות ירושלים פלילי, אושרית אליהו,"/>
        <s v=" ציוד משרדי פרקליטות ת&quot;א פלילי- שרית אברהמי 050-62"/>
        <s v=" ציוד משרדי פרקליטות ים פלילי-יעקב זהר  050-621610"/>
        <s v=" ציוד משרדי נציבות הביקורת על מערך התביעה וייצוג ה"/>
        <s v=" השאלת תוכנת  FINEREADER פרקליטות ירושלים אזרחי, א"/>
        <s v=" נייר אקולוגי 75 או 80 גרם. פרקליטות ירושלים אזרחי"/>
        <s v=" כיבוד משקי פרקליטות דרום פלילי- ענת דקל 050621604"/>
        <s v=" חותמות פרקליטות מחוז ת&quot;א אזרחי- עמית כנפו 052-598"/>
        <s v=" תשלום חוות דעת בתיק שלום דבש פרקליטות - יחידת ניה"/>
        <s v=" חוצצים+ הדפסה נציבות הביקורת על מערך התביעה וייצו"/>
        <s v=" ציוד משרדי פרקלטות המדינה מחלקת עררים -רבקה דוידי"/>
        <s v=" ציוד משרדי פרקליטות ת&quot;א פלילי- סימה כהן 052-62893"/>
        <s v=" ציוד משרדי פרקליטות מרכז פלילי- שי דוקטורי 050633"/>
        <s v=" הדפסת רולאפ פרקליטות המדינה - לשכת פרקליט המדינה-"/>
        <s v=" סלי רשת לניירות צבעוני פרקליטות ירושלים אזרחי אדו"/>
        <s v=" חותמות נציבות הביקורת על מערך התביעה וייצוג המדינ"/>
        <s v=" ציוד משרדי פרקליטות מרכז אזרחי, נעם חדד, 058-6357"/>
        <s v=" חותמות פרקליטות מרכז פלילי שי דוקטורי 050-6337283"/>
        <s v=" כיבוד משקי פרקליטות ירושלים פלילי יעקב זהר  050-6"/>
        <s v=" כיבוד משקי פרקליטות מרכז פלילי, שי דוקטורי, 050-6"/>
        <s v=" נייר אקולוגי 75 או 80 גרם. פרקליטות דרום אזרחי, ט"/>
        <s v=" כיבוד משקי פרקליטות המחלקה הכלכלית אלה לגריסי 050"/>
        <s v=" ציוד משרדי פרקליטות דרום פלילי ענת דקל 050-621604"/>
        <s v=" תצורה 1.3 - מסך מקצועי &quot;65 - ד.מ פרקליטות דרום אז"/>
        <s v="  התקנת קו הזנה+ תעלות נתקנת 2 ניסקו אופיס 6 שקעים"/>
        <s v=" הדפסת חוברות ממותגות  עבור מבת&quot;ן אירינה מרדכי 050"/>
        <s v=" חותמות פרקליטות המדינה - המחלקה הכלכלית, אלה לגרי"/>
        <s v=" ציוד משרדי פרקליטות המדינה - המחלקה הכלכלית, אלה"/>
        <s v=" ציוד משרדי פרקליטות המדינה - המחלקה האזרחית, יער"/>
        <s v=" ציוד משרדי פרקליטות דרום אזרחי, רותם קבסה, 053-27"/>
        <s v=" דגלים פרקליטות ירושלים אזרחי נועה דדון  058-49930"/>
        <s v=" שלט אלומיניום  בגודל 50-30 ס&quot;מ + מסגרת רקע צהוב כ"/>
        <s v=" הכנת חוות דעת בכתב (כולל ביצוע הבדיקות הנדרשות) י"/>
        <s v=" הרחקת יונים עבור פרקליטות ים פלילי יעקב זהר 050-6"/>
        <s v=" אישורי מסירה עבור פרקליטות מרכז אזרחי שי אושפיץ 0"/>
        <s v=" ציוד משרדי פרקליטות ת&quot;א פלילי, סימה כהן, 052-6289"/>
        <s v=" התקשרות לפיילוט נפגעי עבירה עבור פרקליטות המדינה"/>
        <s v=" כנס כולל לינה עבור העד אלן לואי בין התאריכים 26/0"/>
        <s v=" עגלות ספריה עבור פרקליטות דרום אזרחי שרון אלחדד 0"/>
        <s v=" מעטפות פרקליטות מיסוי וכלכלה, מיה מזרחי, 050-7061"/>
        <s v=" מכרז דיגיטל-9-2019-עתר מוניקנדם עיצוב דוח שנתי עב"/>
        <s v=" אירוח בחדרים 30/6/24 בין השעות 09:00-15:45"/>
        <s v=" שירות חודשי לפח אינטימה לתקופה יולי 2024-יולי 202"/>
        <s v=" סוללות עבור פרקליטות דרום פלילי ענת דקל 050-62160"/>
        <s v=" בדיקת מזוזות -קומה 9 פרקליטות מיסוי וכלכלה, מיה מ"/>
        <s v=" הזמנת חלב קרטון 3%, משקה שיבולת שועל , משקה סויה"/>
        <s v="  החלפת ידית בהלה שבורה עם בריחים ומחזיר שמן מנהל"/>
        <s v=" נייר אקולוגי 75 או 80 גרם. פרקליטות דרום פלילי, ע"/>
        <s v=" לינה עבור עו&quot;ד איסמן פרקליט המדינה לתאריך 02/09/2"/>
        <s v=" ציוד משרדי פרקליטות מיסוי וכלכלה, מיה מזרחי, 050-"/>
        <s v=" הדברה עבור מכרסמים פרקליטות ירושלים פלילי, יעקב ז"/>
        <s v=" הכנת חוות דעת בכתב- ניתוח סרטונים בתיק מח&quot;ש 3313/"/>
        <s v=" ציוד משרדי פרקליטות דרום פלילי, ענת דקל, 050-6216"/>
        <s v=" קלסרים פרקליטות ת&quot;א פלילי, סימה כהן, 052-6289333"/>
        <s v=" ריהוט משרדי - מכרז 08-2021 - א.ד.מירז פרקליטות המ"/>
        <s v=" סיור בספריה הלאומית עבור סנגוריה ארצית בתאריך 23/"/>
        <s v=" תמונות על קנבס פרקליטות מיסוי וכלכלה, מיה מזרחי,"/>
        <s v=" ציוד משרדי פרקליטות ירושלים אזרחי - ציוד משרדי אד"/>
        <s v=" פרקליטות - לשכת פרקליט המדינה, שי טסטה, 050-62166"/>
        <s v=" ציוד משרדי פרקליטות - המחלקה הכלכלית, אלה לגריסי,"/>
        <s v=" תיקון כסא פרקלטות ת&quot;א אזרחי, ליאור אלקבץ, 050-752"/>
        <s v=" חותמות פרקליטות מרכז אזרחי, נעם חדד, 058-6357653"/>
        <s v=" ציוד משרדי פרקליטות - מחלקת הסייבר, עדי כהן רוזנצ"/>
        <s v=" ריהוט פרקליטות ירושלים פלילי, זוהר יעקב, 050-6216"/>
        <s v=" מעטפות פרקליטות המדינה מחלקת הסייבר, עדי כהן רוזנ"/>
        <s v=" ציוד משרדי פרקליטות מרכז אזרחי -נעם חדד 058-63576"/>
        <s v=" חוו&quot;ד פסיכיאטריה בתיק 1460/2אינה פמת&quot;א  פרקליטות"/>
        <s v=" ציוד משרדי פרקליטות המדינה - עררים, תהילה דמתי, 0"/>
        <s v=" רוחמה שמואלי 050-6216916 ציוד משרדי התשלום יהיה ל"/>
        <s v=" ציוד משרדי פרקליטות המדינה - המחלקה האזרחית, הודי"/>
        <s v=" ציוד משרדי סנג&quot;צ נצרת- ז'אנה דיק 050-6216805 התשל"/>
        <s v=" צמחים מסוג סנסיוורה  מגוולנת כולל מילוי ושתילת הצ"/>
        <s v=" ציוד משרדי פרקליטות ת&quot;א פלילי, שרית אברהמי, 050-6"/>
        <s v=" מעטפה גודל 32X42 פרקליטות המדינה - עררים, תהילה ד"/>
        <s v=" ריהוט משרדי - מכרז 08-2021 - א.ד.מירז נציבות שווי"/>
        <s v=" כיסא אורתופדי סוג10 פרקליטות ירושלים אזרחי, אדוה"/>
        <s v=" כיבוד משקי פרקליטות חיפה אזרחי שרה אביגיל אהרון 0"/>
        <s v=" ציוד משרדי פרקליטות חיפה אזרחי -שרה אביגיל אהרון"/>
        <s v=" לינה וארוחת בוקר לעד פרקליטות מחוז ירושלים - פליל"/>
        <s v=" סולר עבור פרקליטות י-ם פלילי זהר יעקב 0506216101"/>
        <s v=" כסא אורטופדי פרקליטות צפון פלילי, ורד הירש אלישיב"/>
        <s v=" ייעוץ בתחום המומחיות - נורולוגיה פרקליטות המדינה"/>
        <s v=" הכנת חוות דעת בכתב-אקטואריה תיק 52198-01-21 פרקלי"/>
        <s v=" ציוד משרדי פרקליטות חיפה אזרחי, שרה אביגיל אהרון,"/>
        <s v=" כיבוד משקי פרקליטות - מיסוי וכלכלה, מיה מזרחי, 05"/>
        <s v=" ציוד משרדי פרקליטות המדינה - עררים, רבקה דוידיאן,"/>
        <s v=" ציוד משרדי פרקליטות דרום אזרחי רותם קבסה 053-2760"/>
        <s v=" התקשרות עם חברת &quot;כץ&quot; לטובת שרות בלדרות של חומר בט"/>
        <s v=" צילומי הדפסות וצבע פרקליטות ירושלים פלילי, יעקב ז"/>
        <s v=" תיקים פרקליטות ירושלים פלילי, זוהר יעקב, 050-6216"/>
        <s v=" מדבקות למכ' ביול פרקליטות ירושלים פלילי, יעקב זהר"/>
        <s v=" נייר אקולוגי 75 או 80 גרם. סנגוריה ציבורית מרכז א"/>
        <s v=" כסא אורטופדי אפ&quot;כ הנהלה, לינוי טרכטנברג, 054-3957"/>
        <s v=" ציוד משרדי פרקליטות ירושלים פלילי, יעקב זהר, 050-"/>
        <s v=" קומקום חשמלי פרקליטות המדינה - מיסוי וכלכלה, מיה"/>
        <s v=" ספל קרמיקה בשילוב שעם + הדפס פרקליטות מרכז אזרחי,"/>
        <s v=" נייר אקולוגי 75 או 80 גרם. פרקליטות דרום פלילי ענ"/>
        <s v=" ציוד משרדי פרקליטות ירושלים פלילי יעקב זהר 050-62"/>
        <s v=" דגל מתעגל +משלוח פרקליטות דרום פלילי ענת דקל 050-"/>
        <s v=" תיקון דלת פרקליטות ירושלים פלילי יעקב זהר 050-621"/>
        <s v=" רכישת חלב פרקליטות ים אזרחי - בית מע&quot;צ אריאלה יהו"/>
        <s v=" תיקי פרקליטות פרקליטות חיפה אזרחי, שרה אביגיל אהר"/>
        <s v=" תיקי פרקליטות פרקליטות המדינה - לשכת פרקליט המדינ"/>
        <s v=" תיקי פרקליטות פרקליטות דרום אזרחי, רותם קבסה, 053"/>
        <s v=" ארוחת ברביקיו לגיבוש פרקליטות ים פלילי בתאריך 08/"/>
        <s v="  טיול טוקטוק שעה וחצי ליום גיבוש פרקליטות ים פליל"/>
        <s v=" מעטפות פרקליטות דרום אזרחי, רותם קבסה, 053-276077"/>
        <s v=" תיקי פרקליטות פרקליטות ירושלים פלילי, יעקב זהר, 0"/>
        <s v=" ציוד משרדי פרקליטות ירושלים אזרחי, אדוה חזן אטיה,"/>
        <s v=" מוצרי חשמל פרקליטות המדינה - יחידת ניהול, אורן פר"/>
        <s v=" מקרר גדול פרקליטות המדינה - יחידת ניהול, אורן פרץ"/>
        <s v=" טוסטר פרקליטות המדינה - יחידת ניהול, אורן פרץ, 05"/>
        <s v=" תצורה 1.7 - מסך מקצועי &quot;85-&quot;86 -ד.מ פרקליטות המדי"/>
        <s v=" נייר אקולוגי 75 או 80 גרם. פרקליטות דרום אזרחי, ר"/>
        <s v=" ציוד משרדי פרקליטות מרכז אזרחי, שי אושפיץ, 052-42"/>
        <s v=" מזוזות אפ&quot;כ חיפה, קרן דהן, 050-7061659 התשלום יהי"/>
        <s v=" מעמד הגבהה למסך מחשב עם מגירה LZ-331+ משלוח אפ&quot;כ"/>
        <s v=" סריקות מסווגות בהתאם לפרוטוקול מועדת רכישות 120/2"/>
        <s v=" כריכות פרקליטות המדינה - לשכת פרקליט המדינה, שי ט"/>
        <s v=" כיבוד משקי פרקליטות ירושלים אזרחי, אדוה חזן אטיה,"/>
        <s v=" שרותי סריקה והדמיה - מסווגת פרקליטות ת&quot;א מיסוי וכ"/>
        <s v=" כסא אורטופדי פרקליטות המדינה - יחידת ניהול, אורן"/>
        <s v=" ציוד משרדי פרקליטות המדינה - מחלקת הסייבר, עדי כה"/>
        <s v=" נייר אקולוגי 75 או 80 גרם. פרקליטות מרכז אזרחי, נ"/>
        <s v=" תמונות פרקליטות ת&quot;א פלילי, שרית אברהמי, 050-62174"/>
        <s v=" תיקים פרקליטות מרכז אזרחי, שי אושפיץ, 052-4263418"/>
        <s v="  הדפסת דוח נציבות הביקורת על מערך התביעה נציבות ה"/>
        <s v=" כיבוד משקי פרקליטות דרום פלילי, ענת דקל, 050-6216"/>
        <s v=" מזוודות טרול פרקליטות דרום פלילי, ענת דקל, 050-62"/>
        <s v=" ציוד משרדי פרקליטות המדינה - מחלקת עררים, רבקה דו"/>
        <s v="  שרות חודשי לפח אינטימה - מחוז ירושלים פלילי - 5"/>
        <s v=" פעילות ליום גיבוש  רכבים חשמליים + מדריך 18-19/06"/>
        <s v="  ארוחת צהריים בשרית במסגרת יום גיבוש 18-19/06/202"/>
        <s v=" כריכים במגוון טעמים + בקבוקי  מים במסגרת יום גיבו"/>
        <s v=" כיבוד משקי פרקליטות המדינה - מחלקת סייבר, עדי כהן"/>
        <s v=" משטח הרמה מספריים הידראולי פרקליטות המדינה - יחיד"/>
        <s v=" שלט מצגות אלחוטי פרקליטות המדינה - לשכת פרקליט המ"/>
        <s v=" חוות דעת כתובה בתיק איברהים אבו עסב 30144/315 פרק"/>
        <s v="  מתלה לקלסר ספירלה פלסטיק פרקליטות מרכז אזרחי, נע"/>
        <s v=" מזוודות טרול פרקליטות המדינה - לשכת פרקליט המדינה"/>
        <s v=" נייר אקולוגי 75 או 80 גרם. פרקליטות ירושלים פלילי"/>
        <s v=" טיפול בצמחיה- החל מתאריך 01/07/2025 פרקליטות ירוש"/>
        <s v=" מוצרי חשמל פרקליטות ירושלים פלילי, יעקב זהר, 050-"/>
        <s v=" כסאות אורח פרקליטות המדינה - יחידת ניהול, אורן פר"/>
        <s v=" כסאות אורח עבור קומה 6 החדשה בבית קרדן -  למחוז ת"/>
        <s v=" מזוודות טרול פרקליטות המדינה - המחלקה הכלכלית, אל"/>
        <s v=" חותמות פרקליטות דרום פלילי, ענת דקל, 050-6216047"/>
        <s v=" מזוודות טרול פרקליטות ירושלים אזרחי, שני גריידי,"/>
        <s v=" אגרת שילוט ברח' שד' שאול המלך 39  תל אביב (הנריטה"/>
        <s v=" הדפסות בצבע פרקליטות ירושלים פלילי, יעקב זהר, 050"/>
        <s v=" מדבקות לצורך סימון תיקי משטרה לקראת המעבר לתיק די"/>
        <s v=" תיקי פרקליטות פרקליטות מרכז אזרחי, נעם חדד, 058-6"/>
        <s v=" כריכות פרקליטות ירושלים אזרחי, אריאלה יהודה, 050-"/>
        <s v=" מקרר משרדי אפ&quot;כ הנהלה, לינוי טרכטנברג, 054-395775"/>
        <s v=" כיבוד משקי אפ&quot;כ ת&quot;א, רבקה אסולין, 052-8495448 התש"/>
        <s v=" כריכות פרקליטות המדינה - עררים, רבקה דוידיאן, 050"/>
        <s v=" כיבוד משקי רשות התאגידים תל אביב, רונן צור, 050-6"/>
        <s v=" דיסקים סנגוריה ציבורית תל אביב, תמר בוקשפן, 050-2"/>
        <s v=" כסא אורטופדי רישום והסדר מקרקעין נתניה, שמואל בן"/>
        <s v=" התקשרות עם ארגון התובעים הבינלאומי לשנת 2025 פרקל"/>
        <s v=" ריהוט משרדי - מכרז 08-2021 - א.ד.מירז רישום והסדר"/>
        <s v=" כיבוד משקי פרקליטות ירושלים פלילי, זהר יעקב, 050-"/>
        <s v=" זרוע שולחני למחשב פרקליטות מרכז פלילי, פרח חיו מז"/>
        <s v=" כיבוד משקי עבור פרקליטות המחלקה הכלכלית אשת קשר:"/>
        <s v=" עבור הרצאה של טל ארטן ברגמן לנציבות שויון זכויות,"/>
        <s v=" דמי רישום קבוצת קט רגל מחוז ת&quot;א לספורטיאדה 2024 ס"/>
        <s v=" השתלמות שנתית בשני מחזורים לעובדי משרד המשפטים בא"/>
        <s v=" עבור השתתפות של 10 שחקני קבוצת קט רגל מחוז ת&quot;א בס"/>
        <s v=" השתלמות שנתית לשירות לאומי, סטודנטים ומתמחים בצפו"/>
        <s v=" אירוע לעובדים הנוצרים לקראת חג המולד במלון פלאזה"/>
        <s v=" מאמן קבוצת כדורסל נשים מחוז ירושלים בין החודשים י"/>
        <s v=" עבור שכירת אולם לאימונים קבוצת כדורסל נשים מחוז י"/>
        <s v=" לינה ואירוח לצוותים באילת לסיוע למפונים מהדרום מל"/>
        <s v=" טקס חלוקת תעודות לשמאי מקרקעין בתאריך 25.6.2024 י"/>
        <s v=" שכירת אולם, מפות ופינת קפה בכנס דרג ביניים של הפר"/>
        <s v=" שכירת אולם לכנס בינה מלאכותית בתאריך 9.9.2024"/>
        <s v=" כיבוד בוקר וצהרים בכנס בינה מלאכותית בבית נפש בנפ"/>
        <s v=" עבור שכירת אולם ואימונים לקבוצת טניס שולחן לחודשי"/>
        <s v=" שעתיים של שכירת אולם לצורך בחינות לקבוצת כדורשת ב"/>
        <s v=" מאמן לקבוצת כדורסל נשים מחוז ירושלים לעונת המשחקי"/>
        <s v=" שכירת אולם לאימונים קבוצת כדורסל מחוז חיפה והצפון"/>
        <s v=" שכירת אולם לאימונים קבוצת כדורשת מחוז ירושלים לעו"/>
        <s v=" אימון קבוצת כדורסל מחוז חיפה והצפון לעונת המשחקים"/>
        <s v=" שכירת אולם לאימון קבוצת כדורסל גברים מחוז ירושלים"/>
        <s v=" עבור אימון וניהול משחק קבוצת כדורסל גברים מחוז יר"/>
        <s v=" כיבוד לכנס הכוונה משפטית ומיצוי זכויות של אפ&quot;כ בת"/>
        <s v=" בקבוקי מים לקבוצות ספורט של משרד המשפטים. 1/24 -"/>
        <s v=" ציוד ספורט, ביגוד ונעליים לקבוצות תחרותיות של משר"/>
        <s v=" השתתפות רצי משרד המשפטים במרתון ת&quot;א 28.2.2025"/>
        <s v=" כנס של היחידה להגנה על הפרטיות בתאריך 22.6.2025 ב"/>
        <s v=" פורום הנהלה בתאריכים 17-18 יוני 2025 בצפון מלון כ"/>
        <s v=" טקס חלוקת תעודות לשמאי מקרקעין בתאריך 25.6.2025 ב"/>
        <s v=" כנס מאבק בגזענות בלאגו ראשון לציון 16.9.2025"/>
        <s v=" טקס חלוקת תעודות לעובדים מצטיינים לשנים 2023-2024"/>
        <s v=" תוספת אולם לפיצולים בכנס של אפוטרופוס הכללי הכשרת"/>
        <s v=" עבור כיבוד בקורס מקבלי קהל עמותות ושרעיים בחודשים"/>
        <s v=" גיבוש תפיסת הבקרה עבור הנהלת האפוטרופוס הכללי ירו"/>
        <s v=" שירותי הדפסה - כתבי אמנה עבור מח' ייעוץ וחקיקה יר"/>
        <s v=" ציוד משרדי עבור הלשכה הראשית איש קשר: עמית כהן"/>
        <s v=" עבור חדר יחיד+ ארוחת בוקר עבור לשכת השרה: שרת המש"/>
        <s v=" הוצאות משפט בענין ג'אבר ואח' נגד משרד התחבורה אשת"/>
        <s v=" הוצאות משפט בענין אליאור חסון נגד גינדי ישראל אשת"/>
        <s v="  שרון אברהמי נ' בראון ובניו עבור כיסוי הוצאות משפ"/>
        <s v=" עבור אגרת בית משפט בעניין  ת&quot;צ 34500-08-18 רון נ'"/>
        <s v=" עבור אגרת בית משפט, ערבון וכיסוי הוצאות משפט בעני"/>
        <s v="  עבור מימון אגרת בית משפט  בת&quot;צ 46098-09-19 בן זא"/>
        <s v=" עבור תיק ת&quot;צ 58611-02-18 סיני נ' רמי שבירו – מימו"/>
        <s v=" עבור מימון אגרת בית משפט וכיסוי הוצאות משפט בתיק"/>
        <s v=" שירותי תקשורת קווית ליחידות המשרד לשנת 2024 10.5"/>
        <s v=" גלגלי אבל בהתאם לבקשת מחלקת הרווחה בהתאם להצעת מח"/>
        <s v=" הזמנת מסגרת עבור לינה לעובדי המשרד. כולל ארוחת בו"/>
        <s v=" מכשירי פרשקאפ דור 20 עבור לשכה ראשית אנשי קשר: 4"/>
        <s v=" עבור קרית הממשלה ב&quot;ש  איש קשר עוזי ‎052-7013137‏"/>
        <s v="  ייעוץ עם אוצרת אמנות תקרת שעות העבודה עם היועצת"/>
        <s v=" עבור לשכה ראשית (מחלקת רווחה) אשת קשר חוה ‎050-70"/>
        <s v=" עבור חטיבת תפעול ולוגיסטיקה איש קשר אמיר ‎054-211"/>
        <s v=" שירותי פרסום עבור משאבי אנוש אשת קשר: חנה נדב 25/"/>
        <s v=" שי ליולדת חטיבת ניהול ההון האנושי- מחלקת רווחה, ח"/>
        <s v=" ייעוץ עבור חדר כושר בניין ראשי חטיבת תפעול ולוגיס"/>
        <s v=" לינות חטיבת תפעול ולוגיסטיקה, נתנאלה בן דוד ‎054-"/>
        <s v=" סולר ללשכה הראשית מרחב לוגיסטי ירושלים, אמיר סרחא"/>
        <s v=" עציצים חטיבת ההון האנושי, חוה לוי 050-7061825 התש"/>
        <s v=" ציוד משרדי, לשכה ראשית לוגיסטיקה, אמיר סרחאן 0542"/>
        <s v=" גלגל אבל למשפחות שכולות ביום הזיכרון חטיבת ניהול"/>
        <s v=" יחידת רשם ברית הזוגיות, אהובה מנחם ‎050-6216960‏"/>
        <s v=" חטיבת תפעול ולוגיסטיקה- מרחב לוגיסטי ירושלים, אמי"/>
        <s v=" הזמנה עבור ועדות רפואיות מחוז דרום ב&quot;ש איש קשר: א"/>
        <s v=" סולר להסקה מרחב לוגיסטי ירושלים       אמיר סרחאן"/>
        <s v=" ציוד משרדי, אפ&quot;כ - צפון, ורדה ויטמן, ‎050-6216645"/>
        <s v=" הלשכה הראשית - מחלקת הרווחה, חוה לוי כהן, 0507061"/>
        <s v=" לינה, אגף רכש ומכרזים, כנאן גאנם, ‎050-6216102‏ ה"/>
        <s v=""/>
        <s v=" כיסא אורטופדי עבור העובדת קובני שיר חיה  ייעוץ וח"/>
        <s v=" ציוד משרדי מרחב לוגיסטי י-ם, לשכה ראשית, סלאח א-ד"/>
        <s v=" כרטיסי ביקור  ייעוץ וחקיקה, עליזה פוני, ‎050-6217"/>
        <s v=" הזמנת מסגרת לועדות רפואיות עבור משאבי אנוש שנת 20"/>
        <s v=" הקמת התחייבות תקציבית עבור ביצוע וליווי מכרז לאיו"/>
        <s v=" ערכות שוקולד חטיבת ניהול ההון האנושי - רווחה רחלי"/>
        <s v=" עריכת סאונד, אפ&quot;כ הנהלה (רשם לענייני ירושה) ניצה"/>
        <s v=" סדנאות להערכת עובדים חטיבת ההון האנושי- תחום תכנו"/>
        <s v=" עציצים עבור עובדים נעדרים מפאת מחלה מחלקת הון אנו"/>
        <s v=" מוצרי חשמל - מולטימדיה, אגף טכנולוגיות דיגיטליות"/>
        <s v=" תווי ראש השנה 2022 עבור לשכה ראשית איש קשר: חוה ל"/>
        <s v=" תווי שי לראש השנה עבור פרקליטות מרכז פלילי 2022 א"/>
        <s v=" תווי ראש השנה 2022 רישום מקרקעין איש קשר: חוה לוי"/>
        <s v=" טיפולים פסיכולוגיים הון אנושי - רווחה מנשה מלול 0"/>
        <s v=" אגף טכנולוגיות דיגיטליות ומידע מיכאל פדר 05040427"/>
        <s v=" שירותי גרפיקה דוברות דנה רונן אוטמזגין 050-620548"/>
        <s v=" ציוד משרדי, אפ&quot;כ - יחידת חילוט, לילית ביטון, 0506"/>
        <s v=" ציוד משרדי, אפ&quot;כ חיפה, ורדה ויטמן, 0506216645 התש"/>
        <s v=" ריהוט משרדי בניין ראשי חדש, דליה בנימין 050621757"/>
        <s v=" דוברות פרסום קמפיינים ייעודי למגזר ערבי כולל הפקו"/>
        <s v=" שירותי צילום והדפסה, עבור הלשכה המשפטית ירושלים ה"/>
        <s v=" הפקת סרטון תדמית, לשכת הדובר- תחום פרסום ושיווק,"/>
        <s v=" סולר, הלשכה הראשית ירושלים, אמיר סרחאן, 054-21164"/>
        <s v=" שירותי צילום והדפסה, חטיבת ההון האנושי - משאבי אנ"/>
        <s v=" יום עיון בתאריך 20/11/2022 חטיבת ההון האנושי - מש"/>
        <s v=" שי לעובדים, חטיבת ההון האנושי - מחלקת רווחה, מנשה"/>
        <s v=" שרותי כבלים עבור יחידות המשרד לשנת 2023 איש קשר:"/>
        <s v=" שפה גרפית ועיצובים שונים לרשתות החברתיות לשכת הדו"/>
        <s v=" חטיבת תפעול ולוגיסטיקה אגף דיור ונכסים, עוזי נעים"/>
        <s v=" חטיבת ההון האנושי משאבי אנוש- ממונה שוויון מגדרי"/>
        <s v=" חטיבת תפעול ולוגיסטיקה מרחב לוגיסטי דרום, עמוס סג"/>
        <s v=" נציבות תלונות הציבור על שופטים, נפתלי גרפי 050-62"/>
        <s v=" הדפסות עבור אגף א' דיור ונכסים איש קשר: עוזי נעים"/>
        <s v=" השכרת גנרטור בית מע&quot;צ התשלום יהיה לפי ביצוע בפועל"/>
        <s v=" תיקון גנרטור בית מע&quot;צ התשלום יהיה לפי ביצוע בפועל"/>
        <s v=" ליווי ייעוצי לתהליכים ושינויים הון אנושי משאבי אנ"/>
        <s v=" מולטימדיה אפ&quot;כ ת&quot;א, נורית יוחאי 050-6216157 התשלו"/>
        <s v=" טונרים עבור מחסן טונרים חטיבת תפעול ולוגיסטיקה- מ"/>
        <s v=" נציבות תלונות ציבור על השופטים נפתלי ג'רפי 050-62"/>
        <s v=" אגף תכנון מדיניות ואסטרטגיה, אריאל נבו ‎052-30030"/>
        <s v=" לשכת הדובר- תחום פרסום ושיווק, דנה רונן אוטמזגין"/>
        <s v=" אגף פיתוח ארגוני קיום הפעילות סוג הפעילות: מקצועי"/>
        <s v=" חטיבת תפעול ולוגיסטיקה עבור לשכת השר נתנאלה בן דו"/>
        <s v=" הלשכה הראשית ירושלים, אמיר סרחאן, 054-2116418 התש"/>
        <s v=" נציבות תלונות הציבור על שופטים, נפתלי ג'רפי, 0506"/>
        <s v=" משאבי אנוש- נתנאלה בן דוד ‎054-5203337‏ התשלום יה"/>
        <s v=" ייעוץ וחקיקה מחלקה למשפט בין לאומי מאיה ידיד לוי"/>
        <s v=" חטיבת תפעול ולוגיסטיקה ירושלים, אמיר סרחאן, 050-6"/>
        <s v=" לשכה ראשית המחלקה לקשרי חוץ שחר בירוטקר  052-2671"/>
        <s v=" ייעוץ וחקיקה כיבוד עבור לתקופת ההסדרים אשת קשר: ע"/>
        <s v=" תווי שי לפסח 2023 עבור לשכה ראשית איש קשר: חוה לו"/>
        <s v=" תוי שי פסח 2023 עבור פרקליטות מרכז אזרחי אשי קשר:"/>
        <s v=" תוי שי לפסח 2023 עבור פרקליטות מיסוי וכלכלה י איש"/>
        <s v=" תווי פסח 2023 רישום מקרקעין איש קשר: חוה לוי תווי"/>
        <s v=" נסיעות לחו&quot;ל עבור שנת 2023/2024 אשת קשר: לינור כה"/>
        <s v=" לינות עבור- קמ&quot;ט איו&quot;ש- סלמאן שנאן 050-2525762 הת"/>
        <s v=" שליחת מברקים לניחום אבלים לשכה ראשית חן אזולאי תמ"/>
        <s v=" מכשיר סלולר עבור בוחן ברשות הפטנטים חטיבת תפעול ו"/>
        <s v=" החטיבה החברתית, סיון יונסי, ‎050-6217686‏ התשלום"/>
        <s v=" סולר עבור לשכה ראשית תפעול ולוגיסטיקה- אמיר סרחאן"/>
        <s v=" אגף דיור ונכסים, עוזי נעים, ‎052-7013137‏ התשלום"/>
        <s v=" אפ&quot;כ ת&quot;א- מיה לוי סאיל 050-6217087 התשלום יהיה לפ"/>
        <s v=" חטיבת תפעול ולוגיסטיקה ירושלים, אמיר סרחאן, 054-2"/>
        <s v=" אפ&quot;כ ת&quot;א נורית יוחאי 050-6216157 התשלום יהיה לפי"/>
        <s v=" כתיבת נאומים עבור מנכ&quot;ל משרד המשפטים אשת קשר:ציון"/>
        <s v=" כתיבת נאומים מנכ&quot;ל משרד המשפטים אשת קשר:ציון  052"/>
        <s v=" ערכות תה לחולים חטיבת הון אנושי רווחה, מנשה מלול,"/>
        <s v=" אגף א' דיור ונכסים, עוזי נעים, 052-7013137 עבור ב"/>
        <s v=" פינוי באמובלנס עבור העובדת ירדנה שאטו מרישום מקרק"/>
        <s v=" עבור מחלקת עזבונות אפ&quot;כ, לילית ביטון, 050-6217333"/>
        <s v=" לשכת השר, נתנאלה בן דוד, ‎054-5203337‏ התשלום יהי"/>
        <s v=" אפ&quot;כ תל אביב, נורית יוחאי, 050-6216157 התשלום יהי"/>
        <s v="  הנגשה לחוברת עבור דוח החקיקה הממשלתי ייעוץ וחקיק"/>
        <s v=" וילונות עבור מרחב ת&quot;א איש קשר: שלומי עטיה 0526676"/>
        <s v=" חטיבת ההון האנושי- שמעון יצחקי 050-7868099 התשלום"/>
        <s v=" חטיבת תפעול ולגיסטיקה ירושלים, נתנאלה בן דוד, 054"/>
        <s v=" אפ&quot;כ המחלקה הכלכלית, ניצה גרשון, 050-6217559 התשל"/>
        <s v=" חטיבת תפעול ולוגיסטיקה- אורטל ערבוק מויאל 050-611"/>
        <s v=" תכנית הכשרת מנהלים עבור ייעוץ וחקיקה  חטיבת הון א"/>
        <s v=" חטיבת תפעול ולוגיסטיקה-בניין חדש, אורטל ערבוק מוי"/>
        <s v=" עבור פיצוץ צנרת בסנגוריה ת&quot;א חטיבת תפעול ולוגיסטי"/>
        <s v=" שתייה עבור אפ&quot;כ-חדלות פירעון אשת קשר: לינה 050706"/>
        <s v=" חטיבת תפעול ולוגיסטיקה ירושלים, ירון זוהר, 050-40"/>
        <s v=" אפ&quot;כ - הרשם לענייני ירושה, ניצה גרשון, 050-621755"/>
        <s v=" אפ&quot;כ הנהלה, ניצה גרשון, 050-6217559 התשלום יהיה ל"/>
        <s v=" מנהל אגף א' דיור ונכסים, עוזי נעים, 052-7013137 ה"/>
        <s v=" סיוע בבדיקת חשיפתם של תיקי המשרד המופקדים בארכיון"/>
        <s v=" סיור חד יומי לגמלאי משרד המשפטים עבור הון אנושי ר"/>
        <s v=" אפ&quot;כ הנהלה - לילית ביטון 050-6217333 התשלום יהיה"/>
        <s v=" עבור שיחות ועידה בינלאומיות עבור כלל המשרד בהתאם"/>
        <s v=" אפ&quot;כ היחידה הכלכלית, לילית ביטון, 050-6217333 התש"/>
        <s v=" חטיבת תפעול ולוגיסטיקה תל אביב, שלמה עטיה, 052667"/>
        <s v=" הממונה על חדלות פירעון‏ ב&quot;ש, מיה לוי סאיל, 050-62"/>
        <s v=" התקשרות שיפוצים והתאמות עבור אגף א נכסים ודיור עו"/>
        <s v=" כיבוד עבור לשכת השר החדש דודי אמסלם אשת קשר: הדר"/>
        <s v=" ייעוץ עבור תפעול ולוגיסטיקה סמי גריידי 050-621670"/>
        <s v=" המחלקה לקשרי חוץ- שחר בירוטקר 0522671794 התשלום י"/>
        <s v=" חטיבת תפעול ולוגיסטיקה- אלי דוידי 050-6217111 עבו"/>
        <s v=" הזמנה עבור ועדות רפואיות חטיבת ההון האנושי - משאב"/>
        <s v=" ייעוץ וחקיקה - המחלקה למשפט בין-לאומי, שמרית הרוש"/>
        <s v=" הממונה על חדלות הפירעון חיפה, שלומית גל , 050-706"/>
        <s v=" מפגש מקצועי למובלי ידע, סה&quot;כ 30 משתתפים בתאריך 10"/>
        <s v=" שירותיי ייעוץ למכרז ניקיון עבור חטיבת תפעול ולוגי"/>
        <s v=" חטיבת תפעול ולוגיסטיקה באר שבע, עמוס סגרון, 052-9"/>
        <s v=" גיבוש עבור- הון אנושי - המכון להשתלמויות פרויקטים"/>
        <s v=" חטיבת תפעול ולוגיסטיקה- עבור מרחב דרום  עמוס סגרו"/>
        <s v=" פרסום עבור קול קורא בקשה של לשכת מנכ&quot;ל, טל דגן, ‎"/>
        <s v=" חטיבת ההון האנושי -משאבי אנוש- אוריה צריקר יעקב 0"/>
        <s v=" חיתוך פלטה עבור תפעול ולוגיסטיקה עמוס סגרון 05292"/>
        <s v=" קמפיינים ופרסומים עבור אגף הדוברות אשת קשר: דנה ר"/>
        <s v=" חטיבת ההון האנושי - משאבי אנוש, אזמארו סהלו, 050-"/>
        <s v=" חטיבת הון אנושי רווחה- רחלי קרדי 052-9240033 התשל"/>
        <s v=" אגף א' דיור ונכסים- עוזי נעים 052-7013137 עפ&quot;י פר"/>
        <s v=" חותמות עבור אפ&quot;כ הנהלה נחום חפצדי 5-בית עופר ירוש"/>
        <s v=" חטיבת ההון האנושי - מחלקת רווחה- חוה לוי כהן 050-"/>
        <s v=" תאורת חירום עבור ביטחון צביקה וורקו 052-7012479 ה"/>
        <s v=" חטיבת תפעול ולוגיסטיקה ת&quot;א, חביב עזרן, 050-621632"/>
        <s v=" תיקון כיריים גז למזנון עבור תפעול ולוגיסטיקה אמיר"/>
        <s v=" אפ&quot;כ ת&quot;א, נורית יוחאי, 050-6216157 התשלום יהיה לפ"/>
        <s v=" חטיבת תפעול ולוגיסטיקה, שלומי עטיה ‎0526676788‏ ש"/>
        <s v=" הממונה על חדלות פירעון, לינה טננבאום, 050-7061591"/>
        <s v=" אפ&quot;כ צפון, קרן דהן, 050-7061659 התשלום יהיה לפי ה"/>
        <s v=" אגף א' רכש ומכרזים, אורטל ערבוק מויאל 0506117050"/>
        <s v=" חטיבת תפעול ולוגיסטיקה תל אביב, חביב עזרן, 050-62"/>
        <s v=" חטיבת תפעול ולוגיסטיקה ירושלים -אמיר סרחאן 054-21"/>
        <s v=" חטיבת תפעול ולוגיסטיקה ירושלים- אמיר סרחאן 054-21"/>
        <s v=" הממונה על חדלות פירעון באר שבע -מיה לוי סאיל 050-"/>
        <s v=" חטיבת תפעול ולוגיסטיקה ירושלים, הדס לוגסי, 052-46"/>
        <s v=" הממונה על חדלות פירעון - מחלקת חקירות, רחלי לוי כ"/>
        <s v=" חטיבת תפעול ולוגיסטיקה ירושלים-  אמיר סרחאן 054-2"/>
        <s v=" אפ&quot;כ הנהלה, לילית ביטון, 050-6217333 התשלום יהיה"/>
        <s v=" חטיבת תפעול ולוגיסטיקה ירושלים - אמיר סרחאן 054-2"/>
        <s v=" הזמנה לקליטת חשבוניות בהוראות קבע לשנת 2024 הספק"/>
        <s v=" אפ&quot;כ, לילית ביטון 0506217333 תשלום עבור קטינים בא"/>
        <s v=" מנהל אגף א' דיור ונכסים -עוזי נעים 0527013137 התש"/>
        <s v=" חטיבת ההון האנושי - לינור0543957754 התשלום יהיה ל"/>
        <s v=" היחידה לתיאום המאבק בגזענות -בקי בן שמעון 050-611"/>
        <s v=" הזמנה עבור שנת 2024 לא לתשלום."/>
        <s v=" מנהל אגף א' דיור ונכסים- עוזי נעים 052-7013137 הת"/>
        <s v=" נציבות תלונות הציבור על שופטים- נפתלי גרפי 050-62"/>
        <s v=" נסיעה עבור תביעה בביה&quot;ד אשת קשר: לינור כהן הוספתי"/>
        <s v=" אפ&quot;כ ניצה גרשון 050-6217559 התשלום יהיה לפי הביצו"/>
        <s v=" מנהל אגף א' דיור ונכסים- עוזי נעים 052-7013137 עפ"/>
        <s v=" אגף טכנולוגיות דיגיטליות ומידע- רחלי גרינברג 058-"/>
        <s v=" אפ&quot;כ ירושלים -לילית ביטון 050-6217333 התשלום יהיה"/>
        <s v=" מנהל אגף א' דיור ונכסים עוזי נעים 052-7013137 התש"/>
        <s v="  שתייה לישיבות עבור אפ&quot;כ"/>
        <s v=" חטיבת תפעול ולוגיסטיקה ת&quot;א יהודה כהן  052-9219334"/>
        <s v=" אפ&quot;כ הנהלה  לילית ביטון 050-6217333 התשלום יהיה ל"/>
        <s v=" חטיבת תפעול ולוגיסטיקה חיפה שכיב אבו טריף 050-532"/>
        <s v=" חטיבת תפעול ולוגיסטיקה ירושלים, אורטל ערבוק מויאל"/>
        <s v=" פרסום עבור הודעה לציבור מכוח חוק למניעת העסקה במק"/>
        <s v=" טונרים עבור מחסן טונרים איש קשר: 0506216321"/>
        <s v=" אפ&quot;כ חיפה - קרן דהן 050-7061659 התשלום יהיה לפי ה"/>
        <s v=" ציוד משקי עבור חטיבת תפעול ולוגיסטיקה תל אביב חבי"/>
        <s v=" כסא אורטופדי עבור העובדת שרית גבאי ייעוץ וחקיקה ה"/>
        <s v=" צמחייה עבור: אפ&quot;כ ירושלים, ניצה גרשון, 050-621755"/>
        <s v=" חותמות עבור הממונה על חדלות פירעון‏ - מחלקת חקירו"/>
        <s v=" עבודות חשמל- בועדת ערר (קורונה) מנהל אגף א' דיור"/>
        <s v=" עבור שירותי מידוף משרד חדש אשת קשר:אורטל ערבוק 05"/>
        <s v=" שעות חזרה בחדר הגדול ללהקה של המשרד חטיבת תפעול ו"/>
        <s v=" סולר עבור לשכה ראשית חטיבת תפעול ולוגיסטיקה ירושל"/>
        <s v=" ציוד משרדי עבור אפ&quot;כ חיפה, קרן דהן, 050-7061659 ה"/>
        <s v=" ציוד משרדי עבור אפ&quot;כ - רשם לענייני ירושה, ניצה גר"/>
        <s v=" ניילון נצמד לעטיפת מארזים ע משטחים אגף טכנולוגיות"/>
        <s v=" הזמנת עבור לינה 2024 חטיבת תפעול ולוגיסטיקה מאיה"/>
        <s v=" הדפסה על קנבס עבור חטיבת תפעול ולוגיסטיקה חיפה, ש"/>
        <s v=" ליווי 2 טכנאים להעברת פאנל מעליות וחיווט עמדת מאב"/>
        <s v=" מסך עבור אגף טכנולוגיות דיגיטליות ומידע, רחלי גרי"/>
        <s v=" ציוד משקי עבור חטיבת תפעול ולוגיסטיקה ת&quot;א חביב עז"/>
        <s v=" ייעוץ וחקיקה המחלקה למשפט בין-לאומי, מרלין מזל,05"/>
        <s v=" הלשכה הראשית ירושלים אמיר סרחאן 054-2116418 התשלו"/>
        <s v=" 200 חוברות עבור יום הזיכרון לזכר הנופלים מלי גרינ"/>
        <s v=" דיספנסרים עבור המשרד החדש אבי לוי 054-6440663 התש"/>
        <s v=" טרמוסטט ביטחון למשטח צליה חטיבת תפעול ולוגיסטיקה"/>
        <s v=" שירותי יעוץ עבור היח' לאסדרת מקצוע הביקורת הפנימי"/>
        <s v=" כורסאות עבור אפ&quot;כ - תל אביב, נורית יוחאי, 050-621"/>
        <s v=" חותמות עבור אפ&quot;כ הנהלה  ניצה גרשון 050-6217559 הת"/>
        <s v=" ריהוט משרדי - מכרז 08-2021 - א.ד.מירז"/>
        <s v=" הדפסה עבור חטיבת תפעול ולוגיסטיקה ירושלים, אמיר ס"/>
        <s v=" הוצאות משלחת לברלין 26/5 עד 29/5  2024 אשת קשר: ל"/>
        <s v=" גלגלי אבל עבור חטיבת ההון האנושי - רווחה, חוה לוי"/>
        <s v=" התקנת תקשורת לווינית עבור לשכה ראשית ישי אסולין 0"/>
        <s v=" הרצאה יום הזיכרון יהודי אתיופיה אגף הפרויקטים - ל"/>
        <s v=" כיבוד עבור אפ&quot;כ הנהלה אשת קשר: 0506217559 התשלום"/>
        <s v=" תמונות זכוכית לבניין משרד המשפטים החדש אשת קשר: ד"/>
        <s v=" צמחייה עבור משרד המשפטים החדש אשת קשר: דליה בנימי"/>
        <s v=" תווי שי עבור כלל המשרד עבור שנת 2024 חטיבת ההון ה"/>
        <s v=" חטיבת תפעול ולוגיסטיקה, מאיה ברזני 050-7788851 הת"/>
        <s v=" חטיבת תפעול ולוגיסטיקה תל אביב, אלי דוידי, 050-62"/>
        <s v=" פראש קאפ - חכירת מדיחי כלים לשטיפה מהירה  עבור תפ"/>
        <s v=" ייעוץ עבור אגף החשבות שילה הלוי 050-6216425 התשלו"/>
        <s v=" תכנית הכשרה למנהלי דרג ביניים פיתוח והעברת התכנית"/>
        <s v=" ניטור מידע מהתקשורת אשת קשר: דנית בן משה 050-6217"/>
        <s v=" תשלום עבור שכירות מדיחים עד המעבר לבניין החדש מדו"/>
        <s v=" תשלום שכ&quot;ט עבור מנהל אגף א' דיור ונכסים לפיקוח לה"/>
        <s v=" שירותי ייעוץ עבור אגף החשבות שילה הלוי 050-621642"/>
        <s v=" תיקון מדיח , החלפת בקר גובה מין, תיקון נזילה, בדי"/>
        <s v=" פרוטוקול 189/24-1, פתיחת עמוד טיקטוק למשרד. אגף ד"/>
        <s v=" הזמנת מסגרת לכיבודים באולם רשות הפטנטים עבור לוגס"/>
        <s v=" ציוד משרדי עבור לשכה ראשית חטיבת תפעול ולוגיסטיקה"/>
        <s v=" ציוד מרשדי עבור אגף החשבות, איריס קליינמן, ‎050-7"/>
        <s v=" תיקון דלת עבור חטיבת תפעול ולוגיסטיקה אלי דוידי 0"/>
        <s v=" הרצאה ביום עיון ב-11.09 לצוות הבין-משרדי על כלים"/>
        <s v=" שירותי ייעוץ, ליווי ופיקוח על התקנה ותחזוקה של מת"/>
        <s v=" שינוי חיווט בלוח ותיקון חיווט עבור ביה&quot;ד השרעי ת&quot;"/>
        <s v=" תוכנית הכשרה פרונטלית לניהול למנהלים בדרג תיכון-"/>
        <s v="  ייעוץ עם אוצרת אמנות עבור מחלקת רכש ומכרזים עפ&quot;י"/>
        <s v=" הדפסה על קנבס דרישה של מרחב לוגסטי צפון עבור בית"/>
        <s v=" כיבוד משקי עבור ייעוץ וחקיקה - המחלקה לניהול ותפק"/>
        <s v=" תמנות עבור חדלות פירעון נוף הגליל חטיבת תפעול ולו"/>
        <s v=" פחים דרישה של אגף הפרוייקטים, מלי גרינברג, 053-71"/>
        <s v=" הסדרת מענה תחבורתי - כביש 11 איש קשר: עידן אילן."/>
        <s v=" סדנת חשיבה לייעוץ המשפטי לממשלה יעוץ וחקיקה, נעמי"/>
        <s v=" פרחי אבל עבור הון אנושי רווחה רחלי קרדי 052924003"/>
        <s v=" משרד ראשי תפעול ולוגיסטיקה - נייר צילום אמיר סרחא"/>
        <s v=" ציוד משרדי עבור אגף החשבות איריס קליינמן 05079177"/>
        <s v=" פירוק צילינדר קיים + התקנת  צילינדר חדש בדלת כניס"/>
        <s v=" סקיצה עבור יצירת אומנות לבניין החדש אורנה יאיר 05"/>
        <s v=" תפעול ולוגיסטיקה רכש - ציוד משרדי אורטל ערבוק מוי"/>
        <s v=" החטיבה החברתית, סיון יוניסי, 050-6217686 התשלום י"/>
        <s v="  בבית בינת ברחוב הרטום 19 דגלים אגף טכנולוגיות די"/>
        <s v=" ארוחת צהריים כיבוד סדנת מנהלים OUTDOOR ב 5/11 (חש"/>
        <s v=" פודיום עבור תפעול ולוגיסטיקה אמיר סרחאן 054211641"/>
        <s v=" שקיות למזוודות רולניק לכנס פורשים עבור הון אנושי"/>
        <s v=" אביזרי מטבח עבור המשרד החדש חטיבת תפעול ולוגיסטיק"/>
        <s v=" דפי לוגו עבור לשכת השר אמיר סרחאן 054-2116418 התש"/>
        <s v=" תיקון מקפיא מזנון עבור לשכה ראשית אמיר סרחאן 0542"/>
        <s v=" ציוד משקי עבור עבור הבניין החדש חטיבת תפעול ולוגי"/>
        <s v=" ציוד משרדי עבור הבניין החדש חטיבת תפעול ולוגיסטיק"/>
        <s v=" ציוד משקי עבור הבניין החדש חטיבת תפעול ולוגיסטיקה"/>
        <s v=" שי לעובדים בבניין החדש חטיבת תפעול ולוגיסטיקה ירו"/>
        <s v=" שוברים עבור סיוע כלכלי חטיבת ההון האנושי - רווחה,"/>
        <s v=" שירותי יעוץ וליווי מקצועי אגף החשבות (כספים), שיל"/>
        <s v=" כיבוד עבור הנהלת האפ&quot;כ  מתוכננת לבצע סדנת outdoor"/>
        <s v=" טעינת SIM למערכת סלולרית עבור לשכה ראשית אלי דויד"/>
        <s v=" סקיצה עבור יצירת חנוכיה לבניין החדש חטיבת תפעול ו"/>
        <s v=" שילוט עבור נציבות תלונות הציבור על שופטים-  נפתלי"/>
        <s v=" ריהוט עבור חטיבת ההון האנושי - המכון להשתלמויות פ"/>
        <s v=" הרצאה לרגל חג הסיגד בzoom עבור כל עובדי המשרד. חט"/>
        <s v=" מנוע למפוח במזנון הדר דפנה ת&quot;א דסליין זאודו 054-2"/>
        <s v=" שלטים  LOGITECH R-400 חטיבת ההון האנושי - המכון ל"/>
        <s v=" כסאות עבור אגף טכנולוגיות דיגיטליות ומידע רחלי צי"/>
        <s v=" הדפסת 500 פליירים עבור אגף תכנון מדיניות ואסטרטגי"/>
        <s v=" זרי פרחים גדולים מפלסטיק לקדמת במה עבור האודיטורי"/>
        <s v=" סדנת חשיבה עבור היועמ&quot;שית וצוות המשנים עבור ייעוץ"/>
        <s v=" סקיצה לחנוכיה שמישה לבניין החדש חטיבת תפעול ולוגי"/>
        <s v=" עלות השינויים לפי מחירי מאגר מנהל אגף א' דיור ונכ"/>
        <s v=" חד פעמי לוגסטיקה עבור המרחבים הלוגסטיים אגף א' תפ"/>
        <s v=" ציוד משקי לספק למחסן מרכזי במישור אדומים לתאם הגע"/>
        <s v=" בניית אסטרטגיה עבור המהלך ההסברתי עבור החטיבה החב"/>
        <s v=" נסיעות לחו&quot;ל שנת 2025 אשת קשר: לינור כהן. הוספתי"/>
        <s v=" ציוד משקי עבור אגף רכש ומכרזים תפעול ולוגיסטיקה מ"/>
        <s v=" ציוד לחדר כושר השלמה לבניין החדש הלשכה הראשית - ה"/>
        <s v=" כנס ייעוץ וחקיקה  בראשות היועמ&quot;שית, 250 משתתפים ב"/>
        <s v=" ציוד משרדי עבור חטיבת תפעול ולוגיסטיקה נוף הגליל"/>
        <s v=" כיבוד משקי עבור חטיבת תפעול ולוגיסטיקה ב&quot;ש עמוס ס"/>
        <s v=" כיבוד משקי עבור חטיבת תפעול ולוגיסטיקה ת&quot;א עצמון"/>
        <s v=" ציוד משקי עבור חטיבת תפעול ולוגיסטיקה ת&quot;א עצמון מ"/>
        <s v=" פרסום עבור רשם הזוגיות , אהובה מנחם, 050-6216960"/>
        <s v=" סולר עבור חטיבת תפעול ולוגיסטיקה  אמיר סרחאן 054-"/>
        <s v=" נסיעה עבור  משלחת משרד המשפטים  ללונדון ינואר 202"/>
        <s v=" שירותי תקשורת קווית ליחידות המשרד לשנת 2025"/>
        <s v=" הזמנה לקליטת חשבוניות בהוראות קבע לשנת 2025 הספק"/>
        <s v=" ציוד משרדי עבור חטיבת ההון האנושי - המכון להשתלמו"/>
        <s v=" אגף טכנולוגיות דיגיטליות ומידע, שרית דדשי , 054-2"/>
        <s v=" ציוד משקי עבור הבניין החדש  אבי לוי 054-6440663 ה"/>
        <s v=" סולר עבור לשכה ראשית חטיבת תפעול ולוגיסטיקה  אמיר"/>
        <s v=" תוכנית הכשרת מנהלים לפיתוח וניהול מסלול קריירה פי"/>
        <s v=" מחזיק מיקרופון עבור חטיבת תפעול ולוגיסטיקה ת&quot;א עצ"/>
        <s v=" תיקון מקרר עבור מזנון לשכה ראשית חטיבת תפעול ולוג"/>
        <s v=" מתנות עבור  המחלקה לקשרי חוץ -לאה ז'ולי גרוס מצגר"/>
        <s v=" טונרים עבור חטיבת תפעול ולוגיסטיקה ת&quot;א חביב עזרן"/>
        <s v=" הזמנת מסגרת לועדות רפואיות במחוז ת&quot;א  עבור משאבי"/>
        <s v=" ייעוץ וחקיקה, עדי מרום נסחות עבור היחידה להבניית"/>
        <s v=" ציוד משרדי עבור חטיבת תפעול ולוגיסטיקה חיפה, סאלח"/>
        <s v=" נייר צילום עבור נוף הגליל חטיבת תפעול ולוגיסטיקה"/>
        <s v=" טיפול במפגע בטיחותי בבניין המלך דוד 20 ירושלים מנ"/>
        <s v=" שטיחים עבור בניין חדש  - הנהלה, אבי לוי, 054-6440"/>
        <s v="  תיקון שער חניה בסנגוריה ת&quot;א חטיבת תפעול ולוגיסטי"/>
        <s v=" כיבוד משקי עבור לשכת היועצת המשפטית לממשלה טל ברי"/>
        <s v=" תיקון ארון חימום במזנון הדר דפנה חטיבת תפעול ולוג"/>
        <s v=" הרצאה ליום השואה חטיבת תפעול ולוגיסטיקה מלי גרינב"/>
        <s v=" ציוד משרדי עבור הבניין החדש הנהלה, אבי לוי, 054-6"/>
        <s v=" כיבוד משקי עבור אגף טכנולוגיות דיגיטליות ומידע (י"/>
        <s v=" אגף טכנולוגיות דיגיטליות ומידע (ת&quot;א ) שרית דדשי 0"/>
        <s v=" אגף טכנולוגיות דיגיטליות ומידע (לוד) שרית דדשי 05"/>
        <s v=" אגף טכנולוגיות דיגיטליות ומידע (י-ם מוקד  ) שרית"/>
        <s v=" אגף טכנולוגיות דיגיטליות ומידע (ירושלים) שרית דדש"/>
        <s v=" חטיבת תפעול ולוגיסטיקה נוף הגליל, סאלח חיר , 050-"/>
        <s v=" יצירת אומנות עבור הבניין החדש-חנוכייה אורנה יאיר"/>
        <s v=" אגף טכנולוגיות דיגיטליות ומידע (ירושלים), שרית דד"/>
        <s v=" ציוד משרדי עבור החטיבה החברתית, סיון יונסי, 050-6"/>
        <s v=" אגף טכנולוגיות דיגיטליות ומידע (לוד), שרית דדשי,"/>
        <s v=" נסיעה עבור  משלחת משרד המשפטים  ללונדון מרץ 2025"/>
        <s v=" תאי דואר עבור חדרים בבניין החדש הנהלה, מירב כהן,"/>
        <s v=" אטבים בכל הגדלים עבור חטיבת ההון האנושי - משאבי א"/>
        <s v=" חטיבת ההון האנושי - המכון להשתלמויות פרקליטים, יש"/>
        <s v=" קווי מתח עבור רשות הפטנטים וסימני מסחר, ניסים אהר"/>
        <s v=" כרטיסי ביקור עבור החטיבה החברתית, סיון יונסי, 050"/>
        <s v=" פחים עבור הבניין החדש חטיבת תפעול ולוגיסטיקה, עומ"/>
        <s v=" רכישת מזרונים לחדרי מנוחה במשרד  המשפטים החדש סה&quot;"/>
        <s v=" חותמות עבור בעלי תפקידים בניין חדש חטיבת תפעול ול"/>
        <s v=" כיבוד משקי עבור לשכת השר רז זריהן 052-5699416 התש"/>
        <s v=" ייעוץ עבור- מבנה ארגוני ותקינה ליחידות בפרקליטות"/>
        <s v=" תיקון ארון חימום עבור מזנון הדר דפנה ת&quot;א חטיבת תפ"/>
        <s v=" החטיבה החברתית, סיון יונסי 0506217686 ייעוץ בנושא"/>
        <s v=" שעוני קיר עבור בית הכנסת בניין חדש ייעוץ וחקיקה ה"/>
        <s v=" שולחנות עבור הקמפוס בניין חדש חטיבת ההון האנושי ה"/>
        <s v=" עבור עורכי דין מחו&quot;ל אירוח במלון חדר דלקס כולל אר"/>
        <s v=" שלט כניסה לפי מפרט ודרישה עבור חטיבת תפעול ולוגיס"/>
        <s v=" הוספת שלוחות אינטרקום משולב מצלמה מח&quot;ש תל אביב מנ"/>
        <s v=" הדומים לרגליים עבור הבניין בחדש חטיבת תפעול ולוגי"/>
        <s v=" גניזת מסמכים לשנת 2025 עפ&quot;י פרוטוקול 369/24-1 תוק"/>
        <s v=" מעטפות עבור חטיבת תפעול ולוגיסטיקה בניין ראשי חדש"/>
        <s v=" טפסים עבור חטיבת תפעול ולוגיסטיקה בניין ראשי חדש"/>
        <s v=" חותמות עבור לשכה משפטית חטיבת תפעול ולוגיסטיקה עו"/>
        <s v=" הרצאה של אלון עמית בנושא הגנה בסייבר במסגרת קורס"/>
        <s v=" חשמלי 30-60 כוסות עבור חטיבת ההון האנושי - המכון"/>
        <s v=" קרגלים עבור לשכה ראשית חטיבת תפעול ולוגיסטיקה ירו"/>
        <s v=" לוח פליפצ'ארד עם גלגלים חטיבת הון אנושי - השתלמוי"/>
        <s v=" מפה עגולה קוטר 180 ס&quot;מ לבנה עם פס כסף עבור חטיבת"/>
        <s v=" מגבות ומצעים עבור הבניין החדש  - הנהלה, עומר הדס"/>
        <s v=" חותמות חטיבת תפעול ולוגיסטיקה ירושלים, אמיר סרחאן"/>
        <s v=" דגלים עבור הבניין החדש הלשכה הראשית - הנהלה, אבי"/>
        <s v=" תמונות עבור ייעוץ וחקיקה - המחלקה למשפט כלכלי, צח"/>
        <s v=" ייעוץ נגישות למכרזים חטיבת תפעול ולוגיסטיקה - תחו"/>
        <s v=" כיבוד משקי הלשכה הראשית - הנהלה, אבי לוי, 054-644"/>
        <s v=" בדיקת קרינה והכנת דוחות הלשכה הראשית - הנהלה, אבי"/>
        <s v=" שיחות ויעדה בינלאומיות הנהלה, הדס לוגסי, 052-4649"/>
        <s v=" ציוד משרדי עבור המחלקה לקשרי חוץ, לאה ז'ולי גרוס"/>
        <s v=" טבליות למדיח הנהלה, עומר הדס הנדלסמן, 050-9100156"/>
        <s v=" חותמות עבור בעלי תפקידים בבניין החדש  הנהלה, עומר"/>
        <s v=" ציוד משרדי עבור אגף טכנולוגיות דיגיטליות ומידע (י"/>
        <s v=" יצירת אומנות עבור הבניין החדש-מבואות אורנה יאיר 0"/>
        <s v=" טלווזיה עבור נציבות תלונות הציבור על שופטים, נפתל"/>
        <s v=" גלגלת + צינור 30 מטר עבור  - הנהלה, עומר הדס הנדל"/>
        <s v=" הדפסת פולדרים ותגים עבור קורס הכשרה לעובדי יחידות"/>
        <s v=" לשכת הדובר- תחום פרסום ושיווק, דנה רונן אוטמזגין,"/>
        <s v=" גרפיקה ודוחות ליחדות המטה לשכת הדובר- תחום פרסום"/>
        <s v=" נייר צילום עבור חטיבת תפעול ולוגיסטיקה חיפה, סאלח"/>
        <s v=" נייר צילום עבור נציבות תלונות הציבור על שופטים, נ"/>
        <s v=" נייר צילום עבור מחסן לוגסטי מישור אדומים חטיבת תפ"/>
        <s v=" שכירת מערכת הגברה עבור טקס יום הזיכרון ליהודי אית"/>
        <s v=" שימוש בזכיות צילום משרד המשפטים בניין חדש חטיבת ת"/>
        <s v=" הרצאה לעובדי משרד המשפטים בנושא בני משפחה מטפלים"/>
        <s v=" הלשכה הראשית - הנהלה, הדס לוגסי, 052-4649746 התשל"/>
        <s v=" ריהוט למחלקת הביטחון בקריית הממשלה חיפה חטיבת תפע"/>
        <s v=" קולרים מים קרים עבור הבניין החדש  הנהלה, עומר הדס"/>
        <s v=" חותמות עבור חטיבת תפעול ולוגיסטיקה חיפה, סאלח חיר"/>
        <s v=" נייר צילום חטיבת תפעול ולוגיסטיקה ת&quot;א, חביב עזרן,"/>
        <s v=" תיקון מדיח מזנון הדר דפנה חטיבת תפעול ולוגיסטיקה"/>
        <s v=" חותמות עבור אגף טכנולוגיות דיגיטליות ומידע, רחלי"/>
        <s v=" ציוד משרדי עבור הבניין החדש  - הנהלה, אבי לוי, 05"/>
        <s v=" מיחם 46 ליטר עבור הבניין החדש  הנהלה, אבי לוי, 05"/>
        <s v=" שישיית מים עבור חירום  הנהלה, הדר יהודה גור, 050-"/>
        <s v=" טונרים עבור מחסן טונרים חטיבת תפעול ולוגיסטיקה ת&quot;"/>
        <s v=" ערכות חירום לממ&quot;קים חטיבת תפעול ולוגיסטיקה, הדר י"/>
        <s v=" קפסולות נספרסו בטעמים עבור לשכת היועצת המשפטית למ"/>
        <s v=" ציוד משקי עבור לשכת השר, לינוי דדון , 050-2224766"/>
        <s v=" ציוד משרדי עבור חטיבת תפעול ולוגיסטיקה - נוף הגלי"/>
        <s v=" קרגלים עבור מרחב לוגסטי ת&quot;א חטיבת תפעול ולוגיסטיק"/>
        <s v=" תירגומים עבור ייעוץ וחקיקה - משפט פלילי, תמר רוסמ"/>
        <s v=" מברגה נטענת עבור  הנהלה, אבי לוי, 054-6440663 התש"/>
        <s v=" קומקומים עבור אגף טכנולוגיות דיגיטליות ומידע לוד,"/>
        <s v=" מקררים קטנים עבור הבניין החדש הנהלה, אבי לוי, 054"/>
        <s v=" מקררים עבור הדר דפנה ת&quot;א מנהל תחום נכסים ולוגיסטי"/>
        <s v=" עבודות האיטום בהדר דפנה ת&quot;א הלשכה הראשית - הפרויי"/>
        <s v=" אוהלי שם עבור הנהלה, אבי לוי, 054-6440663 התשלום"/>
        <s v=" כנס לשכת עורכי הדין באילת 2025 אשת קשר: לינור כהן"/>
        <s v=" גיבושים עבור כלל יחידות המשרד אשת קשר: אורטל ערבו"/>
        <s v=" קיבוע מתז וביטול שני מתזים מיותרים חדל&quot;פ - שערי ה"/>
        <s v=" חזרות ללהקה של משרד המשפטים חטיבת תפעול ולוגיסטיק"/>
        <s v=" כיבוד משקי עבור אגף רכש ומכרזים, מריאנה סגל, 050-"/>
        <s v=" ריהוט משרדי עבור הבניין החדש חטיבת תפעול ולוגיסטי"/>
        <s v=" קיצור שולחן עבור אגף טכנולוגיות דיגיטליות ומידע,"/>
        <s v=" תווי שי עבור כלל המשרד עבור שנת 2025 חטיבת ההון ה"/>
        <s v=" מעמד לתליית פרוספקטים - 3 תאים עבור יעוץ וחקיקה -"/>
        <s v=" דגלים עבור הבניין החדש הלשכה הראשית - הנהלה, עומר"/>
        <s v=" תפילין עבור ביה&quot;כ בניין חדש  צחי סינאי, 052-44705"/>
        <s v=" כסא עבור ד&quot;ר מיכאל ויגודה הנהלה, אבי לוי, 054-644"/>
        <s v=" כסא עבור השופט אשר קולה נציבות תלונות הציבור על ש"/>
        <s v=" מעמד למדפסת עבור בניין החדש הנהלה, אבי לוי, 054-6"/>
        <s v=" ריהוט עבור חטיבת תפעול ולוגיסטיקה חיפה, סאלח חיר,"/>
        <s v=" סידורים עבור בעת הכנסת בבניין החדש צחי סינאי, 052"/>
        <s v=" מסגרות עץ+נייר דמוי קלף עבור  כנס מצטיינים 2023 2"/>
        <s v=" עבור לשכות השר והיועצת המשפטית לממשלה הנהלה, עומר"/>
        <s v=" דגלים עבור טקסים בבניין החדש הנהלה, מוטי דהן, 050"/>
        <s v=" אינדוקציה 3500 ווט עבור מזנון בית קרדן חטיבת תפעו"/>
        <s v=" כלים חד פעמיים עבור ככל יחידות המשרד הנהלה, אורטל"/>
        <s v=" שלטי  חדר עבור נציבות תלונות הציבור על שופטים, נפ"/>
        <s v=" עמדת שייקים לרגל פתיחת חדר הכושר בבניין הראשי החד"/>
        <s v=" הזמנה בדיעבד עבור קאפות לטקס יוצאי אתיופיה חטיבת"/>
        <s v=" הזמנה בדיעבד עבור הרצאה לטקס יוצאי אתיופיה 2025 ח"/>
        <s v=" כן ציוד צר עבור אגף טכנולוגיות דיגיטליות ומידע, ר"/>
        <s v=" כסאות עבור בניין ראשי חדש, אבי לוי, 054-6440663 ה"/>
        <s v=" כן ציור צר דגם 710 עבור חטיבת תפעול ולוגיסטיקה -"/>
        <s v=" טלוויזיות עבור אגף טכנולוגיות דיגיטליות ומידע, רח"/>
        <s v=" ריהוט משרדי עבור הבניין החדש  הנהלה, אבי לוי, 054"/>
        <s v=" כיבוד משקי עבור הלשכה הראשית - הנהלה, אבי לוי, 05"/>
        <s v=" מדבקת מראה חד כיוונית הנהלה, עומר הדס הנדלסמן, 05"/>
        <s v=" עגלה מתקפלת 70 ק&quot;ג הנהלה, עומר הדס הנדלסמן, 050-9"/>
        <s v=" יומנים עבור חטיבת ההון האנושי - רווחה, חוה לוי, 0"/>
        <s v=" מקרר חלב משרדי  - הנהלה, אבי לוי, 054-6440663 התש"/>
        <s v=" מגש ברזל בייצור מיוחד עבור דיספנסר זוגי לקפה/סוכר"/>
        <s v=" שטיחים נגד החלקה עבור הבניין החדש הנהלה, אבי לוי,"/>
        <s v=" פחים עבור הבניין החדש הנהלה, אבי לוי, 054-6440663"/>
        <s v=" מפגש למידה עבור יום עיון לממונים – תחילת אוקטובר"/>
        <s v=" מקרר עבור הבניין החדש הנהלה, אבי לוי, 054-6440663"/>
        <s v=" מתן שירותי יעוץ תקשורת וטיפול בתחום קווים ישירים"/>
        <s v=" שמשייה עבור הבניין החדש הנהלה, אבי לוי, 054-64406"/>
        <s v=" חותמות עבור נציבות תלונות הציבור על שופטים, נפתלי"/>
        <s v=" סלילת קו הזנת חשמל עבור מערכת פריצה חדשה מנהל תחו"/>
        <s v=" סדנא + מקום + כיבוד בוקר - מפגש מקצועי צוות פיילו"/>
        <s v=" ציוד משרדי עבור נציבות תלונות הציבור על שופטים, נ"/>
        <s v=" ציוד משקי עבור הבניין החדש הנהלה, אבי לוי, 054-64"/>
        <s v=" מחברת לפי דוגמא + הדפסה מוזהבת בחזית הנהלה, עומר"/>
        <s v=" סיכת דש דגל ישראל בציפוי אמייל המחלקה לקשרי חוץ,"/>
        <s v=" דגלים עבור יעוץ וחקיקה - המחלקה למשפט בינלאומי, ש"/>
        <s v=" ציוד משקי עבור חטיבת ההון האנושי - המכון להשתלמוי"/>
        <s v=" ציוד משקי עבור לשכת השר, שירה רוט, 058-4687432 הת"/>
        <s v="  ניקוי וטיפול במנדפים עבור חטיבת תפעול ולוגיסטיקה"/>
        <s v=" כסאות עבור חטיבת תפעול ולוגיסטיקה ב&quot;ש, עמוס סגרון"/>
        <s v=" מתן שרותי ייעוץ וליווי מקצועי בתחום השתתפות נוער"/>
        <s v=" חותמות עבור יעוץ וחקיקה - המחלקה למשפט בינלאומי,"/>
        <s v=" שירותי ייעוץ על ידי צוות לסיוע בעבודת ועדת הבדיקה"/>
        <s v=" מדבקות עבור חדר אוכל הנהלה, אבי לוי, 054-6440663"/>
        <s v=" תשלום בדיעבד על חשבוניות אוקטובר-נובמבר 2024 מרץ"/>
        <s v=" נסיעה עבור נציג משרד המשפטים בניו דלהי מרץ 2025 א"/>
        <s v=" ציוד משקי עבור לשכת היועצת המשפטית לממשלה, טל ברי"/>
        <s v=" ציוד משרדי עבור הבניין החדש הנהלה,עומר הדס הנדלסמ"/>
        <s v=" חותמות עבור בעלי תפקידים בניין חדש  הנהלה, אבי לו"/>
        <s v=" חותמות עבור  הנהלה, עומר הדס הנדלסמן, 050-9100156"/>
        <s v=" אביזרים לחדר כושר הנהלה, אבי לוי, 054-6440663 התש"/>
        <s v="  דיספנסר עבור חדר אוכל בניין חדש הנהלה, אבי לוי,"/>
        <s v=" נייר צילום עבור ייעוץ וחקיקה (המחלקה למשפט בין-לא"/>
        <s v=" כיבוד משקי עבור אגף החשבות - כספים, איריס פישל, 0"/>
        <s v=" סדנא לעובדים  המוערכים - בת כשעתיים באופן מקוון ב"/>
        <s v=" שי לעובדים מצטיינים חטיבת ההון האנושי - משאבי אנו"/>
        <s v=" מראות גוף עבור חדר כושר בניין חדש הנהלה, עומר הדס"/>
        <s v=" כיבוד משקי עבור נציבות תלונות הציבור על שופטים, נ"/>
        <s v=" כיבוד משקי עבור יעוץ וחקיקה - המחלקה למשפט בינלאו"/>
        <s v=" מוצרי חשמל קטנים עבור נציבות תלונות הציבור על שופ"/>
        <s v=" תשלום עבור פינוי עובד באמבולנס טסטה יפה פמ&quot;ח דרום"/>
        <s v=" כיסא אורתופדי עבור העובד ימין ירון היחידה להעמדת"/>
        <s v=" זרועות שולחניים עבור נציבות תלונות הציבור על שופט"/>
        <s v=" בידורית ניידת אלחוטית עבור הבניין החדש הנהלה, אבי"/>
        <s v=" תיקים עבור הבניין החדש הלשכה הראשית - הנהלה, עומר"/>
        <s v=" תווי ראש השנה 2025 עבור לשכה ראשית איש קשר: אורית"/>
        <s v=" תווי שי עבור ראש השנה 2025 עבור פמ&quot;ח חיפה פלילי א"/>
        <s v=" תווי שי לראש השנה 2025 עבור  פמ&quot;ח מרכז פלילי אשת"/>
        <s v=" תווי שי ראש השנה 2025 עבור פרקליטות צפון פלילי (פ"/>
        <s v=" תווי שי ראש השנה 2025 פמ&quot;ח צפון אשת קשר: אורית לו"/>
        <s v=" תווי שי ראש השנה 2025 עבור פרקליטות צפון אזרחי פר"/>
        <s v=" תווי שי ראש השנה 2025 עבור פרקליטות ת&quot;א אזרחי אשת"/>
        <s v=" תווי שי ראש השנה 2025 עבור פמ&quot;ח דרום אזרחי אשת קש"/>
        <s v=" תווי שי ראש השנה 2025  עבור פרקליטות פרקליטות ת&quot;א"/>
        <s v=" תווי שי ראש השנה 2025 עבור פרקליטות דרום פלילי אש"/>
        <s v=" תווי שי ראש השנה 2025 עבור פרקליטות חיפה אזרחי אש"/>
        <s v=" תווי שי ראש השנה 2025 עבור פרקליטות ירושלים פלילי"/>
        <s v=" סולר להסקה עבור לשכה ראשית י-ם . אמיר סרחאן 05421"/>
        <s v=" ריהוט עבור פרויקט- אפ&quot;כ מח' כלכלית י-ם, א&quot;ק: ניצה"/>
        <s v=" פלוני נ' קשת מספר ספק: 41448450 הזמנת רכש לעו&quot;ד א"/>
        <s v=" פלוני נ' גוגל מספר ספק: 41448450 הזמנת רכש לעו&quot;ד"/>
        <s v=" יס שרותי טלוויזיה ותקשורת בע&quot;מ חטיבת תפעול ולוגיס"/>
        <s v=" ייעוץ פסיכולוגי איש קשר: מנשה מלול פרוטוקול 144/1"/>
        <s v=" מכרז דיגיטל-9-2019-משה אלפי  אלפים הפקות הארכתי ת"/>
        <s v=" אגף טכנולוגיות דיגיטליות ומידע- יניב מלכה  055-88"/>
        <s v=" עבודות שיפוצים תחזוקה והתאמות בתחום הבינוי ותשתיו"/>
        <s v=" יו&quot;ר ועדת מס רכוש אשת קשר יעל מירזאי, פלאפון 0547"/>
        <s v=" חבר ועדת השגות אשת קשר ריקי פרנסה, פלאפון 0506217"/>
        <s v=" חבר ועדת מס רכוש אשת קשר יעל מירזאי, פלאפון 05476"/>
        <s v="  מימון אגרת בית משפט וכיסוי הוצאות משפט עבור תיק"/>
        <s v=" השכרת מסכים ללקויי ראיה בבחינות מנהלת היחידות המק"/>
        <s v=" שתייה עבור חדלות פירעון"/>
        <s v=" ציוד משרדי עבור הממונה על חדלות פירעון לינה טננבא"/>
        <s v=" ציוד משרדי עבור: הממונה על חדלות פירעון ת&quot;א, רוית"/>
        <s v=" ציוד משקי עבור הממונה על חדלות הפירעון צפון, שלומ"/>
        <s v=" ציוד משרדי עבור הממונה על חדלות פירעון צפון, שלומ"/>
        <s v=" חוות דעת מומחה עבור הקרן לתובענות יצוגיות אשת קשר"/>
        <s v=" אגרת בית משפט והצאות משפט עבור הקרן לתובענות יצוג"/>
        <s v=" אגרת בית משפט חוו&quot;ד מומחה והוצאות משפט עבור הקרן"/>
        <s v=" אגרת בית משפט והוצאות משפט עבור הקרן לתובענות יצו"/>
        <s v=" אגרת בית משפט והוצאות משפט עבור הקרן לתבוענות יצו"/>
        <s v=" בעניין אל רחמן נ' מגה קמעונאות בע&quot;מ ת&quot;צ 20-11-619"/>
        <s v=" בעניין סבטוב נ' יורו מחלבות אירופה בע&quot;מ ת&quot;צ 20-09"/>
        <s v=" אברוקין ואח' נ' חברה קדישא (גחש&quot;א) פתח תקוה ואח'"/>
        <s v=" ועדת בוחנים - מכרז 92644 - תאריך 1 עפ&quot;י דרישת אגף"/>
        <s v=" עמותת אזרחים למען הסביבה נ' אלקון מרכז מיחזור ת&quot;צ"/>
        <s v=" בריר נ' BOOKING.COM B.V ת&quot;צ 21-10-3189 עבור הקרן"/>
        <s v=" אורן נ' EASY JET PLC  ת&quot;צ-18-02-5301 עבור הקרן למ"/>
        <s v=" פינטו נדל&quot;ן בע&quot;מ נ' בנק מזרחי טפחות בע&quot;מ עבור הקר"/>
        <s v=" יו&quot;ר ועדת מעצרים לצורכי חקירה אשת קשר:נועה קסיר פ"/>
        <s v=" חבר ועדה לרישוי נוטריונים -מנהלת יח' אשת קשר לימו"/>
        <s v=" בדיקות שומות עבור שמאים מכריעים מנהלת יח' מקצועיו"/>
        <s v=" הסעת עובדים אוטובוסים ומוניות איזור ירושלים אשת ק"/>
        <s v=" ספוז'ניקוב ואח' נ' חברה קדישא רעננה ואח' ת&quot;צ 21-0"/>
        <s v=" חבר ועדה לתיקון הרשעות שווא אשת קשר נטע משה, פלאפ"/>
        <s v=" YOSEF ESFEY נגד מעיין 2000 בע&quot;מ ת&quot;צ 21-03-26877 א"/>
        <s v=" אנגל נ' שירותי בריאות כללית ואח' ת&quot;צ-22-07-2737 א"/>
        <s v=" קפלן נ' עשות אשקלון תעשיות בע&quot;מ ת&quot;צ-22-05-42149 א"/>
        <s v=" קסטוריאנו ואח' נ' אל על נתיבי אוויר בע&quot;מ ת&quot;צ 18-0"/>
        <s v=" חבר ועדה ציבורית סדר דין פלילי (ארבל) יעוץ וחקיקה"/>
        <s v=" יו&quot;ר ועדה מייעצת אפ&quot;כ הקרן לחילוט וסחר בבני אדם א"/>
        <s v=" חברה בועדת העזבונות-אפ&quot;כ אשת קשר: ספיר דיין טל'-0"/>
        <s v=" פרסום צווי ירושה עבור בתי הדין השרעיים אשת קשר: ק"/>
        <s v=" מקלט +מגבר חוזי והתקנה עבור סיוע משפטי דרום אשת ק"/>
        <s v=" רוטברג נ' אלקטרה קמעונאות בע&quot;מ ואח' ת&quot;צ-22-06-583"/>
        <s v=" אבו קרט נ' איי די איי חברה לביטוח בע&quot;מ ת&quot;צ 22-08-"/>
        <s v=" גולן נ' הוט מובייל בע&quot;מ ת&quot;צ-22-09-1389 אשת קשר: נ"/>
        <s v=" וישליצקי נ' מיטב דש טרייד בע&quot;מ ת&quot;צ-22-02-23418 אש"/>
        <s v=" זינגר נ' פדקס אקספרס ישראל אינטנשיונאל ת&quot;צ-21-10-"/>
        <s v=" חייט ואח' נ' פנגו פיי אנד גו בע&quot;מ ת&quot;צ 21-07-59059"/>
        <s v=" מלר ואח' נ' ישראכרט בע&quot;מ ואח' ת&quot;צ-21-04-18582 אשת"/>
        <s v=" קרצמן ואח' נ'הרקולס גורביץ ייצור מראות ואביזרים ו"/>
        <s v=" ציוד משרדי עבור סיוע משפטי ירושלים איש קשר: אופיר"/>
        <s v=" בקשה בנושא זיהום בנחל סעדיה (טרם הוגשה) דרבוט ואח"/>
        <s v=" קעניג ואח' נ' מיטב דש גמל ופנסיה בע&quot;מ ת&quot;צ-20-05-2"/>
        <s v=" קורן נ' אלקטרה מוצרי צריכה (1951) בע&quot;מ ת&quot;צ-21-02-"/>
        <s v=" פלקסברג נ' פרוקטר אנד גמבל ואח' ת&quot;צ-22-08-9282 אש"/>
        <s v=" הדרכה והכשרה עבור עו&quot;ד בתחום אלימות במשפחה בחברה"/>
        <s v=" הליך שיתוף אגרת ללקוח הקטין עם בני ובנות נוער שיו"/>
        <s v=" היימן ואח' נ' ישראכרט בע&quot;מ ואח' ת&quot;צ-20-12-17172 א"/>
        <s v=" מש-קר בע&quot;מ ואח' ובעניין רע&quot;א 7785/21 מש-קר בעמ וא"/>
        <s v=" פנקס-ארד ואח' נ' מכבי שירותי בריאות ואח' ת&quot;צ-17-0"/>
        <s v=" כרמי נ' יינות ביתן בע&quot;מ ת&quot;צ-16-11-28299 אשת קשר:"/>
        <s v=" קירזון ואח' נ' שירותי בריאות כללית ואח' ת&quot;צ-16-05"/>
        <s v=" הדפסת רשומות עבור האגף להסדרת המקצועות אשת קשר: ל"/>
        <s v=" חבר וועדה ציבורית ערר קורונה לשנת 2023 עד יוני אש"/>
        <s v=" חבר ועדת חוקרים פרטיים ושירותי שמירה 2023 עד יוני"/>
        <s v=" נציגת ציבור ועדת ערר קורונה 2023 עד חודש יוני אשת"/>
        <s v=" יו&quot;ר ועדה ציבורית לחלוקת כספים שנפסקו כסעד 2023 ע"/>
        <s v=" נציג ציבור בוועדת ערר קורונה לשנת 2023 עד יוני אש"/>
        <s v=" מרכז אנרגיה -חשמל עבור מערכות קירור וחימום בבניין"/>
        <s v=" ציוד משרדי עבור בי&quot;ד שרעי נצרת אשת קשר: קמר אבו א"/>
        <s v=" כיבוד בוקר וצהריים עבור משלחת מקנדה +או&quot;ם ובי&quot;ד ל"/>
        <s v=" כיבוד בוקר וצהריים עבור משלחת מקנדה +סגל בי&quot;ד לאו"/>
        <s v=" לינה עבור הקאדים בי&quot;ד שרעי במחוז ירושלים 2023 אשת"/>
        <s v=" תחזוקת לתוכנת מחשב מצלמות וקורא כרטיסים מחש נתניה"/>
        <s v=" חותמות עבור מח&quot;ש איש קשר: גלעד גור טל'-0506216929"/>
        <s v=" ביקור טכנאי טאבו אשדוד עבור שער מגנומטר איש קשר:"/>
        <s v=" ציוד משרדי עבור בי&quot;ד שרעי לערעורים בבאקה אשת קשר:"/>
        <s v=" התקנות עבור מערכות מולטימדיה + רמקול עבור סיוע מש"/>
        <s v=" לינה עבור הקאדי תרות מדלג בבאר שבע-בי&quot;ד שרעי 2023"/>
        <s v=" חבר ועדת מס רכוש 2023 עד יוני אשת קשר יעל מירזאי,"/>
        <s v=" אמיגה נ' AGODA COMPANY PTE LTD ת&quot;צ-22-12-52388 אש"/>
        <s v=" נובה שיווק והנדסה בע&quot;מ ואח' נ' סלקום ישראל בע&quot;מ ת"/>
        <s v=" סואעד נ' בזק החברה הישראלית לתקשורת בע&quot;מ ת&quot;צ-21-0"/>
        <s v=" עזרא נ' מרכז רפואי על שם א.וולפסון ת&quot;צ-22-08-4558"/>
        <s v=" שילה נ' פז גז בע&quot;מ 22-11-64038 אשת קשר: עדי מרום"/>
        <s v=" שילה נ' בנק הפועלים בע&quot;מ ת&quot;צ-22-10-46100 אשת קשר:"/>
        <s v=" חבר בוועדת ערר קורונה 2023 עד יוני אשת קשר:  ‎רות"/>
        <s v=" שטיפת רכבים בהוראת קבע 2023 עד סוף אפריל אשת קשר:"/>
        <s v=" קומקום חשמלי עבור יח' המשרד איש קשר: דני בן שטרית"/>
        <s v=" מנשה נ' GOOGLE LLE ת&quot;צ-22-10-43694 אשת קשר: עדי מ"/>
        <s v=" פיינטוך נ' ישרוטל בע&quot;מ ת&quot;צ-22-10-28185 אשת קשר: ע"/>
        <s v=" חבר ועדה מייעצת אפ&quot;כ הקרן לחילוט וסחר בבני אדם 20"/>
        <s v=" ציוד משרדי עבור בי&quot;ד שרעי ביפו אשת קשר: קמר אבו א"/>
        <s v=" הסעת עובדים מוניות צפון ודרום 2023 ל-4 חודשים בכפ"/>
        <s v=" ברורשורים עבור מח&quot;ש איש קשר: גלעד גורה טל'-050621"/>
        <s v=" כספת עבור בית היועצת- אגף הביטחון איש קשר: ניר הר"/>
        <s v=" יעקב ואח' נ' APPLE LNC ואח'  ת&quot;צ-19-09-27340 אשת"/>
        <s v=" רון ואח' נ' פסיפיק רכב ותחבורה בע&quot;מ ת&quot;צ-22-03-595"/>
        <s v=" חבר ועדת עזבונות 2023 אשת קשר: ספיר דיין טל'-0502"/>
        <s v=" חבר ועדת עזבונות 2023 אשת קשר ספיר דיין, פלאפון 0"/>
        <s v=" יו&quot;ר ועדת עזבונות מר דוד רוזן 2023 אשת קשר: ספיר"/>
        <s v=" שירות טכנאי לתיקון מחשב קורא כרטיסים מח&quot;ש נתניה -"/>
        <s v=" מערכת מתח נמוך עבור אגף הביטחון לשכה ראשית ירושלי"/>
        <s v=" השכרת כיתה גדולה + כיבוד קל כנס הכשרה לעו&quot;ד ערבים"/>
        <s v=" חותמות עבור האגף להסדרת המקצועות אשת קשר: לימור נ"/>
        <s v=" ציוד משרדי עבור המחלקה לחקירות שוטרים איש קשר: גל"/>
        <s v=" פנסי לד גדול מהבהב לצרכי חקירות עבור מח&quot;ש איש קשר"/>
        <s v=" היסעים אוטובוסים לכלל יחידות ושאטלים עבור בי&quot;ד דר"/>
        <s v=" קוק אביבי נ' META ת&quot;צ-23-04-22174 אגרת בית משפט א"/>
        <s v=" קורס עזרה ראשונה עבור אגף הביטחון איש קשר: איתן מ"/>
        <s v=" מילוי מיכלי גז מערכת כיבוי אש עבור הסניגוריה הציב"/>
        <s v=" תמונות עבור סיוע משפטי מרכז (לוד) אשת קשר: בריגיט"/>
        <s v=" התחחיבות תקציבית עבור הקמת דיור בית הדין השרעי בר"/>
        <s v=" יו&quot;ר ועדה ציבורית המועצה להכוונת פעולות קרן החילו"/>
        <s v=" מערכת אזעקה עבור קימו של מחשב מסווג בפרקליטות צפו"/>
        <s v=" חוזה שירות שנתי למערכת אחזה כיבוי אש בבית מע&quot;צ וע"/>
        <s v=" פרסום צווי ירושה בעיתון עבור בי&quot;ד שרעי טייבה אשת"/>
        <s v=" חבר ועדה לסדר דין פלילי וראיות אשת קשר: עדי מרום"/>
        <s v=" דוח שנתי עבור הרשות לאיסור הלבנת הון אשת קשר: ליר"/>
        <s v=" הסעות עובדים מוניות, מניבוסים , אוטובוס זעיר מרכז"/>
        <s v=" הסעת עובדים אוטובוסים ומוניות איזור ירושלים 2023"/>
        <s v=" טיפול טכנאי בעמודים לשכה ראשית איש קשר: ניר הרוש"/>
        <s v=" חבר ועדת-צוות בחינה המחלקה לחקירות שוטרים איש קשר"/>
        <s v=" סימולצית רעידת אדמה כנס חירום עבור אגף הביטחון אי"/>
        <s v=" טיסה+ לינה עבור עמיר הרן כנס לשכת רואי חשבון באיל"/>
        <s v=" שכירות מחשבים עבור מנהלת יח' מקצועיות אשת קשר: לי"/>
        <s v=" ריהוט עבור בי&quot;ד שרעי באקה אל גרביה אמרכלית קמר |"/>
        <s v=" חבר ועדה ציבורית לחלוקת כספים 2023 אשת קשר ספיר ד"/>
        <s v=" הדרכה בסימולטור רעידות אדמה עבור אגף הביטחון איש"/>
        <s v=" כסאות עבור מח&quot;ש ירושלים איש קשר: גלעד גור 050-621"/>
        <s v=" חוות דעת ועדות מהנדס בתיק צו 36933-09-21 עבור מח&quot;"/>
        <s v=" חבר ועדת השגות 2023 אגף שומת מקרקעין אשת קשר ריקי"/>
        <s v=" חבר ועדת השגות -אגף שומת מקרקעין 2023 אשת קשר ריק"/>
        <s v=" היסעים איזור גוש דן -מוניות מזדמנות עבור מחלקת תח"/>
        <s v=" חבר ועדת השגות שומת מקרקעין אשת קשר ריקי פרנסה, פ"/>
        <s v=" חבר ועדת השגות 2023 אשת קשר ריקי פרנסה, פלאפון 05"/>
        <s v=" חבר ועדת השגות - שומת מקרקעין ירושלים אשת קשר ריק"/>
        <s v=" חבר ועדת השגות עבור שומת מקרקעין ירושלים 2023 אשת"/>
        <s v=" יום הדרכת כיבוי אש + ארוחת בוקר וצהריים עבור אגף"/>
        <s v=" חבר ועדת השגות שומת מקרקעין 2023 אשת קשר ריקי פרנ"/>
        <s v=" חבר ועדת השגות - עבור שומת מקרקעין ירושלים 2023 א"/>
        <s v=" כספות - עבור אגף הבטחון בצפון איש קשר אביעד רהב,"/>
        <s v=" ייעוץ מרחוק בנושא חיתום דיגיטלי ואלגוריתם עבור הר"/>
        <s v=" חבר ועדה במועצה הציבורית להגנת הפרטיות (יעוץ וחקי"/>
        <s v=" כיבוד משקי עבור סיוע משפטי באר שבע אשת קשר: לירון"/>
        <s v=" יום גיבוש עבור האגף לאסדרת המקצועות אשת קשר: לימו"/>
        <s v=" שיעורי פילאטיס עבור סיוע משפטי לוד אשת קשר: בריג'"/>
        <s v=" חבר ועדת השגות שומת מקרקעין 2023 אשת קשר רקי פרנס"/>
        <s v=" חבר ועדת השגות - שומת מקרקעין ירושלים 2023 אשת קש"/>
        <s v=" חבר ועדת השגות שומת מקרקעין ירושלים 2023 אשת קשר"/>
        <s v=" חבר ועדת השגות שומת מקרקעין ירושלים 2023 אשת קשר:"/>
        <s v=" סיור בצפת במסגרת יום גיבוש עבור הרשות להגנת הפרטי"/>
        <s v=" פרידלנדר ואח' נ' מסע ישראלי -חיבור דרך, ארץ (ע&quot;ר)"/>
        <s v=" ועדת בוחנים - מכרז-107278  26/7/23 עפ&quot;י דרישת אגף"/>
        <s v=" כיבוד הרמת כוסית לראש השנה עבור סיוע משפטי ירושלי"/>
        <s v=" תמונות עבור המחלקה לחקירות שוטרים חיפה איש קשר: ג"/>
        <s v=" כנס מנהלים עבור חדלות פירעון אשת קשר: מיכל מאיר ט"/>
        <s v=" ציוד נלווה לנשקים עבור אגף הביטחון איש קשר: רפי א"/>
        <s v=" הרמת כוסית לראש השנה עבור הרשות להגנת הפרטיות אשת"/>
        <s v=" שמילו נ' וואלט אנטרפרייז ישראל בע&quot;מ ת&quot;צ-41552-08-"/>
        <s v=" כיבד ערב גיבוש עבור הרשות להגנת הפרטיות אשת קשר:"/>
        <s v=" כיבוד עבור הרמת כוסית לראש השנה המחלקה לחקירות שו"/>
        <s v=" יום גיבוש עבור ועדת ערר קורונה והחטיבה החברתית אש"/>
        <s v=" טיפול טכנאי במחסום עמודים לשכה ראשית ביטחון איש ק"/>
        <s v=" מופע אמן חושים במסגרת ערב גיבוש עבור סיוע משפטי ת"/>
        <s v=" סדנת בישול במסגרת יום גיבוש עבור אגף הביטחון אשת"/>
        <s v=" ציוד משרדי עבור אגף לשומת מקרקעין חיפה אשת קשר: ר"/>
        <s v=" דמירי נ' מגה קמעונאות 61929-11-20 אגרת בית משפט א"/>
        <s v=" חבר ועדת רישוי נוטריונים האגף לאסדרת המקצועות אשת"/>
        <s v=" חבר ועדת חוקרים פרטיים ושירותי שמירה האגף לאסדרת"/>
        <s v=" יום גיבוש עבור בתי הדין השרעי אשת קשר: קמר אבו אל"/>
        <s v=" גנסין נ' N.V TRIVAGO ת&quot;צ-37522-03-20 אשת קשר: עדי"/>
        <s v=" טלפונים לווינים עבור חמ&quot;ל חירום משרד המשפטים +דמי"/>
        <s v=" חבר ועדה ציבורית מייעצת נציבות שוויון לאנשים עם מ"/>
        <s v=" חבר ועדת עזבונות אשת קשר: אורטל בן שימול טל'-0506"/>
        <s v=" ריהוט משרדי עבור הרשות לאיסור הלבנת הון אשת קשר:"/>
        <s v=" חבר ועדת ערר עפ&quot;י חוק נכסים של נספי שואה אשת קשר:"/>
        <s v=" יו&quot;ר ועדת ערר עפ&quot;י חוק נכסים של נספי שואה אשת קשר"/>
        <s v=" בעניין ת&quot;צ -13-02-30759 אחיאסף גרסט ואח' נ' 013 נ"/>
        <s v=" טלפון לוויני נייח עבור תת קרקע בניין חדש חמ&quot;ל איש"/>
        <s v=" קו לעובד נ' יילמזלר אינטרנשיונל חברה לבניה תירות"/>
        <s v=" צור נ' ורידיס ת&quot;צ-23-03-30901 חוות דעת מומחה אשת"/>
        <s v=" רכזות מערכות גילוי פריצה עבור 2 חדרי כספות הדר דפ"/>
        <s v=" שפר נ' עיריית תל אביב ת&quot;צ-22-08-13812 אגרה והוצאו"/>
        <s v=" שפר נ' מכבי שירותי בריאות ת&quot;צ-22-02-1676 אגרה והו"/>
        <s v=" ועדת בוחנים - מכרז-109241  28/2/23 עפ&quot;י דרישת אגף"/>
        <s v=" מירב ואח' נ' AB SKF  ואח' ת&quot;צ-21-02-11659 אשת קשר"/>
        <s v=" אביב נ' META LNC PLATFORMS ת&quot;צ-25669-04-21 הוצאות"/>
        <s v=" נצר נ' הוט מערכות תקשורת בע&quot;מ ת&quot;צ-29494-03-22 הוצ"/>
        <s v=" כרכבי נ' בית הדין הכנסייתי של העדה היוונית אורתוד"/>
        <s v=" פלוני ואח' נ' הראל ואח' ת&quot;צ-60255-12-17 חוו&quot;ד והו"/>
        <s v=" חורי ואח' נ' רשת הגנים של אגודת ישראל ת&quot;צ-21-12-6"/>
        <s v=" דרעי נ' רשת הגנים של אגודת ישראל ת&quot;צ-21-10-50084"/>
        <s v=" פלוני (קטין) נ' רשת מדיה בע&quot;מ ת&quot;צ-22-12-61431 הוצ"/>
        <s v=" פלוני נ' סייברסרב אינטרנט ותקשורת בע&quot;מ ת&quot;צ-35706-"/>
        <s v=" ראובן רום ואח' נ' MYLAN N.V ואח' ת&quot;צ-18-12-15174"/>
        <s v=" לוין נ' ללין נרות וסבונים בע&quot;מ ת&quot;צ-22-09-18869 אש"/>
        <s v=" ניני ואח' נ' טלקאר חברה בע&quot;מ ואח' ת&quot;צ-19-08-23140"/>
        <s v=" חיות ואח' נ' JOHNSON &amp; JOHNSON  ואח' ת&quot;צ-18-12-49"/>
        <s v=" פלונית נ' אגד חברה לתחבורה בע&quot;מ ת&quot;צ-23-01-9775 אש"/>
        <s v=" פיינטוך נ' עיריית פתח תקווה ת&quot;צ-22-11-51164 אשת ק"/>
        <s v=" גנור נ' מ.א אוטומטים בע&quot;מ ת&quot;צ-22-05-40030 אשת קשר"/>
        <s v=" לינה עבור ניר עקרון ראש אגף חקירות מח&quot;ש איש קשר:"/>
        <s v=" שכפול מפתחות ביטחון עבור אגף הביטחון אשת קשר: ספי"/>
        <s v=" יו&quot;ר וועדה לבדיקת רכש, מעקב ואיסוף מידע בכלים קיר"/>
        <s v=" בעניין ע&quot;א 4128/23 פרס נ' מקס אגרה ומימון הוצאות"/>
        <s v=" פיריץ נ' טיוונטר ואח' ת&quot;צ-22-12-19936 אגרה והוצאו"/>
        <s v=" לינה+ אולם דיונים עבור משלחת פרקליטי מדינה אשת קש"/>
        <s v=" ועדת בוחנים - מכרז-105438  20/7/23 עפ&quot;י דרישת אגף"/>
        <s v=" חלפים למערכת כיבוי אש סנגוריה ציבורית ביטחון איש"/>
        <s v=" ועדת בוחנים - מכרז-108017 20/9/23 ו-19/12/23 עפ&quot;י"/>
        <s v=" חבר וועדה לבדיקת רכש, מעקב ואיסוף מידע בכלים קירב"/>
        <s v=" יו&quot;ר וועדת ערר מס רכוש אשת קשר יעל מירזאי, פלאפון"/>
        <s v=" תדלוק רכבים בהוראת קבע שנת 2024 אשת קשר: נטע ראוב"/>
        <s v=" שטיפת רכבים בהוראת קבע 2024 אשת קשר: נטע ראובני ט"/>
        <s v=" רישיונות רכב של רכבי המשרד לשנת 2024 אשת קשר: נטע"/>
        <s v=" כביש 6 התקשרות לשנת 2024 בהוראת קבע אשת קשר נטע ר"/>
        <s v=" הזמנה עבור נסיעות מנהרות הכרמל 2024 אשת קשר: נטע"/>
        <s v=" הזמנה עבור נסיעות נתיב מהיר 2024 אשת קשר: נטע ראו"/>
        <s v=" הזמנה עבור נסיעות כביש 6 חוצה צפון לשנת 2024 אשת"/>
        <s v=" שכירות רכבים עבור יח' המשרד לשנת 2024 אשת קשר: 05"/>
        <s v=" שכירות מחשבים עבור כבדי ראייה האגף לאסדרת המקצועו"/>
        <s v=" התקנת שקעי חשמל בבית הדין השרעי בחיפה אשת קשר: קמ"/>
        <s v=" עיצוב דוח שנתי 2023 עבור בתי הדין השרעים אשת קשר:"/>
        <s v=" כיבוד משקי עבור המחלקה לחקירות שוטרים איש קשר: גל"/>
        <s v=" התחייבות  רכישת רכב עבור ראש בית הדין לאוכלוסין ו"/>
        <s v=" מוצרי חד פעמי עבור יח' המשרד המקבלות קהל 2024 אשת"/>
        <s v=" יו&quot;ר ועדת ערר מס רכוש אשת קשר: יעל מירזאי טל'-054"/>
        <s v=" שתייה עבור ישיבות עם בכירים האגף לאסדרת המקצועות"/>
        <s v=" חבר וועדה המייעצת למאבק בסחר בבני אדם אשת קשר: רו"/>
        <s v=" מסך 65 +תלייה והתקנה עבור המחלקה לחקירות שוטרים א"/>
        <s v=" מנוי שנתי למאגר הרשאות הרשות להגנת הפרטיות אשת קש"/>
        <s v=" מערכת גילוי פריצה טמ&quot;ס +שינוי מיקום מערכות מידע י"/>
        <s v=" ציוד משרדי עבור בית הדין לאוכלוסין והגירה איש קשר"/>
        <s v=" הסעות עובדים צפון ודרום לשנת 2024 אשת קשר: נטע רא"/>
        <s v=" הסעות עובדים מרכז לשנת 2024 אשת קשר: נטע ראובני ט"/>
        <s v=" כיבוד עבור ישיבות עם בכירים בית הדין לאוכלוסין וה"/>
        <s v=" אינדוקציה מערכת לגילוי אש האגף לאסדרת המקצועות -ב"/>
        <s v=" חבר וועדה להגנה משפטית (לשכת מנכ&quot;ל) איש קשר: שלומ"/>
        <s v=" קפה נחלה עבור בית דין שרעי ירושלים אשת קשר: אבו א"/>
        <s v=" ציוד משרדי עבור הרשות להגנת הפרטיות אשת קשר:  קמי"/>
        <s v=" קפה נחלה עבור מחוזות בתי הדין השרעי בצפון בדרום ו"/>
        <s v=" חותמת עבור הנהלת אגף שומת מקרקעין אשת קשר: ריקי פ"/>
        <s v=" יו&quot;ר ועדת ערר מס רכוש (ל' משפטית)עד סוף שנת 2024"/>
        <s v=" שכירות מחשבים עבור בחינות האגף לאסדרת המקצועות אש"/>
        <s v=" ארוחת ערב עבור משלחת מחו&quot;ל הרשות לאיסור הלבנת הון"/>
        <s v=" חבר וועדת עזבונות אשת קשר: ספיר דיין טל'-05024800"/>
        <s v=" נייר צילום עבור המחלקה לחקירות שוטרים-ארצי איש קש"/>
        <s v=" נייר צילום בית הדין לאוכלוסין והגירה אשת קשר: ריק"/>
        <s v=" הנפקת כרטיסים עבור טוענים בתי הדין השרעיים אשת קש"/>
        <s v=" יו&quot;ר וועדת מס רכוש (ל' משפטית) אשת קשר:יעל מירזאי"/>
        <s v=" חבר וועדת ערר מס רכוש (לשכה משפטית) אשת קשר:יעל מ"/>
        <s v=" לינה עבור הקאדים בי&quot;ד שרעי במחוז ירושלים 2024 אשת"/>
        <s v=" הוצאות משלחת להאג עבור גלעד נועם, דניאל פליקר, ני"/>
        <s v=" הדרכות ירי עבור אגף הביטחון איש קשר: איתן מרגי טל"/>
        <s v=" חותמות עבור סיוע משפטי הנהלה אשת קשר:  אורטל גברי"/>
        <s v=" אין אפשרות להזין גם נדלן וגם הזמנה פנימית הזמנה מ"/>
        <s v=" שירות טכנאי לפריצת כספת אגף הביטחון לשכה ראשית אי"/>
        <s v=" חבר ועדת ערר קורונה עבור ערר קורונה אשת קשר: אייל"/>
        <s v=" הדפסת דוחות חופש המידע הממשלתי עבור שנת 2023 אשת"/>
        <s v=" בדיקות פוליגרף עבור המחלקה לחקירות שוטרים איש קשר"/>
        <s v=" טלפונים לווינים ניידים  חמ&quot;ל חירום משרד המשפטים +"/>
        <s v=" כסא אורטופדי עבור נאוה אביבה חדלות פירעון חיפה אש"/>
        <s v=" דור נ' רמי לוי שיווק השקמה תקשורת (1996)בע&quot;מ ת&quot;צ-"/>
        <s v=" ספק כוח לשער מגנומטר עבור אגף הביטחון מחוז מרכז א"/>
        <s v=" חבר ועדת השגות עבור שומת מקרקעין אשת קשר ריקי פרנ"/>
        <s v=" תהליך פיתוח מאקרו להכשרות עו&quot;ד חיצוניים בסיוע המש"/>
        <s v=" הרצאה עבור הכשרה בנושא חוק חיסיון ראיות סיוע משפט"/>
        <s v=" כסא אורח עבור המחלקה לחקירות שוטרים איש קשר: גלעד"/>
        <s v=" כרטיסי ביקור עבור הרשות לאיסור הלבנת הון אשת קשר:"/>
        <s v=" יו&quot;ר ועדת מס רכוש (לשכה משפטית) אשת קשר יעל מירזא"/>
        <s v=" טכנאי העתקת אמצעים ביטחון בית דין לאוכלוסין והגיר"/>
        <s v=" שחזור כריכה עבור מחלקת רשומות האגף לאסדרת המקצועו"/>
        <s v=" ג'ובראן ואח' נ' גלידת שטראוס בע&quot;מ ת&quot;צ-66434-06-19"/>
        <s v=" עמית גנסין נ' אל על נתיבי אויר לישראל ת&quot;צ-28181-0"/>
        <s v=" גרוסמן נ' המרכז הרפואי האוניברסיטאי ברזילי ת&quot;צ-27"/>
        <s v=" דיי נונה נ' שירותי בריאות כללית מחוז דן ת&quot;צ-2324-"/>
        <s v=" טל ואח' נ' רותם אמפרט נגב בע&quot;מ ואח' ת&quot;צ-10418-03-"/>
        <s v=" לב נ' גולן טלקום ת&quot;צ-23930-09-23 אשת קשר: עדי מרו"/>
        <s v=" אלעד מילר נ' TERMINAL X ת&quot;צ-50309-07-23 אשת קשר:"/>
        <s v=" חיים נזרי נ' מדינת ישראל ת&quot;צ-14943-09-23 אשת קשר:"/>
        <s v=" פלונית נ' טיקטוק ת&quot;צ-38331-12-23 אשת קשר: עדי מרו"/>
        <s v=" פלונית נ' פייסבוק ת&quot;צ-7658-11-23 אשת קשר: עדי מרו"/>
        <s v=" קרבקי מלר ואח' נ' מגדל חברה לביטוח ואח' ת&quot;צ-61902"/>
        <s v=" אור קרבקי נ' קבוצת שגריר שירותי רכב בע&quot;מ ת&quot;צ-1337"/>
        <s v=" רובין ואח' נ' 10 ביס קו. איל בע&quot;מ ואח' אשת קשר: ע"/>
        <s v=" עומר שוורץ ואח' נ' נשר-מפעלי מלט ישראליים בע&quot;מ וא"/>
        <s v=" שחף ואח' נ' אלובין תעשיות אלומניום בע&quot;מ ואח' ת&quot;צ-"/>
        <s v=" שמיר ואח' נ' פינקלשטיין מתכות בע&quot;מ ואח' ת&quot;צ-51734"/>
        <s v=" שחר ואח' נ' INERB ת&quot;צ-49872-07-23 אשת קשר: עדי מר"/>
        <s v=" יונתן שליידר נ' חברת החשמל לישראל בע&quot;מ ת&quot;צ-1756/0"/>
        <s v=" חבר וועדה לבחינת הרשאות שווא (דצינגר) ייעוץ וחקיק"/>
        <s v=" תחזוקה שנתית למערכות ביטחון עבור בי&quot;ד לאוכלוסין ו"/>
        <s v=" שכירות מחשבים עבור האף לאסדרת המקצועות אשת קשר: ל"/>
        <s v=" כיבוד משקי עבור ממונה על חדלות פרעון הנהלה אשת קש"/>
        <s v=" הדפסת 5 תעודות עם מסגרת עץ עבור האגף לאסדרת המקצו"/>
        <s v=" חבר בועדת העזבונות -אפ&quot;כ אשת קשר: לילית ביטון טל'"/>
        <s v=" ציוד משרדי עבור חופש המידע הממשלתי אשת קשר: בת אל"/>
        <s v=" ציוד משרדי עבור בית הדין השרעי בסכנין איש קשר: עי"/>
        <s v=" שירות טכנאי עבור מתח נמוך אגף הביטחון איש קשר: ני"/>
        <s v=" תשתיות עבור מערכת טלי המחלקה לחקירות שוטרים ראשון"/>
        <s v=" תשתיות עבור מערכת טלי המחלקה לחקירות שוטרים קמ&quot;ש"/>
        <s v=" תחזוקת מערכת ביטחון המלך דוד ירושלים 2024 איש קשר"/>
        <s v=" אחזקת מערכת ביטחון מערכות מידע איש קשר: ניר הרוש"/>
        <s v=" ציוד משרדי עבור הרשות להגנת הפרטיות אשת קשר: קמיל"/>
        <s v=" כיבוד משקי עבור פרקליטות דרום פלילי אשת קשר: ענת"/>
        <s v=" צמחייה עבור בית הדין השרעי באקה אשת קשר: קמר אבו"/>
        <s v=" תשלום עבור חדר ישיבות בסיור של חברי וועדת השמאים"/>
        <s v=" עטים ממותגים עבור כנס העשור בית הדין לאוכלוסין וה"/>
        <s v=" ליווי מקצועי עבור הרצאה של המנכ&quot;ל בז'נבה איש קשר:"/>
        <s v=" ציוד משרדי עבור בית הדין לאוכלוסין והגירה תל אביב"/>
        <s v=" תשתיות המחלקה לחקירות שוטרים קמ&quot;ש נוף הגליל איש ק"/>
        <s v=" גנסין נ' וואן זירו הבנק הדיגיטלי בע&quot;מ ת&quot;צ-43534-0"/>
        <s v=" שמעוני ואח' נ' שירותי בריאות כללית ואח' ת&quot;צ-42466"/>
        <s v=" כיבוד עבור הרמת כוסית המחלקה לחקירות שוטרים איש ק"/>
        <s v=" תחזוקת מערכות ביטחון עבור הטאבו הנהלה איש קשר: ני"/>
        <s v=" הרצאה וליווי מייצגי קטינים והנגשת שירותי הסיוע המ"/>
        <s v=" ריהוט משרדי עבור ממונה על חדלות פירעון ת&quot;א אשת קש"/>
        <s v=" כיבוד עבור כנס הכשרה בנושא חוק חיסיון וראיות סיוע"/>
        <s v=" התקשרות עם עו&quot;ד מתמחה לתחום קיבוצים שיתופיים סיוע"/>
        <s v=" מדידה ותכנון מקדים עבור ריהוט סיוע משפטי ירושלים"/>
        <s v=" כסא אורתופדי עבור ספיר איבזמיל סייבר ביטחון אשת ק"/>
        <s v=" פלסטרים עמידים במים עבור אגף הביטחון איש קשר: אית"/>
        <s v=" ציוד נלווה לנשק עבור אגף הביטחון איש קשר: איתן מר"/>
        <s v=" יו&quot;ר ועדה במועצה הציבורית להגנת הפרטיות (יעוץ וחק"/>
        <s v=" חבר ועדת ערר מס רכוש (לשכה משפטית) אשת קשר יעל מי"/>
        <s v=" ציוד משרדי עבור בית הדין השרעי לערעורים באקה אשת"/>
        <s v=" כסאות עבור המחלקה לחקירות שוטרים נתניה איש קשר: ה"/>
        <s v=" צמחייה עבור המחלקה לחקירות שוטרים נתניה איש קשר:"/>
        <s v=" מסף 65 +התקנה ותלייה עבור מח&quot;ש נתניה איש קשר:  גל"/>
        <s v=" יעוץ סוציאלי עבור ייצוג קטינים במסגרת תקציב ברלינ"/>
        <s v=" ייעוץ למערך ייצוג קטינים בסיוע המשפטי במסגרת תקצי"/>
        <s v=" חותמות עבור חדלות פרעון ב&quot;ש אשת קשר: מיה לוי סאיל"/>
        <s v=" הדפסה על קנבס עבור מח&quot;ש נתניה איש קשר: גלעד גור,"/>
        <s v=" עט כדורי ממותג  עבור בית הדין לאוכלוסין והגירה אי"/>
        <s v=" חניה עבור כנס נפגע עבירה סיוע משפטי ירושלים איש ק"/>
        <s v=" כרמי ואח' נ' חברת פרטנר תקשורת בע&quot;מ ת&quot;צ-61784-02-"/>
        <s v=" הרצאה עבור כנס נפגע עבירה סיוע משפטי ירושלים איש"/>
        <s v=" פיתוח ערכת למידה בנושא עברות המתה ונפגעי עברות מי"/>
        <s v=" סדנת שפת הסימנים במסגרת קורס הכשרה חברה ערבית סיו"/>
        <s v=" כיבוד לסדנת חוסן עבור סיוע משפטי הנהלה אורטל גברי"/>
        <s v=" כיבוד להכשרה עבור סיוע משפטי הנהלה אורטל גברילוב"/>
        <s v=" פיתוח כלים לתקשורת תומכת כשרות משפטית וזקנה עבור"/>
        <s v=" עבודות בינוי ושיפוצים קמ&quot;ש תל אביב קומות 8 ו-9 אי"/>
        <s v=" חבר וועדת עזבונות אפוטרופוס כללי אשת קשר: אורטל ב"/>
        <s v=" הרצאה בנושא נפגעי עברות המתה  סיוע משפטי מתקציב ב"/>
        <s v=" כיבוד עבור 4 מפגשי הכשרות בתחום נפגעי עבירה סיוע"/>
        <s v=" כיבוד משקי עבור חדלות פרעון באר שבע אשת קשר:  מיה"/>
        <s v=" שיתוף פעולה במסגרת קורס מעבדת עיצוב אזרחי במסלול"/>
        <s v=" ועדת בוחנים -מכרז-119906  8/10/24 עפ&quot;ח דרחשת טגף"/>
        <s v=" מחקר לבחינת התאמות מיוחדות בייצוג מותאם מוגבלות ס"/>
        <s v=" פיתוח כלים להנגשת ההליך המשפטי לאוכלוסיה מבוגרת ס"/>
        <s v=" ציוד משרדי עבור סיוע משפטי הנהלה אשת קשר: אורטל ג"/>
        <s v=" פחי מחזור עבור הרשות לאיסור הלבנת הון איש קשר: תו"/>
        <s v=" הדפסה על קנבס עבור חדלות פרעון תל אביב אשת קשר: ה"/>
        <s v=" קורס דיגיטלי – הכשרת עו&quot;ד משלי עבור סיוע משפטי הח"/>
        <s v=" שירות טכנאי לפירוק והרכבת מערכת חקירות מח&quot;ש נתניה"/>
        <s v=" הרצאה במסגרת הכשרה לעו&quot;ד חיצוניים סיוע משפטי תקצי"/>
        <s v=" כיבוד עבור מפגש סיכום הכשרה אנשים עם מוגבלויות הח"/>
        <s v=" חותמות עבור אגף שומת מקרקעין אשת קשר: ריקי פרנסה"/>
        <s v=" ציוד משרדי עבור סיוע משפטי מרכז-לוד אשת קשר: בריג"/>
        <s v=" מסך 65 + התקנה ותלייה עבור בית הדין השרעי בנצרת א"/>
        <s v=" הדפסת עלוני מידע זכויות ניצןלי שואה סיוע משפטי הנ"/>
        <s v=" ליווי פלייבק תיאטרון במסגרת מפגשי הכשרה לעו&quot;ד 6 מ"/>
        <s v=" סדנה כלכלה התנהגותית של חובות ויציאה מהן 6 מחוזות"/>
        <s v=" עריכה לשונית והדפסה ספר תפיסת הסיוע המשפטי תחום מ"/>
        <s v=" שאלון דיגיטלי מיזם משותף להערכת סיכון לקוחות עם מ"/>
        <s v=" מערך הכשרות בתחום מוגבלות עבור הסיוע המשפטי תקציב"/>
        <s v=" הדפסת תמונות על קאפה בתחום ייצוג הורים חוק נוער ס"/>
        <s v=" ייעוץ סוציאלי במסגרת סדנאות חוסן עבור הסיוע המשפט"/>
        <s v=" יועץ 1 למערך ייצוג קטינים סיוע משפטי הנהלה במסגרת"/>
        <s v=" ליווי והנחיית יום בהכשרת עבודת עוני סיוע חיפה וצפ"/>
        <s v=" מכשיר דפיברילטור+ ארון ייעודי עבור אגף הביטחון אי"/>
        <s v=" ליווי סדנאות חוסן במסגרת נפגעי עבירות המתה סיוע מ"/>
        <s v=" כיבוד עבור ישיבות באגף לאסדרת המקצועות אשת קשר: ל"/>
        <s v=" יועץ טיפולי בתחום ילד ונוער עבור הסיוע המשפטי מתק"/>
        <s v=" הרצאה במסגרת הנגשת שירותי הסיוע להרים וקטינים בסי"/>
        <s v=" ליווי סדנה בהכשרת מייצגי קטינים סיוע משפטי תקציב"/>
        <s v=" ליווי סדנה הנגשת שירותי הסיוע להרים וקטינים בסיכו"/>
        <s v=" הדפסת אגרת זכויות הורים בשפה העברית וערבית סיוע מ"/>
        <s v=" עיצוב גרפי עבור דו&quot;ח רשויות מקומיות + דוח ממשלה ש"/>
        <s v=" אור לוי נ' יוניון מוטורס ישראל בע&quot;מ ואח' ת&quot;צ-6037"/>
        <s v=" ברקוביץ ואח' נ' GOOGLE LLC ואח' ת&quot;צ-44007-04-23 א"/>
        <s v=" גרא מרגליות ואח' נ' בחדרי חדשות בע&quot;מ ת&quot;צ-41177-10"/>
        <s v=" חזן נ' מגדל חברה לביטוח בע&quot;מ ת&quot;צ-13634-08-22 אשת"/>
        <s v=" לדרמן ואח' נ' הוט מובייל בע&quot;מ ת&quot;צ-47795-11-17 אשת"/>
        <s v=" ליכטנשטיין ואח' נ' ידיעות אחרונות בע&quot;מ ואח' ת&quot;צ-3"/>
        <s v=" מאיר נ' שירותי בריאות כללית ת&quot;צ-53201-10-20 אשת ק"/>
        <s v=" שרעבי נ' AUTOMOBILE DACIA וקרסו מוטורוס בע&quot;מ ת&quot;צ-"/>
        <s v=" חנה אלאבהון נ' א.ב.א ויקטורי חברה לניהול ואחזקות"/>
        <s v=" תובענות יצוגיות אין צורך בפורטל. החזר הוצאות. כמו"/>
        <s v=" יו&quot;ר ועדת ערר מס רכוש (ל' משפטית) אשת קשר יעל מיר"/>
        <s v=" ועדת בוחנים - מכרז-123878 28/11/24  2/8/10/11/12/"/>
        <s v=" שכירות רכבים עבור יח' המשרד לשנת 2025 אשת קשר: נט"/>
        <s v=" כיבוד משקי עבור בית הדין לאוכלוסין והגירה רמלוד א"/>
        <s v=" כסא אורטופדי עבור אקוע יובל חופש המידע הממשלתי אש"/>
        <s v=" שירותי הסעדה עבור המחלקה לחקירות שוטרים איש קשר:"/>
        <s v=" ועדת בוחנים - מכרז-123087 11/2/25 עפ&quot;י דרישת אגף"/>
        <s v=" הרצאה במסגרת הכשרה לנפגעי עבירות מין סיוע משפטי מ"/>
        <s v=" כיבוד עבור 2 מפגשי הכשרה בנושא נפגעי ע' מין סיוע"/>
        <s v=" תחזוקה למערכת ביטחון  במח&quot;ש ובארכיב הטאבו בנתניה"/>
        <s v=" כיבוד משקי עבור סיוע משפטי נצרת אשת קשר: נדידה אב"/>
        <s v=" הזמנה שנתית לאחזקת רכב ממשלתי לשנת 2025 אשת קשר:"/>
        <s v=" שי לטו בשבט עבור בנות שירות לאומי חטיבת ההון האנו"/>
        <s v=" אבורקין נ' חברה קדישא (גשח&quot;א) פתח תקווה ת&quot;צ-27753"/>
        <s v=" חבר וועדה לבחינת מעצרים לצרכי חקירה אשת קשר: קרן"/>
        <s v=" כתיבת דו&quot;ח שחזור מידע והכנה לעדות בתיק מח&quot;ש איש ק"/>
        <s v=" עבודות בנייה וחשמל עבור קריית הממשלה ב&quot;ש פ' דרום"/>
        <s v=" שירות טכנאי לטיפול בדלפק קירור מזנון הדר דפנה תל"/>
        <s v=" אגרת שילוט + הצמדה ואכיפה שדרות שאול המלך 39 ת&quot;א"/>
        <s v=" טוסטר עבור מחלקת חקירות חדלות פרעון אשת קשר: רחלי"/>
        <s v=" הדפסת טופס תמצית רישום עבור בתי הדין השרעיים אשת"/>
        <s v=" ציוד משרדי עבור בית הדין השרעי דרום -רהט אשת קשר:"/>
        <s v=" כסא מנהל עבור הקאדי בית הדין השרעי באקה אל גרבייה"/>
        <s v=" חבר וועדת תאגידים גיבוש רשימת נאמנים חדלות פרעון"/>
        <s v=" כסא אורטופדי עבור רחלי יעקב חדלות פרעון הנהלה אשת"/>
        <s v=" ציוד משרדי עבור חטיבת תפעול ולוגיסטיקה איש קשר: א"/>
        <s v=" פרסום בעיתן עבור הסמכת טוענים שרעיים אשת קשר: קמר"/>
        <s v=" גרוסמן נ' זול ובגדול בע&quot;מ ת&quot;צ-27623-11-23 אשת קשר"/>
        <s v=" חקק נ' גוגל ת&quot;צ-12042-09-23 אשת קשר: עדי מרום טל'"/>
        <s v=" מתן כספי נ' חברת החשמל ת&quot;צ-47518-11-23 אשת קשר: ע"/>
        <s v=" מיכאלי נ' ליימ נטוורק בע&quot;מ ת&quot;צ-38101-03-24 אשת קש"/>
        <s v=" עיצוב גרפי לדו&quot;ח שנתי 2024 המאבק בגזענות הליך 94-"/>
        <s v=" שכירות אולם עבור בחינה לטוענים שרעיים בית הדין הש"/>
        <s v=" ציוד משרדי עבור הממונה על חדלות פירעון הנהלה אשת"/>
        <s v=" ניסוח חוזה שכירות למגורים עבור ייעוץ וחקיקה משפט"/>
        <s v=" ציוד משרדי עבור בית הדין לאוכלוסין והגירה ירושלים"/>
        <s v=" מערכת הגברה ליום השואה ויום הזכרון עבור חטיבת תפע"/>
        <s v=" מסך 65 עבור בית הדין השרעי ברהט אשת קשר: קמר אבו"/>
        <s v=" כסא אורטופדי עבור חנאן עלי חופש המידע הממשלתי אשת"/>
        <s v=" מחסניות דיו עבור המחלקה לחקירות שוטרים איש קשר: ה"/>
        <s v=" אוגלי ואח' נ' אל על נתיבי אוויר לישראל בע&quot;מ ת&quot;צ-4"/>
        <s v=" בעניין שריפה באתר מחזור פסולת עפולה (טרם הוגשה) א"/>
        <s v=" חבר וועדת עזבונות אפוטרופס כללי אשת קשר: לילית בי"/>
        <s v=" חבר וועדת מעצרים לצרכי חקירה אשת קשר: קרן רוט טל'"/>
        <s v=" ציוד משרדי עבור בית הדין לאוכלוסין והגירה גבעון א"/>
        <s v=" ציוד משרדי עבור חדלות פרעון תל אביב אשת קשר: רוית"/>
        <s v=" ציוד משרדי עבור הרשות לאיסור הלבנת הון אשת קשר: ה"/>
        <s v=" ציוד משרדי עבור הממונה על חדלות פרעון חיפה אשת קש"/>
        <s v=" ציוד משרדי עבור סיוע משפטי באר שבע אשת קשר: לירון"/>
        <s v=" כיבוד משקי וועדת ערר קורונה אשת קשר: איילת טפירו"/>
        <s v=" כסא עבור בית הדין השרעי בסכנין אשת קשר:  קמר אבו"/>
        <s v=" חותמות עבור בית הדין לאוכלוסין והגירה ירושלים אשת"/>
        <s v=" הדפסת פנקסי הפקדת נשק עבור אגף הביטחון ירושלים אי"/>
        <s v=" ליווי עבור הקמת גרם מדרגות למילוט הדר דפנה תל אבי"/>
        <s v=" חבר וועדת ערר קורונה אשת קשר: רות מוגס טל'-053528"/>
        <s v=" בדיקה ואישור גשר מעבר בניין הדר דפנה תל אביב-ביטח"/>
        <s v=" תחזקת מערכת ביטחון עבור בית הדין השרעי ביפו 2025-"/>
        <s v=" מטווחי ירי משרדי צפון עבור אגף הביטחון איש קשר: ר"/>
        <s v=" ריהוט גן למרפסת עבור הנהלת האגף חדלות פרעון תל אב"/>
        <s v=" פרסום לצורך מינוי רשמי נישואין בית הדין השרעי בעכ"/>
        <s v=" דגלים עבור אגף בכיר חירום, ביטחון המידע וסייבר אי"/>
        <s v=" שירות טכנאי לפירוק מערכת מצלמות המלך דוד ירושלים-"/>
        <s v=" כיבוד משקי עבור סיוע משפטי באר שבע אשת קשר:  לירו"/>
        <s v=" כסאות עבור סיוע משפטי מרכז-לוד אשת קשר: בריג'יט ב"/>
        <s v=" מעטפות עבור האגף לאסדרת המקצועות אשת קשר:  לימור"/>
        <s v=" תיקי פרקליטות עבור בית הדין לאוכלוסין והגירה ירוש"/>
        <s v=" חלפים לכסא אורטופדי עבור אגף שומת מקרקעין תל אביב"/>
        <s v=" ציוד משרדי עבור שומת מקרקעין תל אביב אשת קשר: ריק"/>
        <s v=" שלט תלת מימד עבור הבניין החדש ירושלים -ביטחון איש"/>
        <s v=" שירות טכנאי לטיפול בשער מגנומטר בטאבו אשדוד-ביטחו"/>
        <s v=" מטווחי ירי משרדי חיפה אגף הביטחון איש קשר: רפי אז"/>
        <s v=" ציוד משרדי עבור בית הדין הדרוזי הנהלה איש קשר: נד"/>
        <s v=" כיבוד משקי עבור בית הדין השרעי ברהט אשת קשר: קמר"/>
        <s v=" כורסה עבור מחלקת חקירות חדלות פרעון אשת קשר: רחלי"/>
        <s v=" התקנת מערכת חקירות בטחונית מח&quot;ש אשקלון איש קשר: ג"/>
        <s v=" תשורה עבור משלחת כוח המשימה הבין לאומי למאבק במימ"/>
        <s v=" פרסום לצורך מינוי רשמי נישואין בית הדין השרעי ביפ"/>
        <s v=" אוזניות עבור המחלקה לחקירות שוטרים איש קשר: גלעד"/>
        <s v=" מערכת שמע לכבדי שמיעה עבור חדלות פרעון חקירות לוד"/>
        <s v=" פרסום לצורך מינוי רשמי נישואין בית הדין השרעי בסכ"/>
        <s v=" ציוד משרדי עבור בית הדין השרעי ביפו אשת קשר:  קמר"/>
        <s v=" כיבוד משקי עבור בית הדין השרעי ביפו אשת קשר: קמר"/>
        <s v=" כיבוד משקי עבור בית הדין השרעי באר שבע אשת קשר: ק"/>
        <s v=" כיבוד משקי עבור בית הדין השרעי בבאקה אשת קשר: קמר"/>
        <s v=" ציוד משרדי עבור בית הדין השרעי בנצרת אשת קשר:  קמ"/>
        <s v=" שירותי שמאות עבור שומות למשרד הביטחון פרויקט פינו"/>
        <s v=" שירותי עריכת מבחנים מתווכים וחוקרים פרטיים האגף ל"/>
        <s v=" ריהוט משרדי עבור סיוע משפטי ירושלים איש קשר:  אופ"/>
        <s v=" ציוד משרדי עבור בית הדין השרעי בחיפה אשת קשר: קמר"/>
        <s v=" תמונות זכוכית חדלות פרעון מחלקת חקירות (חיפה) אשת"/>
        <s v=" מקרר גדול עבור חדלות פרעון מחלקת חקירות חיפה אשת"/>
        <s v=" ריהוט משרדי עבור הממונה על חדלות פרעון תל אביב אש"/>
        <s v=" כיבוד משקי עבור בית הדין השרעי בעכו אשת קשר: קמר"/>
        <s v=" כיבוד משקי עבור בית הדין השרעי בחיפה אשת קשר: קמר"/>
        <s v=" דגלי מדינה  עבור אגף שומת מקרקעין תל אביב אשת קשר"/>
        <s v=" כסאות עבור בית הדין לאוכלוסין והגירה איש קשר: יוס"/>
        <s v=" שולחן אירוח עבור חדלות פרעון מחלקת חקירות אשת קשר"/>
        <s v=" נייר צילום עבור חדלות פרעון תל אביב אשת קשר: רוית"/>
        <s v=" ציוד משרדי עבור סיוע משפטי תל אביב אשת קשר: רונית"/>
        <s v=" חבר ועדת השגות שומת מקרקעין אשת קשר רקי פרנסה, פל"/>
        <s v=" יושב ראש וועדה לתאגידים לגיבוש רשימת נאמנים חדלות"/>
        <s v=" עגלה מתקפלת עבור אגף בכיר חירום, ביטחון המידע וסי"/>
        <s v=" הדפסת פנקסי הפקדת נשק עבור אגף הביטחון מרכז איש ק"/>
        <s v=" מערכת לגילוי פריצה עבור המחלקה לחקירות שוטרים תל"/>
        <s v=" הדפסת תעודות עבור המועצות השנות באגף לאסדרת המקצו"/>
        <s v=" שילוט עבור בית הדין השרעי ברהט אשת קשר: קמר אבו א"/>
        <s v=" כדורי תחמושת 9 מ&quot;מ עבור אגף הביטחון איש קשר: איתן"/>
        <s v=" מוצרי חשמל קטנים עבור חדלות פרעון מחלקת חקירות חי"/>
        <s v=" עדכון לומדת בטיחות וחירום אגף הביטחון איש קשר:צבי"/>
        <s v=" שירות טכנאי עבור התקנת קורא כרטיסים בית הדין לאוכ"/>
        <s v=" ריהוט משרדי עבור חדלות פרעון מחלקת חקירות אשת קשר"/>
        <s v=" דגלי מדינה עבור בית הדין לאוכלוסין והגירה כלל המח"/>
        <s v=" 2 שלוחות אינטרקום קומפלט עבור מח&quot;ש תל אביב ביטחון"/>
        <s v=" שלוחת אינטרקום משולבת מצלמה עבור מח&quot;ש ראשון לציון"/>
        <s v=" כיבוד משקי עבור בית הדין השרעי הנהלה אשת קשר: קמר"/>
        <s v=" ציוד משרדי עבור וועדת ערר קורונה אשת קשר: איילת ט"/>
        <s v=" בדיקה ואישור היתר שימוש במכונת שיקוף בניין חדש אי"/>
        <s v=" ועדת בוחנים מכרז-123363 19/5/25 על פי דרישת משאבי"/>
        <s v=" רכישה והתקנת 2 טלפונים לווינים בבניין החדש איש קש"/>
        <s v=" חבר ועדה ציבורית לחלוקת כספים אפוטרופוס כללי אשת"/>
        <s v=" מדי חוקר עבור הרשות להגנת הפרטיות אשת קשר: חופית"/>
        <s v=" כיבוד משקי עבור סיוע משפטי חיפה איש קשר: צדוק ירק"/>
        <s v=" כסא מנהל עבור סיוע משפטי הנהלה אשת קשר: אורטל גבר"/>
        <s v=" הדפסת תיקיות לבחינות מתווכים עבור האגף לאסדרת המק"/>
        <s v=" יו&quot;ר ועדה ציבורית לחלוקת כספים אפוטרופוס כללי אשת"/>
        <s v=" שירות טכנאי וחוו&quot;ד עבור חיבורי אנטנה בניין חדש אי"/>
        <s v=" ציוד משרדי עבור בית הדין השרעי בעכו אשת קשר: קמר"/>
        <s v=" כיבוד בוקר וצהריים עבור כנס מודעת עוני סיוע משפטי"/>
        <s v=" כיבוד בוקר + בקבוק מים במסגרת יום גיבוש עבןר מח&quot;ש"/>
        <s v=" הדפסה על תמונות זכוכית עבור בית הדין לאוכלוסין וה"/>
        <s v=" כיבוד משקי עבור חדלות פרעון תל אביב אשת קשר: רוית"/>
        <s v=" כסא מנהל עבור המחלקה לחקירות שוטרים איש קשר: גלעד"/>
        <s v=" שירותי מנעולנות עבור אגף הביטחון ירושלים ודרום אי"/>
        <s v=" כיבוד משקי עבור בית הדין לאוכלוסין והגירה חיפה אי"/>
        <s v=" כיבוד משקי עבור סיוע משפטי הנהלה אשת קשר: אורטל ג"/>
        <s v=" מזרנים + שמיכות לשעת חירום עבור תת&quot;ק אגף הביטחון"/>
        <s v=" ציוד לשעת חירום עבור אגף חירום ביטחון בניין חדש א"/>
        <s v=" עיצוב והפקה עבור מסמך דיגיטלי תיקון החוק הרשות לה"/>
        <s v=" עיצוב דו&quot;ח שנתי לסיכום הפעילות עבור בית הדין הדרו"/>
        <s v=" מכשיר להגברת שמע עבור לקויי שיעה חדלות פרעון הנהל"/>
        <s v=" עיצוב והפקה לדו&quot;ח שנתי עבור הרשות להגנת הפרטיות א"/>
        <s v=" מיטה מתקפלת עבור חמ&quot;ל אגף בכיר חירום, ביטחון המיד"/>
        <s v=" ציוד לוגיסטי עבור חמל חירום משרד המשפטים איש קשר:"/>
        <s v=" התקנת מקלט לחצן מצוקה עבור קרסו באר שבע -ביטחון א"/>
        <s v=" דגלי מדינה עבור בית הדין לאוכלוסין והגירה חולון א"/>
        <s v=" שירות טכנאי לתיקון שער בית מע&quot;צ -ביטחון איש קשר:"/>
        <s v=" דגלים עבור האגף לאסדרת המקצועות אשת קשר: לימור ני"/>
        <s v=" שירות טכנאי עבור אחזקה ומתח נמוך ביטחון ירושלים ו"/>
        <s v=" ועדת בוחנים - מכרז-81063043 81116251  30/3-14/5/2"/>
        <s v=" ועדת בוחנים מכרז-125698 19/6/25 עפ&quot;י דרישת אגף מש"/>
        <s v=" ועדת בוחנים - מכרז-81090710 18/6/25 עפ&quot;י דרישת אג"/>
        <s v=" ועדת בוחנים - מכרז-81090668 23/6/25 עפ&quot;י דרישת אג"/>
        <s v=" רחמים נ' סקאלה ד.מ בע&quot;מ ת&quot;צ-13886-03-24 אשת קשר:"/>
        <s v=" לווי התעדה תקן 27001ISO מתקן 2013 לתקן 2022 עבור"/>
        <s v=" אימון מטווח ירי עבור אגף הביטחון מחוז ירושלים איש"/>
        <s v=" בירקה נ' המרכז למימוש זכויות רפואיות בע&quot;מ ת&quot;צ-459"/>
        <s v=" ביתן נ' נווה מדבר תאגיד מים בע&quot;מ ת&quot;צ-27180-08-24"/>
        <s v=" גרוסמן נ' שירותי בריאות כללית ת&quot;צ-28624-03-22 אשת"/>
        <s v=" ת&quot;צ-1473-12-22 חאמי נ' COMPANY MOTORS GENERAL ת&quot;צ"/>
        <s v=" קמפו נ' צ'מפיון מוטורס בע&quot;מ ת&quot;צ-22619-01-18 אשת ק"/>
        <s v=" ציוד משרדי עבור בית הדין השרעי ירושלים אשת קשר: ק"/>
        <s v=" כיבוד עבור מסיבת פרישה אריאלה שוורצבלט סיוע משפטי"/>
        <s v=" פרסום בעיתון עבור רשמי נישואין בית הדין השרעי נצר"/>
        <s v=" כסאות עבור בית הדין השרעי בעכו אשת קשר: קמר אבו א"/>
        <s v=" כיבוד משקי עבור חדלות פרעון חיפה אשת קשר: שלומית"/>
        <s v=" בדיקה וחיזוק גשר מעבר בהדר דפנה בתל אביב -ביטחון"/>
        <s v=" הדפסה על תמונות זכוכית עבור חדלות פרעון תל אביב א"/>
        <s v=" תיקים עבור סיוע משפטי הנהלה אשת קשר: אורטל גברילו"/>
        <s v=" כיבוד עבור כנס בתחום שורדות זנות סיוע משפטי הנהלה"/>
        <s v=" קורס חוקר מחשב מיומן עבור עובדי מח&quot;ש איש קשר: גלע"/>
        <s v=" ועדת בוחנים - ללא מספר מכרז כלכלן חטיבת אסרטגיה 1"/>
        <s v=" דיסקים עבור המחלקה לחקירות שוטרים איש קשר: גלעד ג"/>
        <s v=" צמחייה עבור בית הדין לאוכלוסין והגירה חולון איש ק"/>
        <s v=" התחייבות עבור  התקנת וילון קריית הממשלה באר שבע-מ"/>
        <s v=" ציוד משרדי עבור בית הדין לאוכלוסין והגירה חולון א"/>
        <s v=" ציוד משרדי עבור בית הדין השרעי בסכנין אשת קשר: קמ"/>
        <s v=" שירותי נוטריון ותרגום עבור סיוע משפטי הנהלה אשת ק"/>
        <s v=" ועדת בוחנים - 126872 10/7/25 עפ&quot;י דרישת אגף משאבי"/>
        <s v=" החזר הוצאות טיסה ומלון תיק אלבר-מיאמי 18-22/5/25"/>
        <s v=" שירותי שמאות לצורך קביעת פיצוי לדירות שנפגעו -עם"/>
        <s v=" הפעלות עבור ילדי עובדי המשרד רווחה אשת קשר: רחלי"/>
        <s v=" כסא אורתופדי עבור ארז הילה סיוע משפטי ירושלים אשת"/>
        <s v=" כסא מנהל עבור בית הדין השרעי בנצרת אשת קשר: קמר א"/>
        <s v=" מוצרי חשמל קטנים עבור חדלות פרעון תל אביב אשת קשר"/>
        <s v=" מוצרי חשמל קטנים עבור בית הדין לאוכלוסין והגירה ח"/>
        <s v=" פרסום בעיתון עבור רשמי נישואין בית הדין השרעי בעכ"/>
        <s v=" כיבוד משקי עבור חדלות פרעון הנהלה אשת קשר: יעל לו"/>
        <s v=" כיבוד משקי עבור סיוע משפטי מרכז-לוד אשת קשר: בריג"/>
        <s v=" ציוד משרדי עבור הרשות לאיסור הלבנת הון אשת קשר: י"/>
        <s v=" חותמות עבור בית הדין לאוכלוסין והגירה ירושלים איש"/>
        <s v=" שירות טכנאי לניתוק חירום לוח חשמל סניגוריה ירושלי"/>
        <s v=" פנס וכפפות עבור קריית הממשלה חיפה-ביטחון המידע וס"/>
        <s v=" ועדת בוחנים - מכרז-119006 8/7/25 עפ&quot;י דרישת אגף מ"/>
        <s v=" ועדת בוחנים - מכרז-128199 26/6/25 עפ&quot;י דרישת אגף"/>
        <s v=" ועדת בוחנים קול קורא מנהל מחלקה משפטית תאגידים לל"/>
        <s v=" ועדת בוחנים - מכרז-125202 25/5/25 עפי דרישת אגף מ"/>
        <s v=" ועדת בוחנים -מכרז-125900  17/7/25 עפ&quot;י לדרישת אגף"/>
        <s v=" שירותי אולם לבחינות עבור האגף לאסדרת המקצועות אשת"/>
        <s v=" שירות טכנאי לפירמוט מערכות ביטחון סאלח אדין איש ק"/>
        <s v=" ועדת בוחנים - מכרז-128707 128539 21/7/25 עפ&quot;י דרי"/>
        <s v=" תשלום דמי שכירות עבור מתחמי עבודה משותפים למשרד ה"/>
        <s v=" ציוד משרדי עבור בית הדין לעררים תל אביב אשת קשר:"/>
        <s v=" ציוש משרדי עבור המלך דוד 20 לשכה ראשית אשת קשר: מ"/>
        <s v=" נסיעות  בהתאם למפתח תקציב לפי אחוזים לכל יחידה אש"/>
        <s v=" כיבוד משקי עבור מחסן באר שבע איש קשר: אוסמה אבו ע"/>
        <s v=" אספקה, התקנה ותחזוקת מתקני שתייה עבור כלל יחידות"/>
        <s v=" שירותי תחזוקה לרכב עבור מח' תחבורה אשת קשר: נטע ר"/>
        <s v=" שירותי כיבודים עבור מרחב דרום הזמנת מסגרת עפ&quot;י בי"/>
        <s v=" שירותי מנעולנות עבור כלל המשרד דרישה של הביטחון א"/>
        <s v=" הזמנת מסגרת לכיבודים בירושלים לאירועים באחריות תפ"/>
        <s v=" שיפוץ והנגשת משרדים ובתי הדין במתחם כלא גבעוןכולל"/>
        <s v=" תשלום מקרן למימון תובענות ייצוגיות בענין עדי קרני"/>
        <s v=" חוות דעת מומחה + הוצאות משפט עבור אזרחים למען הסב"/>
        <s v=" עריכת סקר ומימון חוקר פרטי, הוצאות משפט בענין יהו"/>
        <s v=" מימון חוות דעת + הוצאות משפט בענין הצלחה נגד UBS"/>
        <s v=" הוצאות משפט וחוות דעת מומחה בענין מאירזדה נגד רכב"/>
        <s v=" הוצאות משפט + אגרה בענין הפרת תנאי הרישיון של חבר"/>
        <s v=" חבר ועדת סדר דין פלילי אשת קשר נטע משה, פלאפון 05"/>
        <s v=" חוות דעת מומחה בענין אחיאסף גרסט נגד 013 נטוויז'ן"/>
        <s v=" חוות דעת מומחה,  מימון אגרה והוצאות משפט בענין קי"/>
        <s v=" הוצאות תרגומים והוצאות משפט בענין עמותת אזרחים למ"/>
        <s v=" מימון הוצאות איתור כתובות ותמלול והוצאות משפט בענ"/>
        <s v=" מימון אגרת בית משפט והוצאות משפט בענין אדם ג'ונסו"/>
        <s v=" חוות דעת מומחה + חוות דעת משלימה, מימון אגרה והוצ"/>
        <s v=" שירות עיבוד נתונים עבור הטאבו איש קשר אבי שמר, פל"/>
        <s v=" קרגלים עבור מחסן הטאבו איש קשר אבי שמר, פלאפון 05"/>
        <s v=" שירותי ליווי פרוייקט עבור טאבו חולון, רחוב קדושי"/>
        <s v=" שורה 23 - שירותים לפי נספח א' 1 להסכם שורה 24 - ש"/>
        <s v=" תחמושת ונרתיקים עבור אגף הבטחון איש קשר רפי אזרך,"/>
        <s v=" ציוד משרדי עבור רשם לענייני ירושה - אפ&quot;כ תל-אביב"/>
        <s v=" שכירות למכונת צילום עבור ביתי הדין השרעי המכונה ת"/>
        <s v=" אחר, הלשכה הראשית ירושלים, רון ויצלינג, 050-62177"/>
        <s v=" אפ&quot;כ, לילית ביטון 0506213333 התשלום יהיה לפי בפוע"/>
        <s v=" לשכה ראשית, לשכה משפטית נמרוד ארצי 050-7366156 הת"/>
        <s v=" ציוד משרדי עבור אפ&quot;כ חיפה- קרן דהן 050-7061659 הת"/>
        <s v=" יועץ להתאמות נגישות בלימודים, עבור נציבות שוויון"/>
        <s v=" הפקת סרטון אנימציה  +קריינות נציבות שוויון זכויות"/>
        <s v=" אספקת שירותי דיגיטל עבור נציבות שיווין זכויות לאנ"/>
        <s v=" פרוטוקול 478/22,פתיחה,הקמה וניהול של רשת חברתית ע"/>
        <s v=" שינוע מכונות צילום +כרטיסים עבור יח' המשרד א&quot;ק: ר"/>
        <s v=" אספקה, התקנה ותחזוקת מתקני שתייה עבור כלל יח' המש"/>
        <s v=" מסך עבור מערכת ניהול תורים, נח&quot;ל, עבור אפ&quot;כ נוף ה"/>
        <s v=" ציוד למערכת ניהול תורים, עבור מעבר טאבו נוף הגליל"/>
        <s v=" שעות גישור - כהנא בלהה,עבור לשכה משפטית- קדם תביע"/>
        <s v=" שירותי מזון עבור רושת התאגידים, נציבות שוויון זכו"/>
        <s v=" אספקה והתקנה 15 נקודות חיבור, הרשות לרישום והסדר"/>
        <s v=" ריהוט עבור פרויקט כורש ירושלים, פרקליטות ירושלים"/>
        <s v=" בדיקת נגישות ב-22 אתרי המשרד, בהתאם לפרוטוקול ועד"/>
        <s v=" תשלום אגרות לפטנטים ורשות התאגידים טאבו ומנהלת הי"/>
        <s v=" ריהוט עבור פרויקט- בית מושקוביץ קומה 1 א&quot;ק- ריקי"/>
        <s v=" מאגר השמאים הממשלתי"/>
        <s v=" מאגר השמאים הממשלתי שירותי שמאות עבור רשות התאגיד"/>
        <s v=" טיוב נתונים-  כ3500 תיקי בתים משותפים, רישום והסד"/>
        <s v=" תצורה 1.3 - מסך מקצועי &quot;65 - ד.מ פרקליטות דרום פל"/>
        <s v=" כיבוד עבור 2 כנסים בוקר + אחרה&quot;צ ,בתאריכים 1.6, 5"/>
        <s v=" ארוחת צהריים מלאה הכוללת מנה עיקרית + תוספת + שתי"/>
        <s v=" מסכים עבור מעבר ביה&quot;ד שרעי טייבה, בית הדין השרעי"/>
        <s v=" מסך עבור פרויקט שיפוץ בית מושקוביץ ת&quot;א, סיוע משפט"/>
        <s v=" ריהוט עבור פרויקט- רשות התאגידים מגדלי הבירה י-ם,"/>
        <s v=" התקשרות לצורך גישור בתיק בנימין מורבסקי מס הליך ת"/>
        <s v=" ציוד משרדי עבור רישום והסדר מקרקעין י-ם שמואל בן"/>
        <s v=" פרסום בעיתון עבור רשם המפלגות לרישום ושינויים במפ"/>
        <s v=" גישור בתיק נטלי פלר 5066-02-22 הלשכה המשפטית , אב"/>
        <s v=" כסא אורטופדי עבור העובדת נוית ישראלי, סנגוריה ציב"/>
        <s v=" קורס בנושא כתיבה שירותית שלושה מפגשים- 25 משתתפים"/>
        <s v=" תיקי פעולה עפ&quot;י פרוטוקול 503/23 מיום 19/02/2023,"/>
        <s v=" יום גיבוש בתאריך ה12.9 עבור 300 משתתפים, הרשות לר"/>
        <s v=" חיבור למסך עבור רשות התאגידים רונן צור 0506216200"/>
        <s v=" מגן קיר , רשות התאגידים-רונן צור 050-6216200 התשל"/>
        <s v=" כסאות עובד+מנהל+ח.ישיבות ופינות המתנה, סיוע משפטי"/>
        <s v=" ציוד משרדי עבור סנגוריה ציבורית ת&quot;א, רוחמה שמואלי"/>
        <s v=" כיבוד משקי, רשות התאגידים-רונן צור 050-6216200 כת"/>
        <s v=" העתקות של מתקני שתיה, לשכה ראשית- רון ויצלינג 050"/>
        <s v=" לינות עבור סמינר מנהלים, רישום והסדר מקרקעין - הנ"/>
        <s v=" שירותי הדברה, רישום והסדר מקרקעין הנהלה- יאיר אבו"/>
        <s v=" סיור ואירוח בקונסוליה, הזמנה בדיעבד- אישור חשב מצ"/>
        <s v=" רולאפ עבור סנגוריה י-ם, ענת זיו 050-6216498 התשלו"/>
        <s v=" ציוד משרדי, נציבות שוויון זכויות לאנשים עם מוגבלו"/>
        <s v=" מיתוג מיזם &quot;גיידסטאר&quot;, רשות התאגידים, רונן צור, 0"/>
        <s v=" מולטימדיה עבור פרויקט הדר דפנה 13 חטיבת תפעול ולו"/>
        <s v=" פרסומים, רשות התאגידים, רונן צור, 050-6216200 התש"/>
        <s v=" שדרוג חדרי מנהלים לאחר שיפוץ מושקוביץ ת&quot;א, חטיבת"/>
        <s v=" מולטימדיה שדרוג ישיבות- סיוע משפטי בית מושקוביץ ח"/>
        <s v=" מולטימדיה שדרוג חדרי ישיבות קומה 1 בית מושקוביץ ת"/>
        <s v=" כסאות עבור פרויקט חולון, רישום והסדר מקרקעין, יאי"/>
        <s v=" מולטימדיה שדרוג ח.ישיבות אפוטורופוס כללי, שיפוץ ב"/>
        <s v=" מולטימדיה שדרוג ח.ישיבות קומה 4- תאגידים, שיפוץ ב"/>
        <s v=" שעות עבודה עבור התקנות מולטימדיה לפרויקטים, חטיבת"/>
        <s v=" ייצוג, הלשכה המשפטית -אבי אלמי 0542606717 התשלום"/>
        <s v=" ריהוט עבור פרויקט בית הדין השרעי רהט, בית הדין הש"/>
        <s v=" שתיית בכירים, אגף בכיר שירות-שירן מזרחי 050785856"/>
        <s v=" תמונות, רישום והסדר מקרקעין -שמואל בן עמי 052-861"/>
        <s v=" גישור ת&quot;א 30743-03-16 אביבה דזטרוב נ' מ&quot;י - המגשר"/>
        <s v=" מערכת ניהול תורים, אגף בכיר שירות -גלי דוגמא 0543"/>
        <s v=" מודול המאפשר זימון תורים לשיחה טלפונית, אגף בכיר"/>
        <s v=" הרצאה &quot;נגישות לנפגעי טראומה&quot; המתקיימת ב25.2.24, נ"/>
        <s v=" כיבוד משקי, סנגוריה ציבורית מרכז, אפרת מאולבוגט,"/>
        <s v=" ציוד משרדי, רישום והסדר מקרקעין ירושלים, שמואל בן"/>
        <s v=" גישור בתיק רומן זדורוב נ' מדינת ישראל - קדם תביעה"/>
        <s v=" שכירת מכונות צילום+תשלום פעימת מונה למכונות צילום"/>
        <s v=" ציוד משרדי, רשות התאגידים, רונן צור, 050-6216200"/>
        <s v=" עיתונות מודפסת ומקוונת"/>
        <s v=" הרצאה &quot;הנגשת הסביבה והשירותים לנפגעי טראומה&quot; המתק"/>
        <s v=" החלפת גלופה למכונת ביול, רישום והסדר מקרקעין ירוש"/>
        <s v=" החלפת פלסטיקה במתקני שתיה, לשכה ראשית רון ויצלינג"/>
        <s v=" תשלום חודשי עבור חיוב לכוכבית מספר מקוצר, חטיבת ת"/>
        <s v=" ציוד משרדי, רשות התאגידים רונן צור 050-6216200 הת"/>
        <s v=" עיתונות מודפסת ומקוונת- מקור ראשון / ישראל היום 2"/>
        <s v=" עיתונות מודפסת ומקוונת 16.4.24- לא בוצע כמות נכונ"/>
        <s v=" מסך, סנגוריה ציבורית ת&quot;א, ניר יורב, 054-4509686 ה"/>
        <s v=" ציוד משרדי, סנגוריה ציבורית חיפה אורלי פרייליך 05"/>
        <s v=" חותמות, סנגוריה ציבורית באר שבע חלי אוחיון 052-53"/>
        <s v=" ציוד משרדי, סנגוריה ציבורית באר שבע חלי אוחיון 05"/>
        <s v=" תצורה 1.7 - מסך מקצועי &quot;85-&quot;86 -ד.מ סנגוריה ת&quot;א נ"/>
        <s v=" שירותי שמאות עבור רשות התאגידים. איש קשר-רונן צור"/>
        <s v=" פרסום מפלגה בעיתון עבור רשות התאגידים רונן צור 05"/>
        <s v=" ציוד משרדי, סנגוריה ת&quot;א -ניר יורב 054-4509686 התש"/>
        <s v=" הדברה, רישום והסדר מקרקעין נתניה, שמואל בן עמי, 0"/>
        <s v=" מסכים עבור קריית ממשלה חדשה נתניה, רישום והסדר מק"/>
        <s v=" עיתונות מודפסת ומקוונת עיתונות מודפסת ומקוונת"/>
        <s v=" התקנת מסך עבור חדר ישיבות בקריית ממשלה חולון חדשה"/>
        <s v=" מסכים עבור קריית ממשלה חדשה בנתניה, רישום והסדר מ"/>
        <s v=" מסכים ללשכת חולון בקריית ממשלה חדשה, רישום והסדר"/>
        <s v=" מסכי מולטימדיה ללשכת חולון החדשה בקריית הממשלה, ר"/>
        <s v=" כרטיסי ביקור, סנגוריה ציבורית ת&quot;א, תמר בוקשפן, 05"/>
        <s v=" מזוזות עבור הרשות לרישום והסדר זכויות מקרקעין שמו"/>
        <s v=" דלתות, רישום והסדר מקרקעין נתניה, שמואל בן עמי, 0"/>
        <s v=" חותמות עבור סנג&quot;צ חיפה אורלי פרייליך 050-6217408"/>
        <s v=" ריהוט עבור קריית הממשלחה החדשה בנתניה, רישום והסד"/>
        <s v=" כיבוד עבור סדרת ימי עיון, אגף בכיר השירות, שירן מ"/>
        <s v=" השכרת כיתות לסדרת ימי עיון, אגף בכיר שירות, שירן"/>
        <s v=" פוסטרים לצורך הדרכה ליחידה חדל&quot;פ, אגף בכיר שירות,"/>
        <s v=" פתח תקשורת לשולחן ישיבות, הכונס הרשמי, רוית דורון"/>
        <s v=" ריהוט עבור הכונס הרשמי, בית מושקוביץ ת&quot;א, הכונס ה"/>
        <s v=" ספסלי המתנה, אפ&quot;כ תל אביב, נורית יוחאי, 050-62161"/>
        <s v=" מכונות צילום לקהל, חטיבת תפעול ולוגיסטיקה ירושלים"/>
        <s v=" שירותי שמאות עבור רשות התאגידים. יעקוב כהן - ייעו"/>
        <s v=" שירותי שמאות עבור רשות התאגידים. - תורג'מן מאיר א"/>
        <s v=" שתייה בכירים, הרשות לרישום והסדר זכויות מקרקעין ש"/>
        <s v=" כיבוד משקי, אפ&quot;כ ירושלים, לילית ביטון, 050-621733"/>
        <s v=" ציוד למטבח, אפ&quot;כ ת&quot;א, נורית יוחאי, 050-6216157 הת"/>
        <s v=" ציוד משרדי, אפוטרופוס כללי באר שבע ענת ברקוביץ -"/>
        <s v=" גישור בתיק קרן סידקובסקי נ' מד&quot;י 31258-02-20 הלשכ"/>
        <s v=" ציוד משרדי, סנגוריה ציבורית ת&quot;א, תמר בוקשפן, 050-"/>
        <s v=" ניידת טיפול נמרץ כולל נהג חובש + פרמדיק למשחק לזכ"/>
        <s v=" פרסום מודעות לפירוק עמותות, רונן צור 050-6216200"/>
        <s v=" גישור בתיק ת&quot;א 9986-10-23 כהן נ' משרד המשפטים, לש"/>
        <s v=" קרטון ארכיב, רשות התאגידים ,רונן צור 050-6216200"/>
        <s v=" כיבוד משקי, סנגוריה ציבורית ת&quot;א, תמר בוקשפן, 050-"/>
        <s v=" 9 לוחות עבור רשות התאגידים לפי פירוט הצעת המחיר ה"/>
        <s v=" כיבוד משקי, סנגוריה ציבורית הנהלה, רוחמה שמואלי,"/>
        <s v=" יועץ למוגבלות שמיעה עבור נציבות שוויון זכויות לאנ"/>
        <s v=" תיק מפקח על רישום מקרקעין, רישום והסדר מקרקעין, ש"/>
        <s v=" גישור בת.א 54662-04-23 אמל סגיר נ' מ&quot;י , הלשכה המ"/>
        <s v=" כיבוד משקי, רישום והסדר מקרקעין הנהלה, שמואל בן ע"/>
        <s v=" גישור זכריא סיאם נ' מ&quot;י ת&quot;א 28244/05/22, מגשר גור"/>
        <s v=" מסך, רישום והסדר מקרקעין פתח תקווה, שמואל בן עמי,"/>
        <s v=" מים וכריכים לסיור עבור סנגוריה ציבורית 3/11/24 רו"/>
        <s v=" נייר צילום, רישום והסדר מקרקעין הנהלה, שמואל בן ע"/>
        <s v=" חותמות, אפ&quot;כ הנהלה, ניצה גרשון, 050-6217559 התשלו"/>
        <s v=" מדפסת עבור אפ&quot;כ הנהלה לילית ביטון 0506217333 התשל"/>
        <s v=" שירות מסרונים עבור מוקד השירות גלי דוגמא 05431185"/>
        <s v=" מעבדה פורנזית עבור שיפוץ - נחקרים לוד, הממונה על"/>
        <s v=" כסאות עבור פרויקט ביה&quot;ד חולון, בית הדין לאוכלוסין"/>
        <s v=" נייר צילום, אפ&quot;כ הנהלה, ניצה גרשון, 050-6217559 ה"/>
        <s v=" כיבוד משקי, האפוטרופוס הכללי- ענת ברקוביץ' 050-62"/>
        <s v=" ציוד משרדי, אפ&quot;כ ירושלים, ניצה גרשון, 050-6217559"/>
        <s v=" עריכת פודקאסט - עולם הירושה, אפ&quot;כ הנהלה, לילית בי"/>
        <s v=" השלמות ריהוט לפרוייקט , רישום והסדר מקרקעין חולון"/>
        <s v=" חיוג כוכבית עבור לשכה ראשית עומר הדס הנדלסמן 050-"/>
        <s v=" וילונות, אפ&quot;כ - יחידת החילוט, ניצה גרשון, 050-621"/>
        <s v=" התקנת מקרן, רשות התאגידים -רונן צור 050-6216200 ה"/>
        <s v=" שעות מנהל פרויקט, אגף בכיר שירות, גלי דוגמא, 054-"/>
        <s v=" כיבוד משקי, נציבות שוויון זכויות לאנשים עם מוגבלו"/>
        <s v=" מעטפות, נציבות שוויון זכויות לאנשים עם מוגבלות אפ"/>
        <s v=" כיבוד משקי, אגף בכיר שירות, שירן מזרחי, 050-78585"/>
        <s v=" צמחייה, נציבות שוויון זכויות לאנשים עם מוגבלות, א"/>
        <s v=" ציוד משרדי, סנגוריה ציבורית ירושלים, נוית ישראלי,"/>
        <s v=" פינת ישיבה, נציבות שוויון זכויות לאנשים עם מוגבלו"/>
        <s v=" פרסום בעיתונות עבור רשם המפלגות, רשות התאגידים, ר"/>
        <s v=" מאגר השמאים הממשלתי שמאי עודד לוי, איש קשר-רונן צ"/>
        <s v=" כתיבה, הפקה ושיווק של הצגה לילדים , נציבות שוויון"/>
        <s v=" הדפסות, נציבות שוויון זכויות לאנשים עם מוגבלות- א"/>
        <s v=" הקמת ערוץ יעודי לפודקסטים, רשות התאגידים רונן צור"/>
        <s v=" מתן ייעוץ סוציאלי עם יועץ שיקומי במחוז מרכז, ענת"/>
        <s v=" יועץ שיקומי למחוז חיפה של הסניגוריה הציבורית, אור"/>
        <s v=" טיוב תיקי בית משותף רישום והסדר מקרקעין הנהלה שמו"/>
        <s v=" ריהוט פרויקט אפ&quot;כ, אפ&quot;כ חיפה, קרן דהן, 050-706165"/>
        <s v=" תשלום אגרות דואר ישראל - שנת 2025. אשת קשר : שרית"/>
        <s v=" נייר צילום רישום והסדר מקרקעין הנהלה, שמואל בן עמ"/>
        <s v=" שתיה עבור הבניין החדש, חטיבת תפעול ולוגיסטיקה- הד"/>
        <s v=" זרועות + התקנה, חטיבת תפעול ולוגיסטיקה, אבי לוי,"/>
        <s v=" כסאות עבור פרוייקט - נחקרים חיפה, חדל&quot;פ - מחלקת ח"/>
        <s v=" מסכים עבור פרויקט - נחקרים חיפה , חדל&quot;פ - מחלקת ח"/>
        <s v=" כסאות עבור פרויקט נחקרים חיפה, חדל&quot;פ - מחלקת חקיר"/>
        <s v=" צמחייה עבור פרויקט נחקרים חיפה, חדל&quot;פ - מחלקת חקי"/>
        <s v=" שולחן ישיבות עבור פרויקט קרית הממשלה החדשה חולון,"/>
        <s v=" נייר אקולוגי 75 או 80 גרם."/>
        <s v=" מסכים, אגף בכיר שירות, גלי דוגמא, 054-3118525 התש"/>
        <s v=" ציוד משרדי, סנגוריה ציבורית באר שבע, חלי אוחיון,"/>
        <s v=" מעטפות, סנגוריה ציבורית ת&quot;א, ניר יורב, 054-450968"/>
        <s v=" תיקי פרק', רישום והסדר מקרקעין הנהלה, שמואל בן עמ"/>
        <s v=" טונרים, חטיבת תפעול ולוגיסטיקה תל אביב חביב עזרן"/>
        <s v=" שיפוצים ברקיית הממשלה נתניה, אגף דיור ונכסים עוזי"/>
        <s v=" התקשרות עם יועץ למוגבלות נפשית, נציבות שוויון זכו"/>
        <s v=" התאמת מערכת ניהול תורים לייבוא ערוץ שירות, גלי דו"/>
        <s v=" מסכים עבור פרויקט שיפוץ נחקרים חיפה, חדל&quot;פ - מחלק"/>
        <s v=" יעוץ אסטרטגי לאפ&quot;כ, מוחמד בן זליקא , 0504010289 מ"/>
        <s v=" כסאות, רישום והסדר מקרקעין באר שבע, שמואל בן עמי,"/>
        <s v=" וילונות, אפ&quot;כ הנהלה - יחידת החילוט, לינוי טרכטנבר"/>
        <s v=" ציוד משקי, אפ&quot;כ הנהלה - יחידת החילוט, לילית ביטון"/>
        <s v=" הרצאה ליום הכשרה אפ&quot;כ ירושלים לינוי טרכטנברג 054-"/>
        <s v=" הקלטת פודקסטים, רשות התאגידים, רונן צור, 050-6216"/>
        <s v=" מקרר מיני, רישום והסדר מקרקעין הנהלה שמואל בן עמי"/>
        <s v=" מסכים, אגף בכיר שירות גלי דוגמא 054-3118525 התשלו"/>
        <s v=" קרגלים, רישום והסדר מקרקעין הנהלה, שמואל בן עמי,"/>
        <s v=" הדברה, רישום והסדר מקרקעין הנהלה שמואל בן עמי 052"/>
        <s v=" תמונות, סנגוריה ציבורית נצרת, ז'אנה דיק, 050-6216"/>
        <s v=" תמונות, נציבות שוויון זכויות לאנשים עם מוגבלות, א"/>
        <s v=" ציוד משרדי, אפ&quot;כ הנהלה לינוי טרכטנברג 054-3957754"/>
        <s v=" כיבוד משקי, אפ&quot;כ הנהלה לינוי טרכטנברג 054-3957754"/>
        <s v=" כיבוד משקי, סנגוריה ציבורית באר שבע, חלי אוחיון,"/>
        <s v=" ציוד משרדי, רישום והסדר מקרקעין הנהלה, שמואל בן ע"/>
        <s v=" מזוודות, אפ&quot;כ חיפה, קרן דהן, 050-7061659 התשלום י"/>
        <s v=" כבל מאריך, רישום והסדר מקרקעין הנהלה, שמואל בן עמ"/>
        <s v=" כיבוד משקי, סנגוריה ציבורית ירושלים, נוית ישראלי,"/>
        <s v=" כיבוד משקי, סנגוריה ציבורית ת&quot;א תמר בוקשפן 050227"/>
        <s v=" כיבוד משקי, אפ&quot;כ הנהלה - מחלקת עזבונות, לינוי טרכ"/>
        <s v=" ציוד משרדי, אפ&quot;כ הנהלה, לינוי טרכטנברג, 054-39577"/>
        <s v=" מעטפות, אפ&quot;כ חיפה, קרן דהן, 050-7061659 התשלום יה"/>
        <s v=" ציוד משרדי, אפ&quot;כ באר שבע, ענת ברקוביץ, 050-621711"/>
        <s v=" שירותי שיפוץ עבור קריית הממשלה החדשה בחולון, לפי"/>
        <s v=" קרגלים, אפ&quot;כ הנהלה, לינוי טרכטנברג, 054-3957754 ה"/>
        <s v=" כיבוד משקי, אפ&quot;כ ירושלים, לינוי טרכטנברג, 054-395"/>
        <s v=" עמדה ארגונומית עולה יורדת דגם SX32 רישום והסדר מק"/>
        <s v=" שירותי הנגשת מסמכים, לפי פרוטוקול- 18/25-1 אגף בכ"/>
        <s v=" כסאות, רשות התאגידים, רונן צור, 050-6216200 התשלו"/>
        <s v=" צמחייה מלאכותית, סנגוריה ציבורית חיפה, אורלי פריי"/>
        <s v=" שילוט, אפ&quot;כ חיפה, קרן דהן, 050-7061659 התשלום יהי"/>
        <s v=" כסאות, סנגוריה ציבורית ת&quot;א, תמר בוקשפן, 050-22773"/>
        <s v=" כסא אורטופדי עבור העובדת הילה צדקה רשות התאגידים,"/>
        <s v=" מכרז דיגיטל-9-2019-תאסק ייעוץ אסטרטגי אפ&quot;כ הנהלה,"/>
        <s v=" חידוש מסלול שרות שנתי יזומות אחריות מלאה FAMILY 2"/>
        <s v=" דגלים עבור פרויקט שיפוץ בטחון הדר דפנה , בטחון הד"/>
        <s v=" נייר צילום, סנגוריה ציבורית באר שבע, שוהם יוגב, 0"/>
        <s v=" נייר צילום, סנגוריה ציבורית ת&quot;א, תמר בוקשפן, 050-"/>
        <s v=" נייר צילום, אפ&quot;כ הנהלה, לינוי טרכטנברג, 054-39577"/>
        <s v=" נייר צילום נציבות שוויון זכויות לאנשים עם מוגבלות"/>
        <s v=" נייר צילום, נציבות שוויון זכויות לאנשים עם מוגבלו"/>
        <s v=" נייר צילום, סנגוריה ציבורית מרכז, אפרת מאולבוגט,"/>
        <s v=" כיבוד משקי, אפ&quot;כ באר שבע, ענת ברקוביץ, 050-621711"/>
        <s v=" צמחייה אפ&quot;כ באר שבע, ענת ברקוביץ, 050-6217112 התש"/>
        <s v=" השלמת ריהוט קרייה חדשה, רישום והסדר מקרקעין הנהלה"/>
        <s v=" כסאות עבור פרויקט שיפוץ, חטיבת תפעול ולוגיסטיקה ב"/>
        <s v=" ריהוט שיפוץ אגף בטחון הדר דפנה , בטחון הדר דפנה ,"/>
        <s v=" כורסאות, אפ&quot;כ חיפה, קרן דהן, 050-7061659 התשלום י"/>
        <s v=" תמונת קנבס , רשות התאגידים, רונן צור, 050-6216200"/>
        <s v=" ציוד משרדי, רשות התאגידים חיפה, רונן צור, 050-621"/>
        <s v=" תמונות, רישום והסדר מקרקעין נתניה, שמואל בן עמי,"/>
        <s v=" ציוד משרדי, סנגוריה ציבורית באר שבע, שוהם יוגב, 0"/>
        <s v=" ציוד משרדי, אפ&quot;כ ת&quot;א, רבקה אסולין, 052-8495448 הת"/>
        <s v=" ציוד משרדי , רשות התאגידים, רונן צור, 050-6216200"/>
        <s v=" ציוד מטבח, רישום והסדר מקרקעין נתניה, שמואל בן עמ"/>
        <s v=" מידוף, רישום והסדר מקרקעין רחובות, שמואל בן עמי,"/>
        <s v=" מסך, אפ&quot;כ חיפה, קרן דהן, 050-7061659 התשלום יהיה"/>
        <s v=" כסא אורטופדי עבור העובדת עונג שלומוב רישום והסדר"/>
        <s v=" דפי מזכר ממותג רשות התאגידים, רונן צור, 050-62162"/>
        <s v=" כיבוד למסיבת פרישה לגמלאות אפ&quot;כ הנהלה, לילית ביטו"/>
        <s v=" כיבוד להשתלמות, סנגוריה ציבורית באר שבע, שוהם יוג"/>
        <s v=" אורטופדי עבור מאמן עינת רשות התאגידים, רונן צור,"/>
        <s v=" בריף לקמפיין חברה ערבית 2025, נציבות שוויון זכויו"/>
        <s v=" סנדא עד 4 שעות - 6/7/25 אפ&quot;כ הנהלה, לינוי טרכטנבר"/>
        <s v=" מסך לטמס CLEARVIEW אפ&quot;כ הנהלה, לילית ביטון, 050-6"/>
        <s v=" קרגלים, אפ&quot;כ הנהלה, לילית ביטון, 050-6217333 התשל"/>
        <s v=" שעות יעוץ ותמיכה פרונטלית בתוכנת אוטוקאד, רישום ו"/>
        <s v=" לוח פרספקט גודל 80*50 שקוף רישום והסדר מקרקעין חו"/>
        <s v=" כסא אוטופדי עבור אינה ברבלטה סנגוריה ציבורית נצרת"/>
        <s v=" חותמת, רישום והסדר מקרקעין הנהלה, שמואל בן עמי, 0"/>
        <s v=" כסא לעובדת לילך קסר , רישום והסדר מקרקעין רחובות,"/>
        <s v=" גישור ת&quot;א 9809-05-23 בוטניק לאב (השקעות) בע&quot;מ הלש"/>
        <s v=" מיכל תיוק אפור פנינה אפ&quot;כ ת&quot;א, נורית יוחאי, 050-6"/>
        <s v=" דיסקים סנגוריה ציבורית ירושלים, נוית ישראלי, 050-"/>
        <s v=" הדפסת רולאפים עבור החלטת ממשלה, אגף בכיר שירות, ש"/>
        <s v=" כרטיסי פי.וי.סי הדפסה צבעונית דו צדדית נציבות שוו"/>
        <s v=" חוברת בעלת 110 עמודים כולל שער, נייר 130 גר' A4 כ"/>
        <s v=" אגרת שילוט ברחוב השלושה תל אביב שילוט מזהה 101023"/>
        <s v=" אגרת שילוט ברחוב השלושה תל אביב - אפ&quot;כ כללי שילוט"/>
        <s v=" אגרת שילוט ברחוב הנרייטה סולד ת&quot;א שילוט מזהה 1010"/>
        <s v=" אגרת שילוט ברחוב הנרייטה סולד ת&quot;א- סנגוריה שילוט"/>
        <s v=" כסאות מזכירה לעובד, השלמה לקריות ממשלה חדשות  חול"/>
        <s v=" מתן ייעוץ סוציאלי עם יועץ שיקומי במחוז ירושלים, ע"/>
        <s v=" שילוט אפ&quot;כ, אפ&quot;כ ירושלים, לינוי טרכטנברג, ‎054-39"/>
        <s v=" מסך, אפ&quot;כ ת&quot;א, נורית יוחאי, 050-6216157 התשלום יה"/>
        <s v=" כסא אורטופדי עבור דזאן אינגה, רישום והסדר מקרקעין"/>
        <s v=" מסך, נציבות שוויון זכויות לאנשים עם מוגבלות, אפרת"/>
        <s v=" אביזרי מולטימדיה , נציבות שוויון זכויות לאנשים עם"/>
        <s v=" כסאות, נציבות שוויון זכויות לאנשים עם מוגבלות, אפ"/>
        <s v=" כיבוד משקי, רשות התאגידים, רונן צור, 050-6216200"/>
        <s v=" מערכת התראה פיקוד העורף עבור הבניין החדש איש קשר:"/>
        <s v=" שירות טכנאי לתיקון מצלמות טאבו נתניה-ביטחון איש ק"/>
        <s v=" התקשרות עם חברת קולפלו תוכנה בע&quot;מ לצורך פריסת מער"/>
        <s v=" כיבוד לאירוע פרישה- סיוע משפטי דרום 30/3 *** תשלו"/>
        <s v=" הרמת כוסית לפסח - פרקליטות צפון פלילי- 90 עובדים"/>
        <s v=" כיבוד לאירוע פרידה - פרקליטות המדינה - מחלקת סייב"/>
        <s v=" כיבוד לאירוע פרידה- ניר גנצ'רסקי- פרקליטות ת&quot;א (א"/>
        <s v=" כיבור לאירוע פרישה- פרקליטות מחוז תל אביב (מיסוי"/>
        <s v=" כיבוד לאירוע פרידה-  דורונית גורביץ- סניגוריה ציב"/>
        <s v=" כיבוד לאירוע- פרקליטות מחוז ירושלים - פלילי *** ת"/>
        <s v=" כיבוד לאירוע פרישה - פרקליטות דרום פלילי *** תשלו"/>
        <s v=" כיבוד מפגש סיוע משפטי 12/11/24 *** תשלום בכרטיס א"/>
        <s v=" הסעות - נציב שוויון זכויות לאנשים עם מוגבלות ***"/>
        <s v=" זרי פרחים לכנס החטיבה החברתית *** תשלום בכרטיס אש"/>
        <s v=" כיבוד לאירוע פרידה- דני הס- הרשות להגנת הפרטיות *"/>
        <s v=" כיבוד למפגש עו&quot;ד חיצוניים 6/1/25- סיוע משפטי ת&quot;א"/>
        <s v=" החלפת כרטיס בתנור - מרחב לוגיסטי מרכז *** תשלום ב"/>
        <s v=" כיבוד לאירוע פרידה - –עמית קורן - פרקליטות מחוז ח"/>
        <s v=" מיכל התפשטות עבור מערכת הסקה- פרקליטות ירושלים פל"/>
        <s v=" כיבוד לאירוע פרידה- הרשות לאיסור הלבנת הון *** תש"/>
        <s v=" דחוף - דגלים- קשרי חוץ *** תשלום בכרטיס אשראי, מח"/>
        <s v=" ארוחת סוף שנה ועדכונים - האגף לאסדרת מקצועות מצ&quot;ב"/>
        <s v=" הרמת כוסית - המחלקה הכלכלית פרקליטות המדינה - טרם"/>
        <s v=" כיבוד לאירוע פרישה- עליזה בן מוחה - המחלקה למשפט"/>
        <s v=" כיבוד לאירוע פרידה- ציון אילוז- פרקליט מחוז דרום"/>
        <s v=" הרמת כוסית פסח 2025- פרקליטות מחוז חיפה - אזרחי *"/>
        <s v=" כבל - פרקליטות מחוז ת&quot;א - אזרחי *** תשלום בכרטיס"/>
        <s v=" הדפסת גרמושקות - פרקליטות המדינה - מחלקת הנחיית ת"/>
        <s v=" מרתון תל אביב. *** תשלום בכרטיס אשראי, מחזיק הכרט"/>
        <s v=" כיבוד לאירוע פרישה- אהובה כהן- פרקליטות המדינה -"/>
        <s v=" הרמת כוסית לפסח -אגף טכנולוגיות דיגיטליות ומידע -"/>
        <s v=" הרמת כוסית לפסח - אפ&quot;כ חיפה - 44 עובדים *** תשלום"/>
        <s v=" כיבוד לאירוע פרידה- ניצה גרשון- אפ&quot;כ הנהלה *** תש"/>
        <s v=" כיבוד לאירוע פרידה- מאיר נדב- אפ&quot;כ הנהלה *** תשלו"/>
        <s v="  כוסות שתייה חמה לפעילויות למידה- חטיבת ההון האנו"/>
        <s v=" כיבוד 2 לאירוע פרידה- כרמית בן דוד דורון- פרקליטו"/>
        <s v=" הרמת כוסית לפסח - אפ&quot;כ- 162 עובדים *** תשלום בכרט"/>
        <s v=" הרמת כוסית - הרשות לאיסור הלבנת הון ומימון טרור *"/>
        <s v=" הרמת כוסית פסח - פרקליטות מחוז ת&quot;א מיסוי וכלכלה-"/>
        <s v=" הרמת כוסית לפסח - סניגוריה ציבורית מחוז מרכז- 62"/>
        <s v=" הרמת כוסית לפסח - האגף לאסדרת מקצועות- 46 עובדים"/>
        <s v=" הרמת כוסית לפסח - פרקליטות דרום אזרחי- 73 עובדים"/>
        <s v=" הרמת כוסית לפסח - סנגוריה ציבורית ארצית- 43 עובדי"/>
        <s v=" מדונה- נציב שוויון זכויות לאנשים עם מוגבלות *** ת"/>
        <s v=" הרמת כוסית לפסח 2025- בית הדין לעררים- 43 עובדים"/>
        <s v=" הרמת כוסית לפסח 2025- פרקליטות מחוז חיפה - פלילי-"/>
        <s v="  הרמת כוסית לפסח - סיוע משפטי ת&quot;א- 89 עובדים ***"/>
        <s v=" הרמת כוסית פסח- הרשות להגנת הפרטיות- 57 עובדים **"/>
        <s v=" הרמת כוסית פסח- אגף השירות- 100 עובדים *** תשלום"/>
        <s v=" הרמת כוסית לפסח- סניגוריה ציבורית ירושלים- 48 עוב"/>
        <s v=" הרמת כוסית לפסח- פרקליטות מחוז מרכז (אזרחי) - 116"/>
        <s v=" הרמת כוסית - ייעוץ וחקיקה- המחלקה למשפט בין לאומי"/>
        <s v=" הרמת כוסית - פרקליטות מחוז תל אביב (אזרחי)- 178 ע"/>
        <s v=" הרמת כוסית - פרקליטות ירושלים אזרחי - 107 עובדים"/>
        <s v=" הרמת כוסית - טאבו ת&quot;א- 50 עובדים *** תשלום בכרטיס"/>
        <s v=" הרמת כוסית לפסח - חטיבת ההון האנושי- 74 עובדים מצ"/>
        <s v=" הרמת כוסית לפסח - חשבות - 50 עובדים *** תשלום בכר"/>
        <s v=" הרמת כוסית לפסח - פרקליטות מחוז מרכז פלילי - 175"/>
        <s v=" הרמת כוסית לפסח -סניגוריה ציבורית ת&quot;א- 60 עובדים"/>
        <s v=" הרמת כוסית לפסח -חדלות פירעון במחוז ת&quot;א + יחידת ה"/>
        <s v=" הרמת כוסית - טאבו ת&quot;א- 60 עובדים *** תשלום בכרטיס"/>
        <s v=" הרמת כוסית לפסח - סיוע משפטי צפון- 48 עובדים ***"/>
        <s v=" הרמת כוסית - סנגוריה ציבורית ב״ש - 63 עובדים ***"/>
        <s v=" הרמת כוסית לפסח - המחלקה הפלילית בפרקליטות המדינה"/>
        <s v=" הרמת כוסית - פרקליטות המדינה - המחלקה הכלכלית- 49"/>
        <s v=" הרמת כוסית -   ייעוץ וחקיקה - 302 עובדים *** תשלו"/>
        <s v=" חוטים לדחסניות - בניין ראשי חדש- מנהל קמפוס אבי ל"/>
        <s v=" הרמת כוסית - פרקליטות דרום פלילי- 160 עובדים ***"/>
        <s v=" הרמת כוסית - פרקליטות תל אביב פלילי- 190 עובדים *"/>
        <s v=" כיבוד לביקור משלחת מארה&quot;ב למחלקה הבינלאומית *** ת"/>
        <s v=" הרמת כוסית - פרקליטות צפון אזרחי - 49  עובדים ***"/>
        <s v=" הרמת כוסית - פרקליטות מחוז צפון - פלילי- 92 עובדי"/>
        <s v=" כיבוד לאירוע פרידה- פרקליטות מחוז מרכז פלילי- פרק"/>
        <s v=" כיבוד להשתלמות פנימית עם סניגורים חיצוניים- סניגו"/>
        <s v=" כיבוד - לשכת היועמ&quot;שית  21/1/25- אישור מצליל ***"/>
        <s v=" מוצרים לימי זכרון- חטיבת תפעול ולוגיסטיקה בניין ר"/>
        <s v=" פליירים לכנס שירות לאומי- אגף דוברות *** תשלום בכ"/>
        <s v=" .דגלי לאום ארוכים לתליה על הבניין לימי זכרון- חטי"/>
        <s v="  כיבוד לקורס הכשרה - מנהלי לקוח - אגף רכש ומכרזים"/>
        <s v=" ארוחת ערב חגיגית- משלחת מחו&quot;ל- ייעוץ וחקיקה - מאי"/>
        <s v=" כיבוד לפרידה מהעובדת אורית שריקי- מנהלת היחידות ה"/>
        <s v=" הדפסת קאפות יום הזכרון- חטיבת תפעול ולוגיסטיקה- א"/>
        <s v=" כיבוד לאירוע פרידהמהעובדת יפה רודה- פרקליטות מחוז"/>
        <s v=" מדבקות חניה- ביה&quot;ד לעררים מחוז ת&quot;א *** תשלום בכרט"/>
        <s v=" כיבוד למפגש עם עו&quot;ד חיצוניים 11/5/25 - סיוע משפטי"/>
        <s v=" כיבוד לאירוע פרידה- מאיר לוין- ייעוץ וחקיקה *** ת"/>
        <s v=" כיבוד לאירוע פרידה- אבי לנגר- אפ״כ *** תשלום בכרט"/>
        <s v=" כיבוד לאירוע פרידה - מיטב דגן- פרקליטות המדינה -"/>
        <s v=" דחוף- קנקני קפה ללשכת שר- בניין ראשי חדש *** תשלו"/>
        <s v=" דחוף- 2 סידורי פרחים שולחני- בניין ראשי חדש *** ת"/>
        <s v=" כיבוד למפגש עם עו&quot;ד חיצוניים 28/5/25 - סיוע משפטי"/>
        <s v=" כיבוד לאירוע פרידה- הרשות לאיסור הלבנת הון – מאיה"/>
        <s v=" כיבוד ליום עיון בנושא עבירות מין  בתאריך 10.6.25"/>
        <s v=" כיבוד למשלחת - המחלקה למשפט בין-לאומי *** תשלום ב"/>
        <s v=" כיבוד לאירוע פרידה- פרקליטות ירושלים פלילי- דניאל"/>
        <s v=" כיבוד לאירוע פרידה - פרקליטות דרום פלילי- דניאלי"/>
        <s v=" כיבוד לאירוע פרידה - פרקליטות דרום פלילי-  דבורה"/>
        <s v=" כיבוד ליום עיון- סיוע משפטי ת&quot;א *** תשלום בכרטיס"/>
        <s v=" כיבוד למפגש עם עו&quot;ד חיצוניים 21/7/25- סיוע משפטי"/>
        <s v=" כיבוד למפגש עם עו&quot;ד חיצוניים 1/7/25 - סיוע משפטי"/>
        <s v=" ***בוטלה*** התקנת קו חשמל לרכזת פריצה קומה 1 מחש"/>
        <s v=" ָָָ***בוטלה*** סדנא + מקום + כיבוד בוקר - מפגש מק"/>
        <s v=" הדפסות אגף השירות *** תשלום בכרטיס אשראי, מחזיק ה"/>
        <s v=" כיבוד 7/7/25 - סיוע משפטי מרכז *** תשלום בכרטיס א"/>
        <s v=" כיבוד לאירוע פרידה- אסתר סעדיה- אפ&quot;כ ת&quot;א *** תשלו"/>
        <s v=" כיבוד לאירוע פרידה- מרגלית מג'הז- רישום מקרקעין פ"/>
        <s v=" כיבוד ליום 09/07 - החטיבה החברתית מפגש מקצועי צוו"/>
        <s v=" כיבוד לאירוע פרידה- אלון דפנה- פרקליטות דרום אזרח"/>
        <s v=" כיבוד Kמפגש שוטף עם עו&quot;ד ביום 17.7.25 - סיוע משפט"/>
        <s v=" כיבוד לאירוע פרידה- רמונה סיסו- אפ&quot;כ *** תשלום בכ"/>
        <s v=" כיבוד למפגש עם עו&quot;ד חיצוניים 23/7/25 - סיוע משפטי"/>
        <s v=" כיבוד למפגש הדרכת שירות למנהלי חדלות פירעון - אגף"/>
        <s v=" כיבוד לסדנה- הממונה על חדלות פירעון *** תשלום בכר"/>
        <s v=" שכפול מפתחות- נציבות תלונות הציבור על שופטים ***"/>
        <s v=" וילונות לבית הכנסת - בניין ראשי חדש *** תשלום בכר"/>
        <s v=" נרשם 1 במספר פניה מאחר ולא אושר פרסום בשל רגישות"/>
        <s v=" 21.01.2024: הארכת התקשרות ללא עלות תקציבית, בהתאם"/>
        <s v=" 26.2.2025 הארכת התקשרות ללא עלות תרציבית בהתאם לפ"/>
        <s v=" שירותי ביקורת ליחדות המשרד. 28.4.2025 פרוטוקול 18"/>
        <s v=" שירותי ביקורת פנים ליחידות המשרד. בהתאם לפרוטוקול"/>
        <s v=" התקשרות עם משרד רו&quot;ח למתן שירותי בדיקת בקשות להקצ"/>
        <s v=" חטיבת תפעול ולוגיסטיקה אבי לוי 0546440663 התשלום"/>
        <s v=" נייר אקולוגי 75 או 80 גרם. חטיבת תפעול ולוגיסטיקה"/>
        <s v=" פיתוח הדרכות וסדנאות בנושא מניעת גזענות עבור היחי"/>
        <s v=" כיבוד משקי פרקליטות מחוז חיפה  אזרחי שרה אביגיל א"/>
        <s v=" ציוד משרדי עבור פרקליטות חיפה אזרחי שרה אביגיל אה"/>
        <s v=" מכונת כריכה עבור פרקליטות חיפה אזרחי שרה אביגיל א"/>
        <s v=" נייר אקולוגי 75 או 80 גרם. עבור פרקליטות חיפה פלי"/>
        <s v=" ריהוט משרדי - מכרז 08-2021 - א.ד.מירז פרקליטות חי"/>
        <s v=" נייר אקולוגי 75 או 80 גרם. פרקליטות חיפה אזרחי שר"/>
        <s v=" כסא אורתופדי פרקליטות חיפה אזרחי שרה אביגיל אהרון"/>
        <s v=" נייר אקולוגי 75 או 80 גרם. פרקליטות חיפה פלילי לו"/>
        <s v=" ריהוט משרדי פרקליטות חיפה אזרחי שרה אביגיל אהרון,"/>
        <s v=" חותמות פרקליטות חיפה פלילי לוטם גגתי, 054-7530671"/>
        <s v=" כסא אורתופדי פרקליטות חיפה פלילי לוטם גגתי, 054-7"/>
        <s v=" 16/06/2025: הארכת התקשרות ללא עלות תקציבית, בהתאם"/>
        <s v=" 15/12/2025- התקשרות מכרז מרכזי 09-2020 , פרוטוקול"/>
        <s v=" ציוד משרדי עבור לוגיסטיקה ת&quot;א. איש קשר-יהודה כהן"/>
        <s v=" ציוד משרדי עבור הרשות לאיסור הלבנת הון. אשת קשר-ש"/>
        <s v=" 13/05/2025: נוספה שורה 60-הרחבת התקשרות בהיקף של"/>
        <s v=" 17.07.25: שונה תאריך אספקה בהתאם לבקשת מחלקת תקצי"/>
        <s v=" 27.04.2025: הארכת התקשרות ללא עלות תקציבית לניצול"/>
        <s v=" ליווי פרויקט בינוי עבור פרקליטות צפון נצרת עלית."/>
        <s v=" 04.11.24: הארכת התקשרות ללא עלות תקציבית עד לתארי"/>
        <s v=" 21.07.25: הארכת התקשרות ללא עלות תקציבית, בהתאם ל"/>
        <s v=" ההתקשרות אושרה ל-5 שנים ועד לתאריך 31.12.25 17.07"/>
        <s v=" 10.3.2025 - הארכת התקשרות ללא עלות תקציבית בהתאם"/>
        <s v=" 27.3.2025 - הארכה והגדלת התקשרות בהתאם לפרוטוקול"/>
        <s v=" 01.07.2025: הארכת התקשרות ללא עלות תקציבית, בהתאם"/>
        <s v=" יעוץ לתהליכי רגולציה חכמה ותהליכי הפחתת נטל רגולט"/>
        <s v=" 04.03.2024 : מימוש אופציה הארכת התקשרות ללא עלות"/>
        <s v=" 11.02.2024: מימוש אופציה הארכת התקשרות ללא עלות ת"/>
        <s v=" 21.07.2024: הרחבת התקשרות בהתאם לפרוטוקול ועדת הפ"/>
        <s v=" התקשרות עם פורום רופאים במסגרת מכרז פומבי 14.20,"/>
        <s v=" 08.09.2024: נוספה שורה 50-הארכה והרחבת התקשרות, ב"/>
        <s v=" 09/06/2025: נוספה שורה 50, הגדלה בהיקף של 320,000"/>
        <s v=" 22.11.2023: הרחבת התקשרות בהתאם לפרוטוקול 126/23."/>
        <s v=" 22/05/25: נוספה שורה 60-מימוש אופציה הרחבת התקשרו"/>
        <s v=" 27/07/2025: נוספה שורה 150-הרחבת התקשרות בהיקף של"/>
        <s v=" 29.06.23:הארכת התקשרות ללא עלות תקציבית, בהתאם לפ"/>
        <s v=" ציוד משרדי, פרקליטות חיפה (פלילי), רדה שוחט אלון,"/>
        <s v=" 08/06/23: נוספה שורה 20-הארכת והרחבת התקשרות בהתא"/>
        <s v=" 20.3.2025 - הארכת התקשרות ללא עלות תקציבית בהתאם"/>
        <s v=" מכרז מרכזי 11/2018 למתן שירותי ייעוץ וליווי מקצוע"/>
        <s v=" הדפסה וצילום 4000004177 פרקליטות חיפה אזרחי מעיין"/>
        <s v=" הפקת אירועים גיבוש 4000003930 רשות לרישום והסדר ז"/>
        <s v=" כריכות, רישום והסדר זכויות מקרקעין, אבי שמר, 050-"/>
        <s v=" 25.3.202הארכת התקשרות ללא עלות תקציבית בהתאם לפרו"/>
        <s v=" ציוד משרדי, פרקליטות חיפה אזרחי, שירז מנסור, 054-"/>
        <s v=" 08.07.2024: נוספה שורה 40-הרחבת התקשרות בהיקף של"/>
        <s v=" מכרז הפקת מסמכים - תצורה 1.1 טונרים, הלשכה הראשית"/>
        <s v=" 15.11.2023: הארכת התקשרות ללא עלות תקציבית, בהתאם"/>
        <s v=" שירותי יעוץ,תכנון ופיקוח על מערכות טכנולוגיות ומע"/>
        <s v=" חותמות עבור פרקליטות חיפה אזרחי, טל כספי 05435326"/>
        <s v=" 5.5.2025 - הארכת והגדלת התקשרות בהתאם לפרוטוקול 1"/>
        <s v=" 26.2.2025 - הארכת התקשרות ללא עלות תקציבית בהתאם"/>
        <s v=" 26.2.2025 הארכת התקשרות ללא עלות תקציבת בהתאם לפר"/>
        <s v=" 4.5.2025 - הארכת והגדלת התקשרות בהתאם לפרוטוקול 1"/>
        <s v=" 12/05/2025: נוספה שורה 30-מימוש אופציה שנה שלישית"/>
        <s v=" 07.10.2024: שונה הכמות בשורה 130 ל3- במקום ל-2, ב"/>
        <s v=" 05.12.2023: נוספו שורות 180-270 בהתאם לפרוטוקול 1"/>
        <s v=" 28.10.2024: הארכת התקשרות ללא עלות תקציבית, בהתאם"/>
        <s v=" הכנת תכנית לקידום צדק מחאה בישראל, עבור אגף תכנון"/>
        <s v=" 19.05.2024: הארכת התקשרות ללא עלות תקציבית, בהתאם"/>
        <s v=" 15/12/2024-שורה 70 בהתאם לפרוטוקול 242/24  הגדלה"/>
        <s v=" 29.10.2024:הארכת התקשרות ללא עלות תקציבית, בהתאם"/>
        <s v=" מכרז דיגיטל-9-2019-דלויט ייעוץ וטכנולוגי תכנית דא"/>
        <s v=" 12.06.23: ספק עודכן כמגיש חשבונית עסקה(שונה בלשונ"/>
        <s v=" 05.12.2023: נוספה שורה 20-הרחבת התקשרות בהיקף של"/>
        <s v=" 09.05.23: נוספה שורה 30-הרחבת התקשרות בהתאם לפרוט"/>
        <s v=" 22.05.2025:נוספה שורה 70 בהתאם לאישורו של אברהם ש"/>
        <s v=" ביצוע ביקורות על נותני שירות עסקי. בהתאם למכרז 48"/>
        <s v=" 02.04.2025 ניוד מהזמנה 4502295648 26.11.24:עודכן"/>
        <s v=" 18.02.2024:הארכת התקשרות ללא עלות תקציבית, בהתאם"/>
        <s v=" 10.3.2025 הארכת התקשרות ללא עלות תקציבית בהתאם לפ"/>
        <s v=" 15.04.24: ננעלה שורה 10, ונוספו שורות 40-60, בהתא"/>
        <s v=" 15.04.24: ננעלו שורות 10- 40. נוספו שורות 50-70 ב"/>
        <s v=" 15.04.24: ננעלו שורות 20-40 ונוספו שורות 50-70 בה"/>
        <s v=" 21/07/25  :הארכת התקשרות ללא עלות תקציבית בהתאם ל"/>
        <s v=" 16.06.2025: הארכת התקשרות ללא עלות תקציבית, בהתאם"/>
        <s v=" 10.06.2025: מימוש אופציה הרחבת התקשרות בהיקף של 2"/>
        <s v=" הרחבת התקשרות עם עו&quot;ד הדס שגיא לצורך יצוג בתיק סע"/>
        <s v=" חותמות עבור פרקליטות חיפה אזרחי, ג'נאן אבראהים, 0"/>
        <s v=" 10.3.2025 - הגדלה והארכת התקשרות בהתאם לפרוטוקול"/>
        <s v=" 07.07.2024: נוספו שורות 50+60, מימוש אופציה לכמות"/>
        <s v=" 24.06/2025: הארכת התקשרות ללא עלות תקציבית, בהתאם"/>
        <s v=" 27.03.2024: נוספה שורה 30-הרחבת התקשרות בהיקף של"/>
        <s v=" 04.03.2024: מימוש אופציה הארכת התקשרות ללא עלות ת"/>
        <s v=" חותמות עבור פרקליטות חיפה אזרחי, טל כספי, 0543532"/>
        <s v=" 04.06.2025: הארכת התקשרות ללא עלות תקציבית, בהתאם"/>
        <s v=" שירותי יעוץ ע&quot;י צוות לסיוע בעבודת ועדת הבדיקה הממ"/>
        <s v=" 16/06/2025: נוספה שורה 40-מימוש אופציה הרחבת התקש"/>
        <s v=" פניה פרטנית 213.22 מחקר בקרב אוכלוסיית לקוחות שיו"/>
        <s v=" 20.03.2025 - הארכת והגדלת התקשרות בהתאם לפרוטוקול"/>
        <s v=" מידע שיווקי (סי.איי) יועצים-מממ9-2020 פניה פרטנית"/>
        <s v=" 15/12/2024- שורות  370-390  מימוש אופציה בהתאם לפ"/>
        <s v=" התקשרות עם משרד עו&quot;ד בשוויץ עבור הליך בוררות בינל"/>
        <s v=" חוות דעת לזיהום אויר-היחידה לאכיפה אזרחית-פרקליטו"/>
        <s v=" ציוד משרדי עבור פרקליטות חיפה פלילי- טל ישי 052-5"/>
        <s v=" 15.09.2024: נוספה שורה 30-ניצול יתרה משורה 10 בהז"/>
        <s v=" 14.05.2025: הארכת התקשרות ללא עלות תקציבית , בהתא"/>
        <s v=" 20/0202024-שונה הכמות בהתאם לדרישה. פרקליטות המדי"/>
        <s v=" 19/05/2025 נוספו שורות 30+40,מימוש אופציה הרחבת ה"/>
        <s v=" 13/11/2024: תאריך אספקה שונה ל-01.01.2025 לבקשת מ"/>
        <s v=" 26/3/2025 - הארכת התקשרות ללא עלות תקציבית בהתאם"/>
        <s v=" 18.2.2025 - הארכת והגדלת התקשרות בהתאם לפרוטוקול"/>
        <s v=" הדפסה על קנבס עבור פרקליטות צפון אזרחי, הילה חי,"/>
        <s v=" 20/11/2024: נוספה שורה 30-מימוש אופציה הרחבת התקש"/>
        <s v=" 04.07.2025: נוספה שורה 20- הרחבת התקשרות בהתאם לפ"/>
        <s v=" 04.06.25: נוספה שורה 20-מימוש אופציה בהתאם לפרוטו"/>
        <s v=" שירותי יעוץ ולווי מקצועי וביצוע הנחיות בנושא בקרת"/>
        <s v=" 03.06.2025: הארכת התקשרות ללא עלות תקציבית. בהתאם"/>
        <s v=" ציוד משרדי עבור פרקליטות חיפה פלילי, טל ישי, 052-"/>
        <s v=" 18.06.2025: הארכת התקשרות ללא עלות תקציבית, בהתאם"/>
        <s v=" ציוד משרדי עבור פרקליטות צפון פלילי ורד הירש אליש"/>
        <s v=" ציוד משרדי עבור פרקליטות צפון פלילי, מוחמד קסום,"/>
        <s v=" חותמות עבור פרקליטות חיפה פלילי- טל ישי 052-58198"/>
        <s v=" 15/06/25: נוספה שורה 20-מימוש אופציה בהתאם לפרוטו"/>
        <s v=" התקשרות עם עו&quot;ד דורון טאובמן באמצעות משרד עורכי ד"/>
        <s v=" ציוד משרדי עבור פרקליטות חיפה פלילי פל ים 15 ב אמ"/>
        <s v=" 19.05.2025: הארכת התקשרות ללא עלות תקציבית, בהתאם"/>
        <s v=" יעוץ,ליווי וכתיבת מפרטים מקצועיים למתן שירותים ור"/>
        <s v=" ציוד משרדי עבור פרקליטות חיפה פלילי טל ישי 052-58"/>
        <s v=" 19.05.2025: נוספה שורה 20 הרחבה והארכת התקשרות בה"/>
        <s v=" 07.05.2025: נוספה שורה 20-הגדלה בהיקף של 200,000"/>
        <s v=" 07.05.2025: נוספה שורה 20-הגדלה בהיקף של 150,000"/>
        <s v=" שירותי ביקורת פנים כספית, בהתאם למכרז מרכזי 2406/"/>
        <s v=" מימוש אופציה לפנייה מס' 210.22-מחקר מלווה אפקטיבי"/>
        <s v=" שירות לווי כלכלי לפרקליטות מחוז מרכז, בהתאם לפרוט"/>
        <s v=" מימוש אופציה כמות אפשרית נוספת לפניה 96-2022, בהת"/>
        <s v=" שירותי יעוץ תקשורת לחברה הערבית-מכרז ממוכן מהיר 2"/>
        <s v=" מזוודות כולל הדפסת שם היחידה עבור פרקליטות צפון פ"/>
        <s v=" 22/05/2025: נוספו שורות 20-30. הגדלת התקשרות בהתא"/>
        <s v=" חותמות עבור פרקליטות חיפה אזרחי, ליטל אלקסלסי 053"/>
        <s v=" נייר צילום עבור פרקליטות חיפה אזרחי  שרה אביגיל א"/>
        <s v=" מימוש אופציה שנה שלישית  לשירותי פיקוח פיקוח ובקר"/>
        <s v=" מתן שירותי מחקר, יעוץ וכנסים בתחום המשפט העברי(מכ"/>
        <s v=" 14.07.2025: נוספה שורה 20. הרחבת התקשרות בהיקף 44"/>
        <s v=" ציוד משרדי עבור פרקליטות חיפה פלילי, רדה שוחט אלו"/>
        <s v=" מחקר הערכה לבחינת הסיוע ההוליסטי הניתן באמצעות תכ"/>
        <s v=" התקשרות עם משרד עו&quot;ד בפולין, בהיקף של 100,000 איר"/>
        <s v=" ביקורת חשבונאית ופנימית-המועצה להכוונת פעולות קרן"/>
        <s v=" - במקום הזמנת רכש 4502496458 שהוקמה ללא הוצאות- ה"/>
        <s v=" התקשרות עם עו&quot;ד אמיר ציון לייצוג ניפרד בעתירות שע"/>
        <s v=" הגנה משפטית בגין הליכים במדינות זרות. שורה 10-יצו"/>
        <s v=" שירותי ייעוץ סוציאלי ויקטימולוגי לפרקליטות המדינה"/>
        <s v=" מתן שירותי יעוץ סוציאלי עבור אפ&quot;כ-מכרז פומבי 46.2"/>
        <s v=" מתן שירותי יעוץ סוציאלי עבור  אפ&quot;כ-מכרז פומבי 46."/>
        <s v=" ציוד משרדי עבור פרקליטות חיפה אזרחי שרה, אביגיל א"/>
        <s v=" חותמות עבור פרקליטות חיפה אזרחי, שרה אביגיל אהרון"/>
        <s v=" מנקבים עבור פרקליטות חיפה אזרחי, שרה אביגיל אהרון"/>
        <s v=" יצוג משפטי משרד רומניה. בהתאם לאישור חשב הוקמה הז"/>
        <s v=" כיסאות פרקליטות חיפה אזרחי, שרה אביגיל אהרון, 050"/>
        <s v=" ציוד משקי פרקליטות חיפה פלילי, לוטם גגתי, 054-753"/>
        <s v=" תיקים עבור פרקליטות חיפה פלילי, לוטם גגתי, 054-75"/>
        <s v=" יצוג משפטי בג&quot;ץ 53254-06-25, בהתאם להחלטת הועדה ל"/>
        <s v=" שירותי יעוץ ולווי מכרז פומבי לתפעול,תחזוקה, מודרנ"/>
        <s v=" כיבוד למסיבת פרישה לדורית לוי מפרקליטות חיפה פליל"/>
        <s v=" או די פיתוח ארגוני-מממ9-2020 לווי יעוצי אישי למנה"/>
        <s v=" התקשרות עם משרד עו&quot;ד בקנדה, בהתאם לאישור החשב. בה"/>
        <s v=" זכרון נייד עבור פרקליטות חיפה פלילי, לוטם גגתי, 0"/>
        <s v=" שטראוס אסטרטגיה יעוץ ומערכות-מממ9-2020"/>
        <m/>
      </sharedItems>
    </cacheField>
    <cacheField name="סמן הצמדה" numFmtId="0">
      <sharedItems containsBlank="1"/>
    </cacheField>
    <cacheField name="יתרת הזמנות משוערכת בניכוי תשלומים" numFmtId="0">
      <sharedItems containsString="0" containsBlank="1" containsNumber="1" containsInteger="1" minValue="0" maxValue="0"/>
    </cacheField>
    <cacheField name="סמן אירכוב" numFmtId="0">
      <sharedItems containsBlank="1"/>
    </cacheField>
    <cacheField name="אופן רכישה מקור" numFmtId="0">
      <sharedItems containsBlank="1"/>
    </cacheField>
    <cacheField name="סיבת פטור" numFmtId="0">
      <sharedItems containsBlank="1"/>
    </cacheField>
    <cacheField name="יוצר ההזמנה" numFmtId="0">
      <sharedItems containsBlank="1"/>
    </cacheField>
    <cacheField name="יתרת הזנה נומינלית לקליטת גיליון שירות" numFmtId="0">
      <sharedItems containsBlank="1"/>
    </cacheField>
    <cacheField name="שם דורש" numFmtId="0">
      <sharedItems containsBlank="1"/>
    </cacheField>
    <cacheField name="יתרת הזמנות נומינלית כולל מעמ" numFmtId="0">
      <sharedItems containsString="0" containsBlank="1" containsNumber="1" minValue="0" maxValue="49887129.399999999"/>
    </cacheField>
    <cacheField name="תאריך התחלה" numFmtId="0">
      <sharedItems containsNonDate="0" containsDate="1" containsString="0" containsBlank="1" minDate="2004-03-21T00:00:00" maxDate="2025-11-02T00:00:00"/>
    </cacheField>
    <cacheField name="תאריך סיום" numFmtId="0">
      <sharedItems containsNonDate="0" containsDate="1" containsString="0" containsBlank="1" minDate="2020-12-31T00:00:00" maxDate="2029-11-24T00:00:00"/>
    </cacheField>
    <cacheField name="מספר חודשי התקשרות" numFmtId="0">
      <sharedItems containsString="0" containsBlank="1" containsNumber="1" containsInteger="1" minValue="0" maxValue="261"/>
    </cacheField>
    <cacheField name="מספר חודשי התקשרות עד כה" numFmtId="0">
      <sharedItems containsBlank="1" containsMixedTypes="1" containsNumber="1" containsInteger="1" minValue="0" maxValue="256"/>
    </cacheField>
    <cacheField name="מספר חודשים עד לסיום ההתקשרות" numFmtId="0">
      <sharedItems containsString="0" containsBlank="1" containsNumber="1" containsInteger="1" minValue="-55" maxValue="51"/>
    </cacheField>
    <cacheField name="אחוז ביצוע נומינלי2" numFmtId="0">
      <sharedItems containsString="0" containsBlank="1" containsNumber="1" minValue="0" maxValue="128.02000000000001"/>
    </cacheField>
    <cacheField name="אחוז חודשי התקשרות" numFmtId="0">
      <sharedItems containsBlank="1" containsMixedTypes="1" containsNumber="1" minValue="0" maxValue="14"/>
    </cacheField>
    <cacheField name="חריגים" numFmtId="0">
      <sharedItems containsBlank="1" count="6">
        <s v="לא תקין"/>
        <s v="תקין"/>
        <s v="טרם נבדק"/>
        <e v="#DIV/0!"/>
        <e v="#NUM!"/>
        <m/>
      </sharedItems>
    </cacheField>
    <cacheField name="קניין" numFmtId="0">
      <sharedItems containsBlank="1" count="4">
        <s v="MayaLe@justice.gov.il "/>
        <e v="#N/A"/>
        <s v="GalitGe@justice.gov.i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2">
  <r>
    <m/>
    <m/>
    <s v="4502258755"/>
    <s v="ZPFC"/>
    <s v="0800"/>
    <s v=""/>
    <d v="2022-12-06T00:00:00"/>
    <d v="2022-09-12T00:00:00"/>
    <d v="2024-09-11T00:00:00"/>
    <s v="מאיה לוי"/>
    <s v="41453522"/>
    <s v="אילבן יבוא ושיווק בע&quot;מ"/>
    <s v="514658137"/>
    <s v="3"/>
    <n v="403418.8"/>
    <s v="ILS"/>
    <n v="403418.8"/>
    <n v="38.340000000000003"/>
    <n v="160349.67000000001"/>
    <n v="154424.79"/>
    <n v="248763.01"/>
    <s v=""/>
    <s v=" התקשרות של מוצרי חשמל לכלל יחידות המשרד בהתאם לפר"/>
    <s v=""/>
    <n v="0"/>
    <s v="@FM@"/>
    <s v="21"/>
    <s v=""/>
    <s v="038792313"/>
    <s v="353,330.68"/>
    <s v="מאיה לוי"/>
    <n v="248763.01"/>
    <n v="23"/>
    <n v="34"/>
    <e v="#NUM!"/>
    <n v="38.340000000000003"/>
    <n v="1.4782608695652173"/>
    <x v="0"/>
    <s v="MayaLe@justice.gov.il "/>
    <x v="0"/>
  </r>
  <r>
    <m/>
    <m/>
    <s v="4502262012"/>
    <s v="ZA"/>
    <s v="0800"/>
    <s v=""/>
    <d v="2022-12-11T00:00:00"/>
    <d v="2022-08-01T00:00:00"/>
    <d v="2025-07-31T00:00:00"/>
    <m/>
    <s v="40332920"/>
    <s v="אוהב ציון בע&quot;מ"/>
    <s v="512774019"/>
    <s v="3"/>
    <n v="401602.37"/>
    <s v="ILS"/>
    <n v="401602.37"/>
    <n v="37.69"/>
    <n v="153272.34"/>
    <n v="150591.87"/>
    <n v="113541.96"/>
    <s v=""/>
    <s v=" אספקת מקררים לבניין החדש בהתאם לפרוטוקול 268/22 2"/>
    <s v=""/>
    <n v="0"/>
    <s v="@FM@"/>
    <s v="21"/>
    <s v=""/>
    <s v="038792313"/>
    <s v=""/>
    <s v="מאיה לוי"/>
    <n v="113541.96"/>
    <n v="35"/>
    <n v="36"/>
    <e v="#NUM!"/>
    <n v="37.69"/>
    <n v="1.0285714285714285"/>
    <x v="0"/>
    <s v="MayaLe@justice.gov.il "/>
    <x v="1"/>
  </r>
  <r>
    <m/>
    <m/>
    <s v="4502271415"/>
    <s v="ZA"/>
    <s v="0800"/>
    <s v=""/>
    <d v="2022-12-26T00:00:00"/>
    <d v="2022-12-04T00:00:00"/>
    <d v="2024-12-31T00:00:00"/>
    <m/>
    <s v="41461439"/>
    <s v="ממן גבריאל"/>
    <s v="055657126"/>
    <s v="3"/>
    <n v="221250"/>
    <s v="ILS"/>
    <n v="221250"/>
    <n v="98.65"/>
    <n v="218257.41"/>
    <n v="218257.41"/>
    <n v="1127.1600000000001"/>
    <s v=""/>
    <s v=" עבודות בינוי שיפוצים והתאמות בנכסים בשימוש המשרד"/>
    <s v=""/>
    <n v="0"/>
    <s v="@FM@"/>
    <s v="07"/>
    <s v=""/>
    <s v="038792313"/>
    <s v=""/>
    <s v="עוזי נעים"/>
    <n v="2992.59"/>
    <n v="24"/>
    <n v="31"/>
    <e v="#NUM!"/>
    <n v="98.65"/>
    <n v="1.2916666666666667"/>
    <x v="1"/>
    <s v="MayaLe@justice.gov.il "/>
    <x v="2"/>
  </r>
  <r>
    <m/>
    <m/>
    <s v="4502271485"/>
    <s v="ZNB"/>
    <s v="0800"/>
    <s v=""/>
    <d v="2022-12-26T00:00:00"/>
    <d v="2022-12-04T00:00:00"/>
    <d v="2025-06-30T00:00:00"/>
    <m/>
    <s v="40245649"/>
    <s v="ק&quot;ץ קבלני הצפון בע&quot;מ"/>
    <s v="512333964"/>
    <s v="3"/>
    <n v="1593627"/>
    <s v="ILS"/>
    <n v="1593627"/>
    <n v="99.73"/>
    <n v="1587625.65"/>
    <n v="1587625.65"/>
    <n v="4328.7"/>
    <s v=""/>
    <s v=" עבודות בינוי שיפוצים והתאמות בנכסים בשימוש המשרד"/>
    <s v=""/>
    <n v="0"/>
    <s v="@FM@"/>
    <s v="07"/>
    <s v=""/>
    <s v="038792313"/>
    <s v=""/>
    <s v="עוזי נעים"/>
    <n v="4328.7"/>
    <n v="30"/>
    <n v="31"/>
    <e v="#NUM!"/>
    <n v="99.73"/>
    <n v="1.0333333333333334"/>
    <x v="1"/>
    <s v="MayaLe@justice.gov.il "/>
    <x v="2"/>
  </r>
  <r>
    <m/>
    <m/>
    <s v="4502271511"/>
    <s v="ZA"/>
    <s v="0800"/>
    <s v=""/>
    <d v="2022-12-26T00:00:00"/>
    <d v="2022-12-04T00:00:00"/>
    <d v="2025-12-31T00:00:00"/>
    <m/>
    <s v="40245649"/>
    <s v="ק&quot;ץ קבלני הצפון בע&quot;מ"/>
    <s v="512333964"/>
    <s v="3"/>
    <n v="890064.93"/>
    <s v="ILS"/>
    <n v="890064.93"/>
    <n v="85.09"/>
    <n v="751857.2"/>
    <n v="751857.2"/>
    <n v="132667.68"/>
    <s v=""/>
    <s v=" עבודות בינוי בטיחות ונגישות  בנכסים בשימוש המשרד"/>
    <s v=""/>
    <n v="0"/>
    <s v="@FM@"/>
    <s v="07"/>
    <s v=""/>
    <s v="038792313"/>
    <s v=""/>
    <s v="עוזי נעים"/>
    <n v="132667.68"/>
    <n v="36"/>
    <n v="31"/>
    <n v="4"/>
    <n v="85.09"/>
    <n v="0.86111111111111116"/>
    <x v="1"/>
    <s v="MayaLe@justice.gov.il "/>
    <x v="2"/>
  </r>
  <r>
    <m/>
    <m/>
    <s v="4502272326"/>
    <s v="ZPFC"/>
    <s v="0800"/>
    <s v=""/>
    <d v="2022-12-27T00:00:00"/>
    <d v="2023-01-01T00:00:00"/>
    <d v="2023-12-31T00:00:00"/>
    <m/>
    <s v="40007125"/>
    <s v="אדיר - הבירה בע&quot;מ"/>
    <s v="512339474"/>
    <s v="1"/>
    <n v="14825585.050000001"/>
    <s v="ILS"/>
    <n v="14825585.050000001"/>
    <n v="100"/>
    <n v="14617918.810000001"/>
    <n v="14639480.210000001"/>
    <n v="0"/>
    <s v=""/>
    <s v=" מימוש אופציה לצורך השך מתן שירותי ניקיון ארצי עבו"/>
    <s v="X"/>
    <n v="0"/>
    <s v="@FM@"/>
    <s v="01"/>
    <s v=""/>
    <s v="038792313"/>
    <s v="  0.42"/>
    <s v="ירון זוהר"/>
    <n v="0"/>
    <n v="11"/>
    <n v="31"/>
    <e v="#NUM!"/>
    <n v="100"/>
    <n v="2.8181818181818183"/>
    <x v="1"/>
    <s v="MayaLe@justice.gov.il "/>
    <x v="3"/>
  </r>
  <r>
    <m/>
    <m/>
    <s v="4502272465"/>
    <s v="ZA"/>
    <s v="0800"/>
    <s v=""/>
    <d v="2022-12-27T00:00:00"/>
    <d v="2023-01-01T00:00:00"/>
    <d v="2025-11-30T00:00:00"/>
    <m/>
    <s v="40003372"/>
    <s v="מרכז הקונגרסים הבינלאומי אי.סי.סי."/>
    <s v="520017708"/>
    <s v="3"/>
    <n v="5932501.5099999998"/>
    <s v="ILS"/>
    <n v="5932501.5099999998"/>
    <n v="101.71"/>
    <n v="5442065.96"/>
    <n v="5996367.5199999996"/>
    <n v="538928.36"/>
    <s v=""/>
    <s v=" שכירת אולמות לביצוע בחינות ואלמטים נוספים עבור יח"/>
    <s v="X"/>
    <n v="0"/>
    <s v="@FM@"/>
    <s v="01"/>
    <s v=""/>
    <s v="038792313"/>
    <s v=""/>
    <s v="לימור ניזרי"/>
    <n v="478842.55"/>
    <n v="34"/>
    <n v="31"/>
    <n v="3"/>
    <n v="101.71"/>
    <n v="0.91176470588235292"/>
    <x v="1"/>
    <s v="MayaLe@justice.gov.il "/>
    <x v="4"/>
  </r>
  <r>
    <m/>
    <m/>
    <s v="4502282588"/>
    <s v="ZFO"/>
    <s v="0800"/>
    <s v=""/>
    <d v="2023-01-18T00:00:00"/>
    <d v="2023-01-01T00:00:00"/>
    <d v="2024-12-31T00:00:00"/>
    <m/>
    <s v="70005791"/>
    <s v="וועד בית רופין 35"/>
    <s v=""/>
    <s v="3"/>
    <n v="25000"/>
    <s v="ILS"/>
    <n v="25000"/>
    <n v="84.89"/>
    <n v="0"/>
    <n v="21221.599999999999"/>
    <n v="3778.4"/>
    <s v=""/>
    <s v="  תשלום עבור חשמל + הוצאות שונות לועד בית 2023+202"/>
    <s v=""/>
    <n v="0"/>
    <s v="@FM@"/>
    <s v="99"/>
    <s v=""/>
    <s v="038792313"/>
    <s v=""/>
    <s v="שיקו סופרי"/>
    <n v="3778.4"/>
    <n v="23"/>
    <n v="31"/>
    <e v="#NUM!"/>
    <n v="84.89"/>
    <n v="1.3478260869565217"/>
    <x v="1"/>
    <s v="MayaLe@justice.gov.il "/>
    <x v="5"/>
  </r>
  <r>
    <m/>
    <m/>
    <s v="4502287421"/>
    <s v="ZPFC"/>
    <s v="0800"/>
    <s v=""/>
    <d v="2023-01-26T00:00:00"/>
    <d v="2023-01-01T00:00:00"/>
    <d v="2025-08-31T00:00:00"/>
    <m/>
    <s v="40001385"/>
    <s v="קומפיוטרגרד טכנולוגיות 1995 בע&quot;מ"/>
    <s v="512131038"/>
    <s v="3"/>
    <n v="705982.9"/>
    <s v="ILS"/>
    <n v="705982.9"/>
    <n v="89.04"/>
    <n v="628635.07999999996"/>
    <n v="628623.92000000004"/>
    <n v="77358.98"/>
    <s v=""/>
    <s v=" שירותי הנפקת כרטיסי רישוי לזכאי רישיונות בהתאם לפ"/>
    <s v=""/>
    <n v="0"/>
    <s v="@FM@"/>
    <s v="21"/>
    <s v=""/>
    <s v="038792313"/>
    <s v=" 62,922.33"/>
    <s v="לימור ניזרי"/>
    <n v="77358.98"/>
    <n v="31"/>
    <n v="31"/>
    <n v="0"/>
    <n v="89.04"/>
    <n v="1"/>
    <x v="1"/>
    <s v="MayaLe@justice.gov.il "/>
    <x v="6"/>
  </r>
  <r>
    <m/>
    <m/>
    <s v="4502294655"/>
    <s v="ZFO"/>
    <s v="0800"/>
    <s v=""/>
    <d v="2023-02-12T00:00:00"/>
    <d v="2022-11-29T00:00:00"/>
    <d v="2025-11-30T00:00:00"/>
    <m/>
    <s v="40358585"/>
    <s v="קרנף בר. מ בע&quot;מ"/>
    <s v="514183037"/>
    <s v="3"/>
    <n v="246085.46"/>
    <s v="ILS"/>
    <n v="246085.46"/>
    <n v="33.479999999999997"/>
    <n v="0"/>
    <n v="82380.679999999993"/>
    <n v="163704.78"/>
    <s v=""/>
    <s v=" שירותי הסעדה בנוף הגליל בהתאם לפרוטוקול 520/22 אש"/>
    <s v=""/>
    <n v="0"/>
    <s v="@FM@"/>
    <s v="07"/>
    <s v=""/>
    <s v="038792313"/>
    <s v=""/>
    <s v="הדר גור"/>
    <n v="163704.78"/>
    <n v="36"/>
    <n v="32"/>
    <n v="3"/>
    <n v="33.479999999999997"/>
    <n v="0.88888888888888884"/>
    <x v="0"/>
    <s v="MayaLe@justice.gov.il "/>
    <x v="7"/>
  </r>
  <r>
    <m/>
    <m/>
    <s v="4502295548"/>
    <s v="ZA"/>
    <s v="0800"/>
    <s v=""/>
    <d v="2023-02-13T00:00:00"/>
    <d v="2023-02-01T00:00:00"/>
    <d v="2026-01-31T00:00:00"/>
    <m/>
    <s v="40011919"/>
    <s v="א. ט. - שרותים משפטיים בע&quot;מ"/>
    <s v="511378143"/>
    <s v="G"/>
    <n v="1.17"/>
    <s v="ILS"/>
    <n v="1.17"/>
    <n v="0"/>
    <n v="0"/>
    <n v="0"/>
    <n v="1.37"/>
    <s v=""/>
    <s v=" שירותי פירוק,העמסה,שינוע ואחסון מיטלטלין יח' החיל"/>
    <s v="X"/>
    <n v="0"/>
    <s v="@FM@"/>
    <s v="01"/>
    <s v=""/>
    <s v="038792313"/>
    <s v="  1.00"/>
    <s v="שיקו סופרי"/>
    <n v="1.17"/>
    <n v="35"/>
    <n v="30"/>
    <n v="5"/>
    <n v="0"/>
    <n v="0.8571428571428571"/>
    <x v="0"/>
    <s v="MayaLe@justice.gov.il "/>
    <x v="8"/>
  </r>
  <r>
    <m/>
    <m/>
    <s v="4502300224"/>
    <s v="ZPFC"/>
    <s v="0800"/>
    <s v=""/>
    <d v="2023-02-26T00:00:00"/>
    <d v="2025-05-26T00:00:00"/>
    <d v="2026-12-31T00:00:00"/>
    <m/>
    <s v="41049139"/>
    <s v="אי.או.אס פתרונות משרד מתקדמים בע&quot;מ"/>
    <s v="515031177"/>
    <s v="3"/>
    <n v="1022065.26"/>
    <s v="ILS"/>
    <n v="1022065.26"/>
    <n v="73.31"/>
    <n v="660976.82999999996"/>
    <n v="660972.39"/>
    <n v="295266.33"/>
    <s v=""/>
    <s v=" שירות שנתי למכונות ביול ואספקת מתכלים עבור כלל יח"/>
    <s v="X"/>
    <n v="0"/>
    <s v="@FM@"/>
    <s v="01"/>
    <s v=""/>
    <s v="038792313"/>
    <s v="231,177.00"/>
    <s v="מירב כהן"/>
    <n v="272788.86"/>
    <n v="19"/>
    <n v="2"/>
    <n v="16"/>
    <n v="73.31"/>
    <n v="0.10526315789473684"/>
    <x v="2"/>
    <s v="MayaLe@justice.gov.il "/>
    <x v="9"/>
  </r>
  <r>
    <m/>
    <m/>
    <s v="4502302972"/>
    <s v="ZA"/>
    <s v="0800"/>
    <s v=""/>
    <d v="2023-03-02T00:00:00"/>
    <d v="2023-01-01T00:00:00"/>
    <d v="2023-12-31T00:00:00"/>
    <m/>
    <s v="40003734"/>
    <s v="חב המשקם לתעסוקת קשישים ובעלי כושר"/>
    <s v="510355720"/>
    <s v="3"/>
    <n v="529341.18000000005"/>
    <s v="ILS"/>
    <n v="529341.18000000005"/>
    <n v="88.31"/>
    <n v="508622.19"/>
    <n v="465288.52"/>
    <n v="18437.72"/>
    <s v=""/>
    <s v="  התקשרות עבור רכישת שירותים שיבוצעו ע&quot;י אנשים עם"/>
    <s v=""/>
    <n v="0"/>
    <s v="@FM@"/>
    <s v="23"/>
    <s v="10"/>
    <s v="038792313"/>
    <s v=""/>
    <s v="שיקו סופרי"/>
    <n v="18437.73"/>
    <n v="11"/>
    <n v="31"/>
    <e v="#NUM!"/>
    <n v="88.31"/>
    <n v="2.8181818181818183"/>
    <x v="1"/>
    <s v="MayaLe@justice.gov.il "/>
    <x v="10"/>
  </r>
  <r>
    <m/>
    <m/>
    <s v="4502314589"/>
    <s v="ZA"/>
    <s v="0800"/>
    <s v=""/>
    <d v="2023-04-03T00:00:00"/>
    <d v="2023-02-24T00:00:00"/>
    <d v="2026-02-23T00:00:00"/>
    <m/>
    <s v="41579052"/>
    <s v="נעמן פתרונות אחסון מתקדמים בע&quot;מ"/>
    <s v="515551018"/>
    <s v="3"/>
    <n v="1.17"/>
    <s v="ILS"/>
    <n v="1.17"/>
    <n v="0"/>
    <n v="0"/>
    <n v="0"/>
    <n v="1.17"/>
    <s v=""/>
    <s v=" מכרז פומבי 45.21 למתן -שרותי אחסון ושינוע מטלטלין"/>
    <s v=""/>
    <n v="0"/>
    <s v="@FM@"/>
    <s v="01"/>
    <s v=""/>
    <s v="038792313"/>
    <s v=""/>
    <s v="שיקו סופרי"/>
    <n v="1.17"/>
    <n v="35"/>
    <n v="29"/>
    <n v="6"/>
    <n v="0"/>
    <n v="0.82857142857142863"/>
    <x v="0"/>
    <s v="MayaLe@justice.gov.il "/>
    <x v="11"/>
  </r>
  <r>
    <m/>
    <m/>
    <s v="4502318391"/>
    <s v="ZA"/>
    <s v="0800"/>
    <s v=""/>
    <d v="2023-04-23T00:00:00"/>
    <d v="2022-12-01T00:00:00"/>
    <d v="2025-12-31T00:00:00"/>
    <m/>
    <s v="40203271"/>
    <s v="קודקס מערכות בע&quot;מ"/>
    <s v="512834037"/>
    <s v="3"/>
    <n v="227562"/>
    <s v="ILS"/>
    <n v="227562"/>
    <n v="84.46"/>
    <n v="193224"/>
    <n v="191997"/>
    <n v="40668.230000000003"/>
    <s v=""/>
    <s v=" מכרז פומבי 74.17 - גיוס התמחים באמצעות חב' קודקס"/>
    <s v="X"/>
    <n v="0"/>
    <s v="@FM@"/>
    <s v="01"/>
    <s v=""/>
    <s v="038792313"/>
    <s v=""/>
    <s v="איריס בר"/>
    <n v="34338"/>
    <n v="36"/>
    <n v="32"/>
    <n v="4"/>
    <n v="84.46"/>
    <n v="0.88888888888888884"/>
    <x v="1"/>
    <s v="MayaLe@justice.gov.il "/>
    <x v="11"/>
  </r>
  <r>
    <m/>
    <m/>
    <s v="4502321065"/>
    <s v="ZPFC"/>
    <s v="0800"/>
    <s v=""/>
    <d v="2023-05-01T00:00:00"/>
    <d v="2023-03-01T00:00:00"/>
    <d v="2024-02-29T00:00:00"/>
    <m/>
    <s v="40015675"/>
    <s v="קרן אש (1992 ג.) בע&quot;מ"/>
    <s v="511685521"/>
    <s v="3"/>
    <n v="1232491.8600000001"/>
    <s v="ILS"/>
    <n v="1232491.8600000001"/>
    <n v="87.96"/>
    <n v="455744.69"/>
    <n v="455752.32"/>
    <n v="148377"/>
    <s v=""/>
    <s v=" התקשרות עם חברץת קרן אש לצורכי שירותי כיבוי אש וי"/>
    <s v=""/>
    <n v="0"/>
    <s v="@FM@"/>
    <s v="01"/>
    <s v=""/>
    <s v="038792313"/>
    <s v="122,448.62"/>
    <s v="נעמה נעמי שלום שמואל"/>
    <n v="148377"/>
    <n v="11"/>
    <n v="29"/>
    <e v="#NUM!"/>
    <n v="87.96"/>
    <n v="2.6363636363636362"/>
    <x v="1"/>
    <s v="MayaLe@justice.gov.il "/>
    <x v="12"/>
  </r>
  <r>
    <m/>
    <m/>
    <s v="4502329249"/>
    <s v="ZPFC"/>
    <s v="0800"/>
    <s v=""/>
    <d v="2023-05-22T00:00:00"/>
    <d v="2023-05-01T00:00:00"/>
    <d v="2026-01-30T00:00:00"/>
    <m/>
    <s v="40986668"/>
    <s v="טי.אנד.אמ מיקור חוץ בע&quot;מ"/>
    <s v="513099713"/>
    <s v="3"/>
    <n v="8557521.3800000008"/>
    <s v="ILS"/>
    <n v="8557521.3800000008"/>
    <n v="62.1"/>
    <n v="5314699.1100000003"/>
    <n v="5622892.8799999999"/>
    <n v="3554510.17"/>
    <s v=""/>
    <s v=" הובלת חומר משפטי עבור הפרקליטות בהתאם לפרוטוקול 4"/>
    <s v="X"/>
    <n v="0"/>
    <s v="@FM@"/>
    <s v="01"/>
    <s v=""/>
    <s v="038792313"/>
    <s v="  2,530,541.95"/>
    <s v="מירב כהן"/>
    <n v="3243430.77"/>
    <n v="32"/>
    <n v="27"/>
    <n v="5"/>
    <n v="62.1"/>
    <n v="0.84375"/>
    <x v="1"/>
    <s v="MayaLe@justice.gov.il "/>
    <x v="13"/>
  </r>
  <r>
    <m/>
    <m/>
    <s v="4502330652"/>
    <s v="ZNB"/>
    <s v="0800"/>
    <s v=""/>
    <d v="2023-05-24T00:00:00"/>
    <d v="2023-05-08T00:00:00"/>
    <d v="2025-06-30T00:00:00"/>
    <m/>
    <s v="40245649"/>
    <s v="ק&quot;ץ קבלני הצפון בע&quot;מ"/>
    <s v="512333964"/>
    <s v="3"/>
    <n v="2827141.26"/>
    <s v="ILS"/>
    <n v="2827141.26"/>
    <n v="91.49"/>
    <n v="2576241.08"/>
    <n v="2576241.08"/>
    <n v="241406.52"/>
    <s v=""/>
    <s v=" עבודות בינוי שיפוצים והתאמות בנכסים בשימוש המשרד"/>
    <s v=""/>
    <n v="0"/>
    <s v="@FM@"/>
    <s v="07"/>
    <s v=""/>
    <s v="038792313"/>
    <s v=""/>
    <s v="עוזי נעים"/>
    <n v="241406.52"/>
    <n v="25"/>
    <n v="26"/>
    <e v="#NUM!"/>
    <n v="91.49"/>
    <n v="1.04"/>
    <x v="1"/>
    <s v="MayaLe@justice.gov.il "/>
    <x v="2"/>
  </r>
  <r>
    <m/>
    <m/>
    <s v="4502345710"/>
    <s v="ZNB"/>
    <s v="0800"/>
    <s v=""/>
    <d v="2023-07-04T00:00:00"/>
    <d v="2023-03-02T00:00:00"/>
    <d v="2025-12-31T00:00:00"/>
    <m/>
    <s v="42508857"/>
    <s v="קוסט פורר גבאי את קסירר"/>
    <s v="540041241"/>
    <s v="3"/>
    <n v="1.17"/>
    <s v="ILS"/>
    <n v="1.17"/>
    <n v="0"/>
    <n v="0"/>
    <n v="0"/>
    <n v="0"/>
    <s v=""/>
    <s v=" מתן שירותי ביקורת חשבונאית על דוחות כספיים של קרנ"/>
    <s v=""/>
    <n v="0"/>
    <s v="@FM@"/>
    <s v="01"/>
    <s v=""/>
    <s v="038792313"/>
    <s v=""/>
    <s v=""/>
    <n v="1.17"/>
    <n v="33"/>
    <n v="29"/>
    <n v="4"/>
    <n v="0"/>
    <n v="0.87878787878787878"/>
    <x v="0"/>
    <s v="MayaLe@justice.gov.il "/>
    <x v="14"/>
  </r>
  <r>
    <m/>
    <m/>
    <s v="4502367978"/>
    <s v="ZPFC"/>
    <s v="0800"/>
    <s v=""/>
    <d v="2023-09-03T00:00:00"/>
    <m/>
    <m/>
    <m/>
    <s v="40007109"/>
    <s v="א.א.ע. שיווק למוסדות בע&quot;מ"/>
    <s v="512189085"/>
    <s v="3"/>
    <n v="50427.35"/>
    <s v="ILS"/>
    <n v="50427.35"/>
    <n v="13.79"/>
    <n v="6952.73"/>
    <n v="6952.73"/>
    <n v="43474.62"/>
    <s v=""/>
    <s v=" ציוד חד פעמי בהתאם להצעות מחיר לכלל יחידות המשרד."/>
    <s v=""/>
    <n v="0"/>
    <s v="@FM@"/>
    <s v="23"/>
    <s v="57"/>
    <s v="038792313"/>
    <s v=" 36,792.54"/>
    <s v=""/>
    <n v="43474.62"/>
    <n v="0"/>
    <n v="1507"/>
    <e v="#NUM!"/>
    <n v="13.79"/>
    <e v="#DIV/0!"/>
    <x v="3"/>
    <s v="MayaLe@justice.gov.il "/>
    <x v="15"/>
  </r>
  <r>
    <m/>
    <m/>
    <s v="4502368022"/>
    <s v="ZPFC"/>
    <s v="0800"/>
    <s v=""/>
    <d v="2023-09-03T00:00:00"/>
    <d v="2023-09-01T00:00:00"/>
    <d v="2025-08-31T00:00:00"/>
    <m/>
    <s v="40009405"/>
    <s v="מתודיקה למידה אפקטיבית בע&quot;מ"/>
    <s v="513348102"/>
    <s v="3"/>
    <n v="2679740.5499999998"/>
    <s v="ILS"/>
    <n v="2679740.5499999998"/>
    <n v="62.57"/>
    <n v="1676690.68"/>
    <n v="1676690.67"/>
    <n v="1003049.87"/>
    <s v=""/>
    <s v=" שירותי הדרכה ופיתוח במסגרת מכרז פומבי 94.22 ובהתא"/>
    <s v=""/>
    <n v="0"/>
    <s v="@FM@"/>
    <s v="01"/>
    <s v=""/>
    <s v="038792313"/>
    <s v="839,846.49"/>
    <s v="אילן כהן"/>
    <n v="1003049.87"/>
    <n v="23"/>
    <n v="23"/>
    <n v="0"/>
    <n v="62.57"/>
    <n v="1"/>
    <x v="1"/>
    <s v="MayaLe@justice.gov.il "/>
    <x v="16"/>
  </r>
  <r>
    <m/>
    <m/>
    <s v="4502368155"/>
    <s v="ZNB"/>
    <s v="0800"/>
    <s v=""/>
    <d v="2023-09-04T00:00:00"/>
    <m/>
    <m/>
    <m/>
    <s v="42521129"/>
    <s v="נאו סושי בר בע&quot;מ"/>
    <s v="514858158"/>
    <s v="3"/>
    <n v="1149.74"/>
    <s v="ILS"/>
    <n v="1149.74"/>
    <n v="0"/>
    <n v="0"/>
    <n v="0"/>
    <n v="1149.74"/>
    <s v=""/>
    <s v=" כיבוד להרמת כוסית ר&quot;ה עבור מחלקת סייבר שרית שרון"/>
    <s v=""/>
    <n v="0"/>
    <s v="@FM@"/>
    <s v="23"/>
    <s v="57"/>
    <s v="038792313"/>
    <s v=""/>
    <s v="שוהם אבינועם"/>
    <n v="1149.74"/>
    <n v="0"/>
    <n v="1507"/>
    <e v="#NUM!"/>
    <n v="0"/>
    <e v="#DIV/0!"/>
    <x v="3"/>
    <s v="MayaLe@justice.gov.il "/>
    <x v="17"/>
  </r>
  <r>
    <m/>
    <m/>
    <s v="4502378856"/>
    <s v="ZPFC"/>
    <s v="0800"/>
    <s v=""/>
    <d v="2023-10-15T00:00:00"/>
    <d v="2023-09-01T00:00:00"/>
    <d v="2025-08-31T00:00:00"/>
    <m/>
    <s v="40007364"/>
    <s v="אגודה להתנדבות - שירות לאומי )ע&quot;ר("/>
    <s v="580025708"/>
    <s v="3"/>
    <n v="3450000"/>
    <s v="ILS"/>
    <n v="3450000"/>
    <n v="75.36"/>
    <n v="3095150.63"/>
    <n v="2599906.98"/>
    <n v="850093.02"/>
    <s v=""/>
    <s v=" התקשרות מתאריך 01.09.23 עד לתאריך 31.8.24 משיכה מ"/>
    <s v=""/>
    <n v="0"/>
    <s v="@FM@"/>
    <s v="07"/>
    <s v=""/>
    <s v="038792313"/>
    <s v="354,849.37"/>
    <s v="איריס בר"/>
    <n v="850093.02"/>
    <n v="23"/>
    <n v="23"/>
    <n v="0"/>
    <n v="75.36"/>
    <n v="1"/>
    <x v="1"/>
    <s v="MayaLe@justice.gov.il "/>
    <x v="18"/>
  </r>
  <r>
    <m/>
    <m/>
    <s v="4502378858"/>
    <s v="ZPFC"/>
    <s v="0800"/>
    <s v=""/>
    <d v="2023-10-15T00:00:00"/>
    <d v="2023-09-01T00:00:00"/>
    <d v="2025-08-31T00:00:00"/>
    <m/>
    <s v="41914365"/>
    <s v="בת עמי - אמונה אלומה (ע&quot;ר)"/>
    <s v=""/>
    <s v="3"/>
    <n v="1950000"/>
    <s v="ILS"/>
    <n v="1950000"/>
    <n v="83"/>
    <n v="1872526.74"/>
    <n v="1618451.92"/>
    <n v="331548.08"/>
    <s v=""/>
    <s v=" התקשרות מתאריך 01.09.23 עד לתאריך 31.8.24  משיכה"/>
    <s v=""/>
    <n v="0"/>
    <s v="@FM@"/>
    <s v="07"/>
    <s v=""/>
    <s v="038792313"/>
    <s v=" 77,473.26"/>
    <s v="איריס בר"/>
    <n v="331548.08"/>
    <n v="23"/>
    <n v="23"/>
    <n v="0"/>
    <n v="83"/>
    <n v="1"/>
    <x v="1"/>
    <s v="MayaLe@justice.gov.il "/>
    <x v="18"/>
  </r>
  <r>
    <m/>
    <m/>
    <s v="4502378861"/>
    <s v="ZPFC"/>
    <s v="0800"/>
    <s v=""/>
    <d v="2023-10-15T00:00:00"/>
    <d v="2023-09-01T00:00:00"/>
    <d v="2025-08-31T00:00:00"/>
    <m/>
    <s v="40144036"/>
    <s v="עמינדב - אגודה תורנית להתנדבות (ע&quot;ר"/>
    <s v=""/>
    <s v="3"/>
    <n v="900000"/>
    <s v="ILS"/>
    <n v="900000"/>
    <n v="86.4"/>
    <n v="886369.01"/>
    <n v="777556.2"/>
    <n v="122443.8"/>
    <s v=""/>
    <s v=" התקשרות מתאריך 01.09.23 עד לתאריך 31.8.23  משיכה"/>
    <s v=""/>
    <n v="0"/>
    <s v="@FM@"/>
    <s v="07"/>
    <s v=""/>
    <s v="038792313"/>
    <s v=" 13,630.99"/>
    <s v="איריס בר"/>
    <n v="122443.8"/>
    <n v="23"/>
    <n v="23"/>
    <n v="0"/>
    <n v="86.4"/>
    <n v="1"/>
    <x v="1"/>
    <s v="MayaLe@justice.gov.il "/>
    <x v="18"/>
  </r>
  <r>
    <m/>
    <m/>
    <s v="4502378876"/>
    <s v="ZPFC"/>
    <s v="0800"/>
    <s v=""/>
    <d v="2023-10-15T00:00:00"/>
    <d v="2023-09-01T00:00:00"/>
    <d v="2025-08-31T00:00:00"/>
    <m/>
    <s v="40012301"/>
    <s v="שלומית-עמותה להפעלת מתנדבים לשירות"/>
    <s v=""/>
    <s v="1"/>
    <n v="3300000"/>
    <s v="ILS"/>
    <n v="3300000"/>
    <n v="71.56"/>
    <n v="2814454.58"/>
    <n v="2361558.94"/>
    <n v="938441.06"/>
    <s v=""/>
    <s v=" התקשרות מתאריך 01.09.2023 עד לתאריך 31.8.24 משיכה"/>
    <s v=""/>
    <n v="0"/>
    <s v="@FM@"/>
    <s v="07"/>
    <s v=""/>
    <s v="038792313"/>
    <s v="485,545.42"/>
    <s v="איריס בר"/>
    <n v="938441.06"/>
    <n v="23"/>
    <n v="23"/>
    <n v="0"/>
    <n v="71.56"/>
    <n v="1"/>
    <x v="1"/>
    <s v="MayaLe@justice.gov.il "/>
    <x v="18"/>
  </r>
  <r>
    <m/>
    <m/>
    <s v="4502380082"/>
    <s v="ZPFC"/>
    <s v="0800"/>
    <s v=""/>
    <d v="2023-10-17T00:00:00"/>
    <d v="2023-09-01T00:00:00"/>
    <d v="2025-08-31T00:00:00"/>
    <m/>
    <s v="40012305"/>
    <s v="ש&quot;ל שילה עמותה לשירות לאומי אזרחי ("/>
    <s v=""/>
    <s v="3"/>
    <n v="3900000"/>
    <s v="ILS"/>
    <n v="3900000"/>
    <n v="75.56"/>
    <n v="3499595.56"/>
    <n v="2947026.83"/>
    <n v="952973.17"/>
    <s v=""/>
    <s v=" התקשרות מתאריך 01.09.23 עד לתאריך 31.8.24  משיכה"/>
    <s v=""/>
    <n v="0"/>
    <s v="@FM@"/>
    <s v="07"/>
    <s v=""/>
    <s v="038792313"/>
    <s v="400,404.44"/>
    <s v="איריס בר"/>
    <n v="952973.17"/>
    <n v="23"/>
    <n v="23"/>
    <n v="0"/>
    <n v="75.56"/>
    <n v="1"/>
    <x v="1"/>
    <s v="MayaLe@justice.gov.il "/>
    <x v="18"/>
  </r>
  <r>
    <m/>
    <m/>
    <s v="4502385407"/>
    <s v="ZNB"/>
    <s v="0800"/>
    <s v=""/>
    <d v="2023-10-30T00:00:00"/>
    <d v="2023-09-07T00:00:00"/>
    <d v="2024-12-31T00:00:00"/>
    <m/>
    <s v="40285775"/>
    <s v="אדגר השקעות ופיתוח בע&quot;מ"/>
    <s v="520035171"/>
    <s v="3"/>
    <n v="151281.9"/>
    <s v="ILS"/>
    <n v="151281.9"/>
    <n v="13.37"/>
    <n v="20062"/>
    <n v="20062"/>
    <n v="131048.43"/>
    <s v=""/>
    <s v=" ביצוע עבודות ותכנון השלמות עבור הכנ&quot;ר בבית מוסקוב"/>
    <s v=""/>
    <n v="0"/>
    <s v="@FM@"/>
    <s v="23"/>
    <s v="01"/>
    <s v="038792313"/>
    <s v=""/>
    <s v="עוזי נעים"/>
    <n v="131048.43"/>
    <n v="15"/>
    <n v="22"/>
    <e v="#NUM!"/>
    <n v="13.37"/>
    <n v="1.4666666666666666"/>
    <x v="0"/>
    <s v="MayaLe@justice.gov.il "/>
    <x v="19"/>
  </r>
  <r>
    <m/>
    <m/>
    <s v="4502395071"/>
    <s v="ZA"/>
    <s v="0800"/>
    <s v=""/>
    <d v="2023-11-22T00:00:00"/>
    <d v="2023-11-18T00:00:00"/>
    <d v="2025-11-30T00:00:00"/>
    <m/>
    <s v="41445890"/>
    <s v="סופיה זכרון וגעגוע בע&quot;מ"/>
    <s v="515339133"/>
    <s v="3"/>
    <n v="609765.17000000004"/>
    <s v="ILS"/>
    <n v="609765.17000000004"/>
    <n v="62"/>
    <n v="376220"/>
    <n v="376027.42"/>
    <n v="231725.15"/>
    <s v=""/>
    <s v=" חבילות מזון ומוצרים חד פעמיים לאבלים לפי פרוטוקול"/>
    <s v=""/>
    <n v="0"/>
    <s v="@FM@"/>
    <s v="01"/>
    <s v=""/>
    <s v="038792313"/>
    <s v=""/>
    <s v="חוה לוי"/>
    <n v="231725.15"/>
    <n v="24"/>
    <n v="20"/>
    <n v="3"/>
    <n v="62"/>
    <n v="0.83333333333333337"/>
    <x v="1"/>
    <s v="MayaLe@justice.gov.il "/>
    <x v="20"/>
  </r>
  <r>
    <m/>
    <m/>
    <s v="4502406984"/>
    <s v="ZPFC"/>
    <s v="0800"/>
    <s v=""/>
    <d v="2023-12-12T00:00:00"/>
    <m/>
    <m/>
    <m/>
    <s v="40004927"/>
    <s v="מחצית היובל בע&quot;מ"/>
    <s v="512686114"/>
    <s v="3"/>
    <n v="47200"/>
    <s v="ILS"/>
    <n v="47200"/>
    <n v="0"/>
    <n v="0"/>
    <n v="0"/>
    <n v="47200"/>
    <s v=""/>
    <s v=" שימוש במרחב הממשלתי השיתופי בקרית הממשלה תל אביב,"/>
    <s v=""/>
    <n v="0"/>
    <s v="@FM@"/>
    <s v="99"/>
    <s v=""/>
    <s v="038792313"/>
    <s v=" 40,000.00"/>
    <s v="עוזי נעים"/>
    <n v="47200"/>
    <n v="0"/>
    <n v="1507"/>
    <e v="#NUM!"/>
    <n v="0"/>
    <e v="#DIV/0!"/>
    <x v="3"/>
    <s v="MayaLe@justice.gov.il "/>
    <x v="21"/>
  </r>
  <r>
    <m/>
    <m/>
    <s v="4502411709"/>
    <s v="ZA"/>
    <s v="0800"/>
    <s v=""/>
    <d v="2023-12-21T00:00:00"/>
    <d v="2024-01-01T00:00:00"/>
    <d v="2025-08-31T00:00:00"/>
    <m/>
    <s v="40533672"/>
    <s v="כל זכות בע&quot;מ (חל&quot;צ )"/>
    <s v=""/>
    <s v="3"/>
    <n v="10068699"/>
    <s v="ILS"/>
    <n v="10068699"/>
    <n v="97.32"/>
    <n v="9798433"/>
    <n v="9798433"/>
    <n v="270266"/>
    <s v=""/>
    <s v=" כל זכות התקשרות  לשנת 2024, פרוט' 267/23 מיום 20."/>
    <s v=""/>
    <n v="0"/>
    <s v="@FM@"/>
    <s v="23"/>
    <s v="01"/>
    <s v="038792313"/>
    <s v=""/>
    <s v="שלמה בילבסקי"/>
    <n v="270266"/>
    <n v="19"/>
    <n v="19"/>
    <n v="0"/>
    <n v="97.32"/>
    <n v="1"/>
    <x v="1"/>
    <s v="MayaLe@justice.gov.il "/>
    <x v="22"/>
  </r>
  <r>
    <m/>
    <m/>
    <s v="4502413382"/>
    <s v="ZNB"/>
    <s v="0800"/>
    <s v=""/>
    <d v="2023-12-25T00:00:00"/>
    <d v="2023-12-21T00:00:00"/>
    <d v="2024-09-30T00:00:00"/>
    <m/>
    <s v="40004217"/>
    <s v="ת.ד.ל בעמ"/>
    <s v="510563240"/>
    <s v="3"/>
    <n v="1233051"/>
    <s v="ILS"/>
    <n v="1233051"/>
    <n v="99.96"/>
    <n v="1225116.73"/>
    <n v="1225116.73"/>
    <n v="458.16"/>
    <s v=""/>
    <s v=" עבודות מיזוג אוויר בבית מע&quot;צ בהתאם לפרוטוקול 314/"/>
    <s v=""/>
    <n v="0"/>
    <s v="@FM@"/>
    <s v="07"/>
    <s v=""/>
    <s v="038792313"/>
    <s v=""/>
    <s v="עוזי נעים"/>
    <n v="458.16"/>
    <n v="9"/>
    <n v="19"/>
    <e v="#NUM!"/>
    <n v="99.96"/>
    <n v="2.1111111111111112"/>
    <x v="1"/>
    <s v="MayaLe@justice.gov.il "/>
    <x v="23"/>
  </r>
  <r>
    <m/>
    <m/>
    <s v="4502413780"/>
    <s v="ZPFC"/>
    <s v="0800"/>
    <s v=""/>
    <d v="2023-12-26T00:00:00"/>
    <d v="2023-11-20T00:00:00"/>
    <d v="2025-12-31T00:00:00"/>
    <m/>
    <s v="40304107"/>
    <s v="תפוזנט - פתרונות לשיווק ופירסום בע&quot;"/>
    <s v="513915421"/>
    <s v="3"/>
    <n v="6158820"/>
    <s v="ILS"/>
    <n v="6158820"/>
    <n v="53.97"/>
    <n v="3323730"/>
    <n v="3323730"/>
    <n v="2835090"/>
    <s v=""/>
    <s v=" אספקת שוברי שי דיגיטליים בהתאם למכרז 42.23 ופרוטו"/>
    <s v=""/>
    <n v="0"/>
    <s v="@FM@"/>
    <s v="01"/>
    <s v=""/>
    <s v="038792313"/>
    <s v="  2,835,090.00"/>
    <s v="אורית לוי"/>
    <n v="2835090"/>
    <n v="25"/>
    <n v="20"/>
    <n v="4"/>
    <n v="53.97"/>
    <n v="0.8"/>
    <x v="1"/>
    <s v="MayaLe@justice.gov.il "/>
    <x v="24"/>
  </r>
  <r>
    <m/>
    <m/>
    <s v="4502413855"/>
    <s v="ZFO"/>
    <s v="0800"/>
    <s v=""/>
    <d v="2023-12-26T00:00:00"/>
    <d v="2023-12-16T00:00:00"/>
    <d v="2024-12-31T00:00:00"/>
    <m/>
    <s v="42052596"/>
    <s v="צבעים בצלחת בע&quot;מ"/>
    <s v="515816916"/>
    <s v="3"/>
    <n v="944000"/>
    <s v="ILS"/>
    <n v="944000"/>
    <n v="84.17"/>
    <n v="0"/>
    <n v="794517.96"/>
    <n v="175461.21"/>
    <s v=""/>
    <s v=" מזנון הדר דפנה הארכת תקשרות בהתאם לפרוטוקול 217/2"/>
    <s v="X"/>
    <n v="0"/>
    <s v="@FM@"/>
    <s v="01"/>
    <s v=""/>
    <s v="038792313"/>
    <s v=""/>
    <s v="דסליין זאודו"/>
    <n v="149482.04"/>
    <n v="12"/>
    <n v="19"/>
    <e v="#NUM!"/>
    <n v="84.17"/>
    <n v="1.5833333333333333"/>
    <x v="1"/>
    <s v="MayaLe@justice.gov.il "/>
    <x v="25"/>
  </r>
  <r>
    <m/>
    <m/>
    <s v="4502413951"/>
    <s v="ZPFC"/>
    <s v="0800"/>
    <s v=""/>
    <d v="2023-12-26T00:00:00"/>
    <d v="2024-01-01T00:00:00"/>
    <d v="2025-12-31T00:00:00"/>
    <m/>
    <s v="40386641"/>
    <s v="שטראוס מים בע&quot;מ"/>
    <s v="513919779"/>
    <s v="3"/>
    <n v="641920"/>
    <s v="ILS"/>
    <n v="641920"/>
    <n v="90.37"/>
    <n v="581430.17000000004"/>
    <n v="580121.67000000004"/>
    <n v="61798.33"/>
    <s v=""/>
    <s v=" רכישה והתקנה ואחזקה של מתקני מים לשתיה עבור כלל י"/>
    <s v=""/>
    <n v="0"/>
    <s v="@FM@"/>
    <s v="01"/>
    <s v=""/>
    <s v="038792313"/>
    <s v=" 28,570.78"/>
    <s v="רון ויצלינג"/>
    <n v="61798.33"/>
    <n v="23"/>
    <n v="19"/>
    <n v="4"/>
    <n v="90.37"/>
    <n v="0.82608695652173914"/>
    <x v="1"/>
    <s v="MayaLe@justice.gov.il "/>
    <x v="26"/>
  </r>
  <r>
    <m/>
    <m/>
    <s v="4502414060"/>
    <s v="ZA"/>
    <s v="0800"/>
    <s v=""/>
    <d v="2023-12-26T00:00:00"/>
    <d v="2024-01-01T00:00:00"/>
    <d v="2026-06-30T00:00:00"/>
    <m/>
    <s v="41400649"/>
    <s v="מרום תקשורת בע&quot;מ"/>
    <s v="512129362"/>
    <s v="6"/>
    <n v="7730303.6100000003"/>
    <s v="ILS"/>
    <n v="7730303.6100000003"/>
    <n v="35.979999999999997"/>
    <n v="2771656.51"/>
    <n v="2771656.51"/>
    <n v="4948794.0599999996"/>
    <s v=""/>
    <s v=" שיפוצים ובינוי בהדר דפנה בהתאם לפרוטוקול 330/2023"/>
    <s v=""/>
    <n v="0"/>
    <s v="@FM@"/>
    <s v="01"/>
    <s v=""/>
    <s v="038792313"/>
    <s v=""/>
    <s v="עוזי נעים"/>
    <n v="4948794.0599999996"/>
    <n v="29"/>
    <n v="19"/>
    <n v="10"/>
    <n v="35.979999999999997"/>
    <n v="0.65517241379310343"/>
    <x v="1"/>
    <s v="MayaLe@justice.gov.il "/>
    <x v="27"/>
  </r>
  <r>
    <m/>
    <m/>
    <s v="4502414099"/>
    <s v="ZPFC"/>
    <s v="0800"/>
    <s v=""/>
    <d v="2023-12-26T00:00:00"/>
    <d v="2024-01-01T00:00:00"/>
    <d v="2025-12-31T00:00:00"/>
    <m/>
    <s v="40140443"/>
    <s v="בית חם תורה עם דרך ארץ (ע&quot;ר)"/>
    <s v=""/>
    <s v="3"/>
    <n v="1917500"/>
    <s v="ILS"/>
    <n v="1917500"/>
    <n v="32.799999999999997"/>
    <n v="629425.61"/>
    <n v="633300.29"/>
    <n v="1360074.48"/>
    <s v=""/>
    <s v=" מתן שירותי חוסן נפשי לעובדי המשרד בהתאם לפרוטוקול"/>
    <s v="X"/>
    <n v="0"/>
    <s v="@FM@"/>
    <s v="01"/>
    <s v=""/>
    <s v="038792313"/>
    <s v="  1,109,292.39"/>
    <s v="מנשה חי מלול"/>
    <n v="1288472.76"/>
    <n v="23"/>
    <n v="19"/>
    <n v="4"/>
    <n v="32.799999999999997"/>
    <n v="0.82608695652173914"/>
    <x v="0"/>
    <s v="MayaLe@justice.gov.il "/>
    <x v="14"/>
  </r>
  <r>
    <m/>
    <m/>
    <s v="4502415304"/>
    <s v="ZPFC"/>
    <s v="0800"/>
    <s v=""/>
    <d v="2023-12-28T00:00:00"/>
    <d v="2024-01-01T00:00:00"/>
    <d v="2025-12-31T00:00:00"/>
    <m/>
    <s v="40358212"/>
    <s v="טי. אנד. אם סער בטחון בע&quot;מ"/>
    <s v="511635625"/>
    <s v="3"/>
    <n v="152656857.90000001"/>
    <s v="ILS"/>
    <n v="152656857.90000001"/>
    <n v="68.69"/>
    <n v="56853863.450000003"/>
    <n v="54119632.289999999"/>
    <n v="47797225.93"/>
    <s v=""/>
    <s v=" מתן שירותי אבטחת מתקנים במשר משפטים לשנת 2024 בהת"/>
    <s v=""/>
    <n v="0"/>
    <s v="@FM@"/>
    <s v="01"/>
    <s v=""/>
    <s v="038792313"/>
    <s v=" 37,881,169.22"/>
    <s v="נעמה נעמי שלום שמואל"/>
    <n v="47797225.93"/>
    <n v="23"/>
    <n v="19"/>
    <n v="4"/>
    <n v="68.69"/>
    <n v="0.82608695652173914"/>
    <x v="1"/>
    <s v="MayaLe@justice.gov.il "/>
    <x v="14"/>
  </r>
  <r>
    <m/>
    <m/>
    <s v="4502419076"/>
    <s v="ZFO"/>
    <s v="0800"/>
    <s v=""/>
    <d v="2024-01-09T00:00:00"/>
    <d v="2024-01-01T00:00:00"/>
    <d v="2024-12-31T00:00:00"/>
    <m/>
    <s v="40003288"/>
    <s v="ג.ט.י. הגן הטכנולוגי ירושלים בע&quot;מ"/>
    <s v="511590275"/>
    <s v="3"/>
    <n v="47200"/>
    <s v="ILS"/>
    <n v="47200"/>
    <n v="74.67"/>
    <n v="0"/>
    <n v="35242.949999999997"/>
    <n v="11957.05"/>
    <s v=""/>
    <s v=" מים -פטנטים 2024 מים -פטנטים 2023 הוקמה הזמנה לחצ"/>
    <s v=""/>
    <n v="0"/>
    <s v="@FM@"/>
    <s v="90"/>
    <s v=""/>
    <s v="038792313"/>
    <s v=""/>
    <s v=""/>
    <n v="11957.05"/>
    <n v="11"/>
    <n v="19"/>
    <e v="#NUM!"/>
    <n v="74.67"/>
    <n v="1.7272727272727273"/>
    <x v="1"/>
    <s v="MayaLe@justice.gov.il "/>
    <x v="28"/>
  </r>
  <r>
    <m/>
    <m/>
    <s v="4502419186"/>
    <s v="ZFO"/>
    <s v="0800"/>
    <s v=""/>
    <d v="2024-01-09T00:00:00"/>
    <d v="2024-01-01T00:00:00"/>
    <d v="2024-12-31T00:00:00"/>
    <m/>
    <s v="20000991"/>
    <s v="הבאר השלישית - תאגיד מים וביוב בע&quot;מ"/>
    <s v="515406593"/>
    <s v="3"/>
    <n v="29500"/>
    <s v="ILS"/>
    <n v="29500"/>
    <n v="31.45"/>
    <n v="0"/>
    <n v="9279.2099999999991"/>
    <n v="20220.79"/>
    <s v=""/>
    <s v=" מים הבאר השלישית - רחובות 2024 מים הבאר השלישית -"/>
    <s v=""/>
    <n v="0"/>
    <s v="@FM@"/>
    <s v="90"/>
    <s v=""/>
    <s v="038792313"/>
    <s v=""/>
    <s v="שיקו סופרי"/>
    <n v="20220.79"/>
    <n v="11"/>
    <n v="19"/>
    <e v="#NUM!"/>
    <n v="31.45"/>
    <n v="1.7272727272727273"/>
    <x v="0"/>
    <s v="MayaLe@justice.gov.il "/>
    <x v="29"/>
  </r>
  <r>
    <m/>
    <m/>
    <s v="4502419193"/>
    <s v="ZFO"/>
    <s v="0800"/>
    <s v=""/>
    <d v="2024-01-09T00:00:00"/>
    <d v="2024-01-01T00:00:00"/>
    <d v="2024-12-31T00:00:00"/>
    <m/>
    <s v="20000786"/>
    <s v="יובלים אשדוד בע&quot;מ"/>
    <s v="514061472"/>
    <s v="3"/>
    <n v="8260"/>
    <s v="ILS"/>
    <n v="8260"/>
    <n v="36.19"/>
    <n v="0"/>
    <n v="2989.06"/>
    <n v="5270.94"/>
    <s v=""/>
    <s v=" מים טאבו אשדוד 2024 מים טאבו אשדוד 2023 הוקמה הזמ"/>
    <s v=""/>
    <n v="0"/>
    <s v="@FM@"/>
    <s v="90"/>
    <s v=""/>
    <s v="038792313"/>
    <s v=""/>
    <s v="שיקו סופרי"/>
    <n v="5270.94"/>
    <n v="11"/>
    <n v="19"/>
    <e v="#NUM!"/>
    <n v="36.19"/>
    <n v="1.7272727272727273"/>
    <x v="0"/>
    <s v="MayaLe@justice.gov.il "/>
    <x v="30"/>
  </r>
  <r>
    <m/>
    <m/>
    <s v="4502419196"/>
    <s v="ZFO"/>
    <s v="0800"/>
    <s v=""/>
    <d v="2024-01-09T00:00:00"/>
    <d v="2024-01-01T00:00:00"/>
    <d v="2024-12-31T00:00:00"/>
    <m/>
    <s v="20000744"/>
    <s v="מי אביבים 0102 בע&quot;מ"/>
    <s v="514374099"/>
    <s v="3"/>
    <n v="188800"/>
    <s v="ILS"/>
    <n v="188800"/>
    <n v="69.75"/>
    <n v="0"/>
    <n v="131687.34"/>
    <n v="57112.66"/>
    <s v=""/>
    <s v=" מים  בניין מוסקוביץ ת&quot;א 2024 מים  בניין מוסקוביץ"/>
    <s v=""/>
    <n v="0"/>
    <s v="@FM@"/>
    <s v="90"/>
    <s v=""/>
    <s v="038792313"/>
    <s v=""/>
    <s v="שיקו סופרי"/>
    <n v="57112.66"/>
    <n v="11"/>
    <n v="19"/>
    <e v="#NUM!"/>
    <n v="69.75"/>
    <n v="1.7272727272727273"/>
    <x v="1"/>
    <s v="MayaLe@justice.gov.il "/>
    <x v="31"/>
  </r>
  <r>
    <m/>
    <m/>
    <s v="4502419197"/>
    <s v="ZFO"/>
    <s v="0800"/>
    <s v=""/>
    <d v="2024-01-09T00:00:00"/>
    <d v="2024-01-01T00:00:00"/>
    <d v="2024-12-31T00:00:00"/>
    <m/>
    <s v="20000777"/>
    <s v="מי שיקמה בע&quot;מ"/>
    <s v="514035336"/>
    <s v="3"/>
    <n v="17700"/>
    <s v="ILS"/>
    <n v="17700"/>
    <n v="13.59"/>
    <n v="0"/>
    <n v="2404.79"/>
    <n v="15295.21"/>
    <s v=""/>
    <s v=" מים טאבו חולון 2024 מים טאבו חולון 2023 הוקמה הזמ"/>
    <s v=""/>
    <n v="0"/>
    <s v="@FM@"/>
    <s v="90"/>
    <s v=""/>
    <s v="038792313"/>
    <s v=""/>
    <s v="שיקו סופרי"/>
    <n v="15295.21"/>
    <n v="11"/>
    <n v="19"/>
    <e v="#NUM!"/>
    <n v="13.59"/>
    <n v="1.7272727272727273"/>
    <x v="0"/>
    <s v="MayaLe@justice.gov.il "/>
    <x v="30"/>
  </r>
  <r>
    <m/>
    <m/>
    <s v="4502419200"/>
    <s v="ZFO"/>
    <s v="0800"/>
    <s v=""/>
    <d v="2024-01-09T00:00:00"/>
    <d v="2024-01-01T00:00:00"/>
    <d v="2024-12-31T00:00:00"/>
    <m/>
    <s v="20000776"/>
    <s v="מי חדרה בע&quot;מ"/>
    <s v="514156421"/>
    <s v="3"/>
    <n v="9440"/>
    <s v="ILS"/>
    <n v="9440"/>
    <n v="0.95"/>
    <n v="0"/>
    <n v="89.41"/>
    <n v="9350.59"/>
    <s v=""/>
    <s v=" מים טאבו חדרה 2024 מים טאבו חדרה 2023 הוקמה הזמנה"/>
    <s v=""/>
    <n v="0"/>
    <s v="@FM@"/>
    <s v="90"/>
    <s v=""/>
    <s v="038792313"/>
    <s v=""/>
    <s v="שיקו סופרי"/>
    <n v="9350.59"/>
    <n v="11"/>
    <n v="19"/>
    <e v="#NUM!"/>
    <n v="0.95"/>
    <n v="1.7272727272727273"/>
    <x v="0"/>
    <s v="MayaLe@justice.gov.il "/>
    <x v="30"/>
  </r>
  <r>
    <m/>
    <m/>
    <s v="4502419204"/>
    <s v="ZFO"/>
    <s v="0800"/>
    <s v=""/>
    <d v="2024-01-09T00:00:00"/>
    <d v="2024-01-01T00:00:00"/>
    <d v="2024-12-31T00:00:00"/>
    <m/>
    <s v="20000737"/>
    <s v="מי לוד בע&quot;מ"/>
    <s v="514209162"/>
    <s v="3"/>
    <n v="14160"/>
    <s v="ILS"/>
    <n v="14160"/>
    <n v="85.45"/>
    <n v="0"/>
    <n v="12099.94"/>
    <n v="2060.06"/>
    <s v=""/>
    <s v=" מים סיוע לוד 2024 מים סיוע לוד 2023 הוקמה הזמנה ל"/>
    <s v=""/>
    <n v="0"/>
    <s v="@FM@"/>
    <s v="90"/>
    <s v=""/>
    <s v="038792313"/>
    <s v=""/>
    <s v="שיקו סופרי"/>
    <n v="2060.06"/>
    <n v="11"/>
    <n v="19"/>
    <e v="#NUM!"/>
    <n v="85.45"/>
    <n v="1.7272727272727273"/>
    <x v="1"/>
    <s v="MayaLe@justice.gov.il "/>
    <x v="32"/>
  </r>
  <r>
    <m/>
    <m/>
    <s v="4502419209"/>
    <s v="ZFO"/>
    <s v="0800"/>
    <s v=""/>
    <d v="2024-01-09T00:00:00"/>
    <d v="2024-01-01T00:00:00"/>
    <d v="2024-12-31T00:00:00"/>
    <m/>
    <s v="20000501"/>
    <s v="מי נעם תאגיד המים והביוב בע&quot;מ"/>
    <s v="513481424"/>
    <s v="3"/>
    <n v="35400"/>
    <s v="ILS"/>
    <n v="35400"/>
    <n v="0"/>
    <n v="0"/>
    <n v="0"/>
    <n v="35400"/>
    <s v=""/>
    <s v=" מים טאבו נצרת עילית 2024 27/7/25 נעילה לבקשת התקצ"/>
    <s v=""/>
    <n v="0"/>
    <s v="@FM@"/>
    <s v="90"/>
    <s v=""/>
    <s v="038792313"/>
    <s v=""/>
    <s v="שיקו סופרי"/>
    <n v="35400"/>
    <n v="11"/>
    <n v="19"/>
    <e v="#NUM!"/>
    <n v="0"/>
    <n v="1.7272727272727273"/>
    <x v="0"/>
    <s v="MayaLe@justice.gov.il "/>
    <x v="30"/>
  </r>
  <r>
    <m/>
    <m/>
    <s v="4502419210"/>
    <s v="ZFO"/>
    <s v="0800"/>
    <s v=""/>
    <d v="2024-01-09T00:00:00"/>
    <d v="2024-01-01T00:00:00"/>
    <d v="2024-12-31T00:00:00"/>
    <m/>
    <s v="20000781"/>
    <s v="מי נתניה (2003) בע&quot;מ"/>
    <s v="513462069"/>
    <s v="3"/>
    <n v="17700"/>
    <s v="ILS"/>
    <n v="17700"/>
    <n v="21.06"/>
    <n v="0"/>
    <n v="3726.89"/>
    <n v="13973.11"/>
    <s v=""/>
    <s v=" מים נתניה 2024 מים נתניה 2023 הוקמה הזמנה לחצי שנ"/>
    <s v=""/>
    <n v="0"/>
    <s v="@FM@"/>
    <s v="90"/>
    <s v=""/>
    <s v="038792313"/>
    <s v=""/>
    <s v="שיקו סופרי"/>
    <n v="13973.11"/>
    <n v="11"/>
    <n v="19"/>
    <e v="#NUM!"/>
    <n v="21.06"/>
    <n v="1.7272727272727273"/>
    <x v="0"/>
    <s v="MayaLe@justice.gov.il "/>
    <x v="33"/>
  </r>
  <r>
    <m/>
    <m/>
    <s v="4502419211"/>
    <s v="ZFO"/>
    <s v="0800"/>
    <s v=""/>
    <d v="2024-01-09T00:00:00"/>
    <d v="2024-01-01T00:00:00"/>
    <d v="2024-12-31T00:00:00"/>
    <m/>
    <s v="20000562"/>
    <s v="מי עירון בע&quot;מ"/>
    <s v="514207901"/>
    <s v="3"/>
    <n v="17700"/>
    <s v="ILS"/>
    <n v="17700"/>
    <n v="25.01"/>
    <n v="0"/>
    <n v="4427.18"/>
    <n v="13272.82"/>
    <s v=""/>
    <s v=" מים בקעה  שרעי+ מים טייבה שרעיים 2024 מים בקעה  ש"/>
    <s v=""/>
    <n v="0"/>
    <s v="@FM@"/>
    <s v="90"/>
    <s v=""/>
    <s v="038792313"/>
    <s v=""/>
    <s v="שיקו סופרי"/>
    <n v="13272.82"/>
    <n v="11"/>
    <n v="19"/>
    <e v="#NUM!"/>
    <n v="25.01"/>
    <n v="1.7272727272727273"/>
    <x v="0"/>
    <s v="MayaLe@justice.gov.il "/>
    <x v="34"/>
  </r>
  <r>
    <m/>
    <m/>
    <s v="4502419223"/>
    <s v="ZFO"/>
    <s v="0800"/>
    <s v=""/>
    <d v="2024-01-09T00:00:00"/>
    <d v="2024-01-01T00:00:00"/>
    <d v="2024-12-31T00:00:00"/>
    <m/>
    <s v="42493709"/>
    <s v="רמות ניהול בק טק בע&quot;מ"/>
    <s v="516725066"/>
    <s v="3"/>
    <n v="17700"/>
    <s v="ILS"/>
    <n v="17700"/>
    <n v="62.46"/>
    <n v="0"/>
    <n v="11056.01"/>
    <n v="6643.99"/>
    <s v=""/>
    <s v=" מים-מח&quot;ש+ מוקד הר החוצבים 2024 מים-מח&quot;ש+ מוקד הר"/>
    <s v=""/>
    <n v="0"/>
    <s v="@FM@"/>
    <s v="90"/>
    <s v=""/>
    <s v="038792313"/>
    <s v=""/>
    <s v="שיקו סופרי"/>
    <n v="6643.99"/>
    <n v="11"/>
    <n v="19"/>
    <e v="#NUM!"/>
    <n v="62.46"/>
    <n v="1.7272727272727273"/>
    <x v="1"/>
    <s v="MayaLe@justice.gov.il "/>
    <x v="35"/>
  </r>
  <r>
    <m/>
    <m/>
    <s v="4502419228"/>
    <s v="ZFO"/>
    <s v="0800"/>
    <s v=""/>
    <d v="2024-01-09T00:00:00"/>
    <d v="2024-01-01T00:00:00"/>
    <d v="2024-12-31T00:00:00"/>
    <m/>
    <s v="20000749"/>
    <s v="מיתב - תאגיד אזורי למים וביוב בע&quot;מ"/>
    <s v="513480624"/>
    <s v="3"/>
    <n v="15340"/>
    <s v="ILS"/>
    <n v="15340"/>
    <n v="46.96"/>
    <n v="0"/>
    <n v="7204.12"/>
    <n v="8135.88"/>
    <s v=""/>
    <s v=" מים פ&quot;ת טאבו 2024 מים פ&quot;ת טאבו 2023 הוקמה הזמנה ל"/>
    <s v=""/>
    <n v="0"/>
    <s v="@FM@"/>
    <s v="90"/>
    <s v=""/>
    <s v="038792313"/>
    <s v=""/>
    <s v="שיקו סופרי"/>
    <n v="8135.88"/>
    <n v="11"/>
    <n v="19"/>
    <e v="#NUM!"/>
    <n v="46.96"/>
    <n v="1.7272727272727273"/>
    <x v="0"/>
    <s v="MayaLe@justice.gov.il "/>
    <x v="36"/>
  </r>
  <r>
    <m/>
    <m/>
    <s v="4502419232"/>
    <s v="ZFO"/>
    <s v="0800"/>
    <s v=""/>
    <d v="2024-01-09T00:00:00"/>
    <d v="2024-01-01T00:00:00"/>
    <d v="2024-12-31T00:00:00"/>
    <m/>
    <s v="41611075"/>
    <s v="שהנאז ייזום והשקעות בע&quot;מ"/>
    <s v="513722983"/>
    <s v="3"/>
    <n v="7080"/>
    <s v="ILS"/>
    <n v="7080"/>
    <n v="22.92"/>
    <n v="0"/>
    <n v="1623"/>
    <n v="5457"/>
    <s v=""/>
    <s v=" מים פייר קינג 33  ועדת ערר קורונה עבור 2024 מים פ"/>
    <s v=""/>
    <n v="0"/>
    <s v="@FM@"/>
    <s v="90"/>
    <s v=""/>
    <s v="038792313"/>
    <s v=""/>
    <s v="שיקו סופרי"/>
    <n v="5457"/>
    <n v="11"/>
    <n v="19"/>
    <e v="#NUM!"/>
    <n v="22.92"/>
    <n v="1.7272727272727273"/>
    <x v="0"/>
    <s v="MayaLe@justice.gov.il "/>
    <x v="37"/>
  </r>
  <r>
    <m/>
    <m/>
    <s v="4502419389"/>
    <s v="ZFO"/>
    <s v="0800"/>
    <s v=""/>
    <d v="2024-01-10T00:00:00"/>
    <d v="2024-01-01T00:00:00"/>
    <d v="2024-12-31T00:00:00"/>
    <m/>
    <s v="40285775"/>
    <s v="אדגר השקעות ופיתוח בע&quot;מ"/>
    <s v="520035171"/>
    <s v="3"/>
    <n v="655800"/>
    <s v="ILS"/>
    <n v="655800"/>
    <n v="99.21"/>
    <n v="0"/>
    <n v="473180.38"/>
    <n v="5206.99"/>
    <s v=""/>
    <s v=" חשמל ציבורי+ מיזוג מוסקוביץ ת&quot;א לשנת 2024 חשמל צי"/>
    <s v=""/>
    <n v="0"/>
    <s v="@FM@"/>
    <s v="90"/>
    <s v=""/>
    <s v="038792313"/>
    <s v=""/>
    <s v="שיקו סופרי"/>
    <n v="5206.99"/>
    <n v="11"/>
    <n v="19"/>
    <e v="#NUM!"/>
    <n v="99.21"/>
    <n v="1.7272727272727273"/>
    <x v="1"/>
    <s v="MayaLe@justice.gov.il "/>
    <x v="38"/>
  </r>
  <r>
    <m/>
    <m/>
    <s v="4502419690"/>
    <s v="ZFO"/>
    <s v="0800"/>
    <s v=""/>
    <d v="2024-01-10T00:00:00"/>
    <d v="2024-01-01T00:00:00"/>
    <d v="2024-12-31T00:00:00"/>
    <m/>
    <s v="41081897"/>
    <s v="מיקדן - בית קרדן בע&quot;מ"/>
    <s v="513534578"/>
    <s v="3"/>
    <n v="1062000"/>
    <s v="ILS"/>
    <n v="1062000"/>
    <n v="25.65"/>
    <n v="0"/>
    <n v="272365.17"/>
    <n v="789634.83"/>
    <s v=""/>
    <s v=" חשמל עבור אנרגיה חריגה בית קרדן 2024 חשמל עבור אנ"/>
    <s v=""/>
    <n v="0"/>
    <s v="@FM@"/>
    <s v="90"/>
    <s v=""/>
    <s v="038792313"/>
    <s v=""/>
    <s v="שיקו סופרי"/>
    <n v="789634.83"/>
    <n v="11"/>
    <n v="19"/>
    <e v="#NUM!"/>
    <n v="25.65"/>
    <n v="1.7272727272727273"/>
    <x v="0"/>
    <s v="MayaLe@justice.gov.il "/>
    <x v="39"/>
  </r>
  <r>
    <m/>
    <m/>
    <s v="4502419694"/>
    <s v="ZFO"/>
    <s v="0800"/>
    <s v=""/>
    <d v="2024-01-10T00:00:00"/>
    <d v="2024-01-01T00:00:00"/>
    <d v="2024-12-31T00:00:00"/>
    <m/>
    <s v="40205251"/>
    <s v="קל חן ניהול ואחזקות בע&quot;מ"/>
    <s v="513859348"/>
    <s v="3"/>
    <n v="41300"/>
    <s v="ILS"/>
    <n v="41300"/>
    <n v="67.27"/>
    <n v="0"/>
    <n v="27780.720000000001"/>
    <n v="13519.28"/>
    <s v=""/>
    <s v=" חשמל + מים בניין דונה לשנת 2024 חשמל + מים בניין"/>
    <s v=""/>
    <n v="0"/>
    <s v="@FM@"/>
    <s v="90"/>
    <s v=""/>
    <s v="038792313"/>
    <s v=""/>
    <s v="שיקו סופרי"/>
    <n v="13519.28"/>
    <n v="11"/>
    <n v="19"/>
    <e v="#NUM!"/>
    <n v="67.27"/>
    <n v="1.7272727272727273"/>
    <x v="1"/>
    <s v="MayaLe@justice.gov.il "/>
    <x v="40"/>
  </r>
  <r>
    <m/>
    <m/>
    <s v="4502419702"/>
    <s v="ZFO"/>
    <s v="0800"/>
    <s v=""/>
    <d v="2024-01-10T00:00:00"/>
    <d v="2024-01-01T00:00:00"/>
    <d v="2024-12-31T00:00:00"/>
    <m/>
    <s v="40007249"/>
    <s v="נכסי גולד סילבר אחזקות בע&quot;מ"/>
    <s v="513247106"/>
    <s v="3"/>
    <n v="68440"/>
    <s v="ILS"/>
    <n v="68440"/>
    <n v="11.27"/>
    <n v="0"/>
    <n v="7711.26"/>
    <n v="60728.74"/>
    <s v=""/>
    <s v=" חשמל+מים בית מצפה 2024 חשמל+מים בית מצפה 2023 הוק"/>
    <s v=""/>
    <n v="0"/>
    <s v="@FM@"/>
    <s v="90"/>
    <s v=""/>
    <s v="038792313"/>
    <s v=""/>
    <s v="שיקו סופרי"/>
    <n v="60728.74"/>
    <n v="11"/>
    <n v="19"/>
    <e v="#NUM!"/>
    <n v="11.27"/>
    <n v="1.7272727272727273"/>
    <x v="0"/>
    <s v="MayaLe@justice.gov.il "/>
    <x v="41"/>
  </r>
  <r>
    <m/>
    <m/>
    <s v="4502420085"/>
    <s v="ZFO"/>
    <s v="0800"/>
    <s v=""/>
    <d v="2024-01-11T00:00:00"/>
    <d v="2024-01-01T00:00:00"/>
    <d v="2024-12-31T00:00:00"/>
    <m/>
    <s v="40536902"/>
    <s v="נכסי הר חוצבים בע&quot;מ"/>
    <s v="511684052"/>
    <s v="3"/>
    <n v="94400"/>
    <s v="ILS"/>
    <n v="94400"/>
    <n v="80.94"/>
    <n v="0"/>
    <n v="76409.62"/>
    <n v="17990.38"/>
    <s v=""/>
    <s v=" חשמל+מים+הוצאות ארנונה+יישום הסכם קיבוצי 2024 חשמ"/>
    <s v=""/>
    <n v="0"/>
    <s v="@FM@"/>
    <s v="90"/>
    <s v=""/>
    <s v="038792313"/>
    <s v=""/>
    <s v="שיקו סופרי"/>
    <n v="17990.38"/>
    <n v="11"/>
    <n v="19"/>
    <e v="#NUM!"/>
    <n v="80.94"/>
    <n v="1.7272727272727273"/>
    <x v="1"/>
    <s v="MayaLe@justice.gov.il "/>
    <x v="42"/>
  </r>
  <r>
    <m/>
    <m/>
    <s v="4502420086"/>
    <s v="ZFO"/>
    <s v="0800"/>
    <s v=""/>
    <d v="2024-01-11T00:00:00"/>
    <d v="2024-01-01T00:00:00"/>
    <d v="2024-12-31T00:00:00"/>
    <m/>
    <s v="40003324"/>
    <s v="דוד צ'צק ייזום והשקעות בע&quot;מ"/>
    <s v="511937096"/>
    <s v="3"/>
    <n v="17700"/>
    <s v="ILS"/>
    <n v="17700"/>
    <n v="71.72"/>
    <n v="0"/>
    <n v="12694.6"/>
    <n v="5005.3999999999996"/>
    <s v=""/>
    <s v=" חשמל טאבו חדרה 2024 חשמל טאבו חדרה 2023 הוקמה הזמ"/>
    <s v=""/>
    <n v="0"/>
    <s v="@FM@"/>
    <s v="90"/>
    <s v=""/>
    <s v="038792313"/>
    <s v=""/>
    <s v="שיקו סופרי"/>
    <n v="5005.3999999999996"/>
    <n v="11"/>
    <n v="19"/>
    <e v="#NUM!"/>
    <n v="71.72"/>
    <n v="1.7272727272727273"/>
    <x v="1"/>
    <s v="MayaLe@justice.gov.il "/>
    <x v="43"/>
  </r>
  <r>
    <m/>
    <m/>
    <s v="4502420088"/>
    <s v="ZFO"/>
    <s v="0800"/>
    <s v=""/>
    <d v="2024-01-11T00:00:00"/>
    <d v="2024-01-01T00:00:00"/>
    <d v="2024-12-31T00:00:00"/>
    <m/>
    <s v="40254461"/>
    <s v="ד. דרורי חברה לבנין ולפיתוח בע&quot;מ"/>
    <s v="511309098"/>
    <s v="3"/>
    <n v="82600"/>
    <s v="ILS"/>
    <n v="82600"/>
    <n v="85.45"/>
    <n v="0"/>
    <n v="70583.360000000001"/>
    <n v="12016.64"/>
    <s v=""/>
    <s v=" חשמל+ מים אשקלון 2024 21/02/2024-  בהגבלות בערך צ"/>
    <s v=""/>
    <n v="0"/>
    <s v="@FM@"/>
    <s v="90"/>
    <s v=""/>
    <s v="038792313"/>
    <s v=""/>
    <s v="שיקו סופרי"/>
    <n v="12016.64"/>
    <n v="11"/>
    <n v="19"/>
    <e v="#NUM!"/>
    <n v="85.45"/>
    <n v="1.7272727272727273"/>
    <x v="1"/>
    <s v="MayaLe@justice.gov.il "/>
    <x v="44"/>
  </r>
  <r>
    <m/>
    <m/>
    <s v="4502420089"/>
    <s v="ZFO"/>
    <s v="0800"/>
    <s v=""/>
    <d v="2024-01-11T00:00:00"/>
    <d v="2024-01-01T00:00:00"/>
    <d v="2024-12-31T00:00:00"/>
    <m/>
    <s v="40001237"/>
    <s v="זמיר בר - לב בע&quot;מ"/>
    <s v="511347460"/>
    <s v="3"/>
    <n v="129800"/>
    <s v="ILS"/>
    <n v="129800"/>
    <n v="64.75"/>
    <n v="0"/>
    <n v="84044.99"/>
    <n v="45755.01"/>
    <s v=""/>
    <s v=" חשמל + אנרגיה בית עומר לשנת 2024 התשלום של משרד ה"/>
    <s v=""/>
    <n v="0"/>
    <s v="@FM@"/>
    <s v="90"/>
    <s v=""/>
    <s v="038792313"/>
    <s v=""/>
    <s v="שיקו סופרי"/>
    <n v="45755.01"/>
    <n v="11"/>
    <n v="19"/>
    <e v="#NUM!"/>
    <n v="64.75"/>
    <n v="1.7272727272727273"/>
    <x v="1"/>
    <s v="MayaLe@justice.gov.il "/>
    <x v="45"/>
  </r>
  <r>
    <m/>
    <m/>
    <s v="4502420090"/>
    <s v="ZFO"/>
    <s v="0800"/>
    <s v=""/>
    <d v="2024-01-11T00:00:00"/>
    <d v="2024-01-01T00:00:00"/>
    <d v="2024-12-31T00:00:00"/>
    <m/>
    <s v="41584887"/>
    <s v="חייל נכסים (1991) בע&quot;מ"/>
    <s v="511624306"/>
    <s v="3"/>
    <n v="94400"/>
    <s v="ILS"/>
    <n v="94400"/>
    <n v="89.42"/>
    <n v="0"/>
    <n v="84413.93"/>
    <n v="9986.07"/>
    <s v=""/>
    <s v=" חשמל+ מים + יישום הסכם קיבוצי עכו 2024 10/2/2025"/>
    <s v=""/>
    <n v="0"/>
    <s v="@FM@"/>
    <s v="90"/>
    <s v=""/>
    <s v="038792313"/>
    <s v=""/>
    <s v="שיקו סופרי"/>
    <n v="9986.07"/>
    <n v="11"/>
    <n v="19"/>
    <e v="#NUM!"/>
    <n v="89.42"/>
    <n v="1.7272727272727273"/>
    <x v="1"/>
    <s v="MayaLe@justice.gov.il "/>
    <x v="44"/>
  </r>
  <r>
    <m/>
    <m/>
    <s v="4502420402"/>
    <s v="ZFO"/>
    <s v="0800"/>
    <s v=""/>
    <d v="2024-01-11T00:00:00"/>
    <d v="2024-01-01T00:00:00"/>
    <d v="2024-12-31T00:00:00"/>
    <m/>
    <s v="41112642"/>
    <s v="קרית יצחק וולפסון"/>
    <s v="557410859"/>
    <s v="3"/>
    <n v="29500"/>
    <s v="ILS"/>
    <n v="29500"/>
    <n v="43.32"/>
    <n v="0"/>
    <n v="12780"/>
    <n v="16720"/>
    <s v=""/>
    <s v=" חשמל+ מים  בניין וולפסון 2024 חשמל+ מים  בניין וו"/>
    <s v=""/>
    <n v="0"/>
    <s v="@FM@"/>
    <s v="90"/>
    <s v=""/>
    <s v="038792313"/>
    <s v=""/>
    <s v="שיקו סופרי"/>
    <n v="16720"/>
    <n v="11"/>
    <n v="19"/>
    <e v="#NUM!"/>
    <n v="43.32"/>
    <n v="1.7272727272727273"/>
    <x v="0"/>
    <s v="MayaLe@justice.gov.il "/>
    <x v="44"/>
  </r>
  <r>
    <m/>
    <m/>
    <s v="4502420406"/>
    <s v="ZFO"/>
    <s v="0800"/>
    <s v=""/>
    <d v="2024-01-11T00:00:00"/>
    <d v="2024-01-01T00:00:00"/>
    <d v="2024-12-31T00:00:00"/>
    <m/>
    <s v="40223293"/>
    <s v="טרנס טרה אינווסטמנטס בע&quot;מ"/>
    <s v="520040312"/>
    <s v="3"/>
    <n v="236000"/>
    <s v="ILS"/>
    <n v="236000"/>
    <n v="73.5"/>
    <n v="0"/>
    <n v="173469.53"/>
    <n v="62530.47"/>
    <s v=""/>
    <s v="  חשמל  סיוע לוד שנת 2024 הגדלת הזמנה בהתאם לביצוע"/>
    <s v=""/>
    <n v="0"/>
    <s v="@FM@"/>
    <s v="90"/>
    <s v=""/>
    <s v="038792313"/>
    <s v=""/>
    <s v="שיקו סופרי"/>
    <n v="62530.47"/>
    <n v="11"/>
    <n v="19"/>
    <e v="#NUM!"/>
    <n v="73.5"/>
    <n v="1.7272727272727273"/>
    <x v="1"/>
    <s v="MayaLe@justice.gov.il "/>
    <x v="46"/>
  </r>
  <r>
    <m/>
    <m/>
    <s v="4502420412"/>
    <s v="ZFO"/>
    <s v="0800"/>
    <s v=""/>
    <d v="2024-01-11T00:00:00"/>
    <d v="2024-01-01T00:00:00"/>
    <d v="2024-12-31T00:00:00"/>
    <m/>
    <s v="40003383"/>
    <s v="מבנה נדל&quot;ן (כ.ד) בע&quot;מ"/>
    <s v="520024126"/>
    <s v="3"/>
    <n v="259600"/>
    <s v="ILS"/>
    <n v="259600"/>
    <n v="62.94"/>
    <n v="0"/>
    <n v="163402.99"/>
    <n v="96197.01"/>
    <s v=""/>
    <s v=" חשמל ציבורי ת&quot;א אפ&quot;כ 2024 חשמל ציבורי ת&quot;א אפ&quot;כ 20"/>
    <s v=""/>
    <n v="0"/>
    <s v="@FM@"/>
    <s v="90"/>
    <s v=""/>
    <s v="038792313"/>
    <s v=""/>
    <s v="שיקו סופרי"/>
    <n v="96197.01"/>
    <n v="11"/>
    <n v="19"/>
    <e v="#NUM!"/>
    <n v="62.94"/>
    <n v="1.7272727272727273"/>
    <x v="1"/>
    <s v="MayaLe@justice.gov.il "/>
    <x v="38"/>
  </r>
  <r>
    <m/>
    <m/>
    <s v="4502420428"/>
    <s v="ZFO"/>
    <s v="0800"/>
    <s v=""/>
    <d v="2024-01-11T00:00:00"/>
    <d v="2024-01-01T00:00:00"/>
    <d v="2024-12-31T00:00:00"/>
    <m/>
    <s v="40503336"/>
    <s v="רמות מגדלי הבירה בע&quot;מ"/>
    <s v="513656819"/>
    <s v="3"/>
    <n v="377600"/>
    <s v="ILS"/>
    <n v="377600"/>
    <n v="56.17"/>
    <n v="0"/>
    <n v="212109.7"/>
    <n v="165490.29999999999"/>
    <s v=""/>
    <s v=" חשמל מגדלי הבירה שנת 2024 חשמל מגדלי הבירה שנת 20"/>
    <s v=""/>
    <n v="0"/>
    <s v="@FM@"/>
    <s v="90"/>
    <s v=""/>
    <s v="038792313"/>
    <s v=""/>
    <s v="שיקו סופרי"/>
    <n v="165490.29999999999"/>
    <n v="11"/>
    <n v="19"/>
    <e v="#NUM!"/>
    <n v="56.17"/>
    <n v="1.7272727272727273"/>
    <x v="1"/>
    <s v="MayaLe@justice.gov.il "/>
    <x v="47"/>
  </r>
  <r>
    <m/>
    <m/>
    <s v="4502420749"/>
    <s v="ZFO"/>
    <s v="0800"/>
    <s v=""/>
    <d v="2024-01-14T00:00:00"/>
    <d v="2024-01-01T00:00:00"/>
    <d v="2024-12-31T00:00:00"/>
    <m/>
    <s v="41895146"/>
    <s v="מ.ס. יזמות ובניה בע&quot;מ"/>
    <s v="515490282"/>
    <s v="3"/>
    <n v="23600"/>
    <s v="ILS"/>
    <n v="23600"/>
    <n v="16.350000000000001"/>
    <n v="0"/>
    <n v="3859.37"/>
    <n v="19740.63"/>
    <s v=""/>
    <s v=" חשמל- מחסן למשרד המשפטים 2024 חשמל- מחסן למשרד המ"/>
    <s v=""/>
    <n v="0"/>
    <s v="@FM@"/>
    <s v="90"/>
    <s v=""/>
    <s v="038792313"/>
    <s v=""/>
    <s v="שיקו סופרי"/>
    <n v="19740.63"/>
    <n v="11"/>
    <n v="19"/>
    <e v="#NUM!"/>
    <n v="16.350000000000001"/>
    <n v="1.7272727272727273"/>
    <x v="0"/>
    <s v="MayaLe@justice.gov.il "/>
    <x v="48"/>
  </r>
  <r>
    <m/>
    <m/>
    <s v="4502420752"/>
    <s v="ZFO"/>
    <s v="0800"/>
    <s v=""/>
    <d v="2024-01-14T00:00:00"/>
    <d v="2024-01-01T00:00:00"/>
    <d v="2024-12-31T00:00:00"/>
    <m/>
    <s v="40004927"/>
    <s v="מחצית היובל בע&quot;מ"/>
    <s v="512686114"/>
    <s v="3"/>
    <n v="129800"/>
    <s v="ILS"/>
    <n v="129800"/>
    <n v="54.4"/>
    <n v="0"/>
    <n v="70611.8"/>
    <n v="59188.2"/>
    <s v=""/>
    <s v=" חשמל ק. הממשלה ת&quot;א קומה 24+25 לשנת 2024 25.12.202"/>
    <s v=""/>
    <n v="0"/>
    <s v="@FM@"/>
    <s v="90"/>
    <s v=""/>
    <s v="038792313"/>
    <s v=""/>
    <s v="שיקו סופרי"/>
    <n v="59188.2"/>
    <n v="11"/>
    <n v="19"/>
    <e v="#NUM!"/>
    <n v="54.4"/>
    <n v="1.7272727272727273"/>
    <x v="1"/>
    <s v="MayaLe@justice.gov.il "/>
    <x v="49"/>
  </r>
  <r>
    <m/>
    <m/>
    <s v="4502420755"/>
    <s v="ZFO"/>
    <s v="0800"/>
    <s v=""/>
    <d v="2024-01-14T00:00:00"/>
    <d v="2024-01-01T00:00:00"/>
    <d v="2024-12-31T00:00:00"/>
    <m/>
    <s v="41517878"/>
    <s v="מיקדן קריית הלאום בע&quot;מ"/>
    <s v="514067388"/>
    <s v="3"/>
    <n v="70800"/>
    <s v="ILS"/>
    <n v="70800"/>
    <n v="65.209999999999994"/>
    <n v="0"/>
    <n v="46166.89"/>
    <n v="24633.11"/>
    <s v=""/>
    <s v=" חשמל ציבורי+משרדים ראשל&quot;צ-מח&quot;ש 2024 חשמל ציבורי+מ"/>
    <s v=""/>
    <n v="0"/>
    <s v="@FM@"/>
    <s v="90"/>
    <s v=""/>
    <s v="038792313"/>
    <s v=""/>
    <s v="שיקו סופרי"/>
    <n v="24633.11"/>
    <n v="11"/>
    <n v="19"/>
    <e v="#NUM!"/>
    <n v="65.209999999999994"/>
    <n v="1.7272727272727273"/>
    <x v="1"/>
    <s v="MayaLe@justice.gov.il "/>
    <x v="38"/>
  </r>
  <r>
    <m/>
    <m/>
    <s v="4502420757"/>
    <s v="ZFO"/>
    <s v="0800"/>
    <s v=""/>
    <d v="2024-01-14T00:00:00"/>
    <d v="2024-01-01T00:00:00"/>
    <d v="2024-12-31T00:00:00"/>
    <m/>
    <s v="40139427"/>
    <s v="מרכז עירוני ניהול ואחזקה )אילת( 099"/>
    <s v="511526394"/>
    <s v="3"/>
    <n v="5900"/>
    <s v="ILS"/>
    <n v="5900"/>
    <n v="9.65"/>
    <n v="0"/>
    <n v="569.52"/>
    <n v="5330.48"/>
    <s v=""/>
    <s v=" חשמל למח&quot;ש אילת 2024 חשמל למח&quot;ש אילת 2023 הוקמה ה"/>
    <s v=""/>
    <n v="0"/>
    <s v="@FM@"/>
    <s v="90"/>
    <s v=""/>
    <s v="038792313"/>
    <s v=""/>
    <s v="שיקו סופרי"/>
    <n v="5330.48"/>
    <n v="11"/>
    <n v="19"/>
    <e v="#NUM!"/>
    <n v="9.65"/>
    <n v="1.7272727272727273"/>
    <x v="0"/>
    <s v="MayaLe@justice.gov.il "/>
    <x v="50"/>
  </r>
  <r>
    <m/>
    <m/>
    <s v="4502420761"/>
    <s v="ZFO"/>
    <s v="0800"/>
    <s v=""/>
    <d v="2024-01-14T00:00:00"/>
    <d v="2024-01-01T00:00:00"/>
    <d v="2024-12-31T00:00:00"/>
    <m/>
    <s v="41507866"/>
    <s v="סעיד יונס דראושה בע&quot;מ"/>
    <s v="513027334"/>
    <s v="3"/>
    <n v="23600"/>
    <s v="ILS"/>
    <n v="23600"/>
    <n v="0"/>
    <n v="0"/>
    <n v="0"/>
    <n v="23600"/>
    <s v=""/>
    <s v=" קניון אחד נצרת טאבו  חשמל + מים 2024 קניון אחד נצ"/>
    <s v=""/>
    <n v="0"/>
    <s v="@FM@"/>
    <s v="90"/>
    <s v=""/>
    <s v="038792313"/>
    <s v=""/>
    <s v="שיקו סופרי"/>
    <n v="23600"/>
    <n v="11"/>
    <n v="19"/>
    <e v="#NUM!"/>
    <n v="0"/>
    <n v="1.7272727272727273"/>
    <x v="0"/>
    <s v="MayaLe@justice.gov.il "/>
    <x v="51"/>
  </r>
  <r>
    <m/>
    <m/>
    <s v="4502420767"/>
    <s v="ZFO"/>
    <s v="0800"/>
    <s v=""/>
    <d v="2024-01-14T00:00:00"/>
    <d v="2024-01-01T00:00:00"/>
    <d v="2024-12-31T00:00:00"/>
    <m/>
    <s v="42374601"/>
    <s v="הראל פנסיה וגמל בע&quot;מ"/>
    <s v="512267592"/>
    <s v="3"/>
    <n v="188800"/>
    <s v="ILS"/>
    <n v="188800"/>
    <n v="80.38"/>
    <n v="0"/>
    <n v="151755.45000000001"/>
    <n v="37044.550000000003"/>
    <s v=""/>
    <s v=" מים +חשמל בניין קרסו ב&quot;ש 2024 הספקים החדשים הם אל"/>
    <s v=""/>
    <n v="0"/>
    <s v="@FM@"/>
    <s v="90"/>
    <s v=""/>
    <s v="038792313"/>
    <s v=""/>
    <s v="שיקו סופרי"/>
    <n v="37044.550000000003"/>
    <n v="11"/>
    <n v="19"/>
    <e v="#NUM!"/>
    <n v="80.38"/>
    <n v="1.7272727272727273"/>
    <x v="1"/>
    <s v="MayaLe@justice.gov.il "/>
    <x v="52"/>
  </r>
  <r>
    <m/>
    <m/>
    <s v="4502420780"/>
    <s v="ZFO"/>
    <s v="0800"/>
    <s v=""/>
    <d v="2024-01-14T00:00:00"/>
    <d v="2024-01-01T00:00:00"/>
    <d v="2024-12-31T00:00:00"/>
    <m/>
    <s v="41034294"/>
    <s v="גורן גיא"/>
    <s v=""/>
    <s v="3"/>
    <n v="10000"/>
    <s v="ILS"/>
    <n v="10000"/>
    <n v="3.87"/>
    <n v="0"/>
    <n v="386.74"/>
    <n v="9613.26"/>
    <s v=""/>
    <s v="  החזר הוצאות חשמל 2024  החזר הוצאות חשמל 2022 ההז"/>
    <s v=""/>
    <n v="0"/>
    <s v="@FM@"/>
    <s v="90"/>
    <s v=""/>
    <s v="038792313"/>
    <s v=""/>
    <s v="שיקו סופרי"/>
    <n v="9613.26"/>
    <n v="11"/>
    <n v="19"/>
    <e v="#NUM!"/>
    <n v="3.87"/>
    <n v="1.7272727272727273"/>
    <x v="0"/>
    <s v="MayaLe@justice.gov.il "/>
    <x v="53"/>
  </r>
  <r>
    <m/>
    <m/>
    <s v="4502420784"/>
    <s v="ZFO"/>
    <s v="0800"/>
    <s v=""/>
    <d v="2024-01-14T00:00:00"/>
    <d v="2024-01-01T00:00:00"/>
    <d v="2024-12-31T00:00:00"/>
    <m/>
    <s v="41393144"/>
    <s v="מירום ניסים"/>
    <s v=""/>
    <s v="3"/>
    <n v="80000"/>
    <s v="ILS"/>
    <n v="80000"/>
    <n v="9.4600000000000009"/>
    <n v="0"/>
    <n v="7564.33"/>
    <n v="72435.67"/>
    <s v=""/>
    <s v=" החזר הוצאות חשמל 2024  פרקליט מאוים  נ.מ 2023 החז"/>
    <s v=""/>
    <n v="0"/>
    <s v="@FM@"/>
    <s v="90"/>
    <s v=""/>
    <s v="038792313"/>
    <s v=""/>
    <s v="שיקו סופרי"/>
    <n v="72435.67"/>
    <n v="11"/>
    <n v="19"/>
    <e v="#NUM!"/>
    <n v="9.4600000000000009"/>
    <n v="1.7272727272727273"/>
    <x v="0"/>
    <s v="MayaLe@justice.gov.il "/>
    <x v="54"/>
  </r>
  <r>
    <m/>
    <m/>
    <s v="4502420786"/>
    <s v="ZFO"/>
    <s v="0800"/>
    <s v=""/>
    <d v="2024-01-14T00:00:00"/>
    <d v="2024-01-01T00:00:00"/>
    <d v="2024-12-31T00:00:00"/>
    <m/>
    <s v="42405066"/>
    <s v="הירש סיגל"/>
    <s v=""/>
    <s v="3"/>
    <n v="14000"/>
    <s v="ILS"/>
    <n v="14000"/>
    <n v="38.79"/>
    <n v="0"/>
    <n v="5430.84"/>
    <n v="8569.16"/>
    <s v=""/>
    <s v=" החזר הוצאות מים וחשמל עמדת זקיף 2024 2022- החזר ה"/>
    <s v=""/>
    <n v="0"/>
    <s v="@FM@"/>
    <s v="90"/>
    <s v=""/>
    <s v="038792313"/>
    <s v=""/>
    <s v="שיקו סופרי"/>
    <n v="8569.16"/>
    <n v="11"/>
    <n v="19"/>
    <e v="#NUM!"/>
    <n v="38.79"/>
    <n v="1.7272727272727273"/>
    <x v="0"/>
    <s v="MayaLe@justice.gov.il "/>
    <x v="54"/>
  </r>
  <r>
    <m/>
    <m/>
    <s v="4502420788"/>
    <s v="ZFO"/>
    <s v="0800"/>
    <s v=""/>
    <d v="2024-01-14T00:00:00"/>
    <d v="2024-01-01T00:00:00"/>
    <d v="2024-12-31T00:00:00"/>
    <m/>
    <s v="41120062"/>
    <s v="קניון סימול אשדוד עסקה"/>
    <s v="558178240"/>
    <s v="3"/>
    <n v="35400"/>
    <s v="ILS"/>
    <n v="35400"/>
    <n v="66.86"/>
    <n v="0"/>
    <n v="23667.71"/>
    <n v="11732.29"/>
    <s v=""/>
    <s v=" חשמל טאבו אשדוד 2024 חשמל טאבו אשדוד 2023 הוקמה ה"/>
    <s v=""/>
    <n v="0"/>
    <s v="@FM@"/>
    <s v="90"/>
    <s v=""/>
    <s v="038792313"/>
    <s v=""/>
    <s v="שיקו סופרי"/>
    <n v="11732.29"/>
    <n v="11"/>
    <n v="19"/>
    <e v="#NUM!"/>
    <n v="66.86"/>
    <n v="1.7272727272727273"/>
    <x v="1"/>
    <s v="MayaLe@justice.gov.il "/>
    <x v="43"/>
  </r>
  <r>
    <m/>
    <m/>
    <s v="4502420791"/>
    <s v="ZFO"/>
    <s v="0800"/>
    <s v=""/>
    <d v="2024-01-14T00:00:00"/>
    <d v="2024-01-01T00:00:00"/>
    <d v="2024-12-31T00:00:00"/>
    <m/>
    <s v="40941393"/>
    <s v="קפס-פרמה בע&quot;מ"/>
    <s v="510945355"/>
    <s v="3"/>
    <n v="47200"/>
    <s v="ILS"/>
    <n v="47200"/>
    <n v="65.010000000000005"/>
    <n v="0"/>
    <n v="30682.95"/>
    <n v="16517.05"/>
    <s v=""/>
    <s v=" חשמל חוצבים 19 שנת 2024 חשמל חוצבים 19 שנת 2023 ה"/>
    <s v=""/>
    <n v="0"/>
    <s v="@FM@"/>
    <s v="90"/>
    <s v=""/>
    <s v="038792313"/>
    <s v=""/>
    <s v="שיקו סופרי"/>
    <n v="16517.05"/>
    <n v="11"/>
    <n v="19"/>
    <e v="#NUM!"/>
    <n v="65.010000000000005"/>
    <n v="1.7272727272727273"/>
    <x v="1"/>
    <s v="MayaLe@justice.gov.il "/>
    <x v="55"/>
  </r>
  <r>
    <m/>
    <m/>
    <s v="4502420797"/>
    <s v="ZFO"/>
    <s v="0800"/>
    <s v=""/>
    <d v="2024-01-14T00:00:00"/>
    <d v="2024-01-01T00:00:00"/>
    <d v="2024-12-31T00:00:00"/>
    <m/>
    <s v="20000183"/>
    <s v="מ. מ. בוקעאתא"/>
    <s v="500240015"/>
    <s v="3"/>
    <n v="60000"/>
    <s v="ILS"/>
    <n v="60000"/>
    <n v="31.5"/>
    <n v="0"/>
    <n v="18898.3"/>
    <n v="41101.699999999997"/>
    <s v=""/>
    <s v="  חשמל בוקעתה דרוזי לשנת 2024 27/7/25 נעילה לבקשת"/>
    <s v=""/>
    <n v="0"/>
    <s v="@FM@"/>
    <s v="90"/>
    <s v=""/>
    <s v="038792313"/>
    <s v=""/>
    <s v="שיקו סופרי"/>
    <n v="41101.699999999997"/>
    <n v="11"/>
    <n v="19"/>
    <e v="#NUM!"/>
    <n v="31.5"/>
    <n v="1.7272727272727273"/>
    <x v="0"/>
    <s v="MayaLe@justice.gov.il "/>
    <x v="56"/>
  </r>
  <r>
    <m/>
    <m/>
    <s v="4502420847"/>
    <s v="ZA"/>
    <s v="0800"/>
    <s v=""/>
    <d v="2024-01-14T00:00:00"/>
    <d v="2024-01-01T00:00:00"/>
    <d v="2024-12-31T00:00:00"/>
    <m/>
    <s v="40003296"/>
    <s v="קבוצת טראוב השקעות בע&quot;מ"/>
    <s v="511681967"/>
    <s v="3"/>
    <n v="618252.66"/>
    <s v="ILS"/>
    <n v="618252.66"/>
    <n v="96.35"/>
    <n v="595655.03"/>
    <n v="759866.07"/>
    <n v="33414.01"/>
    <s v=""/>
    <s v="  דמ&quot;נ שנת 2024 שורה 10 אפ&quot;כ שטח של :255+64+38+20="/>
    <s v="X"/>
    <n v="0"/>
    <s v="@FM@"/>
    <s v="99"/>
    <s v=""/>
    <s v="038792313"/>
    <s v=""/>
    <s v="שיקו סופרי"/>
    <n v="22563.32"/>
    <n v="11"/>
    <n v="19"/>
    <e v="#NUM!"/>
    <n v="96.35"/>
    <n v="1.7272727272727273"/>
    <x v="1"/>
    <s v="MayaLe@justice.gov.il "/>
    <x v="57"/>
  </r>
  <r>
    <m/>
    <m/>
    <s v="4502420915"/>
    <s v="ZFO"/>
    <s v="0800"/>
    <s v=""/>
    <d v="2024-01-14T00:00:00"/>
    <d v="2024-01-01T00:00:00"/>
    <d v="2024-12-31T00:00:00"/>
    <m/>
    <s v="70000036"/>
    <s v="ועד בית הלל 6 ירושלים"/>
    <s v=""/>
    <s v="3"/>
    <n v="11880"/>
    <s v="ILS"/>
    <n v="11880"/>
    <n v="88.89"/>
    <n v="0"/>
    <n v="10560"/>
    <n v="1320"/>
    <s v=""/>
    <s v=" התקשרות לשנת 2024  ועד הלל  6 התקשרות לשנת 2023 ה"/>
    <s v=""/>
    <n v="0"/>
    <s v="@FM@"/>
    <s v="99"/>
    <s v=""/>
    <s v="038792313"/>
    <s v=""/>
    <s v="שיקו סופרי"/>
    <n v="1320"/>
    <n v="11"/>
    <n v="19"/>
    <e v="#NUM!"/>
    <n v="88.89"/>
    <n v="1.7272727272727273"/>
    <x v="1"/>
    <s v="MayaLe@justice.gov.il "/>
    <x v="58"/>
  </r>
  <r>
    <m/>
    <m/>
    <s v="4502421065"/>
    <s v="ZA"/>
    <s v="0800"/>
    <s v=""/>
    <d v="2024-01-14T00:00:00"/>
    <d v="2024-01-01T00:00:00"/>
    <d v="2024-12-31T00:00:00"/>
    <m/>
    <s v="42139225"/>
    <s v="אלטשולר שחם גמל ופנסיה בע&quot;מ"/>
    <s v="513173393"/>
    <s v="3"/>
    <n v="1784728.86"/>
    <s v="ILS"/>
    <n v="1784728.86"/>
    <n v="86.85"/>
    <n v="0"/>
    <n v="1753040.52"/>
    <n v="0"/>
    <s v=""/>
    <s v=" דמ&quot;נ בניין קרסו ב&quot;ש 2024 הספקים החדשים הם אלטשולר"/>
    <s v="X"/>
    <n v="0"/>
    <s v="@FM@"/>
    <s v="99"/>
    <s v=""/>
    <s v="038792313"/>
    <s v=""/>
    <s v="שיקו סופרי"/>
    <n v="301910.62"/>
    <n v="11"/>
    <n v="19"/>
    <e v="#NUM!"/>
    <n v="86.85"/>
    <n v="1.7272727272727273"/>
    <x v="1"/>
    <s v="MayaLe@justice.gov.il "/>
    <x v="59"/>
  </r>
  <r>
    <m/>
    <m/>
    <s v="4502421435"/>
    <s v="ZA"/>
    <s v="0800"/>
    <s v=""/>
    <d v="2024-01-14T00:00:00"/>
    <d v="2024-01-01T00:00:00"/>
    <d v="2024-12-31T00:00:00"/>
    <m/>
    <s v="40953456"/>
    <s v="אחים מואסי אחזקות בע&quot;מ"/>
    <s v="513985911"/>
    <s v="3"/>
    <n v="314146.05"/>
    <s v="ILS"/>
    <n v="314146.05"/>
    <n v="82.4"/>
    <n v="250071.84"/>
    <n v="271853.05"/>
    <n v="17065.71"/>
    <s v=""/>
    <s v=" דמ&quot;נ החל שנתי 2024 שרעיים בקעה אל-גרבייה שורה 10+"/>
    <s v="X"/>
    <n v="0"/>
    <s v="@FM@"/>
    <s v="99"/>
    <s v=""/>
    <s v="038792313"/>
    <s v=""/>
    <s v="שיקו סופרי"/>
    <n v="17065.71"/>
    <n v="11"/>
    <n v="19"/>
    <e v="#NUM!"/>
    <n v="82.4"/>
    <n v="1.7272727272727273"/>
    <x v="1"/>
    <s v="MayaLe@justice.gov.il "/>
    <x v="60"/>
  </r>
  <r>
    <m/>
    <m/>
    <s v="4502421602"/>
    <s v="ZA"/>
    <s v="0800"/>
    <s v=""/>
    <d v="2024-01-15T00:00:00"/>
    <d v="2024-01-01T00:00:00"/>
    <d v="2024-12-31T00:00:00"/>
    <m/>
    <s v="40004238"/>
    <s v="כלליר תפעול ואחזקה בע&quot;מ"/>
    <s v="510671456"/>
    <s v="3"/>
    <n v="524996.43000000005"/>
    <s v="ILS"/>
    <n v="524996.43000000005"/>
    <n v="43.36"/>
    <n v="0"/>
    <n v="226761.1"/>
    <n v="77469.350000000006"/>
    <s v=""/>
    <s v=" שורה 10- שטח משרדים 994.73 * 18.08 שורה 20- שטח ("/>
    <s v=""/>
    <n v="0"/>
    <s v="@FM@"/>
    <s v="99"/>
    <s v=""/>
    <s v="038792313"/>
    <s v=""/>
    <s v="שיקו סופרי"/>
    <n v="77469.36"/>
    <n v="11"/>
    <n v="19"/>
    <e v="#NUM!"/>
    <n v="43.36"/>
    <n v="1.7272727272727273"/>
    <x v="0"/>
    <s v="MayaLe@justice.gov.il "/>
    <x v="61"/>
  </r>
  <r>
    <m/>
    <m/>
    <s v="4502421639"/>
    <s v="ZA"/>
    <s v="0800"/>
    <s v=""/>
    <d v="2024-01-15T00:00:00"/>
    <d v="2024-01-01T00:00:00"/>
    <d v="2024-12-31T00:00:00"/>
    <m/>
    <s v="40005124"/>
    <s v="מגדל שלום מאיר בעמ"/>
    <s v="520027269"/>
    <s v="3"/>
    <n v="386292.83"/>
    <s v="ILS"/>
    <n v="386292.83"/>
    <n v="63.34"/>
    <n v="250520.94"/>
    <n v="244603.78"/>
    <n v="12348.64"/>
    <s v=""/>
    <s v=" התקשרות לשנת 2024 שורה 10 תעריף ניקיון חב' ניהול"/>
    <s v=""/>
    <n v="0"/>
    <s v="@FM@"/>
    <s v="99"/>
    <s v=""/>
    <s v="038792313"/>
    <s v=""/>
    <s v="שיקו סופרי"/>
    <n v="12348.64"/>
    <n v="11"/>
    <n v="19"/>
    <e v="#NUM!"/>
    <n v="63.34"/>
    <n v="1.7272727272727273"/>
    <x v="1"/>
    <s v="MayaLe@justice.gov.il "/>
    <x v="58"/>
  </r>
  <r>
    <m/>
    <m/>
    <s v="4502421937"/>
    <s v="ZA"/>
    <s v="0800"/>
    <s v=""/>
    <d v="2024-01-15T00:00:00"/>
    <d v="2024-01-01T00:00:00"/>
    <d v="2024-12-31T00:00:00"/>
    <m/>
    <s v="40005124"/>
    <s v="מגדל שלום מאיר בעמ"/>
    <s v="520027269"/>
    <s v="3"/>
    <n v="527900.41"/>
    <s v="ILS"/>
    <n v="527900.41"/>
    <n v="97.92"/>
    <n v="527900.4"/>
    <n v="516902.51"/>
    <n v="0"/>
    <s v=""/>
    <s v=" התקשרות לשנת 2024 בקרה על התביעה מגדל שלום שטח 1,"/>
    <s v=""/>
    <n v="0"/>
    <s v="@FM@"/>
    <s v="99"/>
    <s v=""/>
    <s v="038792313"/>
    <s v=""/>
    <s v="שיקו סופרי"/>
    <n v="0"/>
    <n v="11"/>
    <n v="19"/>
    <e v="#NUM!"/>
    <n v="97.92"/>
    <n v="1.7272727272727273"/>
    <x v="1"/>
    <s v="MayaLe@justice.gov.il "/>
    <x v="58"/>
  </r>
  <r>
    <m/>
    <m/>
    <s v="4502421998"/>
    <s v="ZA"/>
    <s v="0800"/>
    <s v=""/>
    <d v="2024-01-15T00:00:00"/>
    <d v="2024-01-01T00:00:00"/>
    <d v="2024-12-31T00:00:00"/>
    <m/>
    <s v="40139427"/>
    <s v="מרכז עירוני ניהול ואחזקה )אילת( 099"/>
    <s v="511526394"/>
    <s v="3"/>
    <n v="48901.919999999998"/>
    <s v="ILS"/>
    <n v="48901.919999999998"/>
    <n v="67.540000000000006"/>
    <n v="31149.84"/>
    <n v="33028.92"/>
    <n v="17752.07"/>
    <s v=""/>
    <s v=" שנה 2024  שורה 10- מח&quot;ש אילת בהתאם חוזה ניהול של"/>
    <s v="X"/>
    <n v="0"/>
    <s v="@FM@"/>
    <s v="99"/>
    <s v=""/>
    <s v="038792313"/>
    <s v=""/>
    <s v="שיקו סופרי"/>
    <n v="17752.07"/>
    <n v="11"/>
    <n v="19"/>
    <e v="#NUM!"/>
    <n v="67.540000000000006"/>
    <n v="1.7272727272727273"/>
    <x v="1"/>
    <s v="MayaLe@justice.gov.il "/>
    <x v="62"/>
  </r>
  <r>
    <m/>
    <m/>
    <s v="4502423282"/>
    <s v="ZFO"/>
    <s v="0800"/>
    <s v=""/>
    <d v="2024-01-17T00:00:00"/>
    <d v="2024-01-01T00:00:00"/>
    <d v="2024-12-31T00:00:00"/>
    <m/>
    <s v="41452882"/>
    <s v="ריט 1 בע&quot;מ- סלע קפיטל"/>
    <s v="558261715"/>
    <s v="3"/>
    <n v="70800"/>
    <s v="ILS"/>
    <n v="70800"/>
    <n v="36.450000000000003"/>
    <n v="0"/>
    <n v="25806.99"/>
    <n v="44993.01"/>
    <s v=""/>
    <s v="  חשמל 2024 אפ&quot;כ לוד 27/7/25 נעילה לבקשת התקציבן ("/>
    <s v=""/>
    <n v="0"/>
    <s v="@FM@"/>
    <s v="90"/>
    <s v=""/>
    <s v="038792313"/>
    <s v=""/>
    <s v="שיקו סופרי"/>
    <n v="44993.01"/>
    <n v="11"/>
    <n v="19"/>
    <e v="#NUM!"/>
    <n v="36.450000000000003"/>
    <n v="1.7272727272727273"/>
    <x v="0"/>
    <s v="MayaLe@justice.gov.il "/>
    <x v="63"/>
  </r>
  <r>
    <m/>
    <m/>
    <s v="4502423336"/>
    <s v="ZFO"/>
    <s v="0800"/>
    <s v=""/>
    <d v="2024-01-17T00:00:00"/>
    <d v="2024-01-01T00:00:00"/>
    <d v="2024-12-31T00:00:00"/>
    <m/>
    <s v="40470571"/>
    <s v="מלם שכר בע&quot;מ"/>
    <s v="513027102"/>
    <s v="3"/>
    <n v="1569400"/>
    <s v="ILS"/>
    <n v="1569400"/>
    <n v="96.38"/>
    <n v="0"/>
    <n v="1512639.59"/>
    <n v="56760.41"/>
    <s v=""/>
    <s v=" תלושי משכורת התקשרות לשנת 2024 החברה מספקת שרותים"/>
    <s v=""/>
    <n v="0"/>
    <s v="@FM@"/>
    <s v="07"/>
    <s v=""/>
    <s v="038792313"/>
    <s v=""/>
    <s v="ורוניק לוי"/>
    <n v="56760.41"/>
    <n v="11"/>
    <n v="19"/>
    <e v="#NUM!"/>
    <n v="96.38"/>
    <n v="1.7272727272727273"/>
    <x v="1"/>
    <s v="MayaLe@justice.gov.il "/>
    <x v="64"/>
  </r>
  <r>
    <m/>
    <m/>
    <s v="4502429300"/>
    <s v="ZA"/>
    <s v="0800"/>
    <s v=""/>
    <d v="2024-01-29T00:00:00"/>
    <d v="2024-01-01T00:00:00"/>
    <d v="2024-12-31T00:00:00"/>
    <m/>
    <s v="40003734"/>
    <s v="חב המשקם לתעסוקת קשישים ובעלי כושר"/>
    <s v="510355720"/>
    <s v="3"/>
    <n v="353072.38"/>
    <s v="ILS"/>
    <n v="353072.38"/>
    <n v="84.76"/>
    <n v="349559.25"/>
    <n v="296711.01"/>
    <n v="485.17"/>
    <s v=""/>
    <s v=" שנת 2024 התקשרות עבור רכישת שירותים שיבוצעו ע&quot;י א"/>
    <s v=""/>
    <n v="0"/>
    <s v="@FM@"/>
    <s v="07"/>
    <s v=""/>
    <s v="038792313"/>
    <s v=""/>
    <s v="שיקו סופרי"/>
    <n v="485.17"/>
    <n v="11"/>
    <n v="19"/>
    <e v="#NUM!"/>
    <n v="84.76"/>
    <n v="1.7272727272727273"/>
    <x v="1"/>
    <s v="MayaLe@justice.gov.il "/>
    <x v="65"/>
  </r>
  <r>
    <m/>
    <m/>
    <s v="4502429326"/>
    <s v="ZA"/>
    <s v="0800"/>
    <s v=""/>
    <d v="2024-01-29T00:00:00"/>
    <d v="2024-01-01T00:00:00"/>
    <d v="2024-12-31T00:00:00"/>
    <m/>
    <s v="40003734"/>
    <s v="חב המשקם לתעסוקת קשישים ובעלי כושר"/>
    <s v="510355720"/>
    <s v="3"/>
    <n v="590514.48"/>
    <s v="ILS"/>
    <n v="590514.48"/>
    <n v="88.36"/>
    <n v="577397.02"/>
    <n v="517375.6"/>
    <n v="9591.7900000000009"/>
    <s v=""/>
    <s v="  התקשרות עבור רכישת שירותים שיבוצעו ע&quot;י אנשים עם"/>
    <s v=""/>
    <n v="0"/>
    <s v="@FM@"/>
    <s v="23"/>
    <s v="10"/>
    <s v="038792313"/>
    <s v=""/>
    <s v="שיקו סופרי"/>
    <n v="9591.7900000000009"/>
    <n v="11"/>
    <n v="19"/>
    <e v="#NUM!"/>
    <n v="88.36"/>
    <n v="1.7272727272727273"/>
    <x v="1"/>
    <s v="MayaLe@justice.gov.il "/>
    <x v="10"/>
  </r>
  <r>
    <m/>
    <m/>
    <s v="4502429891"/>
    <s v="ZFO"/>
    <s v="0800"/>
    <s v=""/>
    <d v="2024-01-30T00:00:00"/>
    <d v="2024-01-01T00:00:00"/>
    <d v="2025-05-31T00:00:00"/>
    <m/>
    <s v="40366984"/>
    <s v="זקן אמיר"/>
    <s v="024612103"/>
    <s v="3"/>
    <n v="1267286.96"/>
    <s v="ILS"/>
    <n v="1267286.96"/>
    <n v="95.79"/>
    <n v="0"/>
    <n v="1184933.2"/>
    <n v="62435.95"/>
    <s v=""/>
    <s v=" מתן שירותי מזנון בלשכה הראשית בהתאם למכרז פומבי 0"/>
    <s v="X"/>
    <n v="0"/>
    <s v="@FM@"/>
    <s v="01"/>
    <s v=""/>
    <s v="038792313"/>
    <s v=""/>
    <s v="הדר גור"/>
    <n v="53387.85"/>
    <n v="16"/>
    <n v="19"/>
    <e v="#NUM!"/>
    <n v="95.79"/>
    <n v="1.1875"/>
    <x v="1"/>
    <s v="MayaLe@justice.gov.il "/>
    <x v="14"/>
  </r>
  <r>
    <m/>
    <m/>
    <s v="4502431775"/>
    <s v="ZA"/>
    <s v="0800"/>
    <s v=""/>
    <d v="2024-02-04T00:00:00"/>
    <d v="2024-01-01T00:00:00"/>
    <d v="2025-08-31T00:00:00"/>
    <m/>
    <s v="40017577"/>
    <s v="מרכז ארצי לבחינות ולהערכה"/>
    <s v=""/>
    <s v="3"/>
    <n v="658450"/>
    <s v="ILS"/>
    <n v="658450"/>
    <n v="46.75"/>
    <n v="0"/>
    <n v="307800"/>
    <n v="410771.19"/>
    <s v=""/>
    <s v=" פרוטוקול 244/23 מיום 23.10.23 עריכת בחינות זכו במ"/>
    <s v="X"/>
    <n v="0"/>
    <s v="@FM@"/>
    <s v="01"/>
    <s v=""/>
    <s v="038792313"/>
    <s v=""/>
    <s v="לימור ניזרי"/>
    <n v="350650"/>
    <n v="19"/>
    <n v="19"/>
    <n v="0"/>
    <n v="46.75"/>
    <n v="1"/>
    <x v="0"/>
    <s v="MayaLe@justice.gov.il "/>
    <x v="66"/>
  </r>
  <r>
    <m/>
    <m/>
    <s v="4502433559"/>
    <s v="ZFO"/>
    <s v="0800"/>
    <s v=""/>
    <d v="2024-02-07T00:00:00"/>
    <d v="2024-01-01T00:00:00"/>
    <d v="2024-12-31T00:00:00"/>
    <m/>
    <s v="10000192"/>
    <s v="מינהל הדיור הממשלתי"/>
    <s v="500105994"/>
    <s v="3"/>
    <n v="135603000"/>
    <s v="ILS"/>
    <n v="135603000"/>
    <n v="99.94"/>
    <n v="0"/>
    <n v="136689617.05000001"/>
    <n v="83382.95"/>
    <s v=""/>
    <s v=" שכירות יחידות המשרד  2024 09.10.2024 - נוסף תקציב"/>
    <s v=""/>
    <n v="0"/>
    <s v="@FM@"/>
    <s v="99"/>
    <s v=""/>
    <s v="038792313"/>
    <s v=""/>
    <s v=""/>
    <n v="83382.95"/>
    <n v="11"/>
    <n v="19"/>
    <e v="#NUM!"/>
    <n v="99.94"/>
    <n v="1.7272727272727273"/>
    <x v="1"/>
    <s v="MayaLe@justice.gov.il "/>
    <x v="67"/>
  </r>
  <r>
    <m/>
    <m/>
    <s v="4502433978"/>
    <s v="ZNB"/>
    <s v="0800"/>
    <s v=""/>
    <d v="2024-02-08T00:00:00"/>
    <d v="2024-01-01T00:00:00"/>
    <d v="2024-12-31T00:00:00"/>
    <m/>
    <s v="40007226"/>
    <s v="בית השנהב - חניונים בע&quot;מ"/>
    <s v="513069013"/>
    <s v="3"/>
    <n v="50413.29"/>
    <s v="ILS"/>
    <n v="50413.29"/>
    <n v="0"/>
    <n v="0"/>
    <n v="0"/>
    <n v="50413.29"/>
    <s v=""/>
    <s v=" התקשרות לצורך מתן שירותי חניה לשנת 2024 התקשרות ח"/>
    <s v=""/>
    <n v="0"/>
    <s v="@FM@"/>
    <s v="23"/>
    <s v="57"/>
    <s v="038792313"/>
    <s v=""/>
    <s v="מאיה לוי"/>
    <n v="50413.29"/>
    <n v="11"/>
    <n v="19"/>
    <e v="#NUM!"/>
    <n v="0"/>
    <n v="1.7272727272727273"/>
    <x v="0"/>
    <s v="MayaLe@justice.gov.il "/>
    <x v="58"/>
  </r>
  <r>
    <m/>
    <m/>
    <s v="4502434429"/>
    <s v="ZA"/>
    <s v="0800"/>
    <s v=""/>
    <d v="2024-02-11T00:00:00"/>
    <d v="2024-01-01T00:00:00"/>
    <d v="2024-12-31T00:00:00"/>
    <m/>
    <s v="41120062"/>
    <s v="קניון סימול אשדוד עסקה"/>
    <s v="558178240"/>
    <s v="3"/>
    <n v="28801.38"/>
    <s v="ILS"/>
    <n v="28801.38"/>
    <n v="87.59"/>
    <n v="25272"/>
    <n v="25201.08"/>
    <n v="3529.38"/>
    <s v=""/>
    <s v=" מתן שירותי חניה 2024 מתן שירותי חניה לעובדי רישום"/>
    <s v=""/>
    <n v="0"/>
    <s v="@FM@"/>
    <s v="23"/>
    <s v="57"/>
    <s v="038792313"/>
    <s v=""/>
    <s v="שיקו סופרי"/>
    <n v="3529.38"/>
    <n v="11"/>
    <n v="19"/>
    <e v="#NUM!"/>
    <n v="87.59"/>
    <n v="1.7272727272727273"/>
    <x v="1"/>
    <s v="MayaLe@justice.gov.il "/>
    <x v="14"/>
  </r>
  <r>
    <m/>
    <m/>
    <s v="4502435023"/>
    <s v="ZA"/>
    <s v="0800"/>
    <s v=""/>
    <d v="2024-02-12T00:00:00"/>
    <d v="2024-01-01T00:00:00"/>
    <d v="2024-12-31T00:00:00"/>
    <m/>
    <s v="40003288"/>
    <s v="ג.ט.י. הגן הטכנולוגי ירושלים בע&quot;מ"/>
    <s v="511590275"/>
    <s v="3"/>
    <n v="22160.400000000001"/>
    <s v="ILS"/>
    <n v="22160.400000000001"/>
    <n v="14.56"/>
    <n v="6595.25"/>
    <n v="3198.05"/>
    <n v="18934.75"/>
    <s v=""/>
    <s v=" התקשרות לצורך מתן שירותי חניה לשנת 2024 בהתאם לאי"/>
    <s v=""/>
    <n v="0"/>
    <s v="@FM@"/>
    <s v="23"/>
    <s v="57"/>
    <s v="038792313"/>
    <s v=""/>
    <s v=""/>
    <n v="18934.75"/>
    <n v="11"/>
    <n v="19"/>
    <e v="#NUM!"/>
    <n v="14.56"/>
    <n v="1.7272727272727273"/>
    <x v="0"/>
    <s v="MayaLe@justice.gov.il "/>
    <x v="58"/>
  </r>
  <r>
    <m/>
    <m/>
    <s v="4502436782"/>
    <s v="ZNB"/>
    <s v="0800"/>
    <s v=""/>
    <d v="2024-02-14T00:00:00"/>
    <d v="2024-02-11T00:00:00"/>
    <d v="2026-02-11T00:00:00"/>
    <m/>
    <s v="40485127"/>
    <s v="א. שמים קבלנות וקומפלטים בע&quot;מ"/>
    <s v="512738634"/>
    <s v="3"/>
    <n v="47765.22"/>
    <s v="ILS"/>
    <n v="47765.22"/>
    <n v="35.020000000000003"/>
    <n v="16637.75"/>
    <n v="16584.75"/>
    <n v="31038.720000000001"/>
    <s v=""/>
    <s v=" עבודות בינוי ושיפוצים ברחבי הארץ בהתאם למאגר המאו"/>
    <s v=""/>
    <n v="0"/>
    <s v="@FM@"/>
    <s v="23"/>
    <s v="57"/>
    <s v="038792313"/>
    <s v=""/>
    <s v="עוזי נעים"/>
    <n v="31038.720000000001"/>
    <n v="24"/>
    <n v="17"/>
    <n v="6"/>
    <n v="35.020000000000003"/>
    <n v="0.70833333333333337"/>
    <x v="1"/>
    <s v="MayaLe@justice.gov.il "/>
    <x v="2"/>
  </r>
  <r>
    <m/>
    <m/>
    <s v="4502438168"/>
    <s v="ZA"/>
    <s v="0800"/>
    <s v=""/>
    <d v="2024-02-18T00:00:00"/>
    <d v="2024-01-01T00:00:00"/>
    <d v="2024-12-31T00:00:00"/>
    <m/>
    <s v="40003444"/>
    <s v="המרכזית ירושלים"/>
    <s v="557631306"/>
    <s v="3"/>
    <n v="50391.9"/>
    <s v="ILS"/>
    <n v="50391.9"/>
    <n v="83.71"/>
    <n v="41827.5"/>
    <n v="41827.5"/>
    <n v="8206.9"/>
    <s v=""/>
    <s v=" שרותי חניה לשנת 2024 בהתאם לאישור ס.חשב התקשרות ע"/>
    <s v=""/>
    <n v="0"/>
    <s v="@FM@"/>
    <s v="23"/>
    <s v="01"/>
    <s v="038792313"/>
    <s v=""/>
    <s v=""/>
    <n v="8206.9"/>
    <n v="11"/>
    <n v="19"/>
    <e v="#NUM!"/>
    <n v="83.71"/>
    <n v="1.7272727272727273"/>
    <x v="1"/>
    <s v="MayaLe@justice.gov.il "/>
    <x v="68"/>
  </r>
  <r>
    <m/>
    <m/>
    <s v="4502438846"/>
    <s v="ZNB"/>
    <s v="0800"/>
    <s v=""/>
    <d v="2024-02-20T00:00:00"/>
    <d v="2024-01-01T00:00:00"/>
    <d v="2024-12-31T00:00:00"/>
    <m/>
    <s v="41579650"/>
    <s v="שיכון ובינוי -סולל בונה נצרת עילית"/>
    <s v="550278196"/>
    <s v="3"/>
    <n v="4292.08"/>
    <s v="ILS"/>
    <n v="4292.08"/>
    <n v="0"/>
    <n v="0"/>
    <n v="0"/>
    <n v="4292.08"/>
    <s v=""/>
    <s v=" חניה עבור אורחיפם בקרית הממשלה נוף הגליל רשת קשר:"/>
    <s v=""/>
    <n v="0"/>
    <s v="@FM@"/>
    <s v="23"/>
    <s v="57"/>
    <s v="038792313"/>
    <s v=""/>
    <s v="מאיה לוי"/>
    <n v="4292.08"/>
    <n v="11"/>
    <n v="19"/>
    <e v="#NUM!"/>
    <n v="0"/>
    <n v="1.7272727272727273"/>
    <x v="0"/>
    <s v="MayaLe@justice.gov.il "/>
    <x v="69"/>
  </r>
  <r>
    <m/>
    <m/>
    <s v="4502439399"/>
    <s v="ZPFC"/>
    <s v="0800"/>
    <s v=""/>
    <d v="2024-02-20T00:00:00"/>
    <d v="2024-01-01T00:00:00"/>
    <d v="2024-12-31T00:00:00"/>
    <m/>
    <s v="42064682"/>
    <s v="י.ע שרותים והשקעות בע&quot;מ"/>
    <s v="512916362"/>
    <s v="3"/>
    <n v="35299.699999999997"/>
    <s v="ILS"/>
    <n v="35299.699999999997"/>
    <n v="57.36"/>
    <n v="20248.2"/>
    <n v="20248.2"/>
    <n v="15051.5"/>
    <s v=""/>
    <s v=" התקשרות לצורך מתן שירותי חניה לשנת 2024 באישורי ה"/>
    <s v=""/>
    <n v="0"/>
    <s v="@FM@"/>
    <s v="23"/>
    <s v="57"/>
    <s v="038792313"/>
    <s v=" 12,608.85"/>
    <s v="שיקו סופרי"/>
    <n v="15051.5"/>
    <n v="11"/>
    <n v="19"/>
    <e v="#NUM!"/>
    <n v="57.36"/>
    <n v="1.7272727272727273"/>
    <x v="1"/>
    <s v="MayaLe@justice.gov.il "/>
    <x v="58"/>
  </r>
  <r>
    <m/>
    <m/>
    <s v="4502439433"/>
    <s v="ZPFC"/>
    <s v="0800"/>
    <s v=""/>
    <d v="2024-02-20T00:00:00"/>
    <d v="2024-01-01T00:00:00"/>
    <d v="2024-12-31T00:00:00"/>
    <m/>
    <s v="40219462"/>
    <s v="קורן אמ.אס.תי אחזקות בע&quot;מ"/>
    <s v="511826810"/>
    <s v="3"/>
    <n v="32198.400000000001"/>
    <s v="ILS"/>
    <n v="32198.400000000001"/>
    <n v="97.12"/>
    <n v="31272.12"/>
    <n v="31272.12"/>
    <n v="926.28"/>
    <s v=""/>
    <s v=" שוברי חניה עבור בית המשפט בטבריה עבור כלל היחידות"/>
    <s v=""/>
    <n v="0"/>
    <s v="@FM@"/>
    <s v="23"/>
    <s v="57"/>
    <s v="038792313"/>
    <s v="791.68"/>
    <s v=""/>
    <n v="926.28"/>
    <n v="11"/>
    <n v="19"/>
    <e v="#NUM!"/>
    <n v="97.12"/>
    <n v="1.7272727272727273"/>
    <x v="1"/>
    <s v="MayaLe@justice.gov.il "/>
    <x v="70"/>
  </r>
  <r>
    <m/>
    <m/>
    <s v="4502439443"/>
    <s v="ZNB"/>
    <s v="0800"/>
    <s v=""/>
    <d v="2024-02-20T00:00:00"/>
    <m/>
    <m/>
    <m/>
    <s v="40003385"/>
    <s v="בית הרכב בע&quot;מ"/>
    <s v="520025248"/>
    <s v="3"/>
    <n v="21521.22"/>
    <s v="ILS"/>
    <n v="21521.22"/>
    <n v="93.45"/>
    <n v="21028.83"/>
    <n v="20107.830000000002"/>
    <n v="492.39"/>
    <s v=""/>
    <s v=" תשלום  חשבוניות בגין שירותי חניה 1/2024 בגין שירו"/>
    <s v=""/>
    <n v="0"/>
    <s v="@FM@"/>
    <s v="99"/>
    <s v=""/>
    <s v="038792313"/>
    <s v=""/>
    <s v="מאיה לוי"/>
    <n v="492.39"/>
    <n v="0"/>
    <n v="1507"/>
    <e v="#NUM!"/>
    <n v="93.45"/>
    <e v="#DIV/0!"/>
    <x v="3"/>
    <s v="MayaLe@justice.gov.il "/>
    <x v="71"/>
  </r>
  <r>
    <m/>
    <m/>
    <s v="4502441243"/>
    <s v="ZA"/>
    <s v="0800"/>
    <s v=""/>
    <d v="2024-02-26T00:00:00"/>
    <d v="2024-01-01T00:00:00"/>
    <d v="2024-12-31T00:00:00"/>
    <m/>
    <s v="40440972"/>
    <s v="תפארת העיר - חברה לבנין להשקעות בע&quot;"/>
    <s v="511232506"/>
    <s v="3"/>
    <n v="5014.4399999999996"/>
    <s v="ILS"/>
    <n v="5014.4399999999996"/>
    <n v="84.8"/>
    <n v="4240.49"/>
    <n v="4240.49"/>
    <n v="766.76"/>
    <s v=""/>
    <s v="  התקשרות לצורך מתן שירותי חניה לשנת 2024 שירותי ח"/>
    <s v=""/>
    <n v="0"/>
    <s v="@FM@"/>
    <s v="23"/>
    <s v="57"/>
    <s v="038792313"/>
    <s v=""/>
    <s v=""/>
    <n v="766.76"/>
    <n v="11"/>
    <n v="19"/>
    <e v="#NUM!"/>
    <n v="84.8"/>
    <n v="1.7272727272727273"/>
    <x v="1"/>
    <s v="MayaLe@justice.gov.il "/>
    <x v="10"/>
  </r>
  <r>
    <m/>
    <m/>
    <s v="4502441260"/>
    <s v="ZPFC"/>
    <s v="0800"/>
    <s v=""/>
    <d v="2024-02-26T00:00:00"/>
    <d v="2024-01-01T00:00:00"/>
    <d v="2024-12-31T00:00:00"/>
    <m/>
    <s v="40003384"/>
    <s v="מ.ת.מ. מבני תעשיה ומלאכה בע&quot;מ"/>
    <s v="520024266"/>
    <s v="3"/>
    <n v="50427.33"/>
    <s v="ILS"/>
    <n v="50427.33"/>
    <n v="20.78"/>
    <n v="10640.43"/>
    <n v="10480.040000000001"/>
    <n v="39947.29"/>
    <s v=""/>
    <s v=" התקשרות לצורך מתן שירותי חניה לשנת 2024 הקקשרות ב"/>
    <s v=""/>
    <n v="0"/>
    <s v="@FM@"/>
    <s v="23"/>
    <s v="57"/>
    <s v="038792313"/>
    <s v=" 33,697.43"/>
    <s v="שיקו סופרי"/>
    <n v="39947.29"/>
    <n v="11"/>
    <n v="19"/>
    <e v="#NUM!"/>
    <n v="20.78"/>
    <n v="1.7272727272727273"/>
    <x v="0"/>
    <s v="MayaLe@justice.gov.il "/>
    <x v="58"/>
  </r>
  <r>
    <m/>
    <m/>
    <s v="4502441993"/>
    <s v="ZPFC"/>
    <s v="0800"/>
    <s v=""/>
    <d v="2024-02-29T00:00:00"/>
    <d v="2024-02-01T00:00:00"/>
    <d v="2026-01-31T00:00:00"/>
    <m/>
    <s v="40358212"/>
    <s v="טי. אנד. אם סער בטחון בע&quot;מ"/>
    <s v="511635625"/>
    <s v="3"/>
    <n v="67915608"/>
    <s v="ILS"/>
    <n v="67915608"/>
    <n v="44.26"/>
    <n v="30917605.57"/>
    <n v="30057852.829999998"/>
    <n v="37857755.219999999"/>
    <s v=""/>
    <s v=" אספקת שירותי אבטחה לבתי מאוימים, לאבטחת מאוימים ו"/>
    <s v=""/>
    <n v="0"/>
    <s v="@FM@"/>
    <s v="01"/>
    <s v=""/>
    <s v="038792313"/>
    <s v=" 31,200,741.50"/>
    <s v="נעמה נעמי שלום שמואל"/>
    <n v="37857755.219999999"/>
    <n v="23"/>
    <n v="18"/>
    <n v="5"/>
    <n v="44.26"/>
    <n v="0.78260869565217395"/>
    <x v="0"/>
    <s v="MayaLe@justice.gov.il "/>
    <x v="72"/>
  </r>
  <r>
    <m/>
    <m/>
    <s v="4502444801"/>
    <s v="ZPFC"/>
    <s v="0800"/>
    <s v=""/>
    <d v="2024-03-07T00:00:00"/>
    <d v="2024-01-15T00:00:00"/>
    <d v="2024-12-31T00:00:00"/>
    <m/>
    <s v="40951865"/>
    <s v="קבוצת עזריאלי בע&quot;מ"/>
    <s v="510960719"/>
    <s v="3"/>
    <n v="1754424"/>
    <s v="ILS"/>
    <n v="1754424"/>
    <n v="78.489999999999995"/>
    <n v="1532473.43"/>
    <n v="1377132.16"/>
    <n v="377291.84"/>
    <s v=""/>
    <s v=" פרוטוקול 14/24 מאשר התקשרות לצורך מתן שירותי חניה"/>
    <s v=""/>
    <n v="0"/>
    <s v="@FM@"/>
    <s v="23"/>
    <s v="01"/>
    <s v="038792313"/>
    <s v=" 78,835.33"/>
    <s v="שיקו סופרי"/>
    <n v="377291.84"/>
    <n v="11"/>
    <n v="18"/>
    <e v="#NUM!"/>
    <n v="78.489999999999995"/>
    <n v="1.6363636363636365"/>
    <x v="1"/>
    <s v="MayaLe@justice.gov.il "/>
    <x v="66"/>
  </r>
  <r>
    <m/>
    <m/>
    <s v="4502444807"/>
    <s v="ZA"/>
    <s v="0800"/>
    <s v=""/>
    <d v="2024-03-07T00:00:00"/>
    <d v="2024-04-01T00:00:00"/>
    <d v="2025-03-31T00:00:00"/>
    <m/>
    <s v="40223293"/>
    <s v="טרנס טרה אינווסטמנטס בע&quot;מ"/>
    <s v="520040312"/>
    <s v="3"/>
    <n v="107616"/>
    <s v="ILS"/>
    <n v="107616"/>
    <n v="75"/>
    <n v="80028"/>
    <n v="91672.39"/>
    <n v="31862.71"/>
    <s v=""/>
    <s v=" פרוטוקול מספר 134/17 מאשר התקשרות לצורך מתן שירות"/>
    <s v="X"/>
    <n v="0"/>
    <s v="@FM@"/>
    <s v="07"/>
    <s v=""/>
    <s v="038792313"/>
    <s v=""/>
    <s v="שיקו סופרי"/>
    <n v="26904"/>
    <n v="11"/>
    <n v="16"/>
    <e v="#NUM!"/>
    <n v="75"/>
    <n v="1.4545454545454546"/>
    <x v="1"/>
    <s v="MayaLe@justice.gov.il "/>
    <x v="66"/>
  </r>
  <r>
    <m/>
    <m/>
    <s v="4502445261"/>
    <s v="ZA"/>
    <s v="0800"/>
    <s v=""/>
    <d v="2024-03-10T00:00:00"/>
    <d v="2024-02-01T00:00:00"/>
    <d v="2025-01-31T00:00:00"/>
    <m/>
    <s v="40510797"/>
    <s v="פלאקסי ישראל בע&quot;מ"/>
    <s v="512768706"/>
    <s v="3"/>
    <n v="151282.04"/>
    <s v="ILS"/>
    <n v="151282.04"/>
    <n v="75.94"/>
    <n v="114169.93"/>
    <n v="113995"/>
    <n v="42641.45"/>
    <s v=""/>
    <s v="  הסעדה עבור מח&quot;ש לפי פרוטוקול 35.24 היקף ההתקשרות"/>
    <s v="X"/>
    <n v="0"/>
    <s v="@FM@"/>
    <s v="01"/>
    <s v=""/>
    <s v="038792313"/>
    <s v=""/>
    <s v="גלעד גור"/>
    <n v="36400.370000000003"/>
    <n v="11"/>
    <n v="18"/>
    <e v="#NUM!"/>
    <n v="75.94"/>
    <n v="1.6363636363636365"/>
    <x v="1"/>
    <s v="MayaLe@justice.gov.il "/>
    <x v="73"/>
  </r>
  <r>
    <m/>
    <m/>
    <s v="4502447766"/>
    <s v="ZNB"/>
    <s v="0800"/>
    <s v=""/>
    <d v="2024-03-17T00:00:00"/>
    <d v="2024-03-01T00:00:00"/>
    <d v="2024-12-31T00:00:00"/>
    <m/>
    <s v="42764001"/>
    <s v="חניון בית המשפט טבריה, ניהול בע&quot;מ"/>
    <s v="516784253"/>
    <s v="3"/>
    <n v="50405.16"/>
    <s v="ILS"/>
    <n v="50405.16"/>
    <n v="92.2"/>
    <n v="46078.16"/>
    <n v="46078.16"/>
    <n v="3933.18"/>
    <s v=""/>
    <s v=" שוברי חניה עבור בית המשפט בטבריה עבור כלל היחידות"/>
    <s v=""/>
    <n v="0"/>
    <s v="@FM@"/>
    <s v="99"/>
    <s v=""/>
    <s v="038792313"/>
    <s v=""/>
    <s v="שיקו סופרי"/>
    <n v="3933.18"/>
    <n v="9"/>
    <n v="17"/>
    <e v="#NUM!"/>
    <n v="92.2"/>
    <n v="1.8888888888888888"/>
    <x v="1"/>
    <s v="MayaLe@justice.gov.il "/>
    <x v="70"/>
  </r>
  <r>
    <m/>
    <m/>
    <s v="4502447951"/>
    <s v="ZA"/>
    <s v="0800"/>
    <s v=""/>
    <d v="2024-03-17T00:00:00"/>
    <d v="2024-01-01T00:00:00"/>
    <d v="2024-03-31T00:00:00"/>
    <m/>
    <s v="42295972"/>
    <s v="נוף הפארק הדס קפיטל בע&quot;מ"/>
    <s v="516264579"/>
    <s v="3"/>
    <n v="2281.1799999999998"/>
    <s v="ILS"/>
    <n v="2281.1799999999998"/>
    <n v="0"/>
    <n v="0"/>
    <n v="0"/>
    <n v="2281.1799999999998"/>
    <s v=""/>
    <s v=" מתן חניה חודש 2/2024 עבור חניה לעובדים בהילל 6 פר"/>
    <s v=""/>
    <n v="0"/>
    <s v="@FM@"/>
    <s v="99"/>
    <s v=""/>
    <s v="038792313"/>
    <s v=""/>
    <s v="שיקו סופרי"/>
    <n v="2281.1799999999998"/>
    <n v="2"/>
    <n v="19"/>
    <e v="#NUM!"/>
    <n v="0"/>
    <n v="9.5"/>
    <x v="0"/>
    <s v="MayaLe@justice.gov.il "/>
    <x v="74"/>
  </r>
  <r>
    <m/>
    <m/>
    <s v="4502447986"/>
    <s v="ZPFC"/>
    <s v="0800"/>
    <s v=""/>
    <d v="2024-03-17T00:00:00"/>
    <d v="2024-01-01T00:00:00"/>
    <d v="2024-12-31T00:00:00"/>
    <m/>
    <s v="40458062"/>
    <s v="שרקת מווקף סיאראת אלזהראא בע&quot;מ"/>
    <s v="514453240"/>
    <s v="3"/>
    <n v="274822"/>
    <s v="ILS"/>
    <n v="274822"/>
    <n v="86.07"/>
    <n v="236706.15"/>
    <n v="236538.9"/>
    <n v="38283.1"/>
    <s v=""/>
    <s v=" פרוטוקול מספר  327/23 מאשר התקשרות לצורך מתן שירו"/>
    <s v=""/>
    <n v="0"/>
    <s v="@FM@"/>
    <s v="23"/>
    <s v="01"/>
    <s v="038792313"/>
    <s v=" 30,730.00"/>
    <s v="שיקו סופרי"/>
    <n v="38283.1"/>
    <n v="11"/>
    <n v="19"/>
    <e v="#NUM!"/>
    <n v="86.07"/>
    <n v="1.7272727272727273"/>
    <x v="1"/>
    <s v="MayaLe@justice.gov.il "/>
    <x v="66"/>
  </r>
  <r>
    <m/>
    <m/>
    <s v="4502448210"/>
    <s v="ZPFC"/>
    <s v="0800"/>
    <s v=""/>
    <d v="2024-03-18T00:00:00"/>
    <d v="2024-01-01T00:00:00"/>
    <d v="2025-12-31T00:00:00"/>
    <m/>
    <s v="40005174"/>
    <s v="בלנד שפות"/>
    <s v="540179223"/>
    <s v="3"/>
    <n v="4012000"/>
    <s v="ILS"/>
    <n v="4012000"/>
    <n v="51.76"/>
    <n v="2102111.67"/>
    <n v="2261368.5699999998"/>
    <n v="2163345.27"/>
    <s v=""/>
    <s v=" מתן שירותי תרגום לשנת 2024 בהתאם לפרוטוקול 335/23"/>
    <s v="X"/>
    <n v="0"/>
    <s v="@FM@"/>
    <s v="01"/>
    <s v=""/>
    <s v="038792313"/>
    <s v="  1,506,047.60"/>
    <s v="אורטל מויאל"/>
    <n v="1935273.82"/>
    <n v="23"/>
    <n v="19"/>
    <n v="4"/>
    <n v="51.76"/>
    <n v="0.82608695652173914"/>
    <x v="1"/>
    <s v="MayaLe@justice.gov.il "/>
    <x v="14"/>
  </r>
  <r>
    <m/>
    <m/>
    <s v="4502448215"/>
    <s v="ZPFC"/>
    <s v="0800"/>
    <s v=""/>
    <d v="2024-03-18T00:00:00"/>
    <d v="2024-01-01T00:00:00"/>
    <d v="2025-12-31T00:00:00"/>
    <m/>
    <s v="40473934"/>
    <s v="אולטקסט שרותי משרד מתקדמים בע&quot;מ"/>
    <s v="514503713"/>
    <s v="3"/>
    <n v="3107122.7"/>
    <s v="ILS"/>
    <n v="3107122.7"/>
    <n v="57.4"/>
    <n v="1786539.21"/>
    <n v="1956928.64"/>
    <n v="1479628.13"/>
    <s v=""/>
    <s v=" מתן שירותי תרגום לשנת 2024 בהתאם לפרוטוקול 335/23"/>
    <s v="X"/>
    <n v="0"/>
    <s v="@FM@"/>
    <s v="01"/>
    <s v=""/>
    <s v="038792313"/>
    <s v="  1,111,187.44"/>
    <s v="אורטל מויאל"/>
    <n v="1323637.81"/>
    <n v="23"/>
    <n v="19"/>
    <n v="4"/>
    <n v="57.4"/>
    <n v="0.82608695652173914"/>
    <x v="1"/>
    <s v="MayaLe@justice.gov.il "/>
    <x v="14"/>
  </r>
  <r>
    <m/>
    <m/>
    <s v="4502448755"/>
    <s v="ZNB"/>
    <s v="0800"/>
    <s v=""/>
    <d v="2024-03-19T00:00:00"/>
    <d v="2024-02-05T00:00:00"/>
    <d v="2025-12-31T00:00:00"/>
    <m/>
    <s v="41449525"/>
    <s v="אפי נכסים זכיינות ירושלים 2013 בע&quot;מ"/>
    <s v="514872266"/>
    <s v="3"/>
    <n v="2823931.16"/>
    <s v="ILS"/>
    <n v="2823931.16"/>
    <n v="49.01"/>
    <n v="1383920.6"/>
    <n v="1383920.6"/>
    <n v="1440010.56"/>
    <s v=""/>
    <s v=" תכנון הקמה מימון חלקי ותחזוקה של המבנה החדש  בהתא"/>
    <s v=""/>
    <n v="0"/>
    <s v="@FM@"/>
    <s v="07"/>
    <s v=""/>
    <s v="038792313"/>
    <s v=""/>
    <s v="עידן אילן"/>
    <n v="1440010.56"/>
    <n v="22"/>
    <n v="17"/>
    <n v="4"/>
    <n v="49.01"/>
    <n v="0.77272727272727271"/>
    <x v="0"/>
    <s v="MayaLe@justice.gov.il "/>
    <x v="75"/>
  </r>
  <r>
    <m/>
    <m/>
    <s v="4502449874"/>
    <s v="ZPFC"/>
    <s v="0800"/>
    <s v=""/>
    <d v="2024-03-24T00:00:00"/>
    <d v="2024-06-01T00:00:00"/>
    <d v="2025-05-31T00:00:00"/>
    <m/>
    <s v="42482357"/>
    <s v="חניון בית המשפט חדרה, ניהול בע&quot;מ"/>
    <s v="515956167"/>
    <s v="3"/>
    <n v="50427.35"/>
    <s v="ILS"/>
    <n v="50427.35"/>
    <n v="19.93"/>
    <n v="14927.11"/>
    <n v="10049.23"/>
    <n v="40378.120000000003"/>
    <s v=""/>
    <s v=" התקשרות לצורך מתן שירותי חניה לשנת 2024 במסגרת אי"/>
    <s v=""/>
    <n v="0"/>
    <s v="@FM@"/>
    <s v="23"/>
    <s v="57"/>
    <s v="038792313"/>
    <s v=" 30,000.37"/>
    <s v="שיקו סופרי"/>
    <n v="40378.120000000003"/>
    <n v="11"/>
    <n v="14"/>
    <e v="#NUM!"/>
    <n v="19.93"/>
    <n v="1.2727272727272727"/>
    <x v="0"/>
    <s v="MayaLe@justice.gov.il "/>
    <x v="58"/>
  </r>
  <r>
    <m/>
    <m/>
    <s v="4502450276"/>
    <s v="ZPFC"/>
    <s v="0800"/>
    <s v=""/>
    <d v="2024-03-26T00:00:00"/>
    <d v="2024-02-01T00:00:00"/>
    <d v="2026-01-31T00:00:00"/>
    <m/>
    <s v="40362209"/>
    <s v="רפואון בע&quot;מ"/>
    <s v="513192831"/>
    <s v="3"/>
    <n v="1475999.93"/>
    <s v="ILS"/>
    <n v="1475999.93"/>
    <n v="63.61"/>
    <n v="1048509.74"/>
    <n v="938909.17"/>
    <n v="578518.82999999996"/>
    <s v=""/>
    <s v=" שירותי איסוף תיעוד רפואי עבור פרקליטויות לפי פרוט"/>
    <s v="X"/>
    <n v="0"/>
    <s v="@FM@"/>
    <s v="01"/>
    <s v=""/>
    <s v="038792313"/>
    <s v="358,744.89"/>
    <s v="אורן פרץ"/>
    <n v="537090.76"/>
    <n v="23"/>
    <n v="18"/>
    <n v="5"/>
    <n v="63.61"/>
    <n v="0.78260869565217395"/>
    <x v="1"/>
    <s v="MayaLe@justice.gov.il "/>
    <x v="76"/>
  </r>
  <r>
    <m/>
    <m/>
    <s v="4502450668"/>
    <s v="ZPFC"/>
    <s v="0800"/>
    <s v=""/>
    <d v="2024-03-26T00:00:00"/>
    <d v="2024-01-01T00:00:00"/>
    <d v="2025-12-31T00:00:00"/>
    <m/>
    <s v="40384114"/>
    <s v="איטייפ-אומניטק בע&quot;מ"/>
    <s v="513744136"/>
    <s v="3"/>
    <n v="4012000"/>
    <s v="ILS"/>
    <n v="4012000"/>
    <n v="40.08"/>
    <n v="1718616.38"/>
    <n v="1750665.17"/>
    <n v="2687283.94"/>
    <s v=""/>
    <s v=" מתן שירותי תרגום לשנת 2024 בהתאם לפרוטוקול 335/23"/>
    <s v="X"/>
    <n v="0"/>
    <s v="@FM@"/>
    <s v="01"/>
    <s v=""/>
    <s v="038792313"/>
    <s v="  1,935,626.93"/>
    <s v="אורטל מויאל"/>
    <n v="2403976.08"/>
    <n v="23"/>
    <n v="19"/>
    <n v="4"/>
    <n v="40.08"/>
    <n v="0.82608695652173914"/>
    <x v="0"/>
    <s v="MayaLe@justice.gov.il "/>
    <x v="14"/>
  </r>
  <r>
    <m/>
    <m/>
    <s v="4502451490"/>
    <s v="ZFO"/>
    <s v="0800"/>
    <s v=""/>
    <d v="2024-03-28T00:00:00"/>
    <d v="2024-01-01T00:00:00"/>
    <d v="2024-12-31T00:00:00"/>
    <m/>
    <s v="40246723"/>
    <s v="הקרן הפנימית לביטוחי הממשלה"/>
    <s v=""/>
    <s v="3"/>
    <n v="1150000"/>
    <s v="ILS"/>
    <n v="1150000"/>
    <n v="92.04"/>
    <n v="0"/>
    <n v="1058501.26"/>
    <n v="91498.74"/>
    <s v=""/>
    <s v=" ביטוחים 2024 משרד המשפטים ספק משרד האוצר"/>
    <s v=""/>
    <n v="0"/>
    <s v="@FM@"/>
    <s v="23"/>
    <s v="07"/>
    <s v="038792313"/>
    <s v=""/>
    <s v=""/>
    <n v="91498.74"/>
    <n v="11"/>
    <n v="19"/>
    <e v="#NUM!"/>
    <n v="92.04"/>
    <n v="1.7272727272727273"/>
    <x v="1"/>
    <s v="MayaLe@justice.gov.il "/>
    <x v="77"/>
  </r>
  <r>
    <m/>
    <m/>
    <s v="4502452053"/>
    <s v="ZNB"/>
    <s v="0800"/>
    <s v=""/>
    <d v="2024-03-31T00:00:00"/>
    <d v="2024-04-01T00:00:00"/>
    <d v="2025-12-31T00:00:00"/>
    <m/>
    <s v="41449525"/>
    <s v="אפי נכסים זכיינות ירושלים 2013 בע&quot;מ"/>
    <s v="514872266"/>
    <s v="3"/>
    <n v="18920989.280000001"/>
    <s v="ILS"/>
    <n v="18920989.280000001"/>
    <n v="79.38"/>
    <n v="15162401.890000001"/>
    <n v="15002501.92"/>
    <n v="1988828.17"/>
    <s v=""/>
    <s v=" הוצאות תפעול בניין חדש   2024 30.6.2025 - תוספת ש"/>
    <s v=""/>
    <n v="0"/>
    <s v="@FM@"/>
    <s v="07"/>
    <s v=""/>
    <s v="038792313"/>
    <s v=""/>
    <s v="אברהם לוי"/>
    <n v="1988828.1599999999"/>
    <n v="20"/>
    <n v="16"/>
    <n v="4"/>
    <n v="79.38"/>
    <n v="0.8"/>
    <x v="1"/>
    <s v="MayaLe@justice.gov.il "/>
    <x v="78"/>
  </r>
  <r>
    <m/>
    <m/>
    <s v="4502455281"/>
    <s v="ZPFC"/>
    <s v="0800"/>
    <s v=""/>
    <d v="2024-04-07T00:00:00"/>
    <d v="2024-01-01T00:00:00"/>
    <d v="2024-12-31T00:00:00"/>
    <m/>
    <s v="40285775"/>
    <s v="אדגר השקעות ופיתוח בע&quot;מ"/>
    <s v="520035171"/>
    <s v="3"/>
    <n v="1808102.86"/>
    <s v="ILS"/>
    <n v="1808102.86"/>
    <n v="86.01"/>
    <n v="1671724.4"/>
    <n v="2108072.2000000002"/>
    <n v="364361.91"/>
    <s v=""/>
    <s v=" שירותי חנייה לשנת 2024 בהתאם לפרוטוקול  328/23 27"/>
    <s v="X"/>
    <n v="0"/>
    <s v="@FM@"/>
    <s v="23"/>
    <s v="01"/>
    <s v="038792313"/>
    <s v="114,475.21"/>
    <s v="שיקו סופרי"/>
    <n v="252976.45"/>
    <n v="11"/>
    <n v="19"/>
    <e v="#NUM!"/>
    <n v="86.01"/>
    <n v="1.7272727272727273"/>
    <x v="1"/>
    <s v="MayaLe@justice.gov.il "/>
    <x v="79"/>
  </r>
  <r>
    <m/>
    <m/>
    <s v="4502455425"/>
    <s v="ZPFC"/>
    <s v="0800"/>
    <s v=""/>
    <d v="2024-04-08T00:00:00"/>
    <d v="2024-04-01T00:00:00"/>
    <d v="2025-03-31T00:00:00"/>
    <m/>
    <s v="40254961"/>
    <s v="יאיר השחר- חניונים בע&quot;מ"/>
    <s v="513104885"/>
    <s v="3"/>
    <n v="50427.35"/>
    <s v="ILS"/>
    <n v="50427.35"/>
    <n v="79.87"/>
    <n v="40291.54"/>
    <n v="40276.870000000003"/>
    <n v="10150.469999999999"/>
    <s v=""/>
    <s v=" שירותי חניה לשנת 2024 בחניון זיסו פתח תקווה לעובד"/>
    <s v=""/>
    <n v="0"/>
    <s v="@FM@"/>
    <s v="23"/>
    <s v="01"/>
    <s v="038792313"/>
    <s v="  8,373.46"/>
    <s v="שיקו סופרי"/>
    <n v="10150.469999999999"/>
    <n v="11"/>
    <n v="16"/>
    <e v="#NUM!"/>
    <n v="79.87"/>
    <n v="1.4545454545454546"/>
    <x v="1"/>
    <s v="MayaLe@justice.gov.il "/>
    <x v="79"/>
  </r>
  <r>
    <m/>
    <m/>
    <s v="4502455435"/>
    <s v="ZPFC"/>
    <s v="0800"/>
    <s v=""/>
    <d v="2024-04-08T00:00:00"/>
    <d v="2024-03-01T00:00:00"/>
    <d v="2026-02-28T00:00:00"/>
    <m/>
    <s v="42255462"/>
    <s v="קיו-לינגואה שירותי תרגום בע&quot;מ"/>
    <s v="515867521"/>
    <s v="3"/>
    <n v="295000"/>
    <s v="ILS"/>
    <n v="295000"/>
    <n v="4.03"/>
    <n v="11877.06"/>
    <n v="11877.06"/>
    <n v="283122.94"/>
    <s v=""/>
    <s v=" מתן שירותי תרגום מסמכים בתחום הרפואה המשפטית עבור"/>
    <s v=""/>
    <n v="0"/>
    <s v="@FM@"/>
    <s v="01"/>
    <s v=""/>
    <s v="038792313"/>
    <s v="239,900.00"/>
    <s v="רוחמה שמואלי"/>
    <n v="283122.94"/>
    <n v="23"/>
    <n v="17"/>
    <n v="6"/>
    <n v="4.03"/>
    <n v="0.73913043478260865"/>
    <x v="0"/>
    <s v="MayaLe@justice.gov.il "/>
    <x v="14"/>
  </r>
  <r>
    <m/>
    <m/>
    <s v="4502455959"/>
    <s v="ZNB"/>
    <s v="0800"/>
    <s v=""/>
    <d v="2024-04-09T00:00:00"/>
    <d v="2024-03-01T00:00:00"/>
    <d v="2024-03-31T00:00:00"/>
    <m/>
    <s v="42216922"/>
    <s v="חניון מוזיאון הסובלנות בע&quot;מ"/>
    <s v="515457687"/>
    <s v="3"/>
    <n v="95391.53"/>
    <s v="ILS"/>
    <n v="95391.53"/>
    <n v="99.8"/>
    <n v="95199.91"/>
    <n v="95199.9"/>
    <n v="191.62"/>
    <s v=""/>
    <s v=" תשלום חשבוניות חניה 3/2024 בהעדר הזמנת רכש באישור"/>
    <s v=""/>
    <n v="0"/>
    <s v="@FM@"/>
    <s v="99"/>
    <s v=""/>
    <s v="038792313"/>
    <s v=""/>
    <s v="שיקו סופרי"/>
    <n v="191.62"/>
    <n v="0"/>
    <n v="17"/>
    <e v="#NUM!"/>
    <n v="99.8"/>
    <e v="#DIV/0!"/>
    <x v="3"/>
    <s v="MayaLe@justice.gov.il "/>
    <x v="80"/>
  </r>
  <r>
    <m/>
    <m/>
    <s v="4502456732"/>
    <s v="ZA"/>
    <s v="0800"/>
    <s v=""/>
    <d v="2024-04-10T00:00:00"/>
    <d v="2024-01-01T00:00:00"/>
    <d v="2024-03-31T00:00:00"/>
    <m/>
    <s v="40254961"/>
    <s v="יאיר השחר- חניונים בע&quot;מ"/>
    <s v="513104885"/>
    <s v="3"/>
    <n v="45852.1"/>
    <s v="ILS"/>
    <n v="45852.1"/>
    <n v="94.08"/>
    <n v="43114.5"/>
    <n v="43114.5"/>
    <n v="2737.6"/>
    <s v=""/>
    <s v=" התקשרות  לצורך מתן שירותי חניה למגדל העיר וזיסו פ"/>
    <s v=""/>
    <n v="0"/>
    <s v="@FM@"/>
    <s v="99"/>
    <s v=""/>
    <s v="038792313"/>
    <s v=""/>
    <s v="שיקו סופרי"/>
    <n v="2737.6"/>
    <n v="2"/>
    <n v="19"/>
    <e v="#NUM!"/>
    <n v="94.08"/>
    <n v="9.5"/>
    <x v="1"/>
    <s v="MayaLe@justice.gov.il "/>
    <x v="81"/>
  </r>
  <r>
    <m/>
    <m/>
    <s v="4502457222"/>
    <s v="ZA"/>
    <s v="0800"/>
    <s v=""/>
    <d v="2024-04-11T00:00:00"/>
    <d v="2024-02-19T00:00:00"/>
    <d v="2024-12-31T00:00:00"/>
    <m/>
    <s v="42496804"/>
    <s v="חניון בניין ב' קריית הממשלה חיפה, נ"/>
    <s v="516784030"/>
    <s v="3"/>
    <n v="1569601.5"/>
    <s v="ILS"/>
    <n v="1569601.5"/>
    <n v="90.15"/>
    <n v="0"/>
    <n v="1530378.35"/>
    <n v="171832.71"/>
    <s v=""/>
    <s v=" שירותי חניה בנכסי אריאל קרית הממשלה חיפה לשנת 202"/>
    <s v="X"/>
    <n v="0"/>
    <s v="@FM@"/>
    <s v="07"/>
    <s v=""/>
    <s v="038792313"/>
    <s v=""/>
    <s v="שיקו סופרי"/>
    <n v="154596.39000000001"/>
    <n v="10"/>
    <n v="17"/>
    <e v="#NUM!"/>
    <n v="90.15"/>
    <n v="1.7"/>
    <x v="1"/>
    <s v="MayaLe@justice.gov.il "/>
    <x v="79"/>
  </r>
  <r>
    <m/>
    <m/>
    <s v="4502459041"/>
    <s v="ZPFC"/>
    <s v="0800"/>
    <s v=""/>
    <d v="2024-04-16T00:00:00"/>
    <d v="2024-03-01T00:00:00"/>
    <d v="2026-02-28T00:00:00"/>
    <m/>
    <s v="40001137"/>
    <s v="תיגבור-מאגר כח אדם מקצועי זמני בע&quot;מ"/>
    <s v="793004011"/>
    <s v="3"/>
    <n v="2969628"/>
    <s v="ILS"/>
    <n v="2969628"/>
    <n v="49.34"/>
    <n v="1483067.12"/>
    <n v="1473734.01"/>
    <n v="1586578.36"/>
    <s v=""/>
    <s v=" שירותי השגחה על נבחנים בבחינות שונות שנערכים על י"/>
    <s v="X"/>
    <n v="0"/>
    <s v="@FM@"/>
    <s v="01"/>
    <s v=""/>
    <s v="038792313"/>
    <s v="  1,253,361.56"/>
    <s v="לימור ניזרי"/>
    <n v="1504485.08"/>
    <n v="23"/>
    <n v="17"/>
    <n v="6"/>
    <n v="49.34"/>
    <n v="0.73913043478260865"/>
    <x v="1"/>
    <s v="MayaLe@justice.gov.il "/>
    <x v="82"/>
  </r>
  <r>
    <m/>
    <m/>
    <s v="4502459049"/>
    <s v="ZPFC"/>
    <s v="0800"/>
    <s v=""/>
    <d v="2024-04-16T00:00:00"/>
    <d v="2024-04-01T00:00:00"/>
    <d v="2024-12-31T00:00:00"/>
    <m/>
    <s v="40536902"/>
    <s v="נכסי הר חוצבים בע&quot;מ"/>
    <s v="511684052"/>
    <s v="3"/>
    <n v="88731.28"/>
    <s v="ILS"/>
    <n v="88731.28"/>
    <n v="46.08"/>
    <n v="40883.980000000003"/>
    <n v="51032.58"/>
    <n v="63616.33"/>
    <s v=""/>
    <s v=" שירותי חניה לשנת 2024 עבור עובדי המחלקה האזרחית ל"/>
    <s v="X"/>
    <n v="0"/>
    <s v="@FM@"/>
    <s v="23"/>
    <s v="01"/>
    <s v="038792313"/>
    <s v=" 40,263.50"/>
    <s v=""/>
    <n v="47847.34"/>
    <n v="8"/>
    <n v="16"/>
    <e v="#NUM!"/>
    <n v="46.08"/>
    <n v="2"/>
    <x v="0"/>
    <s v="MayaLe@justice.gov.il "/>
    <x v="79"/>
  </r>
  <r>
    <m/>
    <m/>
    <s v="4502459167"/>
    <s v="ZNB"/>
    <s v="0800"/>
    <s v=""/>
    <d v="2024-04-16T00:00:00"/>
    <d v="2024-04-01T00:00:00"/>
    <d v="2024-12-31T00:00:00"/>
    <m/>
    <s v="40254961"/>
    <s v="יאיר השחר- חניונים בע&quot;מ"/>
    <s v="513104885"/>
    <s v="3"/>
    <n v="76623.5"/>
    <s v="ILS"/>
    <n v="76623.5"/>
    <n v="94.63"/>
    <n v="72491.399999999994"/>
    <n v="72462.28"/>
    <n v="4120.01"/>
    <s v=""/>
    <s v=" שירותי חניה עבור יחידות מהילל ביקורת, סחר והחברה"/>
    <s v=""/>
    <n v="0"/>
    <s v="@FM@"/>
    <s v="23"/>
    <s v="57"/>
    <s v="038792313"/>
    <s v=""/>
    <s v="שיקו סופרי"/>
    <n v="4120.0200000000004"/>
    <n v="8"/>
    <n v="16"/>
    <e v="#NUM!"/>
    <n v="94.63"/>
    <n v="2"/>
    <x v="1"/>
    <s v="MayaLe@justice.gov.il "/>
    <x v="79"/>
  </r>
  <r>
    <m/>
    <m/>
    <s v="4502460948"/>
    <s v="ZA"/>
    <s v="0800"/>
    <s v=""/>
    <d v="2024-05-01T00:00:00"/>
    <d v="2024-04-07T00:00:00"/>
    <d v="2025-03-31T00:00:00"/>
    <m/>
    <s v="40003381"/>
    <s v="מלונות דן בע&quot;מ"/>
    <s v="520023573"/>
    <s v="3"/>
    <n v="341315"/>
    <s v="ILS"/>
    <n v="341315"/>
    <n v="92.31"/>
    <n v="0"/>
    <n v="313057.5"/>
    <n v="26255"/>
    <s v=""/>
    <s v=" פרוטוקול מספר 42/42המשך התקשרות לצורך מתן שירותי"/>
    <s v=""/>
    <n v="0"/>
    <s v="@FM@"/>
    <s v="23"/>
    <s v="01"/>
    <s v="038792313"/>
    <s v=""/>
    <s v="שיקו סופרי"/>
    <n v="26255"/>
    <n v="11"/>
    <n v="15"/>
    <e v="#NUM!"/>
    <n v="92.31"/>
    <n v="1.3636363636363635"/>
    <x v="1"/>
    <s v="MayaLe@justice.gov.il "/>
    <x v="66"/>
  </r>
  <r>
    <m/>
    <m/>
    <s v="4502462148"/>
    <s v="ZA"/>
    <s v="0800"/>
    <s v=""/>
    <d v="2024-05-06T00:00:00"/>
    <d v="2024-04-04T00:00:00"/>
    <d v="2025-03-31T00:00:00"/>
    <m/>
    <s v="40959248"/>
    <s v="רום הרקיע חניונים בע&quot;מ"/>
    <s v="514818301"/>
    <s v="3"/>
    <n v="151281.9"/>
    <s v="ILS"/>
    <n v="151281.9"/>
    <n v="99.51"/>
    <n v="0"/>
    <n v="149638.95000000001"/>
    <n v="743.4"/>
    <s v=""/>
    <s v=" התקשרות לצורך מתן שירותי חניה לשנת 2024 פרוטוקול"/>
    <s v=""/>
    <n v="0"/>
    <s v="@FM@"/>
    <s v="23"/>
    <s v="01"/>
    <s v="038792313"/>
    <s v=""/>
    <s v="שיקו סופרי"/>
    <n v="743.4"/>
    <n v="11"/>
    <n v="15"/>
    <e v="#NUM!"/>
    <n v="99.51"/>
    <n v="1.3636363636363635"/>
    <x v="1"/>
    <s v="MayaLe@justice.gov.il "/>
    <x v="58"/>
  </r>
  <r>
    <m/>
    <m/>
    <s v="4502465150"/>
    <s v="ZFO"/>
    <s v="0800"/>
    <s v=""/>
    <d v="2024-05-13T00:00:00"/>
    <d v="2024-01-01T00:00:00"/>
    <d v="2024-12-31T00:00:00"/>
    <m/>
    <s v="40232241"/>
    <s v="נכסי אריאל ירושלים, ניהול בע&quot;מ"/>
    <s v="513897074"/>
    <s v="3"/>
    <n v="17700"/>
    <s v="ILS"/>
    <n v="17700"/>
    <n v="20.41"/>
    <n v="0"/>
    <n v="3613.38"/>
    <n v="14086.62"/>
    <s v=""/>
    <s v=" מים שערי העיר 2024 מים שערי העיר 2023"/>
    <s v=""/>
    <n v="0"/>
    <s v="@FM@"/>
    <s v="99"/>
    <s v=""/>
    <s v="038792313"/>
    <s v=""/>
    <s v="שיקו סופרי"/>
    <n v="14086.62"/>
    <n v="11"/>
    <n v="19"/>
    <e v="#NUM!"/>
    <n v="20.41"/>
    <n v="1.7272727272727273"/>
    <x v="0"/>
    <s v="MayaLe@justice.gov.il "/>
    <x v="83"/>
  </r>
  <r>
    <m/>
    <m/>
    <s v="4502467422"/>
    <s v="ZPFC"/>
    <s v="0800"/>
    <s v=""/>
    <d v="2024-05-20T00:00:00"/>
    <d v="2024-04-07T00:00:00"/>
    <d v="2024-12-31T00:00:00"/>
    <m/>
    <s v="40017533"/>
    <s v="אלרוב נדל&quot;ן ומלונאות בע&quot;מ"/>
    <s v="520038894"/>
    <s v="3"/>
    <n v="1026600"/>
    <s v="ILS"/>
    <n v="1026600"/>
    <n v="65.44"/>
    <n v="671847.94"/>
    <n v="671847.94"/>
    <n v="354752.06"/>
    <s v=""/>
    <s v=" שירותי חניה עבור עובדי פרקליטות מחוז ת&quot;א פלילי, פ"/>
    <s v=""/>
    <n v="0"/>
    <s v="@FM@"/>
    <s v="23"/>
    <s v="01"/>
    <s v="038792313"/>
    <s v="295,771.00"/>
    <s v="שיקו סופרי"/>
    <n v="354752.06"/>
    <n v="8"/>
    <n v="15"/>
    <e v="#NUM!"/>
    <n v="65.44"/>
    <n v="1.875"/>
    <x v="1"/>
    <s v="MayaLe@justice.gov.il "/>
    <x v="79"/>
  </r>
  <r>
    <m/>
    <m/>
    <s v="4502475263"/>
    <s v="ZPFC"/>
    <s v="0800"/>
    <s v=""/>
    <d v="2024-06-10T00:00:00"/>
    <d v="2024-04-07T00:00:00"/>
    <d v="2025-03-31T00:00:00"/>
    <m/>
    <s v="40192703"/>
    <s v="ימית אף. אס. בע&quot;מ"/>
    <s v="512618679"/>
    <s v="3"/>
    <n v="612703.19999999995"/>
    <s v="ILS"/>
    <n v="612703.19999999995"/>
    <n v="71.069999999999993"/>
    <n v="438639.39"/>
    <n v="435443.22"/>
    <n v="177259.98"/>
    <s v=""/>
    <s v=" התקשרות לחניה לעובדי משרד המשפטים במרכז כלל בהתאם"/>
    <s v=""/>
    <n v="0"/>
    <s v="@FM@"/>
    <s v="23"/>
    <s v="01"/>
    <s v="038792313"/>
    <s v="128,005.50"/>
    <s v="שיקו סופרי"/>
    <n v="177259.98"/>
    <n v="11"/>
    <n v="15"/>
    <e v="#NUM!"/>
    <n v="71.069999999999993"/>
    <n v="1.3636363636363635"/>
    <x v="1"/>
    <s v="MayaLe@justice.gov.il "/>
    <x v="58"/>
  </r>
  <r>
    <m/>
    <m/>
    <s v="4502475686"/>
    <s v="ZFO"/>
    <s v="0800"/>
    <s v=""/>
    <d v="2024-06-10T00:00:00"/>
    <d v="2024-03-28T00:00:00"/>
    <d v="2025-12-31T00:00:00"/>
    <m/>
    <s v="40525203"/>
    <s v="פלפלת קניונים בע&quot;מ"/>
    <s v="513328179"/>
    <s v="3"/>
    <n v="230100"/>
    <s v="ILS"/>
    <n v="230100"/>
    <n v="75.12"/>
    <n v="0"/>
    <n v="131838.49"/>
    <n v="57238.93"/>
    <s v=""/>
    <s v=" מזנון עבור יחידות המשרד בקרית הממשלה חיפה לשנת 20"/>
    <s v=""/>
    <n v="0"/>
    <s v="@FM@"/>
    <s v="07"/>
    <s v=""/>
    <s v="038792313"/>
    <s v=""/>
    <s v="הדר גור"/>
    <n v="57238.93"/>
    <n v="21"/>
    <n v="16"/>
    <n v="4"/>
    <n v="75.12"/>
    <n v="0.76190476190476186"/>
    <x v="1"/>
    <s v="MayaLe@justice.gov.il "/>
    <x v="84"/>
  </r>
  <r>
    <m/>
    <m/>
    <s v="4502476565"/>
    <s v="ZPFC"/>
    <s v="0800"/>
    <s v=""/>
    <d v="2024-06-16T00:00:00"/>
    <d v="2024-05-01T00:00:00"/>
    <d v="2025-04-30T00:00:00"/>
    <m/>
    <s v="40004327"/>
    <s v="כץ משלוח בינעירוני מהיר בע&quot;מ"/>
    <s v="510990997"/>
    <s v="3"/>
    <n v="9387554.9000000004"/>
    <s v="ILS"/>
    <n v="9387554.9000000004"/>
    <n v="72.91"/>
    <n v="6853753.1299999999"/>
    <n v="7341720.3099999996"/>
    <n v="2787254.59"/>
    <s v=""/>
    <s v=" ביצוע שליחויות עבור יחידות המשרד בהתאם למכרז 119."/>
    <s v="X"/>
    <n v="0"/>
    <s v="@FM@"/>
    <s v="01"/>
    <s v=""/>
    <s v="038792313"/>
    <s v="  1,667,148.64"/>
    <s v="מירב כהן"/>
    <n v="2543322.96"/>
    <n v="11"/>
    <n v="15"/>
    <e v="#NUM!"/>
    <n v="72.91"/>
    <n v="1.3636363636363635"/>
    <x v="1"/>
    <s v="MayaLe@justice.gov.il "/>
    <x v="85"/>
  </r>
  <r>
    <m/>
    <m/>
    <s v="4502476645"/>
    <s v="ZNB"/>
    <s v="0800"/>
    <s v=""/>
    <d v="2024-06-16T00:00:00"/>
    <d v="2024-05-01T00:00:00"/>
    <d v="2025-04-30T00:00:00"/>
    <m/>
    <s v="42492955"/>
    <s v="חניוני נכסי אריאל, חניון בית המשפט"/>
    <s v="516206448"/>
    <s v="3"/>
    <n v="149942.07999999999"/>
    <s v="ILS"/>
    <n v="149942.07999999999"/>
    <n v="34.57"/>
    <n v="50341.599999999999"/>
    <n v="50347.92"/>
    <n v="98109.05"/>
    <s v=""/>
    <s v=" שירותי חניה לעובדי המשרד בנוף הגליל לשנת 2024 בהת"/>
    <s v=""/>
    <n v="0"/>
    <s v="@FM@"/>
    <s v="23"/>
    <s v="01"/>
    <s v="038792313"/>
    <s v=""/>
    <s v="שיקו סופרי"/>
    <n v="98109.05"/>
    <n v="11"/>
    <n v="15"/>
    <e v="#NUM!"/>
    <n v="34.57"/>
    <n v="1.3636363636363635"/>
    <x v="0"/>
    <s v="MayaLe@justice.gov.il "/>
    <x v="79"/>
  </r>
  <r>
    <m/>
    <m/>
    <s v="4502477473"/>
    <s v="ZPFC"/>
    <s v="0800"/>
    <s v=""/>
    <d v="2024-06-18T00:00:00"/>
    <d v="2024-05-06T00:00:00"/>
    <d v="2024-12-31T00:00:00"/>
    <m/>
    <s v="40410142"/>
    <s v="פאר התאומים ירושלים (1994) בע&quot;מ"/>
    <s v="512020470"/>
    <s v="3"/>
    <n v="241641"/>
    <s v="ILS"/>
    <n v="241641"/>
    <n v="48.28"/>
    <n v="118385.43"/>
    <n v="116675.49"/>
    <n v="124965.5"/>
    <s v=""/>
    <s v=" שירותי חניה לשנת 2024 בגבעת שאול לעובדי היחידות :"/>
    <s v=""/>
    <n v="0"/>
    <s v="@FM@"/>
    <s v="23"/>
    <s v="01"/>
    <s v="038792313"/>
    <s v="103,608.83"/>
    <s v="שיקו סופרי"/>
    <n v="124965.5"/>
    <n v="7"/>
    <n v="14"/>
    <e v="#NUM!"/>
    <n v="48.28"/>
    <n v="2"/>
    <x v="0"/>
    <s v="MayaLe@justice.gov.il "/>
    <x v="79"/>
  </r>
  <r>
    <m/>
    <m/>
    <s v="4502479772"/>
    <s v="ZNB"/>
    <s v="0800"/>
    <s v=""/>
    <d v="2024-06-24T00:00:00"/>
    <d v="2024-07-01T00:00:00"/>
    <d v="2024-12-31T00:00:00"/>
    <m/>
    <s v="40003296"/>
    <s v="קבוצת טראוב השקעות בע&quot;מ"/>
    <s v="511681967"/>
    <s v="3"/>
    <n v="34111.5"/>
    <s v="ILS"/>
    <n v="34111.5"/>
    <n v="128.02000000000001"/>
    <n v="31063.5"/>
    <n v="43361.65"/>
    <n v="4318.3999999999996"/>
    <s v=""/>
    <s v=" התקשרות לצורך מתן שירותי חניה 2024 לעובדי נציבות"/>
    <s v="X"/>
    <n v="0"/>
    <s v="@FM@"/>
    <s v="23"/>
    <s v="57"/>
    <s v="038792313"/>
    <s v=""/>
    <s v="שיקו סופרי"/>
    <n v="2832"/>
    <n v="5"/>
    <n v="13"/>
    <e v="#NUM!"/>
    <n v="128.02000000000001"/>
    <n v="2.6"/>
    <x v="1"/>
    <s v="MayaLe@justice.gov.il "/>
    <x v="58"/>
  </r>
  <r>
    <m/>
    <m/>
    <s v="4502482510"/>
    <s v="ZA"/>
    <s v="0800"/>
    <s v=""/>
    <d v="2024-07-01T00:00:00"/>
    <d v="2024-03-11T00:00:00"/>
    <d v="2024-12-31T00:00:00"/>
    <m/>
    <s v="40016622"/>
    <s v="נכסי אריאל - חניון מגדל המוזיאון (4"/>
    <s v="513618025"/>
    <s v="3"/>
    <n v="641212"/>
    <s v="ILS"/>
    <n v="641212"/>
    <n v="61.21"/>
    <n v="0"/>
    <n v="552772.18000000005"/>
    <n v="363637.95"/>
    <s v=""/>
    <s v=" פרוטוקול 64/24 מאשר התקשרות לצורך מתן שירותי חניה"/>
    <s v="X"/>
    <n v="0"/>
    <s v="@FM@"/>
    <s v="23"/>
    <s v="01"/>
    <s v="038792313"/>
    <s v=""/>
    <s v="שיקו סופרי"/>
    <n v="248708.65"/>
    <n v="9"/>
    <n v="16"/>
    <e v="#NUM!"/>
    <n v="61.21"/>
    <n v="1.7777777777777777"/>
    <x v="1"/>
    <s v="MayaLe@justice.gov.il "/>
    <x v="66"/>
  </r>
  <r>
    <m/>
    <m/>
    <s v="4502499596"/>
    <s v="ZA"/>
    <s v="0800"/>
    <s v=""/>
    <d v="2024-08-18T00:00:00"/>
    <d v="2024-07-15T00:00:00"/>
    <d v="2025-07-14T00:00:00"/>
    <m/>
    <s v="40006153"/>
    <s v="גלובוס אריזות ומשלוחים בינלאומים בע"/>
    <s v="511149775"/>
    <s v="3"/>
    <n v="1391385.2"/>
    <s v="ILS"/>
    <n v="1391385.2"/>
    <n v="78.55"/>
    <n v="1092957.3"/>
    <n v="1092957.3"/>
    <n v="309118.27"/>
    <s v=""/>
    <s v=" מתן שירותי הובלה וסבלות עבור מעבר יחידות משרד המש"/>
    <s v="X"/>
    <n v="0"/>
    <s v="@FM@"/>
    <s v="01"/>
    <s v=""/>
    <s v="038792313"/>
    <s v=""/>
    <s v="עוזי נעים"/>
    <n v="298427.90000000002"/>
    <n v="11"/>
    <n v="12"/>
    <e v="#NUM!"/>
    <n v="78.55"/>
    <n v="1.0909090909090908"/>
    <x v="1"/>
    <s v="MayaLe@justice.gov.il "/>
    <x v="14"/>
  </r>
  <r>
    <m/>
    <m/>
    <s v="4502500566"/>
    <s v="ZNB"/>
    <s v="0800"/>
    <s v=""/>
    <d v="2024-08-20T00:00:00"/>
    <m/>
    <m/>
    <m/>
    <s v="41342112"/>
    <s v="זיקסים בע&quot;מ"/>
    <s v="514548171"/>
    <s v="3"/>
    <n v="50397.8"/>
    <s v="ILS"/>
    <n v="50397.8"/>
    <n v="0"/>
    <n v="0"/>
    <n v="0"/>
    <n v="50397.8"/>
    <s v=""/>
    <s v=" שירותי חניה לעובדי פרקליטות דרום פלילי נוספים בהת"/>
    <s v=""/>
    <n v="0"/>
    <s v="@FM@"/>
    <s v="23"/>
    <s v="57"/>
    <s v="038792313"/>
    <s v=""/>
    <s v="שיקו סופרי"/>
    <n v="50397.8"/>
    <n v="0"/>
    <n v="1507"/>
    <e v="#NUM!"/>
    <n v="0"/>
    <e v="#DIV/0!"/>
    <x v="3"/>
    <s v="MayaLe@justice.gov.il "/>
    <x v="79"/>
  </r>
  <r>
    <m/>
    <m/>
    <s v="4502521154"/>
    <s v="ZA"/>
    <s v="0800"/>
    <s v=""/>
    <d v="2024-10-29T00:00:00"/>
    <d v="2024-07-01T00:00:00"/>
    <d v="2025-08-31T00:00:00"/>
    <m/>
    <s v="40533672"/>
    <s v="כל זכות בע&quot;מ (חל&quot;צ )"/>
    <s v=""/>
    <s v="3"/>
    <n v="600000"/>
    <s v="ILS"/>
    <n v="600000"/>
    <n v="36.69"/>
    <n v="220135"/>
    <n v="220135"/>
    <n v="379865"/>
    <s v=""/>
    <s v=" כל זכות התקשרות  ,תרגום לשפה הרוסית בהתאם לפרוט'"/>
    <s v=""/>
    <n v="0"/>
    <s v="@FM@"/>
    <s v="23"/>
    <s v="01"/>
    <s v="038792313"/>
    <s v=""/>
    <s v="שלמה בילבסקי"/>
    <n v="379865"/>
    <n v="13"/>
    <n v="13"/>
    <n v="0"/>
    <n v="36.69"/>
    <n v="1"/>
    <x v="0"/>
    <s v="MayaLe@justice.gov.il "/>
    <x v="22"/>
  </r>
  <r>
    <m/>
    <m/>
    <s v="4502523446"/>
    <s v="ZA"/>
    <s v="0800"/>
    <s v=""/>
    <d v="2024-11-04T00:00:00"/>
    <d v="2024-08-04T00:00:00"/>
    <d v="2025-07-31T00:00:00"/>
    <m/>
    <s v="42352761"/>
    <s v="דין שיווק וקליה 2021 בע&quot;מ"/>
    <s v="516434669"/>
    <s v="3"/>
    <n v="949760"/>
    <s v="ILS"/>
    <n v="949760"/>
    <n v="99.58"/>
    <n v="0"/>
    <n v="945817.59999999998"/>
    <n v="4466.62"/>
    <s v=""/>
    <s v=" התקשרות עם חברת דין שיווק וקליה אספקת סלסלות ט&quot;ו"/>
    <s v="X"/>
    <n v="0"/>
    <s v="@FM@"/>
    <s v="01"/>
    <s v=""/>
    <s v="038792313"/>
    <s v=""/>
    <s v="אורית לוי"/>
    <n v="3942.4"/>
    <n v="11"/>
    <n v="11"/>
    <e v="#NUM!"/>
    <n v="99.58"/>
    <n v="1"/>
    <x v="1"/>
    <s v="MayaLe@justice.gov.il "/>
    <x v="12"/>
  </r>
  <r>
    <m/>
    <m/>
    <s v="4502529005"/>
    <s v="ZNB"/>
    <s v="0800"/>
    <s v=""/>
    <d v="2024-11-17T00:00:00"/>
    <d v="2024-12-01T00:00:00"/>
    <d v="2025-06-30T00:00:00"/>
    <m/>
    <s v="40192703"/>
    <s v="ימית אף. אס. בע&quot;מ"/>
    <s v="512618679"/>
    <s v="3"/>
    <n v="99356"/>
    <s v="ILS"/>
    <n v="99356"/>
    <n v="36.619999999999997"/>
    <n v="36385.300000000003"/>
    <n v="36385.300000000003"/>
    <n v="62970.7"/>
    <s v=""/>
    <s v=" חניה בחניון ירושלים של זהב עבור היחידות שיושבות ב"/>
    <s v=""/>
    <n v="0"/>
    <s v="@FM@"/>
    <s v="23"/>
    <s v="57"/>
    <s v="038792313"/>
    <s v=""/>
    <s v="שיקו סופרי"/>
    <n v="62970.7"/>
    <n v="6"/>
    <n v="8"/>
    <e v="#NUM!"/>
    <n v="36.619999999999997"/>
    <n v="1.3333333333333333"/>
    <x v="0"/>
    <s v="MayaLe@justice.gov.il "/>
    <x v="86"/>
  </r>
  <r>
    <m/>
    <m/>
    <s v="4502537728"/>
    <s v="ZFO"/>
    <s v="0800"/>
    <s v=""/>
    <d v="2024-12-03T00:00:00"/>
    <d v="2024-11-01T00:00:00"/>
    <d v="2024-12-31T00:00:00"/>
    <m/>
    <s v="20000159"/>
    <s v="עירית ירושלים"/>
    <s v="500230008"/>
    <s v="3"/>
    <n v="2500000"/>
    <s v="ILS"/>
    <n v="2500000"/>
    <n v="99"/>
    <n v="0"/>
    <n v="2474961.9700000002"/>
    <n v="25038.03"/>
    <s v=""/>
    <s v=" ארנונה ירושלים  2024 לחודשים 11-12/2024 עבור הבני"/>
    <s v=""/>
    <n v="0"/>
    <s v="@FM@"/>
    <s v="90"/>
    <s v=""/>
    <s v="038792313"/>
    <s v=""/>
    <s v="שיקו סופרי"/>
    <n v="25038.03"/>
    <n v="1"/>
    <n v="9"/>
    <e v="#NUM!"/>
    <n v="99"/>
    <n v="9"/>
    <x v="1"/>
    <s v="MayaLe@justice.gov.il "/>
    <x v="87"/>
  </r>
  <r>
    <m/>
    <m/>
    <s v="4502540973"/>
    <s v="ZPFC"/>
    <s v="0800"/>
    <s v=""/>
    <d v="2024-12-08T00:00:00"/>
    <d v="2024-12-08T00:00:00"/>
    <d v="2025-12-31T00:00:00"/>
    <m/>
    <s v="40003293"/>
    <s v="עצמה ושות' להשקעות מכבים בע&quot;מ"/>
    <s v="511628364"/>
    <s v="3"/>
    <n v="5042.7299999999996"/>
    <s v="ILS"/>
    <n v="5042.7299999999996"/>
    <n v="84.24"/>
    <n v="4248"/>
    <n v="4248"/>
    <n v="794.73"/>
    <s v=""/>
    <s v=" מתן שירותי חניה בבית המשפט בפתח תקווה לעובדי הפרק"/>
    <s v=""/>
    <n v="0"/>
    <s v="@FM@"/>
    <s v="23"/>
    <s v="57"/>
    <s v="038792313"/>
    <s v="673.50"/>
    <s v=""/>
    <n v="794.73"/>
    <n v="12"/>
    <n v="7"/>
    <n v="4"/>
    <n v="84.24"/>
    <n v="0.58333333333333337"/>
    <x v="1"/>
    <s v="MayaLe@justice.gov.il "/>
    <x v="14"/>
  </r>
  <r>
    <m/>
    <m/>
    <s v="4502544975"/>
    <s v="ZPFC"/>
    <s v="0800"/>
    <s v=""/>
    <d v="2024-12-15T00:00:00"/>
    <d v="2024-12-09T00:00:00"/>
    <d v="2025-12-08T00:00:00"/>
    <m/>
    <s v="40295117"/>
    <s v="מידע שיווקי (סי.איי.) - יועצים בע&quot;מ"/>
    <s v="512280959"/>
    <s v="3"/>
    <n v="177907.69"/>
    <s v="ILS"/>
    <n v="177907.69"/>
    <n v="30"/>
    <n v="53372.31"/>
    <n v="53372.31"/>
    <n v="124535.38"/>
    <s v=""/>
    <s v=" פניה 62-2024, לצורך מחקר בקרב אוכלוסיות לקוחות שי"/>
    <s v=""/>
    <n v="0"/>
    <s v="@FM@"/>
    <s v="07"/>
    <s v=""/>
    <s v="038792313"/>
    <s v=""/>
    <s v=""/>
    <n v="124535.38"/>
    <n v="11"/>
    <n v="7"/>
    <n v="4"/>
    <n v="30"/>
    <n v="0.63636363636363635"/>
    <x v="1"/>
    <s v="MayaLe@justice.gov.il "/>
    <x v="88"/>
  </r>
  <r>
    <m/>
    <m/>
    <s v="4502545505"/>
    <s v="ZNB"/>
    <s v="0800"/>
    <s v=""/>
    <d v="2024-12-16T00:00:00"/>
    <d v="2024-07-01T00:00:00"/>
    <d v="2024-12-31T00:00:00"/>
    <m/>
    <s v="40126864"/>
    <s v="שלוש קשתות בע&quot;מ"/>
    <s v="511134967"/>
    <s v="3"/>
    <n v="81900"/>
    <s v="ILS"/>
    <n v="81900"/>
    <n v="100"/>
    <n v="81900"/>
    <n v="81900"/>
    <n v="0"/>
    <s v=""/>
    <s v=" שירותי חניה 7-12/2024 חניון ימקא עבור עובדי המלך"/>
    <s v=""/>
    <n v="0"/>
    <s v="@FM@"/>
    <s v="99"/>
    <s v=""/>
    <s v="038792313"/>
    <s v=""/>
    <s v=""/>
    <n v="0"/>
    <n v="5"/>
    <n v="13"/>
    <e v="#NUM!"/>
    <n v="100"/>
    <n v="2.6"/>
    <x v="1"/>
    <s v="MayaLe@justice.gov.il "/>
    <x v="79"/>
  </r>
  <r>
    <m/>
    <m/>
    <s v="4502545947"/>
    <s v="ZNB"/>
    <s v="0800"/>
    <s v=""/>
    <d v="2024-12-16T00:00:00"/>
    <d v="2024-12-01T00:00:00"/>
    <d v="2025-12-31T00:00:00"/>
    <m/>
    <s v="40004927"/>
    <s v="מחצית היובל בע&quot;מ"/>
    <s v="512686114"/>
    <s v="1"/>
    <n v="1764956.68"/>
    <s v="ILS"/>
    <n v="1764956.68"/>
    <n v="0"/>
    <n v="0"/>
    <n v="0"/>
    <n v="1764956.68"/>
    <s v=""/>
    <s v=" ביצוע עבודות תשתית ברשל&quot;א בהתאם לפרוטוקול 326/202"/>
    <s v=""/>
    <n v="0"/>
    <s v="@FM@"/>
    <s v="23"/>
    <s v="01"/>
    <s v="038792313"/>
    <s v=""/>
    <s v="עוזי נעים"/>
    <n v="1764956.68"/>
    <n v="12"/>
    <n v="8"/>
    <n v="4"/>
    <n v="0"/>
    <n v="0.66666666666666663"/>
    <x v="0"/>
    <s v="MayaLe@justice.gov.il "/>
    <x v="19"/>
  </r>
  <r>
    <m/>
    <m/>
    <s v="4502546203"/>
    <s v="ZPFC"/>
    <s v="0800"/>
    <s v=""/>
    <d v="2024-12-17T00:00:00"/>
    <d v="2024-09-01T00:00:00"/>
    <d v="2025-12-31T00:00:00"/>
    <m/>
    <s v="50101938"/>
    <s v="CHABRIER AVOCATS SARL"/>
    <s v=""/>
    <s v="2"/>
    <n v="652240"/>
    <s v="CHF"/>
    <n v="2637462.89"/>
    <n v="10.06"/>
    <n v="265345.32"/>
    <n v="265345.32"/>
    <n v="2372117.5699999998"/>
    <s v=""/>
    <s v=" 17.07.25: שונה תאריך אספקה ל-01.01.2026 בהתאם לבק"/>
    <s v=""/>
    <n v="0"/>
    <s v="@FM@"/>
    <s v="81"/>
    <s v=""/>
    <s v="038792313"/>
    <s v="588,271.49"/>
    <s v=""/>
    <n v="2372117.5699999998"/>
    <n v="15"/>
    <n v="11"/>
    <n v="4"/>
    <n v="10.06"/>
    <n v="0.73333333333333328"/>
    <x v="0"/>
    <s v="MayaLe@justice.gov.il "/>
    <x v="89"/>
  </r>
  <r>
    <m/>
    <m/>
    <s v="4502546982"/>
    <s v="ZPFC"/>
    <s v="0800"/>
    <s v=""/>
    <d v="2024-12-18T00:00:00"/>
    <d v="2024-12-02T00:00:00"/>
    <d v="2026-11-30T00:00:00"/>
    <m/>
    <s v="50101961"/>
    <s v=" FIETTA LLP"/>
    <s v=""/>
    <s v="2"/>
    <n v="2599562.4"/>
    <s v="USD"/>
    <n v="9361024.1999999993"/>
    <n v="48.25"/>
    <n v="5112467.4400000004"/>
    <n v="4516997.6100000003"/>
    <n v="4844026.5999999996"/>
    <s v=""/>
    <s v=" 17.07.25: שונה תאריך אספקה ל-01.01.2026 בהתאם לבק"/>
    <s v=""/>
    <n v="0"/>
    <s v="@FM@"/>
    <s v="79"/>
    <s v=""/>
    <s v="038792313"/>
    <s v="  1,188,127.86"/>
    <s v="ניתאי ג'יניאו"/>
    <n v="4844026.5999999996"/>
    <n v="23"/>
    <n v="8"/>
    <n v="15"/>
    <n v="48.25"/>
    <n v="0.34782608695652173"/>
    <x v="2"/>
    <s v="MayaLe@justice.gov.il "/>
    <x v="89"/>
  </r>
  <r>
    <m/>
    <m/>
    <s v="4502547675"/>
    <s v="ZPFC"/>
    <s v="0800"/>
    <s v=""/>
    <d v="2024-12-19T00:00:00"/>
    <d v="2024-12-02T00:00:00"/>
    <d v="2025-11-30T00:00:00"/>
    <m/>
    <s v="50101892"/>
    <s v=" Monard Law BV"/>
    <s v=""/>
    <s v="3"/>
    <n v="400000"/>
    <s v="EUR"/>
    <n v="1505080"/>
    <n v="0.54"/>
    <n v="16471.849999999999"/>
    <n v="8182.6"/>
    <n v="1496897.4"/>
    <s v=""/>
    <s v=" התקשרות עם עו&quot;ד בבלגיה לצורך שירותי ייעוץ משפטי ב"/>
    <s v=""/>
    <n v="0"/>
    <s v="@FM@"/>
    <s v="79"/>
    <s v=""/>
    <s v="038792313"/>
    <s v="395,800.00"/>
    <s v=""/>
    <n v="1496897.4"/>
    <n v="11"/>
    <n v="8"/>
    <n v="3"/>
    <n v="0.54"/>
    <n v="0.72727272727272729"/>
    <x v="0"/>
    <s v="MayaLe@justice.gov.il "/>
    <x v="12"/>
  </r>
  <r>
    <m/>
    <m/>
    <s v="4502549542"/>
    <s v="ZNB"/>
    <s v="0800"/>
    <s v=""/>
    <d v="2024-12-23T00:00:00"/>
    <d v="2024-12-16T00:00:00"/>
    <d v="2025-12-31T00:00:00"/>
    <m/>
    <s v="40004241"/>
    <s v="גוינט ישראל )חל&quot;צ("/>
    <s v=""/>
    <s v="4"/>
    <n v="625000"/>
    <s v="ILS"/>
    <n v="625000"/>
    <n v="0"/>
    <n v="0"/>
    <n v="0"/>
    <n v="625000"/>
    <s v=""/>
    <s v=" התקשרות לצורך פיתוח כלי דיגיטלי להכנת ילדים להליך"/>
    <s v=""/>
    <n v="0"/>
    <s v="@FM@"/>
    <s v="23"/>
    <s v="17"/>
    <s v="038792313"/>
    <s v=""/>
    <s v="שיקו סופרי"/>
    <n v="625000"/>
    <n v="12"/>
    <n v="7"/>
    <n v="4"/>
    <n v="0"/>
    <n v="0.58333333333333337"/>
    <x v="0"/>
    <s v="MayaLe@justice.gov.il "/>
    <x v="58"/>
  </r>
  <r>
    <m/>
    <m/>
    <s v="4502552497"/>
    <s v="ZA"/>
    <s v="0800"/>
    <s v=""/>
    <d v="2024-12-26T00:00:00"/>
    <d v="2024-12-17T00:00:00"/>
    <d v="2025-12-31T00:00:00"/>
    <m/>
    <s v="41579650"/>
    <s v="שיכון ובינוי -סולל בונה נצרת עילית"/>
    <s v="550278196"/>
    <s v="3"/>
    <n v="151281.9"/>
    <s v="ILS"/>
    <n v="151281.9"/>
    <n v="0"/>
    <n v="0"/>
    <n v="0"/>
    <n v="151281.9"/>
    <s v=""/>
    <s v=" עבודות בינוי ושיפוצים והתאמות בתחום הבינוי ותשתיו"/>
    <s v=""/>
    <n v="0"/>
    <s v="@FM@"/>
    <s v="23"/>
    <s v="01"/>
    <s v="038792313"/>
    <s v=""/>
    <s v="עוזי נעים"/>
    <n v="151281.9"/>
    <n v="12"/>
    <n v="7"/>
    <n v="4"/>
    <n v="0"/>
    <n v="0.58333333333333337"/>
    <x v="0"/>
    <s v="MayaLe@justice.gov.il "/>
    <x v="2"/>
  </r>
  <r>
    <m/>
    <m/>
    <s v="4502552524"/>
    <s v="ZNB"/>
    <s v="0800"/>
    <s v=""/>
    <d v="2024-12-26T00:00:00"/>
    <d v="2024-12-01T00:00:00"/>
    <d v="2025-12-31T00:00:00"/>
    <m/>
    <s v="40215614"/>
    <s v="נכסי אריאל - קריית הממשלה רבין ב',"/>
    <s v="513604033"/>
    <s v="3"/>
    <n v="2017094.02"/>
    <s v="ILS"/>
    <n v="2017094.02"/>
    <n v="61.13"/>
    <n v="1233132.82"/>
    <n v="1233132.82"/>
    <n v="783961.19"/>
    <s v=""/>
    <s v=" עבודות שיפוצים והתאמות בתחום הבינוי ותשתיות מיחשו"/>
    <s v=""/>
    <n v="0"/>
    <s v="@FM@"/>
    <s v="23"/>
    <s v="01"/>
    <s v="038792313"/>
    <s v=""/>
    <s v="עוזי נעים"/>
    <n v="783961.19"/>
    <n v="12"/>
    <n v="8"/>
    <n v="4"/>
    <n v="61.13"/>
    <n v="0.66666666666666663"/>
    <x v="1"/>
    <s v="MayaLe@justice.gov.il "/>
    <x v="90"/>
  </r>
  <r>
    <m/>
    <m/>
    <s v="4502553925"/>
    <s v="ZFO"/>
    <s v="0800"/>
    <s v=""/>
    <d v="2024-12-30T00:00:00"/>
    <d v="2025-01-01T00:00:00"/>
    <d v="2025-12-31T00:00:00"/>
    <m/>
    <s v="20000159"/>
    <s v="עירית ירושלים"/>
    <s v="500230008"/>
    <s v="3"/>
    <n v="27798000"/>
    <s v="ILS"/>
    <n v="27798000"/>
    <n v="61.7"/>
    <n v="0"/>
    <n v="15652321.029999999"/>
    <n v="10645678.970000001"/>
    <s v=""/>
    <s v=" ארנונה ירושלים  2025 התשלום באמצעות ממשק. תקנות ב"/>
    <s v=""/>
    <n v="0"/>
    <s v="@FM@"/>
    <s v="90"/>
    <s v=""/>
    <s v="038792313"/>
    <s v=""/>
    <s v="שיקו סופרי"/>
    <n v="10645678.970000001"/>
    <n v="11"/>
    <n v="7"/>
    <n v="4"/>
    <n v="61.7"/>
    <n v="0.63636363636363635"/>
    <x v="1"/>
    <s v="MayaLe@justice.gov.il "/>
    <x v="87"/>
  </r>
  <r>
    <m/>
    <m/>
    <s v="4502554954"/>
    <s v="ZNB"/>
    <s v="0800"/>
    <s v=""/>
    <d v="2025-01-07T00:00:00"/>
    <d v="2024-12-01T00:00:00"/>
    <d v="2025-12-31T00:00:00"/>
    <m/>
    <s v="40578063"/>
    <s v="עיד השאם"/>
    <s v="065934234"/>
    <s v="3"/>
    <n v="65775.320000000007"/>
    <s v="ILS"/>
    <n v="65775.320000000007"/>
    <n v="84.69"/>
    <n v="55706.06"/>
    <n v="55706.06"/>
    <n v="10069.26"/>
    <s v=""/>
    <s v=" שירותי הכוונה משפטית ראשונית ומיצוי זכויות בהתאם"/>
    <s v="X"/>
    <n v="0"/>
    <s v="@FM@"/>
    <s v="01"/>
    <s v=""/>
    <s v="038792313"/>
    <s v="  8,533.28"/>
    <s v="אחיה משה רוזן"/>
    <n v="10069.26"/>
    <n v="12"/>
    <n v="8"/>
    <n v="4"/>
    <n v="84.69"/>
    <n v="0.66666666666666663"/>
    <x v="1"/>
    <s v="MayaLe@justice.gov.il "/>
    <x v="91"/>
  </r>
  <r>
    <m/>
    <m/>
    <s v="4502555049"/>
    <s v="ZNB"/>
    <s v="0800"/>
    <s v=""/>
    <d v="2025-01-06T00:00:00"/>
    <d v="2024-12-01T00:00:00"/>
    <d v="2025-12-31T00:00:00"/>
    <m/>
    <s v="41584693"/>
    <s v="ברק תמר"/>
    <s v="022449284"/>
    <s v="3"/>
    <n v="65775.320000000007"/>
    <s v="ILS"/>
    <n v="65775.320000000007"/>
    <n v="0"/>
    <n v="0"/>
    <n v="0"/>
    <n v="65775.320000000007"/>
    <s v=""/>
    <s v=" מתן שירותי הכוונה משפטית ראשונית ומיצוי זכויות בה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14"/>
  </r>
  <r>
    <m/>
    <m/>
    <s v="4502555061"/>
    <s v="ZNB"/>
    <s v="0800"/>
    <s v=""/>
    <d v="2025-01-06T00:00:00"/>
    <d v="2024-12-01T00:00:00"/>
    <d v="2025-12-31T00:00:00"/>
    <m/>
    <s v="42863232"/>
    <s v="וייסמן אליאל"/>
    <s v="301011235"/>
    <s v="3"/>
    <n v="65775.320000000007"/>
    <s v="ILS"/>
    <n v="65775.320000000007"/>
    <n v="48.63"/>
    <n v="31989.72"/>
    <n v="31989.72"/>
    <n v="33785.599999999999"/>
    <s v=""/>
    <s v=" שירותי הכוונה משפטית ראשונית ומיצוי זכויות בהתאם"/>
    <s v="X"/>
    <n v="0"/>
    <s v="@FM@"/>
    <s v="01"/>
    <s v=""/>
    <s v="038792313"/>
    <s v=" 14,235.87"/>
    <s v="אחיה משה רוזן"/>
    <n v="33785.599999999999"/>
    <n v="12"/>
    <n v="8"/>
    <n v="4"/>
    <n v="48.63"/>
    <n v="0.66666666666666663"/>
    <x v="1"/>
    <s v="MayaLe@justice.gov.il "/>
    <x v="91"/>
  </r>
  <r>
    <m/>
    <m/>
    <s v="4502555092"/>
    <s v="ZNB"/>
    <s v="0800"/>
    <s v=""/>
    <d v="2025-01-06T00:00:00"/>
    <d v="2024-12-01T00:00:00"/>
    <d v="2025-12-31T00:00:00"/>
    <m/>
    <s v="40007588"/>
    <s v="מילר יונתן"/>
    <s v="012619672"/>
    <s v="3"/>
    <n v="65775.320000000007"/>
    <s v="ILS"/>
    <n v="65775.320000000007"/>
    <n v="25.36"/>
    <n v="16683.53"/>
    <n v="16683.53"/>
    <n v="49091.79"/>
    <s v=""/>
    <s v=" מתן שירותי הכוונה משפטית ראשונית ומיצוי זכויות בה"/>
    <s v="X"/>
    <n v="0"/>
    <s v="@FM@"/>
    <s v="01"/>
    <s v=""/>
    <s v="038792313"/>
    <s v=" 41,603.21"/>
    <s v="אחיה משה רוזן"/>
    <n v="49091.79"/>
    <n v="12"/>
    <n v="8"/>
    <n v="4"/>
    <n v="25.36"/>
    <n v="0.66666666666666663"/>
    <x v="1"/>
    <s v="MayaLe@justice.gov.il "/>
    <x v="14"/>
  </r>
  <r>
    <m/>
    <m/>
    <s v="4502555339"/>
    <s v="ZNB"/>
    <s v="0800"/>
    <s v=""/>
    <d v="2025-01-07T00:00:00"/>
    <d v="2024-12-01T00:00:00"/>
    <d v="2025-12-31T00:00:00"/>
    <m/>
    <s v="41958655"/>
    <s v="מן אפרים יהושע"/>
    <s v="039685169"/>
    <s v="3"/>
    <n v="65775.320000000007"/>
    <s v="ILS"/>
    <n v="65775.320000000007"/>
    <n v="22.63"/>
    <n v="14883.3"/>
    <n v="14883.3"/>
    <n v="50892.02"/>
    <s v=""/>
    <s v=" שירותי הכוונה משפטית ראשונית ומיצוי זכויות בהתאם"/>
    <s v="X"/>
    <n v="0"/>
    <s v="@FM@"/>
    <s v="01"/>
    <s v=""/>
    <s v="038792313"/>
    <s v=" 43,128.83"/>
    <s v="אחיה משה רוזן"/>
    <n v="50892.02"/>
    <n v="12"/>
    <n v="8"/>
    <n v="4"/>
    <n v="22.63"/>
    <n v="0.66666666666666663"/>
    <x v="1"/>
    <s v="MayaLe@justice.gov.il "/>
    <x v="91"/>
  </r>
  <r>
    <m/>
    <m/>
    <s v="4502555681"/>
    <s v="ZNB"/>
    <s v="0800"/>
    <s v=""/>
    <d v="2025-01-07T00:00:00"/>
    <d v="2024-12-01T00:00:00"/>
    <d v="2025-12-31T00:00:00"/>
    <m/>
    <s v="42255553"/>
    <s v="שעל משה"/>
    <s v="026627737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5689"/>
    <s v="ZNB"/>
    <s v="0800"/>
    <s v=""/>
    <d v="2025-01-07T00:00:00"/>
    <d v="2024-12-01T00:00:00"/>
    <d v="2025-12-31T00:00:00"/>
    <m/>
    <s v="41401871"/>
    <s v="שמעון מתן"/>
    <s v="026622423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אחיה משה רוזן"/>
    <n v="65775.320000000007"/>
    <n v="12"/>
    <n v="8"/>
    <n v="4"/>
    <n v="0"/>
    <n v="0.66666666666666663"/>
    <x v="0"/>
    <s v="MayaLe@justice.gov.il "/>
    <x v="91"/>
  </r>
  <r>
    <m/>
    <m/>
    <s v="4502555692"/>
    <s v="ZNB"/>
    <s v="0800"/>
    <s v=""/>
    <d v="2025-01-07T00:00:00"/>
    <d v="2024-12-01T00:00:00"/>
    <d v="2025-12-31T00:00:00"/>
    <m/>
    <s v="42867692"/>
    <s v="קדוש טלי"/>
    <s v="066347667"/>
    <s v="3"/>
    <n v="79998.100000000006"/>
    <s v="ILS"/>
    <n v="79998.100000000006"/>
    <n v="16.97"/>
    <n v="13572.07"/>
    <n v="13572.07"/>
    <n v="66426.03"/>
    <s v=""/>
    <s v=" שירותי הכוונה משפטית ראשונית ומיצוי זכויות בהתאם"/>
    <s v="X"/>
    <n v="0"/>
    <s v="@FM@"/>
    <s v="01"/>
    <s v=""/>
    <s v="038792313"/>
    <s v=" 56,293.25"/>
    <s v="אחיה משה רוזן"/>
    <n v="66426.03"/>
    <n v="12"/>
    <n v="8"/>
    <n v="4"/>
    <n v="16.97"/>
    <n v="0.66666666666666663"/>
    <x v="0"/>
    <s v="MayaLe@justice.gov.il "/>
    <x v="91"/>
  </r>
  <r>
    <m/>
    <m/>
    <s v="4502555694"/>
    <s v="ZNB"/>
    <s v="0800"/>
    <s v=""/>
    <d v="2025-01-07T00:00:00"/>
    <d v="2024-12-01T00:00:00"/>
    <d v="2025-12-31T00:00:00"/>
    <m/>
    <s v="42031417"/>
    <s v="נבון מתן"/>
    <s v="039188453"/>
    <s v="3"/>
    <n v="65775.320000000007"/>
    <s v="ILS"/>
    <n v="65775.320000000007"/>
    <n v="19.95"/>
    <n v="13124.11"/>
    <n v="13124.11"/>
    <n v="52651.21"/>
    <s v=""/>
    <s v=" שירותי הכוונה משפטית ראשונית ומיצוי זכויות בהתאם"/>
    <s v="X"/>
    <n v="0"/>
    <s v="@FM@"/>
    <s v="01"/>
    <s v=""/>
    <s v="038792313"/>
    <s v=" 44,619.67"/>
    <s v="אחיה משה רוזן"/>
    <n v="52651.21"/>
    <n v="12"/>
    <n v="8"/>
    <n v="4"/>
    <n v="19.95"/>
    <n v="0.66666666666666663"/>
    <x v="0"/>
    <s v="MayaLe@justice.gov.il "/>
    <x v="91"/>
  </r>
  <r>
    <m/>
    <m/>
    <s v="4502555697"/>
    <s v="ZNB"/>
    <s v="0800"/>
    <s v=""/>
    <d v="2025-01-07T00:00:00"/>
    <d v="2024-12-01T00:00:00"/>
    <d v="2025-12-31T00:00:00"/>
    <m/>
    <s v="40137565"/>
    <s v="הדרי אסף"/>
    <s v="025694803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אחיה משה רוזן"/>
    <n v="65775.320000000007"/>
    <n v="12"/>
    <n v="8"/>
    <n v="4"/>
    <n v="0"/>
    <n v="0.66666666666666663"/>
    <x v="0"/>
    <s v="MayaLe@justice.gov.il "/>
    <x v="91"/>
  </r>
  <r>
    <m/>
    <m/>
    <s v="4502555698"/>
    <s v="ZNB"/>
    <s v="0800"/>
    <s v=""/>
    <d v="2025-01-07T00:00:00"/>
    <d v="2024-12-01T00:00:00"/>
    <d v="2025-12-31T00:00:00"/>
    <m/>
    <s v="42581428"/>
    <s v="בר-אלי דוד"/>
    <s v="300521473"/>
    <s v="3"/>
    <n v="65775.320000000007"/>
    <s v="ILS"/>
    <n v="65775.320000000007"/>
    <n v="0"/>
    <n v="6982.06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49,824.80"/>
    <s v=""/>
    <n v="65775.320000000007"/>
    <n v="12"/>
    <n v="8"/>
    <n v="4"/>
    <n v="0"/>
    <n v="0.66666666666666663"/>
    <x v="0"/>
    <s v="MayaLe@justice.gov.il "/>
    <x v="91"/>
  </r>
  <r>
    <m/>
    <m/>
    <s v="4502555700"/>
    <s v="ZNB"/>
    <s v="0800"/>
    <s v=""/>
    <d v="2025-01-07T00:00:00"/>
    <d v="2024-12-01T00:00:00"/>
    <d v="2025-12-31T00:00:00"/>
    <m/>
    <s v="40008031"/>
    <s v="חנוכה רונית"/>
    <s v="027837178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אחיה משה רוזן"/>
    <n v="65775.320000000007"/>
    <n v="12"/>
    <n v="8"/>
    <n v="4"/>
    <n v="0"/>
    <n v="0.66666666666666663"/>
    <x v="0"/>
    <s v="MayaLe@justice.gov.il "/>
    <x v="91"/>
  </r>
  <r>
    <m/>
    <m/>
    <s v="4502555701"/>
    <s v="ZNB"/>
    <s v="0800"/>
    <s v=""/>
    <d v="2025-01-07T00:00:00"/>
    <d v="2024-12-01T00:00:00"/>
    <d v="2025-12-31T00:00:00"/>
    <m/>
    <s v="42636021"/>
    <s v="רותם ידידיה, עו&quot;ד"/>
    <s v="516157542"/>
    <s v="3"/>
    <n v="65775.320000000007"/>
    <s v="ILS"/>
    <n v="65775.320000000007"/>
    <n v="6.26"/>
    <n v="4858.6499999999996"/>
    <n v="4117.5"/>
    <n v="61657.82"/>
    <s v=""/>
    <s v=" שירותי הכוונה משפטית ראשונית ומיצוי זכויות בהתאם"/>
    <s v="X"/>
    <n v="0"/>
    <s v="@FM@"/>
    <s v="01"/>
    <s v=""/>
    <s v="038792313"/>
    <s v=" 51,624.30"/>
    <s v="אחיה משה רוזן"/>
    <n v="61657.82"/>
    <n v="12"/>
    <n v="8"/>
    <n v="4"/>
    <n v="6.26"/>
    <n v="0.66666666666666663"/>
    <x v="0"/>
    <s v="MayaLe@justice.gov.il "/>
    <x v="91"/>
  </r>
  <r>
    <m/>
    <m/>
    <s v="4502555702"/>
    <s v="ZNB"/>
    <s v="0800"/>
    <s v=""/>
    <d v="2025-01-07T00:00:00"/>
    <d v="2024-12-01T00:00:00"/>
    <d v="2025-12-31T00:00:00"/>
    <m/>
    <s v="42864350"/>
    <s v="טואג מיכל"/>
    <s v="028852333"/>
    <s v="3"/>
    <n v="65775.320000000007"/>
    <s v="ILS"/>
    <n v="65775.320000000007"/>
    <n v="4.83"/>
    <n v="3176.48"/>
    <n v="3176.48"/>
    <n v="62598.84"/>
    <s v=""/>
    <s v=" שירותי הכוונה משפטית ראשונית ומיצוי זכויות בהתאם"/>
    <s v="X"/>
    <n v="0"/>
    <s v="@FM@"/>
    <s v="01"/>
    <s v=""/>
    <s v="038792313"/>
    <s v=" 53,049.87"/>
    <s v="אחיה משה רוזן"/>
    <n v="62598.84"/>
    <n v="12"/>
    <n v="8"/>
    <n v="4"/>
    <n v="4.83"/>
    <n v="0.66666666666666663"/>
    <x v="0"/>
    <s v="MayaLe@justice.gov.il "/>
    <x v="91"/>
  </r>
  <r>
    <m/>
    <m/>
    <s v="4502555703"/>
    <s v="ZNB"/>
    <s v="0800"/>
    <s v=""/>
    <d v="2025-01-07T00:00:00"/>
    <d v="2024-12-01T00:00:00"/>
    <d v="2025-12-31T00:00:00"/>
    <m/>
    <s v="41337763"/>
    <s v="אוברפלד אלכסנדר"/>
    <s v="308883420"/>
    <s v="3"/>
    <n v="65775.320000000007"/>
    <s v="ILS"/>
    <n v="65775.320000000007"/>
    <n v="46.44"/>
    <n v="30548.33"/>
    <n v="30548.33"/>
    <n v="35226.99"/>
    <s v=""/>
    <s v=" שירותי הכוונה משפטית ראשונית ומיצוי זכויות בהתאם"/>
    <s v="X"/>
    <n v="0"/>
    <s v="@FM@"/>
    <s v="01"/>
    <s v=""/>
    <s v="038792313"/>
    <s v=" 29,853.39"/>
    <s v="אחיה משה רוזן"/>
    <n v="35226.99"/>
    <n v="12"/>
    <n v="8"/>
    <n v="4"/>
    <n v="46.44"/>
    <n v="0.66666666666666663"/>
    <x v="1"/>
    <s v="MayaLe@justice.gov.il "/>
    <x v="91"/>
  </r>
  <r>
    <m/>
    <m/>
    <s v="4502555706"/>
    <s v="ZNB"/>
    <s v="0800"/>
    <s v=""/>
    <d v="2025-01-07T00:00:00"/>
    <d v="2024-12-01T00:00:00"/>
    <d v="2025-12-31T00:00:00"/>
    <m/>
    <s v="42474669"/>
    <s v="שליט דבורה שושנה"/>
    <s v="201047693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5708"/>
    <s v="ZNB"/>
    <s v="0800"/>
    <s v=""/>
    <d v="2025-01-07T00:00:00"/>
    <d v="2024-12-01T00:00:00"/>
    <d v="2025-12-31T00:00:00"/>
    <m/>
    <s v="42647598"/>
    <s v="כהן בן עמי רחל שירית"/>
    <s v="027433218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6152"/>
    <s v="ZNB"/>
    <s v="0800"/>
    <s v=""/>
    <d v="2025-01-08T00:00:00"/>
    <d v="2024-12-01T00:00:00"/>
    <d v="2025-12-31T00:00:00"/>
    <m/>
    <s v="40472377"/>
    <s v="נחמני - בר, מורין - משרד עורכי דין"/>
    <s v="514383363"/>
    <s v="3"/>
    <n v="131550.65"/>
    <s v="ILS"/>
    <n v="131550.65"/>
    <n v="0"/>
    <n v="0"/>
    <n v="0"/>
    <n v="131550.65"/>
    <s v=""/>
    <s v=" שירותי הכוונה משפטית ראשונית ומיצוי זכויות בהתאם"/>
    <s v="X"/>
    <n v="0"/>
    <s v="@FM@"/>
    <s v="01"/>
    <s v=""/>
    <s v="038792313"/>
    <s v="111,483.60"/>
    <s v=""/>
    <n v="131550.65"/>
    <n v="12"/>
    <n v="8"/>
    <n v="4"/>
    <n v="0"/>
    <n v="0.66666666666666663"/>
    <x v="0"/>
    <s v="MayaLe@justice.gov.il "/>
    <x v="91"/>
  </r>
  <r>
    <m/>
    <m/>
    <s v="4502556157"/>
    <s v="ZNB"/>
    <s v="0800"/>
    <s v=""/>
    <d v="2025-01-08T00:00:00"/>
    <d v="2024-12-01T00:00:00"/>
    <d v="2025-12-31T00:00:00"/>
    <m/>
    <s v="42645003"/>
    <s v="דרוקר אלי האורד השל"/>
    <s v="300748902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6160"/>
    <s v="ZNB"/>
    <s v="0800"/>
    <s v=""/>
    <d v="2025-01-08T00:00:00"/>
    <d v="2024-12-01T00:00:00"/>
    <d v="2025-12-31T00:00:00"/>
    <m/>
    <s v="42768440"/>
    <s v="כוכבי מיכאל ארז"/>
    <s v="027260967"/>
    <s v="3"/>
    <n v="65775.320000000007"/>
    <s v="ILS"/>
    <n v="65775.320000000007"/>
    <n v="14.77"/>
    <n v="9717.2999999999993"/>
    <n v="9717.2999999999993"/>
    <n v="56058.02"/>
    <s v=""/>
    <s v=" שירותי הכוונה משפטית ראשונית ומיצוי זכויות בהתאם"/>
    <s v="X"/>
    <n v="0"/>
    <s v="@FM@"/>
    <s v="01"/>
    <s v=""/>
    <s v="038792313"/>
    <s v=" 47,506.80"/>
    <s v=""/>
    <n v="56058.02"/>
    <n v="12"/>
    <n v="8"/>
    <n v="4"/>
    <n v="14.77"/>
    <n v="0.66666666666666663"/>
    <x v="0"/>
    <s v="MayaLe@justice.gov.il "/>
    <x v="91"/>
  </r>
  <r>
    <m/>
    <m/>
    <s v="4502556164"/>
    <s v="ZNB"/>
    <s v="0800"/>
    <s v=""/>
    <d v="2025-01-08T00:00:00"/>
    <d v="2024-12-01T00:00:00"/>
    <d v="2025-12-31T00:00:00"/>
    <m/>
    <s v="41879566"/>
    <s v="נתן אבילביץ טל"/>
    <s v="039449335"/>
    <s v="3"/>
    <n v="65775.320000000007"/>
    <s v="ILS"/>
    <n v="65775.320000000007"/>
    <n v="24.8"/>
    <n v="16312.82"/>
    <n v="16312.82"/>
    <n v="49462.5"/>
    <s v=""/>
    <s v=" שירותי הכוונה משפטית ראשונית ומיצוי זכויות בהתאם"/>
    <s v="X"/>
    <n v="0"/>
    <s v="@FM@"/>
    <s v="01"/>
    <s v=""/>
    <s v="038792313"/>
    <s v=" 41,917.37"/>
    <s v="אחיה משה רוזן"/>
    <n v="49462.5"/>
    <n v="12"/>
    <n v="8"/>
    <n v="4"/>
    <n v="24.8"/>
    <n v="0.66666666666666663"/>
    <x v="1"/>
    <s v="MayaLe@justice.gov.il "/>
    <x v="91"/>
  </r>
  <r>
    <m/>
    <m/>
    <s v="4502556171"/>
    <s v="ZNB"/>
    <s v="0800"/>
    <s v=""/>
    <d v="2025-01-08T00:00:00"/>
    <d v="2024-12-01T00:00:00"/>
    <d v="2025-12-31T00:00:00"/>
    <m/>
    <s v="42112450"/>
    <s v="דניאל דוידוף ושות משרד"/>
    <s v="558075412"/>
    <s v="3"/>
    <n v="131550.65"/>
    <s v="ILS"/>
    <n v="131550.65"/>
    <n v="0"/>
    <n v="0"/>
    <n v="0"/>
    <n v="131550.65"/>
    <s v=""/>
    <s v=" שירותי הכוונה משפטית ראשונית ומיצוי זכויות בהתאם"/>
    <s v="X"/>
    <n v="0"/>
    <s v="@FM@"/>
    <s v="01"/>
    <s v=""/>
    <s v="038792313"/>
    <s v="111,483.60"/>
    <s v=""/>
    <n v="131550.65"/>
    <n v="12"/>
    <n v="8"/>
    <n v="4"/>
    <n v="0"/>
    <n v="0.66666666666666663"/>
    <x v="0"/>
    <s v="MayaLe@justice.gov.il "/>
    <x v="91"/>
  </r>
  <r>
    <m/>
    <m/>
    <s v="4502556173"/>
    <s v="ZNB"/>
    <s v="0800"/>
    <s v=""/>
    <d v="2025-01-08T00:00:00"/>
    <d v="2024-12-01T00:00:00"/>
    <d v="2025-12-31T00:00:00"/>
    <m/>
    <s v="41968318"/>
    <s v="בהמני-סעאתי עדנה"/>
    <s v="024695843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6175"/>
    <s v="ZNB"/>
    <s v="0800"/>
    <s v=""/>
    <d v="2025-01-08T00:00:00"/>
    <d v="2024-12-01T00:00:00"/>
    <d v="2025-12-31T00:00:00"/>
    <m/>
    <s v="40939426"/>
    <s v="פיניאן,פיין,עורוק ושות,עורכי דין"/>
    <s v="514272996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56184"/>
    <s v="ZNB"/>
    <s v="0800"/>
    <s v=""/>
    <d v="2025-01-08T00:00:00"/>
    <d v="2024-12-01T00:00:00"/>
    <d v="2025-12-31T00:00:00"/>
    <m/>
    <s v="40959068"/>
    <s v="תומר אסף"/>
    <s v="034168773"/>
    <s v="3"/>
    <n v="79998.570000000007"/>
    <s v="ILS"/>
    <n v="79998.570000000007"/>
    <n v="0"/>
    <n v="0"/>
    <n v="0"/>
    <n v="79998.570000000007"/>
    <s v=""/>
    <s v=" שירותי הכוונה משפטית ראשונית ומיצוי זכויות בהתאם"/>
    <s v="X"/>
    <n v="0"/>
    <s v="@FM@"/>
    <s v="01"/>
    <s v=""/>
    <s v="038792313"/>
    <s v=" 67,795.40"/>
    <s v=""/>
    <n v="79998.570000000007"/>
    <n v="12"/>
    <n v="8"/>
    <n v="4"/>
    <n v="0"/>
    <n v="0.66666666666666663"/>
    <x v="0"/>
    <s v="MayaLe@justice.gov.il "/>
    <x v="91"/>
  </r>
  <r>
    <m/>
    <m/>
    <s v="4502556939"/>
    <s v="ZA"/>
    <s v="0800"/>
    <s v=""/>
    <d v="2025-01-12T00:00:00"/>
    <d v="2025-01-01T00:00:00"/>
    <d v="2025-12-31T00:00:00"/>
    <m/>
    <s v="41120062"/>
    <s v="קניון סימול אשדוד עסקה"/>
    <s v="558178240"/>
    <s v="3"/>
    <n v="28237.4"/>
    <s v="ILS"/>
    <n v="28237.4"/>
    <n v="56.46"/>
    <n v="15943.69"/>
    <n v="15799.69"/>
    <n v="12293.71"/>
    <s v=""/>
    <s v=" מתן שירותי חניה 2025 מתן שירותי חניה לעובדי רישום"/>
    <s v=""/>
    <n v="0"/>
    <s v="@FM@"/>
    <s v="23"/>
    <s v="57"/>
    <s v="038792313"/>
    <s v=""/>
    <s v="שיקו סופרי"/>
    <n v="12293.71"/>
    <n v="11"/>
    <n v="7"/>
    <n v="4"/>
    <n v="56.46"/>
    <n v="0.63636363636363635"/>
    <x v="1"/>
    <s v="MayaLe@justice.gov.il "/>
    <x v="14"/>
  </r>
  <r>
    <m/>
    <m/>
    <s v="4502556949"/>
    <s v="ZA"/>
    <s v="0800"/>
    <s v=""/>
    <d v="2025-01-12T00:00:00"/>
    <d v="2025-01-01T00:00:00"/>
    <d v="2025-12-31T00:00:00"/>
    <m/>
    <s v="40003616"/>
    <s v="גירון - שכירות בע&quot;מ"/>
    <s v="510932288"/>
    <s v="3"/>
    <n v="15576"/>
    <s v="ILS"/>
    <n v="15576"/>
    <n v="0"/>
    <n v="0"/>
    <n v="0"/>
    <n v="18245.59"/>
    <s v=""/>
    <s v=" התקשרות לצורך  מתן שירותי חניה לשנת 2025 התקשרות"/>
    <s v="X"/>
    <n v="0"/>
    <s v="@FM@"/>
    <s v="23"/>
    <s v="57"/>
    <s v="038792313"/>
    <s v=""/>
    <s v="שיקו סופרי"/>
    <n v="15576"/>
    <n v="11"/>
    <n v="7"/>
    <n v="4"/>
    <n v="0"/>
    <n v="0.63636363636363635"/>
    <x v="0"/>
    <s v="MayaLe@justice.gov.il "/>
    <x v="58"/>
  </r>
  <r>
    <m/>
    <m/>
    <s v="4502557167"/>
    <s v="ZA"/>
    <s v="0800"/>
    <s v=""/>
    <d v="2025-01-12T00:00:00"/>
    <d v="2025-01-01T00:00:00"/>
    <d v="2025-12-31T00:00:00"/>
    <m/>
    <s v="41218595"/>
    <s v="דונה שי נכסים בע&quot;מ"/>
    <s v="515053155"/>
    <s v="3"/>
    <n v="27357.119999999999"/>
    <s v="ILS"/>
    <n v="27357.119999999999"/>
    <n v="75"/>
    <n v="20517.84"/>
    <n v="28879.3"/>
    <n v="9745.84"/>
    <s v=""/>
    <s v=" התקשרות לצורך מתן שירותי חניה לשנת 2025 במסגרת אי"/>
    <s v="X"/>
    <n v="0"/>
    <s v="@FM@"/>
    <s v="23"/>
    <s v="57"/>
    <s v="038792313"/>
    <s v=""/>
    <s v="שיקו סופרי"/>
    <n v="6839.28"/>
    <n v="11"/>
    <n v="7"/>
    <n v="4"/>
    <n v="75"/>
    <n v="0.63636363636363635"/>
    <x v="1"/>
    <s v="MayaLe@justice.gov.il "/>
    <x v="58"/>
  </r>
  <r>
    <m/>
    <m/>
    <s v="4502557404"/>
    <s v="ZA"/>
    <s v="0800"/>
    <s v=""/>
    <d v="2025-01-12T00:00:00"/>
    <d v="2025-01-01T00:00:00"/>
    <d v="2025-12-31T00:00:00"/>
    <m/>
    <s v="40020105"/>
    <s v="א.ג.ס. קאסם לבנין (94) בע&quot;מ"/>
    <s v="511922577"/>
    <s v="3"/>
    <n v="12744"/>
    <s v="ILS"/>
    <n v="12744"/>
    <n v="0"/>
    <n v="0"/>
    <n v="0"/>
    <n v="15153.8"/>
    <s v=""/>
    <s v=" מתן שירותי חניה לשנת 2025 עבור בית הדין השרעי בנצ"/>
    <s v="X"/>
    <n v="0"/>
    <s v="@FM@"/>
    <s v="23"/>
    <s v="57"/>
    <s v="038792313"/>
    <s v=""/>
    <s v="שיקו סופרי"/>
    <n v="12744"/>
    <n v="11"/>
    <n v="7"/>
    <n v="4"/>
    <n v="0"/>
    <n v="0.63636363636363635"/>
    <x v="0"/>
    <s v="MayaLe@justice.gov.il "/>
    <x v="14"/>
  </r>
  <r>
    <m/>
    <m/>
    <s v="4502557446"/>
    <s v="ZA"/>
    <s v="0800"/>
    <s v=""/>
    <d v="2025-01-12T00:00:00"/>
    <d v="2025-01-01T00:00:00"/>
    <d v="2025-12-31T00:00:00"/>
    <m/>
    <s v="40005387"/>
    <s v="אביליה השקעות ונכסים בע&quot;מ"/>
    <s v="511613648"/>
    <s v="3"/>
    <n v="114696"/>
    <s v="ILS"/>
    <n v="114696"/>
    <n v="75"/>
    <n v="86022"/>
    <n v="98847.21"/>
    <n v="33357.769999999997"/>
    <s v=""/>
    <s v=" פרוטוקול מספר 118/20 מאשר התקשרות לצורך מתן שירות"/>
    <s v="X"/>
    <n v="0"/>
    <s v="@FM@"/>
    <s v="07"/>
    <s v=""/>
    <s v="038792313"/>
    <s v=""/>
    <s v="שיקו סופרי"/>
    <n v="28674"/>
    <n v="11"/>
    <n v="7"/>
    <n v="4"/>
    <n v="75"/>
    <n v="0.63636363636363635"/>
    <x v="1"/>
    <s v="MayaLe@justice.gov.il "/>
    <x v="66"/>
  </r>
  <r>
    <m/>
    <m/>
    <s v="4502557533"/>
    <s v="ZA"/>
    <s v="0800"/>
    <s v=""/>
    <d v="2025-01-12T00:00:00"/>
    <d v="2025-01-01T00:00:00"/>
    <d v="2025-12-31T00:00:00"/>
    <m/>
    <s v="42474329"/>
    <s v="אחלה ניהול מגדל פטרה ראובן ברקת 5 נ"/>
    <s v="516722022"/>
    <s v="3"/>
    <n v="149806.85"/>
    <s v="ILS"/>
    <n v="149806.85"/>
    <n v="55.26"/>
    <n v="82788"/>
    <n v="96093.72"/>
    <n v="78968.47"/>
    <s v=""/>
    <s v=" פרוטוקול מספר 360/24 מתאריך 16.12.2024 למתן שירות"/>
    <s v="X"/>
    <n v="0"/>
    <s v="@FM@"/>
    <s v="23"/>
    <s v="01"/>
    <s v="038792313"/>
    <s v=""/>
    <s v="שיקו סופרי"/>
    <n v="67018.86"/>
    <n v="11"/>
    <n v="7"/>
    <n v="4"/>
    <n v="55.26"/>
    <n v="0.63636363636363635"/>
    <x v="1"/>
    <s v="MayaLe@justice.gov.il "/>
    <x v="66"/>
  </r>
  <r>
    <m/>
    <m/>
    <s v="4502557809"/>
    <s v="ZA"/>
    <s v="0800"/>
    <s v=""/>
    <d v="2025-01-13T00:00:00"/>
    <d v="2025-01-01T00:00:00"/>
    <d v="2025-12-31T00:00:00"/>
    <m/>
    <s v="40003546"/>
    <s v="ב. רוטברד ושות בעמ"/>
    <s v="510374135"/>
    <s v="3"/>
    <n v="96542.88"/>
    <s v="ILS"/>
    <n v="96542.88"/>
    <n v="75"/>
    <n v="72407.16"/>
    <n v="83426.81"/>
    <n v="28105.98"/>
    <s v=""/>
    <s v=" פרוטוקול מספר 9/23 מיום 09/01/2023 התקשרות לצורך"/>
    <s v="X"/>
    <n v="0"/>
    <s v="@FM@"/>
    <s v="07"/>
    <s v=""/>
    <s v="038792313"/>
    <s v=""/>
    <s v="שיקו סופרי"/>
    <n v="24135.72"/>
    <n v="11"/>
    <n v="7"/>
    <n v="4"/>
    <n v="75"/>
    <n v="0.63636363636363635"/>
    <x v="1"/>
    <s v="MayaLe@justice.gov.il "/>
    <x v="66"/>
  </r>
  <r>
    <m/>
    <m/>
    <s v="4502557811"/>
    <s v="ZNB"/>
    <s v="0800"/>
    <s v=""/>
    <d v="2025-01-13T00:00:00"/>
    <d v="2025-01-01T00:00:00"/>
    <d v="2025-12-31T00:00:00"/>
    <m/>
    <s v="42764001"/>
    <s v="חניון בית המשפט טבריה, ניהול בע&quot;מ"/>
    <s v="516784253"/>
    <s v="3"/>
    <n v="49982.5"/>
    <s v="ILS"/>
    <n v="49982.5"/>
    <n v="17.29"/>
    <n v="8640.43"/>
    <n v="8640.43"/>
    <n v="41342.07"/>
    <s v=""/>
    <s v=" שוברי חניה עבור בית המשפט בטבריה עבור כלל היחידות"/>
    <s v=""/>
    <n v="0"/>
    <s v="@FM@"/>
    <s v="23"/>
    <s v="57"/>
    <s v="038792313"/>
    <s v=""/>
    <s v="שיקו סופרי"/>
    <n v="41342.07"/>
    <n v="11"/>
    <n v="7"/>
    <n v="4"/>
    <n v="17.29"/>
    <n v="0.63636363636363635"/>
    <x v="0"/>
    <s v="MayaLe@justice.gov.il "/>
    <x v="70"/>
  </r>
  <r>
    <m/>
    <m/>
    <s v="4502557819"/>
    <s v="ZA"/>
    <s v="0800"/>
    <s v=""/>
    <d v="2025-01-13T00:00:00"/>
    <d v="2025-01-01T00:00:00"/>
    <d v="2025-12-31T00:00:00"/>
    <m/>
    <s v="40007086"/>
    <s v="בק-טק (ירושלים) בע&quot;מ"/>
    <s v="511868465"/>
    <s v="3"/>
    <n v="307272"/>
    <s v="ILS"/>
    <n v="307272"/>
    <n v="50"/>
    <n v="153636"/>
    <n v="179775.74"/>
    <n v="182870.5"/>
    <s v=""/>
    <s v=" פרוטוקול מספר 280/23  מיום  20/11/2023 התקשרות לצ"/>
    <s v="X"/>
    <n v="0"/>
    <s v="@FM@"/>
    <s v="07"/>
    <s v=""/>
    <s v="038792313"/>
    <s v=""/>
    <s v="שיקו סופרי"/>
    <n v="153636"/>
    <n v="11"/>
    <n v="7"/>
    <n v="4"/>
    <n v="50"/>
    <n v="0.63636363636363635"/>
    <x v="1"/>
    <s v="MayaLe@justice.gov.il "/>
    <x v="66"/>
  </r>
  <r>
    <m/>
    <m/>
    <s v="4502557824"/>
    <s v="ZA"/>
    <s v="0800"/>
    <s v=""/>
    <d v="2025-01-13T00:00:00"/>
    <d v="2025-01-01T00:00:00"/>
    <d v="2025-12-31T00:00:00"/>
    <m/>
    <s v="40007086"/>
    <s v="בק-טק (ירושלים) בע&quot;מ"/>
    <s v="511868465"/>
    <s v="3"/>
    <n v="53808"/>
    <s v="ILS"/>
    <n v="53808"/>
    <n v="75"/>
    <n v="40356"/>
    <n v="48225.85"/>
    <n v="16274.68"/>
    <s v=""/>
    <s v=" פרוטוקול מספר 314/24 מיום 25.11.2024   התקשרות לצ"/>
    <s v="X"/>
    <n v="0"/>
    <s v="@FM@"/>
    <s v="23"/>
    <s v="01"/>
    <s v="038792313"/>
    <s v=""/>
    <s v="שיקו סופרי"/>
    <n v="13452"/>
    <n v="11"/>
    <n v="7"/>
    <n v="4"/>
    <n v="75"/>
    <n v="0.63636363636363635"/>
    <x v="1"/>
    <s v="MayaLe@justice.gov.il "/>
    <x v="66"/>
  </r>
  <r>
    <m/>
    <m/>
    <s v="4502557835"/>
    <s v="ZA"/>
    <s v="0800"/>
    <s v=""/>
    <d v="2025-01-13T00:00:00"/>
    <d v="2025-01-01T00:00:00"/>
    <d v="2025-12-31T00:00:00"/>
    <m/>
    <s v="40003444"/>
    <s v="המרכזית ירושלים"/>
    <s v="557631306"/>
    <s v="3"/>
    <n v="49931.7"/>
    <s v="ILS"/>
    <n v="49931.7"/>
    <n v="30.72"/>
    <n v="15340"/>
    <n v="15340"/>
    <n v="34591.699999999997"/>
    <s v=""/>
    <s v=" שרותי חניה לשנת 2025 בהתאם לאישור ס.חשב התקשרות ע"/>
    <s v=""/>
    <n v="0"/>
    <s v="@FM@"/>
    <s v="23"/>
    <s v="57"/>
    <s v="038792313"/>
    <s v=""/>
    <s v="שיקו סופרי"/>
    <n v="34591.699999999997"/>
    <n v="11"/>
    <n v="7"/>
    <n v="4"/>
    <n v="30.72"/>
    <n v="0.63636363636363635"/>
    <x v="1"/>
    <s v="MayaLe@justice.gov.il "/>
    <x v="68"/>
  </r>
  <r>
    <m/>
    <m/>
    <s v="4502557871"/>
    <s v="ZPFC"/>
    <s v="0800"/>
    <s v=""/>
    <d v="2025-01-13T00:00:00"/>
    <d v="2025-01-01T00:00:00"/>
    <d v="2025-12-31T00:00:00"/>
    <m/>
    <s v="42064682"/>
    <s v="י.ע שרותים והשקעות בע&quot;מ"/>
    <s v="512916362"/>
    <s v="3"/>
    <n v="23600"/>
    <s v="ILS"/>
    <n v="23600"/>
    <n v="37.78"/>
    <n v="9163.2099999999991"/>
    <n v="8915.2099999999991"/>
    <n v="14684.79"/>
    <s v=""/>
    <s v=" התקשרות לצורך מתן שירותי חניה לשנת 2025 באישורי ה"/>
    <s v=""/>
    <n v="0"/>
    <s v="@FM@"/>
    <s v="23"/>
    <s v="57"/>
    <s v="038792313"/>
    <s v=" 11,784.57"/>
    <s v="שיקו סופרי"/>
    <n v="14684.79"/>
    <n v="11"/>
    <n v="7"/>
    <n v="4"/>
    <n v="37.78"/>
    <n v="0.63636363636363635"/>
    <x v="1"/>
    <s v="MayaLe@justice.gov.il "/>
    <x v="58"/>
  </r>
  <r>
    <m/>
    <m/>
    <s v="4502558725"/>
    <s v="ZA"/>
    <s v="0800"/>
    <s v=""/>
    <d v="2025-01-14T00:00:00"/>
    <d v="2025-01-01T00:00:00"/>
    <d v="2025-12-31T00:00:00"/>
    <m/>
    <s v="40001057"/>
    <s v="הדר דפנה בע'מ"/>
    <s v="510246531"/>
    <s v="3"/>
    <n v="746373.6"/>
    <s v="ILS"/>
    <n v="746373.6"/>
    <n v="75"/>
    <n v="0"/>
    <n v="559780.19999999995"/>
    <n v="186593.4"/>
    <s v=""/>
    <s v=" פרוטוקול מספר 304/24 המאשר מתן שירותי חניה לשנת 2"/>
    <s v=""/>
    <n v="0"/>
    <s v="@FM@"/>
    <s v="23"/>
    <s v="01"/>
    <s v="038792313"/>
    <s v=""/>
    <s v="שיקו סופרי"/>
    <n v="186593.4"/>
    <n v="11"/>
    <n v="7"/>
    <n v="4"/>
    <n v="75"/>
    <n v="0.63636363636363635"/>
    <x v="1"/>
    <s v="MayaLe@justice.gov.il "/>
    <x v="66"/>
  </r>
  <r>
    <m/>
    <m/>
    <s v="4502558750"/>
    <s v="ZA"/>
    <s v="0800"/>
    <s v=""/>
    <d v="2025-01-14T00:00:00"/>
    <d v="2025-01-01T00:00:00"/>
    <d v="2025-12-31T00:00:00"/>
    <m/>
    <s v="40524900"/>
    <s v="ים חניונים - קריית הלאום ראשון לציו"/>
    <s v="514174416"/>
    <s v="3"/>
    <n v="87792"/>
    <s v="ILS"/>
    <n v="87792"/>
    <n v="34.299999999999997"/>
    <n v="32237.599999999999"/>
    <n v="30113.599999999999"/>
    <n v="57678.400000000001"/>
    <s v=""/>
    <s v=" פרוטוקול  מספר 316/24  מיום 25/11/24  התקשרות לצו"/>
    <s v=""/>
    <n v="0"/>
    <s v="@FM@"/>
    <s v="23"/>
    <s v="01"/>
    <s v="038792313"/>
    <s v=""/>
    <s v="שיקו סופרי"/>
    <n v="57678.400000000001"/>
    <n v="11"/>
    <n v="7"/>
    <n v="4"/>
    <n v="34.299999999999997"/>
    <n v="0.63636363636363635"/>
    <x v="1"/>
    <s v="MayaLe@justice.gov.il "/>
    <x v="66"/>
  </r>
  <r>
    <m/>
    <m/>
    <s v="4502559236"/>
    <s v="ZNB"/>
    <s v="0800"/>
    <s v=""/>
    <d v="2025-01-14T00:00:00"/>
    <m/>
    <m/>
    <m/>
    <s v="40009731"/>
    <s v="שימרון מולכו פרסקי ושו"/>
    <s v="557409349"/>
    <s v="3"/>
    <n v="118000"/>
    <s v="ILS"/>
    <n v="118000"/>
    <n v="80"/>
    <n v="94400"/>
    <n v="94400"/>
    <n v="23600"/>
    <s v=""/>
    <s v=" התקשרות לצורך ייצוג נפרד בעתירות שעניינן הקמת ועד"/>
    <s v=""/>
    <n v="0"/>
    <s v="@FM@"/>
    <s v="23"/>
    <s v="06"/>
    <s v="038792313"/>
    <s v=""/>
    <s v="עמיחי ציסמריו"/>
    <n v="23600"/>
    <n v="0"/>
    <n v="1507"/>
    <e v="#NUM!"/>
    <n v="80"/>
    <e v="#DIV/0!"/>
    <x v="3"/>
    <s v="MayaLe@justice.gov.il "/>
    <x v="58"/>
  </r>
  <r>
    <m/>
    <m/>
    <s v="4502560180"/>
    <s v="ZNB"/>
    <s v="0800"/>
    <s v=""/>
    <d v="2025-01-16T00:00:00"/>
    <d v="2025-01-01T00:00:00"/>
    <d v="2025-12-31T00:00:00"/>
    <m/>
    <s v="40006163"/>
    <s v="שפיר הנדסה אזרחית וימית בע&quot;מ"/>
    <s v="510500242"/>
    <s v="3"/>
    <n v="247483.17"/>
    <s v="ILS"/>
    <n v="247483.17"/>
    <n v="0"/>
    <n v="0"/>
    <n v="0"/>
    <n v="247483.17"/>
    <s v=""/>
    <s v=" פרוטוקול מספר 312Q24 nאשר התקשרות לצורך מתן שירות"/>
    <s v=""/>
    <n v="0"/>
    <s v="@FM@"/>
    <s v="23"/>
    <s v="01"/>
    <s v="038792313"/>
    <s v=""/>
    <s v="שיקו סופרי"/>
    <n v="247483.17"/>
    <n v="11"/>
    <n v="7"/>
    <n v="4"/>
    <n v="0"/>
    <n v="0.63636363636363635"/>
    <x v="0"/>
    <s v="MayaLe@justice.gov.il "/>
    <x v="66"/>
  </r>
  <r>
    <m/>
    <m/>
    <s v="4502560282"/>
    <s v="ZNB"/>
    <s v="0800"/>
    <s v=""/>
    <d v="2025-01-19T00:00:00"/>
    <d v="2024-12-01T00:00:00"/>
    <d v="2025-12-31T00:00:00"/>
    <m/>
    <s v="42864386"/>
    <s v="ברכאת רולא"/>
    <s v="300809977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60285"/>
    <s v="ZNB"/>
    <s v="0800"/>
    <s v=""/>
    <d v="2025-01-19T00:00:00"/>
    <d v="2024-12-01T00:00:00"/>
    <d v="2025-12-31T00:00:00"/>
    <m/>
    <s v="42656664"/>
    <s v="גביש מרואן"/>
    <s v="059559658"/>
    <s v="3"/>
    <n v="65775.320000000007"/>
    <s v="ILS"/>
    <n v="65775.320000000007"/>
    <n v="15.98"/>
    <n v="10509.8"/>
    <n v="10509.8"/>
    <n v="55265.52"/>
    <s v=""/>
    <s v=" שירותי הכוונה משפטית ראשונית ומיצוי זכויות בהתאם"/>
    <s v="X"/>
    <n v="0"/>
    <s v="@FM@"/>
    <s v="01"/>
    <s v=""/>
    <s v="038792313"/>
    <s v=" 46,835.19"/>
    <s v="אחיה משה רוזן"/>
    <n v="55265.52"/>
    <n v="12"/>
    <n v="8"/>
    <n v="4"/>
    <n v="15.98"/>
    <n v="0.66666666666666663"/>
    <x v="0"/>
    <s v="MayaLe@justice.gov.il "/>
    <x v="91"/>
  </r>
  <r>
    <m/>
    <m/>
    <s v="4502560286"/>
    <s v="ZNB"/>
    <s v="0800"/>
    <s v=""/>
    <d v="2025-01-19T00:00:00"/>
    <d v="2024-12-01T00:00:00"/>
    <d v="2025-12-31T00:00:00"/>
    <m/>
    <s v="42864382"/>
    <s v="בוקסנבאום חגית"/>
    <s v="033401415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אחיה משה רוזן"/>
    <n v="65775.320000000007"/>
    <n v="12"/>
    <n v="8"/>
    <n v="4"/>
    <n v="0"/>
    <n v="0.66666666666666663"/>
    <x v="0"/>
    <s v="MayaLe@justice.gov.il "/>
    <x v="91"/>
  </r>
  <r>
    <m/>
    <m/>
    <s v="4502560288"/>
    <s v="ZNB"/>
    <s v="0800"/>
    <s v=""/>
    <d v="2025-01-19T00:00:00"/>
    <d v="2024-12-01T00:00:00"/>
    <d v="2025-12-31T00:00:00"/>
    <m/>
    <s v="42867702"/>
    <s v="סבג שטרית רביטל אושרה"/>
    <s v="036271849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"/>
    <n v="65775.320000000007"/>
    <n v="12"/>
    <n v="8"/>
    <n v="4"/>
    <n v="0"/>
    <n v="0.66666666666666663"/>
    <x v="0"/>
    <s v="MayaLe@justice.gov.il "/>
    <x v="91"/>
  </r>
  <r>
    <m/>
    <m/>
    <s v="4502560329"/>
    <s v="ZA"/>
    <s v="0800"/>
    <s v=""/>
    <d v="2025-01-19T00:00:00"/>
    <d v="2025-01-01T00:00:00"/>
    <d v="2025-12-31T00:00:00"/>
    <m/>
    <s v="41452882"/>
    <s v="ריט 1 בע&quot;מ- סלע קפיטל"/>
    <s v="558261715"/>
    <s v="3"/>
    <n v="42480"/>
    <s v="ILS"/>
    <n v="42480"/>
    <n v="75"/>
    <n v="31860"/>
    <n v="37013.11"/>
    <n v="12490.74"/>
    <s v=""/>
    <s v=" פרטוקול מספר 314/22 מיום 31/08/2022  התקשרות לצור"/>
    <s v="X"/>
    <n v="0"/>
    <s v="@FM@"/>
    <s v="07"/>
    <s v=""/>
    <s v="038792313"/>
    <s v=""/>
    <s v="שיקו סופרי"/>
    <n v="10620"/>
    <n v="11"/>
    <n v="7"/>
    <n v="4"/>
    <n v="75"/>
    <n v="0.63636363636363635"/>
    <x v="1"/>
    <s v="MayaLe@justice.gov.il "/>
    <x v="92"/>
  </r>
  <r>
    <m/>
    <m/>
    <s v="4502560339"/>
    <s v="ZA"/>
    <s v="0800"/>
    <s v=""/>
    <d v="2025-01-19T00:00:00"/>
    <d v="2025-01-01T00:00:00"/>
    <d v="2025-12-31T00:00:00"/>
    <m/>
    <s v="41956352"/>
    <s v="ראם קנדה בית אמריקה בע&quot;מ"/>
    <s v="516024981"/>
    <s v="3"/>
    <n v="442500"/>
    <s v="ILS"/>
    <n v="442500"/>
    <n v="50"/>
    <n v="0"/>
    <n v="221250"/>
    <n v="221250"/>
    <s v=""/>
    <s v=" פרוטוקול מספר 354/24 התקשרות לצורך מתן שירותי חני"/>
    <s v=""/>
    <n v="0"/>
    <s v="@FM@"/>
    <s v="23"/>
    <s v="01"/>
    <s v="038792313"/>
    <s v=""/>
    <s v="שיקו סופרי"/>
    <n v="221250"/>
    <n v="11"/>
    <n v="7"/>
    <n v="4"/>
    <n v="50"/>
    <n v="0.63636363636363635"/>
    <x v="1"/>
    <s v="MayaLe@justice.gov.il "/>
    <x v="66"/>
  </r>
  <r>
    <m/>
    <m/>
    <s v="4502560389"/>
    <s v="ZA"/>
    <s v="0800"/>
    <s v=""/>
    <d v="2025-01-19T00:00:00"/>
    <d v="2025-01-01T00:00:00"/>
    <d v="2025-12-31T00:00:00"/>
    <m/>
    <s v="42139225"/>
    <s v="אלטשולר שחם גמל ופנסיה בע&quot;מ"/>
    <s v="513173393"/>
    <s v="3"/>
    <n v="342672"/>
    <s v="ILS"/>
    <n v="342672"/>
    <n v="0"/>
    <n v="0"/>
    <n v="0"/>
    <n v="421452.06"/>
    <s v=""/>
    <s v=" פרוטוקול מספר 35/23  מאשר התקשרות לצורך מתן שירות"/>
    <s v="X"/>
    <n v="0"/>
    <s v="@FM@"/>
    <s v="07"/>
    <s v=""/>
    <s v="038792313"/>
    <s v=""/>
    <s v="שיקו סופרי"/>
    <n v="342672"/>
    <n v="11"/>
    <n v="7"/>
    <n v="4"/>
    <n v="0"/>
    <n v="0.63636363636363635"/>
    <x v="0"/>
    <s v="MayaLe@justice.gov.il "/>
    <x v="66"/>
  </r>
  <r>
    <m/>
    <m/>
    <s v="4502560420"/>
    <s v="ZPFC"/>
    <s v="0800"/>
    <s v=""/>
    <d v="2025-01-19T00:00:00"/>
    <d v="2025-01-01T00:00:00"/>
    <d v="2025-12-31T00:00:00"/>
    <m/>
    <s v="40003385"/>
    <s v="בית הרכב בע&quot;מ"/>
    <s v="520025248"/>
    <s v="3"/>
    <n v="100000"/>
    <s v="ILS"/>
    <n v="100000"/>
    <n v="84.12"/>
    <n v="84846.2"/>
    <n v="84119.72"/>
    <n v="15880.3"/>
    <s v=""/>
    <s v=" מתן שירותי חניה עהור הבקרה על התביעה ייצוג המדינה"/>
    <s v=""/>
    <n v="0"/>
    <s v="@FM@"/>
    <s v="23"/>
    <s v="57"/>
    <s v="038792313"/>
    <s v="  1,578.20"/>
    <s v="שיקו סופרי"/>
    <n v="15880.3"/>
    <n v="11"/>
    <n v="7"/>
    <n v="4"/>
    <n v="84.12"/>
    <n v="0.63636363636363635"/>
    <x v="1"/>
    <s v="MayaLe@justice.gov.il "/>
    <x v="14"/>
  </r>
  <r>
    <m/>
    <m/>
    <s v="4502560463"/>
    <s v="ZA"/>
    <s v="0800"/>
    <s v=""/>
    <d v="2025-01-19T00:00:00"/>
    <d v="2025-01-01T00:00:00"/>
    <d v="2025-12-31T00:00:00"/>
    <m/>
    <s v="42374601"/>
    <s v="הראל פנסיה וגמל בע&quot;מ"/>
    <s v="512267592"/>
    <s v="3"/>
    <n v="84960"/>
    <s v="ILS"/>
    <n v="84960"/>
    <n v="75.27"/>
    <n v="0"/>
    <n v="77429.66"/>
    <n v="26123.06"/>
    <s v=""/>
    <s v=" פרוטוקול מספר 51/23 מאשר התקשרות לצורך מתםן שירות"/>
    <s v="X"/>
    <n v="0"/>
    <s v="@FM@"/>
    <s v="07"/>
    <s v=""/>
    <s v="038792313"/>
    <s v=""/>
    <s v="שיקו סופרי"/>
    <n v="21240"/>
    <n v="11"/>
    <n v="7"/>
    <n v="4"/>
    <n v="75.27"/>
    <n v="0.63636363636363635"/>
    <x v="1"/>
    <s v="MayaLe@justice.gov.il "/>
    <x v="66"/>
  </r>
  <r>
    <m/>
    <m/>
    <s v="4502560516"/>
    <s v="ZPFC"/>
    <s v="0800"/>
    <s v=""/>
    <d v="2025-01-19T00:00:00"/>
    <d v="2025-01-01T00:00:00"/>
    <d v="2025-12-31T00:00:00"/>
    <m/>
    <s v="40285775"/>
    <s v="אדגר השקעות ופיתוח בע&quot;מ"/>
    <s v="520035171"/>
    <s v="3"/>
    <n v="2407780.56"/>
    <s v="ILS"/>
    <n v="2407780.56"/>
    <n v="42.54"/>
    <n v="1284055.1499999999"/>
    <n v="1309167.72"/>
    <n v="1902827.37"/>
    <s v=""/>
    <s v=" שירותי חנייה לשנת 2025 בהתאם לפרוטוקול  318/24 עב"/>
    <s v="X"/>
    <n v="0"/>
    <s v="@FM@"/>
    <s v="23"/>
    <s v="01"/>
    <s v="038792313"/>
    <s v="511,909.67"/>
    <s v="שיקו סופרי"/>
    <n v="1383445.59"/>
    <n v="11"/>
    <n v="7"/>
    <n v="4"/>
    <n v="42.54"/>
    <n v="0.63636363636363635"/>
    <x v="1"/>
    <s v="MayaLe@justice.gov.il "/>
    <x v="79"/>
  </r>
  <r>
    <m/>
    <m/>
    <s v="4502560576"/>
    <s v="ZPFC"/>
    <s v="0800"/>
    <s v=""/>
    <d v="2025-01-19T00:00:00"/>
    <d v="2025-01-01T00:00:00"/>
    <d v="2025-12-31T00:00:00"/>
    <m/>
    <s v="40951865"/>
    <s v="קבוצת עזריאלי בע&quot;מ"/>
    <s v="510960719"/>
    <s v="3"/>
    <n v="1754424"/>
    <s v="ILS"/>
    <n v="1754424"/>
    <n v="33.67"/>
    <n v="592156.35"/>
    <n v="590774.18000000005"/>
    <n v="1163649.82"/>
    <s v=""/>
    <s v=" פרוטוקול 353/24 מאשר התקשרות לצורך מתן שירותי חני"/>
    <s v=""/>
    <n v="0"/>
    <s v="@FM@"/>
    <s v="23"/>
    <s v="01"/>
    <s v="038792313"/>
    <s v="984,972.60"/>
    <s v="שיקו סופרי"/>
    <n v="1163649.82"/>
    <n v="11"/>
    <n v="7"/>
    <n v="4"/>
    <n v="33.67"/>
    <n v="0.63636363636363635"/>
    <x v="1"/>
    <s v="MayaLe@justice.gov.il "/>
    <x v="66"/>
  </r>
  <r>
    <m/>
    <m/>
    <s v="4502560587"/>
    <s v="ZPFC"/>
    <s v="0800"/>
    <s v=""/>
    <d v="2025-01-19T00:00:00"/>
    <d v="2025-01-01T00:00:00"/>
    <d v="2025-12-31T00:00:00"/>
    <m/>
    <s v="40148536"/>
    <s v="אחוזות החוף בע'מ"/>
    <s v="510266208"/>
    <s v="3"/>
    <n v="49998.96"/>
    <s v="ILS"/>
    <n v="49998.96"/>
    <n v="44.1"/>
    <n v="22049.23"/>
    <n v="22049.23"/>
    <n v="27949.73"/>
    <s v=""/>
    <s v=" התקשרות למתן שירותי חניה  בית הדר ת&quot;א לשנת 2025 ע"/>
    <s v=""/>
    <n v="0"/>
    <s v="@FM@"/>
    <s v="23"/>
    <s v="57"/>
    <s v="038792313"/>
    <s v=" 23,686.20"/>
    <s v="שיקו סופרי"/>
    <n v="27949.73"/>
    <n v="11"/>
    <n v="7"/>
    <n v="4"/>
    <n v="44.1"/>
    <n v="0.63636363636363635"/>
    <x v="1"/>
    <s v="MayaLe@justice.gov.il "/>
    <x v="58"/>
  </r>
  <r>
    <m/>
    <m/>
    <s v="4502560626"/>
    <s v="ZPFC"/>
    <s v="0800"/>
    <s v=""/>
    <d v="2025-01-19T00:00:00"/>
    <d v="2025-01-01T00:00:00"/>
    <d v="2025-12-31T00:00:00"/>
    <m/>
    <s v="40003384"/>
    <s v="מ.ת.מ. מבני תעשיה ומלאכה בע&quot;מ"/>
    <s v="520024266"/>
    <s v="3"/>
    <n v="49991.73"/>
    <s v="ILS"/>
    <n v="49991.73"/>
    <n v="8"/>
    <n v="3999.99"/>
    <n v="3999.97"/>
    <n v="45991.76"/>
    <s v=""/>
    <s v=" התקשרות לצורך מתן שירותי חניה לשנת 2025 לפרקליטים"/>
    <s v=""/>
    <n v="0"/>
    <s v="@FM@"/>
    <s v="23"/>
    <s v="57"/>
    <s v="038792313"/>
    <s v=" 35,162.56"/>
    <s v="שיקו סופרי"/>
    <n v="45991.76"/>
    <n v="11"/>
    <n v="7"/>
    <n v="4"/>
    <n v="8"/>
    <n v="0.63636363636363635"/>
    <x v="0"/>
    <s v="MayaLe@justice.gov.il "/>
    <x v="58"/>
  </r>
  <r>
    <m/>
    <m/>
    <s v="4502560637"/>
    <s v="ZA"/>
    <s v="0800"/>
    <s v=""/>
    <d v="2025-01-19T00:00:00"/>
    <d v="2025-01-01T00:00:00"/>
    <d v="2025-12-31T00:00:00"/>
    <m/>
    <s v="40941393"/>
    <s v="קפס-פרמה בע&quot;מ"/>
    <s v="510945355"/>
    <s v="3"/>
    <n v="11232"/>
    <s v="ILS"/>
    <n v="11232"/>
    <n v="75"/>
    <n v="8424"/>
    <n v="9850.3799999999992"/>
    <n v="3296.02"/>
    <s v=""/>
    <s v=" מתן שירותי חניה לשנת 2025 במסגרת אישורים עד 50 אש"/>
    <s v="X"/>
    <n v="0"/>
    <s v="@FM@"/>
    <s v="23"/>
    <s v="57"/>
    <s v="038792313"/>
    <s v=""/>
    <s v="שיקו סופרי"/>
    <n v="2808"/>
    <n v="11"/>
    <n v="7"/>
    <n v="4"/>
    <n v="75"/>
    <n v="0.63636363636363635"/>
    <x v="1"/>
    <s v="MayaLe@justice.gov.il "/>
    <x v="14"/>
  </r>
  <r>
    <m/>
    <m/>
    <s v="4502560647"/>
    <s v="ZA"/>
    <s v="0800"/>
    <s v=""/>
    <d v="2025-01-19T00:00:00"/>
    <d v="2025-01-01T00:00:00"/>
    <d v="2025-12-31T00:00:00"/>
    <m/>
    <s v="40017514"/>
    <s v="פ.ה.ט שירותי רכב וניהול חניונים בע&quot;"/>
    <s v="513363291"/>
    <s v="3"/>
    <n v="42480"/>
    <s v="ILS"/>
    <n v="42480"/>
    <n v="39.83"/>
    <n v="16919.78"/>
    <n v="16847.78"/>
    <n v="25560.22"/>
    <s v=""/>
    <s v=" התקשרות לצורך מתן שירותי חניה לשנת 2025 עד למעבר"/>
    <s v=""/>
    <n v="0"/>
    <s v="@FM@"/>
    <s v="23"/>
    <s v="57"/>
    <s v="038792313"/>
    <s v=""/>
    <s v=""/>
    <n v="25560.22"/>
    <n v="11"/>
    <n v="7"/>
    <n v="4"/>
    <n v="39.83"/>
    <n v="0.63636363636363635"/>
    <x v="1"/>
    <s v="MayaLe@justice.gov.il "/>
    <x v="58"/>
  </r>
  <r>
    <m/>
    <m/>
    <s v="4502560672"/>
    <s v="ZPFC"/>
    <s v="0800"/>
    <s v=""/>
    <d v="2025-01-19T00:00:00"/>
    <d v="2025-01-01T00:00:00"/>
    <d v="2025-12-31T00:00:00"/>
    <m/>
    <s v="41582960"/>
    <s v="עדן חברה לפתוח כלכלי בירושלים"/>
    <s v="513036137"/>
    <s v="3"/>
    <n v="2257564.2000000002"/>
    <s v="ILS"/>
    <n v="2257564.2000000002"/>
    <n v="55.08"/>
    <n v="1550157.5"/>
    <n v="1243554.8"/>
    <n v="1014009.4"/>
    <s v=""/>
    <s v=" תקשרות לצורך מתן שירותי חניה לשנת 2025 שירותי  חנ"/>
    <s v=""/>
    <n v="0"/>
    <s v="@FM@"/>
    <s v="23"/>
    <s v="01"/>
    <s v="038792313"/>
    <s v="599,497.20"/>
    <s v="שיקו סופרי"/>
    <n v="1014009.4"/>
    <n v="11"/>
    <n v="7"/>
    <n v="4"/>
    <n v="55.08"/>
    <n v="0.63636363636363635"/>
    <x v="1"/>
    <s v="MayaLe@justice.gov.il "/>
    <x v="93"/>
  </r>
  <r>
    <m/>
    <m/>
    <s v="4502560730"/>
    <s v="ZPFC"/>
    <s v="0800"/>
    <s v=""/>
    <d v="2025-01-19T00:00:00"/>
    <d v="2025-01-01T00:00:00"/>
    <d v="2025-12-31T00:00:00"/>
    <m/>
    <s v="40254961"/>
    <s v="יאיר השחר- חניונים בע&quot;מ"/>
    <s v="513104885"/>
    <s v="3"/>
    <n v="632470.68000000005"/>
    <s v="ILS"/>
    <n v="632470.68000000005"/>
    <n v="36.799999999999997"/>
    <n v="233023.22"/>
    <n v="256640.81"/>
    <n v="455950.11"/>
    <s v=""/>
    <s v=" פרוטוקול מספר 310/24 התקשרות לצורך מתן שירותי חני"/>
    <s v="X"/>
    <n v="0"/>
    <s v="@FM@"/>
    <s v="01"/>
    <s v=""/>
    <s v="038792313"/>
    <s v="338,514.79"/>
    <s v="שיקו סופרי"/>
    <n v="399715.99"/>
    <n v="11"/>
    <n v="7"/>
    <n v="4"/>
    <n v="36.799999999999997"/>
    <n v="0.63636363636363635"/>
    <x v="1"/>
    <s v="MayaLe@justice.gov.il "/>
    <x v="66"/>
  </r>
  <r>
    <m/>
    <m/>
    <s v="4502562303"/>
    <s v="ZNB"/>
    <s v="0800"/>
    <s v=""/>
    <d v="2025-01-21T00:00:00"/>
    <d v="2025-01-01T00:00:00"/>
    <d v="2025-12-31T00:00:00"/>
    <m/>
    <s v="42496804"/>
    <s v="חניון בניין ב' קריית הממשלה חיפה, נ"/>
    <s v="516784030"/>
    <s v="3"/>
    <n v="1583128.13"/>
    <s v="ILS"/>
    <n v="1583128.13"/>
    <n v="38.409999999999997"/>
    <n v="608870.31000000006"/>
    <n v="670090.01"/>
    <n v="1097443.28"/>
    <s v=""/>
    <s v=" שירותי חניה בנכסי אריאל קרית הממשלה חיפה לשנת 202"/>
    <s v="X"/>
    <n v="0"/>
    <s v="@FM@"/>
    <s v="07"/>
    <s v=""/>
    <s v="038792313"/>
    <s v=""/>
    <s v="שיקו סופרי"/>
    <n v="975061.24"/>
    <n v="11"/>
    <n v="7"/>
    <n v="4"/>
    <n v="38.409999999999997"/>
    <n v="0.63636363636363635"/>
    <x v="1"/>
    <s v="MayaLe@justice.gov.il "/>
    <x v="79"/>
  </r>
  <r>
    <m/>
    <m/>
    <s v="4502562328"/>
    <s v="ZPFC"/>
    <s v="0800"/>
    <s v=""/>
    <d v="2025-01-21T00:00:00"/>
    <d v="2025-01-01T00:00:00"/>
    <d v="2025-12-31T00:00:00"/>
    <m/>
    <s v="42216922"/>
    <s v="חניון מוזיאון הסובלנות בע&quot;מ"/>
    <s v="515457687"/>
    <s v="3"/>
    <n v="1544468.56"/>
    <s v="ILS"/>
    <n v="1544468.56"/>
    <n v="35.71"/>
    <n v="553063.59"/>
    <n v="551591.36"/>
    <n v="992877.18"/>
    <s v=""/>
    <s v=" שירותי חניה לשנת 2025 לחניון הסבלנות - אגרון עבור"/>
    <s v=""/>
    <n v="0"/>
    <s v="@FM@"/>
    <s v="23"/>
    <s v="01"/>
    <s v="038792313"/>
    <s v="840,173.73"/>
    <s v="שיקו סופרי"/>
    <n v="992877.18"/>
    <n v="11"/>
    <n v="7"/>
    <n v="4"/>
    <n v="35.71"/>
    <n v="0.63636363636363635"/>
    <x v="1"/>
    <s v="MayaLe@justice.gov.il "/>
    <x v="79"/>
  </r>
  <r>
    <m/>
    <m/>
    <s v="4502562432"/>
    <s v="ZPFC"/>
    <s v="0800"/>
    <s v=""/>
    <d v="2025-01-21T00:00:00"/>
    <d v="2025-01-01T00:00:00"/>
    <d v="2025-12-31T00:00:00"/>
    <m/>
    <s v="40449771"/>
    <s v="כלכלית ירושלים-כלל ביט"/>
    <s v="558010666"/>
    <s v="3"/>
    <n v="245909.92"/>
    <s v="ILS"/>
    <n v="245909.92"/>
    <n v="27.58"/>
    <n v="79862.399999999994"/>
    <n v="68309.06"/>
    <n v="181241.56"/>
    <s v=""/>
    <s v=" שירותי חניה לשנת 2025 עבור יחידות המנהלת ברחוב כנ"/>
    <s v="X"/>
    <n v="0"/>
    <s v="@FM@"/>
    <s v="23"/>
    <s v="01"/>
    <s v="038792313"/>
    <s v="140,718.24"/>
    <s v="שיקו סופרי"/>
    <n v="178083.52"/>
    <n v="11"/>
    <n v="7"/>
    <n v="4"/>
    <n v="27.58"/>
    <n v="0.63636363636363635"/>
    <x v="1"/>
    <s v="MayaLe@justice.gov.il "/>
    <x v="79"/>
  </r>
  <r>
    <m/>
    <m/>
    <s v="4502562465"/>
    <s v="ZPFC"/>
    <s v="0800"/>
    <s v=""/>
    <d v="2025-01-21T00:00:00"/>
    <d v="2025-01-01T00:00:00"/>
    <d v="2025-12-31T00:00:00"/>
    <m/>
    <s v="40410142"/>
    <s v="פאר התאומים ירושלים (1994) בע&quot;מ"/>
    <s v="512020470"/>
    <s v="3"/>
    <n v="196483.6"/>
    <s v="ILS"/>
    <n v="196483.6"/>
    <n v="54.58"/>
    <n v="107729.88"/>
    <n v="107234.21"/>
    <n v="89249.39"/>
    <s v=""/>
    <s v=" שירותי חניה לשנת 2025 גבעת שאול לעובדי היחידות :"/>
    <s v=""/>
    <n v="0"/>
    <s v="@FM@"/>
    <s v="23"/>
    <s v="01"/>
    <s v="038792313"/>
    <s v=" 71,112.46"/>
    <s v="שיקו סופרי"/>
    <n v="89249.39"/>
    <n v="11"/>
    <n v="7"/>
    <n v="4"/>
    <n v="54.58"/>
    <n v="0.63636363636363635"/>
    <x v="1"/>
    <s v="MayaLe@justice.gov.il "/>
    <x v="79"/>
  </r>
  <r>
    <m/>
    <m/>
    <s v="4502562874"/>
    <s v="ZA"/>
    <s v="0800"/>
    <s v=""/>
    <d v="2025-01-21T00:00:00"/>
    <d v="2025-01-01T00:00:00"/>
    <d v="2025-12-31T00:00:00"/>
    <m/>
    <s v="40003383"/>
    <s v="מבנה נדל&quot;ן (כ.ד) בע&quot;מ"/>
    <s v="520024126"/>
    <s v="3"/>
    <n v="757317.6"/>
    <s v="ILS"/>
    <n v="757317.6"/>
    <n v="49.93"/>
    <n v="0"/>
    <n v="441120.66"/>
    <n v="444911.71"/>
    <s v=""/>
    <s v=" פרוטוקול מספר 276/24  התקשרות לצורך מתן שירותי חנ"/>
    <s v="X"/>
    <n v="0"/>
    <s v="@FM@"/>
    <s v="07"/>
    <s v=""/>
    <s v="038792313"/>
    <s v=""/>
    <s v="שיקו סופרי"/>
    <n v="378658.8"/>
    <n v="11"/>
    <n v="7"/>
    <n v="4"/>
    <n v="49.93"/>
    <n v="0.63636363636363635"/>
    <x v="1"/>
    <s v="MayaLe@justice.gov.il "/>
    <x v="66"/>
  </r>
  <r>
    <m/>
    <m/>
    <s v="4502562881"/>
    <s v="ZA"/>
    <s v="0800"/>
    <s v=""/>
    <d v="2025-01-21T00:00:00"/>
    <d v="2025-01-01T00:00:00"/>
    <d v="2025-12-31T00:00:00"/>
    <m/>
    <s v="41081899"/>
    <s v="מיקדן חניון בית קרדן בע&quot;מ"/>
    <s v="513450551"/>
    <s v="3"/>
    <n v="163098"/>
    <s v="ILS"/>
    <n v="163098"/>
    <n v="80.12"/>
    <n v="130677.3"/>
    <n v="153129.4"/>
    <n v="38131.360000000001"/>
    <s v=""/>
    <s v=" פרוטוקול  מספר 320/24 התקשרות לצורת תשלום דמי ניה"/>
    <s v="X"/>
    <n v="0"/>
    <s v="@FM@"/>
    <s v="07"/>
    <s v=""/>
    <s v="038792313"/>
    <s v=""/>
    <s v="שיקו סופרי"/>
    <n v="32420.7"/>
    <n v="11"/>
    <n v="7"/>
    <n v="4"/>
    <n v="80.12"/>
    <n v="0.63636363636363635"/>
    <x v="1"/>
    <s v="MayaLe@justice.gov.il "/>
    <x v="66"/>
  </r>
  <r>
    <m/>
    <m/>
    <s v="4502562884"/>
    <s v="ZA"/>
    <s v="0800"/>
    <s v=""/>
    <d v="2025-01-21T00:00:00"/>
    <d v="2025-01-01T00:00:00"/>
    <d v="2025-12-31T00:00:00"/>
    <m/>
    <s v="41579650"/>
    <s v="שיכון ובינוי -סולל בונה נצרת עילית"/>
    <s v="550278196"/>
    <s v="3"/>
    <n v="2528412.56"/>
    <s v="ILS"/>
    <n v="2528412.56"/>
    <n v="23.04"/>
    <n v="0"/>
    <n v="683029.97"/>
    <n v="2306762.79"/>
    <s v=""/>
    <s v=" פרוטוקול מספר 277/24 התקשרות לצורך מתן שירותי חני"/>
    <s v="X"/>
    <n v="0"/>
    <s v="@FM@"/>
    <s v="07"/>
    <s v=""/>
    <s v="038792313"/>
    <s v=""/>
    <s v="שיקו סופרי"/>
    <n v="1945803.9"/>
    <n v="11"/>
    <n v="7"/>
    <n v="4"/>
    <n v="23.04"/>
    <n v="0.63636363636363635"/>
    <x v="1"/>
    <s v="MayaLe@justice.gov.il "/>
    <x v="66"/>
  </r>
  <r>
    <m/>
    <m/>
    <s v="4502562886"/>
    <s v="ZA"/>
    <s v="0800"/>
    <s v=""/>
    <d v="2025-01-21T00:00:00"/>
    <d v="2025-01-01T00:00:00"/>
    <d v="2025-12-31T00:00:00"/>
    <m/>
    <s v="40465938"/>
    <s v="קרית תעשיות עתירות מדע בע&quot;מ"/>
    <s v="510535420"/>
    <s v="3"/>
    <n v="228684"/>
    <s v="ILS"/>
    <n v="228684"/>
    <n v="53.41"/>
    <n v="122130"/>
    <n v="150938.34"/>
    <n v="133321.71"/>
    <s v=""/>
    <s v=" פרוטוקול מספר 441/22 מאשר התקשרות לצורך מתן שירות"/>
    <s v="X"/>
    <n v="0"/>
    <s v="@FM@"/>
    <s v="07"/>
    <s v=""/>
    <s v="038792313"/>
    <s v=""/>
    <s v="שיקו סופרי"/>
    <n v="106554"/>
    <n v="11"/>
    <n v="7"/>
    <n v="4"/>
    <n v="53.41"/>
    <n v="0.63636363636363635"/>
    <x v="1"/>
    <s v="MayaLe@justice.gov.il "/>
    <x v="66"/>
  </r>
  <r>
    <m/>
    <m/>
    <s v="4502562890"/>
    <s v="ZA"/>
    <s v="0800"/>
    <s v=""/>
    <d v="2025-01-21T00:00:00"/>
    <d v="2025-01-01T00:00:00"/>
    <d v="2025-12-31T00:00:00"/>
    <m/>
    <s v="40003406"/>
    <s v="קרדן נדל&quot;ן יזום ופיתוח בע&quot;מ"/>
    <s v="520041005"/>
    <s v="3"/>
    <n v="1362900"/>
    <s v="ILS"/>
    <n v="1362900"/>
    <n v="43.38"/>
    <n v="591180"/>
    <n v="683617.93"/>
    <n v="907652.46"/>
    <s v=""/>
    <s v=" פרוטוקול מספר 275/24 מתן שירותי חניה לשנת 2025 28"/>
    <s v="X"/>
    <n v="0"/>
    <s v="@FM@"/>
    <s v="07"/>
    <s v=""/>
    <s v="038792313"/>
    <s v=""/>
    <s v="שיקו סופרי"/>
    <n v="771720"/>
    <n v="11"/>
    <n v="7"/>
    <n v="4"/>
    <n v="43.38"/>
    <n v="0.63636363636363635"/>
    <x v="1"/>
    <s v="MayaLe@justice.gov.il "/>
    <x v="66"/>
  </r>
  <r>
    <m/>
    <m/>
    <s v="4502562894"/>
    <s v="ZPFC"/>
    <s v="0800"/>
    <s v=""/>
    <d v="2025-01-21T00:00:00"/>
    <d v="2025-01-01T00:00:00"/>
    <d v="2025-12-31T00:00:00"/>
    <m/>
    <s v="40219462"/>
    <s v="קורן אמ.אס.תי אחזקות בע&quot;מ"/>
    <s v="511826810"/>
    <s v="3"/>
    <n v="32198.400000000001"/>
    <s v="ILS"/>
    <n v="32198.400000000001"/>
    <n v="48.98"/>
    <n v="15636.06"/>
    <n v="15769.7"/>
    <n v="16428.7"/>
    <s v=""/>
    <s v=" שוברי חניה עבור בית המשפט בחדרה עבור יחידות המופי"/>
    <s v=""/>
    <n v="0"/>
    <s v="@FM@"/>
    <s v="23"/>
    <s v="57"/>
    <s v="038792313"/>
    <s v=" 14,155.84"/>
    <s v=""/>
    <n v="16428.7"/>
    <n v="11"/>
    <n v="7"/>
    <n v="4"/>
    <n v="48.98"/>
    <n v="0.63636363636363635"/>
    <x v="1"/>
    <s v="MayaLe@justice.gov.il "/>
    <x v="70"/>
  </r>
  <r>
    <m/>
    <m/>
    <s v="4502564073"/>
    <s v="ZA"/>
    <s v="0800"/>
    <s v=""/>
    <d v="2025-01-26T00:00:00"/>
    <d v="2025-01-01T00:00:00"/>
    <d v="2025-12-31T00:00:00"/>
    <m/>
    <s v="40003296"/>
    <s v="קבוצת טראוב השקעות בע&quot;מ"/>
    <s v="511681967"/>
    <s v="3"/>
    <n v="195858"/>
    <s v="ILS"/>
    <n v="195858"/>
    <n v="95.83"/>
    <n v="187697.25"/>
    <n v="217141.86"/>
    <n v="9503.17"/>
    <s v=""/>
    <s v=" פרוטוקול 317Q24 מאשר התקשרות לצורך מתן שירותי חני"/>
    <s v="X"/>
    <n v="0"/>
    <s v="@FM@"/>
    <s v="23"/>
    <s v="01"/>
    <s v="038792313"/>
    <s v=""/>
    <s v="שיקו סופרי"/>
    <n v="8160.75"/>
    <n v="11"/>
    <n v="7"/>
    <n v="4"/>
    <n v="95.83"/>
    <n v="0.63636363636363635"/>
    <x v="1"/>
    <s v="MayaLe@justice.gov.il "/>
    <x v="66"/>
  </r>
  <r>
    <m/>
    <m/>
    <s v="4502564148"/>
    <s v="ZA"/>
    <s v="0800"/>
    <s v=""/>
    <d v="2025-01-26T00:00:00"/>
    <d v="2025-04-01T00:00:00"/>
    <d v="2025-12-31T00:00:00"/>
    <m/>
    <s v="40003381"/>
    <s v="מלונות דן בע&quot;מ"/>
    <s v="520023573"/>
    <s v="3"/>
    <n v="262550"/>
    <s v="ILS"/>
    <n v="262550"/>
    <n v="30"/>
    <n v="0"/>
    <n v="78765"/>
    <n v="183785"/>
    <s v=""/>
    <s v=" פרוטוקול מספר 303/24 התקשרות לצורך מתן שירותי חני"/>
    <s v=""/>
    <n v="0"/>
    <s v="@FM@"/>
    <s v="23"/>
    <s v="01"/>
    <s v="038792313"/>
    <s v=""/>
    <s v="שיקו סופרי"/>
    <n v="183785"/>
    <n v="8"/>
    <n v="4"/>
    <n v="4"/>
    <n v="30"/>
    <n v="0.5"/>
    <x v="1"/>
    <s v="MayaLe@justice.gov.il "/>
    <x v="66"/>
  </r>
  <r>
    <m/>
    <m/>
    <s v="4502564777"/>
    <s v="ZPFC"/>
    <s v="0800"/>
    <s v=""/>
    <d v="2025-01-26T00:00:00"/>
    <d v="2025-01-01T00:00:00"/>
    <d v="2025-12-31T00:00:00"/>
    <m/>
    <s v="40007090"/>
    <s v="איל צבי בע&quot;מ"/>
    <s v="511929663"/>
    <s v="3"/>
    <n v="1073067.8400000001"/>
    <s v="ILS"/>
    <n v="1073067.8400000001"/>
    <n v="36.76"/>
    <n v="398956.72"/>
    <n v="455637.63"/>
    <n v="794921.71"/>
    <s v=""/>
    <s v=" שירותי חניה לשנת 2025 עבור עובדי האפ&quot;כ בשערי העיר"/>
    <s v="X"/>
    <n v="0"/>
    <s v="@FM@"/>
    <s v="23"/>
    <s v="01"/>
    <s v="038792313"/>
    <s v="576,163.36"/>
    <s v="שיקו סופרי"/>
    <n v="678613.24"/>
    <n v="11"/>
    <n v="7"/>
    <n v="4"/>
    <n v="36.76"/>
    <n v="0.63636363636363635"/>
    <x v="1"/>
    <s v="MayaLe@justice.gov.il "/>
    <x v="79"/>
  </r>
  <r>
    <m/>
    <m/>
    <s v="4502565700"/>
    <s v="ZPFC"/>
    <s v="0800"/>
    <s v=""/>
    <d v="2025-01-28T00:00:00"/>
    <d v="2025-01-01T00:00:00"/>
    <d v="2025-12-31T00:00:00"/>
    <m/>
    <s v="40017533"/>
    <s v="אלרוב נדל&quot;ן ומלונאות בע&quot;מ"/>
    <s v="520038894"/>
    <s v="3"/>
    <n v="1026600"/>
    <s v="ILS"/>
    <n v="1026600"/>
    <n v="41.95"/>
    <n v="430618.32"/>
    <n v="430623.04"/>
    <n v="595976.95999999996"/>
    <s v=""/>
    <s v=" שירותי חניה עבור עובדי פרקליטות מחוז ת&quot;א פלילי, פ"/>
    <s v=""/>
    <n v="0"/>
    <s v="@FM@"/>
    <s v="23"/>
    <s v="01"/>
    <s v="038792313"/>
    <s v="505,069.22"/>
    <s v="שיקו סופרי"/>
    <n v="595976.95999999996"/>
    <n v="11"/>
    <n v="7"/>
    <n v="4"/>
    <n v="41.95"/>
    <n v="0.63636363636363635"/>
    <x v="1"/>
    <s v="MayaLe@justice.gov.il "/>
    <x v="79"/>
  </r>
  <r>
    <m/>
    <m/>
    <s v="4502565772"/>
    <s v="ZNB"/>
    <s v="0800"/>
    <s v=""/>
    <d v="2025-01-28T00:00:00"/>
    <d v="2025-01-01T00:00:00"/>
    <d v="2025-12-31T00:00:00"/>
    <m/>
    <s v="42791366"/>
    <s v="מ.י.א. שלושת האחים סוב לבן 2021 בע&quot;"/>
    <s v="516426616"/>
    <s v="3"/>
    <n v="252716.07"/>
    <s v="ILS"/>
    <n v="252716.07"/>
    <n v="99.15"/>
    <n v="252716.07"/>
    <n v="250572.99"/>
    <n v="0"/>
    <s v=""/>
    <s v=" שירותי חניה לשנת 2025 התאם לפרוטוקול 308/24 חניה"/>
    <s v=""/>
    <n v="0"/>
    <s v="@FM@"/>
    <s v="23"/>
    <s v="01"/>
    <s v="038792313"/>
    <s v=""/>
    <s v="שיקו סופרי"/>
    <n v="0"/>
    <n v="11"/>
    <n v="7"/>
    <n v="4"/>
    <n v="99.15"/>
    <n v="0.63636363636363635"/>
    <x v="1"/>
    <s v="MayaLe@justice.gov.il "/>
    <x v="79"/>
  </r>
  <r>
    <m/>
    <m/>
    <s v="4502566115"/>
    <s v="ZFO"/>
    <s v="0800"/>
    <s v=""/>
    <d v="2025-01-28T00:00:00"/>
    <d v="2025-01-01T00:00:00"/>
    <d v="2025-12-31T00:00:00"/>
    <m/>
    <s v="20000201"/>
    <s v="עירית תל-אביב-יפו"/>
    <s v="500250006"/>
    <s v="3"/>
    <n v="8830000"/>
    <s v="ILS"/>
    <n v="8830000"/>
    <n v="63.73"/>
    <n v="0"/>
    <n v="5627745.6799999997"/>
    <n v="3202254.32"/>
    <s v=""/>
    <s v=" ארנונה ת&quot;א לשנת 2025 ארנונה ת&quot;א לשנת 2024 סיום הת"/>
    <s v=""/>
    <n v="0"/>
    <s v="@FM@"/>
    <s v="90"/>
    <s v=""/>
    <s v="038792313"/>
    <s v=""/>
    <s v="שיקו סופרי"/>
    <n v="3202254.32"/>
    <n v="11"/>
    <n v="7"/>
    <n v="4"/>
    <n v="63.73"/>
    <n v="0.63636363636363635"/>
    <x v="1"/>
    <s v="MayaLe@justice.gov.il "/>
    <x v="94"/>
  </r>
  <r>
    <m/>
    <m/>
    <s v="4502567270"/>
    <s v="ZFO"/>
    <s v="0800"/>
    <s v=""/>
    <d v="2025-02-02T00:00:00"/>
    <d v="2025-01-01T00:00:00"/>
    <d v="2025-12-31T00:00:00"/>
    <m/>
    <s v="20000014"/>
    <s v="עירית אשדוד"/>
    <s v=""/>
    <s v="3"/>
    <n v="60000"/>
    <s v="ILS"/>
    <n v="60000"/>
    <n v="46.78"/>
    <n v="0"/>
    <n v="28068.799999999999"/>
    <n v="31931.200000000001"/>
    <s v=""/>
    <s v=" ארנונה לשנת 2025- טאבו אשדוד ארנונה לשנת 2024- טא"/>
    <s v=""/>
    <n v="0"/>
    <s v="@FM@"/>
    <s v="90"/>
    <s v=""/>
    <s v="038792313"/>
    <s v=""/>
    <s v="שיקו סופרי"/>
    <n v="31931.200000000001"/>
    <n v="11"/>
    <n v="7"/>
    <n v="4"/>
    <n v="46.78"/>
    <n v="0.63636363636363635"/>
    <x v="1"/>
    <s v="MayaLe@justice.gov.il "/>
    <x v="95"/>
  </r>
  <r>
    <m/>
    <m/>
    <s v="4502567271"/>
    <s v="ZFO"/>
    <s v="0800"/>
    <s v=""/>
    <d v="2025-02-02T00:00:00"/>
    <d v="2025-01-01T00:00:00"/>
    <d v="2025-12-31T00:00:00"/>
    <m/>
    <s v="20000229"/>
    <s v="עירית אשקלון"/>
    <s v=""/>
    <s v="3"/>
    <n v="500000"/>
    <s v="ILS"/>
    <n v="500000"/>
    <n v="52.55"/>
    <n v="0"/>
    <n v="262750.59999999998"/>
    <n v="237249.4"/>
    <s v=""/>
    <s v=" ארנונה לשנת 2025- אשקלון פמ&quot;ח  דרום ארנונה לשנת 2"/>
    <s v=""/>
    <n v="0"/>
    <s v="@FM@"/>
    <s v="90"/>
    <s v=""/>
    <s v="038792313"/>
    <s v=""/>
    <s v="שיקו סופרי"/>
    <n v="237249.4"/>
    <n v="11"/>
    <n v="7"/>
    <n v="4"/>
    <n v="52.55"/>
    <n v="0.63636363636363635"/>
    <x v="1"/>
    <s v="MayaLe@justice.gov.il "/>
    <x v="95"/>
  </r>
  <r>
    <m/>
    <m/>
    <s v="4502567273"/>
    <s v="ZFO"/>
    <s v="0800"/>
    <s v=""/>
    <d v="2025-02-02T00:00:00"/>
    <d v="2025-01-01T00:00:00"/>
    <d v="2025-12-31T00:00:00"/>
    <m/>
    <s v="20000254"/>
    <s v="עירית באר שבע"/>
    <s v=""/>
    <s v="3"/>
    <n v="3000000"/>
    <s v="ILS"/>
    <n v="3000000"/>
    <n v="63.52"/>
    <n v="0"/>
    <n v="1905498.1"/>
    <n v="1094501.8999999999"/>
    <s v=""/>
    <s v=" ארנונה לשנת 2025- ב&quot;ש ארנונה לשנת 2024- ב&quot;ש סיום"/>
    <s v=""/>
    <n v="0"/>
    <s v="@FM@"/>
    <s v="90"/>
    <s v=""/>
    <s v="038792313"/>
    <s v=""/>
    <s v="שיקו סופרי"/>
    <n v="1094501.8999999999"/>
    <n v="11"/>
    <n v="7"/>
    <n v="4"/>
    <n v="63.52"/>
    <n v="0.63636363636363635"/>
    <x v="1"/>
    <s v="MayaLe@justice.gov.il "/>
    <x v="95"/>
  </r>
  <r>
    <m/>
    <m/>
    <s v="4502567275"/>
    <s v="ZFO"/>
    <s v="0800"/>
    <s v=""/>
    <d v="2025-02-02T00:00:00"/>
    <d v="2025-01-01T00:00:00"/>
    <d v="2025-12-31T00:00:00"/>
    <m/>
    <s v="20000203"/>
    <s v="מ.מ. באקה אל-גרבייה"/>
    <s v=""/>
    <s v="3"/>
    <n v="63985"/>
    <s v="ILS"/>
    <n v="63985"/>
    <n v="17.96"/>
    <n v="0"/>
    <n v="11491.3"/>
    <n v="52493.7"/>
    <s v=""/>
    <s v=" ארנונה בקעה אל-גרבייה  שרעי לשנת 2025 ארנונה בקעה"/>
    <s v=""/>
    <n v="0"/>
    <s v="@FM@"/>
    <s v="90"/>
    <s v=""/>
    <s v="038792313"/>
    <s v=""/>
    <s v="שיקו סופרי"/>
    <n v="52493.7"/>
    <n v="11"/>
    <n v="7"/>
    <n v="4"/>
    <n v="17.96"/>
    <n v="0.63636363636363635"/>
    <x v="0"/>
    <s v="MayaLe@justice.gov.il "/>
    <x v="96"/>
  </r>
  <r>
    <m/>
    <m/>
    <s v="4502567277"/>
    <s v="ZFO"/>
    <s v="0800"/>
    <s v=""/>
    <d v="2025-02-02T00:00:00"/>
    <d v="2025-01-01T00:00:00"/>
    <d v="2025-12-31T00:00:00"/>
    <m/>
    <s v="20000223"/>
    <s v="עירית חדרה"/>
    <s v=""/>
    <s v="3"/>
    <n v="50000"/>
    <s v="ILS"/>
    <n v="50000"/>
    <n v="11.05"/>
    <n v="0"/>
    <n v="5522.8"/>
    <n v="44477.2"/>
    <s v=""/>
    <s v=" ארנונה חדרה טאבו 2025 ארנונה חדרה טאבו 2024 סיום"/>
    <s v=""/>
    <n v="0"/>
    <s v="@FM@"/>
    <s v="90"/>
    <s v=""/>
    <s v="038792313"/>
    <s v=""/>
    <s v="שיקו סופרי"/>
    <n v="44477.2"/>
    <n v="11"/>
    <n v="7"/>
    <n v="4"/>
    <n v="11.05"/>
    <n v="0.63636363636363635"/>
    <x v="0"/>
    <s v="MayaLe@justice.gov.il "/>
    <x v="97"/>
  </r>
  <r>
    <m/>
    <m/>
    <s v="4502567282"/>
    <s v="ZFO"/>
    <s v="0800"/>
    <s v=""/>
    <d v="2025-02-02T00:00:00"/>
    <d v="2025-01-01T00:00:00"/>
    <d v="2025-12-31T00:00:00"/>
    <m/>
    <s v="20000182"/>
    <s v="עירית חיפה"/>
    <s v=""/>
    <s v="3"/>
    <n v="1158982"/>
    <s v="ILS"/>
    <n v="1158982"/>
    <n v="66.8"/>
    <n v="0"/>
    <n v="774194.34"/>
    <n v="384787.66"/>
    <s v=""/>
    <s v=" ארנונה חיפה לשנת 2025 ארנונה חיפה לשנת 2024 11/12"/>
    <s v=""/>
    <n v="0"/>
    <s v="@FM@"/>
    <s v="90"/>
    <s v=""/>
    <s v="038792313"/>
    <s v=""/>
    <s v="שיקו סופרי"/>
    <n v="384787.66"/>
    <n v="11"/>
    <n v="7"/>
    <n v="4"/>
    <n v="66.8"/>
    <n v="0.63636363636363635"/>
    <x v="1"/>
    <s v="MayaLe@justice.gov.il "/>
    <x v="98"/>
  </r>
  <r>
    <m/>
    <m/>
    <s v="4502567287"/>
    <s v="ZFO"/>
    <s v="0800"/>
    <s v=""/>
    <d v="2025-02-02T00:00:00"/>
    <d v="2025-01-01T00:00:00"/>
    <d v="2025-12-31T00:00:00"/>
    <m/>
    <s v="20000224"/>
    <s v="עירית חולון"/>
    <s v=""/>
    <s v="3"/>
    <n v="115000"/>
    <s v="ILS"/>
    <n v="115000"/>
    <n v="87.27"/>
    <n v="0"/>
    <n v="100360.02"/>
    <n v="14639.98"/>
    <s v=""/>
    <s v=" ארנונה חולון טאבו 2025 ארנונה חולון טאבו 2024 סיו"/>
    <s v=""/>
    <n v="0"/>
    <s v="@FM@"/>
    <s v="90"/>
    <s v=""/>
    <s v="038792313"/>
    <s v=""/>
    <s v="שיקו סופרי"/>
    <n v="14639.98"/>
    <n v="11"/>
    <n v="7"/>
    <n v="4"/>
    <n v="87.27"/>
    <n v="0.63636363636363635"/>
    <x v="1"/>
    <s v="MayaLe@justice.gov.il "/>
    <x v="99"/>
  </r>
  <r>
    <m/>
    <m/>
    <s v="4502567289"/>
    <s v="ZFO"/>
    <s v="0800"/>
    <s v=""/>
    <d v="2025-02-02T00:00:00"/>
    <d v="2025-01-01T00:00:00"/>
    <d v="2025-12-31T00:00:00"/>
    <m/>
    <s v="20000156"/>
    <s v="עירית טייבה"/>
    <s v=""/>
    <s v="3"/>
    <n v="25000"/>
    <s v="ILS"/>
    <n v="25000"/>
    <n v="89.91"/>
    <n v="0"/>
    <n v="22477.3"/>
    <n v="2522.6999999999998"/>
    <s v=""/>
    <s v=" ארנונה טייבה שרעיים 2025 ארנונה טייבה שרעיים 2024"/>
    <s v=""/>
    <n v="0"/>
    <s v="@FM@"/>
    <s v="90"/>
    <s v=""/>
    <s v="038792313"/>
    <s v=""/>
    <s v="שיקו סופרי"/>
    <n v="2522.6999999999998"/>
    <n v="11"/>
    <n v="7"/>
    <n v="4"/>
    <n v="89.91"/>
    <n v="0.63636363636363635"/>
    <x v="1"/>
    <s v="MayaLe@justice.gov.il "/>
    <x v="100"/>
  </r>
  <r>
    <m/>
    <m/>
    <s v="4502567296"/>
    <s v="ZFO"/>
    <s v="0800"/>
    <s v=""/>
    <d v="2025-02-02T00:00:00"/>
    <d v="2025-01-01T00:00:00"/>
    <d v="2025-12-31T00:00:00"/>
    <m/>
    <s v="20000100"/>
    <s v="עיריית נוף הגליל"/>
    <s v=""/>
    <s v="3"/>
    <n v="3000000"/>
    <s v="ILS"/>
    <n v="3000000"/>
    <n v="37.78"/>
    <n v="0"/>
    <n v="1133524.7"/>
    <n v="1866475.3"/>
    <s v=""/>
    <s v=" ארנונה נצרת עילית 2025 ארנונה נצרת עילית 2024 סיו"/>
    <s v=""/>
    <n v="0"/>
    <s v="@FM@"/>
    <s v="90"/>
    <s v=""/>
    <s v="038792313"/>
    <s v=""/>
    <s v="שיקו סופרי"/>
    <n v="1866475.3"/>
    <n v="11"/>
    <n v="7"/>
    <n v="4"/>
    <n v="37.78"/>
    <n v="0.63636363636363635"/>
    <x v="1"/>
    <s v="MayaLe@justice.gov.il "/>
    <x v="101"/>
  </r>
  <r>
    <m/>
    <m/>
    <s v="4502567298"/>
    <s v="ZFO"/>
    <s v="0800"/>
    <s v=""/>
    <d v="2025-02-02T00:00:00"/>
    <d v="2025-01-01T00:00:00"/>
    <d v="2025-12-31T00:00:00"/>
    <m/>
    <s v="20000233"/>
    <s v="עיריית נתניה"/>
    <s v=""/>
    <s v="3"/>
    <n v="127000"/>
    <s v="ILS"/>
    <n v="127000"/>
    <n v="68.44"/>
    <n v="0"/>
    <n v="86916.02"/>
    <n v="40083.980000000003"/>
    <s v=""/>
    <s v=" ארנונה נתניה 2025 ארנונה נתניה 2024 סיום התקשרות"/>
    <s v=""/>
    <n v="0"/>
    <s v="@FM@"/>
    <s v="90"/>
    <s v=""/>
    <s v="038792313"/>
    <s v=""/>
    <s v="שיקו סופרי"/>
    <n v="40083.980000000003"/>
    <n v="11"/>
    <n v="7"/>
    <n v="4"/>
    <n v="68.44"/>
    <n v="0.63636363636363635"/>
    <x v="1"/>
    <s v="MayaLe@justice.gov.il "/>
    <x v="102"/>
  </r>
  <r>
    <m/>
    <m/>
    <s v="4502567300"/>
    <s v="ZFO"/>
    <s v="0800"/>
    <s v=""/>
    <d v="2025-02-02T00:00:00"/>
    <d v="2025-01-01T00:00:00"/>
    <d v="2025-12-31T00:00:00"/>
    <m/>
    <s v="20000235"/>
    <s v="עירית סח'נין"/>
    <s v=""/>
    <s v="3"/>
    <n v="40000"/>
    <s v="ILS"/>
    <n v="40000"/>
    <n v="0"/>
    <n v="0"/>
    <n v="0"/>
    <n v="40000"/>
    <s v=""/>
    <s v=" ארנונה סחנין 2025 ארנונה סחנין 2024 סיום התקשרות"/>
    <s v=""/>
    <n v="0"/>
    <s v="@FM@"/>
    <s v="90"/>
    <s v=""/>
    <s v="038792313"/>
    <s v=""/>
    <s v="שיקו סופרי"/>
    <n v="40000"/>
    <n v="11"/>
    <n v="7"/>
    <n v="4"/>
    <n v="0"/>
    <n v="0.63636363636363635"/>
    <x v="0"/>
    <s v="MayaLe@justice.gov.il "/>
    <x v="103"/>
  </r>
  <r>
    <m/>
    <m/>
    <s v="4502567301"/>
    <s v="ZFO"/>
    <s v="0800"/>
    <s v=""/>
    <d v="2025-02-02T00:00:00"/>
    <d v="2025-01-01T00:00:00"/>
    <d v="2025-12-31T00:00:00"/>
    <m/>
    <s v="20000238"/>
    <s v="עירית עכו"/>
    <s v=""/>
    <s v="3"/>
    <n v="124000"/>
    <s v="ILS"/>
    <n v="124000"/>
    <n v="67.8"/>
    <n v="0"/>
    <n v="84077.2"/>
    <n v="39922.800000000003"/>
    <s v=""/>
    <s v=" ארנונה עכו- טאבו 2025 ארנונה עכו- טאבו 2024 סיום"/>
    <s v=""/>
    <n v="0"/>
    <s v="@FM@"/>
    <s v="90"/>
    <s v=""/>
    <s v="038792313"/>
    <s v=""/>
    <s v="שיקו סופרי"/>
    <n v="39922.800000000003"/>
    <n v="11"/>
    <n v="7"/>
    <n v="4"/>
    <n v="67.8"/>
    <n v="0.63636363636363635"/>
    <x v="1"/>
    <s v="MayaLe@justice.gov.il "/>
    <x v="104"/>
  </r>
  <r>
    <m/>
    <m/>
    <s v="4502567305"/>
    <s v="ZFO"/>
    <s v="0800"/>
    <s v=""/>
    <d v="2025-02-02T00:00:00"/>
    <d v="2025-01-01T00:00:00"/>
    <d v="2025-12-31T00:00:00"/>
    <m/>
    <s v="20000243"/>
    <s v="עירית פתח תקוה"/>
    <s v=""/>
    <s v="3"/>
    <n v="219000"/>
    <s v="ILS"/>
    <n v="219000"/>
    <n v="69.39"/>
    <n v="0"/>
    <n v="151974.9"/>
    <n v="67025.100000000006"/>
    <s v=""/>
    <s v=" ארנונה פ&quot;ת טאבו 2025 ארנונה פ&quot;ת טאבו 2024 סיום הת"/>
    <s v=""/>
    <n v="0"/>
    <s v="@FM@"/>
    <s v="90"/>
    <s v=""/>
    <s v="038792313"/>
    <s v=""/>
    <s v="שיקו סופרי"/>
    <n v="67025.100000000006"/>
    <n v="11"/>
    <n v="7"/>
    <n v="4"/>
    <n v="69.39"/>
    <n v="0.63636363636363635"/>
    <x v="1"/>
    <s v="MayaLe@justice.gov.il "/>
    <x v="105"/>
  </r>
  <r>
    <m/>
    <m/>
    <s v="4502567307"/>
    <s v="ZFO"/>
    <s v="0800"/>
    <s v=""/>
    <d v="2025-02-02T00:00:00"/>
    <d v="2025-01-01T00:00:00"/>
    <d v="2025-12-31T00:00:00"/>
    <m/>
    <s v="20000247"/>
    <s v="עירית ראשון לציון"/>
    <s v=""/>
    <s v="3"/>
    <n v="70000"/>
    <s v="ILS"/>
    <n v="70000"/>
    <n v="44.46"/>
    <n v="0"/>
    <n v="31123.7"/>
    <n v="38876.300000000003"/>
    <s v=""/>
    <s v=" ארנונה ראש&quot;לצ-מח&quot;ש 2025 ארנונה ראש&quot;לצ-מח&quot;ש 2024 ס"/>
    <s v=""/>
    <n v="0"/>
    <s v="@FM@"/>
    <s v="90"/>
    <s v=""/>
    <s v="038792313"/>
    <s v=""/>
    <s v="שיקו סופרי"/>
    <n v="38876.300000000003"/>
    <n v="11"/>
    <n v="7"/>
    <n v="4"/>
    <n v="44.46"/>
    <n v="0.63636363636363635"/>
    <x v="1"/>
    <s v="MayaLe@justice.gov.il "/>
    <x v="106"/>
  </r>
  <r>
    <m/>
    <m/>
    <s v="4502567310"/>
    <s v="ZFO"/>
    <s v="0800"/>
    <s v=""/>
    <d v="2025-02-02T00:00:00"/>
    <d v="2025-01-01T00:00:00"/>
    <d v="2025-12-31T00:00:00"/>
    <m/>
    <s v="20000248"/>
    <s v="עירית רחובות"/>
    <s v="500284005"/>
    <s v="3"/>
    <n v="350000"/>
    <s v="ILS"/>
    <n v="350000"/>
    <n v="58.99"/>
    <n v="0"/>
    <n v="206467"/>
    <n v="143533"/>
    <s v=""/>
    <s v=" ארנונה רחובות 2025 ארנונה רחובות 2024"/>
    <s v=""/>
    <n v="0"/>
    <s v="@FM@"/>
    <s v="90"/>
    <s v=""/>
    <s v="038792313"/>
    <s v=""/>
    <s v="שיקו סופרי"/>
    <n v="143533"/>
    <n v="11"/>
    <n v="7"/>
    <n v="4"/>
    <n v="58.99"/>
    <n v="0.63636363636363635"/>
    <x v="1"/>
    <s v="MayaLe@justice.gov.il "/>
    <x v="107"/>
  </r>
  <r>
    <m/>
    <m/>
    <s v="4502567312"/>
    <s v="ZFO"/>
    <s v="0800"/>
    <s v=""/>
    <d v="2025-02-02T00:00:00"/>
    <d v="2025-01-01T00:00:00"/>
    <d v="2025-12-31T00:00:00"/>
    <m/>
    <s v="20000228"/>
    <s v="עירית לוד"/>
    <s v=""/>
    <s v="3"/>
    <n v="400000"/>
    <s v="ILS"/>
    <n v="400000"/>
    <n v="27.27"/>
    <n v="0"/>
    <n v="109097.4"/>
    <n v="290902.59999999998"/>
    <s v=""/>
    <s v=" ארנונה לוד 2025 ארנונה לוד 2024 סיום התקשרות"/>
    <s v=""/>
    <n v="0"/>
    <s v="@FM@"/>
    <s v="90"/>
    <s v=""/>
    <s v="038792313"/>
    <s v=""/>
    <s v="שיקו סופרי"/>
    <n v="290902.59999999998"/>
    <n v="11"/>
    <n v="7"/>
    <n v="4"/>
    <n v="27.27"/>
    <n v="0.63636363636363635"/>
    <x v="1"/>
    <s v="MayaLe@justice.gov.il "/>
    <x v="108"/>
  </r>
  <r>
    <m/>
    <m/>
    <s v="4502567313"/>
    <s v="ZFO"/>
    <s v="0800"/>
    <s v=""/>
    <d v="2025-02-02T00:00:00"/>
    <d v="2025-01-01T00:00:00"/>
    <d v="2025-12-31T00:00:00"/>
    <m/>
    <s v="20000171"/>
    <s v="עירית מעלה אדומים"/>
    <s v=""/>
    <s v="3"/>
    <n v="50000"/>
    <s v="ILS"/>
    <n v="50000"/>
    <n v="32.92"/>
    <n v="0"/>
    <n v="16461.95"/>
    <n v="33538.050000000003"/>
    <s v=""/>
    <s v=" ארנונה עבור  עריית מעלה אדומים 2025 ארנונה עבור ס"/>
    <s v=""/>
    <n v="0"/>
    <s v="@FM@"/>
    <s v="90"/>
    <s v=""/>
    <s v="038792313"/>
    <s v=""/>
    <s v="שיקו סופרי"/>
    <n v="33538.050000000003"/>
    <n v="11"/>
    <n v="7"/>
    <n v="4"/>
    <n v="32.92"/>
    <n v="0.63636363636363635"/>
    <x v="1"/>
    <s v="MayaLe@justice.gov.il "/>
    <x v="109"/>
  </r>
  <r>
    <m/>
    <m/>
    <s v="4502567316"/>
    <s v="ZFO"/>
    <s v="0800"/>
    <s v=""/>
    <d v="2025-02-02T00:00:00"/>
    <d v="2025-01-01T00:00:00"/>
    <d v="2025-12-31T00:00:00"/>
    <m/>
    <s v="20000147"/>
    <s v="עירית אילת"/>
    <s v=""/>
    <s v="3"/>
    <n v="10000"/>
    <s v="ILS"/>
    <n v="10000"/>
    <n v="31.96"/>
    <n v="0"/>
    <n v="3195.6"/>
    <n v="6804.4"/>
    <s v=""/>
    <s v=" ארנונה אילת 2025 ארנונה אילת 2024 סיום התקשרות"/>
    <s v=""/>
    <n v="0"/>
    <s v="@FM@"/>
    <s v="90"/>
    <s v=""/>
    <s v="038792313"/>
    <s v=""/>
    <s v="שיקו סופרי"/>
    <n v="6804.4"/>
    <n v="11"/>
    <n v="7"/>
    <n v="4"/>
    <n v="31.96"/>
    <n v="0.63636363636363635"/>
    <x v="1"/>
    <s v="MayaLe@justice.gov.il "/>
    <x v="110"/>
  </r>
  <r>
    <m/>
    <m/>
    <s v="4502567334"/>
    <s v="ZFO"/>
    <s v="0800"/>
    <s v=""/>
    <d v="2025-02-02T00:00:00"/>
    <d v="2025-01-01T00:00:00"/>
    <d v="2025-12-31T00:00:00"/>
    <m/>
    <s v="40003288"/>
    <s v="ג.ט.י. הגן הטכנולוגי ירושלים בע&quot;מ"/>
    <s v="511590275"/>
    <s v="3"/>
    <n v="47200"/>
    <s v="ILS"/>
    <n v="47200"/>
    <n v="33.01"/>
    <n v="0"/>
    <n v="15580.58"/>
    <n v="31619.42"/>
    <s v=""/>
    <s v=" מים -פטנטים 2025 מים -פטנטים 2024"/>
    <s v=""/>
    <n v="0"/>
    <s v="@FM@"/>
    <s v="90"/>
    <s v=""/>
    <s v="038792313"/>
    <s v=""/>
    <s v=""/>
    <n v="31619.42"/>
    <n v="11"/>
    <n v="7"/>
    <n v="4"/>
    <n v="33.01"/>
    <n v="0.63636363636363635"/>
    <x v="1"/>
    <s v="MayaLe@justice.gov.il "/>
    <x v="28"/>
  </r>
  <r>
    <m/>
    <m/>
    <s v="4502567342"/>
    <s v="ZFO"/>
    <s v="0800"/>
    <s v=""/>
    <d v="2025-02-02T00:00:00"/>
    <d v="2025-01-01T00:00:00"/>
    <d v="2025-12-31T00:00:00"/>
    <m/>
    <s v="20000796"/>
    <s v="חברת הגיחון בע&quot;מ"/>
    <s v="512291295"/>
    <s v="3"/>
    <n v="531000"/>
    <s v="ILS"/>
    <n v="531000"/>
    <n v="10.43"/>
    <n v="0"/>
    <n v="55380.56"/>
    <n v="475619.44"/>
    <s v=""/>
    <s v="  מים עבור יחידות בירושלים  2025  מים עבור יחידות"/>
    <s v=""/>
    <n v="0"/>
    <s v="@FM@"/>
    <s v="90"/>
    <s v=""/>
    <s v="038792313"/>
    <s v=""/>
    <s v=""/>
    <n v="475619.44"/>
    <n v="11"/>
    <n v="7"/>
    <n v="4"/>
    <n v="10.43"/>
    <n v="0.63636363636363635"/>
    <x v="0"/>
    <s v="MayaLe@justice.gov.il "/>
    <x v="111"/>
  </r>
  <r>
    <m/>
    <m/>
    <s v="4502567344"/>
    <s v="ZFO"/>
    <s v="0800"/>
    <s v=""/>
    <d v="2025-02-02T00:00:00"/>
    <d v="2025-01-01T00:00:00"/>
    <d v="2025-12-31T00:00:00"/>
    <m/>
    <s v="20000991"/>
    <s v="הבאר השלישית - תאגיד מים וביוב בע&quot;מ"/>
    <s v="515406593"/>
    <s v="3"/>
    <n v="29500"/>
    <s v="ILS"/>
    <n v="29500"/>
    <n v="0"/>
    <n v="0"/>
    <n v="0"/>
    <n v="29500"/>
    <s v=""/>
    <s v=" מים הבאר השלישית - רחובות 2025 מים הבאר השלישית -"/>
    <s v=""/>
    <n v="0"/>
    <s v="@FM@"/>
    <s v="90"/>
    <s v=""/>
    <s v="038792313"/>
    <s v=""/>
    <s v="שיקו סופרי"/>
    <n v="29500"/>
    <n v="11"/>
    <n v="7"/>
    <n v="4"/>
    <n v="0"/>
    <n v="0.63636363636363635"/>
    <x v="0"/>
    <s v="MayaLe@justice.gov.il "/>
    <x v="29"/>
  </r>
  <r>
    <m/>
    <m/>
    <s v="4502567347"/>
    <s v="ZFO"/>
    <s v="0800"/>
    <s v=""/>
    <d v="2025-02-02T00:00:00"/>
    <d v="2025-01-01T00:00:00"/>
    <d v="2025-12-31T00:00:00"/>
    <m/>
    <s v="20000786"/>
    <s v="יובלים אשדוד בע&quot;מ"/>
    <s v="514061472"/>
    <s v="3"/>
    <n v="8260"/>
    <s v="ILS"/>
    <n v="8260"/>
    <n v="30.55"/>
    <n v="0"/>
    <n v="2523.3000000000002"/>
    <n v="5736.7"/>
    <s v=""/>
    <s v=" מים טאבו אשדוד 2025 מים טאבו אשדוד 2024"/>
    <s v=""/>
    <n v="0"/>
    <s v="@FM@"/>
    <s v="90"/>
    <s v=""/>
    <s v="038792313"/>
    <s v=""/>
    <s v="שיקו סופרי"/>
    <n v="5736.7"/>
    <n v="11"/>
    <n v="7"/>
    <n v="4"/>
    <n v="30.55"/>
    <n v="0.63636363636363635"/>
    <x v="1"/>
    <s v="MayaLe@justice.gov.il "/>
    <x v="30"/>
  </r>
  <r>
    <m/>
    <m/>
    <s v="4502567351"/>
    <s v="ZFO"/>
    <s v="0800"/>
    <s v=""/>
    <d v="2025-02-02T00:00:00"/>
    <d v="2025-01-01T00:00:00"/>
    <d v="2025-12-31T00:00:00"/>
    <m/>
    <s v="20000744"/>
    <s v="מי אביבים 0102 בע&quot;מ"/>
    <s v="514374099"/>
    <s v="3"/>
    <n v="188800"/>
    <s v="ILS"/>
    <n v="188800"/>
    <n v="23.73"/>
    <n v="0"/>
    <n v="44803.82"/>
    <n v="143996.18"/>
    <s v=""/>
    <s v=" מים  בניין מוסקוביץ ת&quot;א 2025 מים  בניין מוסקוביץ"/>
    <s v=""/>
    <n v="0"/>
    <s v="@FM@"/>
    <s v="90"/>
    <s v=""/>
    <s v="038792313"/>
    <s v=""/>
    <s v="שיקו סופרי"/>
    <n v="143996.18"/>
    <n v="11"/>
    <n v="7"/>
    <n v="4"/>
    <n v="23.73"/>
    <n v="0.63636363636363635"/>
    <x v="1"/>
    <s v="MayaLe@justice.gov.il "/>
    <x v="31"/>
  </r>
  <r>
    <m/>
    <m/>
    <s v="4502567354"/>
    <s v="ZFO"/>
    <s v="0800"/>
    <s v=""/>
    <d v="2025-02-02T00:00:00"/>
    <d v="2025-01-01T00:00:00"/>
    <d v="2025-12-31T00:00:00"/>
    <m/>
    <s v="20000777"/>
    <s v="מי שיקמה בע&quot;מ"/>
    <s v="514035336"/>
    <s v="3"/>
    <n v="17700"/>
    <s v="ILS"/>
    <n v="17700"/>
    <n v="19.350000000000001"/>
    <n v="0"/>
    <n v="3424.17"/>
    <n v="14275.83"/>
    <s v=""/>
    <s v=" מים טאבו חולון 2025 מים טאבו חולון 2024"/>
    <s v=""/>
    <n v="0"/>
    <s v="@FM@"/>
    <s v="90"/>
    <s v=""/>
    <s v="038792313"/>
    <s v=""/>
    <s v="שיקו סופרי"/>
    <n v="14275.83"/>
    <n v="11"/>
    <n v="7"/>
    <n v="4"/>
    <n v="19.350000000000001"/>
    <n v="0.63636363636363635"/>
    <x v="0"/>
    <s v="MayaLe@justice.gov.il "/>
    <x v="30"/>
  </r>
  <r>
    <m/>
    <m/>
    <s v="4502567357"/>
    <s v="ZFO"/>
    <s v="0800"/>
    <s v=""/>
    <d v="2025-02-02T00:00:00"/>
    <d v="2025-01-01T00:00:00"/>
    <d v="2025-12-31T00:00:00"/>
    <m/>
    <s v="20000776"/>
    <s v="מי חדרה בע&quot;מ"/>
    <s v="514156421"/>
    <s v="3"/>
    <n v="9440"/>
    <s v="ILS"/>
    <n v="9440"/>
    <n v="4.55"/>
    <n v="0"/>
    <n v="429.41"/>
    <n v="9010.59"/>
    <s v=""/>
    <s v=" מים טאבו חדרה 2025 מים טאבו חדרה 2024"/>
    <s v=""/>
    <n v="0"/>
    <s v="@FM@"/>
    <s v="90"/>
    <s v=""/>
    <s v="038792313"/>
    <s v=""/>
    <s v="שיקו סופרי"/>
    <n v="9010.59"/>
    <n v="11"/>
    <n v="7"/>
    <n v="4"/>
    <n v="4.55"/>
    <n v="0.63636363636363635"/>
    <x v="0"/>
    <s v="MayaLe@justice.gov.il "/>
    <x v="30"/>
  </r>
  <r>
    <m/>
    <m/>
    <s v="4502567361"/>
    <s v="ZFO"/>
    <s v="0800"/>
    <s v=""/>
    <d v="2025-02-02T00:00:00"/>
    <d v="2025-01-01T00:00:00"/>
    <d v="2025-12-31T00:00:00"/>
    <m/>
    <s v="20000737"/>
    <s v="מי לוד בע&quot;מ"/>
    <s v="514209162"/>
    <s v="3"/>
    <n v="14160"/>
    <s v="ILS"/>
    <n v="14160"/>
    <n v="81.8"/>
    <n v="0"/>
    <n v="11582.41"/>
    <n v="2577.59"/>
    <s v=""/>
    <s v=" מים סיוע לוד 2025 מים סיוע לוד 2024"/>
    <s v=""/>
    <n v="0"/>
    <s v="@FM@"/>
    <s v="90"/>
    <s v=""/>
    <s v="038792313"/>
    <s v=""/>
    <s v="שיקו סופרי"/>
    <n v="2577.59"/>
    <n v="11"/>
    <n v="7"/>
    <n v="4"/>
    <n v="81.8"/>
    <n v="0.63636363636363635"/>
    <x v="1"/>
    <s v="MayaLe@justice.gov.il "/>
    <x v="32"/>
  </r>
  <r>
    <m/>
    <m/>
    <s v="4502567365"/>
    <s v="ZFO"/>
    <s v="0800"/>
    <s v=""/>
    <d v="2025-02-02T00:00:00"/>
    <d v="2025-01-01T00:00:00"/>
    <d v="2025-12-31T00:00:00"/>
    <m/>
    <s v="20000501"/>
    <s v="מי נעם תאגיד המים והביוב בע&quot;מ"/>
    <s v="513481424"/>
    <s v="3"/>
    <n v="35400"/>
    <s v="ILS"/>
    <n v="35400"/>
    <n v="0"/>
    <n v="0"/>
    <n v="0"/>
    <n v="35400"/>
    <s v=""/>
    <s v=" מים טאבו נצרת עילית 2025 מים טאבו נצרת עילית 2024"/>
    <s v=""/>
    <n v="0"/>
    <s v="@FM@"/>
    <s v="90"/>
    <s v=""/>
    <s v="038792313"/>
    <s v=""/>
    <s v="שיקו סופרי"/>
    <n v="35400"/>
    <n v="11"/>
    <n v="7"/>
    <n v="4"/>
    <n v="0"/>
    <n v="0.63636363636363635"/>
    <x v="0"/>
    <s v="MayaLe@justice.gov.il "/>
    <x v="30"/>
  </r>
  <r>
    <m/>
    <m/>
    <s v="4502567368"/>
    <s v="ZFO"/>
    <s v="0800"/>
    <s v=""/>
    <d v="2025-02-02T00:00:00"/>
    <d v="2025-01-01T00:00:00"/>
    <d v="2025-12-31T00:00:00"/>
    <m/>
    <s v="20000781"/>
    <s v="מי נתניה (2003) בע&quot;מ"/>
    <s v="513462069"/>
    <s v="3"/>
    <n v="17700"/>
    <s v="ILS"/>
    <n v="17700"/>
    <n v="12.43"/>
    <n v="0"/>
    <n v="2200.7399999999998"/>
    <n v="15499.26"/>
    <s v=""/>
    <s v=" מים נתניה 2025 מים נתניה 2024"/>
    <s v=""/>
    <n v="0"/>
    <s v="@FM@"/>
    <s v="90"/>
    <s v=""/>
    <s v="038792313"/>
    <s v=""/>
    <s v="שיקו סופרי"/>
    <n v="15499.26"/>
    <n v="11"/>
    <n v="7"/>
    <n v="4"/>
    <n v="12.43"/>
    <n v="0.63636363636363635"/>
    <x v="0"/>
    <s v="MayaLe@justice.gov.il "/>
    <x v="33"/>
  </r>
  <r>
    <m/>
    <m/>
    <s v="4502567369"/>
    <s v="ZFO"/>
    <s v="0800"/>
    <s v=""/>
    <d v="2025-02-02T00:00:00"/>
    <d v="2025-01-01T00:00:00"/>
    <d v="2025-12-31T00:00:00"/>
    <m/>
    <s v="20000562"/>
    <s v="מי עירון בע&quot;מ"/>
    <s v="514207901"/>
    <s v="3"/>
    <n v="17700"/>
    <s v="ILS"/>
    <n v="17700"/>
    <n v="25.17"/>
    <n v="0"/>
    <n v="4455.78"/>
    <n v="13244.22"/>
    <s v=""/>
    <s v=" מים בקעה  שרעי+ מים טייבה שרעיים 2025 מים בקעה  ש"/>
    <s v=""/>
    <n v="0"/>
    <s v="@FM@"/>
    <s v="90"/>
    <s v=""/>
    <s v="038792313"/>
    <s v=""/>
    <s v="שיקו סופרי"/>
    <n v="13244.22"/>
    <n v="11"/>
    <n v="7"/>
    <n v="4"/>
    <n v="25.17"/>
    <n v="0.63636363636363635"/>
    <x v="1"/>
    <s v="MayaLe@justice.gov.il "/>
    <x v="34"/>
  </r>
  <r>
    <m/>
    <m/>
    <s v="4502567374"/>
    <s v="ZFO"/>
    <s v="0800"/>
    <s v=""/>
    <d v="2025-02-02T00:00:00"/>
    <d v="2025-01-01T00:00:00"/>
    <d v="2025-12-31T00:00:00"/>
    <m/>
    <s v="42493709"/>
    <s v="רמות ניהול בק טק בע&quot;מ"/>
    <s v="516725066"/>
    <s v="3"/>
    <n v="17700"/>
    <s v="ILS"/>
    <n v="17700"/>
    <n v="30.84"/>
    <n v="0"/>
    <n v="5458"/>
    <n v="12242"/>
    <s v=""/>
    <s v=" מים-מח&quot;ש+ מוקד הר החוצבים 2025 מים-מח&quot;ש+ מוקד הר"/>
    <s v=""/>
    <n v="0"/>
    <s v="@FM@"/>
    <s v="90"/>
    <s v=""/>
    <s v="038792313"/>
    <s v=""/>
    <s v="שיקו סופרי"/>
    <n v="12242"/>
    <n v="11"/>
    <n v="7"/>
    <n v="4"/>
    <n v="30.84"/>
    <n v="0.63636363636363635"/>
    <x v="1"/>
    <s v="MayaLe@justice.gov.il "/>
    <x v="35"/>
  </r>
  <r>
    <m/>
    <m/>
    <s v="4502567375"/>
    <s v="ZFO"/>
    <s v="0800"/>
    <s v=""/>
    <d v="2025-02-02T00:00:00"/>
    <d v="2025-01-01T00:00:00"/>
    <d v="2025-12-31T00:00:00"/>
    <m/>
    <s v="20000749"/>
    <s v="מיתב - תאגיד אזורי למים וביוב בע&quot;מ"/>
    <s v="513480624"/>
    <s v="3"/>
    <n v="15340"/>
    <s v="ILS"/>
    <n v="15340"/>
    <n v="30.44"/>
    <n v="0"/>
    <n v="4668.91"/>
    <n v="10671.09"/>
    <s v=""/>
    <s v=" מים פ&quot;ת טאבו 2025 מים פ&quot;ת טאבו 2024"/>
    <s v=""/>
    <n v="0"/>
    <s v="@FM@"/>
    <s v="90"/>
    <s v=""/>
    <s v="038792313"/>
    <s v=""/>
    <s v="שיקו סופרי"/>
    <n v="10671.09"/>
    <n v="11"/>
    <n v="7"/>
    <n v="4"/>
    <n v="30.44"/>
    <n v="0.63636363636363635"/>
    <x v="1"/>
    <s v="MayaLe@justice.gov.il "/>
    <x v="36"/>
  </r>
  <r>
    <m/>
    <m/>
    <s v="4502567476"/>
    <s v="ZFO"/>
    <s v="0800"/>
    <s v=""/>
    <d v="2025-02-02T00:00:00"/>
    <d v="2025-01-01T00:00:00"/>
    <d v="2025-12-31T00:00:00"/>
    <m/>
    <s v="40232241"/>
    <s v="נכסי אריאל ירושלים, ניהול בע&quot;מ"/>
    <s v="513897074"/>
    <s v="3"/>
    <n v="17700"/>
    <s v="ILS"/>
    <n v="17700"/>
    <n v="8.75"/>
    <n v="0"/>
    <n v="1549.34"/>
    <n v="16150.66"/>
    <s v=""/>
    <s v=" מים שערי העיר 2025 מים שערי העיר 2024"/>
    <s v=""/>
    <n v="0"/>
    <s v="@FM@"/>
    <s v="99"/>
    <s v=""/>
    <s v="038792313"/>
    <s v=""/>
    <s v="שיקו סופרי"/>
    <n v="16150.66"/>
    <n v="11"/>
    <n v="7"/>
    <n v="4"/>
    <n v="8.75"/>
    <n v="0.63636363636363635"/>
    <x v="0"/>
    <s v="MayaLe@justice.gov.il "/>
    <x v="83"/>
  </r>
  <r>
    <m/>
    <m/>
    <s v="4502567480"/>
    <s v="ZFO"/>
    <s v="0800"/>
    <s v=""/>
    <d v="2025-02-02T00:00:00"/>
    <d v="2025-01-01T00:00:00"/>
    <d v="2025-12-31T00:00:00"/>
    <m/>
    <s v="41611075"/>
    <s v="שהנאז ייזום והשקעות בע&quot;מ"/>
    <s v="513722983"/>
    <s v="3"/>
    <n v="7080"/>
    <s v="ILS"/>
    <n v="7080"/>
    <n v="6.34"/>
    <n v="0"/>
    <n v="449"/>
    <n v="6631"/>
    <s v=""/>
    <s v=" מים פייר קינג 33  ועדת ערר קורונה עבור 2025 מים פ"/>
    <s v=""/>
    <n v="0"/>
    <s v="@FM@"/>
    <s v="90"/>
    <s v=""/>
    <s v="038792313"/>
    <s v=""/>
    <s v="שיקו סופרי"/>
    <n v="6631"/>
    <n v="11"/>
    <n v="7"/>
    <n v="4"/>
    <n v="6.34"/>
    <n v="0.63636363636363635"/>
    <x v="0"/>
    <s v="MayaLe@justice.gov.il "/>
    <x v="37"/>
  </r>
  <r>
    <m/>
    <m/>
    <s v="4502567500"/>
    <s v="ZFO"/>
    <s v="0800"/>
    <s v=""/>
    <d v="2025-02-02T00:00:00"/>
    <d v="2025-01-01T00:00:00"/>
    <d v="2025-12-31T00:00:00"/>
    <m/>
    <s v="40285775"/>
    <s v="אדגר השקעות ופיתוח בע&quot;מ"/>
    <s v="520035171"/>
    <s v="3"/>
    <n v="660800"/>
    <s v="ILS"/>
    <n v="660800"/>
    <n v="30.87"/>
    <n v="0"/>
    <n v="204010.65"/>
    <n v="456789.35"/>
    <s v=""/>
    <s v=" חשמל ציבורי+ מיזוג מוסקוביץ ת&quot;א לשנת 2025 חשמל צי"/>
    <s v=""/>
    <n v="0"/>
    <s v="@FM@"/>
    <s v="90"/>
    <s v=""/>
    <s v="038792313"/>
    <s v=""/>
    <s v="שיקו סופרי"/>
    <n v="456789.35"/>
    <n v="11"/>
    <n v="7"/>
    <n v="4"/>
    <n v="30.87"/>
    <n v="0.63636363636363635"/>
    <x v="1"/>
    <s v="MayaLe@justice.gov.il "/>
    <x v="38"/>
  </r>
  <r>
    <m/>
    <m/>
    <s v="4502567503"/>
    <s v="ZFO"/>
    <s v="0800"/>
    <s v=""/>
    <d v="2025-02-02T00:00:00"/>
    <d v="2025-01-01T00:00:00"/>
    <d v="2025-12-31T00:00:00"/>
    <m/>
    <s v="42474329"/>
    <s v="אחלה ניהול מגדל פטרה ראובן ברקת 5 נ"/>
    <s v="516722022"/>
    <s v="3"/>
    <n v="59000"/>
    <s v="ILS"/>
    <n v="59000"/>
    <n v="30.49"/>
    <n v="0"/>
    <n v="17990.68"/>
    <n v="41009.32"/>
    <s v=""/>
    <s v=" חשמל טאבו נתניה 2025 חשמל טאבו נתניה 2024"/>
    <s v=""/>
    <n v="0"/>
    <s v="@FM@"/>
    <s v="90"/>
    <s v=""/>
    <s v="038792313"/>
    <s v=""/>
    <s v="שיקו סופרי"/>
    <n v="41009.32"/>
    <n v="11"/>
    <n v="7"/>
    <n v="4"/>
    <n v="30.49"/>
    <n v="0.63636363636363635"/>
    <x v="1"/>
    <s v="MayaLe@justice.gov.il "/>
    <x v="43"/>
  </r>
  <r>
    <m/>
    <m/>
    <s v="4502567507"/>
    <s v="ZFO"/>
    <s v="0800"/>
    <s v=""/>
    <d v="2025-02-02T00:00:00"/>
    <d v="2025-01-01T00:00:00"/>
    <d v="2025-12-31T00:00:00"/>
    <m/>
    <s v="42474329"/>
    <s v="אחלה ניהול מגדל פטרה ראובן ברקת 5 נ"/>
    <s v="516722022"/>
    <s v="3"/>
    <n v="47200"/>
    <s v="ILS"/>
    <n v="47200"/>
    <n v="0"/>
    <n v="0"/>
    <n v="0"/>
    <n v="47200"/>
    <s v=""/>
    <s v=" חשמל טאבו נתניה 2025 04/09/2024 -תוספת בהתאם לביצ"/>
    <s v=""/>
    <n v="0"/>
    <s v="@FM@"/>
    <s v="90"/>
    <s v=""/>
    <s v="038792313"/>
    <s v=""/>
    <s v="שיקו סופרי"/>
    <n v="47200"/>
    <n v="11"/>
    <n v="7"/>
    <n v="4"/>
    <n v="0"/>
    <n v="0.63636363636363635"/>
    <x v="0"/>
    <s v="MayaLe@justice.gov.il "/>
    <x v="43"/>
  </r>
  <r>
    <m/>
    <m/>
    <s v="4502567513"/>
    <s v="ZFO"/>
    <s v="0800"/>
    <s v=""/>
    <d v="2025-02-02T00:00:00"/>
    <d v="2025-01-01T00:00:00"/>
    <d v="2025-12-31T00:00:00"/>
    <m/>
    <s v="42139225"/>
    <s v="אלטשולר שחם גמל ופנסיה בע&quot;מ"/>
    <s v="513173393"/>
    <s v="3"/>
    <n v="635312"/>
    <s v="ILS"/>
    <n v="635312"/>
    <n v="33.340000000000003"/>
    <n v="0"/>
    <n v="211837.43"/>
    <n v="423474.57"/>
    <s v=""/>
    <s v=" מים +חשמל בניין קרסו ב&quot;ש 2025 מים +חשמל בניין קרס"/>
    <s v=""/>
    <n v="0"/>
    <s v="@FM@"/>
    <s v="90"/>
    <s v=""/>
    <s v="038792313"/>
    <s v=""/>
    <s v="שיקו סופרי"/>
    <n v="423474.57"/>
    <n v="11"/>
    <n v="7"/>
    <n v="4"/>
    <n v="33.340000000000003"/>
    <n v="0.63636363636363635"/>
    <x v="1"/>
    <s v="MayaLe@justice.gov.il "/>
    <x v="52"/>
  </r>
  <r>
    <m/>
    <m/>
    <s v="4502567518"/>
    <s v="ZFO"/>
    <s v="0800"/>
    <s v=""/>
    <d v="2025-02-02T00:00:00"/>
    <d v="2025-01-01T00:00:00"/>
    <d v="2025-12-31T00:00:00"/>
    <m/>
    <s v="40205251"/>
    <s v="קל חן ניהול ואחזקות בע&quot;מ"/>
    <s v="513859348"/>
    <s v="3"/>
    <n v="41300"/>
    <s v="ILS"/>
    <n v="41300"/>
    <n v="27.8"/>
    <n v="0"/>
    <n v="11481.3"/>
    <n v="29818.7"/>
    <s v=""/>
    <s v=" חשמל + מים בניין דונה לשנת 2024 חשמל + מים בניין"/>
    <s v=""/>
    <n v="0"/>
    <s v="@FM@"/>
    <s v="90"/>
    <s v=""/>
    <s v="038792313"/>
    <s v=""/>
    <s v="שיקו סופרי"/>
    <n v="29818.7"/>
    <n v="11"/>
    <n v="7"/>
    <n v="4"/>
    <n v="27.8"/>
    <n v="0.63636363636363635"/>
    <x v="1"/>
    <s v="MayaLe@justice.gov.il "/>
    <x v="40"/>
  </r>
  <r>
    <m/>
    <m/>
    <s v="4502567521"/>
    <s v="ZFO"/>
    <s v="0800"/>
    <s v=""/>
    <d v="2025-02-02T00:00:00"/>
    <d v="2025-01-01T00:00:00"/>
    <d v="2025-12-31T00:00:00"/>
    <m/>
    <s v="40007249"/>
    <s v="נכסי גולד סילבר אחזקות בע&quot;מ"/>
    <s v="513247106"/>
    <s v="3"/>
    <n v="68440"/>
    <s v="ILS"/>
    <n v="68440"/>
    <n v="4.9400000000000004"/>
    <n v="0"/>
    <n v="3378.87"/>
    <n v="65061.13"/>
    <s v=""/>
    <s v=" חשמל+מים בית מצפה 2025 חשמל+מים בית מצפה 2024"/>
    <s v=""/>
    <n v="0"/>
    <s v="@FM@"/>
    <s v="90"/>
    <s v=""/>
    <s v="038792313"/>
    <s v=""/>
    <s v="שיקו סופרי"/>
    <n v="65061.13"/>
    <n v="11"/>
    <n v="7"/>
    <n v="4"/>
    <n v="4.9400000000000004"/>
    <n v="0.63636363636363635"/>
    <x v="0"/>
    <s v="MayaLe@justice.gov.il "/>
    <x v="41"/>
  </r>
  <r>
    <m/>
    <m/>
    <s v="4502567523"/>
    <s v="ZFO"/>
    <s v="0800"/>
    <s v=""/>
    <d v="2025-02-02T00:00:00"/>
    <d v="2025-01-01T00:00:00"/>
    <d v="2025-12-31T00:00:00"/>
    <m/>
    <s v="40536902"/>
    <s v="נכסי הר חוצבים בע&quot;מ"/>
    <s v="511684052"/>
    <s v="3"/>
    <n v="94400"/>
    <s v="ILS"/>
    <n v="94400"/>
    <n v="21.39"/>
    <n v="0"/>
    <n v="20193.439999999999"/>
    <n v="74206.559999999998"/>
    <s v=""/>
    <s v=" חשמל+מים+הוצאות ארנונה+יישום הסכם קיבוצי 2025 חשמ"/>
    <s v=""/>
    <n v="0"/>
    <s v="@FM@"/>
    <s v="90"/>
    <s v=""/>
    <s v="038792313"/>
    <s v=""/>
    <s v="שיקו סופרי"/>
    <n v="74206.559999999998"/>
    <n v="11"/>
    <n v="7"/>
    <n v="4"/>
    <n v="21.39"/>
    <n v="0.63636363636363635"/>
    <x v="1"/>
    <s v="MayaLe@justice.gov.il "/>
    <x v="42"/>
  </r>
  <r>
    <m/>
    <m/>
    <s v="4502567525"/>
    <s v="ZFO"/>
    <s v="0800"/>
    <s v=""/>
    <d v="2025-02-02T00:00:00"/>
    <d v="2025-01-01T00:00:00"/>
    <d v="2025-12-31T00:00:00"/>
    <m/>
    <s v="70005791"/>
    <s v="וועד בית רופין 35"/>
    <s v=""/>
    <s v="3"/>
    <n v="15000"/>
    <s v="ILS"/>
    <n v="15000"/>
    <n v="24.91"/>
    <n v="0"/>
    <n v="3736.07"/>
    <n v="11263.93"/>
    <s v=""/>
    <s v="  תשלום עבור חשמל + הוצאות שונות לועד בית 2025 פרק"/>
    <s v=""/>
    <n v="0"/>
    <s v="@FM@"/>
    <s v="90"/>
    <s v=""/>
    <s v="038792313"/>
    <s v=""/>
    <s v="שיקו סופרי"/>
    <n v="11263.93"/>
    <n v="11"/>
    <n v="7"/>
    <n v="4"/>
    <n v="24.91"/>
    <n v="0.63636363636363635"/>
    <x v="1"/>
    <s v="MayaLe@justice.gov.il "/>
    <x v="5"/>
  </r>
  <r>
    <m/>
    <m/>
    <s v="4502567529"/>
    <s v="ZFO"/>
    <s v="0800"/>
    <s v=""/>
    <d v="2025-02-02T00:00:00"/>
    <d v="2025-01-01T00:00:00"/>
    <d v="2025-12-31T00:00:00"/>
    <m/>
    <s v="40003324"/>
    <s v="דוד צ'צק ייזום והשקעות בע&quot;מ"/>
    <s v="511937096"/>
    <s v="3"/>
    <n v="17700"/>
    <s v="ILS"/>
    <n v="17700"/>
    <n v="32.479999999999997"/>
    <n v="0"/>
    <n v="5749.6"/>
    <n v="11950.4"/>
    <s v=""/>
    <s v=" חשמל טאבו חדרה 2025 חשמל טאבו חדרה 2024"/>
    <s v=""/>
    <n v="0"/>
    <s v="@FM@"/>
    <s v="90"/>
    <s v=""/>
    <s v="038792313"/>
    <s v=""/>
    <s v="שיקו סופרי"/>
    <n v="11950.4"/>
    <n v="11"/>
    <n v="7"/>
    <n v="4"/>
    <n v="32.479999999999997"/>
    <n v="0.63636363636363635"/>
    <x v="1"/>
    <s v="MayaLe@justice.gov.il "/>
    <x v="43"/>
  </r>
  <r>
    <m/>
    <m/>
    <s v="4502567533"/>
    <s v="ZFO"/>
    <s v="0800"/>
    <s v=""/>
    <d v="2025-02-02T00:00:00"/>
    <d v="2025-01-01T00:00:00"/>
    <d v="2025-12-31T00:00:00"/>
    <m/>
    <s v="40254461"/>
    <s v="ד. דרורי חברה לבנין ולפיתוח בע&quot;מ"/>
    <s v="511309098"/>
    <s v="3"/>
    <n v="82600"/>
    <s v="ILS"/>
    <n v="82600"/>
    <n v="33.479999999999997"/>
    <n v="0"/>
    <n v="27653.25"/>
    <n v="54946.75"/>
    <s v=""/>
    <s v=" חשמל+ מים אשקלון 2025 21/02/2024-  בהגבלות בערך צ"/>
    <s v=""/>
    <n v="0"/>
    <s v="@FM@"/>
    <s v="90"/>
    <s v=""/>
    <s v="038792313"/>
    <s v=""/>
    <s v="שיקו סופרי"/>
    <n v="54946.75"/>
    <n v="11"/>
    <n v="7"/>
    <n v="4"/>
    <n v="33.479999999999997"/>
    <n v="0.63636363636363635"/>
    <x v="1"/>
    <s v="MayaLe@justice.gov.il "/>
    <x v="44"/>
  </r>
  <r>
    <m/>
    <m/>
    <s v="4502567536"/>
    <s v="ZFO"/>
    <s v="0800"/>
    <s v=""/>
    <d v="2025-02-02T00:00:00"/>
    <d v="2025-01-01T00:00:00"/>
    <d v="2025-12-31T00:00:00"/>
    <m/>
    <s v="42405066"/>
    <s v="הירש סיגל"/>
    <s v=""/>
    <s v="3"/>
    <n v="14000"/>
    <s v="ILS"/>
    <n v="14000"/>
    <n v="43.35"/>
    <n v="0"/>
    <n v="6068.76"/>
    <n v="7931.24"/>
    <s v=""/>
    <s v=" החזר הוצאות מים וחשמל עמדת זקיף 2025 החזר הוצאות"/>
    <s v=""/>
    <n v="0"/>
    <s v="@FM@"/>
    <s v="90"/>
    <s v=""/>
    <s v="038792313"/>
    <s v=""/>
    <s v="שיקו סופרי"/>
    <n v="7931.24"/>
    <n v="11"/>
    <n v="7"/>
    <n v="4"/>
    <n v="43.35"/>
    <n v="0.63636363636363635"/>
    <x v="1"/>
    <s v="MayaLe@justice.gov.il "/>
    <x v="54"/>
  </r>
  <r>
    <m/>
    <m/>
    <s v="4502567538"/>
    <s v="ZFO"/>
    <s v="0800"/>
    <s v=""/>
    <d v="2025-02-02T00:00:00"/>
    <d v="2025-01-01T00:00:00"/>
    <d v="2025-12-31T00:00:00"/>
    <m/>
    <s v="42374601"/>
    <s v="הראל פנסיה וגמל בע&quot;מ"/>
    <s v="512267592"/>
    <s v="3"/>
    <n v="188800"/>
    <s v="ILS"/>
    <n v="188800"/>
    <n v="52.62"/>
    <n v="0"/>
    <n v="99351.32"/>
    <n v="89448.68"/>
    <s v=""/>
    <s v=" מים +חשמל בניין קרסו ב&quot;ש 2025 הספקים החדשים הם אל"/>
    <s v=""/>
    <n v="0"/>
    <s v="@FM@"/>
    <s v="90"/>
    <s v=""/>
    <s v="038792313"/>
    <s v=""/>
    <s v="שיקו סופרי"/>
    <n v="89448.68"/>
    <n v="11"/>
    <n v="7"/>
    <n v="4"/>
    <n v="52.62"/>
    <n v="0.63636363636363635"/>
    <x v="1"/>
    <s v="MayaLe@justice.gov.il "/>
    <x v="52"/>
  </r>
  <r>
    <m/>
    <m/>
    <s v="4502567540"/>
    <s v="ZFO"/>
    <s v="0800"/>
    <s v=""/>
    <d v="2025-02-02T00:00:00"/>
    <d v="2025-01-01T00:00:00"/>
    <d v="2025-12-31T00:00:00"/>
    <m/>
    <s v="40001237"/>
    <s v="זמיר בר - לב בע&quot;מ"/>
    <s v="511347460"/>
    <s v="3"/>
    <n v="129800"/>
    <s v="ILS"/>
    <n v="129800"/>
    <n v="30.35"/>
    <n v="0"/>
    <n v="39387.86"/>
    <n v="90412.14"/>
    <s v=""/>
    <s v=" חשמל + אנרגיה בית עומר לשנת 2025 התשלום של משרד ה"/>
    <s v=""/>
    <n v="0"/>
    <s v="@FM@"/>
    <s v="90"/>
    <s v=""/>
    <s v="038792313"/>
    <s v=""/>
    <s v="שיקו סופרי"/>
    <n v="90412.14"/>
    <n v="11"/>
    <n v="7"/>
    <n v="4"/>
    <n v="30.35"/>
    <n v="0.63636363636363635"/>
    <x v="1"/>
    <s v="MayaLe@justice.gov.il "/>
    <x v="45"/>
  </r>
  <r>
    <m/>
    <m/>
    <s v="4502567544"/>
    <s v="ZFO"/>
    <s v="0800"/>
    <s v=""/>
    <d v="2025-02-02T00:00:00"/>
    <d v="2025-01-01T00:00:00"/>
    <d v="2025-12-31T00:00:00"/>
    <m/>
    <s v="41584887"/>
    <s v="חייל נכסים (1991) בע&quot;מ"/>
    <s v="511624306"/>
    <s v="3"/>
    <n v="82600"/>
    <s v="ILS"/>
    <n v="82600"/>
    <n v="45.43"/>
    <n v="0"/>
    <n v="37524"/>
    <n v="45076"/>
    <s v=""/>
    <s v=" חשמל+ מים + יישום הסכם קיבוצי עכו 2025 חשמל+ מים"/>
    <s v=""/>
    <n v="0"/>
    <s v="@FM@"/>
    <s v="90"/>
    <s v=""/>
    <s v="038792313"/>
    <s v=""/>
    <s v="שיקו סופרי"/>
    <n v="45076"/>
    <n v="11"/>
    <n v="7"/>
    <n v="4"/>
    <n v="45.43"/>
    <n v="0.63636363636363635"/>
    <x v="1"/>
    <s v="MayaLe@justice.gov.il "/>
    <x v="44"/>
  </r>
  <r>
    <m/>
    <m/>
    <s v="4502567561"/>
    <s v="ZFO"/>
    <s v="0800"/>
    <s v=""/>
    <d v="2025-02-02T00:00:00"/>
    <d v="2025-01-01T00:00:00"/>
    <d v="2025-12-31T00:00:00"/>
    <m/>
    <s v="41112642"/>
    <s v="קרית יצחק וולפסון"/>
    <s v="557410859"/>
    <s v="3"/>
    <n v="29500"/>
    <s v="ILS"/>
    <n v="29500"/>
    <n v="15.6"/>
    <n v="0"/>
    <n v="4603"/>
    <n v="24897"/>
    <s v=""/>
    <s v=" חשמל+ מים  בניין וולפסון 2025 חשמל+ מים  בניין וו"/>
    <s v=""/>
    <n v="0"/>
    <s v="@FM@"/>
    <s v="90"/>
    <s v=""/>
    <s v="038792313"/>
    <s v=""/>
    <s v="שיקו סופרי"/>
    <n v="24897"/>
    <n v="11"/>
    <n v="7"/>
    <n v="4"/>
    <n v="15.6"/>
    <n v="0.63636363636363635"/>
    <x v="0"/>
    <s v="MayaLe@justice.gov.il "/>
    <x v="44"/>
  </r>
  <r>
    <m/>
    <m/>
    <s v="4502567563"/>
    <s v="ZFO"/>
    <s v="0800"/>
    <s v=""/>
    <d v="2025-02-02T00:00:00"/>
    <d v="2025-01-01T00:00:00"/>
    <d v="2025-12-31T00:00:00"/>
    <m/>
    <s v="40223293"/>
    <s v="טרנס טרה אינווסטמנטס בע&quot;מ"/>
    <s v="520040312"/>
    <s v="3"/>
    <n v="236000"/>
    <s v="ILS"/>
    <n v="236000"/>
    <n v="25.82"/>
    <n v="0"/>
    <n v="60931.76"/>
    <n v="175068.24"/>
    <s v=""/>
    <s v="  חשמל  סיוע לוד שנת 2025  חשמל  סיוע לוד שנת 2024"/>
    <s v=""/>
    <n v="0"/>
    <s v="@FM@"/>
    <s v="90"/>
    <s v=""/>
    <s v="038792313"/>
    <s v=""/>
    <s v="שיקו סופרי"/>
    <n v="175068.24"/>
    <n v="11"/>
    <n v="7"/>
    <n v="4"/>
    <n v="25.82"/>
    <n v="0.63636363636363635"/>
    <x v="1"/>
    <s v="MayaLe@justice.gov.il "/>
    <x v="46"/>
  </r>
  <r>
    <m/>
    <m/>
    <s v="4502567567"/>
    <s v="ZFO"/>
    <s v="0800"/>
    <s v=""/>
    <d v="2025-02-02T00:00:00"/>
    <d v="2025-01-01T00:00:00"/>
    <d v="2025-12-31T00:00:00"/>
    <m/>
    <s v="20000183"/>
    <s v="מ. מ. בוקעאתא"/>
    <s v="500240015"/>
    <s v="3"/>
    <n v="60000"/>
    <s v="ILS"/>
    <n v="60000"/>
    <n v="9.82"/>
    <n v="0"/>
    <n v="5891.1"/>
    <n v="54108.9"/>
    <s v=""/>
    <s v="  חשמל בוקעתה דרוזי לשנת 2025  חשמל בוקעתה דרוזי ל"/>
    <s v=""/>
    <n v="0"/>
    <s v=""/>
    <s v="90"/>
    <s v=""/>
    <s v="038792313"/>
    <s v=""/>
    <s v="שיקו סופרי"/>
    <n v="54108.9"/>
    <n v="11"/>
    <n v="7"/>
    <n v="4"/>
    <n v="9.82"/>
    <n v="0.63636363636363635"/>
    <x v="0"/>
    <s v="MayaLe@justice.gov.il "/>
    <x v="56"/>
  </r>
  <r>
    <m/>
    <m/>
    <s v="4502567594"/>
    <s v="ZFO"/>
    <s v="0800"/>
    <s v=""/>
    <d v="2025-02-02T00:00:00"/>
    <d v="2025-01-01T00:00:00"/>
    <d v="2025-12-31T00:00:00"/>
    <m/>
    <s v="41895146"/>
    <s v="מ.ס. יזמות ובניה בע&quot;מ"/>
    <s v="515490282"/>
    <s v="3"/>
    <n v="23600"/>
    <s v="ILS"/>
    <n v="23600"/>
    <n v="5.97"/>
    <n v="0"/>
    <n v="1409.99"/>
    <n v="22190.01"/>
    <s v=""/>
    <s v=" חשמל- מחסן למשרד המשפטים 2025 חשמל- מחסן למשרד המ"/>
    <s v=""/>
    <n v="0"/>
    <s v="@FM@"/>
    <s v="90"/>
    <s v=""/>
    <s v="038792313"/>
    <s v=""/>
    <s v="שיקו סופרי"/>
    <n v="22190.01"/>
    <n v="11"/>
    <n v="7"/>
    <n v="4"/>
    <n v="5.97"/>
    <n v="0.63636363636363635"/>
    <x v="0"/>
    <s v="MayaLe@justice.gov.il "/>
    <x v="48"/>
  </r>
  <r>
    <m/>
    <m/>
    <s v="4502567597"/>
    <s v="ZFO"/>
    <s v="0800"/>
    <s v=""/>
    <d v="2025-02-02T00:00:00"/>
    <d v="2025-01-01T00:00:00"/>
    <d v="2025-12-31T00:00:00"/>
    <m/>
    <s v="40003383"/>
    <s v="מבנה נדל&quot;ן (כ.ד) בע&quot;מ"/>
    <s v="520024126"/>
    <s v="3"/>
    <n v="330400"/>
    <s v="ILS"/>
    <n v="330400"/>
    <n v="17.440000000000001"/>
    <n v="0"/>
    <n v="57638.22"/>
    <n v="272761.78000000003"/>
    <s v=""/>
    <s v=" חשמל ציבורי נצרת אפ&quot;כ 2025 חשמל ציבורי נצרת אפ&quot;כ"/>
    <s v=""/>
    <n v="0"/>
    <s v="@FM@"/>
    <s v="90"/>
    <s v=""/>
    <s v="038792313"/>
    <s v=""/>
    <s v="שיקו סופרי"/>
    <n v="272761.78000000003"/>
    <n v="11"/>
    <n v="7"/>
    <n v="4"/>
    <n v="17.440000000000001"/>
    <n v="0.63636363636363635"/>
    <x v="0"/>
    <s v="MayaLe@justice.gov.il "/>
    <x v="38"/>
  </r>
  <r>
    <m/>
    <m/>
    <s v="4502567601"/>
    <s v="ZFO"/>
    <s v="0800"/>
    <s v=""/>
    <d v="2025-02-02T00:00:00"/>
    <d v="2025-01-01T00:00:00"/>
    <d v="2025-12-31T00:00:00"/>
    <m/>
    <s v="40503336"/>
    <s v="רמות מגדלי הבירה בע&quot;מ"/>
    <s v="513656819"/>
    <s v="3"/>
    <n v="377600"/>
    <s v="ILS"/>
    <n v="377600"/>
    <n v="23.75"/>
    <n v="0"/>
    <n v="89671.23"/>
    <n v="287928.77"/>
    <s v=""/>
    <s v=" חשמל מגדלי הבירה שנת 2025 חשמל מגדלי הבירה שנת 20"/>
    <s v=""/>
    <n v="0"/>
    <s v="@FM@"/>
    <s v="90"/>
    <s v=""/>
    <s v="038792313"/>
    <s v=""/>
    <s v="שיקו סופרי"/>
    <n v="287928.77"/>
    <n v="11"/>
    <n v="7"/>
    <n v="4"/>
    <n v="23.75"/>
    <n v="0.63636363636363635"/>
    <x v="1"/>
    <s v="MayaLe@justice.gov.il "/>
    <x v="47"/>
  </r>
  <r>
    <m/>
    <m/>
    <s v="4502567605"/>
    <s v="ZFO"/>
    <s v="0800"/>
    <s v=""/>
    <d v="2025-02-02T00:00:00"/>
    <d v="2025-01-01T00:00:00"/>
    <d v="2025-12-31T00:00:00"/>
    <m/>
    <s v="41517878"/>
    <s v="מיקדן קריית הלאום בע&quot;מ"/>
    <s v="514067388"/>
    <s v="3"/>
    <n v="70800"/>
    <s v="ILS"/>
    <n v="70800"/>
    <n v="21.99"/>
    <n v="0"/>
    <n v="15569.92"/>
    <n v="55230.080000000002"/>
    <s v=""/>
    <s v=" חשמל ציבורי+משרדים ראשל&quot;צ-מח&quot;ש 2025 חשמל ציבורי+מ"/>
    <s v=""/>
    <n v="0"/>
    <s v="@FM@"/>
    <s v="90"/>
    <s v=""/>
    <s v="038792313"/>
    <s v=""/>
    <s v="שיקו סופרי"/>
    <n v="55230.080000000002"/>
    <n v="11"/>
    <n v="7"/>
    <n v="4"/>
    <n v="21.99"/>
    <n v="0.63636363636363635"/>
    <x v="1"/>
    <s v="MayaLe@justice.gov.il "/>
    <x v="38"/>
  </r>
  <r>
    <m/>
    <m/>
    <s v="4502567606"/>
    <s v="ZFO"/>
    <s v="0800"/>
    <s v=""/>
    <d v="2025-02-02T00:00:00"/>
    <d v="2025-01-01T00:00:00"/>
    <d v="2025-12-31T00:00:00"/>
    <m/>
    <s v="41081897"/>
    <s v="מיקדן - בית קרדן בע&quot;מ"/>
    <s v="513534578"/>
    <s v="3"/>
    <n v="354000"/>
    <s v="ILS"/>
    <n v="354000"/>
    <n v="23.79"/>
    <n v="0"/>
    <n v="84216.15"/>
    <n v="269783.84999999998"/>
    <s v=""/>
    <s v=" חשמל עבור אנרגיה חריגה בית קרדן 2025 חשמל עבור אנ"/>
    <s v=""/>
    <n v="0"/>
    <s v="@FM@"/>
    <s v="90"/>
    <s v=""/>
    <s v="038792313"/>
    <s v=""/>
    <s v="שיקו סופרי"/>
    <n v="269783.84999999998"/>
    <n v="11"/>
    <n v="7"/>
    <n v="4"/>
    <n v="23.79"/>
    <n v="0.63636363636363635"/>
    <x v="1"/>
    <s v="MayaLe@justice.gov.il "/>
    <x v="39"/>
  </r>
  <r>
    <m/>
    <m/>
    <s v="4502567608"/>
    <s v="ZFO"/>
    <s v="0800"/>
    <s v=""/>
    <d v="2025-02-02T00:00:00"/>
    <d v="2025-01-01T00:00:00"/>
    <d v="2025-12-31T00:00:00"/>
    <m/>
    <s v="40139427"/>
    <s v="מרכז עירוני ניהול ואחזקה )אילת( 099"/>
    <s v="511526394"/>
    <s v="3"/>
    <n v="5000"/>
    <s v="ILS"/>
    <n v="5000"/>
    <n v="7.58"/>
    <n v="0"/>
    <n v="379.2"/>
    <n v="4620.8"/>
    <s v=""/>
    <s v=" חשמל למח&quot;ש אילת 2025 חשמל למח&quot;ש אילת 2024"/>
    <s v=""/>
    <n v="0"/>
    <s v="@FM@"/>
    <s v="90"/>
    <s v=""/>
    <s v="038792313"/>
    <s v=""/>
    <s v="שיקו סופרי"/>
    <n v="4620.8"/>
    <n v="11"/>
    <n v="7"/>
    <n v="4"/>
    <n v="7.58"/>
    <n v="0.63636363636363635"/>
    <x v="0"/>
    <s v="MayaLe@justice.gov.il "/>
    <x v="50"/>
  </r>
  <r>
    <m/>
    <m/>
    <s v="4502567609"/>
    <s v="ZFO"/>
    <s v="0800"/>
    <s v=""/>
    <d v="2025-02-02T00:00:00"/>
    <d v="2025-01-01T00:00:00"/>
    <d v="2025-12-31T00:00:00"/>
    <m/>
    <s v="40007168"/>
    <s v="נכסי אריאל - ב.א. פתח תקוה, ניהול ב"/>
    <s v="512698168"/>
    <s v="3"/>
    <n v="118000"/>
    <s v="ILS"/>
    <n v="118000"/>
    <n v="36.06"/>
    <n v="0"/>
    <n v="42553.42"/>
    <n v="75446.58"/>
    <s v=""/>
    <s v=" חשמל פ&quot;ת-טאבו 2025 חשמל פ&quot;ת-טאבו 2024"/>
    <s v=""/>
    <n v="0"/>
    <s v="@FM@"/>
    <s v="90"/>
    <s v=""/>
    <s v="038792313"/>
    <s v=""/>
    <s v="שיקו סופרי"/>
    <n v="75446.58"/>
    <n v="11"/>
    <n v="7"/>
    <n v="4"/>
    <n v="36.06"/>
    <n v="0.63636363636363635"/>
    <x v="1"/>
    <s v="MayaLe@justice.gov.il "/>
    <x v="112"/>
  </r>
  <r>
    <m/>
    <m/>
    <s v="4502567612"/>
    <s v="ZFO"/>
    <s v="0800"/>
    <s v=""/>
    <d v="2025-02-02T00:00:00"/>
    <d v="2025-01-01T00:00:00"/>
    <d v="2025-12-31T00:00:00"/>
    <m/>
    <s v="41507866"/>
    <s v="סעיד יונס דראושה בע&quot;מ"/>
    <s v="513027334"/>
    <s v="3"/>
    <n v="23600"/>
    <s v="ILS"/>
    <n v="23600"/>
    <n v="0"/>
    <n v="0"/>
    <n v="0"/>
    <n v="23600"/>
    <s v=""/>
    <s v=" קניון אחד נצרת טאבו  חשמל + מים 2025 קניון אחד נצ"/>
    <s v=""/>
    <n v="0"/>
    <s v="@FM@"/>
    <s v="90"/>
    <s v=""/>
    <s v="038792313"/>
    <s v=""/>
    <s v="שיקו סופרי"/>
    <n v="23600"/>
    <n v="11"/>
    <n v="7"/>
    <n v="4"/>
    <n v="0"/>
    <n v="0.63636363636363635"/>
    <x v="0"/>
    <s v="MayaLe@justice.gov.il "/>
    <x v="51"/>
  </r>
  <r>
    <m/>
    <m/>
    <s v="4502567618"/>
    <s v="ZFO"/>
    <s v="0800"/>
    <s v=""/>
    <d v="2025-02-02T00:00:00"/>
    <d v="2025-01-01T00:00:00"/>
    <d v="2025-12-31T00:00:00"/>
    <m/>
    <s v="40960797"/>
    <s v="ע.ז.י. - כסלו בע&quot;מ"/>
    <s v="513408203"/>
    <s v="3"/>
    <n v="141600"/>
    <s v="ILS"/>
    <n v="141600"/>
    <n v="0"/>
    <n v="0"/>
    <n v="0"/>
    <n v="141600"/>
    <s v=""/>
    <s v=" חשמל עבור נוף הגליל נצרת עילית (גלבוע 1)לשנת 2025"/>
    <s v=""/>
    <n v="0"/>
    <s v="@FM@"/>
    <s v="90"/>
    <s v=""/>
    <s v="038792313"/>
    <s v=""/>
    <s v="שיקו סופרי"/>
    <n v="141600"/>
    <n v="11"/>
    <n v="7"/>
    <n v="4"/>
    <n v="0"/>
    <n v="0.63636363636363635"/>
    <x v="0"/>
    <s v="MayaLe@justice.gov.il "/>
    <x v="39"/>
  </r>
  <r>
    <m/>
    <m/>
    <s v="4502567621"/>
    <s v="ZFO"/>
    <s v="0800"/>
    <s v=""/>
    <d v="2025-02-02T00:00:00"/>
    <d v="2025-01-01T00:00:00"/>
    <d v="2025-12-31T00:00:00"/>
    <m/>
    <s v="41034294"/>
    <s v="גורן גיא"/>
    <s v=""/>
    <s v="3"/>
    <n v="10000"/>
    <s v="ILS"/>
    <n v="10000"/>
    <n v="0"/>
    <n v="0"/>
    <n v="0"/>
    <n v="10000"/>
    <s v=""/>
    <s v="  החזר הוצאות חשמל 2025  החזר הוצאות חשמל 2024"/>
    <s v=""/>
    <n v="0"/>
    <s v="@FM@"/>
    <s v="90"/>
    <s v=""/>
    <s v="038792313"/>
    <s v=""/>
    <s v="שיקו סופרי"/>
    <n v="10000"/>
    <n v="11"/>
    <n v="7"/>
    <n v="4"/>
    <n v="0"/>
    <n v="0.63636363636363635"/>
    <x v="0"/>
    <s v="MayaLe@justice.gov.il "/>
    <x v="53"/>
  </r>
  <r>
    <m/>
    <m/>
    <s v="4502567625"/>
    <s v="ZFO"/>
    <s v="0800"/>
    <s v=""/>
    <d v="2025-02-02T00:00:00"/>
    <d v="2025-01-01T00:00:00"/>
    <d v="2025-12-31T00:00:00"/>
    <m/>
    <s v="41393144"/>
    <s v="מירום ניסים"/>
    <s v=""/>
    <s v="3"/>
    <n v="80000"/>
    <s v="ILS"/>
    <n v="80000"/>
    <n v="2.13"/>
    <n v="0"/>
    <n v="1702.65"/>
    <n v="78297.350000000006"/>
    <s v=""/>
    <s v=" החזר הוצאות חשמל 2025  פרקליט מאוים  נ.מ החזר הוצ"/>
    <s v=""/>
    <n v="0"/>
    <s v="@FM@"/>
    <s v="90"/>
    <s v=""/>
    <s v="038792313"/>
    <s v=""/>
    <s v="שיקו סופרי"/>
    <n v="78297.350000000006"/>
    <n v="11"/>
    <n v="7"/>
    <n v="4"/>
    <n v="2.13"/>
    <n v="0.63636363636363635"/>
    <x v="0"/>
    <s v="MayaLe@justice.gov.il "/>
    <x v="54"/>
  </r>
  <r>
    <m/>
    <m/>
    <s v="4502567627"/>
    <s v="ZFO"/>
    <s v="0800"/>
    <s v=""/>
    <d v="2025-02-02T00:00:00"/>
    <d v="2025-01-01T00:00:00"/>
    <d v="2025-12-31T00:00:00"/>
    <m/>
    <s v="41120062"/>
    <s v="קניון סימול אשדוד עסקה"/>
    <s v="558178240"/>
    <s v="3"/>
    <n v="35400"/>
    <s v="ILS"/>
    <n v="35400"/>
    <n v="20.03"/>
    <n v="0"/>
    <n v="7091.9"/>
    <n v="28308.1"/>
    <s v=""/>
    <s v=" חשמל טאבו אשדוד 2025 חשמל טאבו אשדוד 2024"/>
    <s v=""/>
    <n v="0"/>
    <s v="@FM@"/>
    <s v="90"/>
    <s v=""/>
    <s v="038792313"/>
    <s v=""/>
    <s v="שיקו סופרי"/>
    <n v="28308.1"/>
    <n v="11"/>
    <n v="7"/>
    <n v="4"/>
    <n v="20.03"/>
    <n v="0.63636363636363635"/>
    <x v="1"/>
    <s v="MayaLe@justice.gov.il "/>
    <x v="43"/>
  </r>
  <r>
    <m/>
    <m/>
    <s v="4502567630"/>
    <s v="ZFO"/>
    <s v="0800"/>
    <s v=""/>
    <d v="2025-02-02T00:00:00"/>
    <d v="2025-01-01T00:00:00"/>
    <d v="2025-12-31T00:00:00"/>
    <m/>
    <s v="40941393"/>
    <s v="קפס-פרמה בע&quot;מ"/>
    <s v="510945355"/>
    <s v="3"/>
    <n v="47200"/>
    <s v="ILS"/>
    <n v="47200"/>
    <n v="29.88"/>
    <n v="0"/>
    <n v="14102.12"/>
    <n v="33097.879999999997"/>
    <s v=""/>
    <s v=" חשמל חוצבים 19 שנת 2025 חשמל חוצבים 19 שנת 2024"/>
    <s v=""/>
    <n v="0"/>
    <s v="@FM@"/>
    <s v="90"/>
    <s v=""/>
    <s v="038792313"/>
    <s v=""/>
    <s v="שיקו סופרי"/>
    <n v="33097.879999999997"/>
    <n v="11"/>
    <n v="7"/>
    <n v="4"/>
    <n v="29.88"/>
    <n v="0.63636363636363635"/>
    <x v="1"/>
    <s v="MayaLe@justice.gov.il "/>
    <x v="55"/>
  </r>
  <r>
    <m/>
    <m/>
    <s v="4502567635"/>
    <s v="ZFO"/>
    <s v="0800"/>
    <s v=""/>
    <d v="2025-02-02T00:00:00"/>
    <d v="2025-01-01T00:00:00"/>
    <d v="2025-12-31T00:00:00"/>
    <m/>
    <s v="42488692"/>
    <s v="אלמקיאס רחל"/>
    <s v=""/>
    <s v="3"/>
    <n v="10000"/>
    <s v="ILS"/>
    <n v="10000"/>
    <n v="23.11"/>
    <n v="0"/>
    <n v="2311.12"/>
    <n v="7688.88"/>
    <s v=""/>
    <s v=" החזר תשלומי מים וחשמל לשנת 2025 10.1.2024 - הארכת"/>
    <s v=""/>
    <n v="0"/>
    <s v="@FM@"/>
    <s v="90"/>
    <s v=""/>
    <s v="038792313"/>
    <s v=""/>
    <s v=""/>
    <n v="7688.88"/>
    <n v="11"/>
    <n v="7"/>
    <n v="4"/>
    <n v="23.11"/>
    <n v="0.63636363636363635"/>
    <x v="1"/>
    <s v="MayaLe@justice.gov.il "/>
    <x v="113"/>
  </r>
  <r>
    <m/>
    <m/>
    <s v="4502567648"/>
    <s v="ZFO"/>
    <s v="0800"/>
    <s v=""/>
    <d v="2025-02-02T00:00:00"/>
    <d v="2025-01-01T00:00:00"/>
    <d v="2025-12-31T00:00:00"/>
    <m/>
    <s v="41452882"/>
    <s v="ריט 1 בע&quot;מ- סלע קפיטל"/>
    <s v="558261715"/>
    <s v="3"/>
    <n v="70800"/>
    <s v="ILS"/>
    <n v="70800"/>
    <n v="17.809999999999999"/>
    <n v="0"/>
    <n v="12612.99"/>
    <n v="58187.01"/>
    <s v=""/>
    <s v="  חשמל  אפ&quot;כ לוד 2025  חשמל 2024 אפ&quot;כ לוד"/>
    <s v=""/>
    <n v="0"/>
    <s v="@FM@"/>
    <s v="90"/>
    <s v=""/>
    <s v="038792313"/>
    <s v=""/>
    <s v="שיקו סופרי"/>
    <n v="58187.01"/>
    <n v="11"/>
    <n v="7"/>
    <n v="4"/>
    <n v="17.809999999999999"/>
    <n v="0.63636363636363635"/>
    <x v="0"/>
    <s v="MayaLe@justice.gov.il "/>
    <x v="114"/>
  </r>
  <r>
    <m/>
    <m/>
    <s v="4502567669"/>
    <s v="ZFO"/>
    <s v="0800"/>
    <s v=""/>
    <d v="2025-02-02T00:00:00"/>
    <d v="2025-01-01T00:00:00"/>
    <d v="2025-12-31T00:00:00"/>
    <m/>
    <s v="40007289"/>
    <s v="שרכת כהרבא מחאפטית אל קדס אל מסאהמה"/>
    <s v="520028689"/>
    <s v="3"/>
    <n v="826000"/>
    <s v="ILS"/>
    <n v="826000"/>
    <n v="23.83"/>
    <n v="0"/>
    <n v="196807.43"/>
    <n v="629192.56999999995"/>
    <s v=""/>
    <s v=" חשמל לשכה ראשית - התשלום לחברת החשמל של מזרח י-ם"/>
    <s v=""/>
    <n v="0"/>
    <s v="@FM@"/>
    <s v="90"/>
    <s v=""/>
    <s v="038792313"/>
    <s v=""/>
    <s v="שיקו סופרי"/>
    <n v="629192.56999999995"/>
    <n v="11"/>
    <n v="7"/>
    <n v="4"/>
    <n v="23.83"/>
    <n v="0.63636363636363635"/>
    <x v="1"/>
    <s v="MayaLe@justice.gov.il "/>
    <x v="115"/>
  </r>
  <r>
    <m/>
    <m/>
    <s v="4502567929"/>
    <s v="ZNB"/>
    <s v="0800"/>
    <s v=""/>
    <d v="2025-02-02T00:00:00"/>
    <d v="2025-01-01T00:00:00"/>
    <d v="2025-12-31T00:00:00"/>
    <m/>
    <s v="41969312"/>
    <s v="א.ר ראם פרויקטים בע&quot;מ"/>
    <s v="515941193"/>
    <s v="3"/>
    <n v="247800"/>
    <s v="ILS"/>
    <n v="247800"/>
    <n v="42.86"/>
    <n v="0"/>
    <n v="106200"/>
    <n v="141600"/>
    <s v=""/>
    <s v=" פרוטוקול מספר 306/24 המשך התקשרות לצורך מתן שירות"/>
    <s v=""/>
    <n v="0"/>
    <s v="@FM@"/>
    <s v="23"/>
    <s v="01"/>
    <s v="038792313"/>
    <s v=""/>
    <s v="שיקו סופרי"/>
    <n v="141600"/>
    <n v="11"/>
    <n v="7"/>
    <n v="4"/>
    <n v="42.86"/>
    <n v="0.63636363636363635"/>
    <x v="1"/>
    <s v="MayaLe@justice.gov.il "/>
    <x v="66"/>
  </r>
  <r>
    <m/>
    <m/>
    <s v="4502567950"/>
    <s v="ZPFC"/>
    <s v="0800"/>
    <s v=""/>
    <d v="2025-02-02T00:00:00"/>
    <d v="2025-01-01T00:00:00"/>
    <d v="2025-12-31T00:00:00"/>
    <m/>
    <s v="40440972"/>
    <s v="תפארת העיר - חברה לבנין להשקעות בע&quot;"/>
    <s v="511232506"/>
    <s v="3"/>
    <n v="50000"/>
    <s v="ILS"/>
    <n v="50000"/>
    <n v="2"/>
    <n v="1000.05"/>
    <n v="1000.05"/>
    <n v="48999.95"/>
    <s v=""/>
    <s v="  התקשרות לצורך מתן שירותי חניה לשנת 2025 שירותי ח"/>
    <s v=""/>
    <n v="0"/>
    <s v="@FM@"/>
    <s v="23"/>
    <s v="57"/>
    <s v="038792313"/>
    <s v=" 41,525.38"/>
    <s v="שיקו סופרי"/>
    <n v="48999.95"/>
    <n v="11"/>
    <n v="7"/>
    <n v="4"/>
    <n v="2"/>
    <n v="0.63636363636363635"/>
    <x v="0"/>
    <s v="MayaLe@justice.gov.il "/>
    <x v="10"/>
  </r>
  <r>
    <m/>
    <m/>
    <s v="4502567952"/>
    <s v="ZPFC"/>
    <s v="0800"/>
    <s v=""/>
    <d v="2025-02-02T00:00:00"/>
    <d v="2025-01-01T00:00:00"/>
    <d v="2025-12-31T00:00:00"/>
    <m/>
    <s v="40536902"/>
    <s v="נכסי הר חוצבים בע&quot;מ"/>
    <s v="511684052"/>
    <s v="3"/>
    <n v="88731.28"/>
    <s v="ILS"/>
    <n v="88731.28"/>
    <n v="23.12"/>
    <n v="20488.5"/>
    <n v="25749.68"/>
    <n v="90133.26"/>
    <s v=""/>
    <s v=" שירותי חניה לשנת 2025 עבור עובדי המחלקה האזרחית ל"/>
    <s v="X"/>
    <n v="0"/>
    <s v="@FM@"/>
    <s v="23"/>
    <s v="01"/>
    <s v="038792313"/>
    <s v=" 57,832.87"/>
    <s v=""/>
    <n v="68220.55"/>
    <n v="11"/>
    <n v="7"/>
    <n v="4"/>
    <n v="23.12"/>
    <n v="0.63636363636363635"/>
    <x v="1"/>
    <s v="MayaLe@justice.gov.il "/>
    <x v="79"/>
  </r>
  <r>
    <m/>
    <m/>
    <s v="4502569217"/>
    <s v="ZNB"/>
    <s v="0800"/>
    <s v=""/>
    <d v="2025-02-05T00:00:00"/>
    <d v="2024-12-31T00:00:00"/>
    <d v="2026-12-31T00:00:00"/>
    <m/>
    <s v="50101939"/>
    <s v=" KATE PARLETT"/>
    <s v=""/>
    <s v="3"/>
    <n v="199998"/>
    <s v="GBP"/>
    <n v="887771.12"/>
    <n v="72.83"/>
    <n v="679097.47"/>
    <n v="679093.93"/>
    <n v="241236.68"/>
    <s v=""/>
    <s v=" 17.07.25: שונה תאריך אספקה ל-01.01.2026 בהתאם לבק"/>
    <s v=""/>
    <n v="0"/>
    <s v="@FM@"/>
    <s v="79"/>
    <s v=""/>
    <s v="038792313"/>
    <s v=""/>
    <s v=""/>
    <n v="241236.68"/>
    <n v="24"/>
    <n v="7"/>
    <n v="16"/>
    <n v="72.83"/>
    <n v="0.29166666666666669"/>
    <x v="2"/>
    <s v="MayaLe@justice.gov.il "/>
    <x v="89"/>
  </r>
  <r>
    <m/>
    <m/>
    <s v="4502569230"/>
    <s v="ZFO"/>
    <s v="0800"/>
    <s v=""/>
    <d v="2025-02-05T00:00:00"/>
    <d v="2025-01-01T00:00:00"/>
    <d v="2025-12-31T00:00:00"/>
    <m/>
    <s v="40246723"/>
    <s v="הקרן הפנימית לביטוחי הממשלה"/>
    <s v=""/>
    <s v="3"/>
    <n v="1150000"/>
    <s v="ILS"/>
    <n v="1150000"/>
    <n v="0"/>
    <n v="0"/>
    <n v="0"/>
    <n v="1150000"/>
    <s v=""/>
    <s v=" ביטוחים 2025 משרד המשפטים ביטוחים 2024 משרד המשפט"/>
    <s v=""/>
    <n v="0"/>
    <s v="@FM@"/>
    <s v="23"/>
    <s v="07"/>
    <s v="038792313"/>
    <s v=""/>
    <s v=""/>
    <n v="1150000"/>
    <n v="11"/>
    <n v="7"/>
    <n v="4"/>
    <n v="0"/>
    <n v="0.63636363636363635"/>
    <x v="0"/>
    <s v="MayaLe@justice.gov.il "/>
    <x v="77"/>
  </r>
  <r>
    <m/>
    <m/>
    <s v="4502570668"/>
    <s v="ZFO"/>
    <s v="0800"/>
    <s v=""/>
    <d v="2025-02-09T00:00:00"/>
    <d v="2025-01-01T00:00:00"/>
    <d v="2025-12-31T00:00:00"/>
    <m/>
    <s v="10000192"/>
    <s v="מינהל הדיור הממשלתי"/>
    <s v="500105994"/>
    <s v="3"/>
    <n v="144670000"/>
    <s v="ILS"/>
    <n v="144670000"/>
    <n v="65.52"/>
    <n v="0"/>
    <n v="94782870.599999994"/>
    <n v="49887129.399999999"/>
    <s v=""/>
    <s v=" שכירות יחידות המשרד  2025 לפי הקובץ של האוצר שכיר"/>
    <s v=""/>
    <n v="0"/>
    <s v="@FM@"/>
    <s v="99"/>
    <s v=""/>
    <s v="038792313"/>
    <s v=""/>
    <s v=""/>
    <n v="49887129.399999999"/>
    <n v="11"/>
    <n v="7"/>
    <n v="4"/>
    <n v="65.52"/>
    <n v="0.63636363636363635"/>
    <x v="1"/>
    <s v="MayaLe@justice.gov.il "/>
    <x v="67"/>
  </r>
  <r>
    <m/>
    <m/>
    <s v="4502573050"/>
    <s v="ZA"/>
    <s v="0800"/>
    <s v=""/>
    <d v="2025-02-15T00:00:00"/>
    <d v="2025-01-01T00:00:00"/>
    <d v="2025-12-31T00:00:00"/>
    <m/>
    <s v="40016622"/>
    <s v="נכסי אריאל - חניון מגדל המוזיאון (4"/>
    <s v="513618025"/>
    <s v="3"/>
    <n v="1457300.01"/>
    <s v="ILS"/>
    <n v="1457300.01"/>
    <n v="18.309999999999999"/>
    <n v="0"/>
    <n v="385147.75"/>
    <n v="1734276.42"/>
    <s v=""/>
    <s v=" פרוטוקול 302/24 התקשרות לצורך מתן שירותי חניה לשנ"/>
    <s v="X"/>
    <n v="0"/>
    <s v="@FM@"/>
    <s v="23"/>
    <s v="01"/>
    <s v="038792313"/>
    <s v=""/>
    <s v="שיקו סופרי"/>
    <n v="1190447.19"/>
    <n v="11"/>
    <n v="7"/>
    <n v="4"/>
    <n v="18.309999999999999"/>
    <n v="0.63636363636363635"/>
    <x v="0"/>
    <s v="MayaLe@justice.gov.il "/>
    <x v="66"/>
  </r>
  <r>
    <m/>
    <m/>
    <s v="4502573051"/>
    <s v="ZA"/>
    <s v="0800"/>
    <s v=""/>
    <d v="2025-02-16T00:00:00"/>
    <d v="2025-01-01T00:00:00"/>
    <d v="2025-12-31T00:00:00"/>
    <m/>
    <s v="40959248"/>
    <s v="רום הרקיע חניונים בע&quot;מ"/>
    <s v="514818301"/>
    <s v="3"/>
    <n v="151281.9"/>
    <s v="ILS"/>
    <n v="151281.9"/>
    <n v="34.92"/>
    <n v="0"/>
    <n v="52834.5"/>
    <n v="98447.4"/>
    <s v=""/>
    <s v=" התקשרות לצורך מתן שירותי חניה לשנת 2025 פרוטוקול"/>
    <s v=""/>
    <n v="0"/>
    <s v="@FM@"/>
    <s v="23"/>
    <s v="01"/>
    <s v="038792313"/>
    <s v=""/>
    <s v="שיקו סופרי"/>
    <n v="98447.4"/>
    <n v="11"/>
    <n v="7"/>
    <n v="4"/>
    <n v="34.92"/>
    <n v="0.63636363636363635"/>
    <x v="1"/>
    <s v="MayaLe@justice.gov.il "/>
    <x v="58"/>
  </r>
  <r>
    <m/>
    <m/>
    <s v="4502574329"/>
    <s v="ZPFC"/>
    <s v="0800"/>
    <s v=""/>
    <d v="2025-02-18T00:00:00"/>
    <m/>
    <m/>
    <m/>
    <s v="40003288"/>
    <s v="ג.ט.י. הגן הטכנולוגי ירושלים בע&quot;מ"/>
    <s v="511590275"/>
    <s v="3"/>
    <n v="50000"/>
    <s v="ILS"/>
    <n v="50000"/>
    <n v="0"/>
    <n v="0"/>
    <n v="0"/>
    <n v="50000"/>
    <s v=""/>
    <s v=" תוספת חניות לאורחים ברשות הפטנטים לשנת 2025"/>
    <s v=""/>
    <n v="0"/>
    <s v="@FM@"/>
    <s v="23"/>
    <s v="57"/>
    <s v="038792313"/>
    <s v=" 42,372.88"/>
    <s v="שיקו סופרי"/>
    <n v="50000"/>
    <n v="0"/>
    <n v="1507"/>
    <e v="#NUM!"/>
    <n v="0"/>
    <e v="#DIV/0!"/>
    <x v="3"/>
    <s v="MayaLe@justice.gov.il "/>
    <x v="116"/>
  </r>
  <r>
    <m/>
    <m/>
    <s v="4502574338"/>
    <s v="ZA"/>
    <s v="0800"/>
    <s v=""/>
    <d v="2025-02-18T00:00:00"/>
    <d v="2025-01-01T00:00:00"/>
    <d v="2025-12-31T00:00:00"/>
    <m/>
    <s v="40003296"/>
    <s v="קבוצת טראוב השקעות בע&quot;מ"/>
    <s v="511681967"/>
    <s v="3"/>
    <n v="158096.4"/>
    <s v="ILS"/>
    <n v="158096.4"/>
    <n v="75"/>
    <n v="118572.3"/>
    <n v="135256.14000000001"/>
    <n v="47090.94"/>
    <s v=""/>
    <s v=" פרוטוקול 274/24 מאשר התקשרות לצורך מתן שירותי חני"/>
    <s v="X"/>
    <n v="0"/>
    <s v="@FM@"/>
    <s v="07"/>
    <s v=""/>
    <s v="038792313"/>
    <s v=""/>
    <s v="שיקו סופרי"/>
    <n v="39524.1"/>
    <n v="11"/>
    <n v="7"/>
    <n v="4"/>
    <n v="75"/>
    <n v="0.63636363636363635"/>
    <x v="1"/>
    <s v="MayaLe@justice.gov.il "/>
    <x v="66"/>
  </r>
  <r>
    <m/>
    <m/>
    <s v="4502574346"/>
    <s v="ZFO"/>
    <s v="0800"/>
    <s v=""/>
    <d v="2025-02-18T00:00:00"/>
    <d v="2025-01-01T00:00:00"/>
    <d v="2025-12-31T00:00:00"/>
    <m/>
    <s v="40004927"/>
    <s v="מחצית היובל בע&quot;מ"/>
    <s v="512686114"/>
    <s v="3"/>
    <n v="129800"/>
    <s v="ILS"/>
    <n v="129800"/>
    <n v="3.61"/>
    <n v="0"/>
    <n v="4682.46"/>
    <n v="125117.54"/>
    <s v=""/>
    <s v=" חשמל ק. הממשלה ת&quot;א קומה 24+25 לשנת 2025 25.12.202"/>
    <s v=""/>
    <n v="0"/>
    <s v="@FM@"/>
    <s v="90"/>
    <s v=""/>
    <s v="038792313"/>
    <s v=""/>
    <s v="שיקו סופרי"/>
    <n v="125117.54"/>
    <n v="11"/>
    <n v="7"/>
    <n v="4"/>
    <n v="3.61"/>
    <n v="0.63636363636363635"/>
    <x v="0"/>
    <s v="MayaLe@justice.gov.il "/>
    <x v="49"/>
  </r>
  <r>
    <m/>
    <m/>
    <s v="4502574358"/>
    <s v="ZNB"/>
    <s v="0800"/>
    <s v=""/>
    <d v="2025-02-18T00:00:00"/>
    <m/>
    <m/>
    <m/>
    <s v="50103255"/>
    <s v=" Vitor Coelho Silva &amp; Associados So"/>
    <s v=""/>
    <s v="3"/>
    <n v="5361.9"/>
    <s v="EUR"/>
    <n v="19984.87"/>
    <n v="28.03"/>
    <n v="5601.15"/>
    <n v="5601.15"/>
    <n v="14394.07"/>
    <s v=""/>
    <s v=" שירותי ייעוץ משפטי עבור המחלקה הבין לאומית בהתאם"/>
    <s v=""/>
    <n v="0"/>
    <s v="@FM@"/>
    <s v="79"/>
    <s v=""/>
    <s v="038792313"/>
    <s v=""/>
    <s v=""/>
    <n v="14383.72"/>
    <n v="0"/>
    <n v="1507"/>
    <e v="#NUM!"/>
    <n v="28.03"/>
    <e v="#DIV/0!"/>
    <x v="3"/>
    <s v="MayaLe@justice.gov.il "/>
    <x v="117"/>
  </r>
  <r>
    <m/>
    <m/>
    <s v="4502574795"/>
    <s v="ZA"/>
    <s v="0800"/>
    <s v=""/>
    <d v="2025-02-19T00:00:00"/>
    <d v="2025-01-01T00:00:00"/>
    <d v="2025-12-31T00:00:00"/>
    <m/>
    <s v="40223293"/>
    <s v="טרנס טרה אינווסטמנטס בע&quot;מ"/>
    <s v="520040312"/>
    <s v="3"/>
    <n v="107616"/>
    <s v="ILS"/>
    <n v="107616"/>
    <n v="75"/>
    <n v="80712"/>
    <n v="94418.84"/>
    <n v="31862.71"/>
    <s v=""/>
    <s v=" פרוטוקול מספר 273/24 nאשר התקשרות לצורך מתן שירות"/>
    <s v="X"/>
    <n v="0"/>
    <s v="@FM@"/>
    <s v="07"/>
    <s v=""/>
    <s v="038792313"/>
    <s v=""/>
    <s v="שיקו סופרי"/>
    <n v="26904"/>
    <n v="11"/>
    <n v="7"/>
    <n v="4"/>
    <n v="75"/>
    <n v="0.63636363636363635"/>
    <x v="1"/>
    <s v="MayaLe@justice.gov.il "/>
    <x v="66"/>
  </r>
  <r>
    <m/>
    <m/>
    <s v="4502575617"/>
    <s v="ZPFC"/>
    <s v="0800"/>
    <s v=""/>
    <d v="2025-02-23T00:00:00"/>
    <d v="2025-04-01T00:00:00"/>
    <d v="2026-03-31T00:00:00"/>
    <m/>
    <s v="40254961"/>
    <s v="יאיר השחר- חניונים בע&quot;מ"/>
    <s v="513104885"/>
    <s v="3"/>
    <n v="50000"/>
    <s v="ILS"/>
    <n v="50000"/>
    <n v="27.03"/>
    <n v="13514.02"/>
    <n v="13514.02"/>
    <n v="36485.980000000003"/>
    <s v=""/>
    <s v=" שירותי חניה לשנת 22025 לחניון זיסו פתח תקווה לעוב"/>
    <s v=""/>
    <n v="0"/>
    <s v="@FM@"/>
    <s v="23"/>
    <s v="57"/>
    <s v="038792313"/>
    <s v=" 30,920.32"/>
    <s v="שיקו סופרי"/>
    <n v="36485.980000000003"/>
    <n v="11"/>
    <n v="4"/>
    <n v="7"/>
    <n v="27.03"/>
    <n v="0.36363636363636365"/>
    <x v="2"/>
    <s v="MayaLe@justice.gov.il "/>
    <x v="79"/>
  </r>
  <r>
    <m/>
    <m/>
    <s v="4502575619"/>
    <s v="ZPFC"/>
    <s v="0800"/>
    <s v=""/>
    <d v="2025-02-23T00:00:00"/>
    <d v="2025-06-01T00:00:00"/>
    <d v="2026-05-31T00:00:00"/>
    <m/>
    <s v="42482357"/>
    <s v="חניון בית המשפט חדרה, ניהול בע&quot;מ"/>
    <s v="515956167"/>
    <s v="3"/>
    <n v="50000"/>
    <s v="ILS"/>
    <n v="50000"/>
    <n v="8.52"/>
    <n v="4261.04"/>
    <n v="4261.04"/>
    <n v="45738.96"/>
    <s v=""/>
    <s v=" התקשרות לצורך מתן שירותי חניה לשנת 2025 במסגרת אי"/>
    <s v=""/>
    <n v="0"/>
    <s v="@FM@"/>
    <s v="23"/>
    <s v="57"/>
    <s v="038792313"/>
    <s v=" 38,761.83"/>
    <s v="שיקו סופרי"/>
    <n v="45738.96"/>
    <n v="11"/>
    <n v="2"/>
    <n v="9"/>
    <n v="8.52"/>
    <n v="0.18181818181818182"/>
    <x v="2"/>
    <s v="MayaLe@justice.gov.il "/>
    <x v="58"/>
  </r>
  <r>
    <m/>
    <m/>
    <s v="4502575950"/>
    <s v="ZNB"/>
    <s v="0800"/>
    <s v=""/>
    <d v="2025-02-23T00:00:00"/>
    <d v="2025-03-01T00:00:00"/>
    <d v="2026-02-25T00:00:00"/>
    <m/>
    <s v="40375136"/>
    <s v="איירפורט סיטי בע&quot;מ"/>
    <s v="511659401"/>
    <s v="3"/>
    <n v="16992"/>
    <s v="ILS"/>
    <n v="16992"/>
    <n v="41.67"/>
    <n v="7080"/>
    <n v="7170.99"/>
    <n v="10125"/>
    <s v=""/>
    <s v=" השכרת מקומות חניה בחניון צפוני עילי בבניין להב )ב"/>
    <s v="X"/>
    <n v="0"/>
    <s v="@FM@"/>
    <s v="23"/>
    <s v="57"/>
    <s v="038792313"/>
    <s v=""/>
    <s v="שיקו סופרי"/>
    <n v="9912"/>
    <n v="11"/>
    <n v="5"/>
    <n v="6"/>
    <n v="41.67"/>
    <n v="0.45454545454545453"/>
    <x v="2"/>
    <s v="MayaLe@justice.gov.il "/>
    <x v="118"/>
  </r>
  <r>
    <m/>
    <m/>
    <s v="4502577682"/>
    <s v="ZNB"/>
    <s v="0800"/>
    <s v=""/>
    <d v="2025-02-26T00:00:00"/>
    <d v="2024-12-01T00:00:00"/>
    <d v="2025-12-31T00:00:00"/>
    <m/>
    <s v="40364514"/>
    <s v="בר אור אילת"/>
    <s v="026626820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שיקו סופרי"/>
    <n v="65775.320000000007"/>
    <n v="12"/>
    <n v="8"/>
    <n v="4"/>
    <n v="0"/>
    <n v="0.66666666666666663"/>
    <x v="0"/>
    <s v="MayaLe@justice.gov.il "/>
    <x v="91"/>
  </r>
  <r>
    <m/>
    <m/>
    <s v="4502581235"/>
    <s v="ZPFC"/>
    <s v="0800"/>
    <s v=""/>
    <d v="2025-03-10T00:00:00"/>
    <m/>
    <m/>
    <m/>
    <s v="41342112"/>
    <s v="זיקסים בע&quot;מ"/>
    <s v="514548171"/>
    <s v="3"/>
    <n v="100000"/>
    <s v="ILS"/>
    <n v="100000"/>
    <n v="50.59"/>
    <n v="50647.72"/>
    <n v="50594.86"/>
    <n v="49405.14"/>
    <s v=""/>
    <s v=" שירותי חניה לשנת 2025 עבור פרקליטות באר שבע"/>
    <s v=""/>
    <n v="0"/>
    <s v="@FM@"/>
    <s v="23"/>
    <s v="57"/>
    <s v="038792313"/>
    <s v=" 41,823.96"/>
    <s v="שיקו סופרי"/>
    <n v="49405.14"/>
    <n v="0"/>
    <n v="1507"/>
    <e v="#NUM!"/>
    <n v="50.59"/>
    <e v="#DIV/0!"/>
    <x v="3"/>
    <s v="MayaLe@justice.gov.il "/>
    <x v="79"/>
  </r>
  <r>
    <m/>
    <m/>
    <s v="4502581319"/>
    <s v="ZNB"/>
    <s v="0800"/>
    <s v=""/>
    <d v="2025-03-10T00:00:00"/>
    <d v="2025-01-01T00:00:00"/>
    <d v="2025-12-31T00:00:00"/>
    <m/>
    <s v="40126864"/>
    <s v="שלוש קשתות בע&quot;מ"/>
    <s v="511134967"/>
    <s v="3"/>
    <n v="49560"/>
    <s v="ILS"/>
    <n v="49560"/>
    <n v="0"/>
    <n v="0"/>
    <n v="0"/>
    <n v="49560"/>
    <s v=""/>
    <s v=" שירותי חניה לשנת 2025 חניון ימקא עבור עובדי המלך"/>
    <s v=""/>
    <n v="0"/>
    <s v="@FM@"/>
    <s v="23"/>
    <s v="57"/>
    <s v="038792313"/>
    <s v=""/>
    <s v="שיקו סופרי"/>
    <n v="49560"/>
    <n v="11"/>
    <n v="7"/>
    <n v="4"/>
    <n v="0"/>
    <n v="0.63636363636363635"/>
    <x v="0"/>
    <s v="MayaLe@justice.gov.il "/>
    <x v="79"/>
  </r>
  <r>
    <m/>
    <m/>
    <s v="4502581549"/>
    <s v="ZA"/>
    <s v="0800"/>
    <s v=""/>
    <d v="2025-03-10T00:00:00"/>
    <d v="2025-01-01T00:00:00"/>
    <d v="2025-12-31T00:00:00"/>
    <m/>
    <s v="40003734"/>
    <s v="חב המשקם לתעסוקת קשישים ובעלי כושר"/>
    <s v="510355720"/>
    <s v="3"/>
    <n v="624555.12"/>
    <s v="ILS"/>
    <n v="624555.12"/>
    <n v="41.69"/>
    <n v="267384.81"/>
    <n v="260396.56"/>
    <n v="360007.42"/>
    <s v=""/>
    <s v="  התקשרות עבור רכישת שירותים שיבוצעו ע&quot;י אנשים עם"/>
    <s v=""/>
    <n v="0"/>
    <s v="@FM@"/>
    <s v="23"/>
    <s v="10"/>
    <s v="038792313"/>
    <s v=""/>
    <s v="שיקו סופרי"/>
    <n v="360007.49"/>
    <n v="11"/>
    <n v="7"/>
    <n v="4"/>
    <n v="41.69"/>
    <n v="0.63636363636363635"/>
    <x v="1"/>
    <s v="MayaLe@justice.gov.il "/>
    <x v="10"/>
  </r>
  <r>
    <m/>
    <m/>
    <s v="4502585171"/>
    <s v="ZPFC"/>
    <s v="0800"/>
    <s v=""/>
    <d v="2025-03-20T00:00:00"/>
    <d v="2025-01-01T00:00:00"/>
    <d v="2025-12-31T00:00:00"/>
    <m/>
    <s v="40458062"/>
    <s v="שרקת מווקף סיאראת אלזהראא בע&quot;מ"/>
    <s v="514453240"/>
    <s v="3"/>
    <n v="274822"/>
    <s v="ILS"/>
    <n v="274822"/>
    <n v="42.71"/>
    <n v="117380.5"/>
    <n v="117380.5"/>
    <n v="157441.5"/>
    <s v=""/>
    <s v=" פרוטוקול מספר  255/25 התקשרות לצורך מתן שירותי חנ"/>
    <s v=""/>
    <n v="0"/>
    <s v="@FM@"/>
    <s v="23"/>
    <s v="01"/>
    <s v="038792313"/>
    <s v="133,425.00"/>
    <s v="שיקו סופרי"/>
    <n v="157441.5"/>
    <n v="11"/>
    <n v="7"/>
    <n v="4"/>
    <n v="42.71"/>
    <n v="0.63636363636363635"/>
    <x v="1"/>
    <s v="MayaLe@justice.gov.il "/>
    <x v="66"/>
  </r>
  <r>
    <m/>
    <m/>
    <s v="4502587002"/>
    <s v="ZPFC"/>
    <s v="0800"/>
    <s v=""/>
    <d v="2025-03-26T00:00:00"/>
    <d v="2025-04-01T00:00:00"/>
    <d v="2025-12-31T00:00:00"/>
    <m/>
    <s v="40192703"/>
    <s v="ימית אף. אס. בע&quot;מ"/>
    <s v="512618679"/>
    <s v="3"/>
    <n v="425295.6"/>
    <s v="ILS"/>
    <n v="425295.6"/>
    <n v="36.42"/>
    <n v="162618.75"/>
    <n v="154875"/>
    <n v="270420.59999999998"/>
    <s v=""/>
    <s v=" התקשרות לחניה לעובדי משרד המשפטים במרכז כלל בהתאם"/>
    <s v=""/>
    <n v="0"/>
    <s v="@FM@"/>
    <s v="23"/>
    <s v="01"/>
    <s v="038792313"/>
    <s v="222,607.50"/>
    <s v="שיקו סופרי"/>
    <n v="270420.59999999998"/>
    <n v="8"/>
    <n v="4"/>
    <n v="4"/>
    <n v="36.42"/>
    <n v="0.5"/>
    <x v="1"/>
    <s v="MayaLe@justice.gov.il "/>
    <x v="58"/>
  </r>
  <r>
    <m/>
    <m/>
    <s v="4502592808"/>
    <s v="ZNB"/>
    <s v="0800"/>
    <s v=""/>
    <d v="2025-04-20T00:00:00"/>
    <d v="2025-01-01T00:00:00"/>
    <d v="2025-12-31T00:00:00"/>
    <m/>
    <s v="40004697"/>
    <s v="רמות מ.א. ניהול ותחזוקה (1993) בע&quot;מ"/>
    <s v="511845497"/>
    <s v="6"/>
    <n v="1114993.6599999999"/>
    <s v="ILS"/>
    <n v="1114993.6599999999"/>
    <n v="50"/>
    <n v="557496.82999999996"/>
    <n v="557496.81999999995"/>
    <n v="569476.82999999996"/>
    <s v=""/>
    <s v=" שירותי חניה בקריית הממשלה ת&quot;א לשנת 2025 30.6.25 -"/>
    <s v="X"/>
    <n v="0"/>
    <s v="@FM@"/>
    <s v="07"/>
    <s v=""/>
    <s v="038792313"/>
    <s v=""/>
    <s v="שיקו סופרי"/>
    <n v="557496.82999999996"/>
    <n v="11"/>
    <n v="7"/>
    <n v="4"/>
    <n v="50"/>
    <n v="0.63636363636363635"/>
    <x v="1"/>
    <s v="MayaLe@justice.gov.il "/>
    <x v="79"/>
  </r>
  <r>
    <m/>
    <m/>
    <s v="4502592858"/>
    <s v="ZPFC"/>
    <s v="0800"/>
    <s v=""/>
    <d v="2025-04-20T00:00:00"/>
    <d v="2025-03-01T00:00:00"/>
    <d v="2026-02-28T00:00:00"/>
    <m/>
    <s v="42827828"/>
    <s v="חניון ספרה פארק-אין גבעת שאול ירושל"/>
    <s v="540328457"/>
    <s v="3"/>
    <n v="9999.99"/>
    <s v="ILS"/>
    <n v="9999.99"/>
    <n v="99.99"/>
    <n v="9999.36"/>
    <n v="9999.36"/>
    <n v="0.63"/>
    <s v=""/>
    <s v="  שירותי חניה לפרקליטים המגיעים לדיונים בבית דין ל"/>
    <s v=""/>
    <n v="0"/>
    <s v="@FM@"/>
    <s v="23"/>
    <s v="57"/>
    <s v="038792313"/>
    <s v="  0.54"/>
    <s v="שיקו סופרי"/>
    <n v="0.63"/>
    <n v="11"/>
    <n v="5"/>
    <n v="6"/>
    <n v="99.99"/>
    <n v="0.45454545454545453"/>
    <x v="2"/>
    <s v="MayaLe@justice.gov.il "/>
    <x v="119"/>
  </r>
  <r>
    <m/>
    <m/>
    <s v="4502592864"/>
    <s v="ZPFC"/>
    <s v="0800"/>
    <s v=""/>
    <d v="2025-04-20T00:00:00"/>
    <d v="2025-04-02T00:00:00"/>
    <d v="2026-04-01T00:00:00"/>
    <m/>
    <s v="41579451"/>
    <s v="עדן - חברה לפיתוח כלכלי בירושלים בע"/>
    <s v="513036137"/>
    <s v="3"/>
    <n v="14999.99"/>
    <s v="ILS"/>
    <n v="14999.99"/>
    <n v="0"/>
    <n v="0"/>
    <n v="0"/>
    <n v="14999.99"/>
    <s v=""/>
    <s v=" חניות לפרקליטים בבתי דין לעבודה לשנת 2025-2026"/>
    <s v=""/>
    <n v="0"/>
    <s v="@FM@"/>
    <s v="23"/>
    <s v="57"/>
    <s v="038792313"/>
    <s v=" 12,711.86"/>
    <s v="שיקו סופרי"/>
    <n v="14999.99"/>
    <n v="11"/>
    <n v="4"/>
    <n v="7"/>
    <n v="0"/>
    <n v="0.36363636363636365"/>
    <x v="2"/>
    <s v="MayaLe@justice.gov.il "/>
    <x v="120"/>
  </r>
  <r>
    <m/>
    <m/>
    <s v="4502593088"/>
    <s v="ZA"/>
    <s v="0800"/>
    <s v=""/>
    <d v="2025-04-21T00:00:00"/>
    <d v="2025-01-01T00:00:00"/>
    <d v="2025-12-31T00:00:00"/>
    <m/>
    <s v="40003734"/>
    <s v="חב המשקם לתעסוקת קשישים ובעלי כושר"/>
    <s v="510355720"/>
    <s v="3"/>
    <n v="381203.91"/>
    <s v="ILS"/>
    <n v="381203.91"/>
    <n v="38.729999999999997"/>
    <n v="171422.14"/>
    <n v="147642.15"/>
    <n v="209781.78"/>
    <s v=""/>
    <s v=" שנת 2025 התקשרות עבור רכישת שירותים שיבוצעו ע&quot;י א"/>
    <s v=""/>
    <n v="0"/>
    <s v="@FM@"/>
    <s v="07"/>
    <s v=""/>
    <s v="038792313"/>
    <s v=""/>
    <s v="שיקו סופרי"/>
    <n v="209781.79"/>
    <n v="11"/>
    <n v="7"/>
    <n v="4"/>
    <n v="38.729999999999997"/>
    <n v="0.63636363636363635"/>
    <x v="1"/>
    <s v="MayaLe@justice.gov.il "/>
    <x v="121"/>
  </r>
  <r>
    <m/>
    <m/>
    <s v="4502593226"/>
    <s v="ZNB"/>
    <s v="0800"/>
    <s v=""/>
    <d v="2025-04-21T00:00:00"/>
    <d v="2025-01-01T00:00:00"/>
    <d v="2025-12-31T00:00:00"/>
    <m/>
    <s v="40004697"/>
    <s v="רמות מ.א. ניהול ותחזוקה (1993) בע&quot;מ"/>
    <s v="511845497"/>
    <s v="2"/>
    <n v="30321.279999999999"/>
    <s v="ILS"/>
    <n v="30321.279999999999"/>
    <n v="47.3"/>
    <n v="14986"/>
    <n v="14341.72"/>
    <n v="15335.28"/>
    <s v=""/>
    <s v=" שירותי חניה בקריית הממשלה ת&quot;א לשנת 2025 7/6/2025"/>
    <s v=""/>
    <n v="0"/>
    <s v="@FM@"/>
    <s v="07"/>
    <s v=""/>
    <s v="038792313"/>
    <s v=""/>
    <s v="שיקו סופרי"/>
    <n v="15335.28"/>
    <n v="11"/>
    <n v="7"/>
    <n v="4"/>
    <n v="47.3"/>
    <n v="0.63636363636363635"/>
    <x v="1"/>
    <s v="MayaLe@justice.gov.il "/>
    <x v="79"/>
  </r>
  <r>
    <m/>
    <m/>
    <s v="4502594419"/>
    <s v="ZNB"/>
    <s v="0800"/>
    <s v=""/>
    <d v="2025-04-23T00:00:00"/>
    <d v="2025-05-01T00:00:00"/>
    <d v="2025-12-31T00:00:00"/>
    <m/>
    <s v="42492955"/>
    <s v="חניוני נכסי אריאל, חניון בית המשפט"/>
    <s v="516206448"/>
    <s v="3"/>
    <n v="90992.16"/>
    <s v="ILS"/>
    <n v="90992.16"/>
    <n v="48"/>
    <n v="43676.23"/>
    <n v="43676.23"/>
    <n v="47315.92"/>
    <s v=""/>
    <s v=" שירותי חניה לעובדי המשרד בנוף הגליל לשנת 2025 בהת"/>
    <s v=""/>
    <n v="0"/>
    <s v="@FM@"/>
    <s v="23"/>
    <s v="01"/>
    <s v="038792313"/>
    <s v=""/>
    <s v="שיקו סופרי"/>
    <n v="47315.92"/>
    <n v="7"/>
    <n v="3"/>
    <n v="4"/>
    <n v="48"/>
    <n v="0.42857142857142855"/>
    <x v="2"/>
    <s v="MayaLe@justice.gov.il "/>
    <x v="79"/>
  </r>
  <r>
    <m/>
    <m/>
    <s v="4502595604"/>
    <s v="ZPFC"/>
    <s v="0800"/>
    <s v=""/>
    <d v="2025-04-27T00:00:00"/>
    <d v="2025-03-01T00:00:00"/>
    <d v="2026-02-28T00:00:00"/>
    <m/>
    <s v="40005160"/>
    <s v="סומך חייקין"/>
    <s v="540002383"/>
    <s v="3"/>
    <n v="1235852"/>
    <s v="ILS"/>
    <n v="1235852"/>
    <n v="0"/>
    <n v="0"/>
    <n v="0"/>
    <n v="1257767.98"/>
    <s v=""/>
    <s v=" מכרז 56.24 מתן שירותי ייעוץ סיוע וליווי יחידות המ"/>
    <s v="X"/>
    <n v="0"/>
    <s v="@FM@"/>
    <s v="01"/>
    <s v=""/>
    <s v="038792313"/>
    <s v="  1,047,332.20"/>
    <s v="נעמה נעמי שלום שמואל"/>
    <n v="1235852"/>
    <n v="11"/>
    <n v="5"/>
    <n v="6"/>
    <n v="0"/>
    <n v="0.45454545454545453"/>
    <x v="2"/>
    <s v="MayaLe@justice.gov.il "/>
    <x v="122"/>
  </r>
  <r>
    <m/>
    <m/>
    <s v="4502596369"/>
    <s v="ZPFC"/>
    <s v="0800"/>
    <s v=""/>
    <d v="2025-04-28T00:00:00"/>
    <m/>
    <m/>
    <m/>
    <s v="50109856"/>
    <s v=" Torres falavigna e Vainer Sociedad"/>
    <s v=""/>
    <s v="3"/>
    <n v="13812.15"/>
    <s v="USD"/>
    <n v="49889.49"/>
    <n v="23.82"/>
    <n v="11889.26"/>
    <n v="11885.98"/>
    <n v="38003.51"/>
    <s v=""/>
    <s v=" 17.07.25: שונה תאריך אספקה ל-01.01.2026 בהתאם לבק"/>
    <s v=""/>
    <n v="0"/>
    <s v="@FM@"/>
    <s v="99"/>
    <s v=""/>
    <s v="038792313"/>
    <s v=" 10,246.15"/>
    <s v=""/>
    <n v="38003.51"/>
    <n v="0"/>
    <n v="1507"/>
    <e v="#NUM!"/>
    <n v="23.82"/>
    <e v="#DIV/0!"/>
    <x v="3"/>
    <s v="MayaLe@justice.gov.il "/>
    <x v="89"/>
  </r>
  <r>
    <m/>
    <m/>
    <s v="4502608886"/>
    <s v="ZPFC"/>
    <s v="0800"/>
    <s v=""/>
    <d v="2025-06-04T00:00:00"/>
    <d v="2025-03-01T00:00:00"/>
    <d v="2026-02-28T00:00:00"/>
    <m/>
    <s v="40001385"/>
    <s v="קומפיוטרגרד טכנולוגיות 1995 בע&quot;מ"/>
    <s v="512131038"/>
    <s v="3"/>
    <n v="354000"/>
    <s v="ILS"/>
    <n v="354000"/>
    <n v="0"/>
    <n v="0"/>
    <n v="0"/>
    <n v="354000"/>
    <s v=""/>
    <s v=" הנפקת כרטיסי רישוי בהתאם למכרז 58.24 והנפקתם לזגא"/>
    <s v=""/>
    <n v="0"/>
    <s v="@FM@"/>
    <s v="01"/>
    <s v=""/>
    <s v="038792313"/>
    <s v="300,000.00"/>
    <s v="לימור ניזרי"/>
    <n v="354000"/>
    <n v="11"/>
    <n v="5"/>
    <n v="6"/>
    <n v="0"/>
    <n v="0.45454545454545453"/>
    <x v="2"/>
    <s v="MayaLe@justice.gov.il "/>
    <x v="123"/>
  </r>
  <r>
    <m/>
    <m/>
    <s v="4502608892"/>
    <s v="ZNB"/>
    <s v="0800"/>
    <s v=""/>
    <d v="2025-06-04T00:00:00"/>
    <d v="2025-02-01T00:00:00"/>
    <d v="2025-12-31T00:00:00"/>
    <m/>
    <s v="40009399"/>
    <s v="חברת גב-ים לקרקעות בע&quot;מ"/>
    <s v="520001736"/>
    <s v="3"/>
    <n v="1212383.92"/>
    <s v="ILS"/>
    <n v="1212383.92"/>
    <n v="44.16"/>
    <n v="535330.51"/>
    <n v="562061.02"/>
    <n v="739652.3"/>
    <s v=""/>
    <s v=" דמי ניהול לקרית הממשלה בחיפה לשנת 2025 התשלום החל"/>
    <s v="X"/>
    <n v="0"/>
    <s v="@FM@"/>
    <s v="99"/>
    <s v=""/>
    <s v="038792313"/>
    <s v=""/>
    <s v="שיקו סופרי"/>
    <n v="677053.41"/>
    <n v="10"/>
    <n v="6"/>
    <n v="4"/>
    <n v="44.16"/>
    <n v="0.6"/>
    <x v="1"/>
    <s v="MayaLe@justice.gov.il "/>
    <x v="124"/>
  </r>
  <r>
    <m/>
    <m/>
    <s v="4502608924"/>
    <s v="ZPFC"/>
    <s v="0800"/>
    <s v=""/>
    <d v="2025-06-04T00:00:00"/>
    <d v="2025-05-01T00:00:00"/>
    <d v="2026-04-30T00:00:00"/>
    <m/>
    <s v="40004327"/>
    <s v="כץ משלוח בינעירוני מהיר בע&quot;מ"/>
    <s v="510990997"/>
    <s v="3"/>
    <n v="6555555.6100000003"/>
    <s v="ILS"/>
    <n v="6555555.6100000003"/>
    <n v="15.8"/>
    <n v="1035896.11"/>
    <n v="1133804.3"/>
    <n v="6049053.3399999999"/>
    <s v=""/>
    <s v=" ביצוע שליחויות עבור יחידות המשרד בהתאם למכרז 119."/>
    <s v="X"/>
    <n v="0"/>
    <s v="@FM@"/>
    <s v="01"/>
    <s v=""/>
    <s v="038792313"/>
    <s v="  4,677,677.54"/>
    <s v="מירב כהן"/>
    <n v="5519659.5"/>
    <n v="11"/>
    <n v="3"/>
    <n v="8"/>
    <n v="15.8"/>
    <n v="0.27272727272727271"/>
    <x v="2"/>
    <s v="MayaLe@justice.gov.il "/>
    <x v="85"/>
  </r>
  <r>
    <m/>
    <m/>
    <s v="4502610749"/>
    <s v="ZPFC"/>
    <s v="0800"/>
    <s v=""/>
    <d v="2025-06-09T00:00:00"/>
    <d v="2025-11-01T00:00:00"/>
    <d v="2026-10-31T00:00:00"/>
    <m/>
    <s v="40444244"/>
    <s v="האוניברסיטה הפתוחה"/>
    <s v="500706502"/>
    <s v="3"/>
    <n v="450000"/>
    <s v="ILS"/>
    <n v="450000"/>
    <n v="0"/>
    <n v="0"/>
    <n v="0"/>
    <n v="472753.62"/>
    <s v=""/>
    <s v=" התקשרות למתן שירותי פיתוח ויישום תכנית הכשרה,תכני"/>
    <s v="X"/>
    <n v="0"/>
    <s v="@FM@"/>
    <s v="01"/>
    <s v=""/>
    <s v="038792313"/>
    <s v="450,000.00"/>
    <s v="אילן כהן"/>
    <n v="450000"/>
    <n v="11"/>
    <e v="#NUM!"/>
    <n v="14"/>
    <n v="0"/>
    <e v="#NUM!"/>
    <x v="4"/>
    <s v="MayaLe@justice.gov.il "/>
    <x v="58"/>
  </r>
  <r>
    <m/>
    <m/>
    <s v="4502611621"/>
    <s v="ZFO"/>
    <s v="0800"/>
    <s v=""/>
    <d v="2025-06-11T00:00:00"/>
    <d v="2024-11-02T00:00:00"/>
    <d v="2025-10-31T00:00:00"/>
    <m/>
    <s v="40004929"/>
    <s v="סודקסו שירותים באתרים עסקיים ישראל"/>
    <s v="512687609"/>
    <s v="1"/>
    <n v="1404000"/>
    <s v="ILS"/>
    <n v="1404000"/>
    <n v="0"/>
    <n v="0"/>
    <n v="0"/>
    <n v="1404000"/>
    <s v=""/>
    <s v=" פרוטוקול 481/19 מתן שירות מזנון וכיבוד בניין מטה"/>
    <s v=""/>
    <n v="0"/>
    <s v="@FM@"/>
    <s v="01"/>
    <s v=""/>
    <s v="038792313"/>
    <s v=""/>
    <s v="הדר גור"/>
    <n v="1404000"/>
    <n v="11"/>
    <n v="9"/>
    <n v="2"/>
    <n v="0"/>
    <n v="0.81818181818181823"/>
    <x v="0"/>
    <s v="MayaLe@justice.gov.il "/>
    <x v="66"/>
  </r>
  <r>
    <m/>
    <m/>
    <s v="4502611722"/>
    <s v="ZA"/>
    <s v="0800"/>
    <s v=""/>
    <d v="2025-06-11T00:00:00"/>
    <d v="2025-06-01T00:00:00"/>
    <d v="2026-05-30T00:00:00"/>
    <m/>
    <s v="40126946"/>
    <s v="חיים ניזרי - חברה לבניה ופיתוח בע&quot;מ"/>
    <s v="512443847"/>
    <s v="3"/>
    <n v="1817200"/>
    <s v="ILS"/>
    <n v="1817200"/>
    <n v="0"/>
    <n v="0"/>
    <n v="0"/>
    <n v="1817200"/>
    <s v=""/>
    <s v=" התקשרות לצורת התאמות ושיפוצים בהתאם לפרוטוקול 118"/>
    <s v=""/>
    <n v="0"/>
    <s v="@FM@"/>
    <s v="07"/>
    <s v=""/>
    <s v="038792313"/>
    <s v=""/>
    <s v="עוזי נעים"/>
    <n v="1817200"/>
    <n v="11"/>
    <n v="2"/>
    <n v="9"/>
    <n v="0"/>
    <n v="0.18181818181818182"/>
    <x v="2"/>
    <s v="MayaLe@justice.gov.il "/>
    <x v="58"/>
  </r>
  <r>
    <m/>
    <m/>
    <s v="4502611924"/>
    <s v="ZPFC"/>
    <s v="0800"/>
    <s v=""/>
    <d v="2025-06-12T00:00:00"/>
    <d v="2025-06-11T00:00:00"/>
    <d v="2025-12-31T00:00:00"/>
    <m/>
    <s v="40357953"/>
    <s v="מובמנט וולנס בע&quot;מ"/>
    <s v="513600528"/>
    <s v="1"/>
    <n v="274999"/>
    <s v="ILS"/>
    <n v="274999"/>
    <n v="0"/>
    <n v="0"/>
    <n v="0"/>
    <n v="284052.93"/>
    <s v=""/>
    <s v=" הפעלת ואחזקת מתחם כושר תוך הפעלת חוגים ושמירה על"/>
    <s v="X"/>
    <n v="0"/>
    <s v="@FM@"/>
    <s v="01"/>
    <s v=""/>
    <s v="038792313"/>
    <s v="233,050.00"/>
    <s v="אברהם לוי"/>
    <n v="274999"/>
    <n v="6"/>
    <n v="1"/>
    <n v="4"/>
    <n v="0"/>
    <n v="0.16666666666666666"/>
    <x v="2"/>
    <s v="MayaLe@justice.gov.il "/>
    <x v="125"/>
  </r>
  <r>
    <m/>
    <m/>
    <s v="4502612635"/>
    <s v="ZNB"/>
    <s v="0800"/>
    <s v=""/>
    <d v="2025-06-15T00:00:00"/>
    <d v="2025-05-01T00:00:00"/>
    <d v="2026-04-30T00:00:00"/>
    <m/>
    <s v="41633436"/>
    <s v="נדין גלובל פלאסט בע&quot;מ"/>
    <s v="515159721"/>
    <s v="3"/>
    <n v="42338.400000000001"/>
    <s v="ILS"/>
    <n v="42338.400000000001"/>
    <n v="100"/>
    <n v="42338.400000000001"/>
    <n v="42338.400000000001"/>
    <n v="0"/>
    <s v=""/>
    <s v=" בהתאם לחוזה 5008440 מול הדיור הממשלתי התרשרות לחנ"/>
    <s v="X"/>
    <n v="0"/>
    <s v="@FM@"/>
    <s v="23"/>
    <s v="57"/>
    <s v="038792313"/>
    <s v=""/>
    <s v="שיקו סופרי"/>
    <n v="0"/>
    <n v="11"/>
    <n v="3"/>
    <n v="8"/>
    <n v="100"/>
    <n v="0.27272727272727271"/>
    <x v="2"/>
    <s v="MayaLe@justice.gov.il "/>
    <x v="126"/>
  </r>
  <r>
    <m/>
    <m/>
    <s v="4502613737"/>
    <s v="ZNB"/>
    <s v="0800"/>
    <s v=""/>
    <d v="2025-06-18T00:00:00"/>
    <d v="2025-06-01T00:00:00"/>
    <d v="2026-05-31T00:00:00"/>
    <m/>
    <s v="40413627"/>
    <s v="פנגו פיי אנד גו בע&quot;מ"/>
    <s v="514020015"/>
    <s v="3"/>
    <n v="177000"/>
    <s v="ILS"/>
    <n v="177000"/>
    <n v="0.03"/>
    <n v="48.1"/>
    <n v="48.1"/>
    <n v="178860.2"/>
    <s v=""/>
    <s v=" מכרז פומבי 12/25 שירותי חניה סולילארית פרוטוקול 1"/>
    <s v="X"/>
    <n v="0"/>
    <s v="@FM@"/>
    <s v="01"/>
    <s v=""/>
    <s v="038792313"/>
    <s v=""/>
    <s v="נטע ראובני"/>
    <n v="176951.9"/>
    <n v="11"/>
    <n v="2"/>
    <n v="9"/>
    <n v="0.03"/>
    <n v="0.18181818181818182"/>
    <x v="2"/>
    <s v="MayaLe@justice.gov.il "/>
    <x v="11"/>
  </r>
  <r>
    <m/>
    <m/>
    <s v="4502613761"/>
    <s v="ZNB"/>
    <s v="0800"/>
    <s v=""/>
    <d v="2025-06-18T00:00:00"/>
    <d v="2025-03-10T00:00:00"/>
    <d v="2025-12-31T00:00:00"/>
    <m/>
    <s v="40003296"/>
    <s v="קבוצת טראוב השקעות בע&quot;מ"/>
    <s v="511681967"/>
    <s v="3"/>
    <n v="52132.5"/>
    <s v="ILS"/>
    <n v="52132.5"/>
    <n v="90"/>
    <n v="46919.25"/>
    <n v="64604.71"/>
    <n v="7949.46"/>
    <s v=""/>
    <s v=" התקשרות לצורך מתן שירותי חניה 2025 לעובדי נציבות"/>
    <s v="X"/>
    <n v="0"/>
    <s v="@FM@"/>
    <s v="23"/>
    <s v="01"/>
    <s v="038792313"/>
    <s v=""/>
    <s v="שיקו סופרי"/>
    <n v="5213.25"/>
    <n v="9"/>
    <n v="4"/>
    <n v="4"/>
    <n v="90"/>
    <n v="0.44444444444444442"/>
    <x v="2"/>
    <s v="MayaLe@justice.gov.il "/>
    <x v="58"/>
  </r>
  <r>
    <m/>
    <m/>
    <s v="4502613781"/>
    <s v="ZA"/>
    <s v="0800"/>
    <s v=""/>
    <d v="2025-06-19T00:00:00"/>
    <d v="2023-02-01T00:00:00"/>
    <d v="2025-01-31T00:00:00"/>
    <m/>
    <s v="40011919"/>
    <s v="א. ט. - שרותים משפטיים בע&quot;מ"/>
    <s v="511378143"/>
    <s v=""/>
    <n v="1.17"/>
    <s v="ILS"/>
    <n v="1.17"/>
    <n v="0"/>
    <n v="0"/>
    <n v="0"/>
    <n v="0"/>
    <s v="X"/>
    <s v=" שירותי פירוק,העמסה,שינוע ואחסון מיטלטלין יח' החיל"/>
    <s v="X"/>
    <n v="0"/>
    <s v=""/>
    <s v="01"/>
    <s v=""/>
    <s v="038792313"/>
    <s v="  1.00"/>
    <s v="שיקו סופרי"/>
    <n v="1.17"/>
    <n v="23"/>
    <n v="30"/>
    <e v="#NUM!"/>
    <n v="0"/>
    <n v="1.3043478260869565"/>
    <x v="0"/>
    <s v="MayaLe@justice.gov.il "/>
    <x v="8"/>
  </r>
  <r>
    <m/>
    <m/>
    <s v="4502614265"/>
    <s v="ZPFC"/>
    <s v="0800"/>
    <s v=""/>
    <d v="2025-06-22T00:00:00"/>
    <d v="2025-04-01T00:00:00"/>
    <d v="2026-03-31T00:00:00"/>
    <m/>
    <s v="40319842"/>
    <s v="ע.ר.ד. הובלות דוד בע&quot;מ"/>
    <s v="513415455"/>
    <s v="3"/>
    <n v="3000000"/>
    <s v="ILS"/>
    <n v="3000000"/>
    <n v="3.93"/>
    <n v="117948.73"/>
    <n v="119802.42"/>
    <n v="2935857.08"/>
    <s v=""/>
    <s v=" מכרז הובלות מס'87/24 התקשרות בהתאם לפרוטוקול 60/2"/>
    <s v="X"/>
    <n v="0"/>
    <s v="@FM@"/>
    <s v="01"/>
    <s v=""/>
    <s v="038792313"/>
    <s v="  2,442,416.33"/>
    <s v="דליה בנימין"/>
    <n v="2882050.07"/>
    <n v="11"/>
    <n v="4"/>
    <n v="7"/>
    <n v="3.93"/>
    <n v="0.36363636363636365"/>
    <x v="2"/>
    <s v="MayaLe@justice.gov.il "/>
    <x v="127"/>
  </r>
  <r>
    <m/>
    <m/>
    <s v="4502615693"/>
    <s v="ZA"/>
    <s v="0800"/>
    <s v=""/>
    <d v="2025-06-25T00:00:00"/>
    <d v="2025-03-10T00:00:00"/>
    <d v="2026-02-28T00:00:00"/>
    <m/>
    <s v="40486510"/>
    <s v="קאץ יעקב"/>
    <s v="069661478"/>
    <s v="1"/>
    <n v="1.17"/>
    <s v="ILS"/>
    <n v="1.17"/>
    <n v="0"/>
    <n v="0"/>
    <n v="0"/>
    <n v="1.17"/>
    <s v=""/>
    <s v=" עלות של 1 ש&quot;ח למעקב אחר תוקף ההתקשרות וביטוח בדיק"/>
    <s v=""/>
    <n v="0"/>
    <s v="@FM@"/>
    <s v="01"/>
    <s v=""/>
    <s v="038792313"/>
    <s v=""/>
    <s v=""/>
    <n v="1.17"/>
    <n v="11"/>
    <n v="4"/>
    <n v="6"/>
    <n v="0"/>
    <n v="0.36363636363636365"/>
    <x v="2"/>
    <s v="MayaLe@justice.gov.il "/>
    <x v="128"/>
  </r>
  <r>
    <m/>
    <m/>
    <s v="4502617674"/>
    <s v="ZPFC"/>
    <s v="0800"/>
    <s v=""/>
    <d v="2025-07-01T00:00:00"/>
    <d v="2025-06-08T00:00:00"/>
    <d v="2025-12-31T00:00:00"/>
    <m/>
    <s v="40006977"/>
    <s v="אי.טי.טי.אי )שיווק( בע&quot;מ"/>
    <s v="510908361"/>
    <s v="1"/>
    <n v="1416000"/>
    <s v="ILS"/>
    <n v="1416000"/>
    <n v="0"/>
    <n v="0"/>
    <n v="0"/>
    <n v="1657213.33"/>
    <s v=""/>
    <s v=" שירותי מיחשוב התקשרות עם חברת ITTI לעדכון נתונים"/>
    <s v="X"/>
    <n v="0"/>
    <s v="@FM@"/>
    <s v="01"/>
    <s v=""/>
    <s v="038792313"/>
    <s v="  1,200,000.00"/>
    <s v="לילית ביטון"/>
    <n v="1416000"/>
    <n v="6"/>
    <n v="1"/>
    <n v="4"/>
    <n v="0"/>
    <n v="0.16666666666666666"/>
    <x v="2"/>
    <s v="MayaLe@justice.gov.il "/>
    <x v="129"/>
  </r>
  <r>
    <m/>
    <m/>
    <s v="4502618203"/>
    <s v="ZPFC"/>
    <s v="0800"/>
    <s v=""/>
    <d v="2025-07-01T00:00:00"/>
    <d v="2025-07-01T00:00:00"/>
    <d v="2025-12-31T00:00:00"/>
    <m/>
    <s v="40003385"/>
    <s v="בית הרכב בע&quot;מ"/>
    <s v="520025248"/>
    <s v="3"/>
    <n v="84567.4"/>
    <s v="ILS"/>
    <n v="84567.4"/>
    <n v="0"/>
    <n v="0"/>
    <n v="0"/>
    <n v="84567.4"/>
    <s v=""/>
    <s v=" מתן שירותי חניה עבור הבקרה על התביעה ייצוג המדינה"/>
    <s v=""/>
    <n v="0"/>
    <s v="@FM@"/>
    <s v="23"/>
    <s v="57"/>
    <s v="038792313"/>
    <s v=" 71,667.29"/>
    <s v="שיקו סופרי"/>
    <n v="84567.4"/>
    <n v="5"/>
    <n v="1"/>
    <n v="4"/>
    <n v="0"/>
    <n v="0.2"/>
    <x v="2"/>
    <s v="MayaLe@justice.gov.il "/>
    <x v="14"/>
  </r>
  <r>
    <m/>
    <m/>
    <s v="4502618208"/>
    <s v="ZNB"/>
    <s v="0800"/>
    <s v=""/>
    <d v="2025-07-01T00:00:00"/>
    <d v="2025-01-01T00:00:00"/>
    <d v="2025-12-31T00:00:00"/>
    <s v="מאיה לוי"/>
    <s v="40003385"/>
    <s v="בית הרכב בע&quot;מ"/>
    <s v="520025248"/>
    <s v="3"/>
    <n v="15303.6"/>
    <s v="ILS"/>
    <n v="15303.6"/>
    <n v="16.670000000000002"/>
    <n v="2550.6"/>
    <n v="2572.4"/>
    <n v="12753"/>
    <s v=""/>
    <s v=" תשלום  עבור במת חשמל בהתאם לחוזה שסוכם עבור שנת 2"/>
    <s v=""/>
    <n v="0"/>
    <s v="@FM@"/>
    <s v="23"/>
    <s v="57"/>
    <s v="038792313"/>
    <s v=""/>
    <s v="שיקו סופרי"/>
    <n v="12753"/>
    <n v="11"/>
    <n v="7"/>
    <n v="4"/>
    <n v="16.670000000000002"/>
    <n v="0.63636363636363635"/>
    <x v="0"/>
    <s v="MayaLe@justice.gov.il "/>
    <x v="130"/>
  </r>
  <r>
    <m/>
    <m/>
    <s v="4502475342"/>
    <s v="ZPFC"/>
    <s v="0800"/>
    <s v=""/>
    <d v="2024-06-10T00:00:00"/>
    <d v="2024-04-15T00:00:00"/>
    <d v="2025-02-28T00:00:00"/>
    <s v="סתיו יצקן יפת"/>
    <s v="40006977"/>
    <s v="אי.טי.טי.אי )שיווק( בע&quot;מ"/>
    <s v="510908361"/>
    <s v="3"/>
    <n v="495600"/>
    <s v="ILS"/>
    <n v="495600"/>
    <n v="98.49"/>
    <n v="488198.47"/>
    <n v="497059.53"/>
    <n v="8758.2000000000007"/>
    <s v=""/>
    <s v=" שירותי מיחשוב התקשרות עם חברת ITTI פרוטוקול ועדת"/>
    <s v="X"/>
    <n v="0"/>
    <s v="@FM@"/>
    <s v="01"/>
    <s v=""/>
    <s v="206787160"/>
    <s v="  3,202.00"/>
    <s v="לילית ביטון"/>
    <n v="7506.12"/>
    <n v="10"/>
    <n v="15"/>
    <e v="#NUM!"/>
    <n v="98.49"/>
    <n v="1.5"/>
    <x v="1"/>
    <e v="#N/A"/>
    <x v="129"/>
  </r>
  <r>
    <m/>
    <m/>
    <s v="4502494758"/>
    <s v="ZA"/>
    <s v="0800"/>
    <s v=""/>
    <d v="2024-08-05T00:00:00"/>
    <d v="2024-06-10T00:00:00"/>
    <d v="2028-12-31T00:00:00"/>
    <m/>
    <s v="40203271"/>
    <s v="קודקס מערכות בע&quot;מ"/>
    <s v="512834037"/>
    <s v="3"/>
    <n v="228144"/>
    <s v="ILS"/>
    <n v="228144"/>
    <n v="69.75"/>
    <n v="159468"/>
    <n v="158886"/>
    <n v="81336.460000000006"/>
    <s v=""/>
    <s v=" מכרז פומבי 74.17 - גיוס התמחים באמצעות חב' קודקס"/>
    <s v="X"/>
    <n v="0"/>
    <s v="@FM@"/>
    <s v="01"/>
    <s v=""/>
    <s v="206787160"/>
    <s v=""/>
    <s v="איריס בר"/>
    <n v="68676"/>
    <n v="54"/>
    <n v="13"/>
    <n v="40"/>
    <n v="69.75"/>
    <n v="0.24074074074074073"/>
    <x v="2"/>
    <e v="#N/A"/>
    <x v="11"/>
  </r>
  <r>
    <m/>
    <m/>
    <s v="4502495344"/>
    <s v="ZA"/>
    <s v="0800"/>
    <s v=""/>
    <d v="2024-08-06T00:00:00"/>
    <d v="2024-07-01T00:00:00"/>
    <d v="2025-12-31T00:00:00"/>
    <m/>
    <s v="41579650"/>
    <s v="שיכון ובינוי -סולל בונה נצרת עילית"/>
    <s v="550278196"/>
    <s v="3"/>
    <n v="151281.9"/>
    <s v="ILS"/>
    <n v="151281.9"/>
    <n v="76.95"/>
    <n v="0"/>
    <n v="116181.86"/>
    <n v="34864.720000000001"/>
    <s v=""/>
    <s v=" עבודות בינוי ושיפוצים בקריית הממשלה נוף הגליל לפי"/>
    <s v=""/>
    <n v="0"/>
    <s v="@FM@"/>
    <s v="23"/>
    <s v="01"/>
    <s v="206787160"/>
    <s v=""/>
    <s v="עוזי נעים"/>
    <n v="34864.720000000001"/>
    <n v="17"/>
    <n v="13"/>
    <n v="4"/>
    <n v="76.95"/>
    <n v="0.76470588235294112"/>
    <x v="1"/>
    <e v="#N/A"/>
    <x v="2"/>
  </r>
  <r>
    <m/>
    <m/>
    <s v="4502502468"/>
    <s v="ZPFC"/>
    <s v="0800"/>
    <s v=""/>
    <d v="2024-08-26T00:00:00"/>
    <d v="2024-09-01T00:00:00"/>
    <d v="2026-08-31T00:00:00"/>
    <m/>
    <s v="42050233"/>
    <s v="מוניות אלעד לעד בע&quot;מ"/>
    <s v="512666017"/>
    <s v="3"/>
    <n v="780999.99"/>
    <s v="ILS"/>
    <n v="780999.99"/>
    <n v="53.33"/>
    <n v="451460.6"/>
    <n v="416535.69"/>
    <n v="364464.3"/>
    <s v=""/>
    <s v=" שירותי הסעים במוניות מזדמנות לבתי המשפט השונים במ"/>
    <s v=""/>
    <n v="0"/>
    <s v="@FM@"/>
    <s v="01"/>
    <s v=""/>
    <s v="206787160"/>
    <s v="278,264.40"/>
    <s v="נטע ראובני"/>
    <n v="364464.3"/>
    <n v="23"/>
    <n v="11"/>
    <n v="12"/>
    <n v="53.33"/>
    <n v="0.47826086956521741"/>
    <x v="2"/>
    <e v="#N/A"/>
    <x v="7"/>
  </r>
  <r>
    <m/>
    <m/>
    <s v="4502503347"/>
    <s v="ZA"/>
    <s v="0800"/>
    <s v=""/>
    <d v="2024-08-28T00:00:00"/>
    <d v="2024-08-01T00:00:00"/>
    <d v="2025-07-31T00:00:00"/>
    <m/>
    <s v="42467147"/>
    <s v="רייד מוביליטי בע&quot;מ"/>
    <s v="516150893"/>
    <s v="3"/>
    <n v="336854.69"/>
    <s v="ILS"/>
    <n v="336854.69"/>
    <n v="0"/>
    <n v="0"/>
    <n v="0"/>
    <n v="336854.69"/>
    <s v=""/>
    <s v=" מערכת חכמה לניהול הסעות עבור משרד המשפטים בהתאם ל"/>
    <s v=""/>
    <n v="0"/>
    <s v="@FM@"/>
    <s v="01"/>
    <s v=""/>
    <s v="206787160"/>
    <s v=""/>
    <s v="נטע ראובני"/>
    <n v="336854.69"/>
    <n v="11"/>
    <n v="12"/>
    <e v="#NUM!"/>
    <n v="0"/>
    <n v="1.0909090909090908"/>
    <x v="0"/>
    <e v="#N/A"/>
    <x v="131"/>
  </r>
  <r>
    <m/>
    <m/>
    <s v="4502505315"/>
    <s v="ZPFC"/>
    <s v="0800"/>
    <s v=""/>
    <d v="2024-09-04T00:00:00"/>
    <d v="2024-07-21T00:00:00"/>
    <d v="2025-03-31T00:00:00"/>
    <m/>
    <s v="40004961"/>
    <s v="גאו-דע - ניהול ומידע מקרקעין ונכסים"/>
    <s v="512765033"/>
    <s v="3"/>
    <n v="1878082.1"/>
    <s v="ILS"/>
    <n v="1878082.1"/>
    <n v="64.95"/>
    <n v="1225856.9099999999"/>
    <n v="1365866.13"/>
    <n v="773166.32"/>
    <s v=""/>
    <s v=" מכרז קלט נתונים עבור הרשות לאיסור הלבנת הון ומימו"/>
    <s v="X"/>
    <n v="0"/>
    <s v="@FM@"/>
    <s v="01"/>
    <s v=""/>
    <s v="206787160"/>
    <s v="634,822.71"/>
    <s v="שרון בן שטרית"/>
    <n v="658250.80000000005"/>
    <n v="8"/>
    <n v="12"/>
    <e v="#NUM!"/>
    <n v="64.95"/>
    <n v="1.5"/>
    <x v="1"/>
    <e v="#N/A"/>
    <x v="132"/>
  </r>
  <r>
    <m/>
    <m/>
    <s v="4502509213"/>
    <s v="ZPFC"/>
    <s v="0800"/>
    <s v=""/>
    <d v="2024-09-15T00:00:00"/>
    <d v="2024-10-01T00:00:00"/>
    <d v="2025-03-31T00:00:00"/>
    <m/>
    <s v="40319842"/>
    <s v="ע.ר.ד. הובלות דוד בע&quot;מ"/>
    <s v="513415455"/>
    <s v="3"/>
    <n v="991200"/>
    <s v="ILS"/>
    <n v="991200"/>
    <n v="81.23"/>
    <n v="808331.75"/>
    <n v="909399.73"/>
    <n v="213723.91"/>
    <s v=""/>
    <s v=" 15.09.2024 - הארכת התקשרות לצורך שירותי הובלה וסב"/>
    <s v="X"/>
    <n v="0"/>
    <s v="@FM@"/>
    <s v="01"/>
    <s v=""/>
    <s v="206787160"/>
    <s v="153,287.40"/>
    <s v="דליה בנימין"/>
    <n v="186088.68"/>
    <n v="5"/>
    <n v="10"/>
    <e v="#NUM!"/>
    <n v="81.23"/>
    <n v="2"/>
    <x v="1"/>
    <e v="#N/A"/>
    <x v="133"/>
  </r>
  <r>
    <m/>
    <m/>
    <s v="4502510770"/>
    <s v="ZPFC"/>
    <s v="0800"/>
    <s v=""/>
    <d v="2024-09-18T00:00:00"/>
    <d v="2024-07-01T00:00:00"/>
    <d v="2025-06-30T00:00:00"/>
    <m/>
    <s v="40015675"/>
    <s v="קרן אש (1992 ג.) בע&quot;מ"/>
    <s v="511685521"/>
    <s v="3"/>
    <n v="633733.16"/>
    <s v="ILS"/>
    <n v="633733.16"/>
    <n v="54.8"/>
    <n v="354129.63"/>
    <n v="363680.73"/>
    <n v="307353.07"/>
    <s v=""/>
    <s v=" הארכת התקשרות עם חברת קרן אש לצורך מתן שירותים למ"/>
    <s v="X"/>
    <n v="0"/>
    <s v="@FM@"/>
    <s v="01"/>
    <s v=""/>
    <s v="206787160"/>
    <s v="224,457.13"/>
    <s v="נעמה נעמי שלום שמואל"/>
    <n v="286453.61"/>
    <n v="11"/>
    <n v="13"/>
    <e v="#NUM!"/>
    <n v="54.8"/>
    <n v="1.1818181818181819"/>
    <x v="1"/>
    <e v="#N/A"/>
    <x v="134"/>
  </r>
  <r>
    <m/>
    <m/>
    <s v="4502510835"/>
    <s v="ZPFC"/>
    <s v="0800"/>
    <s v=""/>
    <d v="2024-09-18T00:00:00"/>
    <d v="2024-11-01T00:00:00"/>
    <d v="2025-10-31T00:00:00"/>
    <m/>
    <s v="40444244"/>
    <s v="האוניברסיטה הפתוחה"/>
    <s v="500706502"/>
    <s v="3"/>
    <n v="450000"/>
    <s v="ILS"/>
    <n v="450000"/>
    <n v="54.27"/>
    <n v="252000"/>
    <n v="254414.55"/>
    <n v="216204.91"/>
    <s v=""/>
    <s v=" התקשרות למתן שירותי פיתוח ויישום תכנית הכשרה,תכני"/>
    <s v="X"/>
    <n v="0"/>
    <s v="@FM@"/>
    <s v="01"/>
    <s v=""/>
    <s v="206787160"/>
    <s v="198,000.00"/>
    <s v="אילן כהן"/>
    <n v="205798.97"/>
    <n v="11"/>
    <n v="9"/>
    <n v="2"/>
    <n v="54.27"/>
    <n v="0.81818181818181823"/>
    <x v="1"/>
    <e v="#N/A"/>
    <x v="58"/>
  </r>
  <r>
    <m/>
    <m/>
    <s v="4502515514"/>
    <s v="ZA"/>
    <s v="0800"/>
    <s v=""/>
    <d v="2024-10-07T00:00:00"/>
    <d v="2024-10-01T00:00:00"/>
    <d v="2025-09-30T00:00:00"/>
    <m/>
    <s v="40009821"/>
    <s v="בזק און ליין בע&quot;מ"/>
    <s v="513050898"/>
    <s v="3"/>
    <n v="15652771.99"/>
    <s v="ILS"/>
    <n v="15652771.99"/>
    <n v="63.15"/>
    <n v="9300363.0999999996"/>
    <n v="9866735.6899999995"/>
    <n v="5033825.03"/>
    <s v=""/>
    <s v=" הפעלת מוקד טלפוני ותקשורת כתובה במיקור חוץ עבור מ"/>
    <s v="X"/>
    <n v="0"/>
    <s v="@FM@"/>
    <s v="01"/>
    <s v=""/>
    <s v="206787160"/>
    <s v=""/>
    <s v="אפרת ברבר"/>
    <n v="4546600.83"/>
    <n v="11"/>
    <n v="10"/>
    <n v="1"/>
    <n v="63.15"/>
    <n v="0.90909090909090906"/>
    <x v="1"/>
    <e v="#N/A"/>
    <x v="135"/>
  </r>
  <r>
    <m/>
    <m/>
    <s v="4502516065"/>
    <s v="ZA"/>
    <s v="0800"/>
    <s v=""/>
    <d v="2024-10-08T00:00:00"/>
    <d v="2024-08-01T00:00:00"/>
    <d v="2025-07-31T00:00:00"/>
    <m/>
    <s v="40000012"/>
    <s v="החברה למתנ&quot;סים - מרכזים קהילתיים בי"/>
    <s v=""/>
    <s v="3"/>
    <n v="1197026.98"/>
    <s v="ILS"/>
    <n v="1197026.98"/>
    <n v="55.46"/>
    <n v="663908.80000000005"/>
    <n v="663908.80000000005"/>
    <n v="533118.18000000005"/>
    <s v=""/>
    <s v=" הסכם התקשרות עבור פיילוט נפגעי עבירה בחברה הערבית"/>
    <s v=""/>
    <n v="0"/>
    <s v="@FM@"/>
    <s v="23"/>
    <s v="01"/>
    <s v="206787160"/>
    <s v=""/>
    <s v="אורן פרץ"/>
    <n v="533118.18000000005"/>
    <n v="11"/>
    <n v="12"/>
    <e v="#NUM!"/>
    <n v="55.46"/>
    <n v="1.0909090909090908"/>
    <x v="1"/>
    <e v="#N/A"/>
    <x v="136"/>
  </r>
  <r>
    <m/>
    <m/>
    <s v="4502527943"/>
    <s v="ZFO"/>
    <s v="0800"/>
    <s v=""/>
    <d v="2024-11-13T00:00:00"/>
    <d v="2024-01-01T00:00:00"/>
    <d v="2024-12-31T00:00:00"/>
    <m/>
    <s v="20000755"/>
    <s v="מי הגליל - תאגיד המים והביוב האזורי"/>
    <s v="514291574"/>
    <s v="3"/>
    <n v="23600"/>
    <s v="ILS"/>
    <n v="23600"/>
    <n v="0"/>
    <n v="0"/>
    <n v="0"/>
    <n v="23600"/>
    <s v=""/>
    <s v=" מים ביה&quot;ד שרעי סכנין - סגירת חובות לשנת 2024."/>
    <s v=""/>
    <n v="0"/>
    <s v="@FM@"/>
    <s v="99"/>
    <s v=""/>
    <s v="206787160"/>
    <s v=""/>
    <s v="שיקו סופרי"/>
    <n v="23600"/>
    <n v="11"/>
    <n v="19"/>
    <e v="#NUM!"/>
    <n v="0"/>
    <n v="1.7272727272727273"/>
    <x v="0"/>
    <e v="#N/A"/>
    <x v="137"/>
  </r>
  <r>
    <m/>
    <m/>
    <s v="4502529133"/>
    <s v="ZA"/>
    <s v="0800"/>
    <s v=""/>
    <d v="2024-11-17T00:00:00"/>
    <d v="2024-10-14T00:00:00"/>
    <d v="2026-02-28T00:00:00"/>
    <m/>
    <s v="40304107"/>
    <s v="תפוזנט - פתרונות לשיווק ופירסום בע&quot;"/>
    <s v="513915421"/>
    <s v="3"/>
    <n v="157279.70000000001"/>
    <s v="ILS"/>
    <n v="157279.70000000001"/>
    <n v="100"/>
    <n v="157279.70000000001"/>
    <n v="157279.70000000001"/>
    <n v="0"/>
    <s v=""/>
    <s v=" מימוש אופציה להארכת התקשרות בהתאם לפרוטוקול 260/2"/>
    <s v=""/>
    <n v="0"/>
    <s v="@FM@"/>
    <s v="01"/>
    <s v=""/>
    <s v="206787160"/>
    <s v=""/>
    <s v="אורית לוי"/>
    <n v="0"/>
    <n v="16"/>
    <n v="9"/>
    <n v="6"/>
    <n v="100"/>
    <n v="0.5625"/>
    <x v="1"/>
    <e v="#N/A"/>
    <x v="3"/>
  </r>
  <r>
    <m/>
    <m/>
    <s v="4502543458"/>
    <s v="ZNB"/>
    <s v="0800"/>
    <s v=""/>
    <d v="2024-12-11T00:00:00"/>
    <m/>
    <m/>
    <m/>
    <s v="41633436"/>
    <s v="נדין גלובל פלאסט בע&quot;מ"/>
    <s v="515159721"/>
    <s v="3"/>
    <n v="151282.04999999999"/>
    <s v="ILS"/>
    <n v="151282.04999999999"/>
    <n v="100"/>
    <n v="151282.04999999999"/>
    <n v="151282.04999999999"/>
    <n v="0"/>
    <s v=""/>
    <s v=" השתתפות יחסית בעלויות בידוק בטחוני במסגרת מתווה ש"/>
    <s v=""/>
    <n v="0"/>
    <s v="@FM@"/>
    <s v="99"/>
    <s v=""/>
    <s v="206787160"/>
    <s v=""/>
    <s v="עוזי נעים"/>
    <n v="0"/>
    <n v="0"/>
    <n v="1507"/>
    <e v="#NUM!"/>
    <n v="100"/>
    <e v="#DIV/0!"/>
    <x v="3"/>
    <e v="#N/A"/>
    <x v="138"/>
  </r>
  <r>
    <m/>
    <m/>
    <s v="4502544479"/>
    <s v="ZNB"/>
    <s v="0800"/>
    <s v=""/>
    <d v="2024-12-15T00:00:00"/>
    <d v="2024-11-01T00:00:00"/>
    <d v="2026-12-31T00:00:00"/>
    <m/>
    <s v="40245649"/>
    <s v="ק&quot;ץ קבלני הצפון בע&quot;מ"/>
    <s v="512333964"/>
    <s v="3"/>
    <n v="726585"/>
    <s v="ILS"/>
    <n v="726585"/>
    <n v="0"/>
    <n v="0"/>
    <n v="0"/>
    <n v="726585"/>
    <s v=""/>
    <s v=" שיפוצים והתאמות לשנים 2024-2025 בנכסי המשרד בהתאם"/>
    <s v=""/>
    <n v="0"/>
    <s v="@FM@"/>
    <s v="07"/>
    <s v=""/>
    <s v="206787160"/>
    <s v=""/>
    <s v="עוזי נעים"/>
    <n v="726585"/>
    <n v="25"/>
    <n v="9"/>
    <n v="16"/>
    <n v="0"/>
    <n v="0.36"/>
    <x v="2"/>
    <e v="#N/A"/>
    <x v="27"/>
  </r>
  <r>
    <m/>
    <m/>
    <s v="4502544559"/>
    <s v="ZNB"/>
    <s v="0800"/>
    <s v=""/>
    <d v="2024-12-15T00:00:00"/>
    <m/>
    <m/>
    <m/>
    <s v="40020105"/>
    <s v="א.ג.ס. קאסם לבנין (94) בע&quot;מ"/>
    <s v="511922577"/>
    <s v="3"/>
    <n v="46770.75"/>
    <s v="ILS"/>
    <n v="46770.75"/>
    <n v="85.47"/>
    <n v="46770.75"/>
    <n v="39975.019999999997"/>
    <n v="0"/>
    <s v=""/>
    <s v=" מים הסדרת תשלום חוב לשנת 2016-2022 של יחידת הסיוע"/>
    <s v=""/>
    <n v="0"/>
    <s v="@FM@"/>
    <s v="99"/>
    <s v=""/>
    <s v="206787160"/>
    <s v=""/>
    <s v="שיקו סופרי"/>
    <n v="0"/>
    <n v="0"/>
    <n v="1507"/>
    <e v="#NUM!"/>
    <n v="85.47"/>
    <e v="#DIV/0!"/>
    <x v="3"/>
    <e v="#N/A"/>
    <x v="139"/>
  </r>
  <r>
    <m/>
    <m/>
    <s v="4502544876"/>
    <s v="ZNB"/>
    <s v="0800"/>
    <s v=""/>
    <d v="2024-12-15T00:00:00"/>
    <m/>
    <m/>
    <m/>
    <s v="40009399"/>
    <s v="חברת גב-ים לקרקעות בע&quot;מ"/>
    <s v="520001736"/>
    <s v="3"/>
    <n v="201185.56"/>
    <s v="ILS"/>
    <n v="201185.56"/>
    <n v="80.08"/>
    <n v="161107.37"/>
    <n v="161107.39000000001"/>
    <n v="40078.18"/>
    <s v=""/>
    <s v=" תוספות בהתאם להוראת מינהל הדיור הממשלתי להקמת מטב"/>
    <s v=""/>
    <n v="0"/>
    <s v="@FM@"/>
    <s v="99"/>
    <s v=""/>
    <s v="206787160"/>
    <s v=""/>
    <s v="עוזי נעים"/>
    <n v="40078.18"/>
    <n v="0"/>
    <n v="1507"/>
    <e v="#NUM!"/>
    <n v="80.08"/>
    <e v="#DIV/0!"/>
    <x v="3"/>
    <e v="#N/A"/>
    <x v="140"/>
  </r>
  <r>
    <m/>
    <m/>
    <s v="4502550934"/>
    <s v="ZNB"/>
    <s v="0800"/>
    <s v=""/>
    <d v="2024-12-25T00:00:00"/>
    <d v="2024-12-10T00:00:00"/>
    <d v="2025-01-31T00:00:00"/>
    <m/>
    <s v="40011886"/>
    <s v="ביטוליט בע&quot;מ"/>
    <s v="511157737"/>
    <s v="3"/>
    <n v="2651106"/>
    <s v="ILS"/>
    <n v="2651106"/>
    <n v="0"/>
    <n v="0"/>
    <n v="0"/>
    <n v="2651106"/>
    <s v=""/>
    <s v=" ביצוע עבודות שונות בתחום הבינוי והתשתיות לצורך הק"/>
    <s v=""/>
    <n v="0"/>
    <s v="@FM@"/>
    <s v="07"/>
    <s v=""/>
    <s v="206787160"/>
    <s v=""/>
    <s v="עוזי נעים"/>
    <n v="2651106"/>
    <n v="1"/>
    <n v="7"/>
    <e v="#NUM!"/>
    <n v="0"/>
    <n v="7"/>
    <x v="0"/>
    <e v="#N/A"/>
    <x v="19"/>
  </r>
  <r>
    <m/>
    <m/>
    <s v="4502550995"/>
    <s v="ZA"/>
    <s v="0800"/>
    <s v=""/>
    <d v="2024-12-25T00:00:00"/>
    <d v="2024-12-10T00:00:00"/>
    <d v="2025-09-30T00:00:00"/>
    <m/>
    <s v="40004217"/>
    <s v="ת.ד.ל בעמ"/>
    <s v="510563240"/>
    <s v="1"/>
    <n v="625036.56000000006"/>
    <s v="ILS"/>
    <n v="625036.56000000006"/>
    <n v="0"/>
    <n v="0"/>
    <n v="0"/>
    <n v="625036.56000000006"/>
    <s v=""/>
    <s v=" ביצוע שיפוצים למערכת מיזוג האוויר בנכס המדינה, בי"/>
    <s v=""/>
    <n v="0"/>
    <s v="@FM@"/>
    <s v="07"/>
    <s v=""/>
    <s v="206787160"/>
    <s v=""/>
    <s v="עוזי נעים"/>
    <n v="625036.56000000006"/>
    <n v="9"/>
    <n v="7"/>
    <n v="1"/>
    <n v="0"/>
    <n v="0.77777777777777779"/>
    <x v="0"/>
    <e v="#N/A"/>
    <x v="141"/>
  </r>
  <r>
    <m/>
    <m/>
    <s v="4502551174"/>
    <s v="ZA"/>
    <s v="0800"/>
    <s v=""/>
    <d v="2024-12-25T00:00:00"/>
    <d v="2024-12-21T00:00:00"/>
    <d v="2025-09-30T00:00:00"/>
    <m/>
    <s v="41461439"/>
    <s v="ממן גבריאל"/>
    <s v="055657126"/>
    <s v="3"/>
    <n v="1417843.75"/>
    <s v="ILS"/>
    <n v="1417843.75"/>
    <n v="7.78"/>
    <n v="110252.25"/>
    <n v="110252.25"/>
    <n v="1307591.5"/>
    <s v=""/>
    <s v=" ביצוע שיפוצים מערכת מיזוג אוויר בנכסי המדינה באזו"/>
    <s v=""/>
    <n v="0"/>
    <s v="@FM@"/>
    <s v="07"/>
    <s v=""/>
    <s v="206787160"/>
    <s v=""/>
    <s v="עוזי נעים"/>
    <n v="1307591.5"/>
    <n v="9"/>
    <n v="7"/>
    <n v="1"/>
    <n v="7.78"/>
    <n v="0.77777777777777779"/>
    <x v="0"/>
    <e v="#N/A"/>
    <x v="141"/>
  </r>
  <r>
    <m/>
    <m/>
    <s v="4502551811"/>
    <s v="ZNB"/>
    <s v="0800"/>
    <s v=""/>
    <d v="2024-12-26T00:00:00"/>
    <d v="2024-07-11T00:00:00"/>
    <d v="2025-12-31T00:00:00"/>
    <m/>
    <s v="40285775"/>
    <s v="אדגר השקעות ופיתוח בע&quot;מ"/>
    <s v="520035171"/>
    <s v="3"/>
    <n v="151281.9"/>
    <s v="ILS"/>
    <n v="151281.9"/>
    <n v="0"/>
    <n v="0"/>
    <n v="0"/>
    <n v="151281.9"/>
    <s v=""/>
    <s v=" עדכון תוכניות וביצוע במסגרת שיפוץ קומת יחידת חדלו"/>
    <s v=""/>
    <n v="0"/>
    <s v="@FM@"/>
    <s v="23"/>
    <s v="01"/>
    <s v="206787160"/>
    <s v=""/>
    <s v="עוזי נעים"/>
    <n v="151281.9"/>
    <n v="17"/>
    <n v="12"/>
    <n v="4"/>
    <n v="0"/>
    <n v="0.70588235294117652"/>
    <x v="0"/>
    <e v="#N/A"/>
    <x v="142"/>
  </r>
  <r>
    <m/>
    <m/>
    <s v="4502551825"/>
    <s v="ZNB"/>
    <s v="0800"/>
    <s v=""/>
    <d v="2024-12-26T00:00:00"/>
    <d v="2024-12-23T00:00:00"/>
    <d v="2025-12-31T00:00:00"/>
    <m/>
    <s v="40503336"/>
    <s v="רמות מגדלי הבירה בע&quot;מ"/>
    <s v="513656819"/>
    <s v="3"/>
    <n v="99845.7"/>
    <s v="ILS"/>
    <n v="99845.7"/>
    <n v="7.59"/>
    <n v="7582.68"/>
    <n v="7582.68"/>
    <n v="92263.02"/>
    <s v=""/>
    <s v=" ביצוע עבודות שיפוצים והתאמות קלות בנכס שבמגדלי הב"/>
    <s v=""/>
    <n v="0"/>
    <s v="@FM@"/>
    <s v="23"/>
    <s v="01"/>
    <s v="206787160"/>
    <s v=""/>
    <s v="עוזי נעים"/>
    <n v="92263.02"/>
    <n v="12"/>
    <n v="7"/>
    <n v="4"/>
    <n v="7.59"/>
    <n v="0.58333333333333337"/>
    <x v="0"/>
    <e v="#N/A"/>
    <x v="19"/>
  </r>
  <r>
    <m/>
    <m/>
    <s v="4502552722"/>
    <s v="ZPFC"/>
    <s v="0800"/>
    <s v=""/>
    <d v="2024-12-29T00:00:00"/>
    <d v="2025-01-01T00:00:00"/>
    <d v="2025-12-31T00:00:00"/>
    <m/>
    <s v="40001605"/>
    <s v="טלדור מערכות מחשבים (1986) בע&quot;מ"/>
    <s v="520039710"/>
    <s v="3"/>
    <n v="2832000"/>
    <s v="ILS"/>
    <n v="2832000"/>
    <n v="15.26"/>
    <n v="432241.55"/>
    <n v="432241.56"/>
    <n v="2530702.9500000002"/>
    <s v=""/>
    <s v=" התקשרות למתן שירותי ניהול ותפעול מרכז קלט ניתוח ו"/>
    <s v="X"/>
    <n v="0"/>
    <s v="@FM@"/>
    <s v="01"/>
    <s v=""/>
    <s v="206787160"/>
    <s v="  2,033,693.60"/>
    <s v="שרון בן שטרית"/>
    <n v="2399758.4500000002"/>
    <n v="11"/>
    <n v="7"/>
    <n v="4"/>
    <n v="15.26"/>
    <n v="0.63636363636363635"/>
    <x v="0"/>
    <e v="#N/A"/>
    <x v="58"/>
  </r>
  <r>
    <m/>
    <m/>
    <s v="4502553947"/>
    <s v="ZFO"/>
    <s v="0800"/>
    <s v=""/>
    <d v="2024-12-30T00:00:00"/>
    <d v="2025-01-01T00:00:00"/>
    <d v="2025-12-31T00:00:00"/>
    <m/>
    <s v="40001579"/>
    <s v="חברת החשמל לישראל בעמ"/>
    <s v="520000472"/>
    <s v="3"/>
    <n v="10317435.960000001"/>
    <s v="ILS"/>
    <n v="10317435.960000001"/>
    <n v="36.090000000000003"/>
    <n v="0"/>
    <n v="2210725.37"/>
    <n v="6593890.0599999996"/>
    <s v=""/>
    <s v=" חשמל הוראות קבע לשנת 2025 19.03.2025 - שונה תנאי"/>
    <s v=""/>
    <n v="0"/>
    <s v="@FM@"/>
    <s v="90"/>
    <s v=""/>
    <s v="206787160"/>
    <s v=""/>
    <s v="שיקו סופרי"/>
    <n v="6593890.0599999996"/>
    <n v="11"/>
    <n v="7"/>
    <n v="4"/>
    <n v="36.090000000000003"/>
    <n v="0.63636363636363635"/>
    <x v="1"/>
    <e v="#N/A"/>
    <x v="143"/>
  </r>
  <r>
    <m/>
    <m/>
    <s v="4502557375"/>
    <s v="ZA"/>
    <s v="0800"/>
    <s v=""/>
    <d v="2025-01-12T00:00:00"/>
    <d v="2025-01-01T00:00:00"/>
    <d v="2025-12-31T00:00:00"/>
    <m/>
    <s v="40005387"/>
    <s v="אביליה השקעות ונכסים בע&quot;מ"/>
    <s v="511613648"/>
    <s v="3"/>
    <n v="354283.2"/>
    <s v="ILS"/>
    <n v="354283.2"/>
    <n v="75"/>
    <n v="265712.40000000002"/>
    <n v="305327.99"/>
    <n v="103038.43"/>
    <s v=""/>
    <s v=" דמי ניהול עבור טאבו רחובות 2025 1042.5 מ&quot;ר לחודש"/>
    <s v="X"/>
    <n v="0"/>
    <s v="@FM@"/>
    <s v="99"/>
    <s v=""/>
    <s v="206787160"/>
    <s v=""/>
    <s v="שיקו סופרי"/>
    <n v="88570.8"/>
    <n v="11"/>
    <n v="7"/>
    <n v="4"/>
    <n v="75"/>
    <n v="0.63636363636363635"/>
    <x v="1"/>
    <e v="#N/A"/>
    <x v="124"/>
  </r>
  <r>
    <m/>
    <m/>
    <s v="4502557401"/>
    <s v="ZA"/>
    <s v="0800"/>
    <s v=""/>
    <d v="2025-01-12T00:00:00"/>
    <d v="2025-01-01T00:00:00"/>
    <d v="2025-12-31T00:00:00"/>
    <m/>
    <s v="40020105"/>
    <s v="א.ג.ס. קאסם לבנין (94) בע&quot;מ"/>
    <s v="511922577"/>
    <s v="3"/>
    <n v="217531.58"/>
    <s v="ILS"/>
    <n v="217531.58"/>
    <n v="0"/>
    <n v="0"/>
    <n v="0"/>
    <n v="250858.88"/>
    <s v=""/>
    <s v=" דמ&quot;נ שנתי 2025 נצרת עילית, הסכם ניהול חדש החל מיו"/>
    <s v="X"/>
    <n v="0"/>
    <s v="@FM@"/>
    <s v="99"/>
    <s v=""/>
    <s v="206787160"/>
    <s v=""/>
    <s v="שיקו סופרי"/>
    <n v="217531.58"/>
    <n v="11"/>
    <n v="7"/>
    <n v="4"/>
    <n v="0"/>
    <n v="0.63636363636363635"/>
    <x v="0"/>
    <e v="#N/A"/>
    <x v="144"/>
  </r>
  <r>
    <m/>
    <m/>
    <s v="4502557449"/>
    <s v="ZA"/>
    <s v="0800"/>
    <s v=""/>
    <d v="2025-01-12T00:00:00"/>
    <d v="2025-01-01T00:00:00"/>
    <d v="2025-12-31T00:00:00"/>
    <m/>
    <s v="41969312"/>
    <s v="א.ר ראם פרויקטים בע&quot;מ"/>
    <s v="515941193"/>
    <s v="3"/>
    <n v="342257.25"/>
    <s v="ILS"/>
    <n v="342257.25"/>
    <n v="51.9"/>
    <n v="177622.42"/>
    <n v="245553.26"/>
    <n v="247982.51"/>
    <s v=""/>
    <s v=" התקשרות לשנת 2025 דמ&quot;נ בית התאומים י-ם שורה 10 אפ"/>
    <s v="X"/>
    <n v="0"/>
    <s v="@FM@"/>
    <s v="99"/>
    <s v=""/>
    <s v="206787160"/>
    <s v=""/>
    <s v="שיקו סופרי"/>
    <n v="164634.87"/>
    <n v="11"/>
    <n v="7"/>
    <n v="4"/>
    <n v="51.9"/>
    <n v="0.63636363636363635"/>
    <x v="1"/>
    <e v="#N/A"/>
    <x v="58"/>
  </r>
  <r>
    <m/>
    <m/>
    <s v="4502557501"/>
    <s v="ZA"/>
    <s v="0800"/>
    <s v=""/>
    <d v="2025-01-12T00:00:00"/>
    <d v="2025-01-01T00:00:00"/>
    <d v="2025-12-31T00:00:00"/>
    <m/>
    <s v="41437889"/>
    <s v="אוטו חן -איסתא נכסים"/>
    <s v="558262606"/>
    <s v="3"/>
    <n v="568772.18000000005"/>
    <s v="ILS"/>
    <n v="568772.18000000005"/>
    <n v="50.03"/>
    <n v="284565.48"/>
    <n v="321944.40999999997"/>
    <n v="332942.83"/>
    <s v=""/>
    <s v=" דמ&quot;נ 2025 : עבור סנגוריה מרכז ת&quot;א - בניין חן קמור"/>
    <s v="X"/>
    <n v="0"/>
    <s v="@FM@"/>
    <s v="99"/>
    <s v=""/>
    <s v="206787160"/>
    <s v=""/>
    <s v="שיקו סופרי"/>
    <n v="284206.71999999997"/>
    <n v="11"/>
    <n v="7"/>
    <n v="4"/>
    <n v="50.03"/>
    <n v="0.63636363636363635"/>
    <x v="1"/>
    <e v="#N/A"/>
    <x v="145"/>
  </r>
  <r>
    <m/>
    <m/>
    <s v="4502557522"/>
    <s v="ZA"/>
    <s v="0800"/>
    <s v=""/>
    <d v="2025-01-12T00:00:00"/>
    <d v="2025-01-01T00:00:00"/>
    <d v="2025-12-31T00:00:00"/>
    <m/>
    <s v="40953456"/>
    <s v="אחים מואסי אחזקות בע&quot;מ"/>
    <s v="513985911"/>
    <s v="3"/>
    <n v="454833.36"/>
    <s v="ILS"/>
    <n v="454833.36"/>
    <n v="75"/>
    <n v="341125.02"/>
    <n v="366357.3"/>
    <n v="123946.17"/>
    <s v=""/>
    <s v=" דמ&quot;נ החל שנתי 2025 שרעיים בקעה אל-גרבייה שטח 774"/>
    <s v="X"/>
    <n v="0"/>
    <s v="@FM@"/>
    <s v="99"/>
    <s v=""/>
    <s v="206787160"/>
    <s v=""/>
    <s v="שיקו סופרי"/>
    <n v="113708.34"/>
    <n v="11"/>
    <n v="7"/>
    <n v="4"/>
    <n v="75"/>
    <n v="0.63636363636363635"/>
    <x v="1"/>
    <e v="#N/A"/>
    <x v="60"/>
  </r>
  <r>
    <m/>
    <m/>
    <s v="4502557814"/>
    <s v="ZA"/>
    <s v="0800"/>
    <s v=""/>
    <d v="2025-01-13T00:00:00"/>
    <d v="2025-01-01T00:00:00"/>
    <d v="2025-12-31T00:00:00"/>
    <m/>
    <s v="40003288"/>
    <s v="ג.ט.י. הגן הטכנולוגי ירושלים בע&quot;מ"/>
    <s v="511590275"/>
    <s v="3"/>
    <n v="1319917.32"/>
    <s v="ILS"/>
    <n v="1319917.32"/>
    <n v="75"/>
    <n v="989938.02"/>
    <n v="1303718.68"/>
    <n v="438003.43"/>
    <s v=""/>
    <s v=" דמ&quot;נ פטנטים הגן הטכנולוגי שנת 2025 שורה 10: 1. שט"/>
    <s v="X"/>
    <n v="0"/>
    <s v="@FM@"/>
    <s v="99"/>
    <s v=""/>
    <s v="206787160"/>
    <s v=""/>
    <s v="שיקו סופרי"/>
    <n v="329979.33"/>
    <n v="11"/>
    <n v="7"/>
    <n v="4"/>
    <n v="75"/>
    <n v="0.63636363636363635"/>
    <x v="1"/>
    <e v="#N/A"/>
    <x v="146"/>
  </r>
  <r>
    <m/>
    <m/>
    <s v="4502557818"/>
    <s v="ZA"/>
    <s v="0800"/>
    <s v=""/>
    <d v="2025-01-13T00:00:00"/>
    <d v="2025-01-01T00:00:00"/>
    <d v="2025-12-31T00:00:00"/>
    <m/>
    <s v="41111366"/>
    <s v="גנאים מתכת סכנין והצפון בע&quot;מ"/>
    <s v="512177841"/>
    <s v="3"/>
    <n v="140665.44"/>
    <s v="ILS"/>
    <n v="140665.44"/>
    <n v="25"/>
    <n v="35166.36"/>
    <n v="40955.99"/>
    <n v="125781.5"/>
    <s v=""/>
    <s v=" דמ&quot;נ שרעי סכנין, שנת 2025  שטח 400 מ&quot;ר שורה 10- 1"/>
    <s v="X"/>
    <n v="0"/>
    <s v="@FM@"/>
    <s v="99"/>
    <s v=""/>
    <s v="206787160"/>
    <s v=""/>
    <s v="שיקו סופרי"/>
    <n v="105499.08"/>
    <n v="11"/>
    <n v="7"/>
    <n v="4"/>
    <n v="25"/>
    <n v="0.63636363636363635"/>
    <x v="1"/>
    <e v="#N/A"/>
    <x v="147"/>
  </r>
  <r>
    <m/>
    <m/>
    <s v="4502557822"/>
    <s v="ZA"/>
    <s v="0800"/>
    <s v=""/>
    <d v="2025-01-13T00:00:00"/>
    <d v="2025-01-01T00:00:00"/>
    <d v="2025-12-31T00:00:00"/>
    <m/>
    <s v="40254461"/>
    <s v="ד. דרורי חברה לבנין ולפיתוח בע&quot;מ"/>
    <s v="511309098"/>
    <s v="3"/>
    <n v="325256.09000000003"/>
    <s v="ILS"/>
    <n v="325256.09000000003"/>
    <n v="75"/>
    <n v="243941.52"/>
    <n v="294601.61"/>
    <n v="99801.96"/>
    <s v=""/>
    <s v=" דמ&quot;נ  פרקליטות מחוז אשקלון כצנלסון 10, אשקלון לשנ"/>
    <s v="X"/>
    <n v="0"/>
    <s v="@FM@"/>
    <s v="99"/>
    <s v=""/>
    <s v="206787160"/>
    <s v=""/>
    <s v="שיקו סופרי"/>
    <n v="81314.58"/>
    <n v="11"/>
    <n v="7"/>
    <n v="4"/>
    <n v="75"/>
    <n v="0.63636363636363635"/>
    <x v="1"/>
    <e v="#N/A"/>
    <x v="148"/>
  </r>
  <r>
    <m/>
    <m/>
    <s v="4502557840"/>
    <s v="ZA"/>
    <s v="0800"/>
    <s v=""/>
    <d v="2025-01-13T00:00:00"/>
    <d v="2025-01-01T00:00:00"/>
    <d v="2025-12-31T00:00:00"/>
    <m/>
    <s v="40003324"/>
    <s v="דוד צ'צק ייזום והשקעות בע&quot;מ"/>
    <s v="511937096"/>
    <s v="3"/>
    <n v="47559.13"/>
    <s v="ILS"/>
    <n v="47559.13"/>
    <n v="50"/>
    <n v="23779.62"/>
    <n v="35502.97"/>
    <n v="36333.39"/>
    <s v=""/>
    <s v=" דמ&quot;נ  טאבו חדרה שנת 2025 שורות 10: 2.09 $*4%*7%*5"/>
    <s v="X"/>
    <n v="0"/>
    <s v="@FM@"/>
    <s v="99"/>
    <s v=""/>
    <s v="206787160"/>
    <s v=""/>
    <s v="שיקו סופרי"/>
    <n v="23779.57"/>
    <n v="11"/>
    <n v="7"/>
    <n v="4"/>
    <n v="50"/>
    <n v="0.63636363636363635"/>
    <x v="1"/>
    <e v="#N/A"/>
    <x v="149"/>
  </r>
  <r>
    <m/>
    <m/>
    <s v="4502557852"/>
    <s v="ZA"/>
    <s v="0800"/>
    <s v=""/>
    <d v="2025-01-13T00:00:00"/>
    <d v="2025-01-01T00:00:00"/>
    <d v="2025-12-31T00:00:00"/>
    <m/>
    <s v="40577055"/>
    <s v="אדמת הצבי השקעות בע&quot;מ"/>
    <s v="512472432"/>
    <s v="3"/>
    <n v="158756.54"/>
    <s v="ILS"/>
    <n v="158756.54"/>
    <n v="75"/>
    <n v="119067.42"/>
    <n v="140445.31"/>
    <n v="47355.23"/>
    <s v=""/>
    <s v=" דמ&quot;נ לשנת 2025 דמ&quot;נ טאבו אשדוד קניון סימול קומה 9"/>
    <s v="X"/>
    <n v="0"/>
    <s v="@FM@"/>
    <s v="99"/>
    <s v=""/>
    <s v="206787160"/>
    <s v=""/>
    <s v="שיקו סופרי"/>
    <n v="39689.14"/>
    <n v="11"/>
    <n v="7"/>
    <n v="4"/>
    <n v="75"/>
    <n v="0.63636363636363635"/>
    <x v="1"/>
    <e v="#N/A"/>
    <x v="150"/>
  </r>
  <r>
    <m/>
    <m/>
    <s v="4502557861"/>
    <s v="ZA"/>
    <s v="0800"/>
    <s v=""/>
    <d v="2025-01-13T00:00:00"/>
    <d v="2025-01-01T00:00:00"/>
    <d v="2025-12-31T00:00:00"/>
    <m/>
    <s v="40174024"/>
    <s v="החברה לשרותים בהדר דפנה בעמ"/>
    <s v="510589203"/>
    <s v="3"/>
    <n v="3233006.1"/>
    <s v="ILS"/>
    <n v="3233006.1"/>
    <n v="75"/>
    <n v="2424754.59"/>
    <n v="2417898.7799999998"/>
    <n v="808251.53"/>
    <s v=""/>
    <s v=" דמ&quot;נ שנת 2025 הדר דפנה 3,507.1* 21.4= 75,051.94 6"/>
    <s v=""/>
    <n v="0"/>
    <s v="@FM@"/>
    <s v="99"/>
    <s v=""/>
    <s v="206787160"/>
    <s v=""/>
    <s v="שיקו סופרי"/>
    <n v="808251.53"/>
    <n v="11"/>
    <n v="7"/>
    <n v="4"/>
    <n v="75"/>
    <n v="0.63636363636363635"/>
    <x v="1"/>
    <e v="#N/A"/>
    <x v="151"/>
  </r>
  <r>
    <m/>
    <m/>
    <s v="4502557901"/>
    <s v="ZA"/>
    <s v="0800"/>
    <s v=""/>
    <d v="2025-01-13T00:00:00"/>
    <d v="2025-01-01T00:00:00"/>
    <d v="2025-12-31T00:00:00"/>
    <m/>
    <s v="70005272"/>
    <s v="ועד בית בניין בית הדר"/>
    <s v=""/>
    <s v="3"/>
    <n v="10824"/>
    <s v="ILS"/>
    <n v="10824"/>
    <n v="0"/>
    <n v="0"/>
    <n v="0"/>
    <n v="10824"/>
    <s v=""/>
    <s v=" ועד בית בית הדר ת&quot;א שנת 2025 שטח חדש  327.5 בהתאם"/>
    <s v=""/>
    <n v="0"/>
    <s v="@FM@"/>
    <s v="99"/>
    <s v=""/>
    <s v="206787160"/>
    <s v=""/>
    <s v="שיקו סופרי"/>
    <n v="10824"/>
    <n v="11"/>
    <n v="7"/>
    <n v="4"/>
    <n v="0"/>
    <n v="0.63636363636363635"/>
    <x v="0"/>
    <e v="#N/A"/>
    <x v="152"/>
  </r>
  <r>
    <m/>
    <m/>
    <s v="4502557934"/>
    <s v="ZA"/>
    <s v="0800"/>
    <s v=""/>
    <d v="2025-01-13T00:00:00"/>
    <d v="2025-01-01T00:00:00"/>
    <d v="2025-12-31T00:00:00"/>
    <m/>
    <s v="40003347"/>
    <s v="חב-עד נכסים בע&quot;מ"/>
    <s v="512476292"/>
    <s v="3"/>
    <n v="424000.53"/>
    <s v="ILS"/>
    <n v="424000.53"/>
    <n v="63.95"/>
    <n v="272557.40999999997"/>
    <n v="513226.91"/>
    <n v="171965.21"/>
    <s v=""/>
    <s v=" דמ&quot;נ שערי העיר אפ&quot;כ  2025 שורה 10- שטח 2333.14 מ&quot;"/>
    <s v="X"/>
    <n v="0"/>
    <s v="@FM@"/>
    <s v="99"/>
    <s v=""/>
    <s v="206787160"/>
    <s v=""/>
    <s v="שיקו סופרי"/>
    <n v="90852.47"/>
    <n v="11"/>
    <n v="7"/>
    <n v="4"/>
    <n v="63.95"/>
    <n v="0.63636363636363635"/>
    <x v="1"/>
    <e v="#N/A"/>
    <x v="153"/>
  </r>
  <r>
    <m/>
    <m/>
    <s v="4502558117"/>
    <s v="ZA"/>
    <s v="0800"/>
    <s v=""/>
    <d v="2025-01-13T00:00:00"/>
    <d v="2025-01-01T00:00:00"/>
    <d v="2025-08-31T00:00:00"/>
    <m/>
    <s v="40956514"/>
    <s v="חברה לניהול בית עומר בע&quot;מ"/>
    <s v="514907278"/>
    <s v="3"/>
    <n v="125502.91"/>
    <s v="ILS"/>
    <n v="125502.91"/>
    <n v="98.74"/>
    <n v="125502.91"/>
    <n v="123917"/>
    <n v="0"/>
    <s v=""/>
    <s v=" שנת 2025 בית עומר היחידות המקצועיות 739 מ&quot;ר דמ&quot;נ"/>
    <s v=""/>
    <n v="0"/>
    <s v="@FM@"/>
    <s v="99"/>
    <s v=""/>
    <s v="206787160"/>
    <s v=""/>
    <s v="שיקו סופרי"/>
    <n v="0"/>
    <n v="7"/>
    <n v="7"/>
    <n v="0"/>
    <n v="98.74"/>
    <n v="1"/>
    <x v="1"/>
    <e v="#N/A"/>
    <x v="121"/>
  </r>
  <r>
    <m/>
    <m/>
    <s v="4502558147"/>
    <s v="ZA"/>
    <s v="0800"/>
    <s v=""/>
    <d v="2025-01-13T00:00:00"/>
    <d v="2025-01-01T00:00:00"/>
    <d v="2025-12-31T00:00:00"/>
    <m/>
    <s v="40223293"/>
    <s v="טרנס טרה אינווסטמנטס בע&quot;מ"/>
    <s v="520040312"/>
    <s v="3"/>
    <n v="856720.92"/>
    <s v="ILS"/>
    <n v="856720.92"/>
    <n v="75"/>
    <n v="642540.68999999994"/>
    <n v="735894.73"/>
    <n v="247345.5"/>
    <s v=""/>
    <s v=" שנת 2025 דמ&quot;נ סיוע לוד שטח 1525.75 מ&quot;ר שורה 10- ע"/>
    <s v="X"/>
    <n v="0"/>
    <s v="@FM@"/>
    <s v="99"/>
    <s v=""/>
    <s v="206787160"/>
    <s v=""/>
    <s v="שיקו סופרי"/>
    <n v="214180.23"/>
    <n v="11"/>
    <n v="7"/>
    <n v="4"/>
    <n v="75"/>
    <n v="0.63636363636363635"/>
    <x v="1"/>
    <e v="#N/A"/>
    <x v="121"/>
  </r>
  <r>
    <m/>
    <m/>
    <s v="4502560146"/>
    <s v="ZA"/>
    <s v="0800"/>
    <s v=""/>
    <d v="2025-01-19T00:00:00"/>
    <d v="2025-01-01T00:00:00"/>
    <d v="2025-12-31T00:00:00"/>
    <m/>
    <s v="41638902"/>
    <s v="פרחאת סאלח בע&quot;מ"/>
    <s v="514450410"/>
    <s v="3"/>
    <n v="162297.39000000001"/>
    <s v="ILS"/>
    <n v="162297.39000000001"/>
    <n v="25"/>
    <n v="40574.35"/>
    <n v="45988.79"/>
    <n v="143009.51"/>
    <s v=""/>
    <s v=" דמי ניהול לשנת 2025 דמ&quot;נ דרוזי  בוקעתא   החל מיום"/>
    <s v="X"/>
    <n v="0"/>
    <s v="@FM@"/>
    <s v="99"/>
    <s v=""/>
    <s v="206787160"/>
    <s v=""/>
    <s v="שיקו סופרי"/>
    <n v="121723.04"/>
    <n v="11"/>
    <n v="7"/>
    <n v="4"/>
    <n v="25"/>
    <n v="0.63636363636363635"/>
    <x v="1"/>
    <e v="#N/A"/>
    <x v="124"/>
  </r>
  <r>
    <m/>
    <m/>
    <s v="4502560270"/>
    <s v="ZA"/>
    <s v="0800"/>
    <s v=""/>
    <d v="2025-01-19T00:00:00"/>
    <d v="2025-01-01T00:00:00"/>
    <d v="2025-12-31T00:00:00"/>
    <m/>
    <s v="40449771"/>
    <s v="כלכלית ירושלים-כלל ביט"/>
    <s v="558010666"/>
    <s v="3"/>
    <n v="82610.86"/>
    <s v="ILS"/>
    <n v="82610.86"/>
    <n v="75"/>
    <n v="61958.16"/>
    <n v="79860.03"/>
    <n v="26950.2"/>
    <s v=""/>
    <s v=" חוזה ניהול ואחזקה לשנת  2025 עלות של 8.89 ש&quot;ח למ&quot;"/>
    <s v="X"/>
    <n v="0"/>
    <s v="@FM@"/>
    <s v="99"/>
    <s v=""/>
    <s v="206787160"/>
    <s v=""/>
    <s v="שיקו סופרי"/>
    <n v="20652.71"/>
    <n v="11"/>
    <n v="7"/>
    <n v="4"/>
    <n v="75"/>
    <n v="0.63636363636363635"/>
    <x v="1"/>
    <e v="#N/A"/>
    <x v="154"/>
  </r>
  <r>
    <m/>
    <m/>
    <s v="4502560272"/>
    <s v="ZA"/>
    <s v="0800"/>
    <s v=""/>
    <d v="2025-01-19T00:00:00"/>
    <d v="2025-01-01T00:00:00"/>
    <d v="2025-12-31T00:00:00"/>
    <m/>
    <s v="40003383"/>
    <s v="מבנה נדל&quot;ן (כ.ד) בע&quot;מ"/>
    <s v="520024126"/>
    <s v="3"/>
    <n v="815616"/>
    <s v="ILS"/>
    <n v="815616"/>
    <n v="47.05"/>
    <n v="383736"/>
    <n v="441093.05"/>
    <n v="508052.19"/>
    <s v=""/>
    <s v=" דמ&quot;נ ת&quot;א יגאל אלון שנת 2025 -  אפ&quot;כ שורה 10  צמוד"/>
    <s v="X"/>
    <n v="0"/>
    <s v="@FM@"/>
    <s v="99"/>
    <s v=""/>
    <s v="206787160"/>
    <s v=""/>
    <s v="שיקו סופרי"/>
    <n v="431880"/>
    <n v="11"/>
    <n v="7"/>
    <n v="4"/>
    <n v="47.05"/>
    <n v="0.63636363636363635"/>
    <x v="1"/>
    <e v="#N/A"/>
    <x v="155"/>
  </r>
  <r>
    <m/>
    <m/>
    <s v="4502560274"/>
    <s v="ZA"/>
    <s v="0800"/>
    <s v=""/>
    <d v="2025-01-19T00:00:00"/>
    <d v="2025-01-01T00:00:00"/>
    <d v="2025-12-31T00:00:00"/>
    <m/>
    <s v="40124641"/>
    <s v="מגדל חברה לביטוח בע&quot;מ - עוסק מורשה"/>
    <s v="520004896"/>
    <s v="3"/>
    <n v="102821.57"/>
    <s v="ILS"/>
    <n v="102821.57"/>
    <n v="75"/>
    <n v="77116.17"/>
    <n v="88646.87"/>
    <n v="30322.400000000001"/>
    <s v=""/>
    <s v="  התקשרות לשנת 2025 שורה 10- חוזה ניהול תמורה סעיף"/>
    <s v="X"/>
    <n v="0"/>
    <s v="@FM@"/>
    <s v="99"/>
    <s v=""/>
    <s v="206787160"/>
    <s v=""/>
    <s v="שיקו סופרי"/>
    <n v="25705.39"/>
    <n v="11"/>
    <n v="7"/>
    <n v="4"/>
    <n v="75"/>
    <n v="0.63636363636363635"/>
    <x v="1"/>
    <e v="#N/A"/>
    <x v="10"/>
  </r>
  <r>
    <m/>
    <m/>
    <s v="4502560293"/>
    <s v="ZA"/>
    <s v="0800"/>
    <s v=""/>
    <d v="2025-01-19T00:00:00"/>
    <d v="2025-01-01T00:00:00"/>
    <d v="2025-12-31T00:00:00"/>
    <m/>
    <s v="40005124"/>
    <s v="מגדל שלום מאיר בעמ"/>
    <s v="520027269"/>
    <s v="3"/>
    <n v="272065.52"/>
    <s v="ILS"/>
    <n v="272065.52"/>
    <n v="46.7"/>
    <n v="127052.66"/>
    <n v="127025.14"/>
    <n v="145012.87"/>
    <s v=""/>
    <s v=" התקשרות לשנת 2025 שורה 10 - מים שנת 2025 1.2 לאדם"/>
    <s v=""/>
    <n v="0"/>
    <s v="@FM@"/>
    <s v="99"/>
    <s v=""/>
    <s v="206787160"/>
    <s v=""/>
    <s v="שיקו סופרי"/>
    <n v="145012.87"/>
    <n v="11"/>
    <n v="7"/>
    <n v="4"/>
    <n v="46.7"/>
    <n v="0.63636363636363635"/>
    <x v="1"/>
    <e v="#N/A"/>
    <x v="58"/>
  </r>
  <r>
    <m/>
    <m/>
    <s v="4502560297"/>
    <s v="ZA"/>
    <s v="0800"/>
    <s v=""/>
    <d v="2025-01-19T00:00:00"/>
    <d v="2025-01-01T00:00:00"/>
    <d v="2025-12-31T00:00:00"/>
    <m/>
    <s v="40005124"/>
    <s v="מגדל שלום מאיר בעמ"/>
    <s v="520027269"/>
    <s v="3"/>
    <n v="543016.74"/>
    <s v="ILS"/>
    <n v="543016.74"/>
    <n v="58.33"/>
    <n v="316759.8"/>
    <n v="284452.15999999997"/>
    <n v="226256.97"/>
    <s v=""/>
    <s v=" התקשרות לשנת 2025 בקרה על התביעה מגדל שלום שורה 1"/>
    <s v=""/>
    <n v="0"/>
    <s v="@FM@"/>
    <s v="99"/>
    <s v=""/>
    <s v="206787160"/>
    <s v=""/>
    <s v="שיקו סופרי"/>
    <n v="226256.98"/>
    <n v="11"/>
    <n v="7"/>
    <n v="4"/>
    <n v="58.33"/>
    <n v="0.63636363636363635"/>
    <x v="1"/>
    <e v="#N/A"/>
    <x v="58"/>
  </r>
  <r>
    <m/>
    <m/>
    <s v="4502560302"/>
    <s v="ZA"/>
    <s v="0800"/>
    <s v=""/>
    <d v="2025-01-19T00:00:00"/>
    <d v="2025-01-01T00:00:00"/>
    <d v="2025-12-31T00:00:00"/>
    <m/>
    <s v="42474329"/>
    <s v="אחלה ניהול מגדל פטרה ראובן ברקת 5 נ"/>
    <s v="516722022"/>
    <s v="3"/>
    <n v="211194.98"/>
    <s v="ILS"/>
    <n v="211194.98"/>
    <n v="58.33"/>
    <n v="123192.13"/>
    <n v="177787.01"/>
    <n v="129447.61"/>
    <s v=""/>
    <s v=" דמ&quot;נ 2025 טאבו + מח&quot;ש נתניה שורה 10 שטח 1156.07 ש"/>
    <s v="X"/>
    <n v="0"/>
    <s v="@FM@"/>
    <s v="99"/>
    <s v=""/>
    <s v="206787160"/>
    <s v=""/>
    <s v="שיקו סופרי"/>
    <n v="88002.87"/>
    <n v="11"/>
    <n v="7"/>
    <n v="4"/>
    <n v="58.33"/>
    <n v="0.63636363636363635"/>
    <x v="1"/>
    <e v="#N/A"/>
    <x v="145"/>
  </r>
  <r>
    <m/>
    <m/>
    <s v="4502560310"/>
    <s v="ZA"/>
    <s v="0800"/>
    <s v=""/>
    <d v="2025-01-19T00:00:00"/>
    <d v="2025-01-01T00:00:00"/>
    <d v="2025-12-31T00:00:00"/>
    <m/>
    <s v="40139427"/>
    <s v="מרכז עירוני ניהול ואחזקה )אילת( 099"/>
    <s v="511526394"/>
    <s v="3"/>
    <n v="48901.919999999998"/>
    <s v="ILS"/>
    <n v="48901.919999999998"/>
    <n v="42.71"/>
    <n v="20883.89"/>
    <n v="22609.24"/>
    <n v="28644.76"/>
    <s v=""/>
    <s v=" שנה 2025  שורה 10- מח&quot;ש אילת בהתאם חוזה ניהול של"/>
    <s v="X"/>
    <n v="0"/>
    <s v="@FM@"/>
    <s v="99"/>
    <s v=""/>
    <s v="206787160"/>
    <s v=""/>
    <s v="שיקו סופרי"/>
    <n v="28018.03"/>
    <n v="11"/>
    <n v="7"/>
    <n v="4"/>
    <n v="42.71"/>
    <n v="0.63636363636363635"/>
    <x v="1"/>
    <e v="#N/A"/>
    <x v="156"/>
  </r>
  <r>
    <m/>
    <m/>
    <s v="4502560321"/>
    <s v="ZA"/>
    <s v="0800"/>
    <s v=""/>
    <d v="2025-01-19T00:00:00"/>
    <d v="2025-01-01T00:00:00"/>
    <d v="2025-12-31T00:00:00"/>
    <m/>
    <s v="40007168"/>
    <s v="נכסי אריאל - ב.א. פתח תקוה, ניהול ב"/>
    <s v="512698168"/>
    <s v="3"/>
    <n v="274903.37"/>
    <s v="ILS"/>
    <n v="274903.37"/>
    <n v="50"/>
    <n v="206177.52"/>
    <n v="160893.87"/>
    <n v="163826.18"/>
    <s v=""/>
    <s v=" שנת 2025  דמ&quot;נ טאבו פ&quot;ת, בהתאם לחוזה הניהול מיום"/>
    <s v="X"/>
    <n v="0"/>
    <s v="@FM@"/>
    <s v="99"/>
    <s v=""/>
    <s v="206787160"/>
    <s v=""/>
    <s v="שיקו סופרי"/>
    <n v="137451.68"/>
    <n v="11"/>
    <n v="7"/>
    <n v="4"/>
    <n v="50"/>
    <n v="0.63636363636363635"/>
    <x v="1"/>
    <e v="#N/A"/>
    <x v="121"/>
  </r>
  <r>
    <m/>
    <m/>
    <s v="4502560331"/>
    <s v="ZA"/>
    <s v="0800"/>
    <s v=""/>
    <d v="2025-01-19T00:00:00"/>
    <d v="2025-01-01T00:00:00"/>
    <d v="2025-12-31T00:00:00"/>
    <m/>
    <s v="40006033"/>
    <s v="נכסי אריאל - פרוייקטים בע&quot;מ"/>
    <s v="511515900"/>
    <s v="3"/>
    <n v="472663.07"/>
    <s v="ILS"/>
    <n v="472663.07"/>
    <n v="50"/>
    <n v="236331.54"/>
    <n v="236331.54"/>
    <n v="236331.53"/>
    <s v=""/>
    <s v=" דמ&quot;נ ק. הממשלה חיפה בניין א' לשנת 2025 שורה 10: 7"/>
    <s v=""/>
    <n v="0"/>
    <s v="@FM@"/>
    <s v="99"/>
    <s v=""/>
    <s v="206787160"/>
    <s v=""/>
    <s v="שיקו סופרי"/>
    <n v="236331.53"/>
    <n v="11"/>
    <n v="7"/>
    <n v="4"/>
    <n v="50"/>
    <n v="0.63636363636363635"/>
    <x v="1"/>
    <e v="#N/A"/>
    <x v="157"/>
  </r>
  <r>
    <m/>
    <m/>
    <s v="4502560337"/>
    <s v="ZA"/>
    <s v="0800"/>
    <s v=""/>
    <d v="2025-01-19T00:00:00"/>
    <d v="2025-01-01T00:00:00"/>
    <d v="2025-12-31T00:00:00"/>
    <m/>
    <s v="40232241"/>
    <s v="נכסי אריאל ירושלים, ניהול בע&quot;מ"/>
    <s v="513897074"/>
    <s v="3"/>
    <n v="98100.479999999996"/>
    <s v="ILS"/>
    <n v="98100.479999999996"/>
    <n v="75"/>
    <n v="73575.360000000001"/>
    <n v="73367.520000000004"/>
    <n v="24525.119999999999"/>
    <s v=""/>
    <s v=" דמ&quot;נ בבניין שערי העיר בקומה 7 לשנת 2025. שטח- 433"/>
    <s v=""/>
    <n v="0"/>
    <s v="@FM@"/>
    <s v="99"/>
    <s v=""/>
    <s v="206787160"/>
    <s v=""/>
    <s v="שיקו סופרי"/>
    <n v="24525.119999999999"/>
    <n v="11"/>
    <n v="7"/>
    <n v="4"/>
    <n v="75"/>
    <n v="0.63636363636363635"/>
    <x v="1"/>
    <e v="#N/A"/>
    <x v="158"/>
  </r>
  <r>
    <m/>
    <m/>
    <s v="4502560342"/>
    <s v="ZA"/>
    <s v="0800"/>
    <s v=""/>
    <d v="2025-01-19T00:00:00"/>
    <d v="2025-01-01T00:00:00"/>
    <d v="2025-12-31T00:00:00"/>
    <m/>
    <s v="40007249"/>
    <s v="נכסי גולד סילבר אחזקות בע&quot;מ"/>
    <s v="513247106"/>
    <s v="3"/>
    <n v="241703.27"/>
    <s v="ILS"/>
    <n v="241703.27"/>
    <n v="33.33"/>
    <n v="80567.759999999995"/>
    <n v="169761.18"/>
    <n v="345396.88"/>
    <s v=""/>
    <s v=" התקשרות לשנת 2025 בית מצפה סיוע + המחלקה הכלכלית"/>
    <s v="X"/>
    <n v="0"/>
    <s v="@FM@"/>
    <s v="99"/>
    <s v=""/>
    <s v="206787160"/>
    <s v=""/>
    <s v="שיקו סופרי"/>
    <n v="161135.51"/>
    <n v="11"/>
    <n v="7"/>
    <n v="4"/>
    <n v="33.33"/>
    <n v="0.63636363636363635"/>
    <x v="1"/>
    <e v="#N/A"/>
    <x v="58"/>
  </r>
  <r>
    <m/>
    <m/>
    <s v="4502560350"/>
    <s v="ZA"/>
    <s v="0800"/>
    <s v=""/>
    <d v="2025-01-19T00:00:00"/>
    <d v="2025-01-01T00:00:00"/>
    <d v="2025-12-31T00:00:00"/>
    <m/>
    <s v="40536902"/>
    <s v="נכסי הר חוצבים בע&quot;מ"/>
    <s v="511684052"/>
    <s v="3"/>
    <n v="259991.76"/>
    <s v="ILS"/>
    <n v="259991.76"/>
    <n v="50"/>
    <n v="194993.82"/>
    <n v="167154.26999999999"/>
    <n v="169146.18"/>
    <s v=""/>
    <s v=" 2025 דמ&quot;נ בהתאם לחוזה הניהול עבור שטחים חיצוניים+"/>
    <s v="X"/>
    <n v="0"/>
    <s v="@FM@"/>
    <s v="99"/>
    <s v=""/>
    <s v="206787160"/>
    <s v=""/>
    <s v="שיקו סופרי"/>
    <n v="129995.88"/>
    <n v="11"/>
    <n v="7"/>
    <n v="4"/>
    <n v="50"/>
    <n v="0.63636363636363635"/>
    <x v="1"/>
    <e v="#N/A"/>
    <x v="159"/>
  </r>
  <r>
    <m/>
    <m/>
    <s v="4502560382"/>
    <s v="ZA"/>
    <s v="0800"/>
    <s v=""/>
    <d v="2025-01-19T00:00:00"/>
    <d v="2025-01-01T00:00:00"/>
    <d v="2025-12-31T00:00:00"/>
    <m/>
    <s v="40003296"/>
    <s v="קבוצת טראוב השקעות בע&quot;מ"/>
    <s v="511681967"/>
    <s v="3"/>
    <n v="608050.37"/>
    <s v="ILS"/>
    <n v="608050.37"/>
    <n v="85.25"/>
    <n v="456037.8"/>
    <n v="600662.38"/>
    <n v="202782.31"/>
    <s v=""/>
    <s v="  דמ&quot;נ שנת 2025 שורה 10 אפ&quot;כ שטח של :255+64+38+20="/>
    <s v="X"/>
    <n v="0"/>
    <s v="@FM@"/>
    <s v="99"/>
    <s v=""/>
    <s v="206787160"/>
    <s v=""/>
    <s v="שיקו סופרי"/>
    <n v="152012.59"/>
    <n v="11"/>
    <n v="7"/>
    <n v="4"/>
    <n v="85.25"/>
    <n v="0.63636363636363635"/>
    <x v="1"/>
    <e v="#N/A"/>
    <x v="57"/>
  </r>
  <r>
    <m/>
    <m/>
    <s v="4502560388"/>
    <s v="ZA"/>
    <s v="0800"/>
    <s v=""/>
    <d v="2025-01-19T00:00:00"/>
    <d v="2025-01-01T00:00:00"/>
    <d v="2025-12-31T00:00:00"/>
    <m/>
    <s v="40205251"/>
    <s v="קל חן ניהול ואחזקות בע&quot;מ"/>
    <s v="513859348"/>
    <s v="3"/>
    <n v="196597.44"/>
    <s v="ILS"/>
    <n v="196597.44"/>
    <n v="75.349999999999994"/>
    <n v="148136.25"/>
    <n v="191206.24"/>
    <n v="64615.48"/>
    <s v=""/>
    <s v=" לשנת 2025 דמ&quot;נ בניין דונה י-ם החל מיום 01/10/2017"/>
    <s v="X"/>
    <n v="0"/>
    <s v="@FM@"/>
    <s v="99"/>
    <s v=""/>
    <s v="206787160"/>
    <s v=""/>
    <s v="שיקו סופרי"/>
    <n v="48461.18"/>
    <n v="11"/>
    <n v="7"/>
    <n v="4"/>
    <n v="75.349999999999994"/>
    <n v="0.63636363636363635"/>
    <x v="1"/>
    <e v="#N/A"/>
    <x v="160"/>
  </r>
  <r>
    <m/>
    <m/>
    <s v="4502560395"/>
    <s v="ZA"/>
    <s v="0800"/>
    <s v=""/>
    <d v="2025-01-19T00:00:00"/>
    <d v="2025-01-01T00:00:00"/>
    <d v="2025-12-31T00:00:00"/>
    <m/>
    <s v="40941393"/>
    <s v="קפס-פרמה בע&quot;מ"/>
    <s v="510945355"/>
    <s v="3"/>
    <n v="75345.36"/>
    <s v="ILS"/>
    <n v="75345.36"/>
    <n v="75"/>
    <n v="56509.02"/>
    <n v="65383.360000000001"/>
    <n v="22064.720000000001"/>
    <s v=""/>
    <s v=" דמ&quot;נ טאבו יחידת הדרכה( במקום מח&quot;ש)שנת 2025 שורה 1"/>
    <s v="X"/>
    <n v="0"/>
    <s v="@FM@"/>
    <s v="99"/>
    <s v=""/>
    <s v="206787160"/>
    <s v=""/>
    <s v="שיקו סופרי"/>
    <n v="18836.34"/>
    <n v="11"/>
    <n v="7"/>
    <n v="4"/>
    <n v="75"/>
    <n v="0.63636363636363635"/>
    <x v="1"/>
    <e v="#N/A"/>
    <x v="161"/>
  </r>
  <r>
    <m/>
    <m/>
    <s v="4502560413"/>
    <s v="ZA"/>
    <s v="0800"/>
    <s v=""/>
    <d v="2025-01-19T00:00:00"/>
    <d v="2025-01-01T00:00:00"/>
    <d v="2025-12-31T00:00:00"/>
    <m/>
    <s v="41611075"/>
    <s v="שהנאז ייזום והשקעות בע&quot;מ"/>
    <s v="513722983"/>
    <s v="3"/>
    <n v="187039.44"/>
    <s v="ILS"/>
    <n v="187039.44"/>
    <n v="50"/>
    <n v="93519.72"/>
    <n v="134772"/>
    <n v="138823.39000000001"/>
    <s v=""/>
    <s v=" דמ&quot;נ 2025 פייר קינג 33  ועדת ערר קורונה 12 חודשים"/>
    <s v="X"/>
    <n v="0"/>
    <s v="@FM@"/>
    <s v="99"/>
    <s v=""/>
    <s v="206787160"/>
    <s v=""/>
    <s v="שיקו סופרי"/>
    <n v="93519.72"/>
    <n v="11"/>
    <n v="7"/>
    <n v="4"/>
    <n v="50"/>
    <n v="0.63636363636363635"/>
    <x v="1"/>
    <e v="#N/A"/>
    <x v="145"/>
  </r>
  <r>
    <m/>
    <m/>
    <s v="4502560427"/>
    <s v="ZA"/>
    <s v="0800"/>
    <s v=""/>
    <d v="2025-01-19T00:00:00"/>
    <d v="2025-01-01T00:00:00"/>
    <d v="2025-12-31T00:00:00"/>
    <m/>
    <s v="40003406"/>
    <s v="קרדן נדל&quot;ן יזום ופיתוח בע&quot;מ"/>
    <s v="520041005"/>
    <s v="3"/>
    <n v="3187639.73"/>
    <s v="ILS"/>
    <n v="3187639.73"/>
    <n v="50"/>
    <n v="1593819.86"/>
    <n v="1842835.63"/>
    <n v="1874558.78"/>
    <s v=""/>
    <s v=" דמי ניהול בית קרדן ת&quot;א 2025 לות של 24.5 ש&quot;ח למ&quot;ר"/>
    <s v="X"/>
    <n v="0"/>
    <s v="@FM@"/>
    <s v="99"/>
    <s v=""/>
    <s v="206787160"/>
    <s v=""/>
    <s v="שיקו סופרי"/>
    <n v="1593819.86"/>
    <n v="11"/>
    <n v="7"/>
    <n v="4"/>
    <n v="50"/>
    <n v="0.63636363636363635"/>
    <x v="1"/>
    <e v="#N/A"/>
    <x v="124"/>
  </r>
  <r>
    <m/>
    <m/>
    <s v="4502560437"/>
    <s v="ZA"/>
    <s v="0800"/>
    <s v=""/>
    <d v="2025-01-19T00:00:00"/>
    <d v="2025-01-01T00:00:00"/>
    <d v="2025-12-31T00:00:00"/>
    <m/>
    <s v="41112642"/>
    <s v="קרית יצחק וולפסון"/>
    <s v="557410859"/>
    <s v="3"/>
    <n v="131857.92000000001"/>
    <s v="ILS"/>
    <n v="131857.92000000001"/>
    <n v="50"/>
    <n v="65928.960000000006"/>
    <n v="75916.09"/>
    <n v="77228.62"/>
    <s v=""/>
    <s v=" דמ&quot;נ טאבו  בניין וולפסון 2025 שטח 388 מ&quot;ר לחודש *"/>
    <s v="X"/>
    <n v="0"/>
    <s v="@FM@"/>
    <s v="99"/>
    <s v=""/>
    <s v="206787160"/>
    <s v=""/>
    <s v="שיקו סופרי"/>
    <n v="65928.960000000006"/>
    <n v="11"/>
    <n v="7"/>
    <n v="4"/>
    <n v="50"/>
    <n v="0.63636363636363635"/>
    <x v="1"/>
    <e v="#N/A"/>
    <x v="161"/>
  </r>
  <r>
    <m/>
    <m/>
    <s v="4502560446"/>
    <s v="ZA"/>
    <s v="0800"/>
    <s v=""/>
    <d v="2025-01-19T00:00:00"/>
    <d v="2025-01-01T00:00:00"/>
    <d v="2025-12-31T00:00:00"/>
    <m/>
    <s v="40465938"/>
    <s v="קרית תעשיות עתירות מדע בע&quot;מ"/>
    <s v="510535420"/>
    <s v="3"/>
    <n v="547482.24"/>
    <s v="ILS"/>
    <n v="547482.24"/>
    <n v="75"/>
    <n v="410611.68"/>
    <n v="475120.26"/>
    <n v="160337.89000000001"/>
    <s v=""/>
    <s v="  דמ&quot;נ 2025 עבור נכס חדש הר החוצבים עבור יחידת המי"/>
    <s v="X"/>
    <n v="0"/>
    <s v="@FM@"/>
    <s v="99"/>
    <s v=""/>
    <s v="206787160"/>
    <s v=""/>
    <s v="שיקו סופרי"/>
    <n v="136870.56"/>
    <n v="11"/>
    <n v="7"/>
    <n v="4"/>
    <n v="75"/>
    <n v="0.63636363636363635"/>
    <x v="1"/>
    <e v="#N/A"/>
    <x v="162"/>
  </r>
  <r>
    <m/>
    <m/>
    <s v="4502560453"/>
    <s v="ZA"/>
    <s v="0800"/>
    <s v=""/>
    <d v="2025-01-19T00:00:00"/>
    <d v="2025-01-01T00:00:00"/>
    <d v="2025-12-31T00:00:00"/>
    <m/>
    <s v="41452882"/>
    <s v="ריט 1 בע&quot;מ- סלע קפיטל"/>
    <s v="558261715"/>
    <s v="3"/>
    <n v="184872.95999999999"/>
    <s v="ILS"/>
    <n v="184872.95999999999"/>
    <n v="75"/>
    <n v="138654.72"/>
    <n v="154540.07999999999"/>
    <n v="54392.32"/>
    <s v=""/>
    <s v=" דמ&quot;נ אפ&quot;כ לשנת 2025 החל מיום 01/07/2022, שטח 544"/>
    <s v="X"/>
    <n v="0"/>
    <s v="@FM@"/>
    <s v="99"/>
    <s v=""/>
    <s v="206787160"/>
    <s v=""/>
    <s v="שיקו סופרי"/>
    <n v="46218.239999999998"/>
    <n v="11"/>
    <n v="7"/>
    <n v="4"/>
    <n v="75"/>
    <n v="0.63636363636363635"/>
    <x v="1"/>
    <e v="#N/A"/>
    <x v="163"/>
  </r>
  <r>
    <m/>
    <m/>
    <s v="4502560465"/>
    <s v="ZNB"/>
    <s v="0800"/>
    <s v=""/>
    <d v="2025-01-19T00:00:00"/>
    <d v="2025-01-01T00:00:00"/>
    <d v="2025-12-31T00:00:00"/>
    <m/>
    <s v="42493709"/>
    <s v="רמות ניהול בק טק בע&quot;מ"/>
    <s v="516725066"/>
    <s v="3"/>
    <n v="648018.24"/>
    <s v="ILS"/>
    <n v="648018.24"/>
    <n v="63.27"/>
    <n v="410031.12"/>
    <n v="517637.68"/>
    <n v="318937.87"/>
    <s v=""/>
    <s v=" שנת 2025 דמי ניהול  מוקד טלפוני שטח של 1,350 מ&quot;ר"/>
    <s v="X"/>
    <n v="0"/>
    <s v="@FM@"/>
    <s v="99"/>
    <s v=""/>
    <s v="206787160"/>
    <s v=""/>
    <s v="שיקו סופרי"/>
    <n v="237987.12"/>
    <n v="11"/>
    <n v="7"/>
    <n v="4"/>
    <n v="63.27"/>
    <n v="0.63636363636363635"/>
    <x v="1"/>
    <e v="#N/A"/>
    <x v="121"/>
  </r>
  <r>
    <m/>
    <m/>
    <s v="4502560474"/>
    <s v="ZNB"/>
    <s v="0800"/>
    <s v=""/>
    <d v="2025-01-19T00:00:00"/>
    <d v="2025-01-01T00:00:00"/>
    <d v="2025-12-31T00:00:00"/>
    <m/>
    <s v="42493709"/>
    <s v="רמות ניהול בק טק בע&quot;מ"/>
    <s v="516725066"/>
    <s v="3"/>
    <n v="484272"/>
    <s v="ILS"/>
    <n v="484272"/>
    <n v="75"/>
    <n v="363204"/>
    <n v="427019.2"/>
    <n v="144105.32999999999"/>
    <s v=""/>
    <s v=" דמי ניהול מח&quot;ש ירושלים, שטח 1900 . לחודש 02/2017"/>
    <s v="X"/>
    <n v="0"/>
    <s v="@FM@"/>
    <s v="99"/>
    <s v=""/>
    <s v="206787160"/>
    <s v=""/>
    <s v="שיקו סופרי"/>
    <n v="121068"/>
    <n v="11"/>
    <n v="7"/>
    <n v="4"/>
    <n v="75"/>
    <n v="0.63636363636363635"/>
    <x v="1"/>
    <e v="#N/A"/>
    <x v="124"/>
  </r>
  <r>
    <m/>
    <m/>
    <s v="4502560481"/>
    <s v="ZA"/>
    <s v="0800"/>
    <s v=""/>
    <d v="2025-01-19T00:00:00"/>
    <d v="2025-01-01T00:00:00"/>
    <d v="2025-12-31T00:00:00"/>
    <m/>
    <s v="40004287"/>
    <s v="שירותי מגדל העיר בירושלים (1980) בע"/>
    <s v="510850969"/>
    <s v="3"/>
    <n v="457252.46"/>
    <s v="ILS"/>
    <n v="457252.46"/>
    <n v="75"/>
    <n v="342939.36"/>
    <n v="342617.46"/>
    <n v="114313.12"/>
    <s v=""/>
    <s v="  דמ&quot;נ מגדל העיר התקשרות לשנת 2025  64 מודלים סה&quot;כ"/>
    <s v=""/>
    <n v="0"/>
    <s v="@FM@"/>
    <s v="99"/>
    <s v=""/>
    <s v="206787160"/>
    <s v=""/>
    <s v="שיקו סופרי"/>
    <n v="114313.12"/>
    <n v="11"/>
    <n v="7"/>
    <n v="4"/>
    <n v="75"/>
    <n v="0.63636363636363635"/>
    <x v="1"/>
    <e v="#N/A"/>
    <x v="164"/>
  </r>
  <r>
    <m/>
    <m/>
    <s v="4502560544"/>
    <s v="ZA"/>
    <s v="0800"/>
    <s v=""/>
    <d v="2025-01-19T00:00:00"/>
    <d v="2025-01-01T00:00:00"/>
    <d v="2025-12-31T00:00:00"/>
    <m/>
    <s v="40285775"/>
    <s v="אדגר השקעות ופיתוח בע&quot;מ"/>
    <s v="520035171"/>
    <s v="6"/>
    <n v="3000282.22"/>
    <s v="ILS"/>
    <n v="3000282.22"/>
    <n v="63.91"/>
    <n v="0"/>
    <n v="2202501.6800000002"/>
    <n v="1262010.73"/>
    <s v=""/>
    <s v=" דמ&quot;נ בניין מוסקוביץ 2025 שטח קומות קומה 0+גלריה ש"/>
    <s v="X"/>
    <n v="0"/>
    <s v="@FM@"/>
    <s v="99"/>
    <s v=""/>
    <s v="206787160"/>
    <s v=""/>
    <s v="שיקו סופרי"/>
    <n v="1075117.83"/>
    <n v="11"/>
    <n v="7"/>
    <n v="4"/>
    <n v="63.91"/>
    <n v="0.63636363636363635"/>
    <x v="1"/>
    <e v="#N/A"/>
    <x v="59"/>
  </r>
  <r>
    <m/>
    <m/>
    <s v="4502560656"/>
    <s v="ZA"/>
    <s v="0800"/>
    <s v=""/>
    <d v="2025-01-19T00:00:00"/>
    <d v="2025-01-01T00:00:00"/>
    <d v="2025-12-31T00:00:00"/>
    <m/>
    <s v="42139225"/>
    <s v="אלטשולר שחם גמל ופנסיה בע&quot;מ"/>
    <s v="513173393"/>
    <s v="3"/>
    <n v="1740113.61"/>
    <s v="ILS"/>
    <n v="1740113.61"/>
    <n v="49.07"/>
    <n v="0"/>
    <n v="1007609.43"/>
    <n v="1037740.76"/>
    <s v=""/>
    <s v=" דמ&quot;נ בניין קרסו ב&quot;ש 2025 הספקים החדשים הם אלטשולר"/>
    <s v="X"/>
    <n v="0"/>
    <s v="@FM@"/>
    <s v="99"/>
    <s v=""/>
    <s v="206787160"/>
    <s v=""/>
    <s v="שיקו סופרי"/>
    <n v="870056.81"/>
    <n v="11"/>
    <n v="7"/>
    <n v="4"/>
    <n v="49.07"/>
    <n v="0.63636363636363635"/>
    <x v="1"/>
    <e v="#N/A"/>
    <x v="59"/>
  </r>
  <r>
    <m/>
    <m/>
    <s v="4502560770"/>
    <s v="ZA"/>
    <s v="0800"/>
    <s v=""/>
    <d v="2025-01-19T00:00:00"/>
    <d v="2025-01-01T00:00:00"/>
    <d v="2025-12-31T00:00:00"/>
    <m/>
    <s v="40007161"/>
    <s v="אשמורת ניהול נכסים בע&quot;מ"/>
    <s v="512620477"/>
    <s v="3"/>
    <n v="4739920.2"/>
    <s v="ILS"/>
    <n v="4739920.2"/>
    <n v="74.989999999999995"/>
    <n v="0"/>
    <n v="3554602.9"/>
    <n v="1184980.05"/>
    <s v=""/>
    <s v=" דמ&quot;נ קרייה באר שבע רבעון ראשון 2025  שטח  6350.60"/>
    <s v=""/>
    <n v="0"/>
    <s v="@FM@"/>
    <s v="99"/>
    <s v=""/>
    <s v="206787160"/>
    <s v=""/>
    <s v="שיקו סופרי"/>
    <n v="1184980.05"/>
    <n v="11"/>
    <n v="7"/>
    <n v="4"/>
    <n v="74.989999999999995"/>
    <n v="0.63636363636363635"/>
    <x v="1"/>
    <e v="#N/A"/>
    <x v="165"/>
  </r>
  <r>
    <m/>
    <m/>
    <s v="4502560779"/>
    <s v="ZA"/>
    <s v="0800"/>
    <s v=""/>
    <d v="2025-01-19T00:00:00"/>
    <d v="2025-01-01T00:00:00"/>
    <d v="2025-12-31T00:00:00"/>
    <m/>
    <s v="42374601"/>
    <s v="הראל פנסיה וגמל בע&quot;מ"/>
    <s v="512267592"/>
    <s v="3"/>
    <n v="573867.27"/>
    <s v="ILS"/>
    <n v="573867.27"/>
    <n v="49.5"/>
    <n v="0"/>
    <n v="332597.11"/>
    <n v="342233.67"/>
    <s v=""/>
    <s v=" דמ&quot;נ בניין קרסו ב&quot;ש 2025 הספקים החדשים הם אלטשולר"/>
    <s v="X"/>
    <n v="0"/>
    <s v="@FM@"/>
    <s v="99"/>
    <s v=""/>
    <s v="206787160"/>
    <s v=""/>
    <s v="שיקו סופרי"/>
    <n v="286933.64"/>
    <n v="11"/>
    <n v="7"/>
    <n v="4"/>
    <n v="49.5"/>
    <n v="0.63636363636363635"/>
    <x v="1"/>
    <e v="#N/A"/>
    <x v="59"/>
  </r>
  <r>
    <m/>
    <m/>
    <s v="4502560820"/>
    <s v="ZA"/>
    <s v="0800"/>
    <s v=""/>
    <d v="2025-01-19T00:00:00"/>
    <d v="2025-01-01T00:00:00"/>
    <d v="2025-12-31T00:00:00"/>
    <m/>
    <s v="40004238"/>
    <s v="כלליר תפעול ואחזקה בע&quot;מ"/>
    <s v="510671456"/>
    <s v="3"/>
    <n v="321541.25"/>
    <s v="ILS"/>
    <n v="321541.25"/>
    <n v="49.39"/>
    <n v="0"/>
    <n v="158823.32"/>
    <n v="162714.6"/>
    <s v=""/>
    <s v=" דמי ניהול  לשנת 2025 בניין כלל שורה 10+30 - שטח מ"/>
    <s v=""/>
    <n v="0"/>
    <s v="@FM@"/>
    <s v="99"/>
    <s v=""/>
    <s v="206787160"/>
    <s v=""/>
    <s v="שיקו סופרי"/>
    <n v="162714.59"/>
    <n v="11"/>
    <n v="7"/>
    <n v="4"/>
    <n v="49.39"/>
    <n v="0.63636363636363635"/>
    <x v="1"/>
    <e v="#N/A"/>
    <x v="124"/>
  </r>
  <r>
    <m/>
    <m/>
    <s v="4502561036"/>
    <s v="ZA"/>
    <s v="0800"/>
    <s v=""/>
    <d v="2025-01-20T00:00:00"/>
    <d v="2025-01-01T00:00:00"/>
    <d v="2025-12-31T00:00:00"/>
    <m/>
    <s v="41584887"/>
    <s v="חייל נכסים (1991) בע&quot;מ"/>
    <s v="511624306"/>
    <s v="3"/>
    <n v="494641.8"/>
    <s v="ILS"/>
    <n v="494641.8"/>
    <n v="75"/>
    <n v="12997.62"/>
    <n v="389200.53"/>
    <n v="131829.65"/>
    <s v=""/>
    <s v=" דמ&quot;נ עכו 2025 שורה 10- תעריף 12.4. שורה  20  תשלו"/>
    <s v="X"/>
    <n v="0"/>
    <s v="@FM@"/>
    <s v="99"/>
    <s v=""/>
    <s v="206787160"/>
    <s v=""/>
    <s v="שיקו סופרי"/>
    <n v="123660.45"/>
    <n v="11"/>
    <n v="7"/>
    <n v="4"/>
    <n v="75"/>
    <n v="0.63636363636363635"/>
    <x v="1"/>
    <e v="#N/A"/>
    <x v="166"/>
  </r>
  <r>
    <m/>
    <m/>
    <s v="4502561054"/>
    <s v="ZA"/>
    <s v="0800"/>
    <s v=""/>
    <d v="2025-01-20T00:00:00"/>
    <d v="2025-01-01T00:00:00"/>
    <d v="2025-12-31T00:00:00"/>
    <m/>
    <s v="40215614"/>
    <s v="נכסי אריאל - קריית הממשלה רבין ב',"/>
    <s v="513604033"/>
    <s v="3"/>
    <n v="7902878.7999999998"/>
    <s v="ILS"/>
    <n v="7902878.7999999998"/>
    <n v="50"/>
    <n v="0"/>
    <n v="3951452.83"/>
    <n v="3951389.34"/>
    <s v=""/>
    <s v=" 2025 -  דמ&quot;נ ק. הממשלה חיפה בניין ב' שורה 10+30 -"/>
    <s v=""/>
    <n v="0"/>
    <s v="@FM@"/>
    <s v="99"/>
    <s v=""/>
    <s v="206787160"/>
    <s v=""/>
    <s v="שיקו סופרי"/>
    <n v="3951389.35"/>
    <n v="11"/>
    <n v="7"/>
    <n v="4"/>
    <n v="50"/>
    <n v="0.63636363636363635"/>
    <x v="1"/>
    <e v="#N/A"/>
    <x v="167"/>
  </r>
  <r>
    <m/>
    <m/>
    <s v="4502561077"/>
    <s v="ZA"/>
    <s v="0800"/>
    <s v=""/>
    <d v="2025-01-20T00:00:00"/>
    <d v="2025-01-01T00:00:00"/>
    <d v="2025-12-31T00:00:00"/>
    <m/>
    <s v="41579650"/>
    <s v="שיכון ובינוי -סולל בונה נצרת עילית"/>
    <s v="550278196"/>
    <s v="3"/>
    <n v="6672758.4000000004"/>
    <s v="ILS"/>
    <n v="6672758.4000000004"/>
    <n v="70.06"/>
    <n v="0"/>
    <n v="4674690.21"/>
    <n v="1668189.6"/>
    <s v=""/>
    <s v=" דמ&quot;נ ק. הממשלה נוף הגליל 2025 שטח משרד המשפטים 26"/>
    <s v=""/>
    <n v="0"/>
    <s v="@FM@"/>
    <s v="99"/>
    <s v=""/>
    <s v="206787160"/>
    <s v=""/>
    <s v="שיקו סופרי"/>
    <n v="1668189.6"/>
    <n v="11"/>
    <n v="7"/>
    <n v="4"/>
    <n v="70.06"/>
    <n v="0.63636363636363635"/>
    <x v="1"/>
    <e v="#N/A"/>
    <x v="157"/>
  </r>
  <r>
    <m/>
    <m/>
    <s v="4502561106"/>
    <s v="ZA"/>
    <s v="0800"/>
    <s v=""/>
    <d v="2025-01-20T00:00:00"/>
    <d v="2025-01-01T00:00:00"/>
    <d v="2025-12-31T00:00:00"/>
    <m/>
    <s v="40291095"/>
    <s v="קרן הסיטי בע&quot;מ"/>
    <s v="512535253"/>
    <s v="3"/>
    <n v="385475.56"/>
    <s v="ILS"/>
    <n v="385475.56"/>
    <n v="74.31"/>
    <n v="0"/>
    <n v="363752.45"/>
    <n v="123391.09"/>
    <s v=""/>
    <s v=" שנת 2025 שורה 10+30-  תשלום  24,099.6 בהתאם לפירו"/>
    <s v="X"/>
    <n v="0"/>
    <s v="@FM@"/>
    <s v="99"/>
    <s v=""/>
    <s v="206787160"/>
    <s v=""/>
    <s v="שיקו סופרי"/>
    <n v="96368.89"/>
    <n v="11"/>
    <n v="7"/>
    <n v="4"/>
    <n v="74.31"/>
    <n v="0.63636363636363635"/>
    <x v="1"/>
    <e v="#N/A"/>
    <x v="121"/>
  </r>
  <r>
    <m/>
    <m/>
    <s v="4502561118"/>
    <s v="ZA"/>
    <s v="0800"/>
    <s v=""/>
    <d v="2025-01-20T00:00:00"/>
    <d v="2025-01-01T00:00:00"/>
    <d v="2025-12-31T00:00:00"/>
    <m/>
    <s v="40503336"/>
    <s v="רמות מגדלי הבירה בע&quot;מ"/>
    <s v="513656819"/>
    <s v="3"/>
    <n v="2846677.42"/>
    <s v="ILS"/>
    <n v="2846677.42"/>
    <n v="74.94"/>
    <n v="0"/>
    <n v="2133421.83"/>
    <n v="711669.35"/>
    <s v=""/>
    <s v="  דמ&quot;נ  מגדלי  הבירה שנת 2025 שורה 10+30 אחזקה ל-6"/>
    <s v=""/>
    <n v="0"/>
    <s v="@FM@"/>
    <s v="99"/>
    <s v=""/>
    <s v="206787160"/>
    <s v=""/>
    <s v="שיקו סופרי"/>
    <n v="711669.35"/>
    <n v="11"/>
    <n v="7"/>
    <n v="4"/>
    <n v="74.94"/>
    <n v="0.63636363636363635"/>
    <x v="1"/>
    <e v="#N/A"/>
    <x v="168"/>
  </r>
  <r>
    <m/>
    <m/>
    <s v="4502561137"/>
    <s v="ZA"/>
    <s v="0800"/>
    <s v=""/>
    <d v="2025-01-20T00:00:00"/>
    <d v="2025-01-01T00:00:00"/>
    <d v="2025-12-31T00:00:00"/>
    <m/>
    <s v="70004542"/>
    <s v="נציגות בית אגרון"/>
    <s v=""/>
    <s v="3"/>
    <n v="242568"/>
    <s v="ILS"/>
    <n v="242568"/>
    <n v="75"/>
    <n v="181926"/>
    <n v="181926"/>
    <n v="60642"/>
    <s v=""/>
    <s v=" ועד בית בית אגרון שנתי לשנת 2025 תקציב שנתי של 24"/>
    <s v=""/>
    <n v="0"/>
    <s v="@FM@"/>
    <s v="99"/>
    <s v=""/>
    <s v="206787160"/>
    <s v=""/>
    <s v="שיקו סופרי"/>
    <n v="60642"/>
    <n v="11"/>
    <n v="7"/>
    <n v="4"/>
    <n v="75"/>
    <n v="0.63636363636363635"/>
    <x v="1"/>
    <e v="#N/A"/>
    <x v="152"/>
  </r>
  <r>
    <m/>
    <m/>
    <s v="4502562464"/>
    <s v="ZA"/>
    <s v="0800"/>
    <s v=""/>
    <d v="2025-01-21T00:00:00"/>
    <d v="2025-01-01T00:00:00"/>
    <d v="2025-12-31T00:00:00"/>
    <m/>
    <s v="40004927"/>
    <s v="מחצית היובל בע&quot;מ"/>
    <s v="512686114"/>
    <s v="6"/>
    <n v="257924.4"/>
    <s v="ILS"/>
    <n v="257924.4"/>
    <n v="33.549999999999997"/>
    <n v="0"/>
    <n v="101947.34"/>
    <n v="202587.32"/>
    <s v=""/>
    <s v=" דמ&quot;נ שנת 2025 שורה 10 - דמ&quot;נ קריה ת&quot;א שטח 395 מ&quot;ר"/>
    <s v="X"/>
    <n v="0"/>
    <s v="@FM@"/>
    <s v="99"/>
    <s v=""/>
    <s v="206787160"/>
    <s v=""/>
    <s v="שיקו סופרי"/>
    <n v="171385.56"/>
    <n v="11"/>
    <n v="7"/>
    <n v="4"/>
    <n v="33.549999999999997"/>
    <n v="0.63636363636363635"/>
    <x v="1"/>
    <e v="#N/A"/>
    <x v="151"/>
  </r>
  <r>
    <m/>
    <m/>
    <s v="4502562493"/>
    <s v="ZA"/>
    <s v="0800"/>
    <s v=""/>
    <d v="2025-01-21T00:00:00"/>
    <d v="2025-01-01T00:00:00"/>
    <d v="2025-12-31T00:00:00"/>
    <m/>
    <s v="70000038"/>
    <s v="ועד בית קדושי קהיר - חולון"/>
    <s v=""/>
    <s v="3"/>
    <n v="54424.08"/>
    <s v="ILS"/>
    <n v="54424.08"/>
    <n v="50"/>
    <n v="27212.04"/>
    <n v="27212.04"/>
    <n v="27212.04"/>
    <s v=""/>
    <s v=" התקשרות לשנת 2025 שטח 540 תעריף 7.8 ש&quot;ח למ&quot;ר תערי"/>
    <s v=""/>
    <n v="0"/>
    <s v="@FM@"/>
    <s v="99"/>
    <s v=""/>
    <s v="206787160"/>
    <s v=""/>
    <s v="שיקו סופרי"/>
    <n v="27212.04"/>
    <n v="11"/>
    <n v="7"/>
    <n v="4"/>
    <n v="50"/>
    <n v="0.63636363636363635"/>
    <x v="1"/>
    <e v="#N/A"/>
    <x v="58"/>
  </r>
  <r>
    <m/>
    <m/>
    <s v="4502563990"/>
    <s v="ZNB"/>
    <s v="0800"/>
    <s v=""/>
    <d v="2025-01-26T00:00:00"/>
    <d v="2025-01-26T00:00:00"/>
    <d v="2025-12-31T00:00:00"/>
    <m/>
    <s v="50101784"/>
    <s v="SLL SRL"/>
    <s v=""/>
    <s v="2"/>
    <n v="56500"/>
    <s v="USD"/>
    <n v="201987.5"/>
    <n v="27.87"/>
    <n v="42600"/>
    <n v="55891.199999999997"/>
    <n v="159087.5"/>
    <s v=""/>
    <s v=" 14.07.25: נוספה שורה 20-הרחבת ההזמנה בהיקף של 150"/>
    <s v=""/>
    <n v="0"/>
    <s v="@FM@"/>
    <s v="23"/>
    <s v="57"/>
    <s v="206787160"/>
    <s v=""/>
    <s v=""/>
    <n v="159087.5"/>
    <n v="11"/>
    <n v="6"/>
    <n v="4"/>
    <n v="27.87"/>
    <n v="0.54545454545454541"/>
    <x v="1"/>
    <e v="#N/A"/>
    <x v="169"/>
  </r>
  <r>
    <m/>
    <m/>
    <s v="4502569648"/>
    <s v="ZA"/>
    <s v="0800"/>
    <s v=""/>
    <d v="2025-02-05T00:00:00"/>
    <d v="2024-12-08T00:00:00"/>
    <d v="2025-06-30T00:00:00"/>
    <m/>
    <s v="40011862"/>
    <s v="ארדן קונטרול-טק בע&quot;מ"/>
    <s v="511018913"/>
    <s v="3"/>
    <n v="401742.8"/>
    <s v="ILS"/>
    <n v="401742.8"/>
    <n v="0"/>
    <n v="0"/>
    <n v="0"/>
    <n v="401742.8"/>
    <s v=""/>
    <s v=" התקשרות לצורך התקנת מערכות ביטחון בקומה 6 וחיבורן"/>
    <s v=""/>
    <n v="0"/>
    <s v="@FM@"/>
    <s v="23"/>
    <s v="01"/>
    <s v="206787160"/>
    <s v=""/>
    <s v="נעמה נעמי שלום שמואל"/>
    <n v="401742.8"/>
    <n v="6"/>
    <n v="7"/>
    <e v="#NUM!"/>
    <n v="0"/>
    <n v="1.1666666666666667"/>
    <x v="0"/>
    <e v="#N/A"/>
    <x v="58"/>
  </r>
  <r>
    <m/>
    <m/>
    <s v="4502577407"/>
    <s v="ZFO"/>
    <s v="0800"/>
    <s v=""/>
    <d v="2025-02-26T00:00:00"/>
    <d v="2025-01-01T00:00:00"/>
    <d v="2025-12-31T00:00:00"/>
    <m/>
    <s v="20000231"/>
    <s v="עירית נצרת"/>
    <s v="500273008"/>
    <s v="3"/>
    <n v="65000"/>
    <s v="ILS"/>
    <n v="65000"/>
    <n v="25.79"/>
    <n v="0"/>
    <n v="16764.900000000001"/>
    <n v="48235.1"/>
    <s v=""/>
    <s v=" ארנונה נצרת סיוע+ שרעי 2025 ארנונה נצרת סיוע+ שרע"/>
    <s v=""/>
    <n v="0"/>
    <s v="@FM@"/>
    <s v="90"/>
    <s v=""/>
    <s v="206787160"/>
    <s v=""/>
    <s v="שיקו סופרי"/>
    <n v="48235.1"/>
    <n v="11"/>
    <n v="7"/>
    <n v="4"/>
    <n v="25.79"/>
    <n v="0.63636363636363635"/>
    <x v="1"/>
    <e v="#N/A"/>
    <x v="101"/>
  </r>
  <r>
    <m/>
    <m/>
    <s v="4502578436"/>
    <s v="ZPFC"/>
    <s v="0800"/>
    <s v=""/>
    <d v="2025-03-02T00:00:00"/>
    <d v="2024-09-23T00:00:00"/>
    <d v="2025-03-31T00:00:00"/>
    <m/>
    <s v="40007169"/>
    <s v="מח 10 בע&quot;מ"/>
    <s v="512705146"/>
    <s v="3"/>
    <n v="284852"/>
    <s v="ILS"/>
    <n v="284852"/>
    <n v="81.680000000000007"/>
    <n v="234214.43"/>
    <n v="232671.05"/>
    <n v="52180.95"/>
    <s v=""/>
    <s v=" שירותי עריכת ובדיקת בחינות ממוחשבות עבור מנהלת הי"/>
    <s v=""/>
    <n v="0"/>
    <s v="@FM@"/>
    <s v="23"/>
    <s v="01"/>
    <s v="206787160"/>
    <s v=" 42,913.20"/>
    <s v="לימור ניזרי"/>
    <n v="52180.95"/>
    <n v="6"/>
    <n v="10"/>
    <e v="#NUM!"/>
    <n v="81.680000000000007"/>
    <n v="1.6666666666666667"/>
    <x v="1"/>
    <e v="#N/A"/>
    <x v="170"/>
  </r>
  <r>
    <m/>
    <m/>
    <s v="4502583803"/>
    <s v="ZPFC"/>
    <s v="0800"/>
    <s v=""/>
    <d v="2025-03-18T00:00:00"/>
    <d v="2025-01-01T00:00:00"/>
    <d v="2025-12-31T00:00:00"/>
    <m/>
    <s v="40004272"/>
    <s v="ע.מי.ש.ב. שרותים בע&quot;מ"/>
    <s v="510802325"/>
    <s v="3"/>
    <n v="17358030.100000001"/>
    <s v="ILS"/>
    <n v="17358030.100000001"/>
    <n v="36.83"/>
    <n v="6546881.9299999997"/>
    <n v="6444583.8700000001"/>
    <n v="11262469.5"/>
    <s v=""/>
    <s v=" מתן שירותי ניקיון ליחידות המשרד באזור ת&quot;א, המרכז"/>
    <s v="X"/>
    <n v="0"/>
    <s v="@FM@"/>
    <s v="01"/>
    <s v=""/>
    <s v="206787160"/>
    <s v="  8,395,317.43"/>
    <s v="ירון זוהר"/>
    <n v="10964515.380000001"/>
    <n v="11"/>
    <n v="7"/>
    <n v="4"/>
    <n v="36.83"/>
    <n v="0.63636363636363635"/>
    <x v="1"/>
    <e v="#N/A"/>
    <x v="14"/>
  </r>
  <r>
    <m/>
    <m/>
    <s v="4502583877"/>
    <s v="ZFO"/>
    <s v="0800"/>
    <s v=""/>
    <d v="2025-03-18T00:00:00"/>
    <d v="2025-01-02T00:00:00"/>
    <d v="2025-12-31T00:00:00"/>
    <m/>
    <s v="42052596"/>
    <s v="צבעים בצלחת בע&quot;מ"/>
    <s v="515816916"/>
    <s v="1"/>
    <n v="826000"/>
    <s v="ILS"/>
    <n v="826000"/>
    <n v="44.39"/>
    <n v="0"/>
    <n v="366648.86"/>
    <n v="459351.14"/>
    <s v=""/>
    <s v=" מתן שירותי הסעדה עבור עובדי המשרד במחוז ת&quot;א בבניי"/>
    <s v=""/>
    <n v="0"/>
    <s v="@FM@"/>
    <s v="01"/>
    <s v=""/>
    <s v="206787160"/>
    <s v=""/>
    <s v="הדר גור"/>
    <n v="459351.14"/>
    <n v="11"/>
    <n v="7"/>
    <n v="4"/>
    <n v="44.39"/>
    <n v="0.63636363636363635"/>
    <x v="1"/>
    <e v="#N/A"/>
    <x v="14"/>
  </r>
  <r>
    <m/>
    <m/>
    <s v="4502585513"/>
    <s v="ZA"/>
    <s v="0800"/>
    <s v=""/>
    <d v="2025-03-23T00:00:00"/>
    <d v="2025-02-09T00:00:00"/>
    <d v="2025-12-31T00:00:00"/>
    <m/>
    <s v="40004697"/>
    <s v="רמות מ.א. ניהול ותחזוקה (1993) בע&quot;מ"/>
    <s v="511845497"/>
    <s v="3"/>
    <n v="3313922.32"/>
    <s v="ILS"/>
    <n v="3313922.32"/>
    <n v="53.06"/>
    <n v="2485441.7400000002"/>
    <n v="1758275.22"/>
    <n v="864765.88"/>
    <s v=""/>
    <s v=" דמ&quot;נ שנת 2025 קרית הממשלה תל אביב שורה 10 - דמ&quot;נ"/>
    <s v="X"/>
    <n v="0"/>
    <s v="@FM@"/>
    <s v="99"/>
    <s v=""/>
    <s v="206787160"/>
    <s v=""/>
    <s v="שיקו סופרי"/>
    <n v="828480.58"/>
    <n v="10"/>
    <n v="5"/>
    <n v="4"/>
    <n v="53.06"/>
    <n v="0.5"/>
    <x v="1"/>
    <e v="#N/A"/>
    <x v="151"/>
  </r>
  <r>
    <m/>
    <m/>
    <s v="4502589004"/>
    <s v="ZPFC"/>
    <s v="0800"/>
    <s v=""/>
    <d v="2025-04-01T00:00:00"/>
    <d v="2025-02-01T00:00:00"/>
    <d v="2025-06-30T00:00:00"/>
    <m/>
    <s v="40011874"/>
    <s v="אלקטרה אפ אם- אחזקת מבנים ומערכות ב"/>
    <s v="511095853"/>
    <s v="3"/>
    <n v="1243465.1200000001"/>
    <s v="ILS"/>
    <n v="1243465.1200000001"/>
    <n v="0"/>
    <n v="0"/>
    <n v="0"/>
    <n v="1306339.19"/>
    <s v=""/>
    <s v=" מתן שירותי תחזוקה עבור מבנים שונים של משרד המשפטי"/>
    <s v="X"/>
    <n v="0"/>
    <s v="@FM@"/>
    <s v="01"/>
    <s v=""/>
    <s v="206787160"/>
    <s v="  1,053,784.00"/>
    <s v="ירון זוהר"/>
    <n v="1243465.1200000001"/>
    <n v="4"/>
    <n v="6"/>
    <e v="#NUM!"/>
    <n v="0"/>
    <n v="1.5"/>
    <x v="0"/>
    <e v="#N/A"/>
    <x v="14"/>
  </r>
  <r>
    <m/>
    <m/>
    <s v="4502589428"/>
    <s v="ZNB"/>
    <s v="0800"/>
    <s v=""/>
    <d v="2025-04-02T00:00:00"/>
    <d v="2024-10-01T00:00:00"/>
    <d v="2025-12-31T00:00:00"/>
    <m/>
    <s v="42209514"/>
    <s v="קמפוס אלקטרום בע&quot;מ"/>
    <s v="516245263"/>
    <s v="3"/>
    <n v="1716136.09"/>
    <s v="ILS"/>
    <n v="1716136.09"/>
    <n v="58.97"/>
    <n v="1489254.03"/>
    <n v="1182206.6499999999"/>
    <n v="604747.62"/>
    <s v=""/>
    <s v=" דמי ניהול לתקופה 1.10.2024-31.12.2025 קמ&quot;ש נתניה"/>
    <s v="X"/>
    <n v="0"/>
    <s v="@FM@"/>
    <s v="99"/>
    <s v=""/>
    <s v="206787160"/>
    <s v=""/>
    <s v="שיקו סופרי"/>
    <n v="567194.47"/>
    <n v="14"/>
    <n v="10"/>
    <n v="4"/>
    <n v="58.97"/>
    <n v="0.7142857142857143"/>
    <x v="1"/>
    <e v="#N/A"/>
    <x v="124"/>
  </r>
  <r>
    <m/>
    <m/>
    <s v="4502592978"/>
    <s v="ZPFC"/>
    <s v="0800"/>
    <s v=""/>
    <d v="2025-04-20T00:00:00"/>
    <d v="2025-01-01T00:00:00"/>
    <d v="2025-10-31T00:00:00"/>
    <s v="סתיו יצקן יפת"/>
    <s v="40004327"/>
    <s v="כץ משלוח בינעירוני מהיר בע&quot;מ"/>
    <s v="510990997"/>
    <s v="3"/>
    <n v="1104358.98"/>
    <s v="ILS"/>
    <n v="1104358.98"/>
    <n v="27.32"/>
    <n v="303737.78000000003"/>
    <n v="343379.77"/>
    <n v="919164.33"/>
    <s v=""/>
    <s v=" מתן שירותי דואר, מכרז 8.20 הארכת התקשרות בהתאם לפ"/>
    <s v="X"/>
    <n v="0"/>
    <s v="@FM@"/>
    <s v="01"/>
    <s v=""/>
    <s v="206787160"/>
    <s v="623,177.04"/>
    <s v="מירב כהן"/>
    <n v="802664.76"/>
    <n v="9"/>
    <n v="7"/>
    <n v="2"/>
    <n v="27.32"/>
    <n v="0.77777777777777779"/>
    <x v="0"/>
    <e v="#N/A"/>
    <x v="14"/>
  </r>
  <r>
    <m/>
    <m/>
    <s v="4501338547"/>
    <s v="ZPFC"/>
    <s v="0800"/>
    <s v=""/>
    <d v="2017-01-09T00:00:00"/>
    <m/>
    <m/>
    <s v="עזרא זאב גוטרמן"/>
    <s v="40001337"/>
    <s v="גרפיטי - שיווק ציוד משרדי ונייר בע&quot;"/>
    <s v="511846156"/>
    <s v="3"/>
    <n v="3210.65"/>
    <s v="ILS"/>
    <n v="3210.65"/>
    <n v="71.83"/>
    <n v="2300.5300000000002"/>
    <n v="2300.54"/>
    <n v="910.04"/>
    <s v=""/>
    <s v=" ציוד משרדי בית הדין דרוזי מסעדה איש קשר : Nadim K"/>
    <s v=""/>
    <n v="0"/>
    <s v="@FM@"/>
    <s v="07"/>
    <s v=""/>
    <s v="332622802"/>
    <s v=""/>
    <s v="מאיה לוי"/>
    <n v="910.04"/>
    <n v="0"/>
    <n v="1507"/>
    <e v="#NUM!"/>
    <n v="71.83"/>
    <e v="#DIV/0!"/>
    <x v="3"/>
    <e v="#N/A"/>
    <x v="171"/>
  </r>
  <r>
    <m/>
    <m/>
    <s v="4501343571"/>
    <s v="ZPFC"/>
    <s v="0800"/>
    <s v=""/>
    <d v="2017-01-16T00:00:00"/>
    <m/>
    <m/>
    <m/>
    <s v="40001337"/>
    <s v="גרפיטי - שיווק ציוד משרדי ונייר בע&quot;"/>
    <s v="511846156"/>
    <s v="3"/>
    <n v="2812.75"/>
    <s v="ILS"/>
    <n v="2812.75"/>
    <n v="64.23"/>
    <n v="1801.03"/>
    <n v="1801"/>
    <n v="1011.43"/>
    <s v=""/>
    <s v=" ציוד משרדי סיוע משפטי מחוז נצרת אשת קשר נדידה אבו"/>
    <s v=""/>
    <n v="0"/>
    <s v="@FM@"/>
    <s v="07"/>
    <s v=""/>
    <s v="332622802"/>
    <s v=""/>
    <s v=""/>
    <n v="1011.43"/>
    <n v="0"/>
    <n v="1507"/>
    <e v="#NUM!"/>
    <n v="64.23"/>
    <e v="#DIV/0!"/>
    <x v="3"/>
    <e v="#N/A"/>
    <x v="171"/>
  </r>
  <r>
    <m/>
    <m/>
    <s v="4501364852"/>
    <s v="ZPFC"/>
    <s v="0800"/>
    <s v=""/>
    <d v="2017-02-19T00:00:00"/>
    <m/>
    <m/>
    <m/>
    <s v="40001337"/>
    <s v="גרפיטי - שיווק ציוד משרדי ונייר בע&quot;"/>
    <s v="511846156"/>
    <s v="3"/>
    <n v="7144.74"/>
    <s v="ILS"/>
    <n v="7144.74"/>
    <n v="94.93"/>
    <n v="6779.88"/>
    <n v="6779.9"/>
    <n v="364.86"/>
    <s v=""/>
    <s v=" ציוד משרדי סיוע משפטי מחוז לוד אשת קשר : בריג''ט"/>
    <s v=""/>
    <n v="0"/>
    <s v="@FM@"/>
    <s v="07"/>
    <s v=""/>
    <s v="332622802"/>
    <s v=""/>
    <s v=""/>
    <n v="364.86"/>
    <n v="0"/>
    <n v="1507"/>
    <e v="#NUM!"/>
    <n v="94.93"/>
    <e v="#DIV/0!"/>
    <x v="3"/>
    <e v="#N/A"/>
    <x v="171"/>
  </r>
  <r>
    <m/>
    <m/>
    <s v="4501396465"/>
    <s v="ZPFC"/>
    <s v="0800"/>
    <s v=""/>
    <d v="2017-04-27T00:00:00"/>
    <m/>
    <m/>
    <s v="עזרא זאב גוטרמן"/>
    <s v="40001337"/>
    <s v="גרפיטי - שיווק ציוד משרדי ונייר בע&quot;"/>
    <s v="511846156"/>
    <s v="3"/>
    <n v="17156.599999999999"/>
    <s v="ILS"/>
    <n v="17156.599999999999"/>
    <n v="97.07"/>
    <n v="16649.29"/>
    <n v="16649.240000000002"/>
    <n v="507.2"/>
    <s v=""/>
    <s v=" ציוד משרדי עבור פרקליטות פלילי מחוז דרום אשת קשר"/>
    <s v=""/>
    <n v="0"/>
    <s v="@FM@"/>
    <s v="07"/>
    <s v=""/>
    <s v="332622802"/>
    <s v=""/>
    <s v="ענת דקל"/>
    <n v="507.21"/>
    <n v="0"/>
    <n v="1507"/>
    <e v="#NUM!"/>
    <n v="97.07"/>
    <e v="#DIV/0!"/>
    <x v="3"/>
    <e v="#N/A"/>
    <x v="171"/>
  </r>
  <r>
    <m/>
    <m/>
    <s v="4502589281"/>
    <s v="ZPFC"/>
    <s v="0800"/>
    <s v=""/>
    <d v="2025-04-02T00:00:00"/>
    <m/>
    <m/>
    <s v="שוהם אבינועם"/>
    <s v="40001103"/>
    <s v="קרביץ )4791( בעמ"/>
    <s v="510674039"/>
    <s v="3"/>
    <n v="17454.43"/>
    <s v="ILS"/>
    <n v="17454.43"/>
    <n v="96.58"/>
    <n v="17268.97"/>
    <n v="16858.310000000001"/>
    <n v="191.83"/>
    <s v=""/>
    <s v=" ציוד משרדי פרקליטות חיפה פלילי  רדה שוחט אלון, 05"/>
    <s v="X"/>
    <n v="0"/>
    <s v="@FM@"/>
    <s v="07"/>
    <s v=""/>
    <s v="315174656"/>
    <s v=""/>
    <s v="רדה שוחט אלון"/>
    <n v="185.46"/>
    <n v="0"/>
    <n v="1507"/>
    <e v="#NUM!"/>
    <n v="96.58"/>
    <e v="#DIV/0!"/>
    <x v="3"/>
    <e v="#N/A"/>
    <x v="171"/>
  </r>
  <r>
    <m/>
    <m/>
    <s v="4502605164"/>
    <s v="ZPFC"/>
    <s v="0800"/>
    <s v=""/>
    <d v="2025-05-22T00:00:00"/>
    <m/>
    <m/>
    <s v="שוהם אבינועם"/>
    <s v="40001103"/>
    <s v="קרביץ )4791( בעמ"/>
    <s v="510674039"/>
    <s v="3"/>
    <n v="6278.53"/>
    <s v="ILS"/>
    <n v="6278.53"/>
    <n v="0"/>
    <n v="0"/>
    <n v="0"/>
    <n v="6493.64"/>
    <s v=""/>
    <s v=" ציוד משרדי פרקליטות חיפה פלילי לוטם גגתי, 054-753"/>
    <s v="X"/>
    <n v="0"/>
    <s v="@FM@"/>
    <s v="07"/>
    <s v=""/>
    <s v="315174656"/>
    <s v=""/>
    <s v="רדה שוחט אלון"/>
    <n v="6278.53"/>
    <n v="0"/>
    <n v="1507"/>
    <e v="#NUM!"/>
    <n v="0"/>
    <e v="#DIV/0!"/>
    <x v="3"/>
    <e v="#N/A"/>
    <x v="171"/>
  </r>
  <r>
    <m/>
    <m/>
    <s v="4501890724"/>
    <s v="ZPFC"/>
    <s v="0800"/>
    <s v=""/>
    <d v="2020-04-23T00:00:00"/>
    <d v="2020-04-01T00:00:00"/>
    <d v="2024-09-30T00:00:00"/>
    <s v="שיקו סופרי"/>
    <s v="40319842"/>
    <s v="ע.ר.ד. הובלות דוד בע&quot;מ"/>
    <s v="513415455"/>
    <s v="3"/>
    <n v="8207099.5499999998"/>
    <s v="ILS"/>
    <n v="8207099.5499999998"/>
    <n v="99.04"/>
    <n v="7473864.9500000002"/>
    <n v="7720765.4100000001"/>
    <n v="90847.23"/>
    <s v=""/>
    <s v=" הובלות ארצי פרוט' 94/20 מיום 17/03/2020, מכרז פומ"/>
    <s v="X"/>
    <n v="0"/>
    <s v="@FM@"/>
    <s v="01"/>
    <s v=""/>
    <s v="055630974"/>
    <s v=" 24,940.83"/>
    <s v="דליה בנימין"/>
    <n v="79100.37"/>
    <n v="53"/>
    <n v="64"/>
    <e v="#NUM!"/>
    <n v="99.04"/>
    <n v="1.2075471698113207"/>
    <x v="1"/>
    <e v="#N/A"/>
    <x v="172"/>
  </r>
  <r>
    <m/>
    <m/>
    <s v="4502188409"/>
    <s v="ZPFC"/>
    <s v="0800"/>
    <s v=""/>
    <d v="2022-06-14T00:00:00"/>
    <d v="2023-01-01T00:00:00"/>
    <d v="2025-02-28T00:00:00"/>
    <m/>
    <s v="40006977"/>
    <s v="אי.טי.טי.אי )שיווק( בע&quot;מ"/>
    <s v="510908361"/>
    <s v="3"/>
    <n v="1004705.13"/>
    <s v="ILS"/>
    <n v="1004705.13"/>
    <n v="96.31"/>
    <n v="993338.22"/>
    <n v="990519.08"/>
    <n v="43405.32"/>
    <s v=""/>
    <s v=" שירותי מיחשוב התקשרות עם חברת ITTI פרוטוקול ועדת"/>
    <s v="X"/>
    <n v="0"/>
    <s v="@FM@"/>
    <s v="01"/>
    <s v=""/>
    <s v="055630974"/>
    <s v="  4,002.02"/>
    <s v="לילית ביטון"/>
    <n v="37087.519999999997"/>
    <n v="25"/>
    <n v="31"/>
    <e v="#NUM!"/>
    <n v="96.31"/>
    <n v="1.24"/>
    <x v="1"/>
    <e v="#N/A"/>
    <x v="129"/>
  </r>
  <r>
    <m/>
    <m/>
    <s v="4502429487"/>
    <s v="ZA"/>
    <s v="0800"/>
    <s v=""/>
    <d v="2024-01-29T00:00:00"/>
    <d v="2024-01-01T00:00:00"/>
    <d v="2024-12-31T00:00:00"/>
    <m/>
    <s v="40524900"/>
    <s v="ים חניונים - קריית הלאום ראשון לציו"/>
    <s v="514174416"/>
    <s v="3"/>
    <n v="87792"/>
    <s v="ILS"/>
    <n v="87792"/>
    <n v="78.33"/>
    <n v="68302.600000000006"/>
    <n v="68028.84"/>
    <n v="19021.599999999999"/>
    <s v=""/>
    <s v=" פרוטוקול  מספר 323/23  מיום 18/12/2023  התקשרות ל"/>
    <s v=""/>
    <n v="0"/>
    <s v="@FM@"/>
    <s v="23"/>
    <s v="01"/>
    <s v="055630974"/>
    <s v=""/>
    <s v="שיקו סופרי"/>
    <n v="19021.599999999999"/>
    <n v="11"/>
    <n v="19"/>
    <e v="#NUM!"/>
    <n v="78.33"/>
    <n v="1.7272727272727273"/>
    <x v="1"/>
    <e v="#N/A"/>
    <x v="66"/>
  </r>
  <r>
    <m/>
    <m/>
    <s v="4502429493"/>
    <s v="ZA"/>
    <s v="0800"/>
    <s v=""/>
    <d v="2024-01-29T00:00:00"/>
    <d v="2024-01-01T00:00:00"/>
    <d v="2024-12-31T00:00:00"/>
    <m/>
    <s v="41579650"/>
    <s v="שיכון ובינוי -סולל בונה נצרת עילית"/>
    <s v="550278196"/>
    <s v="3"/>
    <n v="1488999.05"/>
    <s v="ILS"/>
    <n v="1488999.05"/>
    <n v="74.930000000000007"/>
    <n v="0"/>
    <n v="1276878.5"/>
    <n v="350811.2"/>
    <s v=""/>
    <s v=" פרוטוקול מספר 313/22 מאשר התקשרות לצורך מתן שירות"/>
    <s v="X"/>
    <n v="0"/>
    <s v="@FM@"/>
    <s v="07"/>
    <s v=""/>
    <s v="055630974"/>
    <s v=""/>
    <s v="שיקו סופרי"/>
    <n v="295916.77"/>
    <n v="11"/>
    <n v="19"/>
    <e v="#NUM!"/>
    <n v="74.930000000000007"/>
    <n v="1.7272727272727273"/>
    <x v="1"/>
    <e v="#N/A"/>
    <x v="66"/>
  </r>
  <r>
    <m/>
    <m/>
    <s v="4502429495"/>
    <s v="ZA"/>
    <s v="0800"/>
    <s v=""/>
    <d v="2024-01-29T00:00:00"/>
    <d v="2024-01-01T00:00:00"/>
    <d v="2024-12-31T00:00:00"/>
    <m/>
    <s v="41081899"/>
    <s v="מיקדן חניון בית קרדן בע&quot;מ"/>
    <s v="513450551"/>
    <s v="3"/>
    <n v="144432"/>
    <s v="ILS"/>
    <n v="144432"/>
    <n v="78.75"/>
    <n v="112776.3"/>
    <n v="128172.72"/>
    <n v="36097.919999999998"/>
    <s v=""/>
    <s v=" פרוטוקול מספר 282/23 מיום 20/11/2023  חניה לשנת 2"/>
    <s v="X"/>
    <n v="0"/>
    <s v="@FM@"/>
    <s v="07"/>
    <s v=""/>
    <s v="055630974"/>
    <s v=""/>
    <s v="שיקו סופרי"/>
    <n v="30691.8"/>
    <n v="11"/>
    <n v="19"/>
    <e v="#NUM!"/>
    <n v="78.75"/>
    <n v="1.7272727272727273"/>
    <x v="1"/>
    <e v="#N/A"/>
    <x v="66"/>
  </r>
  <r>
    <m/>
    <m/>
    <s v="4502429496"/>
    <s v="ZA"/>
    <s v="0800"/>
    <s v=""/>
    <d v="2024-01-29T00:00:00"/>
    <d v="2024-01-01T00:00:00"/>
    <d v="2025-12-31T00:00:00"/>
    <m/>
    <s v="41081899"/>
    <s v="מיקדן חניון בית קרדן בע&quot;מ"/>
    <s v="513450551"/>
    <s v="3"/>
    <n v="54320.1"/>
    <s v="ILS"/>
    <n v="54320.1"/>
    <n v="69.61"/>
    <n v="37592.1"/>
    <n v="42085.65"/>
    <n v="19464.57"/>
    <s v=""/>
    <s v=" פרוטוקול  מספר 246/22מיום 11/07/2022 התקשרות לצור"/>
    <s v="X"/>
    <n v="0"/>
    <s v="@FM@"/>
    <s v="23"/>
    <s v="01"/>
    <s v="055630974"/>
    <s v=""/>
    <s v="שיקו סופרי"/>
    <n v="16549.5"/>
    <n v="23"/>
    <n v="19"/>
    <n v="4"/>
    <n v="69.61"/>
    <n v="0.82608695652173914"/>
    <x v="1"/>
    <e v="#N/A"/>
    <x v="66"/>
  </r>
  <r>
    <m/>
    <m/>
    <s v="4502429928"/>
    <s v="ZA"/>
    <s v="0800"/>
    <s v=""/>
    <d v="2024-01-30T00:00:00"/>
    <d v="2024-01-01T00:00:00"/>
    <d v="2024-12-31T00:00:00"/>
    <m/>
    <s v="40004927"/>
    <s v="מחצית היובל בע&quot;מ"/>
    <s v="512686114"/>
    <s v="3"/>
    <n v="702100"/>
    <s v="ILS"/>
    <n v="702100"/>
    <n v="96.23"/>
    <n v="0"/>
    <n v="956851.62"/>
    <n v="37928.949999999997"/>
    <s v=""/>
    <s v=" פרוטוקול מספר 315/22 מאשר התקשרות לצורך מתן שירות"/>
    <s v="X"/>
    <n v="0"/>
    <s v="@FM@"/>
    <s v="07"/>
    <s v=""/>
    <s v="055630974"/>
    <s v=""/>
    <s v="שיקו סופרי"/>
    <n v="26454.07"/>
    <n v="11"/>
    <n v="19"/>
    <e v="#NUM!"/>
    <n v="96.23"/>
    <n v="1.7272727272727273"/>
    <x v="1"/>
    <e v="#N/A"/>
    <x v="66"/>
  </r>
  <r>
    <m/>
    <m/>
    <s v="4502429956"/>
    <s v="ZA"/>
    <s v="0800"/>
    <s v=""/>
    <d v="2024-01-30T00:00:00"/>
    <d v="2024-01-01T00:00:00"/>
    <d v="2025-12-31T00:00:00"/>
    <m/>
    <s v="40001471"/>
    <s v="אשמורת תיכונה בע&quot;מ"/>
    <s v="512574948"/>
    <s v="3"/>
    <n v="1858725.35"/>
    <s v="ILS"/>
    <n v="1858725.35"/>
    <n v="48.69"/>
    <n v="0"/>
    <n v="1346988.52"/>
    <n v="581036.41"/>
    <s v=""/>
    <s v=" פרוטוקול  מספר 269/23  מיום 13/11/2023 התקשרות  ל"/>
    <s v="X"/>
    <n v="0"/>
    <s v="@FM@"/>
    <s v="07"/>
    <s v=""/>
    <s v="055630974"/>
    <s v=""/>
    <s v="שיקו סופרי"/>
    <n v="371722.11"/>
    <n v="23"/>
    <n v="19"/>
    <n v="4"/>
    <n v="48.69"/>
    <n v="0.82608695652173914"/>
    <x v="0"/>
    <e v="#N/A"/>
    <x v="66"/>
  </r>
  <r>
    <m/>
    <m/>
    <s v="4502429965"/>
    <s v="ZA"/>
    <s v="0800"/>
    <s v=""/>
    <d v="2024-01-30T00:00:00"/>
    <d v="2024-01-01T00:00:00"/>
    <d v="2024-12-31T00:00:00"/>
    <m/>
    <s v="40465938"/>
    <s v="קרית תעשיות עתירות מדע בע&quot;מ"/>
    <s v="510535420"/>
    <s v="3"/>
    <n v="228684"/>
    <s v="ILS"/>
    <n v="228684"/>
    <n v="71.209999999999994"/>
    <n v="161460"/>
    <n v="194486.88"/>
    <n v="82384.84"/>
    <s v=""/>
    <s v=" פרוטוקול מספר 441/22 מאשר התקשרות לצורך מתן שירות"/>
    <s v="X"/>
    <n v="0"/>
    <s v="@FM@"/>
    <s v="07"/>
    <s v=""/>
    <s v="055630974"/>
    <s v=""/>
    <s v="שיקו סופרי"/>
    <n v="65844"/>
    <n v="11"/>
    <n v="19"/>
    <e v="#NUM!"/>
    <n v="71.209999999999994"/>
    <n v="1.7272727272727273"/>
    <x v="1"/>
    <e v="#N/A"/>
    <x v="66"/>
  </r>
  <r>
    <m/>
    <m/>
    <s v="4502430030"/>
    <s v="ZA"/>
    <s v="0800"/>
    <s v=""/>
    <d v="2024-01-30T00:00:00"/>
    <d v="2024-01-01T00:00:00"/>
    <d v="2024-12-31T00:00:00"/>
    <m/>
    <s v="42139225"/>
    <s v="אלטשולר שחם גמל ופנסיה בע&quot;מ"/>
    <s v="513173393"/>
    <s v="3"/>
    <n v="342672"/>
    <s v="ILS"/>
    <n v="342672"/>
    <n v="75.2"/>
    <n v="0"/>
    <n v="303662.21999999997"/>
    <n v="104515.45"/>
    <s v=""/>
    <s v=" פרוטוקול מספר 35/23  מאשר התקשרות לצורך מתן שירות"/>
    <s v="X"/>
    <n v="0"/>
    <s v="@FM@"/>
    <s v="07"/>
    <s v=""/>
    <s v="055630974"/>
    <s v=""/>
    <s v="שיקו סופרי"/>
    <n v="84978.880000000005"/>
    <n v="11"/>
    <n v="19"/>
    <e v="#NUM!"/>
    <n v="75.2"/>
    <n v="1.7272727272727273"/>
    <x v="1"/>
    <e v="#N/A"/>
    <x v="66"/>
  </r>
  <r>
    <m/>
    <m/>
    <s v="4502436494"/>
    <s v="ZA"/>
    <s v="0800"/>
    <s v=""/>
    <d v="2024-02-14T00:00:00"/>
    <d v="2024-01-01T00:00:00"/>
    <d v="2024-12-31T00:00:00"/>
    <m/>
    <s v="40003406"/>
    <s v="קרדן נדל&quot;ן יזום ופיתוח בע&quot;מ"/>
    <s v="520041005"/>
    <s v="3"/>
    <n v="1185900"/>
    <s v="ILS"/>
    <n v="1185900"/>
    <n v="92.24"/>
    <n v="1084590"/>
    <n v="1228060.3"/>
    <n v="108252.13"/>
    <s v=""/>
    <s v=" פרוטוקול מספר 271/23  מיום 13/11/2023  מתן שירותי"/>
    <s v="X"/>
    <n v="0"/>
    <s v="@FM@"/>
    <s v="07"/>
    <s v=""/>
    <s v="055630974"/>
    <s v=""/>
    <s v="שיקו סופרי"/>
    <n v="92040"/>
    <n v="11"/>
    <n v="19"/>
    <e v="#NUM!"/>
    <n v="92.24"/>
    <n v="1.7272727272727273"/>
    <x v="1"/>
    <e v="#N/A"/>
    <x v="66"/>
  </r>
  <r>
    <m/>
    <m/>
    <s v="4502437429"/>
    <s v="ZPFC"/>
    <s v="0800"/>
    <s v=""/>
    <d v="2024-02-15T00:00:00"/>
    <d v="2024-01-01T00:00:00"/>
    <d v="2024-12-31T00:00:00"/>
    <m/>
    <s v="40148536"/>
    <s v="אחוזות החוף בע'מ"/>
    <s v="510266208"/>
    <s v="3"/>
    <n v="50427.3"/>
    <s v="ILS"/>
    <n v="50427.3"/>
    <n v="98.12"/>
    <n v="49778.95"/>
    <n v="49479.05"/>
    <n v="948.25"/>
    <s v=""/>
    <s v=" התקשרות למתן שירותי חניה  בית הדר ת&quot;א התקשרות עד"/>
    <s v=""/>
    <n v="0"/>
    <s v="@FM@"/>
    <s v="23"/>
    <s v="57"/>
    <s v="055630974"/>
    <s v="211.72"/>
    <s v="שיקו סופרי"/>
    <n v="948.25"/>
    <n v="11"/>
    <n v="19"/>
    <e v="#NUM!"/>
    <n v="98.12"/>
    <n v="1.7272727272727273"/>
    <x v="1"/>
    <e v="#N/A"/>
    <x v="58"/>
  </r>
  <r>
    <m/>
    <m/>
    <s v="4502554375"/>
    <s v="ZNB"/>
    <s v="0800"/>
    <s v=""/>
    <d v="2024-12-31T00:00:00"/>
    <d v="2024-12-31T00:00:00"/>
    <d v="2025-01-31T00:00:00"/>
    <m/>
    <s v="10000642"/>
    <s v="מטה חשכ&quot;ל-מנהלת הבינוי"/>
    <s v=""/>
    <s v="3"/>
    <n v="2161497.7999999998"/>
    <s v="ILS"/>
    <n v="2161497.7999999998"/>
    <n v="100"/>
    <n v="2161497.7999999998"/>
    <n v="2161497.7999999998"/>
    <n v="0"/>
    <s v=""/>
    <s v=" חיוב בניין חדש למטה חשכ&quot;ל  מנהלת הבינוי"/>
    <s v=""/>
    <n v="0"/>
    <s v="@FM@"/>
    <s v="85"/>
    <s v=""/>
    <s v="055630974"/>
    <s v=""/>
    <s v=""/>
    <n v="0"/>
    <n v="1"/>
    <n v="7"/>
    <e v="#NUM!"/>
    <n v="100"/>
    <n v="7"/>
    <x v="1"/>
    <e v="#N/A"/>
    <x v="173"/>
  </r>
  <r>
    <m/>
    <s v="052"/>
    <s v="4502627400"/>
    <s v="ZFO"/>
    <s v="0800"/>
    <s v=""/>
    <d v="2025-07-27T00:00:00"/>
    <d v="2025-07-01T00:00:00"/>
    <d v="2025-12-31T00:00:00"/>
    <s v="שיקו סופרי"/>
    <s v="10000002"/>
    <s v="החשב הכללי"/>
    <s v="500100136"/>
    <s v="1"/>
    <n v="8000000"/>
    <s v="ILS"/>
    <n v="8000000"/>
    <n v="0"/>
    <n v="0"/>
    <n v="0"/>
    <n v="8000000"/>
    <s v=""/>
    <s v=" 27/07/2025  סבסוד ארוחות  הזמנה חדשה לקישור תשלומ"/>
    <s v=""/>
    <n v="0"/>
    <s v=""/>
    <s v="85"/>
    <s v=""/>
    <s v="055630974"/>
    <s v=""/>
    <s v=""/>
    <n v="8000000"/>
    <n v="5"/>
    <n v="1"/>
    <n v="4"/>
    <n v="0"/>
    <n v="0.2"/>
    <x v="2"/>
    <e v="#N/A"/>
    <x v="174"/>
  </r>
  <r>
    <m/>
    <s v="053"/>
    <s v="4502138583"/>
    <s v="ZPFC"/>
    <s v="0800"/>
    <s v=""/>
    <d v="2022-02-07T00:00:00"/>
    <m/>
    <m/>
    <s v="דניאל בן שטרית"/>
    <s v="40001103"/>
    <s v="קרביץ )4791( בעמ"/>
    <s v="510674039"/>
    <s v="3"/>
    <n v="39267.040000000001"/>
    <s v="ILS"/>
    <n v="39267.040000000001"/>
    <n v="98.15"/>
    <n v="36907.339999999997"/>
    <n v="38219.370000000003"/>
    <n v="2489"/>
    <s v=""/>
    <s v=" כיבוד משקי, רישום והסדר מקרקעין, יאיר אבוחצירה 05"/>
    <s v="X"/>
    <n v="0"/>
    <s v="@FM@"/>
    <s v="07"/>
    <s v=""/>
    <s v="054860499"/>
    <s v=""/>
    <s v="יאיר אבוחצירה"/>
    <n v="2151.7399999999998"/>
    <n v="0"/>
    <n v="1507"/>
    <e v="#NUM!"/>
    <n v="98.15"/>
    <e v="#DIV/0!"/>
    <x v="3"/>
    <e v="#N/A"/>
    <x v="175"/>
  </r>
  <r>
    <m/>
    <m/>
    <s v="4502163788"/>
    <s v="ZNB"/>
    <s v="0800"/>
    <s v=""/>
    <d v="2022-04-05T00:00:00"/>
    <m/>
    <m/>
    <m/>
    <s v="40188339"/>
    <s v="אלקטרו קובי בע&quot;מ"/>
    <s v="511534893"/>
    <s v="3"/>
    <n v="2921.28"/>
    <s v="ILS"/>
    <n v="2921.28"/>
    <n v="86.93"/>
    <n v="2531.88"/>
    <n v="2536.71"/>
    <n v="389.4"/>
    <s v=""/>
    <s v=" אלקטרו קובי - טבריה. 1) 2 קומקום חשמלי כולל משלוח"/>
    <s v=""/>
    <n v="0"/>
    <s v="@FM@"/>
    <s v="23"/>
    <s v="57"/>
    <s v="054860499"/>
    <s v=""/>
    <s v="אורטל מויאל"/>
    <n v="389.4"/>
    <n v="0"/>
    <n v="1507"/>
    <e v="#NUM!"/>
    <n v="86.93"/>
    <e v="#DIV/0!"/>
    <x v="3"/>
    <e v="#N/A"/>
    <x v="176"/>
  </r>
  <r>
    <m/>
    <m/>
    <s v="4502184086"/>
    <s v="ZNB"/>
    <s v="0800"/>
    <s v=""/>
    <d v="2022-06-01T00:00:00"/>
    <m/>
    <m/>
    <m/>
    <s v="42363145"/>
    <s v="טרקלין חשמל - מוצרי צריכה בע&quot;מ"/>
    <s v="512946500"/>
    <s v="3"/>
    <n v="5599.87"/>
    <s v="ILS"/>
    <n v="5599.87"/>
    <n v="60.2"/>
    <n v="3356.73"/>
    <n v="3353.64"/>
    <n v="2232.56"/>
    <s v=""/>
    <s v=" טרקלין חשמל - מוצרי צריכה בע&quot;מ 1) מקרר משרדי כ-10"/>
    <s v=""/>
    <n v="0"/>
    <s v="@FM@"/>
    <s v="23"/>
    <s v="57"/>
    <s v="054860499"/>
    <s v=""/>
    <s v="פרח מזרחי"/>
    <n v="2243.14"/>
    <n v="0"/>
    <n v="1507"/>
    <e v="#NUM!"/>
    <n v="60.2"/>
    <e v="#DIV/0!"/>
    <x v="3"/>
    <e v="#N/A"/>
    <x v="177"/>
  </r>
  <r>
    <m/>
    <m/>
    <s v="4502188383"/>
    <s v="ZPFC"/>
    <s v="0800"/>
    <s v=""/>
    <d v="2022-06-14T00:00:00"/>
    <m/>
    <m/>
    <m/>
    <s v="40188339"/>
    <s v="אלקטרו קובי בע&quot;מ"/>
    <s v="511534893"/>
    <s v="3"/>
    <n v="7104.99"/>
    <s v="ILS"/>
    <n v="7104.99"/>
    <n v="91.48"/>
    <n v="6491.16"/>
    <n v="6492.21"/>
    <n v="611.24"/>
    <s v=""/>
    <s v=" מוצרי חשמל אפ&quot;כ ת&quot;א נורית יוחאי 0506216157 התשלום"/>
    <s v=""/>
    <n v="0"/>
    <s v="@FM@"/>
    <s v="23"/>
    <s v="57"/>
    <s v="054860499"/>
    <s v=""/>
    <s v="נורית יוחאי"/>
    <n v="611.24"/>
    <n v="0"/>
    <n v="1507"/>
    <e v="#NUM!"/>
    <n v="91.48"/>
    <e v="#DIV/0!"/>
    <x v="3"/>
    <e v="#N/A"/>
    <x v="178"/>
  </r>
  <r>
    <m/>
    <m/>
    <s v="4502224603"/>
    <s v="ZPFC"/>
    <s v="0800"/>
    <s v=""/>
    <d v="2022-09-12T00:00:00"/>
    <m/>
    <m/>
    <m/>
    <s v="40001103"/>
    <s v="קרביץ )4791( בעמ"/>
    <s v="510674039"/>
    <s v="3"/>
    <n v="4919.12"/>
    <s v="ILS"/>
    <n v="4919.12"/>
    <n v="87.34"/>
    <n v="4900.7"/>
    <n v="4593.17"/>
    <n v="755.5"/>
    <s v=""/>
    <s v=" כיבוד משקי, הרשות להגנת הפרטיות, חופית זהוראי, 05"/>
    <s v="X"/>
    <n v="0"/>
    <s v="@FM@"/>
    <s v="07"/>
    <s v=""/>
    <s v="054860499"/>
    <s v=""/>
    <s v="חופית זהוראי"/>
    <n v="653.13"/>
    <n v="0"/>
    <n v="1507"/>
    <e v="#NUM!"/>
    <n v="87.34"/>
    <e v="#DIV/0!"/>
    <x v="3"/>
    <e v="#N/A"/>
    <x v="175"/>
  </r>
  <r>
    <m/>
    <m/>
    <s v="4502224949"/>
    <s v="ZPFC"/>
    <s v="0800"/>
    <s v=""/>
    <d v="2022-09-12T00:00:00"/>
    <m/>
    <m/>
    <m/>
    <s v="40001103"/>
    <s v="קרביץ )4791( בעמ"/>
    <s v="510674039"/>
    <s v="3"/>
    <n v="36896.519999999997"/>
    <s v="ILS"/>
    <n v="36896.519999999997"/>
    <n v="81.48"/>
    <n v="27603.62"/>
    <n v="29818.240000000002"/>
    <n v="10488.64"/>
    <s v=""/>
    <s v=" כיבוד משקי הנהלת הרשות לרישום והסדר זכויות מקרקעי"/>
    <s v="X"/>
    <n v="0"/>
    <s v="@FM@"/>
    <s v="07"/>
    <s v=""/>
    <s v="054860499"/>
    <s v=""/>
    <s v="יאיר אבוחצירה"/>
    <n v="9067.4699999999993"/>
    <n v="0"/>
    <n v="1507"/>
    <e v="#NUM!"/>
    <n v="81.48"/>
    <e v="#DIV/0!"/>
    <x v="3"/>
    <e v="#N/A"/>
    <x v="175"/>
  </r>
  <r>
    <m/>
    <m/>
    <s v="4502234432"/>
    <s v="ZPFC"/>
    <s v="0800"/>
    <s v=""/>
    <d v="2022-10-23T00:00:00"/>
    <m/>
    <m/>
    <m/>
    <s v="40001103"/>
    <s v="קרביץ )4791( בעמ"/>
    <s v="510674039"/>
    <s v="3"/>
    <n v="6663.13"/>
    <s v="ILS"/>
    <n v="6663.13"/>
    <n v="97.7"/>
    <n v="6508.79"/>
    <n v="6984.83"/>
    <n v="178.53"/>
    <s v=""/>
    <s v=" כיבוד משקי פרקליטות חיפה פלילי (שד' פל ים 15) לינ"/>
    <s v="X"/>
    <n v="0"/>
    <s v="@FM@"/>
    <s v="07"/>
    <s v=""/>
    <s v="054860499"/>
    <s v=""/>
    <s v="רדה שוחט אלון"/>
    <n v="154.34"/>
    <n v="0"/>
    <n v="1507"/>
    <e v="#NUM!"/>
    <n v="97.7"/>
    <e v="#DIV/0!"/>
    <x v="3"/>
    <e v="#N/A"/>
    <x v="175"/>
  </r>
  <r>
    <m/>
    <m/>
    <s v="4502234500"/>
    <s v="ZPFC"/>
    <s v="0800"/>
    <s v=""/>
    <d v="2022-10-23T00:00:00"/>
    <m/>
    <m/>
    <m/>
    <s v="40001103"/>
    <s v="קרביץ )4791( בעמ"/>
    <s v="510674039"/>
    <s v="3"/>
    <n v="905.96"/>
    <s v="ILS"/>
    <n v="905.96"/>
    <n v="85.1"/>
    <n v="769.04"/>
    <n v="825.29"/>
    <n v="157.09"/>
    <s v=""/>
    <s v=" ציוד משקי אגף ביקורת פנימית (הלל 6 קומה 5 י-ם) יפ"/>
    <s v="X"/>
    <n v="0"/>
    <s v="@FM@"/>
    <s v="07"/>
    <s v=""/>
    <s v="054860499"/>
    <s v=""/>
    <s v="יפית גורדון"/>
    <n v="135.81"/>
    <n v="0"/>
    <n v="1507"/>
    <e v="#NUM!"/>
    <n v="85.1"/>
    <e v="#DIV/0!"/>
    <x v="3"/>
    <e v="#N/A"/>
    <x v="179"/>
  </r>
  <r>
    <m/>
    <m/>
    <s v="4502247075"/>
    <s v="ZPFC"/>
    <s v="0800"/>
    <s v=""/>
    <d v="2022-11-17T00:00:00"/>
    <m/>
    <m/>
    <m/>
    <s v="40001103"/>
    <s v="קרביץ )4791( בעמ"/>
    <s v="510674039"/>
    <s v="3"/>
    <n v="1123.6400000000001"/>
    <s v="ILS"/>
    <n v="1123.6400000000001"/>
    <n v="90.62"/>
    <n v="1017.44"/>
    <n v="1091.8399999999999"/>
    <n v="122.85"/>
    <s v=""/>
    <s v=" ציוד משקי סניגוריה ארצית רוחמה שמואלי 0506216916"/>
    <s v="X"/>
    <n v="0"/>
    <s v="@FM@"/>
    <s v="07"/>
    <s v=""/>
    <s v="054860499"/>
    <s v=""/>
    <s v="רוחמה שמואלי"/>
    <n v="106.2"/>
    <n v="0"/>
    <n v="1507"/>
    <e v="#NUM!"/>
    <n v="90.62"/>
    <e v="#DIV/0!"/>
    <x v="3"/>
    <e v="#N/A"/>
    <x v="179"/>
  </r>
  <r>
    <m/>
    <m/>
    <s v="4502254979"/>
    <s v="ZPFC"/>
    <s v="0800"/>
    <s v=""/>
    <d v="2022-12-01T00:00:00"/>
    <m/>
    <m/>
    <m/>
    <s v="40001103"/>
    <s v="קרביץ )4791( בעמ"/>
    <s v="510674039"/>
    <s v="3"/>
    <n v="4474.25"/>
    <s v="ILS"/>
    <n v="4474.25"/>
    <n v="33.24"/>
    <n v="1474.67"/>
    <n v="1593.2"/>
    <n v="3455.12"/>
    <s v=""/>
    <s v=" כיבוד מישקי הרשות להגנת הפרטיות (דרך מנחם בגין 12"/>
    <s v="X"/>
    <n v="0"/>
    <s v="@FM@"/>
    <s v="07"/>
    <s v=""/>
    <s v="054860499"/>
    <s v=""/>
    <s v="חופית זהוראי"/>
    <n v="2986.98"/>
    <n v="0"/>
    <n v="1507"/>
    <e v="#NUM!"/>
    <n v="33.24"/>
    <e v="#DIV/0!"/>
    <x v="3"/>
    <e v="#N/A"/>
    <x v="180"/>
  </r>
  <r>
    <m/>
    <m/>
    <s v="4502308699"/>
    <s v="ZPFC"/>
    <s v="0800"/>
    <s v=""/>
    <d v="2023-03-16T00:00:00"/>
    <m/>
    <m/>
    <m/>
    <s v="40001103"/>
    <s v="קרביץ )4791( בעמ"/>
    <s v="510674039"/>
    <s v="3"/>
    <n v="9106.25"/>
    <s v="ILS"/>
    <n v="9106.25"/>
    <n v="109.82"/>
    <n v="9039.41"/>
    <n v="9926.7800000000007"/>
    <n v="1863.97"/>
    <s v=""/>
    <s v=" פרקליטות דרום פלילי, ענת דקל, 050-6216047 התשלום"/>
    <s v="X"/>
    <n v="0"/>
    <s v="@FM@"/>
    <s v="07"/>
    <s v=""/>
    <s v="054860499"/>
    <s v=""/>
    <s v="ענת דקל"/>
    <n v="1611.41"/>
    <n v="0"/>
    <n v="1507"/>
    <e v="#NUM!"/>
    <n v="109.82"/>
    <e v="#DIV/0!"/>
    <x v="3"/>
    <e v="#N/A"/>
    <x v="181"/>
  </r>
  <r>
    <m/>
    <m/>
    <s v="4502316394"/>
    <s v="ZPFC"/>
    <s v="0800"/>
    <s v=""/>
    <d v="2023-04-17T00:00:00"/>
    <m/>
    <m/>
    <s v="דניאל בן שטרית"/>
    <s v="40001103"/>
    <s v="קרביץ )4791( בעמ"/>
    <s v="510674039"/>
    <s v="3"/>
    <n v="2535.84"/>
    <s v="ILS"/>
    <n v="2535.84"/>
    <n v="92.85"/>
    <n v="2342.58"/>
    <n v="2542.91"/>
    <n v="210.48"/>
    <s v=""/>
    <s v=" פרקליטות חיפה אזרחי, ג'נאן אבראהים, 0539641691 הת"/>
    <s v="X"/>
    <n v="0"/>
    <s v="@FM@"/>
    <s v="07"/>
    <s v=""/>
    <s v="054860499"/>
    <s v=""/>
    <s v="ליטל אלקסלסי"/>
    <n v="181.96"/>
    <n v="0"/>
    <n v="1507"/>
    <e v="#NUM!"/>
    <n v="92.85"/>
    <e v="#DIV/0!"/>
    <x v="3"/>
    <e v="#N/A"/>
    <x v="181"/>
  </r>
  <r>
    <m/>
    <m/>
    <s v="4502408235"/>
    <s v="ZPFC"/>
    <s v="0800"/>
    <s v=""/>
    <d v="2023-12-14T00:00:00"/>
    <m/>
    <m/>
    <s v="יחיאל ליכטנשטיין"/>
    <s v="40010480"/>
    <s v="מסיעי אריה שאשא בע&quot;מ"/>
    <s v="510840028"/>
    <s v="3"/>
    <n v="857265.28"/>
    <s v="ILS"/>
    <n v="857265.28"/>
    <n v="73.17"/>
    <n v="667683.93999999994"/>
    <n v="757700.67"/>
    <n v="355585.07"/>
    <s v=""/>
    <s v=" הזמנה עבור קליטת חשבוניות 1/1/19-30/6/22 על חשבון"/>
    <s v="X"/>
    <n v="0"/>
    <s v="@FM@"/>
    <s v="07"/>
    <s v=""/>
    <s v="305394199"/>
    <s v="156,450.82"/>
    <s v="נסים גרידי"/>
    <n v="230013.93"/>
    <n v="0"/>
    <n v="1507"/>
    <e v="#NUM!"/>
    <n v="73.17"/>
    <e v="#DIV/0!"/>
    <x v="3"/>
    <e v="#N/A"/>
    <x v="182"/>
  </r>
  <r>
    <m/>
    <m/>
    <s v="4502367974"/>
    <s v="ZPFC"/>
    <s v="0800"/>
    <s v=""/>
    <d v="2023-09-03T00:00:00"/>
    <m/>
    <m/>
    <s v="מאיה לוי"/>
    <s v="40001103"/>
    <s v="קרביץ )4791( בעמ"/>
    <s v="510674039"/>
    <s v="3"/>
    <n v="30256.400000000001"/>
    <s v="ILS"/>
    <n v="30256.400000000001"/>
    <n v="95.98"/>
    <n v="29040.2"/>
    <n v="29040.03"/>
    <n v="1216.2"/>
    <s v=""/>
    <s v=" ציוד חד פעמי בהתאם להצעות מחיר לכלל יחידות המשרד."/>
    <s v=""/>
    <n v="0"/>
    <s v="@FM@"/>
    <s v="23"/>
    <s v="57"/>
    <s v="038792313"/>
    <s v="193.52"/>
    <s v=""/>
    <n v="1216.2"/>
    <n v="0"/>
    <n v="1507"/>
    <e v="#NUM!"/>
    <n v="95.98"/>
    <e v="#DIV/0!"/>
    <x v="3"/>
    <s v="MayaLe@justice.gov.il "/>
    <x v="15"/>
  </r>
  <r>
    <m/>
    <m/>
    <s v="4500006246"/>
    <s v="ZNB"/>
    <s v="0800"/>
    <s v=""/>
    <d v="2004-03-21T00:00:00"/>
    <m/>
    <m/>
    <s v="מרב כהן"/>
    <s v="40004654"/>
    <s v="אייגס - יעוץ, ניהול, יזום (2002) בע"/>
    <s v=""/>
    <s v="3"/>
    <n v="67146.600000000006"/>
    <s v="ILS"/>
    <n v="67146.600000000006"/>
    <n v="18"/>
    <n v="12214.8"/>
    <n v="12214.8"/>
    <n v="0"/>
    <s v=""/>
    <s v=" הזמנה לא פעילה נמחקה בתאריך 01/08/04"/>
    <s v=""/>
    <n v="0"/>
    <s v=""/>
    <s v="98"/>
    <s v=""/>
    <s v="027701267"/>
    <s v=""/>
    <s v=""/>
    <n v="0"/>
    <n v="0"/>
    <n v="1507"/>
    <e v="#NUM!"/>
    <n v="18"/>
    <e v="#DIV/0!"/>
    <x v="3"/>
    <e v="#N/A"/>
    <x v="183"/>
  </r>
  <r>
    <m/>
    <m/>
    <s v="4500011057"/>
    <s v="ZNB"/>
    <s v="0800"/>
    <s v=""/>
    <d v="2004-08-04T00:00:00"/>
    <m/>
    <m/>
    <m/>
    <s v="90013670"/>
    <s v="ברוכין אהרן שלמה"/>
    <s v=""/>
    <s v="3"/>
    <n v="4422.6000000000004"/>
    <s v="ILS"/>
    <n v="4422.6000000000004"/>
    <n v="100.09"/>
    <n v="4422.6000000000004"/>
    <n v="4426.58"/>
    <n v="0"/>
    <s v=""/>
    <s v=" עפ&quot;י חשבונית מצ&quot;ב 6809 (חשבונית מקור נמצאת אצל ני"/>
    <s v=""/>
    <n v="0"/>
    <s v=""/>
    <s v="98"/>
    <s v=""/>
    <s v="027701267"/>
    <s v=""/>
    <s v=""/>
    <n v="0"/>
    <n v="0"/>
    <n v="1507"/>
    <e v="#NUM!"/>
    <n v="100.09"/>
    <e v="#DIV/0!"/>
    <x v="3"/>
    <e v="#N/A"/>
    <x v="184"/>
  </r>
  <r>
    <m/>
    <s v="053"/>
    <s v="4500467713"/>
    <s v="ZNB"/>
    <s v="0800"/>
    <s v=""/>
    <d v="2010-11-02T00:00:00"/>
    <m/>
    <m/>
    <s v="מרב כהן"/>
    <s v="40364068"/>
    <s v="או.די. אופיס דיזיין בע&quot;מ"/>
    <s v="513767426"/>
    <s v=""/>
    <n v="5403.97"/>
    <s v="ILS"/>
    <n v="5403.97"/>
    <n v="0"/>
    <n v="0"/>
    <n v="0"/>
    <n v="0"/>
    <s v="X"/>
    <s v=" עבור רשום מקרקעין רחובות חשכ&quot;ל"/>
    <s v=""/>
    <n v="0"/>
    <s v=""/>
    <s v="98"/>
    <s v=""/>
    <s v="027701267"/>
    <s v=""/>
    <s v=""/>
    <n v="205.92"/>
    <n v="0"/>
    <n v="1507"/>
    <e v="#NUM!"/>
    <n v="0"/>
    <e v="#DIV/0!"/>
    <x v="3"/>
    <e v="#N/A"/>
    <x v="185"/>
  </r>
  <r>
    <m/>
    <s v="056"/>
    <s v="4501455840"/>
    <s v="ZNB"/>
    <s v="0800"/>
    <s v=""/>
    <d v="2017-08-23T00:00:00"/>
    <d v="2017-01-01T00:00:00"/>
    <d v="2024-12-31T00:00:00"/>
    <s v="מאיה לוי"/>
    <s v="10000192"/>
    <s v="מינהל הדיור הממשלתי"/>
    <s v="500105994"/>
    <s v="3"/>
    <n v="333338913"/>
    <s v="ILS"/>
    <n v="333338913"/>
    <n v="99.09"/>
    <n v="253219129.50999999"/>
    <n v="330298129.43000001"/>
    <n v="3040783.49"/>
    <s v=""/>
    <s v=" עבור פיקוח ומנהלת על בניין משרד המשפטים החדש בקרי"/>
    <s v=""/>
    <n v="0"/>
    <s v="@FM@"/>
    <s v="85"/>
    <s v=""/>
    <s v="038792313"/>
    <s v=""/>
    <s v=""/>
    <n v="3040783.49"/>
    <n v="95"/>
    <n v="103"/>
    <e v="#NUM!"/>
    <n v="99.09"/>
    <n v="1.0842105263157895"/>
    <x v="1"/>
    <s v="MayaLe@justice.gov.il "/>
    <x v="186"/>
  </r>
  <r>
    <m/>
    <s v="075"/>
    <s v="4500007951"/>
    <s v="ZNB"/>
    <s v="0800"/>
    <s v=""/>
    <d v="2004-05-05T00:00:00"/>
    <m/>
    <m/>
    <s v="איילת הרוש"/>
    <s v="10000173"/>
    <s v="המדפיס הממשלתי"/>
    <s v=""/>
    <s v="3"/>
    <n v="5470"/>
    <s v="ILS"/>
    <n v="5470"/>
    <n v="94.88"/>
    <n v="5470"/>
    <n v="5190"/>
    <n v="0"/>
    <s v=""/>
    <s v=" עבור פרמ&quot;ח ת&quot;א פלילי- ציפי יעקב שד' שאול המלך 39"/>
    <s v=""/>
    <n v="0"/>
    <s v=""/>
    <s v="98"/>
    <s v=""/>
    <s v="040000127"/>
    <s v=""/>
    <s v=""/>
    <n v="0"/>
    <n v="0"/>
    <n v="1507"/>
    <e v="#NUM!"/>
    <n v="94.88"/>
    <e v="#DIV/0!"/>
    <x v="3"/>
    <e v="#N/A"/>
    <x v="187"/>
  </r>
  <r>
    <m/>
    <m/>
    <s v="4501341142"/>
    <s v="ZPFC"/>
    <s v="0800"/>
    <s v=""/>
    <d v="2017-01-12T00:00:00"/>
    <m/>
    <m/>
    <m/>
    <s v="40001337"/>
    <s v="גרפיטי - שיווק ציוד משרדי ונייר בע&quot;"/>
    <s v="511846156"/>
    <s v="3"/>
    <n v="5950.91"/>
    <s v="ILS"/>
    <n v="5950.91"/>
    <n v="96.88"/>
    <n v="5763.43"/>
    <n v="5763.41"/>
    <n v="187.48"/>
    <s v=""/>
    <s v=" ציוד משרדי עבור פרקליטות המדינה מח' כלכלית איש קש"/>
    <s v=""/>
    <n v="0"/>
    <s v="@FM@"/>
    <s v="07"/>
    <s v=""/>
    <s v="040000127"/>
    <s v=""/>
    <s v=""/>
    <n v="187.48"/>
    <n v="0"/>
    <n v="1507"/>
    <e v="#NUM!"/>
    <n v="96.88"/>
    <e v="#DIV/0!"/>
    <x v="3"/>
    <e v="#N/A"/>
    <x v="171"/>
  </r>
  <r>
    <m/>
    <m/>
    <s v="4501353039"/>
    <s v="ZPFC"/>
    <s v="0800"/>
    <s v=""/>
    <d v="2017-01-30T00:00:00"/>
    <m/>
    <m/>
    <m/>
    <s v="40001337"/>
    <s v="גרפיטי - שיווק ציוד משרדי ונייר בע&quot;"/>
    <s v="511846156"/>
    <s v="3"/>
    <n v="2704.91"/>
    <s v="ILS"/>
    <n v="2704.91"/>
    <n v="90.57"/>
    <n v="2458.1799999999998"/>
    <n v="2448"/>
    <n v="246.73"/>
    <s v=""/>
    <s v=" ציוד משרדי עבור פרקליטות המדינה מח' אזרחית איש קש"/>
    <s v=""/>
    <n v="0"/>
    <s v="@FM@"/>
    <s v="07"/>
    <s v=""/>
    <s v="040000127"/>
    <s v=""/>
    <s v="יעקב זוהר"/>
    <n v="246.73"/>
    <n v="0"/>
    <n v="1507"/>
    <e v="#NUM!"/>
    <n v="90.57"/>
    <e v="#DIV/0!"/>
    <x v="3"/>
    <e v="#N/A"/>
    <x v="171"/>
  </r>
  <r>
    <m/>
    <m/>
    <s v="4501360183"/>
    <s v="ZPFC"/>
    <s v="0800"/>
    <s v=""/>
    <d v="2017-02-12T00:00:00"/>
    <m/>
    <m/>
    <m/>
    <s v="40001337"/>
    <s v="גרפיטי - שיווק ציוד משרדי ונייר בע&quot;"/>
    <s v="511846156"/>
    <s v="3"/>
    <n v="29004.36"/>
    <s v="ILS"/>
    <n v="29004.36"/>
    <n v="56.38"/>
    <n v="16464.150000000001"/>
    <n v="16336.11"/>
    <n v="3235.56"/>
    <s v=""/>
    <s v=" ציוד משרדי עבור פרקליטות חיפה פלילי אשת קשר: חן ו"/>
    <s v=""/>
    <n v="0"/>
    <s v="@FM@"/>
    <s v="07"/>
    <s v=""/>
    <s v="040000127"/>
    <s v=""/>
    <s v=""/>
    <n v="3235.56"/>
    <n v="0"/>
    <n v="1507"/>
    <e v="#NUM!"/>
    <n v="56.38"/>
    <e v="#DIV/0!"/>
    <x v="3"/>
    <e v="#N/A"/>
    <x v="171"/>
  </r>
  <r>
    <m/>
    <m/>
    <s v="4501471259"/>
    <s v="ZPFC"/>
    <s v="0800"/>
    <s v=""/>
    <d v="2017-09-27T00:00:00"/>
    <m/>
    <m/>
    <m/>
    <s v="40001337"/>
    <s v="גרפיטי - שיווק ציוד משרדי ונייר בע&quot;"/>
    <s v="511846156"/>
    <s v="3"/>
    <n v="7448.22"/>
    <s v="ILS"/>
    <n v="7448.22"/>
    <n v="97.07"/>
    <n v="7228.15"/>
    <n v="7228.14"/>
    <n v="220.07"/>
    <s v=""/>
    <s v=" ציוד משרדי עבור  פרקליטות חיפה פלילי אשת קשר: חן"/>
    <s v=""/>
    <n v="0"/>
    <s v="@FM@"/>
    <s v="07"/>
    <s v=""/>
    <s v="040000127"/>
    <s v=""/>
    <s v=""/>
    <n v="220.07"/>
    <n v="0"/>
    <n v="1507"/>
    <e v="#NUM!"/>
    <n v="97.07"/>
    <e v="#DIV/0!"/>
    <x v="3"/>
    <e v="#N/A"/>
    <x v="171"/>
  </r>
  <r>
    <m/>
    <m/>
    <s v="4502124029"/>
    <s v="ZNB"/>
    <s v="0800"/>
    <s v=""/>
    <d v="2022-01-10T00:00:00"/>
    <m/>
    <m/>
    <m/>
    <s v="40001324"/>
    <s v="מלונות לב דוד בע&quot;מ"/>
    <s v="511792012"/>
    <s v="3"/>
    <n v="43573.16"/>
    <s v="ILS"/>
    <n v="43573.16"/>
    <n v="15.39"/>
    <n v="7650.68"/>
    <n v="6649.98"/>
    <n v="15886.05"/>
    <s v=""/>
    <s v=" שירותי לינה - בעבור העובד אלון אלטמן פרקליטות דרו"/>
    <s v=""/>
    <n v="0"/>
    <s v="@FM@"/>
    <s v="23"/>
    <s v="57"/>
    <s v="040000127"/>
    <s v=""/>
    <s v=""/>
    <n v="15886.05"/>
    <n v="0"/>
    <n v="1507"/>
    <e v="#NUM!"/>
    <n v="15.39"/>
    <e v="#DIV/0!"/>
    <x v="3"/>
    <e v="#N/A"/>
    <x v="188"/>
  </r>
  <r>
    <m/>
    <m/>
    <s v="4502200343"/>
    <s v="ZPFC"/>
    <s v="0800"/>
    <s v=""/>
    <d v="2022-07-11T00:00:00"/>
    <m/>
    <m/>
    <m/>
    <s v="40001103"/>
    <s v="קרביץ )4791( בעמ"/>
    <s v="510674039"/>
    <s v="3"/>
    <n v="15631.82"/>
    <s v="ILS"/>
    <n v="15631.82"/>
    <n v="98.01"/>
    <n v="15318.07"/>
    <n v="15777.61"/>
    <n v="364.49"/>
    <s v=""/>
    <s v=" ציוד משרדי, פרקליטות מחוז ת&quot;א (אזרחי), מיה מזרחי,"/>
    <s v="X"/>
    <n v="0"/>
    <s v="@FM@"/>
    <s v="07"/>
    <s v=""/>
    <s v="040000127"/>
    <s v=""/>
    <s v="מיה מזרחי"/>
    <n v="313.3"/>
    <n v="0"/>
    <n v="1507"/>
    <e v="#NUM!"/>
    <n v="98.01"/>
    <e v="#DIV/0!"/>
    <x v="3"/>
    <e v="#N/A"/>
    <x v="171"/>
  </r>
  <r>
    <m/>
    <m/>
    <s v="4502205999"/>
    <s v="ZPFC"/>
    <s v="0800"/>
    <s v=""/>
    <d v="2022-07-25T00:00:00"/>
    <m/>
    <m/>
    <m/>
    <s v="40001103"/>
    <s v="קרביץ )4791( בעמ"/>
    <s v="510674039"/>
    <s v="3"/>
    <n v="4216.32"/>
    <s v="ILS"/>
    <n v="4216.32"/>
    <n v="68.42"/>
    <n v="2799.51"/>
    <n v="2876.44"/>
    <n v="1638.86"/>
    <s v=""/>
    <s v=" ציוד משרדי פרקליטות המחלקה הכלכלית, הסורג 1 קומה"/>
    <s v="X"/>
    <n v="0"/>
    <s v="@FM@"/>
    <s v="07"/>
    <s v=""/>
    <s v="040000127"/>
    <s v=""/>
    <s v="אלה לגריסי"/>
    <n v="1416.81"/>
    <n v="0"/>
    <n v="1507"/>
    <e v="#NUM!"/>
    <n v="68.42"/>
    <e v="#DIV/0!"/>
    <x v="3"/>
    <e v="#N/A"/>
    <x v="171"/>
  </r>
  <r>
    <m/>
    <m/>
    <s v="4502252953"/>
    <s v="ZPFC"/>
    <s v="0800"/>
    <s v=""/>
    <d v="2022-11-28T00:00:00"/>
    <m/>
    <m/>
    <m/>
    <s v="40001103"/>
    <s v="קרביץ )4791( בעמ"/>
    <s v="510674039"/>
    <s v="3"/>
    <n v="4161.26"/>
    <s v="ILS"/>
    <n v="4161.26"/>
    <n v="62.57"/>
    <n v="2733.93"/>
    <n v="2786.07"/>
    <n v="1651.04"/>
    <s v=""/>
    <s v=" ציוד משרדי, סנגוריה ציבורית ת&quot;א, רוחמה שמואלי, 05"/>
    <s v="X"/>
    <n v="0"/>
    <s v="@FM@"/>
    <s v="07"/>
    <s v=""/>
    <s v="040000127"/>
    <s v=""/>
    <s v="רוחמה שמואלי"/>
    <n v="1427.33"/>
    <n v="0"/>
    <n v="1507"/>
    <e v="#NUM!"/>
    <n v="62.57"/>
    <e v="#DIV/0!"/>
    <x v="3"/>
    <e v="#N/A"/>
    <x v="171"/>
  </r>
  <r>
    <m/>
    <m/>
    <s v="4502252965"/>
    <s v="ZPFC"/>
    <s v="0800"/>
    <s v=""/>
    <d v="2022-11-28T00:00:00"/>
    <m/>
    <m/>
    <m/>
    <s v="40001103"/>
    <s v="קרביץ )4791( בעמ"/>
    <s v="510674039"/>
    <s v="3"/>
    <n v="6937.16"/>
    <s v="ILS"/>
    <n v="6937.16"/>
    <n v="94.7"/>
    <n v="6579.88"/>
    <n v="7044.99"/>
    <n v="411.06"/>
    <s v=""/>
    <s v=" ציוד משרדי, סנגוריה ציבורית מרכז, אפרת מאולבוגט,"/>
    <s v="X"/>
    <n v="0"/>
    <s v="@FM@"/>
    <s v="07"/>
    <s v=""/>
    <s v="040000127"/>
    <s v=""/>
    <s v="אפרת מאולבוגט"/>
    <n v="355.35"/>
    <n v="0"/>
    <n v="1507"/>
    <e v="#NUM!"/>
    <n v="94.7"/>
    <e v="#DIV/0!"/>
    <x v="3"/>
    <e v="#N/A"/>
    <x v="171"/>
  </r>
  <r>
    <m/>
    <m/>
    <s v="4502252968"/>
    <s v="ZPFC"/>
    <s v="0800"/>
    <s v=""/>
    <d v="2022-11-28T00:00:00"/>
    <m/>
    <m/>
    <m/>
    <s v="40001103"/>
    <s v="קרביץ )4791( בעמ"/>
    <s v="510674039"/>
    <s v="3"/>
    <n v="7739.98"/>
    <s v="ILS"/>
    <n v="7739.98"/>
    <n v="96"/>
    <n v="7426.74"/>
    <n v="7969.95"/>
    <n v="361.04"/>
    <s v=""/>
    <s v=" ציוד משרדי, פרקליטות המדינה - מחלקת הסייבר, גל לו"/>
    <s v="X"/>
    <n v="0"/>
    <s v="@FM@"/>
    <s v="07"/>
    <s v=""/>
    <s v="040000127"/>
    <s v=""/>
    <s v=""/>
    <n v="312.12"/>
    <n v="0"/>
    <n v="1507"/>
    <e v="#NUM!"/>
    <n v="96"/>
    <e v="#DIV/0!"/>
    <x v="3"/>
    <e v="#N/A"/>
    <x v="171"/>
  </r>
  <r>
    <m/>
    <m/>
    <s v="4502310288"/>
    <s v="ZNB"/>
    <s v="0800"/>
    <s v=""/>
    <d v="2023-03-21T00:00:00"/>
    <m/>
    <m/>
    <m/>
    <s v="40001594"/>
    <s v="מלונות הירדן מ.ה.י. בע&quot;מ"/>
    <s v="520034158"/>
    <s v="3"/>
    <n v="43215.12"/>
    <s v="ILS"/>
    <n v="43215.12"/>
    <n v="38.89"/>
    <n v="17406.09"/>
    <n v="16912.96"/>
    <n v="0"/>
    <s v=""/>
    <s v=" חדר סינגל על   בסיס לינה וארוחת בוקר עבור העובדת"/>
    <s v=""/>
    <n v="0"/>
    <s v="@FM@"/>
    <s v="23"/>
    <s v="57"/>
    <s v="040000127"/>
    <s v=""/>
    <s v="מאיה ברזני"/>
    <n v="26409.24"/>
    <n v="0"/>
    <n v="1507"/>
    <e v="#NUM!"/>
    <n v="38.89"/>
    <e v="#DIV/0!"/>
    <x v="3"/>
    <e v="#N/A"/>
    <x v="189"/>
  </r>
  <r>
    <m/>
    <m/>
    <s v="4502324125"/>
    <s v="ZPFC"/>
    <s v="0800"/>
    <s v=""/>
    <d v="2023-05-08T00:00:00"/>
    <d v="2023-04-23T00:00:00"/>
    <d v="2023-09-30T00:00:00"/>
    <m/>
    <s v="40167927"/>
    <s v="איקן - מס בע&quot;מ"/>
    <s v="512495706"/>
    <s v="3"/>
    <n v="23081.09"/>
    <s v="ILS"/>
    <n v="23081.09"/>
    <n v="85.02"/>
    <n v="19578.82"/>
    <n v="19580.64"/>
    <n v="3482.37"/>
    <s v=""/>
    <s v=" מכרז דיגיטל-9-2019-איקן מס בע&quot;מ עיצוב גרפי לדוח כ"/>
    <s v=""/>
    <n v="0"/>
    <s v="@FM@"/>
    <s v="07"/>
    <s v=""/>
    <s v="040000127"/>
    <s v=""/>
    <s v="שי טסטה"/>
    <n v="3482.37"/>
    <n v="5"/>
    <n v="27"/>
    <e v="#NUM!"/>
    <n v="85.02"/>
    <n v="5.4"/>
    <x v="1"/>
    <e v="#N/A"/>
    <x v="190"/>
  </r>
  <r>
    <m/>
    <m/>
    <s v="4502339883"/>
    <s v="ZPFC"/>
    <s v="0800"/>
    <s v=""/>
    <d v="2023-06-19T00:00:00"/>
    <m/>
    <m/>
    <m/>
    <s v="40001103"/>
    <s v="קרביץ )4791( בעמ"/>
    <s v="510674039"/>
    <s v="3"/>
    <n v="7082.37"/>
    <s v="ILS"/>
    <n v="7082.37"/>
    <n v="88.43"/>
    <n v="6257.71"/>
    <n v="6789.83"/>
    <n v="50.37"/>
    <s v=""/>
    <s v=" ציוד משרדי פרקליטות ירושלים פלילי, אושרית אליהו,"/>
    <s v="X"/>
    <n v="0"/>
    <s v="@FM@"/>
    <s v="07"/>
    <s v=""/>
    <s v="040000127"/>
    <s v=""/>
    <s v="יעקב זוהר"/>
    <n v="43.54"/>
    <n v="0"/>
    <n v="1507"/>
    <e v="#NUM!"/>
    <n v="88.43"/>
    <e v="#DIV/0!"/>
    <x v="3"/>
    <e v="#N/A"/>
    <x v="171"/>
  </r>
  <r>
    <m/>
    <m/>
    <s v="4502342613"/>
    <s v="ZPFC"/>
    <s v="0800"/>
    <s v=""/>
    <d v="2023-06-26T00:00:00"/>
    <m/>
    <m/>
    <m/>
    <s v="40001103"/>
    <s v="קרביץ )4791( בעמ"/>
    <s v="510674039"/>
    <s v="3"/>
    <n v="4524.6499999999996"/>
    <s v="ILS"/>
    <n v="4524.6499999999996"/>
    <n v="92.78"/>
    <n v="4521.8500000000004"/>
    <n v="4554.17"/>
    <n v="380"/>
    <s v=""/>
    <s v=" ציוד משרדי פרקליטות ת&quot;א פלילי- שרית אברהמי 050-62"/>
    <s v="X"/>
    <n v="0"/>
    <s v="@FM@"/>
    <s v="07"/>
    <s v=""/>
    <s v="040000127"/>
    <s v=""/>
    <s v="שרה אברהמי"/>
    <n v="328.52"/>
    <n v="0"/>
    <n v="1507"/>
    <e v="#NUM!"/>
    <n v="92.78"/>
    <e v="#DIV/0!"/>
    <x v="3"/>
    <e v="#N/A"/>
    <x v="171"/>
  </r>
  <r>
    <m/>
    <m/>
    <s v="4502351134"/>
    <s v="ZPFC"/>
    <s v="0800"/>
    <s v=""/>
    <d v="2023-07-18T00:00:00"/>
    <m/>
    <m/>
    <m/>
    <s v="40001103"/>
    <s v="קרביץ )4791( בעמ"/>
    <s v="510674039"/>
    <s v="3"/>
    <n v="20568.150000000001"/>
    <s v="ILS"/>
    <n v="20568.150000000001"/>
    <n v="77.239999999999995"/>
    <n v="19464.2"/>
    <n v="15879.5"/>
    <n v="85.59"/>
    <s v=""/>
    <s v=" ציוד משרדי פרקליטות ים פלילי-יעקב זהר  050-621610"/>
    <s v="X"/>
    <n v="0"/>
    <s v="@FM@"/>
    <s v="07"/>
    <s v=""/>
    <s v="040000127"/>
    <s v=""/>
    <s v="יעקב זוהר"/>
    <n v="73.989999999999995"/>
    <n v="0"/>
    <n v="1507"/>
    <e v="#NUM!"/>
    <n v="77.239999999999995"/>
    <e v="#DIV/0!"/>
    <x v="3"/>
    <e v="#N/A"/>
    <x v="171"/>
  </r>
  <r>
    <m/>
    <m/>
    <s v="4502356668"/>
    <s v="ZPFC"/>
    <s v="0800"/>
    <s v=""/>
    <d v="2023-08-02T00:00:00"/>
    <m/>
    <m/>
    <m/>
    <s v="40001103"/>
    <s v="קרביץ )4791( בעמ"/>
    <s v="510674039"/>
    <s v="3"/>
    <n v="1837.06"/>
    <s v="ILS"/>
    <n v="1837.06"/>
    <n v="97.76"/>
    <n v="1836.92"/>
    <n v="1991.27"/>
    <n v="18.57"/>
    <s v=""/>
    <s v=" ציוד משרדי נציבות הביקורת על מערך התביעה וייצוג ה"/>
    <s v="X"/>
    <n v="0"/>
    <s v="@FM@"/>
    <s v="07"/>
    <s v=""/>
    <s v="040000127"/>
    <s v=""/>
    <s v=""/>
    <n v="16.05"/>
    <n v="0"/>
    <n v="1507"/>
    <e v="#NUM!"/>
    <n v="97.76"/>
    <e v="#DIV/0!"/>
    <x v="3"/>
    <e v="#N/A"/>
    <x v="171"/>
  </r>
  <r>
    <m/>
    <m/>
    <s v="4502386329"/>
    <s v="ZNB"/>
    <s v="0800"/>
    <s v=""/>
    <d v="2023-10-31T00:00:00"/>
    <m/>
    <m/>
    <m/>
    <s v="40327609"/>
    <s v="יעדים לצפון מיסודה של קרן רש&quot;י )ע&quot;ר"/>
    <s v="580421626"/>
    <s v="3"/>
    <n v="280"/>
    <s v="ILS"/>
    <n v="280"/>
    <n v="0"/>
    <n v="0"/>
    <n v="0"/>
    <n v="280"/>
    <s v=""/>
    <s v=" השאלת תוכנת  FINEREADER פרקליטות ירושלים אזרחי, א"/>
    <s v=""/>
    <n v="0"/>
    <s v="@FM@"/>
    <s v="23"/>
    <s v="57"/>
    <s v="040000127"/>
    <s v=""/>
    <s v="אדוה חזן"/>
    <n v="280"/>
    <n v="0"/>
    <n v="1507"/>
    <e v="#NUM!"/>
    <n v="0"/>
    <e v="#DIV/0!"/>
    <x v="3"/>
    <e v="#N/A"/>
    <x v="191"/>
  </r>
  <r>
    <m/>
    <m/>
    <s v="4502418841"/>
    <s v="ZPFC"/>
    <s v="0800"/>
    <s v=""/>
    <d v="2024-01-09T00:00:00"/>
    <m/>
    <m/>
    <m/>
    <s v="40001212"/>
    <s v="שחר - מוצרי נייר בע&quot;מ"/>
    <s v="511219933"/>
    <s v="3"/>
    <n v="19031.04"/>
    <s v="ILS"/>
    <n v="19031.04"/>
    <n v="20"/>
    <n v="3773.95"/>
    <n v="3802.37"/>
    <n v="15516.87"/>
    <s v=""/>
    <s v=" נייר אקולוגי 75 או 80 גרם. פרקליטות ירושלים אזרחי"/>
    <s v="X"/>
    <n v="0"/>
    <s v="@FM@"/>
    <s v="07"/>
    <s v=""/>
    <s v="040000127"/>
    <s v=""/>
    <s v="אדוה חזן"/>
    <n v="15224.83"/>
    <n v="0"/>
    <n v="1507"/>
    <e v="#NUM!"/>
    <n v="20"/>
    <e v="#DIV/0!"/>
    <x v="3"/>
    <e v="#N/A"/>
    <x v="192"/>
  </r>
  <r>
    <m/>
    <m/>
    <s v="4502420125"/>
    <s v="ZPFC"/>
    <s v="0800"/>
    <s v=""/>
    <d v="2024-01-11T00:00:00"/>
    <m/>
    <m/>
    <m/>
    <s v="40001103"/>
    <s v="קרביץ )4791( בעמ"/>
    <s v="510674039"/>
    <s v="3"/>
    <n v="12397.68"/>
    <s v="ILS"/>
    <n v="12397.68"/>
    <n v="69.680000000000007"/>
    <n v="8555.0499999999993"/>
    <n v="9518.24"/>
    <n v="4390.2299999999996"/>
    <s v=""/>
    <s v=" כיבוד משקי פרקליטות דרום פלילי- ענת דקל 050621604"/>
    <s v="X"/>
    <n v="0"/>
    <s v="@FM@"/>
    <s v="07"/>
    <s v=""/>
    <s v="040000127"/>
    <s v=""/>
    <s v="ענת דקל"/>
    <n v="3826.2"/>
    <n v="0"/>
    <n v="1507"/>
    <e v="#NUM!"/>
    <n v="69.680000000000007"/>
    <e v="#DIV/0!"/>
    <x v="3"/>
    <e v="#N/A"/>
    <x v="175"/>
  </r>
  <r>
    <m/>
    <m/>
    <s v="4502420538"/>
    <s v="ZPFC"/>
    <s v="0800"/>
    <s v=""/>
    <d v="2024-01-11T00:00:00"/>
    <m/>
    <m/>
    <m/>
    <s v="41915625"/>
    <s v="לייזר מכוני העתקות בע&quot;מ"/>
    <s v="514864370"/>
    <s v="3"/>
    <n v="363.44"/>
    <s v="ILS"/>
    <n v="363.44"/>
    <n v="0"/>
    <n v="360.36"/>
    <n v="0"/>
    <n v="363.44"/>
    <s v=""/>
    <s v=" חותמות פרקליטות מחוז ת&quot;א אזרחי- עמית כנפו 052-598"/>
    <s v=""/>
    <n v="0"/>
    <s v="@FM@"/>
    <s v="23"/>
    <s v="57"/>
    <s v="040000127"/>
    <s v=""/>
    <s v=""/>
    <n v="363.44"/>
    <n v="0"/>
    <n v="1507"/>
    <e v="#NUM!"/>
    <n v="0"/>
    <e v="#DIV/0!"/>
    <x v="3"/>
    <e v="#N/A"/>
    <x v="193"/>
  </r>
  <r>
    <m/>
    <m/>
    <s v="4502421676"/>
    <s v="ZNB"/>
    <s v="0800"/>
    <s v=""/>
    <d v="2024-01-15T00:00:00"/>
    <d v="2022-06-26T00:00:00"/>
    <d v="2024-06-25T00:00:00"/>
    <m/>
    <s v="40015371"/>
    <s v="כהנא בלהה"/>
    <s v="056521206"/>
    <s v="3"/>
    <n v="2064.4899999999998"/>
    <s v="ILS"/>
    <n v="2064.4899999999998"/>
    <n v="0"/>
    <n v="0"/>
    <n v="0"/>
    <n v="2064.4899999999998"/>
    <s v=""/>
    <s v=" תשלום חוות דעת בתיק שלום דבש פרקליטות - יחידת ניה"/>
    <s v=""/>
    <n v="0"/>
    <s v="@FM@"/>
    <s v="76"/>
    <s v=""/>
    <s v="040000127"/>
    <s v=""/>
    <s v=""/>
    <n v="2064.4899999999998"/>
    <n v="23"/>
    <n v="37"/>
    <e v="#NUM!"/>
    <n v="0"/>
    <n v="1.6086956521739131"/>
    <x v="0"/>
    <e v="#N/A"/>
    <x v="194"/>
  </r>
  <r>
    <m/>
    <m/>
    <s v="4502424727"/>
    <s v="ZNB"/>
    <s v="0800"/>
    <s v=""/>
    <d v="2024-01-21T00:00:00"/>
    <m/>
    <m/>
    <m/>
    <s v="40174431"/>
    <s v="א.ת. קרטונג' 1997 בע&quot;מ"/>
    <s v="512430281"/>
    <s v="3"/>
    <n v="4885.2"/>
    <s v="ILS"/>
    <n v="4885.2"/>
    <n v="0"/>
    <n v="0"/>
    <n v="0"/>
    <n v="4885.2"/>
    <s v=""/>
    <s v=" חוצצים+ הדפסה נציבות הביקורת על מערך התביעה וייצו"/>
    <s v=""/>
    <n v="0"/>
    <s v="@FM@"/>
    <s v="23"/>
    <s v="57"/>
    <s v="040000127"/>
    <s v=""/>
    <s v=""/>
    <n v="4885.2"/>
    <n v="0"/>
    <n v="1507"/>
    <e v="#NUM!"/>
    <n v="0"/>
    <e v="#DIV/0!"/>
    <x v="3"/>
    <e v="#N/A"/>
    <x v="195"/>
  </r>
  <r>
    <m/>
    <m/>
    <s v="4502424756"/>
    <s v="ZPFC"/>
    <s v="0800"/>
    <s v=""/>
    <d v="2024-01-21T00:00:00"/>
    <m/>
    <m/>
    <m/>
    <s v="40001103"/>
    <s v="קרביץ )4791( בעמ"/>
    <s v="510674039"/>
    <s v="3"/>
    <n v="3797.39"/>
    <s v="ILS"/>
    <n v="3797.39"/>
    <n v="103.22"/>
    <n v="3671.21"/>
    <n v="3918.6"/>
    <n v="145.96"/>
    <s v=""/>
    <s v=" ציוד משרדי פרקלטות המדינה מחלקת עררים -רבקה דוידי"/>
    <s v="X"/>
    <n v="0"/>
    <s v="@FM@"/>
    <s v="07"/>
    <s v=""/>
    <s v="040000127"/>
    <s v=""/>
    <s v="רבקה דוודיאן"/>
    <n v="126.18"/>
    <n v="0"/>
    <n v="1507"/>
    <e v="#NUM!"/>
    <n v="103.22"/>
    <e v="#DIV/0!"/>
    <x v="3"/>
    <e v="#N/A"/>
    <x v="171"/>
  </r>
  <r>
    <m/>
    <m/>
    <s v="4502425436"/>
    <s v="ZPFC"/>
    <s v="0800"/>
    <s v=""/>
    <d v="2024-01-22T00:00:00"/>
    <m/>
    <m/>
    <m/>
    <s v="40001103"/>
    <s v="קרביץ )4791( בעמ"/>
    <s v="510674039"/>
    <s v="3"/>
    <n v="4815.4799999999996"/>
    <s v="ILS"/>
    <n v="4815.4799999999996"/>
    <n v="96.83"/>
    <n v="4692.74"/>
    <n v="5169.34"/>
    <n v="120.87"/>
    <s v=""/>
    <s v=" ציוד משרדי פרקליטות ת&quot;א פלילי- סימה כהן 052-62893"/>
    <s v="X"/>
    <n v="0"/>
    <s v="@FM@"/>
    <s v="07"/>
    <s v=""/>
    <s v="040000127"/>
    <s v=""/>
    <s v="שרה אברהמי"/>
    <n v="104.49"/>
    <n v="0"/>
    <n v="1507"/>
    <e v="#NUM!"/>
    <n v="96.83"/>
    <e v="#DIV/0!"/>
    <x v="3"/>
    <e v="#N/A"/>
    <x v="171"/>
  </r>
  <r>
    <m/>
    <m/>
    <s v="4502426463"/>
    <s v="ZPFC"/>
    <s v="0800"/>
    <s v=""/>
    <d v="2024-01-23T00:00:00"/>
    <m/>
    <m/>
    <m/>
    <s v="40001103"/>
    <s v="קרביץ )4791( בעמ"/>
    <s v="510674039"/>
    <s v="3"/>
    <n v="11474.62"/>
    <s v="ILS"/>
    <n v="11474.62"/>
    <n v="96.88"/>
    <n v="11120.78"/>
    <n v="12324.74"/>
    <n v="266.99"/>
    <s v=""/>
    <s v=" ציוד משרדי פרקליטות מרכז פלילי- שי דוקטורי 050633"/>
    <s v="X"/>
    <n v="0"/>
    <s v="@FM@"/>
    <s v="07"/>
    <s v=""/>
    <s v="040000127"/>
    <s v=""/>
    <s v="פרח מזרחי"/>
    <n v="230.81"/>
    <n v="0"/>
    <n v="1507"/>
    <e v="#NUM!"/>
    <n v="96.88"/>
    <e v="#DIV/0!"/>
    <x v="3"/>
    <e v="#N/A"/>
    <x v="171"/>
  </r>
  <r>
    <m/>
    <m/>
    <s v="4502427523"/>
    <s v="ZNB"/>
    <s v="0800"/>
    <s v=""/>
    <d v="2024-01-25T00:00:00"/>
    <m/>
    <m/>
    <m/>
    <s v="40004744"/>
    <s v="דרמוני אלקטרו - קופי (1994) בע&quot;מ"/>
    <s v="512019480"/>
    <s v="3"/>
    <n v="3516.4"/>
    <s v="ILS"/>
    <n v="3516.4"/>
    <n v="0"/>
    <n v="0"/>
    <n v="0"/>
    <n v="3516.4"/>
    <s v=""/>
    <s v=" הדפסת רולאפ פרקליטות המדינה - לשכת פרקליט המדינה-"/>
    <s v=""/>
    <n v="0"/>
    <s v="@FM@"/>
    <s v="23"/>
    <s v="57"/>
    <s v="040000127"/>
    <s v=""/>
    <s v="שי טסטה"/>
    <n v="3516.4"/>
    <n v="0"/>
    <n v="1507"/>
    <e v="#NUM!"/>
    <n v="0"/>
    <e v="#DIV/0!"/>
    <x v="3"/>
    <e v="#N/A"/>
    <x v="196"/>
  </r>
  <r>
    <m/>
    <m/>
    <s v="4502432762"/>
    <s v="ZPFC"/>
    <s v="0800"/>
    <s v=""/>
    <d v="2024-02-06T00:00:00"/>
    <m/>
    <m/>
    <m/>
    <s v="40001103"/>
    <s v="קרביץ )4791( בעמ"/>
    <s v="510674039"/>
    <s v="3"/>
    <n v="525.25"/>
    <s v="ILS"/>
    <n v="525.25"/>
    <n v="64.680000000000007"/>
    <n v="340.58"/>
    <n v="377.42"/>
    <n v="213.61"/>
    <s v=""/>
    <s v=" סלי רשת לניירות צבעוני פרקליטות ירושלים אזרחי אדו"/>
    <s v="X"/>
    <n v="0"/>
    <s v="@FM@"/>
    <s v="07"/>
    <s v=""/>
    <s v="040000127"/>
    <s v=""/>
    <s v="אדוה חזן"/>
    <n v="184.67"/>
    <n v="0"/>
    <n v="1507"/>
    <e v="#NUM!"/>
    <n v="64.680000000000007"/>
    <e v="#DIV/0!"/>
    <x v="3"/>
    <e v="#N/A"/>
    <x v="197"/>
  </r>
  <r>
    <m/>
    <m/>
    <s v="4502436317"/>
    <s v="ZPFC"/>
    <s v="0800"/>
    <s v=""/>
    <d v="2024-02-14T00:00:00"/>
    <m/>
    <m/>
    <m/>
    <s v="41915625"/>
    <s v="לייזר מכוני העתקות בע&quot;מ"/>
    <s v="514864370"/>
    <s v="3"/>
    <n v="227.74"/>
    <s v="ILS"/>
    <n v="227.74"/>
    <n v="0"/>
    <n v="0"/>
    <n v="0"/>
    <n v="227.74"/>
    <s v=""/>
    <s v=" חותמות נציבות הביקורת על מערך התביעה וייצוג המדינ"/>
    <s v=""/>
    <n v="0"/>
    <s v="@FM@"/>
    <s v="23"/>
    <s v="57"/>
    <s v="040000127"/>
    <s v=""/>
    <s v=""/>
    <n v="227.74"/>
    <n v="0"/>
    <n v="1507"/>
    <e v="#NUM!"/>
    <n v="0"/>
    <e v="#DIV/0!"/>
    <x v="3"/>
    <e v="#N/A"/>
    <x v="198"/>
  </r>
  <r>
    <m/>
    <m/>
    <s v="4502436318"/>
    <s v="ZPFC"/>
    <s v="0800"/>
    <s v=""/>
    <d v="2024-02-14T00:00:00"/>
    <m/>
    <m/>
    <m/>
    <s v="40001103"/>
    <s v="קרביץ )4791( בעמ"/>
    <s v="510674039"/>
    <s v="3"/>
    <n v="5643.25"/>
    <s v="ILS"/>
    <n v="5643.25"/>
    <n v="96.62"/>
    <n v="5405.27"/>
    <n v="6073.54"/>
    <n v="167.89"/>
    <s v=""/>
    <s v=" ציוד משרדי פרקליטות מרכז אזרחי, נעם חדד, 058-6357"/>
    <s v="X"/>
    <n v="0"/>
    <s v="@FM@"/>
    <s v="07"/>
    <s v=""/>
    <s v="040000127"/>
    <s v=""/>
    <s v="שי אושפיץ"/>
    <n v="145.13999999999999"/>
    <n v="0"/>
    <n v="1507"/>
    <e v="#NUM!"/>
    <n v="96.62"/>
    <e v="#DIV/0!"/>
    <x v="3"/>
    <e v="#N/A"/>
    <x v="171"/>
  </r>
  <r>
    <m/>
    <m/>
    <s v="4502439583"/>
    <s v="ZPFC"/>
    <s v="0800"/>
    <s v=""/>
    <d v="2024-02-21T00:00:00"/>
    <m/>
    <m/>
    <m/>
    <s v="41915625"/>
    <s v="לייזר מכוני העתקות בע&quot;מ"/>
    <s v="514864370"/>
    <s v="3"/>
    <n v="580.55999999999995"/>
    <s v="ILS"/>
    <n v="580.55999999999995"/>
    <n v="0"/>
    <n v="0"/>
    <n v="0"/>
    <n v="580.55999999999995"/>
    <s v=""/>
    <s v=" חותמות פרקליטות מרכז פלילי שי דוקטורי 050-6337283"/>
    <s v=""/>
    <n v="0"/>
    <s v="@FM@"/>
    <s v="23"/>
    <s v="57"/>
    <s v="040000127"/>
    <s v=""/>
    <s v=""/>
    <n v="580.55999999999995"/>
    <n v="0"/>
    <n v="1507"/>
    <e v="#NUM!"/>
    <n v="0"/>
    <e v="#DIV/0!"/>
    <x v="3"/>
    <e v="#N/A"/>
    <x v="193"/>
  </r>
  <r>
    <m/>
    <m/>
    <s v="4502441665"/>
    <s v="ZPFC"/>
    <s v="0800"/>
    <s v=""/>
    <d v="2024-02-28T00:00:00"/>
    <m/>
    <m/>
    <m/>
    <s v="40001103"/>
    <s v="קרביץ )4791( בעמ"/>
    <s v="510674039"/>
    <s v="3"/>
    <n v="5282.21"/>
    <s v="ILS"/>
    <n v="5282.21"/>
    <n v="97.1"/>
    <n v="5127.87"/>
    <n v="5713.33"/>
    <n v="178.53"/>
    <s v=""/>
    <s v=" כיבוד משקי פרקליטות ירושלים פלילי יעקב זהר  050-6"/>
    <s v="X"/>
    <n v="0"/>
    <s v="@FM@"/>
    <s v="07"/>
    <s v=""/>
    <s v="040000127"/>
    <s v=""/>
    <s v="יעקב זוהר"/>
    <n v="154.34"/>
    <n v="0"/>
    <n v="1507"/>
    <e v="#NUM!"/>
    <n v="97.1"/>
    <e v="#DIV/0!"/>
    <x v="3"/>
    <e v="#N/A"/>
    <x v="175"/>
  </r>
  <r>
    <m/>
    <m/>
    <s v="4502444611"/>
    <s v="ZPFC"/>
    <s v="0800"/>
    <s v=""/>
    <d v="2024-03-07T00:00:00"/>
    <m/>
    <m/>
    <m/>
    <s v="40001103"/>
    <s v="קרביץ )4791( בעמ"/>
    <s v="510674039"/>
    <s v="3"/>
    <n v="3979.13"/>
    <s v="ILS"/>
    <n v="3979.13"/>
    <n v="93.59"/>
    <n v="3721.89"/>
    <n v="4146.83"/>
    <n v="297.56"/>
    <s v=""/>
    <s v=" כיבוד משקי פרקליטות מרכז פלילי, שי דוקטורי, 050-6"/>
    <s v="X"/>
    <n v="0"/>
    <s v="@FM@"/>
    <s v="07"/>
    <s v=""/>
    <s v="040000127"/>
    <s v=""/>
    <s v="פרח מזרחי"/>
    <n v="257.24"/>
    <n v="0"/>
    <n v="1507"/>
    <e v="#NUM!"/>
    <n v="93.59"/>
    <e v="#DIV/0!"/>
    <x v="3"/>
    <e v="#N/A"/>
    <x v="175"/>
  </r>
  <r>
    <m/>
    <m/>
    <s v="4502445930"/>
    <s v="ZPFC"/>
    <s v="0800"/>
    <s v=""/>
    <d v="2024-03-11T00:00:00"/>
    <m/>
    <m/>
    <m/>
    <s v="40001212"/>
    <s v="שחר - מוצרי נייר בע&quot;מ"/>
    <s v="511219933"/>
    <s v="3"/>
    <n v="792.96"/>
    <s v="ILS"/>
    <n v="792.96"/>
    <n v="0"/>
    <n v="0"/>
    <n v="0"/>
    <n v="808.17"/>
    <s v=""/>
    <s v=" נייר אקולוגי 75 או 80 גרם. פרקליטות דרום אזרחי, ט"/>
    <s v="X"/>
    <n v="0"/>
    <s v="@FM@"/>
    <s v="07"/>
    <s v=""/>
    <s v="040000127"/>
    <s v=""/>
    <s v="שרון אלחדד"/>
    <n v="792.96"/>
    <n v="0"/>
    <n v="1507"/>
    <e v="#NUM!"/>
    <n v="0"/>
    <e v="#DIV/0!"/>
    <x v="3"/>
    <e v="#N/A"/>
    <x v="192"/>
  </r>
  <r>
    <m/>
    <m/>
    <s v="4502447760"/>
    <s v="ZPFC"/>
    <s v="0800"/>
    <s v=""/>
    <d v="2024-03-17T00:00:00"/>
    <m/>
    <m/>
    <m/>
    <s v="40001103"/>
    <s v="קרביץ )4791( בעמ"/>
    <s v="510674039"/>
    <s v="3"/>
    <n v="560.35"/>
    <s v="ILS"/>
    <n v="560.35"/>
    <n v="77.2"/>
    <n v="431.73"/>
    <n v="481.02"/>
    <n v="148.78"/>
    <s v=""/>
    <s v=" כיבוד משקי פרקליטות המחלקה הכלכלית אלה לגריסי 050"/>
    <s v="X"/>
    <n v="0"/>
    <s v="@FM@"/>
    <s v="07"/>
    <s v=""/>
    <s v="040000127"/>
    <s v=""/>
    <s v="אלה לגריסי"/>
    <n v="128.62"/>
    <n v="0"/>
    <n v="1507"/>
    <e v="#NUM!"/>
    <n v="77.2"/>
    <e v="#DIV/0!"/>
    <x v="3"/>
    <e v="#N/A"/>
    <x v="175"/>
  </r>
  <r>
    <m/>
    <m/>
    <s v="4502449132"/>
    <s v="ZPFC"/>
    <s v="0800"/>
    <s v=""/>
    <d v="2024-03-20T00:00:00"/>
    <m/>
    <m/>
    <m/>
    <s v="40001103"/>
    <s v="קרביץ )4791( בעמ"/>
    <s v="510674039"/>
    <s v="3"/>
    <n v="16186.59"/>
    <s v="ILS"/>
    <n v="16186.59"/>
    <n v="94.71"/>
    <n v="15435.39"/>
    <n v="17072.240000000002"/>
    <n v="867.65"/>
    <s v=""/>
    <s v=" ציוד משרדי פרקליטות דרום פלילי ענת דקל 050-621604"/>
    <s v="X"/>
    <n v="0"/>
    <s v="@FM@"/>
    <s v="07"/>
    <s v=""/>
    <s v="040000127"/>
    <s v=""/>
    <s v="ענת דקל"/>
    <n v="750.09"/>
    <n v="0"/>
    <n v="1507"/>
    <e v="#NUM!"/>
    <n v="94.71"/>
    <e v="#DIV/0!"/>
    <x v="3"/>
    <e v="#N/A"/>
    <x v="171"/>
  </r>
  <r>
    <m/>
    <m/>
    <s v="4502449140"/>
    <s v="ZPFC"/>
    <s v="0800"/>
    <s v=""/>
    <d v="2024-03-20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תצורה 1.3 - מסך מקצועי &quot;65 - ד.מ פרקליטות דרום אז"/>
    <s v="X"/>
    <n v="0"/>
    <s v="@FM@"/>
    <s v="07"/>
    <s v=""/>
    <s v="040000127"/>
    <s v=""/>
    <s v="שרון אלחדד"/>
    <n v="2527.4499999999998"/>
    <n v="0"/>
    <n v="1507"/>
    <e v="#NUM!"/>
    <n v="0"/>
    <e v="#DIV/0!"/>
    <x v="3"/>
    <e v="#N/A"/>
    <x v="199"/>
  </r>
  <r>
    <m/>
    <m/>
    <s v="4502450360"/>
    <s v="ZPFC"/>
    <s v="0800"/>
    <s v=""/>
    <d v="2024-03-26T00:00:00"/>
    <m/>
    <m/>
    <m/>
    <s v="40001103"/>
    <s v="קרביץ )4791( בעמ"/>
    <s v="510674039"/>
    <s v="3"/>
    <n v="3105.33"/>
    <s v="ILS"/>
    <n v="3105.33"/>
    <n v="95.89"/>
    <n v="2976.71"/>
    <n v="3316.56"/>
    <n v="148.78"/>
    <s v=""/>
    <s v=" כיבוד משקי פרקליטות המחלקה הכלכלית אלה לגריסי 050"/>
    <s v="X"/>
    <n v="0"/>
    <s v="@FM@"/>
    <s v="07"/>
    <s v=""/>
    <s v="040000127"/>
    <s v=""/>
    <s v="אלה לגריסי"/>
    <n v="128.62"/>
    <n v="0"/>
    <n v="1507"/>
    <e v="#NUM!"/>
    <n v="95.89"/>
    <e v="#DIV/0!"/>
    <x v="3"/>
    <e v="#N/A"/>
    <x v="175"/>
  </r>
  <r>
    <m/>
    <m/>
    <s v="4502455782"/>
    <s v="ZNB"/>
    <s v="0800"/>
    <s v=""/>
    <d v="2024-04-08T00:00:00"/>
    <m/>
    <m/>
    <m/>
    <s v="40006149"/>
    <s v="אם אפ אם פי בע&quot;מ"/>
    <s v="513482927"/>
    <s v="3"/>
    <n v="2053.1999999999998"/>
    <s v="ILS"/>
    <n v="2053.1999999999998"/>
    <n v="0"/>
    <n v="0"/>
    <n v="0"/>
    <n v="2053.1999999999998"/>
    <s v=""/>
    <s v="  התקנת קו הזנה+ תעלות נתקנת 2 ניסקו אופיס 6 שקעים"/>
    <s v=""/>
    <n v="0"/>
    <s v="@FM@"/>
    <s v="23"/>
    <s v="57"/>
    <s v="040000127"/>
    <s v=""/>
    <s v=""/>
    <n v="2053.1999999999998"/>
    <n v="0"/>
    <n v="1507"/>
    <e v="#NUM!"/>
    <n v="0"/>
    <e v="#DIV/0!"/>
    <x v="3"/>
    <e v="#N/A"/>
    <x v="200"/>
  </r>
  <r>
    <m/>
    <m/>
    <s v="4502460867"/>
    <s v="ZNB"/>
    <s v="0800"/>
    <s v=""/>
    <d v="2024-05-01T00:00:00"/>
    <m/>
    <m/>
    <m/>
    <s v="41438352"/>
    <s v="גרף פרינט ל.נ. בע&quot;מ"/>
    <s v="515387322"/>
    <s v="3"/>
    <n v="1562.55"/>
    <s v="ILS"/>
    <n v="1562.55"/>
    <n v="95.51"/>
    <n v="1491.75"/>
    <n v="1491.75"/>
    <n v="70.8"/>
    <s v=""/>
    <s v=" הדפסת חוברות ממותגות  עבור מבת&quot;ן אירינה מרדכי 050"/>
    <s v=""/>
    <n v="0"/>
    <s v="@FM@"/>
    <s v="23"/>
    <s v="57"/>
    <s v="040000127"/>
    <s v=""/>
    <s v=""/>
    <n v="70.8"/>
    <n v="0"/>
    <n v="1507"/>
    <e v="#NUM!"/>
    <n v="95.51"/>
    <e v="#DIV/0!"/>
    <x v="3"/>
    <e v="#N/A"/>
    <x v="201"/>
  </r>
  <r>
    <m/>
    <m/>
    <s v="4502461898"/>
    <s v="ZPFC"/>
    <s v="0800"/>
    <s v=""/>
    <d v="2024-05-05T00:00:00"/>
    <m/>
    <m/>
    <m/>
    <s v="41915625"/>
    <s v="לייזר מכוני העתקות בע&quot;מ"/>
    <s v="514864370"/>
    <s v="3"/>
    <n v="407.1"/>
    <s v="ILS"/>
    <n v="407.1"/>
    <n v="0"/>
    <n v="0"/>
    <n v="0"/>
    <n v="407.1"/>
    <s v=""/>
    <s v=" חותמות פרקליטות המדינה - המחלקה הכלכלית, אלה לגרי"/>
    <s v=""/>
    <n v="0"/>
    <s v="@FM@"/>
    <s v="23"/>
    <s v="57"/>
    <s v="040000127"/>
    <s v=""/>
    <s v=""/>
    <n v="407.1"/>
    <n v="0"/>
    <n v="1507"/>
    <e v="#NUM!"/>
    <n v="0"/>
    <e v="#DIV/0!"/>
    <x v="3"/>
    <e v="#N/A"/>
    <x v="193"/>
  </r>
  <r>
    <m/>
    <m/>
    <s v="4502462198"/>
    <s v="ZPFC"/>
    <s v="0800"/>
    <s v=""/>
    <d v="2024-05-06T00:00:00"/>
    <m/>
    <m/>
    <m/>
    <s v="40001103"/>
    <s v="קרביץ )4791( בעמ"/>
    <s v="510674039"/>
    <s v="3"/>
    <n v="8346.4599999999991"/>
    <s v="ILS"/>
    <n v="8346.4599999999991"/>
    <n v="64.959999999999994"/>
    <n v="5782.41"/>
    <n v="6025.14"/>
    <n v="2965.91"/>
    <s v=""/>
    <s v=" ציוד משרדי פרקליטות המדינה - המחלקה הכלכלית, אלה"/>
    <s v="X"/>
    <n v="0"/>
    <s v="@FM@"/>
    <s v="07"/>
    <s v=""/>
    <s v="040000127"/>
    <s v=""/>
    <s v="אלה לגריסי"/>
    <n v="2564.0500000000002"/>
    <n v="0"/>
    <n v="1507"/>
    <e v="#NUM!"/>
    <n v="64.959999999999994"/>
    <e v="#DIV/0!"/>
    <x v="3"/>
    <e v="#N/A"/>
    <x v="171"/>
  </r>
  <r>
    <m/>
    <m/>
    <s v="4502468218"/>
    <s v="ZPFC"/>
    <s v="0800"/>
    <s v=""/>
    <d v="2024-05-21T00:00:00"/>
    <m/>
    <m/>
    <m/>
    <s v="40001103"/>
    <s v="קרביץ )4791( בעמ"/>
    <s v="510674039"/>
    <s v="3"/>
    <n v="3424.47"/>
    <s v="ILS"/>
    <n v="3424.47"/>
    <n v="94.45"/>
    <n v="3266.27"/>
    <n v="3602.32"/>
    <n v="182.99"/>
    <s v=""/>
    <s v=" ציוד משרדי פרקליטות המדינה - המחלקה האזרחית, יער"/>
    <s v="X"/>
    <n v="0"/>
    <s v="@FM@"/>
    <s v="07"/>
    <s v=""/>
    <s v="040000127"/>
    <s v=""/>
    <s v="יער ביבי"/>
    <n v="158.19999999999999"/>
    <n v="0"/>
    <n v="1507"/>
    <e v="#NUM!"/>
    <n v="94.45"/>
    <e v="#DIV/0!"/>
    <x v="3"/>
    <e v="#N/A"/>
    <x v="171"/>
  </r>
  <r>
    <m/>
    <m/>
    <s v="4502468233"/>
    <s v="ZPFC"/>
    <s v="0800"/>
    <s v=""/>
    <d v="2024-05-21T00:00:00"/>
    <m/>
    <m/>
    <m/>
    <s v="40001103"/>
    <s v="קרביץ )4791( בעמ"/>
    <s v="510674039"/>
    <s v="3"/>
    <n v="8982.08"/>
    <s v="ILS"/>
    <n v="8982.08"/>
    <n v="96.46"/>
    <n v="8667.82"/>
    <n v="9650.56"/>
    <n v="363.52"/>
    <s v=""/>
    <s v=" ציוד משרדי פרקליטות דרום אזרחי, רותם קבסה, 053-27"/>
    <s v="X"/>
    <n v="0"/>
    <s v="@FM@"/>
    <s v="07"/>
    <s v=""/>
    <s v="040000127"/>
    <s v=""/>
    <s v="שרון אלחדד"/>
    <n v="314.26"/>
    <n v="0"/>
    <n v="1507"/>
    <e v="#NUM!"/>
    <n v="96.46"/>
    <e v="#DIV/0!"/>
    <x v="3"/>
    <e v="#N/A"/>
    <x v="171"/>
  </r>
  <r>
    <m/>
    <m/>
    <s v="4502468268"/>
    <s v="ZNB"/>
    <s v="0800"/>
    <s v=""/>
    <d v="2024-05-21T00:00:00"/>
    <m/>
    <m/>
    <m/>
    <s v="40004883"/>
    <s v="שרגאי דגלים וסמלים בע&quot;מ"/>
    <s v="512534371"/>
    <s v="3"/>
    <n v="607.70000000000005"/>
    <s v="ILS"/>
    <n v="607.70000000000005"/>
    <n v="0"/>
    <n v="0"/>
    <n v="0"/>
    <n v="607.70000000000005"/>
    <s v=""/>
    <s v=" דגלים פרקליטות ירושלים אזרחי נועה דדון  058-49930"/>
    <s v=""/>
    <n v="0"/>
    <s v="@FM@"/>
    <s v="23"/>
    <s v="57"/>
    <s v="040000127"/>
    <s v=""/>
    <s v="אדוה חזן"/>
    <n v="607.70000000000005"/>
    <n v="0"/>
    <n v="1507"/>
    <e v="#NUM!"/>
    <n v="0"/>
    <e v="#DIV/0!"/>
    <x v="3"/>
    <e v="#N/A"/>
    <x v="202"/>
  </r>
  <r>
    <m/>
    <m/>
    <s v="4502469210"/>
    <s v="ZNB"/>
    <s v="0800"/>
    <s v=""/>
    <d v="2024-05-23T00:00:00"/>
    <m/>
    <m/>
    <m/>
    <s v="42207021"/>
    <s v="הופשטיין יהודה"/>
    <s v="051019552"/>
    <s v="3"/>
    <n v="1227.2"/>
    <s v="ILS"/>
    <n v="1227.2"/>
    <n v="0"/>
    <n v="0"/>
    <n v="0"/>
    <n v="1227.2"/>
    <s v=""/>
    <s v=" שלט אלומיניום  בגודל 50-30 ס&quot;מ + מסגרת רקע צהוב כ"/>
    <s v=""/>
    <n v="0"/>
    <s v="@FM@"/>
    <s v="23"/>
    <s v="57"/>
    <s v="040000127"/>
    <s v=""/>
    <s v=""/>
    <n v="1227.2"/>
    <n v="0"/>
    <n v="1507"/>
    <e v="#NUM!"/>
    <n v="0"/>
    <e v="#DIV/0!"/>
    <x v="3"/>
    <e v="#N/A"/>
    <x v="203"/>
  </r>
  <r>
    <m/>
    <m/>
    <s v="4502470312"/>
    <s v="ZNB"/>
    <s v="0800"/>
    <s v=""/>
    <d v="2024-05-27T00:00:00"/>
    <m/>
    <m/>
    <m/>
    <s v="40574317"/>
    <s v="אופיר עקיבא גלעדית"/>
    <s v="022794424"/>
    <s v="3"/>
    <n v="32450"/>
    <s v="ILS"/>
    <n v="32450"/>
    <n v="80"/>
    <n v="25960"/>
    <n v="25960"/>
    <n v="6490"/>
    <s v=""/>
    <s v=" הכנת חוות דעת בכתב (כולל ביצוע הבדיקות הנדרשות) י"/>
    <s v=""/>
    <n v="0"/>
    <s v="@FM@"/>
    <s v="76"/>
    <s v=""/>
    <s v="040000127"/>
    <s v=""/>
    <s v="אורן פרץ"/>
    <n v="6490"/>
    <n v="0"/>
    <n v="1507"/>
    <e v="#NUM!"/>
    <n v="80"/>
    <e v="#DIV/0!"/>
    <x v="3"/>
    <e v="#N/A"/>
    <x v="204"/>
  </r>
  <r>
    <m/>
    <m/>
    <s v="4502471881"/>
    <s v="ZNB"/>
    <s v="0800"/>
    <s v=""/>
    <d v="2024-05-30T00:00:00"/>
    <m/>
    <m/>
    <m/>
    <s v="40959358"/>
    <s v="זילכה נדב"/>
    <s v="029252319"/>
    <s v="3"/>
    <n v="7670"/>
    <s v="ILS"/>
    <n v="7670"/>
    <n v="0"/>
    <n v="0"/>
    <n v="0"/>
    <n v="7670"/>
    <s v=""/>
    <s v=" הרחקת יונים עבור פרקליטות ים פלילי יעקב זהר 050-6"/>
    <s v=""/>
    <n v="0"/>
    <s v="@FM@"/>
    <s v="23"/>
    <s v="57"/>
    <s v="040000127"/>
    <s v=""/>
    <s v="שוהם אבינועם"/>
    <n v="7670"/>
    <n v="0"/>
    <n v="1507"/>
    <e v="#NUM!"/>
    <n v="0"/>
    <e v="#DIV/0!"/>
    <x v="3"/>
    <e v="#N/A"/>
    <x v="205"/>
  </r>
  <r>
    <m/>
    <m/>
    <s v="4502472978"/>
    <s v="ZNB"/>
    <s v="0800"/>
    <s v=""/>
    <d v="2024-06-03T00:00:00"/>
    <m/>
    <m/>
    <m/>
    <s v="40325777"/>
    <s v="אימג' פרינט בע&quot;מ"/>
    <s v="514132687"/>
    <s v="3"/>
    <n v="5029.16"/>
    <s v="ILS"/>
    <n v="5029.16"/>
    <n v="0"/>
    <n v="0"/>
    <n v="0"/>
    <n v="5029.16"/>
    <s v=""/>
    <s v=" אישורי מסירה עבור פרקליטות מרכז אזרחי שי אושפיץ 0"/>
    <s v=""/>
    <n v="0"/>
    <s v="@FM@"/>
    <s v="23"/>
    <s v="57"/>
    <s v="040000127"/>
    <s v=""/>
    <s v="שוהם אבינועם"/>
    <n v="5029.16"/>
    <n v="0"/>
    <n v="1507"/>
    <e v="#NUM!"/>
    <n v="0"/>
    <e v="#DIV/0!"/>
    <x v="3"/>
    <e v="#N/A"/>
    <x v="206"/>
  </r>
  <r>
    <m/>
    <m/>
    <s v="4502476510"/>
    <s v="ZPFC"/>
    <s v="0800"/>
    <s v=""/>
    <d v="2024-06-16T00:00:00"/>
    <m/>
    <m/>
    <m/>
    <s v="40001103"/>
    <s v="קרביץ )4791( בעמ"/>
    <s v="510674039"/>
    <s v="3"/>
    <n v="7513.4"/>
    <s v="ILS"/>
    <n v="7513.4"/>
    <n v="92.84"/>
    <n v="6989.73"/>
    <n v="7767.5"/>
    <n v="605.75"/>
    <s v=""/>
    <s v=" ציוד משרדי פרקליטות ת&quot;א פלילי, סימה כהן, 052-6289"/>
    <s v="X"/>
    <n v="0"/>
    <s v="@FM@"/>
    <s v="07"/>
    <s v=""/>
    <s v="040000127"/>
    <s v=""/>
    <s v="שרה אברהמי"/>
    <n v="523.66999999999996"/>
    <n v="0"/>
    <n v="1507"/>
    <e v="#NUM!"/>
    <n v="92.84"/>
    <e v="#DIV/0!"/>
    <x v="3"/>
    <e v="#N/A"/>
    <x v="171"/>
  </r>
  <r>
    <m/>
    <m/>
    <s v="4502476754"/>
    <s v="ZNB"/>
    <s v="0800"/>
    <s v=""/>
    <d v="2024-06-16T00:00:00"/>
    <d v="2024-06-03T00:00:00"/>
    <d v="2024-07-30T00:00:00"/>
    <m/>
    <s v="40000012"/>
    <s v="החברה למתנ&quot;סים - מרכזים קהילתיים בי"/>
    <s v=""/>
    <s v="3"/>
    <n v="50000"/>
    <s v="ILS"/>
    <n v="50000"/>
    <n v="0"/>
    <n v="0"/>
    <n v="0"/>
    <n v="50000"/>
    <s v=""/>
    <s v=" התקשרות לפיילוט נפגעי עבירה עבור פרקליטות המדינה"/>
    <s v=""/>
    <n v="0"/>
    <s v="@FM@"/>
    <s v="23"/>
    <s v="57"/>
    <s v="040000127"/>
    <s v=""/>
    <s v="יאיר לנג"/>
    <n v="50000"/>
    <n v="1"/>
    <n v="14"/>
    <e v="#NUM!"/>
    <n v="0"/>
    <n v="14"/>
    <x v="0"/>
    <e v="#N/A"/>
    <x v="58"/>
  </r>
  <r>
    <m/>
    <m/>
    <s v="4502477198"/>
    <s v="ZNB"/>
    <s v="0800"/>
    <s v=""/>
    <d v="2024-06-17T00:00:00"/>
    <m/>
    <m/>
    <m/>
    <s v="41461147"/>
    <s v="גרין גלאס בע&quot;מ"/>
    <s v="515171841"/>
    <s v="3"/>
    <n v="6094.18"/>
    <s v="ILS"/>
    <n v="6094.18"/>
    <n v="0"/>
    <n v="0"/>
    <n v="0"/>
    <n v="5478.56"/>
    <s v=""/>
    <s v=" כנס כולל לינה עבור העד אלן לואי בין התאריכים 26/0"/>
    <s v="X"/>
    <n v="0"/>
    <s v="@FM@"/>
    <s v="23"/>
    <s v="57"/>
    <s v="040000127"/>
    <s v=""/>
    <s v="שוהם אבינועם"/>
    <n v="6094.18"/>
    <n v="0"/>
    <n v="1507"/>
    <e v="#NUM!"/>
    <n v="0"/>
    <e v="#DIV/0!"/>
    <x v="3"/>
    <e v="#N/A"/>
    <x v="207"/>
  </r>
  <r>
    <m/>
    <m/>
    <s v="4502479337"/>
    <s v="ZNB"/>
    <s v="0800"/>
    <s v=""/>
    <d v="2024-06-23T00:00:00"/>
    <m/>
    <m/>
    <m/>
    <s v="40504360"/>
    <s v="רימון ע.ר שיווק ומסחר בע&quot;מ"/>
    <s v="514231901"/>
    <s v="3"/>
    <n v="5040.96"/>
    <s v="ILS"/>
    <n v="5040.96"/>
    <n v="0"/>
    <n v="0"/>
    <n v="0"/>
    <n v="5040.96"/>
    <s v=""/>
    <s v=" עגלות ספריה עבור פרקליטות דרום אזרחי שרון אלחדד 0"/>
    <s v=""/>
    <n v="0"/>
    <s v="@FM@"/>
    <s v="23"/>
    <s v="57"/>
    <s v="040000127"/>
    <s v=""/>
    <s v="שוהם אבינועם"/>
    <n v="5040.96"/>
    <n v="0"/>
    <n v="1507"/>
    <e v="#NUM!"/>
    <n v="0"/>
    <e v="#DIV/0!"/>
    <x v="3"/>
    <e v="#N/A"/>
    <x v="208"/>
  </r>
  <r>
    <m/>
    <m/>
    <s v="4502479694"/>
    <s v="ZPFC"/>
    <s v="0800"/>
    <s v=""/>
    <d v="2024-06-24T00:00:00"/>
    <m/>
    <m/>
    <m/>
    <s v="10000173"/>
    <s v="המדפיס הממשלתי"/>
    <s v=""/>
    <s v="3"/>
    <n v="3145"/>
    <s v="ILS"/>
    <n v="3145"/>
    <n v="0"/>
    <n v="0"/>
    <n v="0"/>
    <n v="3145"/>
    <s v=""/>
    <s v=" מעטפות פרקליטות מיסוי וכלכלה, מיה מזרחי, 050-7061"/>
    <s v=""/>
    <n v="0"/>
    <s v="@FM@"/>
    <s v="85"/>
    <s v=""/>
    <s v="040000127"/>
    <s v=""/>
    <s v=""/>
    <n v="3145"/>
    <n v="0"/>
    <n v="1507"/>
    <e v="#NUM!"/>
    <n v="0"/>
    <e v="#DIV/0!"/>
    <x v="3"/>
    <e v="#N/A"/>
    <x v="209"/>
  </r>
  <r>
    <m/>
    <m/>
    <s v="4502479854"/>
    <s v="ZPFC"/>
    <s v="0800"/>
    <s v=""/>
    <d v="2024-06-24T00:00:00"/>
    <m/>
    <m/>
    <m/>
    <s v="41879787"/>
    <s v="מוניקנדם עתר"/>
    <s v="032431876"/>
    <s v="3"/>
    <n v="22188.27"/>
    <s v="ILS"/>
    <n v="22188.27"/>
    <n v="0"/>
    <n v="0"/>
    <n v="0"/>
    <n v="22188.27"/>
    <s v=""/>
    <s v=" מכרז דיגיטל-9-2019-עתר מוניקנדם עיצוב דוח שנתי עב"/>
    <s v=""/>
    <n v="0"/>
    <s v="@FM@"/>
    <s v="07"/>
    <s v=""/>
    <s v="040000127"/>
    <s v=""/>
    <s v="אורן פרץ"/>
    <n v="22188.27"/>
    <n v="0"/>
    <n v="1507"/>
    <e v="#NUM!"/>
    <n v="0"/>
    <e v="#DIV/0!"/>
    <x v="3"/>
    <e v="#N/A"/>
    <x v="190"/>
  </r>
  <r>
    <m/>
    <m/>
    <s v="4502481432"/>
    <s v="ZNB"/>
    <s v="0800"/>
    <s v=""/>
    <d v="2024-06-27T00:00:00"/>
    <m/>
    <m/>
    <m/>
    <s v="40000017"/>
    <s v="חברת מוסדות חנוך, תרבות ושקום שכונו"/>
    <s v="510623721"/>
    <s v="3"/>
    <n v="1600"/>
    <s v="ILS"/>
    <n v="1600"/>
    <n v="0"/>
    <n v="0"/>
    <n v="0"/>
    <n v="1600"/>
    <s v=""/>
    <s v=" אירוח בחדרים 30/6/24 בין השעות 09:00-15:45"/>
    <s v=""/>
    <n v="0"/>
    <s v="@FM@"/>
    <s v="23"/>
    <s v="57"/>
    <s v="040000127"/>
    <s v=""/>
    <s v="אורטל מויאל"/>
    <n v="1600"/>
    <n v="0"/>
    <n v="1507"/>
    <e v="#NUM!"/>
    <n v="0"/>
    <e v="#DIV/0!"/>
    <x v="3"/>
    <e v="#N/A"/>
    <x v="210"/>
  </r>
  <r>
    <m/>
    <m/>
    <s v="4502482552"/>
    <s v="ZNB"/>
    <s v="0800"/>
    <s v=""/>
    <d v="2024-07-01T00:00:00"/>
    <m/>
    <m/>
    <m/>
    <s v="41578755"/>
    <s v="ד.ב. ירוק שירותים בע&quot;מ"/>
    <s v="515391720"/>
    <s v="3"/>
    <n v="6372"/>
    <s v="ILS"/>
    <n v="6372"/>
    <n v="84.44"/>
    <n v="5847.6"/>
    <n v="5356.2"/>
    <n v="991.2"/>
    <s v=""/>
    <s v=" שירות חודשי לפח אינטימה לתקופה יולי 2024-יולי 202"/>
    <s v=""/>
    <n v="0"/>
    <s v="@FM@"/>
    <s v="23"/>
    <s v="57"/>
    <s v="040000127"/>
    <s v=""/>
    <s v="אורן פרץ"/>
    <n v="991.2"/>
    <n v="0"/>
    <n v="1507"/>
    <e v="#NUM!"/>
    <n v="84.44"/>
    <e v="#DIV/0!"/>
    <x v="3"/>
    <e v="#N/A"/>
    <x v="211"/>
  </r>
  <r>
    <m/>
    <m/>
    <s v="4502483191"/>
    <s v="ZNB"/>
    <s v="0800"/>
    <s v=""/>
    <d v="2024-07-02T00:00:00"/>
    <m/>
    <m/>
    <m/>
    <s v="40016389"/>
    <s v="חנן מכשירי כתיבה ומוצרי נייר 2001 ב"/>
    <s v="513098863"/>
    <s v="3"/>
    <n v="261.67"/>
    <s v="ILS"/>
    <n v="261.67"/>
    <n v="0"/>
    <n v="0"/>
    <n v="0"/>
    <n v="261.67"/>
    <s v=""/>
    <s v=" סוללות עבור פרקליטות דרום פלילי ענת דקל 050-62160"/>
    <s v=""/>
    <n v="0"/>
    <s v="@FM@"/>
    <s v="23"/>
    <s v="57"/>
    <s v="040000127"/>
    <s v=""/>
    <s v=""/>
    <n v="261.67"/>
    <n v="0"/>
    <n v="1507"/>
    <e v="#NUM!"/>
    <n v="0"/>
    <e v="#DIV/0!"/>
    <x v="3"/>
    <e v="#N/A"/>
    <x v="212"/>
  </r>
  <r>
    <m/>
    <m/>
    <s v="4502485825"/>
    <s v="ZNB"/>
    <s v="0800"/>
    <s v=""/>
    <d v="2024-07-09T00:00:00"/>
    <m/>
    <m/>
    <m/>
    <s v="40892544"/>
    <s v="גרליצקי ישראל ליב"/>
    <s v="303045629"/>
    <s v="3"/>
    <n v="1416"/>
    <s v="ILS"/>
    <n v="1416"/>
    <n v="0"/>
    <n v="0"/>
    <n v="0"/>
    <n v="1416"/>
    <s v=""/>
    <s v=" בדיקת מזוזות -קומה 9 פרקליטות מיסוי וכלכלה, מיה מ"/>
    <s v=""/>
    <n v="0"/>
    <s v="@FM@"/>
    <s v="23"/>
    <s v="57"/>
    <s v="040000127"/>
    <s v=""/>
    <s v=""/>
    <n v="1416"/>
    <n v="0"/>
    <n v="1507"/>
    <e v="#NUM!"/>
    <n v="0"/>
    <e v="#DIV/0!"/>
    <x v="3"/>
    <e v="#N/A"/>
    <x v="213"/>
  </r>
  <r>
    <m/>
    <m/>
    <s v="4502487222"/>
    <s v="ZPFC"/>
    <s v="0800"/>
    <s v=""/>
    <d v="2024-07-14T00:00:00"/>
    <m/>
    <m/>
    <m/>
    <s v="40957697"/>
    <s v="ד&quot;ש שיווק מוצרי מאפה מ.א. בע&quot;מ"/>
    <s v="511759763"/>
    <s v="3"/>
    <n v="5042.7299999999996"/>
    <s v="ILS"/>
    <n v="5042.7299999999996"/>
    <n v="70.400000000000006"/>
    <n v="3910.13"/>
    <n v="3549.91"/>
    <n v="1492.8"/>
    <s v=""/>
    <s v=" הזמנת חלב קרטון 3%, משקה שיבולת שועל , משקה סויה"/>
    <s v=""/>
    <n v="0"/>
    <s v="@FM@"/>
    <s v="23"/>
    <s v="57"/>
    <s v="040000127"/>
    <s v="607.20"/>
    <s v="יער ביבי"/>
    <n v="1492.8"/>
    <n v="0"/>
    <n v="1507"/>
    <e v="#NUM!"/>
    <n v="70.400000000000006"/>
    <e v="#DIV/0!"/>
    <x v="3"/>
    <e v="#N/A"/>
    <x v="214"/>
  </r>
  <r>
    <m/>
    <m/>
    <s v="4502488237"/>
    <s v="ZNB"/>
    <s v="0800"/>
    <s v=""/>
    <d v="2024-07-16T00:00:00"/>
    <m/>
    <m/>
    <m/>
    <s v="40311963"/>
    <s v="כספות חצור בע&quot;מ"/>
    <s v="514165109"/>
    <s v="3"/>
    <n v="4956"/>
    <s v="ILS"/>
    <n v="4956"/>
    <n v="50"/>
    <n v="2457"/>
    <n v="2457"/>
    <n v="2478"/>
    <s v=""/>
    <s v="  החלפת ידית בהלה שבורה עם בריחים ומחזיר שמן מנהל"/>
    <s v=""/>
    <n v="0"/>
    <s v="@FM@"/>
    <s v="23"/>
    <s v="57"/>
    <s v="040000127"/>
    <s v=""/>
    <s v="עוזי נעים"/>
    <n v="2478"/>
    <n v="0"/>
    <n v="1507"/>
    <e v="#NUM!"/>
    <n v="50"/>
    <e v="#DIV/0!"/>
    <x v="3"/>
    <e v="#N/A"/>
    <x v="215"/>
  </r>
  <r>
    <m/>
    <m/>
    <s v="4502492359"/>
    <s v="ZPFC"/>
    <s v="0800"/>
    <s v=""/>
    <d v="2024-07-29T00:00:00"/>
    <m/>
    <m/>
    <m/>
    <s v="40001212"/>
    <s v="שחר - מוצרי נייר בע&quot;מ"/>
    <s v="511219933"/>
    <s v="3"/>
    <n v="38062.080000000002"/>
    <s v="ILS"/>
    <n v="38062.080000000002"/>
    <n v="80"/>
    <n v="30288.38"/>
    <n v="30726.01"/>
    <n v="7758.44"/>
    <s v=""/>
    <s v=" נייר אקולוגי 75 או 80 גרם. פרקליטות דרום פלילי, ע"/>
    <s v="X"/>
    <n v="0"/>
    <s v="@FM@"/>
    <s v="07"/>
    <s v=""/>
    <s v="040000127"/>
    <s v=""/>
    <s v="ענת דקל"/>
    <n v="7612.42"/>
    <n v="0"/>
    <n v="1507"/>
    <e v="#NUM!"/>
    <n v="80"/>
    <e v="#DIV/0!"/>
    <x v="3"/>
    <e v="#N/A"/>
    <x v="192"/>
  </r>
  <r>
    <m/>
    <m/>
    <s v="4502493039"/>
    <s v="ZNB"/>
    <s v="0800"/>
    <s v=""/>
    <d v="2024-07-30T00:00:00"/>
    <m/>
    <m/>
    <m/>
    <s v="40123580"/>
    <s v="מלון דן פנורמה ת&quot;א"/>
    <s v="520023573"/>
    <s v="3"/>
    <n v="1017.9"/>
    <s v="ILS"/>
    <n v="1017.9"/>
    <n v="0"/>
    <n v="0"/>
    <n v="0"/>
    <n v="1017.9"/>
    <s v=""/>
    <s v=" לינה עבור עו&quot;ד איסמן פרקליט המדינה לתאריך 02/09/2"/>
    <s v=""/>
    <n v="0"/>
    <s v="@FM@"/>
    <s v="23"/>
    <s v="57"/>
    <s v="040000127"/>
    <s v=""/>
    <s v="שוהם אבינועם"/>
    <n v="1017.9"/>
    <n v="0"/>
    <n v="1507"/>
    <e v="#NUM!"/>
    <n v="0"/>
    <e v="#DIV/0!"/>
    <x v="3"/>
    <e v="#N/A"/>
    <x v="216"/>
  </r>
  <r>
    <m/>
    <m/>
    <s v="4502496928"/>
    <s v="ZPFC"/>
    <s v="0800"/>
    <s v=""/>
    <d v="2024-08-11T00:00:00"/>
    <m/>
    <m/>
    <m/>
    <s v="40001103"/>
    <s v="קרביץ )4791( בעמ"/>
    <s v="510674039"/>
    <s v="3"/>
    <n v="8585.41"/>
    <s v="ILS"/>
    <n v="8585.41"/>
    <n v="95.26"/>
    <n v="8172.77"/>
    <n v="8172.75"/>
    <n v="423.74"/>
    <s v=""/>
    <s v=" ציוד משרדי פרקליטות מיסוי וכלכלה, מיה מזרחי, 050-"/>
    <s v="X"/>
    <n v="0"/>
    <s v="@FM@"/>
    <s v="07"/>
    <s v=""/>
    <s v="040000127"/>
    <s v=""/>
    <s v="מיה מזרחי"/>
    <n v="409.7"/>
    <n v="0"/>
    <n v="1507"/>
    <e v="#NUM!"/>
    <n v="95.26"/>
    <e v="#DIV/0!"/>
    <x v="3"/>
    <e v="#N/A"/>
    <x v="171"/>
  </r>
  <r>
    <m/>
    <m/>
    <s v="4502497343"/>
    <s v="ZNB"/>
    <s v="0800"/>
    <s v=""/>
    <d v="2024-08-12T00:00:00"/>
    <m/>
    <m/>
    <m/>
    <s v="41566424"/>
    <s v="דאיך אורן"/>
    <s v="039390216"/>
    <s v="3"/>
    <n v="1180"/>
    <s v="ILS"/>
    <n v="1180"/>
    <n v="0"/>
    <n v="0"/>
    <n v="0"/>
    <n v="1180"/>
    <s v=""/>
    <s v=" הדברה עבור מכרסמים פרקליטות ירושלים פלילי, יעקב ז"/>
    <s v=""/>
    <n v="0"/>
    <s v="@FM@"/>
    <s v="23"/>
    <s v="57"/>
    <s v="040000127"/>
    <s v=""/>
    <s v=""/>
    <n v="1180"/>
    <n v="0"/>
    <n v="1507"/>
    <e v="#NUM!"/>
    <n v="0"/>
    <e v="#DIV/0!"/>
    <x v="3"/>
    <e v="#N/A"/>
    <x v="217"/>
  </r>
  <r>
    <m/>
    <m/>
    <s v="4502498086"/>
    <s v="ZPFC"/>
    <s v="0800"/>
    <s v=""/>
    <d v="2024-08-14T00:00:00"/>
    <m/>
    <m/>
    <m/>
    <s v="40001103"/>
    <s v="קרביץ )4791( בעמ"/>
    <s v="510674039"/>
    <s v="3"/>
    <n v="10252.89"/>
    <s v="ILS"/>
    <n v="10252.89"/>
    <n v="98.54"/>
    <n v="10104.209999999999"/>
    <n v="10101.84"/>
    <n v="153.77000000000001"/>
    <s v=""/>
    <s v=" ציוד משרדי פרקליטות מרכז אזרחי, נעם חדד, 058-6357"/>
    <s v="X"/>
    <n v="0"/>
    <s v="@FM@"/>
    <s v="07"/>
    <s v=""/>
    <s v="040000127"/>
    <s v=""/>
    <s v="שי אושפיץ"/>
    <n v="148.68"/>
    <n v="0"/>
    <n v="1507"/>
    <e v="#NUM!"/>
    <n v="98.54"/>
    <e v="#DIV/0!"/>
    <x v="3"/>
    <e v="#N/A"/>
    <x v="171"/>
  </r>
  <r>
    <m/>
    <m/>
    <s v="4502498170"/>
    <s v="ZNB"/>
    <s v="0800"/>
    <s v=""/>
    <d v="2024-08-14T00:00:00"/>
    <m/>
    <m/>
    <m/>
    <s v="40235639"/>
    <s v="קלר יוסף"/>
    <s v="016505620"/>
    <s v="3"/>
    <n v="5042.1400000000003"/>
    <s v="ILS"/>
    <n v="5042.1400000000003"/>
    <n v="0"/>
    <n v="0"/>
    <n v="0"/>
    <n v="5042.1400000000003"/>
    <s v=""/>
    <s v=" הכנת חוות דעת בכתב- ניתוח סרטונים בתיק מח&quot;ש 3313/"/>
    <s v=""/>
    <n v="0"/>
    <s v="@FM@"/>
    <s v="76"/>
    <s v=""/>
    <s v="040000127"/>
    <s v=""/>
    <s v=""/>
    <n v="5042.1400000000003"/>
    <n v="0"/>
    <n v="1507"/>
    <e v="#NUM!"/>
    <n v="0"/>
    <e v="#DIV/0!"/>
    <x v="3"/>
    <e v="#N/A"/>
    <x v="204"/>
  </r>
  <r>
    <m/>
    <m/>
    <s v="4502498343"/>
    <s v="ZPFC"/>
    <s v="0800"/>
    <s v=""/>
    <d v="2024-08-14T00:00:00"/>
    <m/>
    <m/>
    <m/>
    <s v="40001103"/>
    <s v="קרביץ )4791( בעמ"/>
    <s v="510674039"/>
    <s v="3"/>
    <n v="4533.8100000000004"/>
    <s v="ILS"/>
    <n v="4533.8100000000004"/>
    <n v="94.95"/>
    <n v="4304.42"/>
    <n v="4303"/>
    <n v="237.25"/>
    <s v=""/>
    <s v=" ציוד משרדי פרקליטות ת&quot;א פלילי, סימה כהן, 052-6289"/>
    <s v="X"/>
    <n v="0"/>
    <s v="@FM@"/>
    <s v="07"/>
    <s v=""/>
    <s v="040000127"/>
    <s v=""/>
    <s v="שרה אברהמי"/>
    <n v="229.39"/>
    <n v="0"/>
    <n v="1507"/>
    <e v="#NUM!"/>
    <n v="94.95"/>
    <e v="#DIV/0!"/>
    <x v="3"/>
    <e v="#N/A"/>
    <x v="171"/>
  </r>
  <r>
    <m/>
    <m/>
    <s v="4502498713"/>
    <s v="ZPFC"/>
    <s v="0800"/>
    <s v=""/>
    <d v="2024-08-15T00:00:00"/>
    <m/>
    <m/>
    <m/>
    <s v="40001103"/>
    <s v="קרביץ )4791( בעמ"/>
    <s v="510674039"/>
    <s v="3"/>
    <n v="26373.97"/>
    <s v="ILS"/>
    <n v="26373.97"/>
    <n v="92.44"/>
    <n v="24333.84"/>
    <n v="24330.34"/>
    <n v="2071.5500000000002"/>
    <s v=""/>
    <s v=" ציוד משרדי פרקליטות דרום פלילי, ענת דקל, 050-6216"/>
    <s v="X"/>
    <n v="0"/>
    <s v="@FM@"/>
    <s v="07"/>
    <s v=""/>
    <s v="040000127"/>
    <s v=""/>
    <s v="ענת דקל"/>
    <n v="2002.93"/>
    <n v="0"/>
    <n v="1507"/>
    <e v="#NUM!"/>
    <n v="92.44"/>
    <e v="#DIV/0!"/>
    <x v="3"/>
    <e v="#N/A"/>
    <x v="171"/>
  </r>
  <r>
    <m/>
    <m/>
    <s v="4502502700"/>
    <s v="ZPFC"/>
    <s v="0800"/>
    <s v=""/>
    <d v="2024-08-27T00:00:00"/>
    <m/>
    <m/>
    <m/>
    <s v="40001103"/>
    <s v="קרביץ )4791( בעמ"/>
    <s v="510674039"/>
    <s v="3"/>
    <n v="1594.4"/>
    <s v="ILS"/>
    <n v="1594.4"/>
    <n v="73.41"/>
    <n v="1168.1300000000001"/>
    <n v="1168.1300000000001"/>
    <n v="390.54"/>
    <s v=""/>
    <s v=" קלסרים פרקליטות ת&quot;א פלילי, סימה כהן, 052-6289333"/>
    <s v="X"/>
    <n v="0"/>
    <s v="@FM@"/>
    <s v="07"/>
    <s v=""/>
    <s v="040000127"/>
    <s v=""/>
    <s v="שרה אברהמי"/>
    <n v="377.6"/>
    <n v="0"/>
    <n v="1507"/>
    <e v="#NUM!"/>
    <n v="73.41"/>
    <e v="#DIV/0!"/>
    <x v="3"/>
    <e v="#N/A"/>
    <x v="218"/>
  </r>
  <r>
    <m/>
    <m/>
    <s v="4502505216"/>
    <s v="ZPFC"/>
    <s v="0800"/>
    <s v=""/>
    <d v="2024-09-04T00:00:00"/>
    <m/>
    <m/>
    <m/>
    <s v="40364068"/>
    <s v="או.די. אופיס דיזיין בע&quot;מ"/>
    <s v="513767426"/>
    <s v="3"/>
    <n v="62693.64"/>
    <s v="ILS"/>
    <n v="62693.64"/>
    <n v="0"/>
    <n v="0"/>
    <n v="0"/>
    <n v="59751.34"/>
    <s v=""/>
    <s v=" ריהוט משרדי - מכרז 08-2021 - א.ד.מירז פרקליטות המ"/>
    <s v="X"/>
    <n v="0"/>
    <s v="@FM@"/>
    <s v="07"/>
    <s v=""/>
    <s v="040000127"/>
    <s v=""/>
    <s v="אורן פרץ"/>
    <n v="62693.64"/>
    <n v="0"/>
    <n v="1507"/>
    <e v="#NUM!"/>
    <n v="0"/>
    <e v="#DIV/0!"/>
    <x v="3"/>
    <e v="#N/A"/>
    <x v="219"/>
  </r>
  <r>
    <m/>
    <m/>
    <s v="4502510200"/>
    <s v="ZNB"/>
    <s v="0800"/>
    <s v=""/>
    <d v="2024-09-17T00:00:00"/>
    <m/>
    <m/>
    <m/>
    <s v="40346417"/>
    <s v="הספרייה הלאומית בע&quot;מ (חל&quot;צ)"/>
    <s v=""/>
    <s v="3"/>
    <n v="4104"/>
    <s v="ILS"/>
    <n v="4104"/>
    <n v="86.84"/>
    <n v="3564"/>
    <n v="3564"/>
    <n v="540"/>
    <s v=""/>
    <s v=" סיור בספריה הלאומית עבור סנגוריה ארצית בתאריך 23/"/>
    <s v=""/>
    <n v="0"/>
    <s v="@FM@"/>
    <s v="23"/>
    <s v="57"/>
    <s v="040000127"/>
    <s v=""/>
    <s v="רוחמה שמואלי"/>
    <n v="540"/>
    <n v="0"/>
    <n v="1507"/>
    <e v="#NUM!"/>
    <n v="86.84"/>
    <e v="#DIV/0!"/>
    <x v="3"/>
    <e v="#N/A"/>
    <x v="220"/>
  </r>
  <r>
    <m/>
    <m/>
    <s v="4502512324"/>
    <s v="ZPFC"/>
    <s v="0800"/>
    <s v=""/>
    <d v="2024-09-25T00:00:00"/>
    <m/>
    <m/>
    <m/>
    <s v="40973960"/>
    <s v="פרקש איתן דוד"/>
    <s v="314718305"/>
    <s v="3"/>
    <n v="4850"/>
    <s v="ILS"/>
    <n v="4850"/>
    <n v="0"/>
    <n v="0"/>
    <n v="0"/>
    <n v="4850"/>
    <s v=""/>
    <s v=" תמונות על קנבס פרקליטות מיסוי וכלכלה, מיה מזרחי,"/>
    <s v=""/>
    <n v="0"/>
    <s v="@FM@"/>
    <s v="23"/>
    <s v="57"/>
    <s v="040000127"/>
    <s v=""/>
    <s v="מיה מזרחי"/>
    <n v="4850"/>
    <n v="0"/>
    <n v="1507"/>
    <e v="#NUM!"/>
    <n v="0"/>
    <e v="#DIV/0!"/>
    <x v="3"/>
    <e v="#N/A"/>
    <x v="221"/>
  </r>
  <r>
    <m/>
    <m/>
    <s v="4502513736"/>
    <s v="ZPFC"/>
    <s v="0800"/>
    <s v=""/>
    <d v="2024-09-30T00:00:00"/>
    <m/>
    <m/>
    <m/>
    <s v="40001103"/>
    <s v="קרביץ )4791( בעמ"/>
    <s v="510674039"/>
    <s v="3"/>
    <n v="7381.99"/>
    <s v="ILS"/>
    <n v="7381.99"/>
    <n v="81.180000000000007"/>
    <n v="5950.88"/>
    <n v="5942.1"/>
    <n v="1436.68"/>
    <s v=""/>
    <s v=" ציוד משרדי פרקליטות ירושלים אזרחי - ציוד משרדי אד"/>
    <s v="X"/>
    <n v="0"/>
    <s v="@FM@"/>
    <s v="07"/>
    <s v=""/>
    <s v="040000127"/>
    <s v=""/>
    <s v="יעקב זוהר"/>
    <n v="1389.09"/>
    <n v="0"/>
    <n v="1507"/>
    <e v="#NUM!"/>
    <n v="81.180000000000007"/>
    <e v="#DIV/0!"/>
    <x v="3"/>
    <e v="#N/A"/>
    <x v="171"/>
  </r>
  <r>
    <m/>
    <m/>
    <s v="4502515481"/>
    <s v="ZNB"/>
    <s v="0800"/>
    <s v=""/>
    <d v="2024-10-07T00:00:00"/>
    <m/>
    <m/>
    <m/>
    <s v="10000173"/>
    <s v="המדפיס הממשלתי"/>
    <s v=""/>
    <s v="3"/>
    <n v="975"/>
    <s v="ILS"/>
    <n v="975"/>
    <n v="0"/>
    <n v="0"/>
    <n v="0"/>
    <n v="975"/>
    <s v=""/>
    <s v=" פרקליטות - לשכת פרקליט המדינה, שי טסטה, 050-62166"/>
    <s v=""/>
    <n v="0"/>
    <s v="@FM@"/>
    <s v="85"/>
    <s v=""/>
    <s v="040000127"/>
    <s v=""/>
    <s v=""/>
    <n v="975"/>
    <n v="0"/>
    <n v="1507"/>
    <e v="#NUM!"/>
    <n v="0"/>
    <e v="#DIV/0!"/>
    <x v="3"/>
    <e v="#N/A"/>
    <x v="181"/>
  </r>
  <r>
    <m/>
    <m/>
    <s v="4502515508"/>
    <s v="ZPFC"/>
    <s v="0800"/>
    <s v=""/>
    <d v="2024-10-07T00:00:00"/>
    <m/>
    <m/>
    <m/>
    <s v="40001103"/>
    <s v="קרביץ )4791( בעמ"/>
    <s v="510674039"/>
    <s v="3"/>
    <n v="15113.38"/>
    <s v="ILS"/>
    <n v="15113.38"/>
    <n v="99.19"/>
    <n v="14898.47"/>
    <n v="14863.65"/>
    <n v="122.04"/>
    <s v=""/>
    <s v=" ציוד משרדי פרקליטות - המחלקה הכלכלית, אלה לגריסי,"/>
    <s v="X"/>
    <n v="0"/>
    <s v="@FM@"/>
    <s v="07"/>
    <s v=""/>
    <s v="040000127"/>
    <s v=""/>
    <s v="אלה לגריסי"/>
    <n v="118"/>
    <n v="0"/>
    <n v="1507"/>
    <e v="#NUM!"/>
    <n v="99.19"/>
    <e v="#DIV/0!"/>
    <x v="3"/>
    <e v="#N/A"/>
    <x v="171"/>
  </r>
  <r>
    <m/>
    <m/>
    <s v="4502516000"/>
    <s v="ZNB"/>
    <s v="0800"/>
    <s v=""/>
    <d v="2024-10-08T00:00:00"/>
    <m/>
    <m/>
    <m/>
    <s v="40007031"/>
    <s v="המרכז הבריאותי ד.ע. בע&quot;מ"/>
    <s v="511363582"/>
    <s v="3"/>
    <n v="966.17"/>
    <s v="ILS"/>
    <n v="966.17"/>
    <n v="0"/>
    <n v="0"/>
    <n v="0"/>
    <n v="966.17"/>
    <s v=""/>
    <s v=" תיקון כסא פרקלטות ת&quot;א אזרחי, ליאור אלקבץ, 050-752"/>
    <s v=""/>
    <n v="0"/>
    <s v="@FM@"/>
    <s v="23"/>
    <s v="57"/>
    <s v="040000127"/>
    <s v=""/>
    <s v="ליאור אלקבץ"/>
    <n v="966.17"/>
    <n v="0"/>
    <n v="1507"/>
    <e v="#NUM!"/>
    <n v="0"/>
    <e v="#DIV/0!"/>
    <x v="3"/>
    <e v="#N/A"/>
    <x v="222"/>
  </r>
  <r>
    <m/>
    <m/>
    <s v="4502516399"/>
    <s v="ZPFC"/>
    <s v="0800"/>
    <s v=""/>
    <d v="2024-10-09T00:00:00"/>
    <m/>
    <m/>
    <m/>
    <s v="41915625"/>
    <s v="לייזר מכוני העתקות בע&quot;מ"/>
    <s v="514864370"/>
    <s v="3"/>
    <n v="227.74"/>
    <s v="ILS"/>
    <n v="227.74"/>
    <n v="0"/>
    <n v="0"/>
    <n v="0"/>
    <n v="227.74"/>
    <s v=""/>
    <s v=" חותמות פרקליטות מרכז אזרחי, נעם חדד, 058-6357653"/>
    <s v=""/>
    <n v="0"/>
    <s v="@FM@"/>
    <s v="23"/>
    <s v="57"/>
    <s v="040000127"/>
    <s v=""/>
    <s v=""/>
    <n v="227.74"/>
    <n v="0"/>
    <n v="1507"/>
    <e v="#NUM!"/>
    <n v="0"/>
    <e v="#DIV/0!"/>
    <x v="3"/>
    <e v="#N/A"/>
    <x v="193"/>
  </r>
  <r>
    <m/>
    <m/>
    <s v="4502520257"/>
    <s v="ZPFC"/>
    <s v="0800"/>
    <s v=""/>
    <d v="2024-10-28T00:00:00"/>
    <m/>
    <m/>
    <m/>
    <s v="40001103"/>
    <s v="קרביץ )4791( בעמ"/>
    <s v="510674039"/>
    <s v="3"/>
    <n v="6245.16"/>
    <s v="ILS"/>
    <n v="6245.16"/>
    <n v="85.72"/>
    <n v="5354.36"/>
    <n v="5309.06"/>
    <n v="895.27"/>
    <s v=""/>
    <s v=" ציוד משרדי פרקליטות - מחלקת הסייבר, עדי כהן רוזנצ"/>
    <s v="X"/>
    <n v="0"/>
    <s v="@FM@"/>
    <s v="07"/>
    <s v=""/>
    <s v="040000127"/>
    <s v=""/>
    <s v=""/>
    <n v="865.62"/>
    <n v="0"/>
    <n v="1507"/>
    <e v="#NUM!"/>
    <n v="85.72"/>
    <e v="#DIV/0!"/>
    <x v="3"/>
    <e v="#N/A"/>
    <x v="171"/>
  </r>
  <r>
    <m/>
    <m/>
    <s v="4502521782"/>
    <s v="ZPFC"/>
    <s v="0800"/>
    <s v=""/>
    <d v="2024-10-30T00:00:00"/>
    <m/>
    <m/>
    <m/>
    <s v="40003692"/>
    <s v="טופ-ליין יבוא ושיווק רהיטים בע&quot;מ"/>
    <s v="511613564"/>
    <s v="3"/>
    <n v="2226.0700000000002"/>
    <s v="ILS"/>
    <n v="2226.0700000000002"/>
    <n v="0"/>
    <n v="0"/>
    <n v="0"/>
    <n v="2388.48"/>
    <s v=""/>
    <s v=" ריהוט פרקליטות ירושלים פלילי, זוהר יעקב, 050-6216"/>
    <s v="X"/>
    <n v="0"/>
    <s v="@FM@"/>
    <s v="07"/>
    <s v=""/>
    <s v="040000127"/>
    <s v=""/>
    <s v="יעקב זוהר"/>
    <n v="2226.0700000000002"/>
    <n v="0"/>
    <n v="1507"/>
    <e v="#NUM!"/>
    <n v="0"/>
    <e v="#DIV/0!"/>
    <x v="3"/>
    <e v="#N/A"/>
    <x v="223"/>
  </r>
  <r>
    <m/>
    <m/>
    <s v="4502521792"/>
    <s v="ZPFC"/>
    <s v="0800"/>
    <s v=""/>
    <d v="2024-10-30T00:00:00"/>
    <m/>
    <m/>
    <m/>
    <s v="10000173"/>
    <s v="המדפיס הממשלתי"/>
    <s v=""/>
    <s v="3"/>
    <n v="8050"/>
    <s v="ILS"/>
    <n v="8050"/>
    <n v="0"/>
    <n v="0"/>
    <n v="0"/>
    <n v="8050"/>
    <s v=""/>
    <s v=" מעטפות פרקליטות המדינה מחלקת הסייבר, עדי כהן רוזנ"/>
    <s v=""/>
    <n v="0"/>
    <s v="@FM@"/>
    <s v="85"/>
    <s v=""/>
    <s v="040000127"/>
    <s v=""/>
    <s v=""/>
    <n v="8050"/>
    <n v="0"/>
    <n v="1507"/>
    <e v="#NUM!"/>
    <n v="0"/>
    <e v="#DIV/0!"/>
    <x v="3"/>
    <e v="#N/A"/>
    <x v="209"/>
  </r>
  <r>
    <m/>
    <m/>
    <s v="4502530450"/>
    <s v="ZPFC"/>
    <s v="0800"/>
    <s v=""/>
    <d v="2024-11-19T00:00:00"/>
    <m/>
    <m/>
    <m/>
    <s v="40001103"/>
    <s v="קרביץ )4791( בעמ"/>
    <s v="510674039"/>
    <s v="3"/>
    <n v="1328.68"/>
    <s v="ILS"/>
    <n v="1328.68"/>
    <n v="33.39"/>
    <n v="443.68"/>
    <n v="440.88"/>
    <n v="915.32"/>
    <s v=""/>
    <s v=" ציוד משרדי פרקליטות מרכז אזרחי -נעם חדד 058-63576"/>
    <s v="X"/>
    <n v="0"/>
    <s v="@FM@"/>
    <s v="07"/>
    <s v=""/>
    <s v="040000127"/>
    <s v=""/>
    <s v="שי אושפיץ"/>
    <n v="885"/>
    <n v="0"/>
    <n v="1507"/>
    <e v="#NUM!"/>
    <n v="33.39"/>
    <e v="#DIV/0!"/>
    <x v="3"/>
    <e v="#N/A"/>
    <x v="171"/>
  </r>
  <r>
    <m/>
    <m/>
    <s v="4502533685"/>
    <s v="ZNB"/>
    <s v="0800"/>
    <s v=""/>
    <d v="2024-11-26T00:00:00"/>
    <m/>
    <m/>
    <m/>
    <s v="40444671"/>
    <s v="כהן ירין"/>
    <s v="035867837"/>
    <s v="3"/>
    <n v="13452"/>
    <s v="ILS"/>
    <n v="13452"/>
    <n v="0"/>
    <n v="0"/>
    <n v="0"/>
    <n v="13452"/>
    <s v=""/>
    <s v=" חוו&quot;ד פסיכיאטריה בתיק 1460/2אינה פמת&quot;א  פרקליטות"/>
    <s v=""/>
    <n v="0"/>
    <s v="@FM@"/>
    <s v="23"/>
    <s v="57"/>
    <s v="040000127"/>
    <s v=""/>
    <s v="אורן פרץ"/>
    <n v="13452"/>
    <n v="0"/>
    <n v="1507"/>
    <e v="#NUM!"/>
    <n v="0"/>
    <e v="#DIV/0!"/>
    <x v="3"/>
    <e v="#N/A"/>
    <x v="224"/>
  </r>
  <r>
    <m/>
    <m/>
    <s v="4502535118"/>
    <s v="ZPFC"/>
    <s v="0800"/>
    <s v=""/>
    <d v="2024-11-28T00:00:00"/>
    <m/>
    <m/>
    <m/>
    <s v="40001103"/>
    <s v="קרביץ )4791( בעמ"/>
    <s v="510674039"/>
    <s v="3"/>
    <n v="1600.3"/>
    <s v="ILS"/>
    <n v="1600.3"/>
    <n v="75.930000000000007"/>
    <n v="1215.1500000000001"/>
    <n v="1204.8699999999999"/>
    <n v="398.34"/>
    <s v=""/>
    <s v=" ציוד משרדי פרקליטות המדינה - עררים, תהילה דמתי, 0"/>
    <s v="X"/>
    <n v="0"/>
    <s v="@FM@"/>
    <s v="07"/>
    <s v=""/>
    <s v="040000127"/>
    <s v=""/>
    <s v=""/>
    <n v="385.15"/>
    <n v="0"/>
    <n v="1507"/>
    <e v="#NUM!"/>
    <n v="75.930000000000007"/>
    <e v="#DIV/0!"/>
    <x v="3"/>
    <e v="#N/A"/>
    <x v="171"/>
  </r>
  <r>
    <m/>
    <m/>
    <s v="4502535999"/>
    <s v="ZPFC"/>
    <s v="0800"/>
    <s v=""/>
    <d v="2024-12-01T00:00:00"/>
    <m/>
    <m/>
    <m/>
    <s v="40001103"/>
    <s v="קרביץ )4791( בעמ"/>
    <s v="510674039"/>
    <s v="3"/>
    <n v="11396.99"/>
    <s v="ILS"/>
    <n v="11396.99"/>
    <n v="98.84"/>
    <n v="11264.83"/>
    <n v="11169.36"/>
    <n v="136.69"/>
    <s v=""/>
    <s v=" רוחמה שמואלי 050-6216916 ציוד משרדי התשלום יהיה ל"/>
    <s v="X"/>
    <n v="0"/>
    <s v="@FM@"/>
    <s v="07"/>
    <s v=""/>
    <s v="040000127"/>
    <s v=""/>
    <s v="רוחמה שמואלי"/>
    <n v="132.16"/>
    <n v="0"/>
    <n v="1507"/>
    <e v="#NUM!"/>
    <n v="98.84"/>
    <e v="#DIV/0!"/>
    <x v="3"/>
    <e v="#N/A"/>
    <x v="225"/>
  </r>
  <r>
    <m/>
    <m/>
    <s v="4502536639"/>
    <s v="ZPFC"/>
    <s v="0800"/>
    <s v=""/>
    <d v="2024-12-02T00:00:00"/>
    <m/>
    <m/>
    <m/>
    <s v="40001103"/>
    <s v="קרביץ )4791( בעמ"/>
    <s v="510674039"/>
    <s v="3"/>
    <n v="1910.67"/>
    <s v="ILS"/>
    <n v="1910.67"/>
    <n v="86.64"/>
    <n v="1879.65"/>
    <n v="1641.42"/>
    <n v="231.88"/>
    <s v=""/>
    <s v=" ציוד משרדי פרקליטות המדינה - המחלקה האזרחית, הודי"/>
    <s v="X"/>
    <n v="0"/>
    <s v="@FM@"/>
    <s v="07"/>
    <s v=""/>
    <s v="040000127"/>
    <s v=""/>
    <s v=""/>
    <n v="224.2"/>
    <n v="0"/>
    <n v="1507"/>
    <e v="#NUM!"/>
    <n v="86.64"/>
    <e v="#DIV/0!"/>
    <x v="3"/>
    <e v="#N/A"/>
    <x v="171"/>
  </r>
  <r>
    <m/>
    <m/>
    <s v="4502537045"/>
    <s v="ZPFC"/>
    <s v="0800"/>
    <s v=""/>
    <d v="2024-12-02T00:00:00"/>
    <m/>
    <m/>
    <m/>
    <s v="40001103"/>
    <s v="קרביץ )4791( בעמ"/>
    <s v="510674039"/>
    <s v="3"/>
    <n v="9607.49"/>
    <s v="ILS"/>
    <n v="9607.49"/>
    <n v="70.150000000000006"/>
    <n v="6740.09"/>
    <n v="6682.97"/>
    <n v="2965.64"/>
    <s v=""/>
    <s v=" ציוד משרדי סנג&quot;צ נצרת- ז'אנה דיק 050-6216805 התשל"/>
    <s v="X"/>
    <n v="0"/>
    <s v="@FM@"/>
    <s v="07"/>
    <s v=""/>
    <s v="040000127"/>
    <s v=""/>
    <s v="ז'אנה דיק"/>
    <n v="2867.4"/>
    <n v="0"/>
    <n v="1507"/>
    <e v="#NUM!"/>
    <n v="70.150000000000006"/>
    <e v="#DIV/0!"/>
    <x v="3"/>
    <e v="#N/A"/>
    <x v="171"/>
  </r>
  <r>
    <m/>
    <m/>
    <s v="4502538035"/>
    <s v="ZNB"/>
    <s v="0800"/>
    <s v=""/>
    <d v="2024-12-03T00:00:00"/>
    <m/>
    <m/>
    <m/>
    <s v="41879414"/>
    <s v="שלבי יוסף"/>
    <s v="023750425"/>
    <s v="3"/>
    <n v="1008.55"/>
    <s v="ILS"/>
    <n v="1008.55"/>
    <n v="0"/>
    <n v="0"/>
    <n v="0"/>
    <n v="1008.55"/>
    <s v=""/>
    <s v=" צמחים מסוג סנסיוורה  מגוולנת כולל מילוי ושתילת הצ"/>
    <s v=""/>
    <n v="0"/>
    <s v="@FM@"/>
    <s v="23"/>
    <s v="57"/>
    <s v="040000127"/>
    <s v=""/>
    <s v="שרה אברהמי"/>
    <n v="1008.55"/>
    <n v="0"/>
    <n v="1507"/>
    <e v="#NUM!"/>
    <n v="0"/>
    <e v="#DIV/0!"/>
    <x v="3"/>
    <e v="#N/A"/>
    <x v="226"/>
  </r>
  <r>
    <m/>
    <m/>
    <s v="4502539523"/>
    <s v="ZPFC"/>
    <s v="0800"/>
    <s v=""/>
    <d v="2024-12-05T00:00:00"/>
    <m/>
    <m/>
    <m/>
    <s v="40001103"/>
    <s v="קרביץ )4791( בעמ"/>
    <s v="510674039"/>
    <s v="3"/>
    <n v="16873.68"/>
    <s v="ILS"/>
    <n v="16873.68"/>
    <n v="86.28"/>
    <n v="16873.68"/>
    <n v="14435.6"/>
    <n v="2393.9899999999998"/>
    <s v=""/>
    <s v=" ציוד משרדי פרקליטות ת&quot;א פלילי, שרית אברהמי, 050-6"/>
    <s v="X"/>
    <n v="0"/>
    <s v="@FM@"/>
    <s v="07"/>
    <s v=""/>
    <s v="040000127"/>
    <s v=""/>
    <s v="שרה אברהמי"/>
    <n v="2314.69"/>
    <n v="0"/>
    <n v="1507"/>
    <e v="#NUM!"/>
    <n v="86.28"/>
    <e v="#DIV/0!"/>
    <x v="3"/>
    <e v="#N/A"/>
    <x v="171"/>
  </r>
  <r>
    <m/>
    <m/>
    <s v="4502541296"/>
    <s v="ZPFC"/>
    <s v="0800"/>
    <s v=""/>
    <d v="2024-12-09T00:00:00"/>
    <m/>
    <m/>
    <m/>
    <s v="10000173"/>
    <s v="המדפיס הממשלתי"/>
    <s v=""/>
    <s v="3"/>
    <n v="3065"/>
    <s v="ILS"/>
    <n v="3065"/>
    <n v="0"/>
    <n v="0"/>
    <n v="0"/>
    <n v="3065"/>
    <s v=""/>
    <s v=" מעטפה גודל 32X42 פרקליטות המדינה - עררים, תהילה ד"/>
    <s v=""/>
    <n v="0"/>
    <s v="@FM@"/>
    <s v="85"/>
    <s v=""/>
    <s v="040000127"/>
    <s v=""/>
    <s v=""/>
    <n v="3065"/>
    <n v="0"/>
    <n v="1507"/>
    <e v="#NUM!"/>
    <n v="0"/>
    <e v="#DIV/0!"/>
    <x v="3"/>
    <e v="#N/A"/>
    <x v="227"/>
  </r>
  <r>
    <m/>
    <m/>
    <s v="4502542282"/>
    <s v="ZPFC"/>
    <s v="0800"/>
    <s v=""/>
    <d v="2024-12-10T00:00:00"/>
    <m/>
    <m/>
    <m/>
    <s v="40364068"/>
    <s v="או.די. אופיס דיזיין בע&quot;מ"/>
    <s v="513767426"/>
    <s v="3"/>
    <n v="6101.19"/>
    <s v="ILS"/>
    <n v="6101.19"/>
    <n v="85.64"/>
    <n v="5225.04"/>
    <n v="5206.18"/>
    <n v="835.03"/>
    <s v=""/>
    <s v=" ריהוט משרדי - מכרז 08-2021 - א.ד.מירז נציבות שווי"/>
    <s v="X"/>
    <n v="0"/>
    <s v="@FM@"/>
    <s v="07"/>
    <s v=""/>
    <s v="040000127"/>
    <s v=""/>
    <s v="אפרת מצליח"/>
    <n v="876.15"/>
    <n v="0"/>
    <n v="1507"/>
    <e v="#NUM!"/>
    <n v="85.64"/>
    <e v="#DIV/0!"/>
    <x v="3"/>
    <e v="#N/A"/>
    <x v="219"/>
  </r>
  <r>
    <m/>
    <m/>
    <s v="4502552925"/>
    <s v="ZPFC"/>
    <s v="0800"/>
    <s v=""/>
    <d v="2024-12-29T00:00:00"/>
    <m/>
    <m/>
    <m/>
    <s v="40364068"/>
    <s v="או.די. אופיס דיזיין בע&quot;מ"/>
    <s v="513767426"/>
    <s v="3"/>
    <n v="283014.15000000002"/>
    <s v="ILS"/>
    <n v="283014.15000000002"/>
    <n v="0"/>
    <n v="0"/>
    <n v="0"/>
    <n v="269731.90000000002"/>
    <s v=""/>
    <s v=" ריהוט משרדי - מכרז 08-2021 - א.ד.מירז פרקליטות המ"/>
    <s v="X"/>
    <n v="0"/>
    <s v="@FM@"/>
    <s v="07"/>
    <s v=""/>
    <s v="040000127"/>
    <s v=""/>
    <s v="אורן פרץ"/>
    <n v="283014.15000000002"/>
    <n v="0"/>
    <n v="1507"/>
    <e v="#NUM!"/>
    <n v="0"/>
    <e v="#DIV/0!"/>
    <x v="3"/>
    <e v="#N/A"/>
    <x v="219"/>
  </r>
  <r>
    <m/>
    <m/>
    <s v="4502561487"/>
    <s v="ZPFC"/>
    <s v="0800"/>
    <s v=""/>
    <d v="2025-01-2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יסא אורתופדי סוג10 פרקליטות ירושלים אזרחי, אדוה"/>
    <s v="X"/>
    <n v="0"/>
    <s v="@FM@"/>
    <s v="07"/>
    <s v=""/>
    <s v="040000127"/>
    <s v=""/>
    <s v="אדוה חזן"/>
    <n v="932.2"/>
    <n v="0"/>
    <n v="1507"/>
    <e v="#NUM!"/>
    <n v="0"/>
    <e v="#DIV/0!"/>
    <x v="3"/>
    <e v="#N/A"/>
    <x v="228"/>
  </r>
  <r>
    <m/>
    <m/>
    <s v="4502563181"/>
    <s v="ZPFC"/>
    <s v="0800"/>
    <s v=""/>
    <d v="2025-01-22T00:00:00"/>
    <m/>
    <m/>
    <m/>
    <s v="40001575"/>
    <s v="קולמוס ביט (2002)  בע&quot;מ"/>
    <s v="513325472"/>
    <s v="3"/>
    <n v="996.56"/>
    <s v="ILS"/>
    <n v="996.56"/>
    <n v="0"/>
    <n v="0"/>
    <n v="0"/>
    <n v="1030.72"/>
    <s v=""/>
    <s v=" כיבוד משקי פרקליטות חיפה אזרחי שרה אביגיל אהרון 0"/>
    <s v="X"/>
    <n v="0"/>
    <s v="@FM@"/>
    <s v="07"/>
    <s v=""/>
    <s v="040000127"/>
    <s v=""/>
    <s v="ליטל אלקסלסי"/>
    <n v="996.56"/>
    <n v="0"/>
    <n v="1507"/>
    <e v="#NUM!"/>
    <n v="0"/>
    <e v="#DIV/0!"/>
    <x v="3"/>
    <e v="#N/A"/>
    <x v="175"/>
  </r>
  <r>
    <m/>
    <m/>
    <s v="4502565745"/>
    <s v="ZPFC"/>
    <s v="0800"/>
    <s v=""/>
    <d v="2025-01-28T00:00:00"/>
    <m/>
    <m/>
    <m/>
    <s v="40001103"/>
    <s v="קרביץ )4791( בעמ"/>
    <s v="510674039"/>
    <s v="3"/>
    <n v="1221.19"/>
    <s v="ILS"/>
    <n v="1221.19"/>
    <n v="94.59"/>
    <n v="1155.1099999999999"/>
    <n v="1155.0999999999999"/>
    <n v="68.34"/>
    <s v=""/>
    <s v=" ציוד משרדי פרקליטות חיפה אזרחי -שרה אביגיל אהרון"/>
    <s v="X"/>
    <n v="0"/>
    <s v="@FM@"/>
    <s v="07"/>
    <s v=""/>
    <s v="040000127"/>
    <s v=""/>
    <s v="ליטל אלקסלסי"/>
    <n v="66.08"/>
    <n v="0"/>
    <n v="1507"/>
    <e v="#NUM!"/>
    <n v="94.59"/>
    <e v="#DIV/0!"/>
    <x v="3"/>
    <e v="#N/A"/>
    <x v="171"/>
  </r>
  <r>
    <m/>
    <m/>
    <s v="4502569335"/>
    <s v="ZNB"/>
    <s v="0800"/>
    <s v=""/>
    <d v="2025-02-05T00:00:00"/>
    <m/>
    <m/>
    <m/>
    <s v="41593543"/>
    <s v="מלון פרימה פארק ירושלים"/>
    <s v="510768401"/>
    <s v="3"/>
    <n v="5310"/>
    <s v="ILS"/>
    <n v="5310"/>
    <n v="51.38"/>
    <n v="2950"/>
    <n v="2728.4"/>
    <n v="2360"/>
    <s v=""/>
    <s v=" לינה וארוחת בוקר לעד פרקליטות מחוז ירושלים - פליל"/>
    <s v=""/>
    <n v="0"/>
    <s v="@FM@"/>
    <s v="23"/>
    <s v="57"/>
    <s v="040000127"/>
    <s v=""/>
    <s v="יעקב זוהר"/>
    <n v="2581.6"/>
    <n v="0"/>
    <n v="1507"/>
    <e v="#NUM!"/>
    <n v="51.38"/>
    <e v="#DIV/0!"/>
    <x v="3"/>
    <e v="#N/A"/>
    <x v="229"/>
  </r>
  <r>
    <m/>
    <m/>
    <s v="4502573253"/>
    <s v="ZNB"/>
    <s v="0800"/>
    <s v=""/>
    <d v="2025-02-16T00:00:00"/>
    <m/>
    <m/>
    <m/>
    <s v="42871599"/>
    <s v="נחמיה אנרגיה בע&quot;מ"/>
    <s v="513949792"/>
    <s v="3"/>
    <n v="99992.26"/>
    <s v="ILS"/>
    <n v="99992.26"/>
    <n v="13.39"/>
    <n v="13391.82"/>
    <n v="13391.82"/>
    <n v="86600.44"/>
    <s v=""/>
    <s v=" סולר עבור פרקליטות י-ם פלילי זהר יעקב 0506216101"/>
    <s v=""/>
    <n v="0"/>
    <s v="@FM@"/>
    <s v="23"/>
    <s v="57"/>
    <s v="040000127"/>
    <s v=""/>
    <s v="יעקב זוהר"/>
    <n v="86600.44"/>
    <n v="0"/>
    <n v="1507"/>
    <e v="#NUM!"/>
    <n v="13.39"/>
    <e v="#DIV/0!"/>
    <x v="3"/>
    <e v="#N/A"/>
    <x v="230"/>
  </r>
  <r>
    <m/>
    <m/>
    <s v="4502576640"/>
    <s v="ZPFC"/>
    <s v="0800"/>
    <s v=""/>
    <d v="2025-02-24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s v=" כסא אורטופדי פרקליטות צפון פלילי, ורד הירש אלישיב"/>
    <s v="X"/>
    <n v="0"/>
    <s v="@FM@"/>
    <s v="07"/>
    <s v=""/>
    <s v="040000127"/>
    <s v=""/>
    <s v="ורד אלישיב"/>
    <n v="792.37"/>
    <n v="0"/>
    <n v="1507"/>
    <e v="#NUM!"/>
    <n v="0"/>
    <e v="#DIV/0!"/>
    <x v="3"/>
    <e v="#N/A"/>
    <x v="231"/>
  </r>
  <r>
    <m/>
    <m/>
    <s v="4502577236"/>
    <s v="ZNB"/>
    <s v="0800"/>
    <s v=""/>
    <d v="2025-02-26T00:00:00"/>
    <m/>
    <m/>
    <m/>
    <s v="40141850"/>
    <s v="אלעד ברוך"/>
    <s v="016409922"/>
    <s v="3"/>
    <n v="14750"/>
    <s v="ILS"/>
    <n v="14750"/>
    <n v="16"/>
    <n v="2360"/>
    <n v="2360"/>
    <n v="12390"/>
    <s v=""/>
    <s v=" ייעוץ בתחום המומחיות - נורולוגיה פרקליטות המדינה"/>
    <s v=""/>
    <n v="0"/>
    <s v="@FM@"/>
    <s v="23"/>
    <s v="57"/>
    <s v="040000127"/>
    <s v=""/>
    <s v="אורן פרץ"/>
    <n v="12390"/>
    <n v="0"/>
    <n v="1507"/>
    <e v="#NUM!"/>
    <n v="16"/>
    <e v="#DIV/0!"/>
    <x v="3"/>
    <e v="#N/A"/>
    <x v="232"/>
  </r>
  <r>
    <m/>
    <m/>
    <s v="4502577263"/>
    <s v="ZNB"/>
    <s v="0800"/>
    <s v=""/>
    <d v="2025-02-26T00:00:00"/>
    <m/>
    <m/>
    <m/>
    <s v="42474524"/>
    <s v="רקובר עמר אברהם"/>
    <s v="032113151"/>
    <s v="3"/>
    <n v="1770"/>
    <s v="ILS"/>
    <n v="1770"/>
    <n v="0"/>
    <n v="0"/>
    <n v="0"/>
    <n v="1770"/>
    <s v=""/>
    <s v=" הכנת חוות דעת בכתב-אקטואריה תיק 52198-01-21 פרקלי"/>
    <s v=""/>
    <n v="0"/>
    <s v="@FM@"/>
    <s v="23"/>
    <s v="57"/>
    <s v="040000127"/>
    <s v=""/>
    <s v="אורן פרץ"/>
    <n v="1770"/>
    <n v="0"/>
    <n v="1507"/>
    <e v="#NUM!"/>
    <n v="0"/>
    <e v="#DIV/0!"/>
    <x v="3"/>
    <e v="#N/A"/>
    <x v="204"/>
  </r>
  <r>
    <m/>
    <m/>
    <s v="4502577277"/>
    <s v="ZPFC"/>
    <s v="0800"/>
    <s v=""/>
    <d v="2025-02-26T00:00:00"/>
    <m/>
    <m/>
    <m/>
    <s v="40001103"/>
    <s v="קרביץ )4791( בעמ"/>
    <s v="510674039"/>
    <s v="3"/>
    <n v="1973.68"/>
    <s v="ILS"/>
    <n v="1973.68"/>
    <n v="98.15"/>
    <n v="1938.28"/>
    <n v="1937.09"/>
    <n v="36.61"/>
    <s v=""/>
    <s v=" ציוד משרדי פרקליטות חיפה אזרחי, שרה אביגיל אהרון,"/>
    <s v="X"/>
    <n v="0"/>
    <s v="@FM@"/>
    <s v="07"/>
    <s v=""/>
    <s v="040000127"/>
    <s v=""/>
    <s v="ליטל אלקסלסי"/>
    <n v="35.4"/>
    <n v="0"/>
    <n v="1507"/>
    <e v="#NUM!"/>
    <n v="98.15"/>
    <e v="#DIV/0!"/>
    <x v="3"/>
    <e v="#N/A"/>
    <x v="171"/>
  </r>
  <r>
    <m/>
    <m/>
    <s v="4502577503"/>
    <s v="ZPFC"/>
    <s v="0800"/>
    <s v=""/>
    <d v="2025-02-26T00:00:00"/>
    <m/>
    <m/>
    <m/>
    <s v="40001575"/>
    <s v="קולמוס ביט (2002)  בע&quot;מ"/>
    <s v="513325472"/>
    <s v="3"/>
    <n v="6082.17"/>
    <s v="ILS"/>
    <n v="6082.17"/>
    <n v="1.6"/>
    <n v="97.7"/>
    <n v="97.7"/>
    <n v="6189.51"/>
    <s v=""/>
    <s v=" כיבוד משקי פרקליטות - מיסוי וכלכלה, מיה מזרחי, 05"/>
    <s v="X"/>
    <n v="0"/>
    <s v="@FM@"/>
    <s v="21"/>
    <s v=""/>
    <s v="040000127"/>
    <s v=""/>
    <s v="מיה מזרחי"/>
    <n v="5984.47"/>
    <n v="0"/>
    <n v="1507"/>
    <e v="#NUM!"/>
    <n v="1.6"/>
    <e v="#DIV/0!"/>
    <x v="3"/>
    <e v="#N/A"/>
    <x v="175"/>
  </r>
  <r>
    <m/>
    <m/>
    <s v="4502582326"/>
    <s v="ZPFC"/>
    <s v="0800"/>
    <s v=""/>
    <d v="2025-03-12T00:00:00"/>
    <m/>
    <m/>
    <m/>
    <s v="40001103"/>
    <s v="קרביץ )4791( בעמ"/>
    <s v="510674039"/>
    <s v="3"/>
    <n v="1354.05"/>
    <s v="ILS"/>
    <n v="1354.05"/>
    <n v="89.54"/>
    <n v="1212.45"/>
    <n v="1212.45"/>
    <n v="146.44999999999999"/>
    <s v=""/>
    <s v=" ציוד משרדי פרקליטות המדינה - עררים, רבקה דוידיאן,"/>
    <s v="X"/>
    <n v="0"/>
    <s v="@FM@"/>
    <s v="07"/>
    <s v=""/>
    <s v="040000127"/>
    <s v=""/>
    <s v="רבקה דוודיאן"/>
    <n v="141.6"/>
    <n v="0"/>
    <n v="1507"/>
    <e v="#NUM!"/>
    <n v="89.54"/>
    <e v="#DIV/0!"/>
    <x v="3"/>
    <e v="#N/A"/>
    <x v="171"/>
  </r>
  <r>
    <m/>
    <m/>
    <s v="4502582372"/>
    <s v="ZPFC"/>
    <s v="0800"/>
    <s v=""/>
    <d v="2025-03-12T00:00:00"/>
    <m/>
    <m/>
    <m/>
    <s v="40001103"/>
    <s v="קרביץ )4791( בעמ"/>
    <s v="510674039"/>
    <s v="3"/>
    <n v="1798.36"/>
    <s v="ILS"/>
    <n v="1798.36"/>
    <n v="94.57"/>
    <n v="1700.66"/>
    <n v="1700.66"/>
    <n v="101.04"/>
    <s v=""/>
    <s v=" ציוד משרדי פרקליטות דרום אזרחי רותם קבסה 053-2760"/>
    <s v="X"/>
    <n v="0"/>
    <s v="@FM@"/>
    <s v="07"/>
    <s v=""/>
    <s v="040000127"/>
    <s v=""/>
    <s v="שרון אלחדד"/>
    <n v="97.7"/>
    <n v="0"/>
    <n v="1507"/>
    <e v="#NUM!"/>
    <n v="94.57"/>
    <e v="#DIV/0!"/>
    <x v="3"/>
    <e v="#N/A"/>
    <x v="171"/>
  </r>
  <r>
    <m/>
    <m/>
    <s v="4502584809"/>
    <s v="ZPFC"/>
    <s v="0800"/>
    <s v=""/>
    <d v="2025-03-20T00:00:00"/>
    <m/>
    <m/>
    <m/>
    <s v="40004327"/>
    <s v="כץ משלוח בינעירוני מהיר בע&quot;מ"/>
    <s v="510990997"/>
    <s v="3"/>
    <n v="100000"/>
    <s v="ILS"/>
    <n v="100000"/>
    <n v="0"/>
    <n v="0"/>
    <n v="0"/>
    <n v="100000"/>
    <s v=""/>
    <s v=" התקשרות עם חברת &quot;כץ&quot; לטובת שרות בלדרות של חומר בט"/>
    <s v=""/>
    <n v="0"/>
    <s v="@FM@"/>
    <s v="23"/>
    <s v="57"/>
    <s v="040000127"/>
    <s v=" 84,745.76"/>
    <s v="אורן פרץ"/>
    <n v="100000"/>
    <n v="0"/>
    <n v="1507"/>
    <e v="#NUM!"/>
    <n v="0"/>
    <e v="#DIV/0!"/>
    <x v="3"/>
    <e v="#N/A"/>
    <x v="12"/>
  </r>
  <r>
    <m/>
    <m/>
    <s v="4502586867"/>
    <s v="ZNB"/>
    <s v="0800"/>
    <s v=""/>
    <d v="2025-03-25T00:00:00"/>
    <m/>
    <m/>
    <m/>
    <s v="40141123"/>
    <s v="דף אור העתקות 0002 בע&quot;מ"/>
    <s v="512949736"/>
    <s v="3"/>
    <n v="5000.84"/>
    <s v="ILS"/>
    <n v="5000.84"/>
    <n v="24.78"/>
    <n v="1239.24"/>
    <n v="1239.24"/>
    <n v="3761.6"/>
    <s v=""/>
    <s v=" צילומי הדפסות וצבע פרקליטות ירושלים פלילי, יעקב ז"/>
    <s v=""/>
    <n v="0"/>
    <s v="@FM@"/>
    <s v="23"/>
    <s v="57"/>
    <s v="040000127"/>
    <s v=""/>
    <s v="יעקב זוהר"/>
    <n v="3761.6"/>
    <n v="0"/>
    <n v="1507"/>
    <e v="#NUM!"/>
    <n v="24.78"/>
    <e v="#DIV/0!"/>
    <x v="3"/>
    <e v="#N/A"/>
    <x v="233"/>
  </r>
  <r>
    <m/>
    <m/>
    <s v="4502589010"/>
    <s v="ZPFC"/>
    <s v="0800"/>
    <s v=""/>
    <d v="2025-04-01T00:00:00"/>
    <d v="2025-02-10T00:00:00"/>
    <d v="2025-12-31T00:00:00"/>
    <m/>
    <s v="40003734"/>
    <s v="חב המשקם לתעסוקת קשישים ובעלי כושר"/>
    <s v="510355720"/>
    <s v="3"/>
    <n v="32568"/>
    <s v="ILS"/>
    <n v="32568"/>
    <n v="0"/>
    <n v="0"/>
    <n v="0"/>
    <n v="32568"/>
    <s v=""/>
    <s v=" תיקים פרקליטות ירושלים פלילי, זוהר יעקב, 050-6216"/>
    <s v=""/>
    <n v="0"/>
    <s v="@FM@"/>
    <s v="23"/>
    <s v="10"/>
    <s v="040000127"/>
    <s v=""/>
    <s v="יעקב זוהר"/>
    <n v="32568"/>
    <n v="10"/>
    <n v="5"/>
    <n v="4"/>
    <n v="0"/>
    <n v="0.5"/>
    <x v="1"/>
    <e v="#N/A"/>
    <x v="234"/>
  </r>
  <r>
    <m/>
    <m/>
    <s v="4502589196"/>
    <s v="ZNB"/>
    <s v="0800"/>
    <s v=""/>
    <d v="2025-04-02T00:00:00"/>
    <m/>
    <m/>
    <m/>
    <s v="40001103"/>
    <s v="קרביץ )4791( בעמ"/>
    <s v="510674039"/>
    <s v="3"/>
    <n v="1640.2"/>
    <s v="ILS"/>
    <n v="1640.2"/>
    <n v="0"/>
    <n v="0"/>
    <n v="0"/>
    <n v="1640.2"/>
    <s v=""/>
    <s v=" מדבקות למכ' ביול פרקליטות ירושלים פלילי, יעקב זהר"/>
    <s v=""/>
    <n v="0"/>
    <s v="@FM@"/>
    <s v="23"/>
    <s v="57"/>
    <s v="040000127"/>
    <s v=""/>
    <s v="יעקב זוהר"/>
    <n v="1640.2"/>
    <n v="0"/>
    <n v="1507"/>
    <e v="#NUM!"/>
    <n v="0"/>
    <e v="#DIV/0!"/>
    <x v="3"/>
    <e v="#N/A"/>
    <x v="235"/>
  </r>
  <r>
    <m/>
    <m/>
    <s v="4502589359"/>
    <s v="ZPFC"/>
    <s v="0800"/>
    <s v=""/>
    <d v="2025-04-02T00:00:00"/>
    <m/>
    <m/>
    <m/>
    <s v="40001103"/>
    <s v="קרביץ )4791( בעמ"/>
    <s v="510674039"/>
    <s v="3"/>
    <n v="3129.8"/>
    <s v="ILS"/>
    <n v="3129.8"/>
    <n v="92.6"/>
    <n v="2898.05"/>
    <n v="2898.06"/>
    <n v="239.69"/>
    <s v=""/>
    <s v=" ציוד משרדי פרקליטות דרום אזרחי, רותם קבסה, 053-27"/>
    <s v="X"/>
    <n v="0"/>
    <s v="@FM@"/>
    <s v="07"/>
    <s v=""/>
    <s v="040000127"/>
    <s v=""/>
    <s v="שרון אלחדד"/>
    <n v="231.75"/>
    <n v="0"/>
    <n v="1507"/>
    <e v="#NUM!"/>
    <n v="92.6"/>
    <e v="#DIV/0!"/>
    <x v="3"/>
    <e v="#N/A"/>
    <x v="171"/>
  </r>
  <r>
    <m/>
    <m/>
    <s v="4502589463"/>
    <s v="ZPFC"/>
    <s v="0800"/>
    <s v=""/>
    <d v="2025-04-02T00:00:00"/>
    <m/>
    <m/>
    <m/>
    <s v="40001103"/>
    <s v="קרביץ )4791( בעמ"/>
    <s v="510674039"/>
    <s v="3"/>
    <n v="8624.57"/>
    <s v="ILS"/>
    <n v="8624.57"/>
    <n v="100"/>
    <n v="8624.57"/>
    <n v="8624.57"/>
    <n v="0"/>
    <s v=""/>
    <s v=" ציוד משרדי פרקליטות מרכז אזרחי, נעם חדד, 058-6357"/>
    <s v="X"/>
    <n v="0"/>
    <s v="@FM@"/>
    <s v="07"/>
    <s v=""/>
    <s v="040000127"/>
    <s v=""/>
    <s v="שי אושפיץ"/>
    <n v="0"/>
    <n v="0"/>
    <n v="1507"/>
    <e v="#NUM!"/>
    <n v="100"/>
    <e v="#DIV/0!"/>
    <x v="3"/>
    <e v="#N/A"/>
    <x v="171"/>
  </r>
  <r>
    <m/>
    <m/>
    <s v="4502590795"/>
    <s v="ZPFC"/>
    <s v="0800"/>
    <s v=""/>
    <d v="2025-04-07T00:00:00"/>
    <m/>
    <m/>
    <m/>
    <s v="40001212"/>
    <s v="שחר - מוצרי נייר בע&quot;מ"/>
    <s v="511219933"/>
    <s v="3"/>
    <n v="15224.83"/>
    <s v="ILS"/>
    <n v="15224.83"/>
    <n v="50"/>
    <n v="15224.84"/>
    <n v="7732.49"/>
    <n v="7758.43"/>
    <s v=""/>
    <s v=" נייר אקולוגי 75 או 80 גרם. סנגוריה ציבורית מרכז א"/>
    <s v="X"/>
    <n v="0"/>
    <s v="@FM@"/>
    <s v="07"/>
    <s v=""/>
    <s v="040000127"/>
    <s v=""/>
    <s v="אפרת מאולבוגט"/>
    <n v="7612.42"/>
    <n v="0"/>
    <n v="1507"/>
    <e v="#NUM!"/>
    <n v="50"/>
    <e v="#DIV/0!"/>
    <x v="3"/>
    <e v="#N/A"/>
    <x v="192"/>
  </r>
  <r>
    <m/>
    <m/>
    <s v="4502590822"/>
    <s v="ZPFC"/>
    <s v="0800"/>
    <s v=""/>
    <d v="2025-04-07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s v=" כסא אורטופדי אפ&quot;כ הנהלה, לינוי טרכטנברג, 054-3957"/>
    <s v="X"/>
    <n v="0"/>
    <s v="@FM@"/>
    <s v="07"/>
    <s v=""/>
    <s v="040000127"/>
    <s v=""/>
    <s v="לינוי טרכטנברג"/>
    <n v="727.12"/>
    <n v="0"/>
    <n v="1507"/>
    <e v="#NUM!"/>
    <n v="0"/>
    <e v="#DIV/0!"/>
    <x v="3"/>
    <e v="#N/A"/>
    <x v="231"/>
  </r>
  <r>
    <m/>
    <m/>
    <s v="4502591370"/>
    <s v="ZPFC"/>
    <s v="0800"/>
    <s v=""/>
    <d v="2025-04-08T00:00:00"/>
    <m/>
    <m/>
    <m/>
    <s v="40001103"/>
    <s v="קרביץ )4791( בעמ"/>
    <s v="510674039"/>
    <s v="3"/>
    <n v="21905.14"/>
    <s v="ILS"/>
    <n v="21905.14"/>
    <n v="99.98"/>
    <n v="21905.13"/>
    <n v="21901.61"/>
    <n v="0"/>
    <s v=""/>
    <s v=" ציוד משרדי פרקליטות ירושלים פלילי, יעקב זהר, 050-"/>
    <s v="X"/>
    <n v="0"/>
    <s v="@FM@"/>
    <s v="07"/>
    <s v=""/>
    <s v="040000127"/>
    <s v=""/>
    <s v="יעקב זוהר"/>
    <n v="0"/>
    <n v="0"/>
    <n v="1507"/>
    <e v="#NUM!"/>
    <n v="99.98"/>
    <e v="#DIV/0!"/>
    <x v="3"/>
    <e v="#N/A"/>
    <x v="171"/>
  </r>
  <r>
    <m/>
    <m/>
    <s v="4502591717"/>
    <s v="ZPFC"/>
    <s v="0800"/>
    <s v=""/>
    <d v="2025-04-09T00:00:00"/>
    <m/>
    <m/>
    <m/>
    <s v="41453522"/>
    <s v="אילבן יבוא ושיווק בע&quot;מ"/>
    <s v="514658137"/>
    <s v="3"/>
    <n v="292.64"/>
    <s v="ILS"/>
    <n v="292.64"/>
    <n v="0"/>
    <n v="0"/>
    <n v="0"/>
    <n v="292.64"/>
    <s v=""/>
    <s v=" קומקום חשמלי פרקליטות המדינה - מיסוי וכלכלה, מיה"/>
    <s v=""/>
    <n v="0"/>
    <s v="@FM@"/>
    <s v="21"/>
    <s v=""/>
    <s v="040000127"/>
    <s v=""/>
    <s v="מיה מזרחי"/>
    <n v="292.64"/>
    <n v="0"/>
    <n v="1507"/>
    <e v="#NUM!"/>
    <n v="0"/>
    <e v="#DIV/0!"/>
    <x v="3"/>
    <e v="#N/A"/>
    <x v="236"/>
  </r>
  <r>
    <m/>
    <m/>
    <s v="4502591724"/>
    <s v="ZNB"/>
    <s v="0800"/>
    <s v=""/>
    <d v="2025-04-09T00:00:00"/>
    <m/>
    <m/>
    <m/>
    <s v="42051138"/>
    <s v="בי.טי.אל פרומושיין בע&quot;מ"/>
    <s v="515802502"/>
    <s v="3"/>
    <n v="1475"/>
    <s v="ILS"/>
    <n v="1475"/>
    <n v="0"/>
    <n v="0"/>
    <n v="0"/>
    <n v="1475"/>
    <s v=""/>
    <s v=" ספל קרמיקה בשילוב שעם + הדפס פרקליטות מרכז אזרחי,"/>
    <s v=""/>
    <n v="0"/>
    <s v="@FM@"/>
    <s v="23"/>
    <s v="57"/>
    <s v="040000127"/>
    <s v=""/>
    <s v="שי אושפיץ"/>
    <n v="1475"/>
    <n v="0"/>
    <n v="1507"/>
    <e v="#NUM!"/>
    <n v="0"/>
    <e v="#DIV/0!"/>
    <x v="3"/>
    <e v="#N/A"/>
    <x v="237"/>
  </r>
  <r>
    <m/>
    <m/>
    <s v="4502596494"/>
    <s v="ZPFC"/>
    <s v="0800"/>
    <s v=""/>
    <d v="2025-04-29T00:00:00"/>
    <m/>
    <m/>
    <m/>
    <s v="40001212"/>
    <s v="שחר - מוצרי נייר בע&quot;מ"/>
    <s v="511219933"/>
    <s v="3"/>
    <n v="31718.400000000001"/>
    <s v="ILS"/>
    <n v="31718.400000000001"/>
    <n v="48"/>
    <n v="15224.84"/>
    <n v="15514"/>
    <n v="16809.95"/>
    <s v=""/>
    <s v=" נייר אקולוגי 75 או 80 גרם. פרקליטות דרום פלילי ענ"/>
    <s v="X"/>
    <n v="0"/>
    <s v="@FM@"/>
    <s v="07"/>
    <s v=""/>
    <s v="040000127"/>
    <s v=""/>
    <s v="ענת דקל"/>
    <n v="16493.57"/>
    <n v="0"/>
    <n v="1507"/>
    <e v="#NUM!"/>
    <n v="48"/>
    <e v="#DIV/0!"/>
    <x v="3"/>
    <e v="#N/A"/>
    <x v="192"/>
  </r>
  <r>
    <m/>
    <m/>
    <s v="4502596506"/>
    <s v="ZPFC"/>
    <s v="0800"/>
    <s v=""/>
    <d v="2025-04-29T00:00:00"/>
    <m/>
    <m/>
    <m/>
    <s v="40001103"/>
    <s v="קרביץ )4791( בעמ"/>
    <s v="510674039"/>
    <s v="3"/>
    <n v="21293.1"/>
    <s v="ILS"/>
    <n v="21293.1"/>
    <n v="93.27"/>
    <n v="19859.400000000001"/>
    <n v="19859.400000000001"/>
    <n v="0"/>
    <s v=""/>
    <s v=" ציוד משרדי פרקליטות ירושלים פלילי יעקב זהר 050-62"/>
    <s v="X"/>
    <n v="0"/>
    <s v="@FM@"/>
    <s v="07"/>
    <s v=""/>
    <s v="040000127"/>
    <s v=""/>
    <s v="יעקב זוהר"/>
    <n v="1433.7"/>
    <n v="0"/>
    <n v="1507"/>
    <e v="#NUM!"/>
    <n v="93.27"/>
    <e v="#DIV/0!"/>
    <x v="3"/>
    <e v="#N/A"/>
    <x v="171"/>
  </r>
  <r>
    <m/>
    <m/>
    <s v="4502596681"/>
    <s v="ZNB"/>
    <s v="0800"/>
    <s v=""/>
    <d v="2025-04-29T00:00:00"/>
    <m/>
    <m/>
    <m/>
    <s v="40000885"/>
    <s v="צחובוי אילן"/>
    <s v="050719913"/>
    <s v="3"/>
    <n v="1121"/>
    <s v="ILS"/>
    <n v="1121"/>
    <n v="0"/>
    <n v="0"/>
    <n v="0"/>
    <n v="1121"/>
    <s v=""/>
    <s v=" דגל מתעגל +משלוח פרקליטות דרום פלילי ענת דקל 050-"/>
    <s v=""/>
    <n v="0"/>
    <s v="@FM@"/>
    <s v="23"/>
    <s v="57"/>
    <s v="040000127"/>
    <s v=""/>
    <s v="ענת דקל"/>
    <n v="1121"/>
    <n v="0"/>
    <n v="1507"/>
    <e v="#NUM!"/>
    <n v="0"/>
    <e v="#DIV/0!"/>
    <x v="3"/>
    <e v="#N/A"/>
    <x v="238"/>
  </r>
  <r>
    <m/>
    <m/>
    <s v="4502597142"/>
    <s v="ZNB"/>
    <s v="0800"/>
    <s v=""/>
    <d v="2025-04-30T00:00:00"/>
    <m/>
    <m/>
    <m/>
    <s v="40254682"/>
    <s v="דור מטיק בע&quot;מ"/>
    <s v="511999278"/>
    <s v="3"/>
    <n v="696.2"/>
    <s v="ILS"/>
    <n v="696.2"/>
    <n v="0"/>
    <n v="0"/>
    <n v="0"/>
    <n v="696.2"/>
    <s v=""/>
    <s v=" תיקון דלת פרקליטות ירושלים פלילי יעקב זהר 050-621"/>
    <s v=""/>
    <n v="0"/>
    <s v="@FM@"/>
    <s v="23"/>
    <s v="57"/>
    <s v="040000127"/>
    <s v=""/>
    <s v="יעקב זוהר"/>
    <n v="696.2"/>
    <n v="0"/>
    <n v="1507"/>
    <e v="#NUM!"/>
    <n v="0"/>
    <e v="#DIV/0!"/>
    <x v="3"/>
    <e v="#N/A"/>
    <x v="239"/>
  </r>
  <r>
    <m/>
    <m/>
    <s v="4502597524"/>
    <s v="ZPFC"/>
    <s v="0800"/>
    <s v=""/>
    <d v="2025-05-04T00:00:00"/>
    <m/>
    <m/>
    <m/>
    <s v="42903174"/>
    <s v="סופר שערי ברכה בע&quot;מ"/>
    <s v="516763729"/>
    <s v="3"/>
    <n v="5000"/>
    <s v="ILS"/>
    <n v="5000"/>
    <n v="0"/>
    <n v="0"/>
    <n v="0"/>
    <n v="5000"/>
    <s v=""/>
    <s v=" רכישת חלב פרקליטות ים אזרחי - בית מע&quot;צ אריאלה יהו"/>
    <s v=""/>
    <n v="0"/>
    <s v="@FM@"/>
    <s v="23"/>
    <s v="57"/>
    <s v="040000127"/>
    <s v="  4,237.29"/>
    <s v="אריאלה יהודה"/>
    <n v="5000"/>
    <n v="0"/>
    <n v="1507"/>
    <e v="#NUM!"/>
    <n v="0"/>
    <e v="#DIV/0!"/>
    <x v="3"/>
    <e v="#N/A"/>
    <x v="240"/>
  </r>
  <r>
    <m/>
    <m/>
    <s v="4502597849"/>
    <s v="ZPFC"/>
    <s v="0800"/>
    <s v=""/>
    <d v="2025-05-05T00:00:00"/>
    <m/>
    <m/>
    <m/>
    <s v="40003734"/>
    <s v="חב המשקם לתעסוקת קשישים ובעלי כושר"/>
    <s v="510355720"/>
    <s v="3"/>
    <n v="43424"/>
    <s v="ILS"/>
    <n v="43424"/>
    <n v="0"/>
    <n v="0"/>
    <n v="0"/>
    <n v="43424"/>
    <s v=""/>
    <s v=" תיקי פרקליטות פרקליטות חיפה אזרחי, שרה אביגיל אהר"/>
    <s v=""/>
    <n v="0"/>
    <s v="@FM@"/>
    <s v="23"/>
    <s v="10"/>
    <s v="040000127"/>
    <s v=""/>
    <s v="ליטל אלקסלסי"/>
    <n v="43424"/>
    <n v="0"/>
    <n v="1507"/>
    <e v="#NUM!"/>
    <n v="0"/>
    <e v="#DIV/0!"/>
    <x v="3"/>
    <e v="#N/A"/>
    <x v="241"/>
  </r>
  <r>
    <m/>
    <m/>
    <s v="4502597926"/>
    <s v="ZPFC"/>
    <s v="0800"/>
    <s v=""/>
    <d v="2025-05-05T00:00:00"/>
    <m/>
    <m/>
    <m/>
    <s v="40003734"/>
    <s v="חב המשקם לתעסוקת קשישים ובעלי כושר"/>
    <s v="510355720"/>
    <s v="3"/>
    <n v="18585"/>
    <s v="ILS"/>
    <n v="18585"/>
    <n v="0"/>
    <n v="0"/>
    <n v="0"/>
    <n v="18585"/>
    <s v=""/>
    <s v=" תיקי פרקליטות פרקליטות המדינה - לשכת פרקליט המדינ"/>
    <s v=""/>
    <n v="0"/>
    <s v="@FM@"/>
    <s v="23"/>
    <s v="10"/>
    <s v="040000127"/>
    <s v=""/>
    <s v="שי טסטה"/>
    <n v="18585"/>
    <n v="0"/>
    <n v="1507"/>
    <e v="#NUM!"/>
    <n v="0"/>
    <e v="#DIV/0!"/>
    <x v="3"/>
    <e v="#N/A"/>
    <x v="241"/>
  </r>
  <r>
    <m/>
    <m/>
    <s v="4502597982"/>
    <s v="ZPFC"/>
    <s v="0800"/>
    <s v=""/>
    <d v="2025-05-05T00:00:00"/>
    <m/>
    <m/>
    <m/>
    <s v="40001103"/>
    <s v="קרביץ )4791( בעמ"/>
    <s v="510674039"/>
    <s v="3"/>
    <n v="16217.11"/>
    <s v="ILS"/>
    <n v="16217.11"/>
    <n v="98.11"/>
    <n v="15910.9"/>
    <n v="15910.88"/>
    <n v="256.27999999999997"/>
    <s v=""/>
    <s v=" ציוד משרדי פרקליטות ת&quot;א פלילי, שרית אברהמי, 050-6"/>
    <s v="X"/>
    <n v="0"/>
    <s v="@FM@"/>
    <s v="07"/>
    <s v=""/>
    <s v="040000127"/>
    <s v=""/>
    <s v="שרה אברהמי"/>
    <n v="306.20999999999998"/>
    <n v="0"/>
    <n v="1507"/>
    <e v="#NUM!"/>
    <n v="98.11"/>
    <e v="#DIV/0!"/>
    <x v="3"/>
    <e v="#N/A"/>
    <x v="171"/>
  </r>
  <r>
    <m/>
    <m/>
    <s v="4502598001"/>
    <s v="ZPFC"/>
    <s v="0800"/>
    <s v=""/>
    <d v="2025-05-05T00:00:00"/>
    <m/>
    <m/>
    <m/>
    <s v="40003734"/>
    <s v="חב המשקם לתעסוקת קשישים ובעלי כושר"/>
    <s v="510355720"/>
    <s v="3"/>
    <n v="27258"/>
    <s v="ILS"/>
    <n v="27258"/>
    <n v="0"/>
    <n v="0"/>
    <n v="0"/>
    <n v="27258"/>
    <s v=""/>
    <s v=" תיקי פרקליטות פרקליטות דרום אזרחי, רותם קבסה, 053"/>
    <s v=""/>
    <n v="0"/>
    <s v="@FM@"/>
    <s v="23"/>
    <s v="10"/>
    <s v="040000127"/>
    <s v=""/>
    <s v="שרון אלחדד"/>
    <n v="27258"/>
    <n v="0"/>
    <n v="1507"/>
    <e v="#NUM!"/>
    <n v="0"/>
    <e v="#DIV/0!"/>
    <x v="3"/>
    <e v="#N/A"/>
    <x v="241"/>
  </r>
  <r>
    <m/>
    <m/>
    <s v="4502598058"/>
    <s v="ZNB"/>
    <s v="0800"/>
    <s v=""/>
    <d v="2025-05-05T00:00:00"/>
    <m/>
    <m/>
    <m/>
    <s v="42420029"/>
    <s v="טוקטוק אלונה קדמה בע&quot;מ"/>
    <s v="516538006"/>
    <s v="3"/>
    <n v="11899.59"/>
    <s v="ILS"/>
    <n v="11899.59"/>
    <n v="94.12"/>
    <n v="11199.61"/>
    <n v="11199.62"/>
    <n v="0"/>
    <s v=""/>
    <s v=" ארוחת ברביקיו לגיבוש פרקליטות ים פלילי בתאריך 08/"/>
    <s v=""/>
    <n v="0"/>
    <s v="@FM@"/>
    <s v="23"/>
    <s v="57"/>
    <s v="040000127"/>
    <s v=""/>
    <s v="יעקב זוהר"/>
    <n v="699.98"/>
    <n v="0"/>
    <n v="1507"/>
    <e v="#NUM!"/>
    <n v="94.12"/>
    <e v="#DIV/0!"/>
    <x v="3"/>
    <e v="#N/A"/>
    <x v="242"/>
  </r>
  <r>
    <m/>
    <m/>
    <s v="4502598072"/>
    <s v="ZNB"/>
    <s v="0800"/>
    <s v=""/>
    <d v="2025-05-05T00:00:00"/>
    <m/>
    <m/>
    <m/>
    <s v="42420029"/>
    <s v="טוקטוק אלונה קדמה בע&quot;מ"/>
    <s v="516538006"/>
    <s v="3"/>
    <n v="10199.51"/>
    <s v="ILS"/>
    <n v="10199.51"/>
    <n v="94.12"/>
    <n v="9599.5400000000009"/>
    <n v="9599.5400000000009"/>
    <n v="0"/>
    <s v=""/>
    <s v="  טיול טוקטוק שעה וחצי ליום גיבוש פרקליטות ים פליל"/>
    <s v=""/>
    <n v="0"/>
    <s v="@FM@"/>
    <s v="23"/>
    <s v="57"/>
    <s v="040000127"/>
    <s v=""/>
    <s v=""/>
    <n v="599.97"/>
    <n v="0"/>
    <n v="1507"/>
    <e v="#NUM!"/>
    <n v="94.12"/>
    <e v="#DIV/0!"/>
    <x v="3"/>
    <e v="#N/A"/>
    <x v="243"/>
  </r>
  <r>
    <m/>
    <m/>
    <s v="4502598101"/>
    <s v="ZPFC"/>
    <s v="0800"/>
    <s v=""/>
    <d v="2025-05-05T00:00:00"/>
    <m/>
    <m/>
    <m/>
    <s v="10000173"/>
    <s v="המדפיס הממשלתי"/>
    <s v=""/>
    <s v="3"/>
    <n v="6175"/>
    <s v="ILS"/>
    <n v="6175"/>
    <n v="0"/>
    <n v="0"/>
    <n v="0"/>
    <n v="6175"/>
    <s v=""/>
    <s v=" מעטפות פרקליטות דרום אזרחי, רותם קבסה, 053-276077"/>
    <s v=""/>
    <n v="0"/>
    <s v="@FM@"/>
    <s v="85"/>
    <s v=""/>
    <s v="040000127"/>
    <s v=""/>
    <s v=""/>
    <n v="6175"/>
    <n v="0"/>
    <n v="1507"/>
    <e v="#NUM!"/>
    <n v="0"/>
    <e v="#DIV/0!"/>
    <x v="3"/>
    <e v="#N/A"/>
    <x v="209"/>
  </r>
  <r>
    <m/>
    <m/>
    <s v="4502598233"/>
    <s v="ZPFC"/>
    <s v="0800"/>
    <s v=""/>
    <d v="2025-05-05T00:00:00"/>
    <m/>
    <m/>
    <m/>
    <s v="40003734"/>
    <s v="חב המשקם לתעסוקת קשישים ובעלי כושר"/>
    <s v="510355720"/>
    <s v="3"/>
    <n v="65136"/>
    <s v="ILS"/>
    <n v="65136"/>
    <n v="0"/>
    <n v="0"/>
    <n v="0"/>
    <n v="65136"/>
    <s v=""/>
    <s v=" תיקי פרקליטות פרקליטות ירושלים פלילי, יעקב זהר, 0"/>
    <s v=""/>
    <n v="0"/>
    <s v="@FM@"/>
    <s v="23"/>
    <s v="10"/>
    <s v="040000127"/>
    <s v=""/>
    <s v="יעקב זוהר"/>
    <n v="65136"/>
    <n v="0"/>
    <n v="1507"/>
    <e v="#NUM!"/>
    <n v="0"/>
    <e v="#DIV/0!"/>
    <x v="3"/>
    <e v="#N/A"/>
    <x v="241"/>
  </r>
  <r>
    <m/>
    <m/>
    <s v="4502598701"/>
    <s v="ZPFC"/>
    <s v="0800"/>
    <s v=""/>
    <d v="2025-05-06T00:00:00"/>
    <m/>
    <m/>
    <m/>
    <s v="40001103"/>
    <s v="קרביץ )4791( בעמ"/>
    <s v="510674039"/>
    <s v="3"/>
    <n v="4386.03"/>
    <s v="ILS"/>
    <n v="4386.03"/>
    <n v="89.67"/>
    <n v="3932.91"/>
    <n v="3932.94"/>
    <n v="468.64"/>
    <s v=""/>
    <s v=" ציוד משרדי פרקליטות ירושלים אזרחי, אדוה חזן אטיה,"/>
    <s v="X"/>
    <n v="0"/>
    <s v="@FM@"/>
    <s v="07"/>
    <s v=""/>
    <s v="040000127"/>
    <s v=""/>
    <s v="אדוה חזן"/>
    <n v="453.12"/>
    <n v="0"/>
    <n v="1507"/>
    <e v="#NUM!"/>
    <n v="89.67"/>
    <e v="#DIV/0!"/>
    <x v="3"/>
    <e v="#N/A"/>
    <x v="171"/>
  </r>
  <r>
    <m/>
    <m/>
    <s v="4502598937"/>
    <s v="ZPFC"/>
    <s v="0800"/>
    <s v=""/>
    <d v="2025-05-07T00:00:00"/>
    <m/>
    <m/>
    <m/>
    <s v="41453522"/>
    <s v="אילבן יבוא ושיווק בע&quot;מ"/>
    <s v="514658137"/>
    <s v="3"/>
    <n v="620.67999999999995"/>
    <s v="ILS"/>
    <n v="620.67999999999995"/>
    <n v="0"/>
    <n v="0"/>
    <n v="0"/>
    <n v="620.67999999999995"/>
    <s v=""/>
    <s v=" מוצרי חשמל פרקליטות המדינה - יחידת ניהול, אורן פר"/>
    <s v=""/>
    <n v="0"/>
    <s v="@FM@"/>
    <s v="21"/>
    <s v=""/>
    <s v="040000127"/>
    <s v=""/>
    <s v="אורן פרץ"/>
    <n v="620.67999999999995"/>
    <n v="0"/>
    <n v="1507"/>
    <e v="#NUM!"/>
    <n v="0"/>
    <e v="#DIV/0!"/>
    <x v="3"/>
    <e v="#N/A"/>
    <x v="178"/>
  </r>
  <r>
    <m/>
    <m/>
    <s v="4502598939"/>
    <s v="ZPFC"/>
    <s v="0800"/>
    <s v=""/>
    <d v="2025-05-07T00:00:00"/>
    <m/>
    <m/>
    <m/>
    <s v="40332920"/>
    <s v="אוהב ציון בע&quot;מ"/>
    <s v="512774019"/>
    <s v="3"/>
    <n v="2703.38"/>
    <s v="ILS"/>
    <n v="2703.38"/>
    <n v="0"/>
    <n v="0"/>
    <n v="0"/>
    <n v="2703.38"/>
    <s v=""/>
    <s v=" מקרר גדול פרקליטות המדינה - יחידת ניהול, אורן פרץ"/>
    <s v=""/>
    <n v="0"/>
    <s v="@FM@"/>
    <s v="21"/>
    <s v=""/>
    <s v="040000127"/>
    <s v=""/>
    <s v="אורן פרץ"/>
    <n v="2703.38"/>
    <n v="0"/>
    <n v="1507"/>
    <e v="#NUM!"/>
    <n v="0"/>
    <e v="#DIV/0!"/>
    <x v="3"/>
    <e v="#N/A"/>
    <x v="244"/>
  </r>
  <r>
    <m/>
    <m/>
    <s v="4502598945"/>
    <s v="ZPFC"/>
    <s v="0800"/>
    <s v=""/>
    <d v="2025-05-07T00:00:00"/>
    <m/>
    <m/>
    <m/>
    <s v="40188339"/>
    <s v="אלקטרו קובי בע&quot;מ"/>
    <s v="511534893"/>
    <s v="3"/>
    <n v="312.7"/>
    <s v="ILS"/>
    <n v="312.7"/>
    <n v="0"/>
    <n v="0"/>
    <n v="0"/>
    <n v="312.7"/>
    <s v=""/>
    <s v=" טוסטר פרקליטות המדינה - יחידת ניהול, אורן פרץ, 05"/>
    <s v=""/>
    <n v="0"/>
    <s v="@FM@"/>
    <s v="23"/>
    <s v="57"/>
    <s v="040000127"/>
    <s v=""/>
    <s v="אורן פרץ"/>
    <n v="312.7"/>
    <n v="0"/>
    <n v="1507"/>
    <e v="#NUM!"/>
    <n v="0"/>
    <e v="#DIV/0!"/>
    <x v="3"/>
    <e v="#N/A"/>
    <x v="245"/>
  </r>
  <r>
    <m/>
    <m/>
    <s v="4502600255"/>
    <s v="ZPFC"/>
    <s v="0800"/>
    <s v=""/>
    <d v="2025-05-11T00:00:00"/>
    <m/>
    <m/>
    <m/>
    <s v="40328129"/>
    <s v="ד.מ. )0003( הנדסה בע&quot;מ"/>
    <s v="513228726"/>
    <s v="3"/>
    <n v="15704.39"/>
    <s v="ILS"/>
    <n v="15704.39"/>
    <n v="0"/>
    <n v="0"/>
    <n v="0"/>
    <n v="15273.05"/>
    <s v=""/>
    <s v=" תצורה 1.7 - מסך מקצועי &quot;85-&quot;86 -ד.מ פרקליטות המדי"/>
    <s v="X"/>
    <n v="0"/>
    <s v="@FM@"/>
    <s v="07"/>
    <s v=""/>
    <s v="040000127"/>
    <s v=""/>
    <s v="אורן פרץ"/>
    <n v="15704.39"/>
    <n v="0"/>
    <n v="1507"/>
    <e v="#NUM!"/>
    <n v="0"/>
    <e v="#DIV/0!"/>
    <x v="3"/>
    <e v="#N/A"/>
    <x v="246"/>
  </r>
  <r>
    <m/>
    <m/>
    <s v="4502601314"/>
    <s v="ZPFC"/>
    <s v="0800"/>
    <s v=""/>
    <d v="2025-05-13T00:00:00"/>
    <m/>
    <m/>
    <m/>
    <s v="40001212"/>
    <s v="שחר - מוצרי נייר בע&quot;מ"/>
    <s v="511219933"/>
    <s v="3"/>
    <n v="47577.599999999999"/>
    <s v="ILS"/>
    <n v="47577.599999999999"/>
    <n v="0"/>
    <n v="0"/>
    <n v="0"/>
    <n v="48490.239999999998"/>
    <s v=""/>
    <s v=" נייר אקולוגי 75 או 80 גרם. פרקליטות דרום אזרחי, ר"/>
    <s v="X"/>
    <n v="0"/>
    <s v="@FM@"/>
    <s v="07"/>
    <s v=""/>
    <s v="040000127"/>
    <s v=""/>
    <s v="שרון אלחדד"/>
    <n v="47577.599999999999"/>
    <n v="0"/>
    <n v="1507"/>
    <e v="#NUM!"/>
    <n v="0"/>
    <e v="#DIV/0!"/>
    <x v="3"/>
    <e v="#N/A"/>
    <x v="192"/>
  </r>
  <r>
    <m/>
    <m/>
    <s v="4502601941"/>
    <s v="ZPFC"/>
    <s v="0800"/>
    <s v=""/>
    <d v="2025-05-14T00:00:00"/>
    <m/>
    <m/>
    <m/>
    <s v="40001103"/>
    <s v="קרביץ )4791( בעמ"/>
    <s v="510674039"/>
    <s v="3"/>
    <n v="19302.3"/>
    <s v="ILS"/>
    <n v="19302.3"/>
    <n v="84.4"/>
    <n v="19301"/>
    <n v="16292.04"/>
    <n v="1330.27"/>
    <s v=""/>
    <s v=" ציוד משרדי פרקליטות מרכז אזרחי, שי אושפיץ, 052-42"/>
    <s v="X"/>
    <n v="0"/>
    <s v="@FM@"/>
    <s v="07"/>
    <s v=""/>
    <s v="040000127"/>
    <s v=""/>
    <s v="שי אושפיץ"/>
    <n v="1287.5"/>
    <n v="0"/>
    <n v="1507"/>
    <e v="#NUM!"/>
    <n v="84.4"/>
    <e v="#DIV/0!"/>
    <x v="3"/>
    <e v="#N/A"/>
    <x v="171"/>
  </r>
  <r>
    <m/>
    <m/>
    <s v="4502603524"/>
    <s v="ZNB"/>
    <s v="0800"/>
    <s v=""/>
    <d v="2025-05-19T00:00:00"/>
    <m/>
    <m/>
    <m/>
    <s v="42636186"/>
    <s v="כהן גד"/>
    <s v="038568549"/>
    <s v="3"/>
    <n v="4499.8100000000004"/>
    <s v="ILS"/>
    <n v="4499.8100000000004"/>
    <n v="0"/>
    <n v="0"/>
    <n v="0"/>
    <n v="4499.8100000000004"/>
    <s v=""/>
    <s v=" מזוזות אפ&quot;כ חיפה, קרן דהן, 050-7061659 התשלום יהי"/>
    <s v=""/>
    <n v="0"/>
    <s v="@FM@"/>
    <s v="23"/>
    <s v="57"/>
    <s v="040000127"/>
    <s v=""/>
    <s v="קרן דהן"/>
    <n v="4499.8100000000004"/>
    <n v="0"/>
    <n v="1507"/>
    <e v="#NUM!"/>
    <n v="0"/>
    <e v="#DIV/0!"/>
    <x v="3"/>
    <e v="#N/A"/>
    <x v="247"/>
  </r>
  <r>
    <m/>
    <m/>
    <s v="4502603532"/>
    <s v="ZNB"/>
    <s v="0800"/>
    <s v=""/>
    <d v="2025-05-19T00:00:00"/>
    <m/>
    <m/>
    <m/>
    <s v="40001103"/>
    <s v="קרביץ )4791( בעמ"/>
    <s v="510674039"/>
    <s v="3"/>
    <n v="489.04"/>
    <s v="ILS"/>
    <n v="489.04"/>
    <n v="0"/>
    <n v="0"/>
    <n v="0"/>
    <n v="489.04"/>
    <s v=""/>
    <s v=" מעמד הגבהה למסך מחשב עם מגירה LZ-331+ משלוח אפ&quot;כ"/>
    <s v=""/>
    <n v="0"/>
    <s v="@FM@"/>
    <s v="23"/>
    <s v="57"/>
    <s v="040000127"/>
    <s v=""/>
    <s v="קרן דהן"/>
    <n v="489.04"/>
    <n v="0"/>
    <n v="1507"/>
    <e v="#NUM!"/>
    <n v="0"/>
    <e v="#DIV/0!"/>
    <x v="3"/>
    <e v="#N/A"/>
    <x v="248"/>
  </r>
  <r>
    <m/>
    <m/>
    <s v="4502604084"/>
    <s v="ZNB"/>
    <s v="0800"/>
    <s v=""/>
    <d v="2025-05-20T00:00:00"/>
    <m/>
    <m/>
    <m/>
    <s v="40007053"/>
    <s v="אימג'סטור מערכות בע&quot;מ"/>
    <s v="511566374"/>
    <s v=""/>
    <n v="11800"/>
    <s v="ILS"/>
    <n v="11800"/>
    <n v="0"/>
    <n v="0"/>
    <n v="0"/>
    <n v="0"/>
    <s v="X"/>
    <s v=" סריקות מסווגות בהתאם לפרוטוקול מועדת רכישות 120/2"/>
    <s v=""/>
    <n v="0"/>
    <s v="@FM@"/>
    <s v="23"/>
    <s v="88"/>
    <s v="040000127"/>
    <s v=""/>
    <s v="מיה מזרחי"/>
    <n v="11800"/>
    <n v="0"/>
    <n v="1507"/>
    <e v="#NUM!"/>
    <n v="0"/>
    <e v="#DIV/0!"/>
    <x v="3"/>
    <e v="#N/A"/>
    <x v="249"/>
  </r>
  <r>
    <m/>
    <m/>
    <s v="4502604296"/>
    <s v="ZPFC"/>
    <s v="0800"/>
    <s v=""/>
    <d v="2025-05-20T00:00:00"/>
    <m/>
    <m/>
    <m/>
    <s v="40003734"/>
    <s v="חב המשקם לתעסוקת קשישים ובעלי כושר"/>
    <s v="510355720"/>
    <s v="3"/>
    <n v="11151"/>
    <s v="ILS"/>
    <n v="11151"/>
    <n v="0"/>
    <n v="0"/>
    <n v="0"/>
    <n v="11151"/>
    <s v=""/>
    <s v=" כריכות פרקליטות המדינה - לשכת פרקליט המדינה, שי ט"/>
    <s v=""/>
    <n v="0"/>
    <s v="@FM@"/>
    <s v="23"/>
    <s v="10"/>
    <s v="040000127"/>
    <s v=""/>
    <s v="שי טסטה"/>
    <n v="11151"/>
    <n v="0"/>
    <n v="1507"/>
    <e v="#NUM!"/>
    <n v="0"/>
    <e v="#DIV/0!"/>
    <x v="3"/>
    <e v="#N/A"/>
    <x v="250"/>
  </r>
  <r>
    <m/>
    <m/>
    <s v="4502604553"/>
    <s v="ZPFC"/>
    <s v="0800"/>
    <s v=""/>
    <d v="2025-05-21T00:00:00"/>
    <m/>
    <m/>
    <m/>
    <s v="40001575"/>
    <s v="קולמוס ביט (2002)  בע&quot;מ"/>
    <s v="513325472"/>
    <s v="3"/>
    <n v="10682.74"/>
    <s v="ILS"/>
    <n v="10682.74"/>
    <n v="72.069999999999993"/>
    <n v="7630.96"/>
    <n v="8100.79"/>
    <n v="0"/>
    <s v=""/>
    <s v=" כיבוד משקי פרקליטות ירושלים אזרחי, אדוה חזן אטיה,"/>
    <s v="X"/>
    <n v="0"/>
    <s v="@FM@"/>
    <s v="07"/>
    <s v=""/>
    <s v="040000127"/>
    <s v=""/>
    <s v="אדוה חזן"/>
    <n v="3051.82"/>
    <n v="0"/>
    <n v="1507"/>
    <e v="#NUM!"/>
    <n v="72.069999999999993"/>
    <e v="#DIV/0!"/>
    <x v="3"/>
    <e v="#N/A"/>
    <x v="175"/>
  </r>
  <r>
    <m/>
    <m/>
    <s v="4502605684"/>
    <s v="ZNB"/>
    <s v="0800"/>
    <s v=""/>
    <d v="2025-05-25T00:00:00"/>
    <m/>
    <m/>
    <m/>
    <s v="40007053"/>
    <s v="אימג'סטור מערכות בע&quot;מ"/>
    <s v="511566374"/>
    <s v="3"/>
    <n v="10000.5"/>
    <s v="ILS"/>
    <n v="10000.5"/>
    <n v="0"/>
    <n v="0"/>
    <n v="0"/>
    <n v="10000.5"/>
    <s v=""/>
    <s v=" שרותי סריקה והדמיה - מסווגת פרקליטות ת&quot;א מיסוי וכ"/>
    <s v=""/>
    <n v="0"/>
    <s v="@FM@"/>
    <s v="23"/>
    <s v="57"/>
    <s v="040000127"/>
    <s v=""/>
    <s v="מיה מזרחי"/>
    <n v="10000.5"/>
    <n v="0"/>
    <n v="1507"/>
    <e v="#NUM!"/>
    <n v="0"/>
    <e v="#DIV/0!"/>
    <x v="3"/>
    <e v="#N/A"/>
    <x v="251"/>
  </r>
  <r>
    <m/>
    <m/>
    <s v="4502605770"/>
    <s v="ZPFC"/>
    <s v="0800"/>
    <s v=""/>
    <d v="2025-05-25T00:00:00"/>
    <m/>
    <m/>
    <m/>
    <s v="40001103"/>
    <s v="קרביץ )4791( בעמ"/>
    <s v="510674039"/>
    <s v="3"/>
    <n v="33633.78"/>
    <s v="ILS"/>
    <n v="33633.78"/>
    <n v="0"/>
    <n v="0"/>
    <n v="0"/>
    <n v="34786.1"/>
    <s v=""/>
    <s v=" ציוד משרדי פרקליטות דרום פלילי, ענת דקל, 050-6216"/>
    <s v="X"/>
    <n v="0"/>
    <s v="@FM@"/>
    <s v="07"/>
    <s v=""/>
    <s v="040000127"/>
    <s v=""/>
    <s v="ענת דקל"/>
    <n v="33633.78"/>
    <n v="0"/>
    <n v="1507"/>
    <e v="#NUM!"/>
    <n v="0"/>
    <e v="#DIV/0!"/>
    <x v="3"/>
    <e v="#N/A"/>
    <x v="171"/>
  </r>
  <r>
    <m/>
    <m/>
    <s v="4502605836"/>
    <s v="ZPFC"/>
    <s v="0800"/>
    <s v=""/>
    <d v="2025-05-25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s v=" כסא אורטופדי פרקליטות המדינה - יחידת ניהול, אורן"/>
    <s v="X"/>
    <n v="0"/>
    <s v="@FM@"/>
    <s v="07"/>
    <s v=""/>
    <s v="040000127"/>
    <s v=""/>
    <s v="אורן פרץ"/>
    <n v="792.37"/>
    <n v="0"/>
    <n v="1507"/>
    <e v="#NUM!"/>
    <n v="0"/>
    <e v="#DIV/0!"/>
    <x v="3"/>
    <e v="#N/A"/>
    <x v="231"/>
  </r>
  <r>
    <m/>
    <m/>
    <s v="4502605844"/>
    <s v="ZPFC"/>
    <s v="0800"/>
    <s v=""/>
    <d v="2025-05-25T00:00:00"/>
    <m/>
    <m/>
    <m/>
    <s v="40001103"/>
    <s v="קרביץ )4791( בעמ"/>
    <s v="510674039"/>
    <s v="3"/>
    <n v="5341.71"/>
    <s v="ILS"/>
    <n v="5341.71"/>
    <n v="0"/>
    <n v="0"/>
    <n v="0"/>
    <n v="5523.91"/>
    <s v=""/>
    <s v=" ציוד משרדי פרקליטות המדינה - מחלקת הסייבר, עדי כה"/>
    <s v="X"/>
    <n v="0"/>
    <s v="@FM@"/>
    <s v="07"/>
    <s v=""/>
    <s v="040000127"/>
    <s v=""/>
    <s v=""/>
    <n v="5341.71"/>
    <n v="0"/>
    <n v="1507"/>
    <e v="#NUM!"/>
    <n v="0"/>
    <e v="#DIV/0!"/>
    <x v="3"/>
    <e v="#N/A"/>
    <x v="171"/>
  </r>
  <r>
    <m/>
    <m/>
    <s v="4502606915"/>
    <s v="ZPFC"/>
    <s v="0800"/>
    <s v=""/>
    <d v="2025-05-27T00:00:00"/>
    <m/>
    <m/>
    <m/>
    <s v="40001212"/>
    <s v="שחר - מוצרי נייר בע&quot;מ"/>
    <s v="511219933"/>
    <s v="3"/>
    <n v="39648"/>
    <s v="ILS"/>
    <n v="39648"/>
    <n v="0"/>
    <n v="0"/>
    <n v="0"/>
    <n v="40408.53"/>
    <s v=""/>
    <s v=" נייר אקולוגי 75 או 80 גרם. פרקליטות מרכז אזרחי, נ"/>
    <s v="X"/>
    <n v="0"/>
    <s v="@FM@"/>
    <s v="07"/>
    <s v=""/>
    <s v="040000127"/>
    <s v=""/>
    <s v="שי אושפיץ"/>
    <n v="39648"/>
    <n v="0"/>
    <n v="1507"/>
    <e v="#NUM!"/>
    <n v="0"/>
    <e v="#DIV/0!"/>
    <x v="3"/>
    <e v="#N/A"/>
    <x v="192"/>
  </r>
  <r>
    <m/>
    <m/>
    <s v="4502606997"/>
    <s v="ZNB"/>
    <s v="0800"/>
    <s v=""/>
    <d v="2025-05-27T00:00:00"/>
    <m/>
    <m/>
    <m/>
    <s v="40926203"/>
    <s v="בירן עידו"/>
    <s v="037294527"/>
    <s v="3"/>
    <n v="4189"/>
    <s v="ILS"/>
    <n v="4189"/>
    <n v="0"/>
    <n v="0"/>
    <n v="0"/>
    <n v="4189"/>
    <s v=""/>
    <s v=" תמונות פרקליטות ת&quot;א פלילי, שרית אברהמי, 050-62174"/>
    <s v=""/>
    <n v="0"/>
    <s v="@FM@"/>
    <s v="23"/>
    <s v="57"/>
    <s v="040000127"/>
    <s v=""/>
    <s v="שרה אברהמי"/>
    <n v="4189"/>
    <n v="0"/>
    <n v="1507"/>
    <e v="#NUM!"/>
    <n v="0"/>
    <e v="#DIV/0!"/>
    <x v="3"/>
    <e v="#N/A"/>
    <x v="252"/>
  </r>
  <r>
    <m/>
    <m/>
    <s v="4502609218"/>
    <s v="ZPFC"/>
    <s v="0800"/>
    <s v=""/>
    <d v="2025-06-04T00:00:00"/>
    <m/>
    <m/>
    <m/>
    <s v="40003734"/>
    <s v="חב המשקם לתעסוקת קשישים ובעלי כושר"/>
    <s v="510355720"/>
    <s v="3"/>
    <n v="16284"/>
    <s v="ILS"/>
    <n v="16284"/>
    <n v="0"/>
    <n v="0"/>
    <n v="0"/>
    <n v="16284"/>
    <s v=""/>
    <s v=" תיקים פרקליטות מרכז אזרחי, שי אושפיץ, 052-4263418"/>
    <s v=""/>
    <n v="0"/>
    <s v="@FM@"/>
    <s v="23"/>
    <s v="10"/>
    <s v="040000127"/>
    <s v=""/>
    <s v="שי אושפיץ"/>
    <n v="16284"/>
    <n v="0"/>
    <n v="1507"/>
    <e v="#NUM!"/>
    <n v="0"/>
    <e v="#DIV/0!"/>
    <x v="3"/>
    <e v="#N/A"/>
    <x v="234"/>
  </r>
  <r>
    <m/>
    <m/>
    <s v="4502609219"/>
    <s v="ZNB"/>
    <s v="0800"/>
    <s v=""/>
    <d v="2025-06-04T00:00:00"/>
    <m/>
    <m/>
    <m/>
    <s v="10000173"/>
    <s v="המדפיס הממשלתי"/>
    <s v=""/>
    <s v="3"/>
    <n v="2636"/>
    <s v="ILS"/>
    <n v="2636"/>
    <n v="0"/>
    <n v="0"/>
    <n v="0"/>
    <n v="2636"/>
    <s v=""/>
    <s v="  הדפסת דוח נציבות הביקורת על מערך התביעה נציבות ה"/>
    <s v=""/>
    <n v="0"/>
    <s v="@FM@"/>
    <s v="85"/>
    <s v=""/>
    <s v="040000127"/>
    <s v=""/>
    <s v=""/>
    <n v="2636"/>
    <n v="0"/>
    <n v="1507"/>
    <e v="#NUM!"/>
    <n v="0"/>
    <e v="#DIV/0!"/>
    <x v="3"/>
    <e v="#N/A"/>
    <x v="253"/>
  </r>
  <r>
    <m/>
    <m/>
    <s v="4502610482"/>
    <s v="ZPFC"/>
    <s v="0800"/>
    <s v=""/>
    <d v="2025-06-09T00:00:00"/>
    <m/>
    <m/>
    <m/>
    <s v="40001575"/>
    <s v="קולמוס ביט (2002)  בע&quot;מ"/>
    <s v="513325472"/>
    <s v="3"/>
    <n v="20921.47"/>
    <s v="ILS"/>
    <n v="20921.47"/>
    <n v="0"/>
    <n v="0"/>
    <n v="0"/>
    <n v="13751.87"/>
    <s v=""/>
    <s v=" כיבוד משקי פרקליטות דרום פלילי, ענת דקל, 050-6216"/>
    <s v="X"/>
    <n v="0"/>
    <s v="@FM@"/>
    <s v="07"/>
    <s v=""/>
    <s v="040000127"/>
    <s v=""/>
    <s v="ענת דקל"/>
    <n v="13090.02"/>
    <n v="0"/>
    <n v="1507"/>
    <e v="#NUM!"/>
    <n v="0"/>
    <e v="#DIV/0!"/>
    <x v="3"/>
    <e v="#N/A"/>
    <x v="175"/>
  </r>
  <r>
    <m/>
    <m/>
    <s v="4502610811"/>
    <s v="ZPFC"/>
    <s v="0800"/>
    <s v=""/>
    <d v="2025-06-10T00:00:00"/>
    <m/>
    <m/>
    <m/>
    <s v="41045408"/>
    <s v="פז גלית"/>
    <s v="033642893"/>
    <s v="3"/>
    <n v="9758.6"/>
    <s v="ILS"/>
    <n v="9758.6"/>
    <n v="0"/>
    <n v="0"/>
    <n v="0"/>
    <n v="9758.6"/>
    <s v=""/>
    <s v=" מזוודות טרול פרקליטות דרום פלילי, ענת דקל, 050-62"/>
    <s v=""/>
    <n v="0"/>
    <s v="@FM@"/>
    <s v="23"/>
    <s v="57"/>
    <s v="040000127"/>
    <s v=""/>
    <s v="ענת דקל"/>
    <n v="9758.6"/>
    <n v="0"/>
    <n v="1507"/>
    <e v="#NUM!"/>
    <n v="0"/>
    <e v="#DIV/0!"/>
    <x v="3"/>
    <e v="#N/A"/>
    <x v="254"/>
  </r>
  <r>
    <m/>
    <m/>
    <s v="4502610866"/>
    <s v="ZPFC"/>
    <s v="0800"/>
    <s v=""/>
    <d v="2025-06-10T00:00:00"/>
    <m/>
    <m/>
    <m/>
    <s v="40001103"/>
    <s v="קרביץ )4791( בעמ"/>
    <s v="510674039"/>
    <s v="3"/>
    <n v="2421.4899999999998"/>
    <s v="ILS"/>
    <n v="2421.4899999999998"/>
    <n v="0"/>
    <n v="0"/>
    <n v="0"/>
    <n v="2504.42"/>
    <s v=""/>
    <s v=" ציוד משרדי פרקליטות המדינה - מחלקת עררים, רבקה דו"/>
    <s v="X"/>
    <n v="0"/>
    <s v="@FM@"/>
    <s v="07"/>
    <s v=""/>
    <s v="040000127"/>
    <s v=""/>
    <s v="רבקה דוודיאן"/>
    <n v="2421.4899999999998"/>
    <n v="0"/>
    <n v="1507"/>
    <e v="#NUM!"/>
    <n v="0"/>
    <e v="#DIV/0!"/>
    <x v="3"/>
    <e v="#N/A"/>
    <x v="171"/>
  </r>
  <r>
    <m/>
    <m/>
    <s v="4502610895"/>
    <s v="ZNB"/>
    <s v="0800"/>
    <s v=""/>
    <d v="2025-06-10T00:00:00"/>
    <m/>
    <m/>
    <m/>
    <s v="41578755"/>
    <s v="ד.ב. ירוק שירותים בע&quot;מ"/>
    <s v="515391720"/>
    <s v="3"/>
    <n v="7080"/>
    <s v="ILS"/>
    <n v="7080"/>
    <n v="4.17"/>
    <n v="295"/>
    <n v="295"/>
    <n v="6785"/>
    <s v=""/>
    <s v="  שרות חודשי לפח אינטימה - מחוז ירושלים פלילי - 5"/>
    <s v=""/>
    <n v="0"/>
    <s v="@FM@"/>
    <s v="23"/>
    <s v="57"/>
    <s v="040000127"/>
    <s v=""/>
    <s v="אורן פרץ"/>
    <n v="6785"/>
    <n v="0"/>
    <n v="1507"/>
    <e v="#NUM!"/>
    <n v="4.17"/>
    <e v="#DIV/0!"/>
    <x v="3"/>
    <e v="#N/A"/>
    <x v="255"/>
  </r>
  <r>
    <m/>
    <m/>
    <s v="4502611155"/>
    <s v="ZNB"/>
    <s v="0800"/>
    <s v=""/>
    <d v="2025-06-10T00:00:00"/>
    <m/>
    <m/>
    <m/>
    <s v="40331989"/>
    <s v="תיירות ניר דוד גן השלושה אגודה חקלא"/>
    <s v="570039263"/>
    <s v="3"/>
    <n v="8099.87"/>
    <s v="ILS"/>
    <n v="8099.87"/>
    <n v="0"/>
    <n v="0"/>
    <n v="0"/>
    <n v="8099.87"/>
    <s v=""/>
    <s v=" פעילות ליום גיבוש  רכבים חשמליים + מדריך 18-19/06"/>
    <s v=""/>
    <n v="0"/>
    <s v="@FM@"/>
    <s v="23"/>
    <s v="57"/>
    <s v="040000127"/>
    <s v=""/>
    <s v="שרון אלחדד"/>
    <n v="8099.87"/>
    <n v="0"/>
    <n v="1507"/>
    <e v="#NUM!"/>
    <n v="0"/>
    <e v="#DIV/0!"/>
    <x v="3"/>
    <e v="#N/A"/>
    <x v="256"/>
  </r>
  <r>
    <m/>
    <m/>
    <s v="4502611161"/>
    <s v="ZNB"/>
    <s v="0800"/>
    <s v=""/>
    <d v="2025-06-10T00:00:00"/>
    <m/>
    <m/>
    <m/>
    <s v="40199540"/>
    <s v="שיפודי הכיכר בע&quot;מ"/>
    <s v="513259150"/>
    <s v="3"/>
    <n v="5399.74"/>
    <s v="ILS"/>
    <n v="5399.74"/>
    <n v="0"/>
    <n v="0"/>
    <n v="0"/>
    <n v="5399.74"/>
    <s v=""/>
    <s v="  ארוחת צהריים בשרית במסגרת יום גיבוש 18-19/06/202"/>
    <s v=""/>
    <n v="0"/>
    <s v="@FM@"/>
    <s v="23"/>
    <s v="57"/>
    <s v="040000127"/>
    <s v=""/>
    <s v="שרון אלחדד"/>
    <n v="5399.74"/>
    <n v="0"/>
    <n v="1507"/>
    <e v="#NUM!"/>
    <n v="0"/>
    <e v="#DIV/0!"/>
    <x v="3"/>
    <e v="#N/A"/>
    <x v="257"/>
  </r>
  <r>
    <m/>
    <m/>
    <s v="4502611168"/>
    <s v="ZNB"/>
    <s v="0800"/>
    <s v=""/>
    <d v="2025-06-10T00:00:00"/>
    <m/>
    <m/>
    <m/>
    <s v="40933757"/>
    <s v="אספרסו בר סייסטה באר-שבע בע&quot;מ"/>
    <s v="512823188"/>
    <s v="3"/>
    <n v="1574.95"/>
    <s v="ILS"/>
    <n v="1574.95"/>
    <n v="0"/>
    <n v="0"/>
    <n v="0"/>
    <n v="1574.95"/>
    <s v=""/>
    <s v=" כריכים במגוון טעמים + בקבוקי  מים במסגרת יום גיבו"/>
    <s v=""/>
    <n v="0"/>
    <s v="@FM@"/>
    <s v="23"/>
    <s v="57"/>
    <s v="040000127"/>
    <s v=""/>
    <s v="שרון אלחדד"/>
    <n v="1574.95"/>
    <n v="0"/>
    <n v="1507"/>
    <e v="#NUM!"/>
    <n v="0"/>
    <e v="#DIV/0!"/>
    <x v="3"/>
    <e v="#N/A"/>
    <x v="258"/>
  </r>
  <r>
    <m/>
    <m/>
    <s v="4502611498"/>
    <s v="ZPFC"/>
    <s v="0800"/>
    <s v=""/>
    <d v="2025-06-11T00:00:00"/>
    <m/>
    <m/>
    <m/>
    <s v="40001575"/>
    <s v="קולמוס ביט (2002)  בע&quot;מ"/>
    <s v="513325472"/>
    <s v="3"/>
    <n v="5080.3"/>
    <s v="ILS"/>
    <n v="5080.3"/>
    <n v="0"/>
    <n v="0"/>
    <n v="0"/>
    <n v="3838.43"/>
    <s v=""/>
    <s v=" כיבוד משקי פרקליטות המדינה - מחלקת סייבר, עדי כהן"/>
    <s v="X"/>
    <n v="0"/>
    <s v="@FM@"/>
    <s v="07"/>
    <s v=""/>
    <s v="040000127"/>
    <s v=""/>
    <s v=""/>
    <n v="3653.68"/>
    <n v="0"/>
    <n v="1507"/>
    <e v="#NUM!"/>
    <n v="0"/>
    <e v="#DIV/0!"/>
    <x v="3"/>
    <e v="#N/A"/>
    <x v="175"/>
  </r>
  <r>
    <m/>
    <m/>
    <s v="4502613785"/>
    <s v="ZNB"/>
    <s v="0800"/>
    <s v=""/>
    <d v="2025-06-19T00:00:00"/>
    <m/>
    <m/>
    <m/>
    <s v="41940148"/>
    <s v="בראנד אספקה טכנית בע&quot;מ"/>
    <s v="515975563"/>
    <s v="3"/>
    <n v="8968"/>
    <s v="ILS"/>
    <n v="8968"/>
    <n v="0"/>
    <n v="0"/>
    <n v="0"/>
    <n v="8968"/>
    <s v=""/>
    <s v=" משטח הרמה מספריים הידראולי פרקליטות המדינה - יחיד"/>
    <s v=""/>
    <n v="0"/>
    <s v="@FM@"/>
    <s v="23"/>
    <s v="57"/>
    <s v="040000127"/>
    <s v=""/>
    <s v="אורן פרץ"/>
    <n v="8968"/>
    <n v="0"/>
    <n v="1507"/>
    <e v="#NUM!"/>
    <n v="0"/>
    <e v="#DIV/0!"/>
    <x v="3"/>
    <e v="#N/A"/>
    <x v="259"/>
  </r>
  <r>
    <m/>
    <m/>
    <s v="4502613789"/>
    <s v="ZNB"/>
    <s v="0800"/>
    <s v=""/>
    <d v="2025-06-19T00:00:00"/>
    <m/>
    <m/>
    <m/>
    <s v="40011894"/>
    <s v="בנדא מגנטיק בע&quot;מ"/>
    <s v="511195703"/>
    <s v="3"/>
    <n v="1505.68"/>
    <s v="ILS"/>
    <n v="1505.68"/>
    <n v="0"/>
    <n v="0"/>
    <n v="0"/>
    <n v="1505.68"/>
    <s v=""/>
    <s v=" שלט מצגות אלחוטי פרקליטות המדינה - לשכת פרקליט המ"/>
    <s v=""/>
    <n v="0"/>
    <s v="@FM@"/>
    <s v="23"/>
    <s v="57"/>
    <s v="040000127"/>
    <s v=""/>
    <s v="שי טסטה"/>
    <n v="1505.68"/>
    <n v="0"/>
    <n v="1507"/>
    <e v="#NUM!"/>
    <n v="0"/>
    <e v="#DIV/0!"/>
    <x v="3"/>
    <e v="#N/A"/>
    <x v="260"/>
  </r>
  <r>
    <m/>
    <m/>
    <s v="4502613795"/>
    <s v="ZNB"/>
    <s v="0800"/>
    <s v=""/>
    <d v="2025-06-19T00:00:00"/>
    <m/>
    <m/>
    <m/>
    <s v="40992749"/>
    <s v="פורום רופאים מומחים לחוות דעת רפואי"/>
    <s v="513407338"/>
    <s v="3"/>
    <n v="16520"/>
    <s v="ILS"/>
    <n v="16520"/>
    <n v="0"/>
    <n v="0"/>
    <n v="0"/>
    <n v="16520"/>
    <s v=""/>
    <s v=" חוות דעת כתובה בתיק איברהים אבו עסב 30144/315 פרק"/>
    <s v=""/>
    <n v="0"/>
    <s v="@FM@"/>
    <s v="23"/>
    <s v="57"/>
    <s v="040000127"/>
    <s v=""/>
    <s v="אורן פרץ"/>
    <n v="16520"/>
    <n v="0"/>
    <n v="1507"/>
    <e v="#NUM!"/>
    <n v="0"/>
    <e v="#DIV/0!"/>
    <x v="3"/>
    <e v="#N/A"/>
    <x v="261"/>
  </r>
  <r>
    <m/>
    <m/>
    <s v="4502614060"/>
    <s v="ZNB"/>
    <s v="0800"/>
    <s v=""/>
    <d v="2025-06-19T00:00:00"/>
    <m/>
    <m/>
    <m/>
    <s v="40001103"/>
    <s v="קרביץ )4791( בעמ"/>
    <s v="510674039"/>
    <s v="3"/>
    <n v="1593"/>
    <s v="ILS"/>
    <n v="1593"/>
    <n v="0"/>
    <n v="0"/>
    <n v="0"/>
    <n v="1593"/>
    <s v=""/>
    <s v="  מתלה לקלסר ספירלה פלסטיק פרקליטות מרכז אזרחי, נע"/>
    <s v=""/>
    <n v="0"/>
    <s v="@FM@"/>
    <s v="23"/>
    <s v="57"/>
    <s v="040000127"/>
    <s v=""/>
    <s v="שי אושפיץ"/>
    <n v="1593"/>
    <n v="0"/>
    <n v="1507"/>
    <e v="#NUM!"/>
    <n v="0"/>
    <e v="#DIV/0!"/>
    <x v="3"/>
    <e v="#N/A"/>
    <x v="262"/>
  </r>
  <r>
    <m/>
    <m/>
    <s v="4502614064"/>
    <s v="ZPFC"/>
    <s v="0800"/>
    <s v=""/>
    <d v="2025-06-19T00:00:00"/>
    <m/>
    <m/>
    <m/>
    <s v="41045408"/>
    <s v="פז גלית"/>
    <s v="033642893"/>
    <s v="3"/>
    <n v="187.62"/>
    <s v="ILS"/>
    <n v="187.62"/>
    <n v="0"/>
    <n v="0"/>
    <n v="0"/>
    <n v="187.62"/>
    <s v=""/>
    <s v=" מזוודות טרול פרקליטות המדינה - לשכת פרקליט המדינה"/>
    <s v=""/>
    <n v="0"/>
    <s v="@FM@"/>
    <s v="23"/>
    <s v="57"/>
    <s v="040000127"/>
    <s v=""/>
    <s v="שי טסטה"/>
    <n v="187.62"/>
    <n v="0"/>
    <n v="1507"/>
    <e v="#NUM!"/>
    <n v="0"/>
    <e v="#DIV/0!"/>
    <x v="3"/>
    <e v="#N/A"/>
    <x v="254"/>
  </r>
  <r>
    <m/>
    <m/>
    <s v="4502615983"/>
    <s v="ZPFC"/>
    <s v="0800"/>
    <s v=""/>
    <d v="2025-06-25T00:00:00"/>
    <m/>
    <m/>
    <m/>
    <s v="40001212"/>
    <s v="שחר - מוצרי נייר בע&quot;מ"/>
    <s v="511219933"/>
    <s v="3"/>
    <n v="15859.2"/>
    <s v="ILS"/>
    <n v="15859.2"/>
    <n v="0"/>
    <n v="0"/>
    <n v="0"/>
    <n v="16163.41"/>
    <s v=""/>
    <s v=" נייר אקולוגי 75 או 80 גרם. פרקליטות ירושלים פלילי"/>
    <s v="X"/>
    <n v="0"/>
    <s v="@FM@"/>
    <s v="07"/>
    <s v=""/>
    <s v="040000127"/>
    <s v=""/>
    <s v="יעקב זוהר"/>
    <n v="15859.2"/>
    <n v="0"/>
    <n v="1507"/>
    <e v="#NUM!"/>
    <n v="0"/>
    <e v="#DIV/0!"/>
    <x v="3"/>
    <e v="#N/A"/>
    <x v="192"/>
  </r>
  <r>
    <m/>
    <m/>
    <s v="4502616002"/>
    <s v="ZNB"/>
    <s v="0800"/>
    <s v=""/>
    <d v="2025-06-25T00:00:00"/>
    <d v="2025-07-01T00:00:00"/>
    <d v="2026-06-30T00:00:00"/>
    <m/>
    <s v="40004081"/>
    <s v="צבאבא יצחק"/>
    <s v="058851007"/>
    <s v="3"/>
    <n v="38232"/>
    <s v="ILS"/>
    <n v="38232"/>
    <n v="0"/>
    <n v="0"/>
    <n v="0"/>
    <n v="38232"/>
    <s v=""/>
    <s v=" טיפול בצמחיה- החל מתאריך 01/07/2025 פרקליטות ירוש"/>
    <s v=""/>
    <n v="0"/>
    <s v="@FM@"/>
    <s v="23"/>
    <s v="57"/>
    <s v="040000127"/>
    <s v=""/>
    <s v="יעקב זוהר"/>
    <n v="38232"/>
    <n v="11"/>
    <n v="1"/>
    <n v="10"/>
    <n v="0"/>
    <n v="9.0909090909090912E-2"/>
    <x v="2"/>
    <e v="#N/A"/>
    <x v="263"/>
  </r>
  <r>
    <m/>
    <m/>
    <s v="4502616024"/>
    <s v="ZPFC"/>
    <s v="0800"/>
    <s v=""/>
    <d v="2025-06-25T00:00:00"/>
    <m/>
    <m/>
    <m/>
    <s v="40188339"/>
    <s v="אלקטרו קובי בע&quot;מ"/>
    <s v="511534893"/>
    <s v="3"/>
    <n v="508.58"/>
    <s v="ILS"/>
    <n v="508.58"/>
    <n v="0"/>
    <n v="0"/>
    <n v="0"/>
    <n v="508.58"/>
    <s v=""/>
    <s v=" מוצרי חשמל פרקליטות ירושלים פלילי, יעקב זהר, 050-"/>
    <s v=""/>
    <n v="0"/>
    <s v="@FM@"/>
    <s v="23"/>
    <s v="57"/>
    <s v="040000127"/>
    <s v=""/>
    <s v="יעקב זוהר"/>
    <n v="508.58"/>
    <n v="0"/>
    <n v="1507"/>
    <e v="#NUM!"/>
    <n v="0"/>
    <e v="#DIV/0!"/>
    <x v="3"/>
    <e v="#N/A"/>
    <x v="178"/>
  </r>
  <r>
    <m/>
    <m/>
    <s v="4502616033"/>
    <s v="ZPFC"/>
    <s v="0800"/>
    <s v=""/>
    <d v="2025-06-25T00:00:00"/>
    <m/>
    <m/>
    <m/>
    <s v="40003692"/>
    <s v="טופ-ליין יבוא ושיווק רהיטים בע&quot;מ"/>
    <s v="511613564"/>
    <s v="3"/>
    <n v="51104.39"/>
    <s v="ILS"/>
    <n v="51104.39"/>
    <n v="0"/>
    <n v="0"/>
    <n v="0"/>
    <n v="54787.19"/>
    <s v=""/>
    <s v=" כסאות אורח פרקליטות המדינה - יחידת ניהול, אורן פר"/>
    <s v="X"/>
    <n v="0"/>
    <s v="@FM@"/>
    <s v="07"/>
    <s v=""/>
    <s v="040000127"/>
    <s v=""/>
    <s v="אורן פרץ"/>
    <n v="51104.39"/>
    <n v="0"/>
    <n v="1507"/>
    <e v="#NUM!"/>
    <n v="0"/>
    <e v="#DIV/0!"/>
    <x v="3"/>
    <e v="#N/A"/>
    <x v="264"/>
  </r>
  <r>
    <m/>
    <m/>
    <s v="4502616043"/>
    <s v="ZPFC"/>
    <s v="0800"/>
    <s v=""/>
    <d v="2025-06-25T00:00:00"/>
    <m/>
    <m/>
    <m/>
    <s v="40003692"/>
    <s v="טופ-ליין יבוא ושיווק רהיטים בע&quot;מ"/>
    <s v="511613564"/>
    <s v="3"/>
    <n v="31600.880000000001"/>
    <s v="ILS"/>
    <n v="31600.880000000001"/>
    <n v="0"/>
    <n v="0"/>
    <n v="0"/>
    <n v="33889.31"/>
    <s v=""/>
    <s v=" כסאות אורח עבור קומה 6 החדשה בבית קרדן -  למחוז ת"/>
    <s v="X"/>
    <n v="0"/>
    <s v="@FM@"/>
    <s v="07"/>
    <s v=""/>
    <s v="040000127"/>
    <s v=""/>
    <s v="אורן פרץ"/>
    <n v="31600.880000000001"/>
    <n v="0"/>
    <n v="1507"/>
    <e v="#NUM!"/>
    <n v="0"/>
    <e v="#DIV/0!"/>
    <x v="3"/>
    <e v="#N/A"/>
    <x v="264"/>
  </r>
  <r>
    <m/>
    <m/>
    <s v="4502616106"/>
    <s v="ZPFC"/>
    <s v="0800"/>
    <s v=""/>
    <d v="2025-06-25T00:00:00"/>
    <m/>
    <m/>
    <m/>
    <s v="41045408"/>
    <s v="פז גלית"/>
    <s v="033642893"/>
    <s v="3"/>
    <n v="597.08000000000004"/>
    <s v="ILS"/>
    <n v="597.08000000000004"/>
    <n v="0"/>
    <n v="0"/>
    <n v="0"/>
    <n v="597.08000000000004"/>
    <s v=""/>
    <s v=" מזוודות טרול פרקליטות המדינה - המחלקה הכלכלית, אל"/>
    <s v=""/>
    <n v="0"/>
    <s v="@FM@"/>
    <s v="23"/>
    <s v="57"/>
    <s v="040000127"/>
    <s v=""/>
    <s v="אלה לגריסי"/>
    <n v="597.08000000000004"/>
    <n v="0"/>
    <n v="1507"/>
    <e v="#NUM!"/>
    <n v="0"/>
    <e v="#DIV/0!"/>
    <x v="3"/>
    <e v="#N/A"/>
    <x v="254"/>
  </r>
  <r>
    <m/>
    <m/>
    <s v="4502618287"/>
    <s v="ZPFC"/>
    <s v="0800"/>
    <s v=""/>
    <d v="2025-07-02T00:00:00"/>
    <m/>
    <m/>
    <m/>
    <s v="40376926"/>
    <s v="ברורמן עדנה"/>
    <s v="028900124"/>
    <s v="3"/>
    <n v="1273.22"/>
    <s v="ILS"/>
    <n v="1273.22"/>
    <n v="0"/>
    <n v="0"/>
    <n v="0"/>
    <n v="1273.22"/>
    <s v=""/>
    <s v=" חותמות פרקליטות דרום פלילי, ענת דקל, 050-6216047"/>
    <s v=""/>
    <n v="0"/>
    <s v="@FM@"/>
    <s v="23"/>
    <s v="57"/>
    <s v="040000127"/>
    <s v=""/>
    <s v="ענת דקל"/>
    <n v="1273.22"/>
    <n v="0"/>
    <n v="1507"/>
    <e v="#NUM!"/>
    <n v="0"/>
    <e v="#DIV/0!"/>
    <x v="3"/>
    <e v="#N/A"/>
    <x v="193"/>
  </r>
  <r>
    <m/>
    <m/>
    <s v="4502619623"/>
    <s v="ZPFC"/>
    <s v="0800"/>
    <s v=""/>
    <d v="2025-07-06T00:00:00"/>
    <m/>
    <m/>
    <m/>
    <s v="41045408"/>
    <s v="פז גלית"/>
    <s v="033642893"/>
    <s v="3"/>
    <n v="562.86"/>
    <s v="ILS"/>
    <n v="562.86"/>
    <n v="0"/>
    <n v="0"/>
    <n v="0"/>
    <n v="562.86"/>
    <s v=""/>
    <s v=" מזוודות טרול פרקליטות ירושלים אזרחי, שני גריידי,"/>
    <s v=""/>
    <n v="0"/>
    <s v="@FM@"/>
    <s v="23"/>
    <s v="57"/>
    <s v="040000127"/>
    <s v=""/>
    <s v="אדוה חזן"/>
    <n v="562.86"/>
    <n v="0"/>
    <n v="1507"/>
    <e v="#NUM!"/>
    <n v="0"/>
    <e v="#DIV/0!"/>
    <x v="3"/>
    <e v="#N/A"/>
    <x v="254"/>
  </r>
  <r>
    <m/>
    <m/>
    <s v="4502619916"/>
    <s v="ZNB"/>
    <s v="0800"/>
    <s v=""/>
    <d v="2025-07-07T00:00:00"/>
    <m/>
    <m/>
    <m/>
    <s v="20000201"/>
    <s v="עירית תל-אביב-יפו"/>
    <s v="500250006"/>
    <s v="3"/>
    <n v="736.02"/>
    <s v="ILS"/>
    <n v="736.02"/>
    <n v="100"/>
    <n v="736.02"/>
    <n v="736.02"/>
    <n v="0"/>
    <s v=""/>
    <s v=" אגרת שילוט ברח' שד' שאול המלך 39  תל אביב (הנריטה"/>
    <s v=""/>
    <n v="0"/>
    <s v="@FM@"/>
    <s v="23"/>
    <s v="03"/>
    <s v="040000127"/>
    <s v=""/>
    <s v=""/>
    <n v="0"/>
    <n v="0"/>
    <n v="1507"/>
    <e v="#NUM!"/>
    <n v="100"/>
    <e v="#DIV/0!"/>
    <x v="3"/>
    <e v="#N/A"/>
    <x v="265"/>
  </r>
  <r>
    <m/>
    <m/>
    <s v="4502622628"/>
    <s v="ZNB"/>
    <s v="0800"/>
    <s v=""/>
    <d v="2025-07-14T00:00:00"/>
    <m/>
    <m/>
    <m/>
    <s v="40141123"/>
    <s v="דף אור העתקות 0002 בע&quot;מ"/>
    <s v="512949736"/>
    <s v="3"/>
    <n v="4999.8999999999996"/>
    <s v="ILS"/>
    <n v="4999.8999999999996"/>
    <n v="0"/>
    <n v="0"/>
    <n v="0"/>
    <n v="4999.8999999999996"/>
    <s v=""/>
    <s v=" הדפסות בצבע פרקליטות ירושלים פלילי, יעקב זהר, 050"/>
    <s v=""/>
    <n v="0"/>
    <s v="@FM@"/>
    <s v="23"/>
    <s v="57"/>
    <s v="040000127"/>
    <s v=""/>
    <s v="יעקב זוהר"/>
    <n v="4999.8999999999996"/>
    <n v="0"/>
    <n v="1507"/>
    <e v="#NUM!"/>
    <n v="0"/>
    <e v="#DIV/0!"/>
    <x v="3"/>
    <e v="#N/A"/>
    <x v="266"/>
  </r>
  <r>
    <m/>
    <m/>
    <s v="4502622645"/>
    <s v="ZNB"/>
    <s v="0800"/>
    <s v=""/>
    <d v="2025-07-14T00:00:00"/>
    <m/>
    <m/>
    <m/>
    <s v="42466740"/>
    <s v="תג-טק 2020 בע&quot;מ"/>
    <s v="516144094"/>
    <s v="3"/>
    <n v="1105.9000000000001"/>
    <s v="ILS"/>
    <n v="1105.9000000000001"/>
    <n v="0"/>
    <n v="0"/>
    <n v="0"/>
    <n v="1105.9000000000001"/>
    <s v=""/>
    <s v=" מדבקות לצורך סימון תיקי משטרה לקראת המעבר לתיק די"/>
    <s v=""/>
    <n v="0"/>
    <s v="@FM@"/>
    <s v="23"/>
    <s v="57"/>
    <s v="040000127"/>
    <s v=""/>
    <s v="שרה אברהמי"/>
    <n v="1105.9000000000001"/>
    <n v="0"/>
    <n v="1507"/>
    <e v="#NUM!"/>
    <n v="0"/>
    <e v="#DIV/0!"/>
    <x v="3"/>
    <e v="#N/A"/>
    <x v="267"/>
  </r>
  <r>
    <m/>
    <m/>
    <s v="4502623001"/>
    <s v="ZPFC"/>
    <s v="0800"/>
    <s v=""/>
    <d v="2025-07-14T00:00:00"/>
    <m/>
    <m/>
    <m/>
    <s v="40003734"/>
    <s v="חב המשקם לתעסוקת קשישים ובעלי כושר"/>
    <s v="510355720"/>
    <s v="3"/>
    <n v="13027.2"/>
    <s v="ILS"/>
    <n v="13027.2"/>
    <n v="0"/>
    <n v="0"/>
    <n v="0"/>
    <n v="13027.2"/>
    <s v=""/>
    <s v=" תיקי פרקליטות פרקליטות מרכז אזרחי, נעם חדד, 058-6"/>
    <s v=""/>
    <n v="0"/>
    <s v="@FM@"/>
    <s v="23"/>
    <s v="10"/>
    <s v="040000127"/>
    <s v=""/>
    <s v="שי אושפיץ"/>
    <n v="13027.2"/>
    <n v="0"/>
    <n v="1507"/>
    <e v="#NUM!"/>
    <n v="0"/>
    <e v="#DIV/0!"/>
    <x v="3"/>
    <e v="#N/A"/>
    <x v="241"/>
  </r>
  <r>
    <m/>
    <m/>
    <s v="4502624579"/>
    <s v="ZPFC"/>
    <s v="0800"/>
    <s v=""/>
    <d v="2025-07-20T00:00:00"/>
    <m/>
    <m/>
    <m/>
    <s v="40003734"/>
    <s v="חב המשקם לתעסוקת קשישים ובעלי כושר"/>
    <s v="510355720"/>
    <s v="3"/>
    <n v="43424"/>
    <s v="ILS"/>
    <n v="43424"/>
    <n v="0"/>
    <n v="0"/>
    <n v="0"/>
    <n v="43424"/>
    <s v=""/>
    <s v=" כריכות פרקליטות ירושלים אזרחי, אריאלה יהודה, 050-"/>
    <s v=""/>
    <n v="0"/>
    <s v="@FM@"/>
    <s v="23"/>
    <s v="10"/>
    <s v="040000127"/>
    <s v=""/>
    <s v="אריאלה יהודה"/>
    <n v="43424"/>
    <n v="0"/>
    <n v="1507"/>
    <e v="#NUM!"/>
    <n v="0"/>
    <e v="#DIV/0!"/>
    <x v="3"/>
    <e v="#N/A"/>
    <x v="250"/>
  </r>
  <r>
    <m/>
    <m/>
    <s v="4502625138"/>
    <s v="ZPFC"/>
    <s v="0800"/>
    <s v=""/>
    <d v="2025-07-21T00:00:00"/>
    <m/>
    <m/>
    <m/>
    <s v="41583746"/>
    <s v="רפאלי אליהו"/>
    <s v="032388530"/>
    <s v="3"/>
    <n v="649"/>
    <s v="ILS"/>
    <n v="649"/>
    <n v="0"/>
    <n v="0"/>
    <n v="0"/>
    <n v="649"/>
    <s v=""/>
    <s v=" מקרר משרדי אפ&quot;כ הנהלה, לינוי טרכטנברג, 054-395775"/>
    <s v=""/>
    <n v="0"/>
    <s v="@FM@"/>
    <s v="23"/>
    <s v="57"/>
    <s v="040000127"/>
    <s v=""/>
    <s v="לינוי טרכטנברג"/>
    <n v="649"/>
    <n v="0"/>
    <n v="1507"/>
    <e v="#NUM!"/>
    <n v="0"/>
    <e v="#DIV/0!"/>
    <x v="3"/>
    <e v="#N/A"/>
    <x v="268"/>
  </r>
  <r>
    <m/>
    <m/>
    <s v="4502625163"/>
    <s v="ZPFC"/>
    <s v="0800"/>
    <s v=""/>
    <d v="2025-07-21T00:00:00"/>
    <m/>
    <m/>
    <m/>
    <s v="40001575"/>
    <s v="קולמוס ביט (2002)  בע&quot;מ"/>
    <s v="513325472"/>
    <s v="3"/>
    <n v="6646.71"/>
    <s v="ILS"/>
    <n v="6646.71"/>
    <n v="0"/>
    <n v="0"/>
    <n v="0"/>
    <n v="7173.1"/>
    <s v=""/>
    <s v=" כיבוד משקי אפ&quot;כ ת&quot;א, רבקה אסולין, 052-8495448 התש"/>
    <s v="X"/>
    <n v="0"/>
    <s v="@FM@"/>
    <s v="07"/>
    <s v=""/>
    <s v="040000127"/>
    <s v=""/>
    <s v="לילית ביטון"/>
    <n v="6646.71"/>
    <n v="0"/>
    <n v="1507"/>
    <e v="#NUM!"/>
    <n v="0"/>
    <e v="#DIV/0!"/>
    <x v="3"/>
    <e v="#N/A"/>
    <x v="175"/>
  </r>
  <r>
    <m/>
    <m/>
    <s v="4502625167"/>
    <s v="ZPFC"/>
    <s v="0800"/>
    <s v=""/>
    <d v="2025-07-21T00:00:00"/>
    <m/>
    <m/>
    <m/>
    <s v="40003734"/>
    <s v="חב המשקם לתעסוקת קשישים ובעלי כושר"/>
    <s v="510355720"/>
    <s v="3"/>
    <n v="10856"/>
    <s v="ILS"/>
    <n v="10856"/>
    <n v="0"/>
    <n v="0"/>
    <n v="0"/>
    <n v="10856"/>
    <s v=""/>
    <s v=" כריכות פרקליטות המדינה - עררים, רבקה דוידיאן, 050"/>
    <s v=""/>
    <n v="0"/>
    <s v="@FM@"/>
    <s v="23"/>
    <s v="10"/>
    <s v="040000127"/>
    <s v=""/>
    <s v="רבקה דוודיאן"/>
    <n v="10856"/>
    <n v="0"/>
    <n v="1507"/>
    <e v="#NUM!"/>
    <n v="0"/>
    <e v="#DIV/0!"/>
    <x v="3"/>
    <e v="#N/A"/>
    <x v="250"/>
  </r>
  <r>
    <m/>
    <m/>
    <s v="4502625269"/>
    <s v="ZPFC"/>
    <s v="0800"/>
    <s v=""/>
    <d v="2025-07-21T00:00:00"/>
    <m/>
    <m/>
    <m/>
    <s v="40001575"/>
    <s v="קולמוס ביט (2002)  בע&quot;מ"/>
    <s v="513325472"/>
    <s v="3"/>
    <n v="2380.4"/>
    <s v="ILS"/>
    <n v="2380.4"/>
    <n v="0"/>
    <n v="0"/>
    <n v="0"/>
    <n v="2575.41"/>
    <s v=""/>
    <s v=" כיבוד משקי רשות התאגידים תל אביב, רונן צור, 050-6"/>
    <s v="X"/>
    <n v="0"/>
    <s v="@FM@"/>
    <s v="07"/>
    <s v=""/>
    <s v="040000127"/>
    <s v=""/>
    <s v="רונן צור"/>
    <n v="2380.4"/>
    <n v="0"/>
    <n v="1507"/>
    <e v="#NUM!"/>
    <n v="0"/>
    <e v="#DIV/0!"/>
    <x v="3"/>
    <e v="#N/A"/>
    <x v="175"/>
  </r>
  <r>
    <m/>
    <m/>
    <s v="4502625409"/>
    <s v="ZPFC"/>
    <s v="0800"/>
    <s v=""/>
    <d v="2025-07-21T00:00:00"/>
    <m/>
    <m/>
    <m/>
    <s v="40001103"/>
    <s v="קרביץ )4791( בעמ"/>
    <s v="510674039"/>
    <s v="3"/>
    <n v="1486.8"/>
    <s v="ILS"/>
    <n v="1486.8"/>
    <n v="0"/>
    <n v="0"/>
    <n v="0"/>
    <n v="1537.74"/>
    <s v=""/>
    <s v=" דיסקים סנגוריה ציבורית תל אביב, תמר בוקשפן, 050-2"/>
    <s v="X"/>
    <n v="0"/>
    <s v="@FM@"/>
    <s v="07"/>
    <s v=""/>
    <s v="040000127"/>
    <s v=""/>
    <s v="תמר בוקשפן"/>
    <n v="1486.8"/>
    <n v="0"/>
    <n v="1507"/>
    <e v="#NUM!"/>
    <n v="0"/>
    <e v="#DIV/0!"/>
    <x v="3"/>
    <e v="#N/A"/>
    <x v="269"/>
  </r>
  <r>
    <m/>
    <m/>
    <s v="4502625412"/>
    <s v="ZPFC"/>
    <s v="0800"/>
    <s v=""/>
    <d v="2025-07-21T00:00:00"/>
    <m/>
    <m/>
    <m/>
    <s v="40001103"/>
    <s v="קרביץ )4791( בעמ"/>
    <s v="510674039"/>
    <s v="3"/>
    <n v="5925.36"/>
    <s v="ILS"/>
    <n v="5925.36"/>
    <n v="0"/>
    <n v="0"/>
    <n v="0"/>
    <n v="6128.34"/>
    <s v=""/>
    <s v=" ציוד משרדי פרקליטות ירושלים אזרחי, אדוה חזן אטיה,"/>
    <s v="X"/>
    <n v="0"/>
    <s v="@FM@"/>
    <s v="07"/>
    <s v=""/>
    <s v="040000127"/>
    <s v=""/>
    <s v="אדוה חזן"/>
    <n v="5925.36"/>
    <n v="0"/>
    <n v="1507"/>
    <e v="#NUM!"/>
    <n v="0"/>
    <e v="#DIV/0!"/>
    <x v="3"/>
    <e v="#N/A"/>
    <x v="171"/>
  </r>
  <r>
    <m/>
    <m/>
    <s v="4502625506"/>
    <s v="ZPFC"/>
    <s v="0800"/>
    <s v=""/>
    <d v="2025-07-21T00:00:00"/>
    <m/>
    <m/>
    <m/>
    <s v="40008948"/>
    <s v="רהיטי הכח )1991( בע&quot;מ"/>
    <s v="511599920"/>
    <s v="3"/>
    <n v="732.19"/>
    <s v="ILS"/>
    <n v="732.19"/>
    <n v="0"/>
    <n v="0"/>
    <n v="0"/>
    <n v="732.19"/>
    <s v=""/>
    <s v=" כסא אורטופדי רישום והסדר מקרקעין נתניה, שמואל בן"/>
    <s v=""/>
    <n v="0"/>
    <s v="@FM@"/>
    <s v="23"/>
    <s v="57"/>
    <s v="040000127"/>
    <s v=""/>
    <s v="שמואל בן-עמי"/>
    <n v="732.19"/>
    <n v="0"/>
    <n v="1507"/>
    <e v="#NUM!"/>
    <n v="0"/>
    <e v="#DIV/0!"/>
    <x v="3"/>
    <e v="#N/A"/>
    <x v="231"/>
  </r>
  <r>
    <m/>
    <m/>
    <s v="4502625515"/>
    <s v="ZNB"/>
    <s v="0800"/>
    <s v=""/>
    <d v="2025-07-21T00:00:00"/>
    <d v="2025-01-01T00:00:00"/>
    <d v="2025-12-31T00:00:00"/>
    <m/>
    <s v="50001703"/>
    <s v="INTERNATIONAL ASSOCIATION OF PROSEC"/>
    <s v=""/>
    <s v="1"/>
    <n v="10000"/>
    <s v="EUR"/>
    <n v="39067"/>
    <n v="0"/>
    <n v="0"/>
    <n v="0"/>
    <n v="39067"/>
    <s v=""/>
    <s v=" התקשרות עם ארגון התובעים הבינלאומי לשנת 2025 פרקל"/>
    <s v=""/>
    <n v="0"/>
    <s v="@FM@"/>
    <s v="23"/>
    <s v="01"/>
    <s v="040000127"/>
    <s v=""/>
    <s v=""/>
    <n v="39067"/>
    <n v="11"/>
    <n v="7"/>
    <n v="4"/>
    <n v="0"/>
    <n v="0.63636363636363635"/>
    <x v="0"/>
    <e v="#N/A"/>
    <x v="12"/>
  </r>
  <r>
    <m/>
    <m/>
    <s v="4502625660"/>
    <s v="ZPFC"/>
    <s v="0800"/>
    <s v=""/>
    <d v="2025-07-22T00:00:00"/>
    <m/>
    <m/>
    <m/>
    <s v="40200779"/>
    <s v="א&quot;ד מירז תעשיות בע&quot;מ"/>
    <s v="511402125"/>
    <s v="3"/>
    <n v="8968"/>
    <s v="ILS"/>
    <n v="8968"/>
    <n v="0"/>
    <n v="0"/>
    <n v="0"/>
    <n v="8547.1200000000008"/>
    <s v=""/>
    <s v=" ריהוט משרדי - מכרז 08-2021 - א.ד.מירז רישום והסדר"/>
    <s v="X"/>
    <n v="0"/>
    <s v="@FM@"/>
    <s v="07"/>
    <s v=""/>
    <s v="040000127"/>
    <s v=""/>
    <s v="שמואל בן-עמי"/>
    <n v="8968"/>
    <n v="0"/>
    <n v="1507"/>
    <e v="#NUM!"/>
    <n v="0"/>
    <e v="#DIV/0!"/>
    <x v="3"/>
    <e v="#N/A"/>
    <x v="219"/>
  </r>
  <r>
    <m/>
    <m/>
    <s v="4502625662"/>
    <s v="ZPFC"/>
    <s v="0800"/>
    <s v=""/>
    <d v="2025-07-22T00:00:00"/>
    <m/>
    <m/>
    <m/>
    <s v="40001575"/>
    <s v="קולמוס ביט (2002)  בע&quot;מ"/>
    <s v="513325472"/>
    <s v="3"/>
    <n v="14952.81"/>
    <s v="ILS"/>
    <n v="14952.81"/>
    <n v="0"/>
    <n v="0"/>
    <n v="0"/>
    <n v="16040.42"/>
    <s v=""/>
    <s v=" כיבוד משקי פרקליטות ירושלים פלילי, זהר יעקב, 050-"/>
    <s v="X"/>
    <n v="0"/>
    <s v="@FM@"/>
    <s v="07"/>
    <s v=""/>
    <s v="040000127"/>
    <s v=""/>
    <s v="יעקב זוהר"/>
    <n v="14952.81"/>
    <n v="0"/>
    <n v="1507"/>
    <e v="#NUM!"/>
    <n v="0"/>
    <e v="#DIV/0!"/>
    <x v="3"/>
    <e v="#N/A"/>
    <x v="175"/>
  </r>
  <r>
    <m/>
    <m/>
    <s v="4502627890"/>
    <s v="ZPFC"/>
    <s v="0800"/>
    <s v=""/>
    <d v="2025-07-28T00:00:00"/>
    <m/>
    <m/>
    <s v="איילת הרוש"/>
    <s v="41560727"/>
    <s v="מ.צ.מ. ציוד למחשבים ולמשרד בע&quot;מ"/>
    <s v="511133621"/>
    <s v="1"/>
    <n v="2454.4"/>
    <s v="ILS"/>
    <n v="2454.4"/>
    <n v="0"/>
    <n v="0"/>
    <n v="0"/>
    <n v="2454.4"/>
    <s v=""/>
    <s v=" זרוע שולחני למחשב פרקליטות מרכז פלילי, פרח חיו מז"/>
    <s v=""/>
    <n v="0"/>
    <s v="@FM@"/>
    <s v="23"/>
    <s v="57"/>
    <s v="040000127"/>
    <s v=""/>
    <s v="פרח מזרחי"/>
    <n v="2454.4"/>
    <n v="0"/>
    <n v="1507"/>
    <e v="#NUM!"/>
    <n v="0"/>
    <e v="#DIV/0!"/>
    <x v="3"/>
    <e v="#N/A"/>
    <x v="270"/>
  </r>
  <r>
    <m/>
    <s v="075"/>
    <s v="4502366923"/>
    <s v="ZPFC"/>
    <s v="0800"/>
    <s v=""/>
    <d v="2023-08-30T00:00:00"/>
    <m/>
    <m/>
    <s v="מאיה לוי"/>
    <s v="40001103"/>
    <s v="קרביץ )4791( בעמ"/>
    <s v="510674039"/>
    <s v="3"/>
    <n v="2552.83"/>
    <s v="ILS"/>
    <n v="2552.83"/>
    <n v="87.61"/>
    <n v="2234.23"/>
    <n v="2477.46"/>
    <n v="368.54"/>
    <s v=""/>
    <s v=" כיבוד משקי עבור פרקליטות המחלקה הכלכלית אשת קשר:"/>
    <s v="X"/>
    <n v="0"/>
    <s v="@FM@"/>
    <s v="07"/>
    <s v=""/>
    <s v="038792313"/>
    <s v=""/>
    <s v=""/>
    <n v="318.60000000000002"/>
    <n v="0"/>
    <n v="1507"/>
    <e v="#NUM!"/>
    <n v="87.61"/>
    <e v="#DIV/0!"/>
    <x v="3"/>
    <s v="MayaLe@justice.gov.il "/>
    <x v="175"/>
  </r>
  <r>
    <m/>
    <s v="077"/>
    <s v="4500747007"/>
    <s v="ZNB"/>
    <s v="0800"/>
    <s v=""/>
    <d v="2013-03-20T00:00:00"/>
    <m/>
    <m/>
    <s v="סופי מרים נקש"/>
    <s v="40935499"/>
    <s v="ארטן ברגמן טל"/>
    <s v=""/>
    <s v=""/>
    <n v="1173.98"/>
    <s v="ILS"/>
    <n v="1173.98"/>
    <n v="0"/>
    <n v="0"/>
    <n v="0"/>
    <n v="0"/>
    <s v="X"/>
    <s v=" עבור הרצאה של טל ארטן ברגמן לנציבות שויון זכויות,"/>
    <s v=""/>
    <n v="0"/>
    <s v=""/>
    <s v="07"/>
    <s v=""/>
    <s v="021683594"/>
    <s v=""/>
    <s v=""/>
    <n v="1173.98"/>
    <n v="0"/>
    <n v="1507"/>
    <e v="#NUM!"/>
    <n v="0"/>
    <e v="#DIV/0!"/>
    <x v="3"/>
    <e v="#N/A"/>
    <x v="271"/>
  </r>
  <r>
    <m/>
    <m/>
    <s v="4502346581"/>
    <s v="ZNB"/>
    <s v="0800"/>
    <s v=""/>
    <d v="2023-07-06T00:00:00"/>
    <m/>
    <m/>
    <m/>
    <s v="40000370"/>
    <s v="ההסתדרות הכללית של העובדים בארץ-ישר"/>
    <s v="580031540"/>
    <s v="3"/>
    <n v="1200"/>
    <s v="ILS"/>
    <n v="1200"/>
    <n v="0"/>
    <n v="0"/>
    <n v="0"/>
    <n v="1200"/>
    <s v=""/>
    <s v=" דמי רישום קבוצת קט רגל מחוז ת&quot;א לספורטיאדה 2024 ס"/>
    <s v=""/>
    <n v="0"/>
    <s v="@FM@"/>
    <s v="23"/>
    <s v="57"/>
    <s v="021683594"/>
    <s v=""/>
    <s v="אורי סויסה"/>
    <n v="1200"/>
    <n v="0"/>
    <n v="1507"/>
    <e v="#NUM!"/>
    <n v="0"/>
    <e v="#DIV/0!"/>
    <x v="3"/>
    <e v="#N/A"/>
    <x v="272"/>
  </r>
  <r>
    <m/>
    <m/>
    <s v="4502346936"/>
    <s v="ZPFC"/>
    <s v="0800"/>
    <s v=""/>
    <d v="2023-07-06T00:00:00"/>
    <d v="2023-06-15T00:00:00"/>
    <d v="2025-12-31T00:00:00"/>
    <m/>
    <s v="40281541"/>
    <s v="אורטל תיירות ונופש בע&quot;מ"/>
    <s v="514066331"/>
    <s v="3"/>
    <n v="6242599.6200000001"/>
    <s v="ILS"/>
    <n v="6242599.6200000001"/>
    <n v="2.65"/>
    <n v="0"/>
    <n v="187200"/>
    <n v="6055399.6200000001"/>
    <s v=""/>
    <s v=" השתלמות שנתית בשני מחזורים לעובדי משרד המשפטים בא"/>
    <s v=""/>
    <n v="0"/>
    <s v="@FM@"/>
    <s v="07"/>
    <s v=""/>
    <s v="021683594"/>
    <s v=""/>
    <s v="אורי סויסה"/>
    <n v="6055399.6200000001"/>
    <n v="30"/>
    <n v="25"/>
    <n v="4"/>
    <n v="2.65"/>
    <n v="0.83333333333333337"/>
    <x v="0"/>
    <e v="#N/A"/>
    <x v="273"/>
  </r>
  <r>
    <m/>
    <m/>
    <s v="4502347475"/>
    <s v="ZNB"/>
    <s v="0800"/>
    <s v=""/>
    <d v="2023-07-09T00:00:00"/>
    <m/>
    <m/>
    <m/>
    <s v="40005157"/>
    <s v="השטיח המעופף בע&quot;מ"/>
    <s v="520043837"/>
    <s v="3"/>
    <n v="18100"/>
    <s v="ILS"/>
    <n v="18100"/>
    <n v="0"/>
    <n v="0"/>
    <n v="0"/>
    <n v="18100"/>
    <s v=""/>
    <s v=" עבור השתתפות של 10 שחקני קבוצת קט רגל מחוז ת&quot;א בס"/>
    <s v=""/>
    <n v="0"/>
    <s v="@FM@"/>
    <s v="23"/>
    <s v="57"/>
    <s v="021683594"/>
    <s v=""/>
    <s v="אורי סויסה"/>
    <n v="18100"/>
    <n v="0"/>
    <n v="1507"/>
    <e v="#NUM!"/>
    <n v="0"/>
    <e v="#DIV/0!"/>
    <x v="3"/>
    <e v="#N/A"/>
    <x v="274"/>
  </r>
  <r>
    <m/>
    <m/>
    <s v="4502357440"/>
    <s v="ZPFC"/>
    <s v="0800"/>
    <s v=""/>
    <d v="2023-08-03T00:00:00"/>
    <d v="2025-03-02T00:00:00"/>
    <d v="2025-12-31T00:00:00"/>
    <m/>
    <s v="40009457"/>
    <s v="אשת - ארגון שרותי תיירות בע&quot;מ"/>
    <s v="511177065"/>
    <s v="4"/>
    <n v="1290334.8700000001"/>
    <s v="ILS"/>
    <n v="1290334.8700000001"/>
    <n v="0"/>
    <n v="0"/>
    <n v="0"/>
    <n v="1290334.8700000001"/>
    <s v=""/>
    <s v=" השתלמות שנתית לשירות לאומי, סטודנטים ומתמחים בצפו"/>
    <s v=""/>
    <n v="0"/>
    <s v="@FM@"/>
    <s v="07"/>
    <s v=""/>
    <s v="021683594"/>
    <s v=""/>
    <s v="אורי סויסה"/>
    <n v="1290334.8700000001"/>
    <n v="9"/>
    <n v="5"/>
    <n v="4"/>
    <n v="0"/>
    <n v="0.55555555555555558"/>
    <x v="0"/>
    <e v="#N/A"/>
    <x v="273"/>
  </r>
  <r>
    <m/>
    <m/>
    <s v="4502380069"/>
    <s v="ZNB"/>
    <s v="0800"/>
    <s v=""/>
    <d v="2023-10-17T00:00:00"/>
    <m/>
    <m/>
    <m/>
    <s v="40001133"/>
    <s v="עמיחי מלונות בע&quot;מ"/>
    <s v="510872765"/>
    <s v=""/>
    <n v="33930"/>
    <s v="ILS"/>
    <n v="33930"/>
    <n v="0"/>
    <n v="0"/>
    <n v="0"/>
    <n v="0"/>
    <s v="X"/>
    <s v=" אירוע לעובדים הנוצרים לקראת חג המולד במלון פלאזה"/>
    <s v=""/>
    <n v="0"/>
    <s v=""/>
    <s v="23"/>
    <s v="57"/>
    <s v="021683594"/>
    <s v=""/>
    <s v="אורי סויסה"/>
    <n v="33930"/>
    <n v="0"/>
    <n v="1507"/>
    <e v="#NUM!"/>
    <n v="0"/>
    <e v="#DIV/0!"/>
    <x v="3"/>
    <e v="#N/A"/>
    <x v="275"/>
  </r>
  <r>
    <m/>
    <m/>
    <s v="4502416091"/>
    <s v="ZNB"/>
    <s v="0800"/>
    <s v=""/>
    <d v="2024-01-03T00:00:00"/>
    <d v="2024-01-01T00:00:00"/>
    <d v="2024-05-31T00:00:00"/>
    <m/>
    <s v="40936685"/>
    <s v="פורמן נסטור חוזה"/>
    <s v="307699116"/>
    <s v="3"/>
    <n v="20000"/>
    <s v="ILS"/>
    <n v="20000"/>
    <n v="67.5"/>
    <n v="13500"/>
    <n v="13500"/>
    <n v="6500"/>
    <s v=""/>
    <s v=" מאמן קבוצת כדורסל נשים מחוז ירושלים בין החודשים י"/>
    <s v=""/>
    <n v="0"/>
    <s v="@FM@"/>
    <s v="23"/>
    <s v="57"/>
    <s v="021683594"/>
    <s v=""/>
    <s v="אורי סויסה"/>
    <n v="6500"/>
    <n v="4"/>
    <n v="19"/>
    <e v="#NUM!"/>
    <n v="67.5"/>
    <n v="4.75"/>
    <x v="1"/>
    <e v="#N/A"/>
    <x v="276"/>
  </r>
  <r>
    <m/>
    <m/>
    <s v="4502416802"/>
    <s v="ZNB"/>
    <s v="0800"/>
    <s v=""/>
    <d v="2024-01-07T00:00:00"/>
    <m/>
    <m/>
    <m/>
    <s v="40005259"/>
    <s v="מנהל קהילתי בקעה רבתי 2006 (תשס&quot;ו)"/>
    <s v=""/>
    <s v="3"/>
    <n v="3410"/>
    <s v="ILS"/>
    <n v="3410"/>
    <n v="86.36"/>
    <n v="2945"/>
    <n v="2945"/>
    <n v="465"/>
    <s v=""/>
    <s v=" עבור שכירת אולם לאימונים קבוצת כדורסל נשים מחוז י"/>
    <s v=""/>
    <n v="0"/>
    <s v="@FM@"/>
    <s v="23"/>
    <s v="57"/>
    <s v="021683594"/>
    <s v=""/>
    <s v="אורי סויסה"/>
    <n v="465"/>
    <n v="0"/>
    <n v="1507"/>
    <e v="#NUM!"/>
    <n v="86.36"/>
    <e v="#DIV/0!"/>
    <x v="3"/>
    <e v="#N/A"/>
    <x v="277"/>
  </r>
  <r>
    <m/>
    <m/>
    <s v="4502425367"/>
    <s v="ZNB"/>
    <s v="0800"/>
    <s v=""/>
    <d v="2024-01-22T00:00:00"/>
    <m/>
    <m/>
    <m/>
    <s v="40011417"/>
    <s v="ישרוטל בע&quot;מ"/>
    <s v="520042482"/>
    <s v="3"/>
    <n v="4320"/>
    <s v="ILS"/>
    <n v="4320"/>
    <n v="20"/>
    <n v="864"/>
    <n v="864"/>
    <n v="3456"/>
    <s v=""/>
    <s v=" לינה ואירוח לצוותים באילת לסיוע למפונים מהדרום מל"/>
    <s v=""/>
    <n v="0"/>
    <s v="@FM@"/>
    <s v="23"/>
    <s v="57"/>
    <s v="021683594"/>
    <s v=""/>
    <s v="אורי סויסה"/>
    <n v="3456"/>
    <n v="0"/>
    <n v="1507"/>
    <e v="#NUM!"/>
    <n v="20"/>
    <e v="#DIV/0!"/>
    <x v="3"/>
    <e v="#N/A"/>
    <x v="278"/>
  </r>
  <r>
    <m/>
    <m/>
    <s v="4502470045"/>
    <s v="ZPFC"/>
    <s v="0800"/>
    <s v=""/>
    <d v="2024-05-27T00:00:00"/>
    <d v="2024-05-21T00:00:00"/>
    <d v="2024-06-30T00:00:00"/>
    <m/>
    <s v="40525187"/>
    <s v="בי.אי.טי. תיירות וארועים בע&quot;מ"/>
    <s v="512320946"/>
    <s v="3"/>
    <n v="161941.85999999999"/>
    <s v="ILS"/>
    <n v="161941.85999999999"/>
    <n v="98.74"/>
    <n v="159893.82"/>
    <n v="159893.81"/>
    <n v="590"/>
    <s v=""/>
    <s v=" טקס חלוקת תעודות לשמאי מקרקעין בתאריך 25.6.2024 י"/>
    <s v=""/>
    <n v="0"/>
    <s v="@FM@"/>
    <s v="07"/>
    <s v=""/>
    <s v="021683594"/>
    <s v=""/>
    <s v="אורי סויסה"/>
    <n v="590"/>
    <n v="1"/>
    <n v="14"/>
    <e v="#NUM!"/>
    <n v="98.74"/>
    <n v="14"/>
    <x v="1"/>
    <e v="#N/A"/>
    <x v="279"/>
  </r>
  <r>
    <m/>
    <m/>
    <s v="4502474940"/>
    <s v="ZNB"/>
    <s v="0800"/>
    <s v=""/>
    <d v="2024-06-09T00:00:00"/>
    <m/>
    <m/>
    <m/>
    <s v="41512263"/>
    <s v="נפש בנפש עלייה (ע&quot;ר)"/>
    <s v=""/>
    <s v="3"/>
    <n v="4100"/>
    <s v="ILS"/>
    <n v="4100"/>
    <n v="85.37"/>
    <n v="3500"/>
    <n v="3500"/>
    <n v="600"/>
    <s v=""/>
    <s v=" שכירת אולם, מפות ופינת קפה בכנס דרג ביניים של הפר"/>
    <s v=""/>
    <n v="0"/>
    <s v="@FM@"/>
    <s v="23"/>
    <s v="57"/>
    <s v="021683594"/>
    <s v=""/>
    <s v="אורי סויסה"/>
    <n v="600"/>
    <n v="0"/>
    <n v="1507"/>
    <e v="#NUM!"/>
    <n v="85.37"/>
    <e v="#DIV/0!"/>
    <x v="3"/>
    <e v="#N/A"/>
    <x v="4"/>
  </r>
  <r>
    <m/>
    <m/>
    <s v="4502494669"/>
    <s v="ZNB"/>
    <s v="0800"/>
    <s v=""/>
    <d v="2024-08-05T00:00:00"/>
    <m/>
    <m/>
    <m/>
    <s v="41512263"/>
    <s v="נפש בנפש עלייה (ע&quot;ר)"/>
    <s v=""/>
    <s v="3"/>
    <n v="3500"/>
    <s v="ILS"/>
    <n v="3500"/>
    <n v="0"/>
    <n v="0"/>
    <n v="0"/>
    <n v="3500"/>
    <s v=""/>
    <s v=" שכירת אולם לכנס בינה מלאכותית בתאריך 9.9.2024"/>
    <s v=""/>
    <n v="0"/>
    <s v="@FM@"/>
    <s v="23"/>
    <s v="57"/>
    <s v="021683594"/>
    <s v=""/>
    <s v="אורי סויסה"/>
    <n v="3500"/>
    <n v="0"/>
    <n v="1507"/>
    <e v="#NUM!"/>
    <n v="0"/>
    <e v="#DIV/0!"/>
    <x v="3"/>
    <e v="#N/A"/>
    <x v="4"/>
  </r>
  <r>
    <m/>
    <m/>
    <s v="4502496570"/>
    <s v="ZNB"/>
    <s v="0800"/>
    <s v=""/>
    <d v="2024-08-11T00:00:00"/>
    <m/>
    <m/>
    <m/>
    <s v="40823287"/>
    <s v="חוכמת הבורקס גבינז"/>
    <s v="558103552"/>
    <s v="3"/>
    <n v="32096"/>
    <s v="ILS"/>
    <n v="32096"/>
    <n v="0"/>
    <n v="0"/>
    <n v="0"/>
    <n v="32096"/>
    <s v=""/>
    <s v=" כיבוד בוקר וצהרים בכנס בינה מלאכותית בבית נפש בנפ"/>
    <s v=""/>
    <n v="0"/>
    <s v="@FM@"/>
    <s v="23"/>
    <s v="57"/>
    <s v="021683594"/>
    <s v=""/>
    <s v="אורי סויסה"/>
    <n v="32096"/>
    <n v="0"/>
    <n v="1507"/>
    <e v="#NUM!"/>
    <n v="0"/>
    <e v="#DIV/0!"/>
    <x v="3"/>
    <e v="#N/A"/>
    <x v="280"/>
  </r>
  <r>
    <m/>
    <m/>
    <s v="4502499219"/>
    <s v="ZNB"/>
    <s v="0800"/>
    <s v=""/>
    <d v="2024-08-18T00:00:00"/>
    <m/>
    <m/>
    <m/>
    <s v="40000124"/>
    <s v="אופק - מינהל קהילתי גילה (ע&quot;ר)"/>
    <s v=""/>
    <s v="3"/>
    <n v="6600"/>
    <s v="ILS"/>
    <n v="6600"/>
    <n v="0"/>
    <n v="0"/>
    <n v="0"/>
    <n v="6600"/>
    <s v=""/>
    <s v=" עבור שכירת אולם ואימונים לקבוצת טניס שולחן לחודשי"/>
    <s v=""/>
    <n v="0"/>
    <s v="@FM@"/>
    <s v="23"/>
    <s v="57"/>
    <s v="021683594"/>
    <s v=""/>
    <s v="אורי סויסה"/>
    <n v="6600"/>
    <n v="0"/>
    <n v="1507"/>
    <e v="#NUM!"/>
    <n v="0"/>
    <e v="#DIV/0!"/>
    <x v="3"/>
    <e v="#N/A"/>
    <x v="277"/>
  </r>
  <r>
    <m/>
    <m/>
    <s v="4502500242"/>
    <s v="ZNB"/>
    <s v="0800"/>
    <s v=""/>
    <d v="2024-08-20T00:00:00"/>
    <m/>
    <m/>
    <m/>
    <s v="40005251"/>
    <s v="ימק&quot;א הבינלאומית ירושלים (ע&quot;ר)"/>
    <s v="580016822"/>
    <s v="3"/>
    <n v="1000"/>
    <s v="ILS"/>
    <n v="1000"/>
    <n v="0"/>
    <n v="0"/>
    <n v="0"/>
    <n v="1000"/>
    <s v=""/>
    <s v=" שעתיים של שכירת אולם לצורך בחינות לקבוצת כדורשת ב"/>
    <s v=""/>
    <n v="0"/>
    <s v="@FM@"/>
    <s v="23"/>
    <s v="57"/>
    <s v="021683594"/>
    <s v=""/>
    <s v="אורי סויסה"/>
    <n v="1000"/>
    <n v="0"/>
    <n v="1507"/>
    <e v="#NUM!"/>
    <n v="0"/>
    <e v="#DIV/0!"/>
    <x v="3"/>
    <e v="#N/A"/>
    <x v="281"/>
  </r>
  <r>
    <m/>
    <m/>
    <s v="4502510203"/>
    <s v="ZNB"/>
    <s v="0800"/>
    <s v=""/>
    <d v="2024-09-17T00:00:00"/>
    <d v="2024-09-18T00:00:00"/>
    <d v="2025-05-31T00:00:00"/>
    <m/>
    <s v="40936685"/>
    <s v="פורמן נסטור חוזה"/>
    <s v="307699116"/>
    <s v="3"/>
    <n v="29700"/>
    <s v="ILS"/>
    <n v="29700"/>
    <n v="81.48"/>
    <n v="24200"/>
    <n v="24200"/>
    <n v="5500"/>
    <s v=""/>
    <s v=" מאמן לקבוצת כדורסל נשים מחוז ירושלים לעונת המשחקי"/>
    <s v=""/>
    <n v="0"/>
    <s v="@FM@"/>
    <s v="23"/>
    <s v="57"/>
    <s v="021683594"/>
    <s v=""/>
    <s v="אורי סויסה"/>
    <n v="5500"/>
    <n v="8"/>
    <n v="10"/>
    <e v="#NUM!"/>
    <n v="81.48"/>
    <n v="1.25"/>
    <x v="1"/>
    <e v="#N/A"/>
    <x v="282"/>
  </r>
  <r>
    <m/>
    <m/>
    <s v="4502510714"/>
    <s v="ZNB"/>
    <s v="0800"/>
    <s v=""/>
    <d v="2024-09-18T00:00:00"/>
    <m/>
    <m/>
    <m/>
    <s v="40254760"/>
    <s v="החברה לפיתוח זבולון בע&quot;מ"/>
    <s v="512324740"/>
    <s v="3"/>
    <n v="21240"/>
    <s v="ILS"/>
    <n v="21240"/>
    <n v="0"/>
    <n v="0"/>
    <n v="0"/>
    <n v="21240"/>
    <s v=""/>
    <s v=" שכירת אולם לאימונים קבוצת כדורסל מחוז חיפה והצפון"/>
    <s v=""/>
    <n v="0"/>
    <s v="@FM@"/>
    <s v="23"/>
    <s v="57"/>
    <s v="021683594"/>
    <s v=""/>
    <s v="אורי סויסה"/>
    <n v="21240"/>
    <n v="0"/>
    <n v="1507"/>
    <e v="#NUM!"/>
    <n v="0"/>
    <e v="#DIV/0!"/>
    <x v="3"/>
    <e v="#N/A"/>
    <x v="4"/>
  </r>
  <r>
    <m/>
    <m/>
    <s v="4502514708"/>
    <s v="ZNB"/>
    <s v="0800"/>
    <s v=""/>
    <d v="2024-10-06T00:00:00"/>
    <d v="2024-10-01T00:00:00"/>
    <d v="2025-05-31T00:00:00"/>
    <m/>
    <s v="41065392"/>
    <s v="מינהל קהילתי יובלים (ע&quot;ר)"/>
    <s v=""/>
    <s v="3"/>
    <n v="6000"/>
    <s v="ILS"/>
    <n v="6000"/>
    <n v="0"/>
    <n v="0"/>
    <n v="0"/>
    <n v="6000"/>
    <s v=""/>
    <s v=" שכירת אולם לאימונים קבוצת כדורשת מחוז ירושלים לעו"/>
    <s v=""/>
    <n v="0"/>
    <s v="@FM@"/>
    <s v="23"/>
    <s v="57"/>
    <s v="021683594"/>
    <s v=""/>
    <s v="אורי סויסה"/>
    <n v="6000"/>
    <n v="7"/>
    <n v="10"/>
    <e v="#NUM!"/>
    <n v="0"/>
    <n v="1.4285714285714286"/>
    <x v="0"/>
    <e v="#N/A"/>
    <x v="4"/>
  </r>
  <r>
    <m/>
    <m/>
    <s v="4502517512"/>
    <s v="ZNB"/>
    <s v="0800"/>
    <s v=""/>
    <d v="2024-10-13T00:00:00"/>
    <d v="2024-11-01T00:00:00"/>
    <d v="2025-07-31T00:00:00"/>
    <m/>
    <s v="42679541"/>
    <s v="מגירה יוסי"/>
    <s v=""/>
    <s v="3"/>
    <n v="29160"/>
    <s v="ILS"/>
    <n v="29160"/>
    <n v="73.61"/>
    <n v="22566.6"/>
    <n v="22631.4"/>
    <n v="7695"/>
    <s v=""/>
    <s v=" אימון קבוצת כדורסל מחוז חיפה והצפון לעונת המשחקים"/>
    <s v=""/>
    <n v="0"/>
    <s v="@FM@"/>
    <s v="23"/>
    <s v="57"/>
    <s v="021683594"/>
    <s v=""/>
    <s v="אורי סויסה"/>
    <n v="7695"/>
    <n v="8"/>
    <n v="9"/>
    <e v="#NUM!"/>
    <n v="73.61"/>
    <n v="1.125"/>
    <x v="1"/>
    <e v="#N/A"/>
    <x v="283"/>
  </r>
  <r>
    <m/>
    <m/>
    <s v="4502519379"/>
    <s v="ZNB"/>
    <s v="0800"/>
    <s v=""/>
    <d v="2024-10-27T00:00:00"/>
    <d v="2024-11-01T00:00:00"/>
    <d v="2025-05-31T00:00:00"/>
    <m/>
    <s v="40001038"/>
    <s v="התיכון ליד האוניברסיטה העברית"/>
    <s v="510030695"/>
    <s v="3"/>
    <n v="7797.44"/>
    <s v="ILS"/>
    <n v="7797.44"/>
    <n v="28.57"/>
    <n v="2227.84"/>
    <n v="2227.84"/>
    <n v="5569.6"/>
    <s v=""/>
    <s v=" שכירת אולם לאימון קבוצת כדורסל גברים מחוז ירושלים"/>
    <s v=""/>
    <n v="0"/>
    <s v="@FM@"/>
    <s v="23"/>
    <s v="57"/>
    <s v="021683594"/>
    <s v=""/>
    <s v="אורי סויסה"/>
    <n v="5569.6"/>
    <n v="6"/>
    <n v="9"/>
    <e v="#NUM!"/>
    <n v="28.57"/>
    <n v="1.5"/>
    <x v="0"/>
    <e v="#N/A"/>
    <x v="4"/>
  </r>
  <r>
    <m/>
    <m/>
    <s v="4502532565"/>
    <s v="ZNB"/>
    <s v="0800"/>
    <s v=""/>
    <d v="2024-11-24T00:00:00"/>
    <d v="2024-12-01T00:00:00"/>
    <d v="2025-05-31T00:00:00"/>
    <m/>
    <s v="41562224"/>
    <s v="אברהמי דורון"/>
    <s v="200988558"/>
    <s v="3"/>
    <n v="27612"/>
    <s v="ILS"/>
    <n v="27612"/>
    <n v="71.790000000000006"/>
    <n v="19824"/>
    <n v="19824"/>
    <n v="7788"/>
    <s v=""/>
    <s v=" עבור אימון וניהול משחק קבוצת כדורסל גברים מחוז יר"/>
    <s v=""/>
    <n v="0"/>
    <s v="@FM@"/>
    <s v="23"/>
    <s v="57"/>
    <s v="021683594"/>
    <s v=""/>
    <s v="אורי סויסה"/>
    <n v="7788"/>
    <n v="5"/>
    <n v="8"/>
    <e v="#NUM!"/>
    <n v="71.790000000000006"/>
    <n v="1.6"/>
    <x v="1"/>
    <e v="#N/A"/>
    <x v="284"/>
  </r>
  <r>
    <m/>
    <m/>
    <s v="4502537490"/>
    <s v="ZNB"/>
    <s v="0800"/>
    <s v=""/>
    <d v="2024-12-03T00:00:00"/>
    <m/>
    <m/>
    <m/>
    <s v="40158861"/>
    <s v="ב.ר. שרותי הארחה והסעדה בע&quot;מ"/>
    <s v="513222729"/>
    <s v="3"/>
    <n v="5002.87"/>
    <s v="ILS"/>
    <n v="5002.87"/>
    <n v="0"/>
    <n v="0"/>
    <n v="0"/>
    <n v="5002.87"/>
    <s v=""/>
    <s v=" כיבוד לכנס הכוונה משפטית ומיצוי זכויות של אפ&quot;כ בת"/>
    <s v=""/>
    <n v="0"/>
    <s v="@FM@"/>
    <s v="23"/>
    <s v="57"/>
    <s v="021683594"/>
    <s v=""/>
    <s v="אורי סויסה"/>
    <n v="5002.87"/>
    <n v="0"/>
    <n v="1507"/>
    <e v="#NUM!"/>
    <n v="0"/>
    <e v="#DIV/0!"/>
    <x v="3"/>
    <e v="#N/A"/>
    <x v="285"/>
  </r>
  <r>
    <m/>
    <m/>
    <s v="4502548026"/>
    <s v="ZNB"/>
    <s v="0800"/>
    <s v=""/>
    <d v="2024-12-19T00:00:00"/>
    <m/>
    <m/>
    <m/>
    <s v="41046457"/>
    <s v="א. א. פיופ יין ואלכוהול בע&quot;מ"/>
    <s v="514907914"/>
    <s v="3"/>
    <n v="5043.2299999999996"/>
    <s v="ILS"/>
    <n v="5043.2299999999996"/>
    <n v="0"/>
    <n v="0"/>
    <n v="0"/>
    <n v="5043.2299999999996"/>
    <s v=""/>
    <s v=" בקבוקי מים לקבוצות ספורט של משרד המשפטים. 1/24 -"/>
    <s v=""/>
    <n v="0"/>
    <s v="@FM@"/>
    <s v="23"/>
    <s v="57"/>
    <s v="021683594"/>
    <s v=""/>
    <s v="אורי סויסה"/>
    <n v="5043.2299999999996"/>
    <n v="0"/>
    <n v="1507"/>
    <e v="#NUM!"/>
    <n v="0"/>
    <e v="#DIV/0!"/>
    <x v="3"/>
    <e v="#N/A"/>
    <x v="286"/>
  </r>
  <r>
    <m/>
    <m/>
    <s v="4502548028"/>
    <s v="ZNB"/>
    <s v="0800"/>
    <s v=""/>
    <d v="2024-12-19T00:00:00"/>
    <m/>
    <m/>
    <m/>
    <s v="40519916"/>
    <s v="מבשוף ערן בצלאל"/>
    <s v="034204768"/>
    <s v="3"/>
    <n v="46886.12"/>
    <s v="ILS"/>
    <n v="46886.12"/>
    <n v="0"/>
    <n v="0"/>
    <n v="0"/>
    <n v="46886.12"/>
    <s v=""/>
    <s v=" ציוד ספורט, ביגוד ונעליים לקבוצות תחרותיות של משר"/>
    <s v=""/>
    <n v="0"/>
    <s v="@FM@"/>
    <s v="23"/>
    <s v="57"/>
    <s v="021683594"/>
    <s v=""/>
    <s v="אורי סויסה"/>
    <n v="46886.12"/>
    <n v="0"/>
    <n v="1507"/>
    <e v="#NUM!"/>
    <n v="0"/>
    <e v="#DIV/0!"/>
    <x v="3"/>
    <e v="#N/A"/>
    <x v="287"/>
  </r>
  <r>
    <m/>
    <m/>
    <s v="4502548030"/>
    <s v="ZNB"/>
    <s v="0800"/>
    <s v=""/>
    <d v="2024-12-19T00:00:00"/>
    <m/>
    <m/>
    <m/>
    <s v="40009412"/>
    <s v="כפיים שיווק וקידום מכירות בע&quot;מ"/>
    <s v="512896200"/>
    <s v="3"/>
    <n v="2201.6"/>
    <s v="ILS"/>
    <n v="2201.6"/>
    <n v="0"/>
    <n v="0"/>
    <n v="0"/>
    <n v="2201.6"/>
    <s v=""/>
    <s v=" השתתפות רצי משרד המשפטים במרתון ת&quot;א 28.2.2025"/>
    <s v=""/>
    <n v="0"/>
    <s v="@FM@"/>
    <s v="23"/>
    <s v="57"/>
    <s v="021683594"/>
    <s v=""/>
    <s v="אורי סויסה"/>
    <n v="2201.6"/>
    <n v="0"/>
    <n v="1507"/>
    <e v="#NUM!"/>
    <n v="0"/>
    <e v="#DIV/0!"/>
    <x v="3"/>
    <e v="#N/A"/>
    <x v="288"/>
  </r>
  <r>
    <m/>
    <m/>
    <s v="4502603123"/>
    <s v="ZPFC"/>
    <s v="0800"/>
    <s v=""/>
    <d v="2025-05-18T00:00:00"/>
    <d v="2025-05-15T00:00:00"/>
    <d v="2025-12-31T00:00:00"/>
    <m/>
    <s v="40281541"/>
    <s v="אורטל תיירות ונופש בע&quot;מ"/>
    <s v="514066331"/>
    <s v="4"/>
    <n v="111517.67"/>
    <s v="ILS"/>
    <n v="111517.67"/>
    <n v="0"/>
    <n v="0"/>
    <n v="0"/>
    <n v="111517.67"/>
    <s v=""/>
    <s v=" כנס של היחידה להגנה על הפרטיות בתאריך 22.6.2025 ב"/>
    <s v=""/>
    <n v="0"/>
    <s v="@FM@"/>
    <s v="07"/>
    <s v=""/>
    <s v="021683594"/>
    <s v=""/>
    <s v="אורי סויסה"/>
    <n v="111517.67"/>
    <n v="7"/>
    <n v="2"/>
    <n v="4"/>
    <n v="0"/>
    <n v="0.2857142857142857"/>
    <x v="2"/>
    <e v="#N/A"/>
    <x v="289"/>
  </r>
  <r>
    <m/>
    <m/>
    <s v="4502603670"/>
    <s v="ZPFC"/>
    <s v="0800"/>
    <s v=""/>
    <d v="2025-05-19T00:00:00"/>
    <d v="2025-09-24T00:00:00"/>
    <d v="2025-12-31T00:00:00"/>
    <m/>
    <s v="41085602"/>
    <s v="עזריאל אבישג"/>
    <s v="038026860"/>
    <s v="6"/>
    <n v="131576.59"/>
    <s v="ILS"/>
    <n v="131576.59"/>
    <n v="0"/>
    <n v="0"/>
    <n v="0"/>
    <n v="131576.59"/>
    <s v=""/>
    <s v=" פורום הנהלה בתאריכים 17-18 יוני 2025 בצפון מלון כ"/>
    <s v=""/>
    <n v="0"/>
    <s v="@FM@"/>
    <s v="07"/>
    <s v=""/>
    <s v="021683594"/>
    <s v=""/>
    <s v="אורי סויסה"/>
    <n v="131576.59"/>
    <n v="3"/>
    <e v="#NUM!"/>
    <n v="4"/>
    <n v="0"/>
    <e v="#NUM!"/>
    <x v="4"/>
    <e v="#N/A"/>
    <x v="290"/>
  </r>
  <r>
    <m/>
    <m/>
    <s v="4502605153"/>
    <s v="ZPFC"/>
    <s v="0800"/>
    <s v=""/>
    <d v="2025-05-22T00:00:00"/>
    <d v="2025-05-19T00:00:00"/>
    <d v="2025-12-31T00:00:00"/>
    <m/>
    <s v="40001180"/>
    <s v="א.פ פרו הפקות בע&quot;מ"/>
    <s v="511094740"/>
    <s v="3"/>
    <n v="193092.11"/>
    <s v="ILS"/>
    <n v="193092.11"/>
    <n v="0"/>
    <n v="0"/>
    <n v="0"/>
    <n v="193092.11"/>
    <s v=""/>
    <s v=" טקס חלוקת תעודות לשמאי מקרקעין בתאריך 25.6.2025 ב"/>
    <s v=""/>
    <n v="0"/>
    <s v="@FM@"/>
    <s v="07"/>
    <s v=""/>
    <s v="021683594"/>
    <s v=""/>
    <s v="אורי סויסה"/>
    <n v="193092.11"/>
    <n v="7"/>
    <n v="2"/>
    <n v="4"/>
    <n v="0"/>
    <n v="0.2857142857142857"/>
    <x v="2"/>
    <e v="#N/A"/>
    <x v="279"/>
  </r>
  <r>
    <m/>
    <m/>
    <s v="4502611781"/>
    <s v="ZPFC"/>
    <s v="0800"/>
    <s v=""/>
    <d v="2025-06-11T00:00:00"/>
    <d v="2025-06-11T00:00:00"/>
    <d v="2025-12-31T00:00:00"/>
    <m/>
    <s v="40932234"/>
    <s v="סולימן אילן"/>
    <s v="029268000"/>
    <s v="3"/>
    <n v="98940.01"/>
    <s v="ILS"/>
    <n v="98940.01"/>
    <n v="0"/>
    <n v="0"/>
    <n v="0"/>
    <n v="98940.01"/>
    <s v=""/>
    <s v=" כנס מאבק בגזענות בלאגו ראשון לציון 16.9.2025"/>
    <s v=""/>
    <n v="0"/>
    <s v="@FM@"/>
    <s v="07"/>
    <s v=""/>
    <s v="021683594"/>
    <s v=""/>
    <s v="אורי סויסה"/>
    <n v="98940.01"/>
    <n v="6"/>
    <n v="1"/>
    <n v="4"/>
    <n v="0"/>
    <n v="0.16666666666666666"/>
    <x v="2"/>
    <e v="#N/A"/>
    <x v="291"/>
  </r>
  <r>
    <m/>
    <m/>
    <s v="4502615994"/>
    <s v="ZPFC"/>
    <s v="0800"/>
    <s v=""/>
    <d v="2025-06-25T00:00:00"/>
    <d v="2025-06-19T00:00:00"/>
    <d v="2025-12-31T00:00:00"/>
    <m/>
    <s v="40281541"/>
    <s v="אורטל תיירות ונופש בע&quot;מ"/>
    <s v="514066331"/>
    <s v="3"/>
    <n v="149104.15"/>
    <s v="ILS"/>
    <n v="149104.15"/>
    <n v="0"/>
    <n v="0"/>
    <n v="0"/>
    <n v="149104.15"/>
    <s v=""/>
    <s v=" טקס חלוקת תעודות לעובדים מצטיינים לשנים 2023-2024"/>
    <s v=""/>
    <n v="0"/>
    <s v="@FM@"/>
    <s v="07"/>
    <s v=""/>
    <s v="021683594"/>
    <s v=""/>
    <s v="אורי סויסה"/>
    <n v="149104.15"/>
    <n v="6"/>
    <n v="1"/>
    <n v="4"/>
    <n v="0"/>
    <n v="0.16666666666666666"/>
    <x v="2"/>
    <e v="#N/A"/>
    <x v="279"/>
  </r>
  <r>
    <m/>
    <m/>
    <s v="4502617716"/>
    <s v="ZNB"/>
    <s v="0800"/>
    <s v=""/>
    <d v="2025-07-01T00:00:00"/>
    <m/>
    <m/>
    <s v="סופי מרים נקש"/>
    <s v="40003381"/>
    <s v="מלונות דן בע&quot;מ"/>
    <s v="520023573"/>
    <s v=""/>
    <n v="2950"/>
    <s v="ILS"/>
    <n v="2950"/>
    <n v="0"/>
    <n v="0"/>
    <n v="0"/>
    <n v="0"/>
    <s v="X"/>
    <s v=" תוספת אולם לפיצולים בכנס של אפוטרופוס הכללי הכשרת"/>
    <s v=""/>
    <n v="0"/>
    <s v=""/>
    <s v="23"/>
    <s v="57"/>
    <s v="021683594"/>
    <s v=""/>
    <s v="אורי סויסה"/>
    <n v="2950"/>
    <n v="0"/>
    <n v="1507"/>
    <e v="#NUM!"/>
    <n v="0"/>
    <e v="#DIV/0!"/>
    <x v="3"/>
    <e v="#N/A"/>
    <x v="292"/>
  </r>
  <r>
    <m/>
    <s v="077"/>
    <s v="4500163523"/>
    <s v="ZNB"/>
    <s v="0800"/>
    <s v=""/>
    <d v="2007-07-08T00:00:00"/>
    <m/>
    <m/>
    <s v="סימה חפצדי"/>
    <s v="40248485"/>
    <s v="אמסלם חנה דליה"/>
    <s v=""/>
    <s v="3"/>
    <n v="6663.34"/>
    <s v="ILS"/>
    <n v="6663.34"/>
    <n v="64.3"/>
    <n v="4955.5"/>
    <n v="4284.3599999999997"/>
    <n v="0"/>
    <s v=""/>
    <s v=" עבור כיבוד בקורס מקבלי קהל עמותות ושרעיים בחודשים"/>
    <s v=""/>
    <n v="0"/>
    <s v=""/>
    <s v="98"/>
    <s v=""/>
    <s v="031794753"/>
    <s v=""/>
    <s v=""/>
    <n v="853.91"/>
    <n v="0"/>
    <n v="1507"/>
    <e v="#NUM!"/>
    <n v="64.3"/>
    <e v="#DIV/0!"/>
    <x v="3"/>
    <e v="#N/A"/>
    <x v="293"/>
  </r>
  <r>
    <m/>
    <s v="102"/>
    <s v="4501977584"/>
    <s v="ZNB"/>
    <s v="0800"/>
    <s v=""/>
    <d v="2020-12-17T00:00:00"/>
    <d v="2021-01-01T00:00:00"/>
    <d v="2024-12-31T00:00:00"/>
    <s v="אסתר ואנונו"/>
    <s v="40005160"/>
    <s v="סומך חייקין"/>
    <s v="540002383"/>
    <s v="3"/>
    <n v="207958.14"/>
    <s v="ILS"/>
    <n v="207958.14"/>
    <n v="20.6"/>
    <n v="42847.74"/>
    <n v="42847.74"/>
    <n v="0"/>
    <s v=""/>
    <s v=" גיבוש תפיסת הבקרה עבור הנהלת האפוטרופוס הכללי ירו"/>
    <s v=""/>
    <n v="0"/>
    <s v="@FM@"/>
    <s v="07"/>
    <s v=""/>
    <s v="069673994"/>
    <s v="141,120.00"/>
    <s v="לילית ביטון"/>
    <n v="165110.39999999999"/>
    <n v="47"/>
    <n v="55"/>
    <e v="#NUM!"/>
    <n v="20.6"/>
    <n v="1.1702127659574468"/>
    <x v="0"/>
    <e v="#N/A"/>
    <x v="294"/>
  </r>
  <r>
    <m/>
    <m/>
    <s v="4502062980"/>
    <s v="ZPFC"/>
    <s v="0800"/>
    <s v=""/>
    <d v="2021-08-10T00:00:00"/>
    <m/>
    <m/>
    <s v="אסתר ואנונו"/>
    <s v="40017341"/>
    <s v="סקורפיו 88 (שירותי משרד) בע&quot;מ"/>
    <s v="511288045"/>
    <s v="3"/>
    <n v="50427.3"/>
    <s v="ILS"/>
    <n v="50427.3"/>
    <n v="39.5"/>
    <n v="20624.759999999998"/>
    <n v="19919.3"/>
    <n v="30508"/>
    <s v=""/>
    <s v=" שירותי הדפסה - כתבי אמנה עבור מח' ייעוץ וחקיקה יר"/>
    <s v=""/>
    <n v="0"/>
    <s v="@FM@"/>
    <s v="23"/>
    <s v="57"/>
    <s v="069673994"/>
    <s v=" 25,107.00"/>
    <s v="עדי מרום"/>
    <n v="30508"/>
    <n v="0"/>
    <n v="1507"/>
    <e v="#NUM!"/>
    <n v="39.5"/>
    <e v="#DIV/0!"/>
    <x v="3"/>
    <e v="#N/A"/>
    <x v="16"/>
  </r>
  <r>
    <m/>
    <m/>
    <s v="4501431396"/>
    <s v="ZPFC"/>
    <s v="0800"/>
    <s v=""/>
    <d v="2017-07-05T00:00:00"/>
    <m/>
    <m/>
    <s v="גלית שמואל"/>
    <s v="40001337"/>
    <s v="גרפיטי - שיווק ציוד משרדי ונייר בע&quot;"/>
    <s v="511846156"/>
    <s v="3"/>
    <n v="11405.72"/>
    <s v="ILS"/>
    <n v="11405.72"/>
    <n v="99.05"/>
    <n v="11295.05"/>
    <n v="11294.96"/>
    <n v="109.68"/>
    <s v=""/>
    <s v=" ציוד משרדי עבור הלשכה הראשית איש קשר: עמית כהן"/>
    <s v=""/>
    <n v="0"/>
    <s v="@FM@"/>
    <s v="07"/>
    <s v=""/>
    <s v="043545631"/>
    <s v=""/>
    <s v=""/>
    <n v="109.67"/>
    <n v="0"/>
    <n v="1507"/>
    <e v="#NUM!"/>
    <n v="99.05"/>
    <e v="#DIV/0!"/>
    <x v="3"/>
    <s v="GalitGe@justice.gov.il"/>
    <x v="171"/>
  </r>
  <r>
    <m/>
    <m/>
    <s v="4501613450"/>
    <s v="ZNB"/>
    <s v="0800"/>
    <s v=""/>
    <d v="2018-07-08T00:00:00"/>
    <m/>
    <m/>
    <m/>
    <s v="40001594"/>
    <s v="מלונות הירדן מ.ה.י. בע&quot;מ"/>
    <s v="520034158"/>
    <s v="3"/>
    <n v="18599.84"/>
    <s v="ILS"/>
    <n v="18599.84"/>
    <n v="20.23"/>
    <n v="3762.76"/>
    <n v="3760.07"/>
    <n v="0"/>
    <s v=""/>
    <s v=" עבור חדר יחיד+ ארוחת בוקר עבור לשכת השרה: שרת המש"/>
    <s v=""/>
    <n v="0"/>
    <s v="@FM@"/>
    <s v="23"/>
    <s v="57"/>
    <s v="043545631"/>
    <s v=""/>
    <s v="אורטל מויאל"/>
    <n v="14837.1"/>
    <n v="0"/>
    <n v="1507"/>
    <e v="#NUM!"/>
    <n v="20.23"/>
    <e v="#DIV/0!"/>
    <x v="3"/>
    <s v="GalitGe@justice.gov.il"/>
    <x v="295"/>
  </r>
  <r>
    <m/>
    <m/>
    <s v="4501842261"/>
    <s v="ZNB"/>
    <s v="0800"/>
    <s v=""/>
    <d v="2019-12-11T00:00:00"/>
    <m/>
    <m/>
    <m/>
    <s v="40149480"/>
    <s v="נסאר סאבר"/>
    <s v="026245118"/>
    <s v="3"/>
    <n v="10000"/>
    <s v="ILS"/>
    <n v="10000"/>
    <n v="0"/>
    <n v="0"/>
    <n v="0"/>
    <n v="10000"/>
    <s v=""/>
    <s v=" הוצאות משפט בענין ג'אבר ואח' נגד משרד התחבורה אשת"/>
    <s v=""/>
    <n v="0"/>
    <s v="@FM@"/>
    <s v="91"/>
    <s v=""/>
    <s v="043545631"/>
    <s v=""/>
    <s v="נטע משה"/>
    <n v="10000"/>
    <n v="0"/>
    <n v="1507"/>
    <e v="#NUM!"/>
    <n v="0"/>
    <e v="#DIV/0!"/>
    <x v="3"/>
    <s v="GalitGe@justice.gov.il"/>
    <x v="296"/>
  </r>
  <r>
    <m/>
    <m/>
    <s v="4501842296"/>
    <s v="ZNB"/>
    <s v="0800"/>
    <s v=""/>
    <d v="2019-12-11T00:00:00"/>
    <m/>
    <m/>
    <m/>
    <s v="41369727"/>
    <s v="שפירא-בר אור ,מצקין עו"/>
    <s v="558227484"/>
    <s v="3"/>
    <n v="30000"/>
    <s v="ILS"/>
    <n v="30000"/>
    <n v="0"/>
    <n v="0"/>
    <n v="0"/>
    <n v="30000"/>
    <s v=""/>
    <s v=" הוצאות משפט בענין אליאור חסון נגד גינדי ישראל אשת"/>
    <s v=""/>
    <n v="0"/>
    <s v="@FM@"/>
    <s v="91"/>
    <s v=""/>
    <s v="043545631"/>
    <s v=""/>
    <s v="נטע משה"/>
    <n v="30000"/>
    <n v="0"/>
    <n v="1507"/>
    <e v="#NUM!"/>
    <n v="0"/>
    <e v="#DIV/0!"/>
    <x v="3"/>
    <s v="GalitGe@justice.gov.il"/>
    <x v="296"/>
  </r>
  <r>
    <m/>
    <m/>
    <s v="4501842423"/>
    <s v="ZNB"/>
    <s v="0800"/>
    <s v=""/>
    <d v="2019-12-11T00:00:00"/>
    <m/>
    <m/>
    <m/>
    <s v="41517613"/>
    <s v="י. מירון ושות', עורכי דין"/>
    <s v="515030252"/>
    <s v="3"/>
    <n v="30000"/>
    <s v="ILS"/>
    <n v="30000"/>
    <n v="45.33"/>
    <n v="13600"/>
    <n v="13600"/>
    <n v="16400"/>
    <s v=""/>
    <s v="  שרון אברהמי נ' בראון ובניו עבור כיסוי הוצאות משפ"/>
    <s v=""/>
    <n v="0"/>
    <s v="@FM@"/>
    <s v="91"/>
    <s v=""/>
    <s v="043545631"/>
    <s v=""/>
    <s v="נטע משה"/>
    <n v="16400"/>
    <n v="0"/>
    <n v="1507"/>
    <e v="#NUM!"/>
    <n v="45.33"/>
    <e v="#DIV/0!"/>
    <x v="3"/>
    <s v="GalitGe@justice.gov.il"/>
    <x v="297"/>
  </r>
  <r>
    <m/>
    <m/>
    <s v="4501875489"/>
    <s v="ZNB"/>
    <s v="0800"/>
    <s v=""/>
    <d v="2020-02-26T00:00:00"/>
    <m/>
    <m/>
    <m/>
    <s v="41369727"/>
    <s v="שפירא-בר אור ,מצקין עו"/>
    <s v="558227484"/>
    <s v="3"/>
    <n v="35566"/>
    <s v="ILS"/>
    <n v="35566"/>
    <n v="15.65"/>
    <n v="5566"/>
    <n v="5566"/>
    <n v="30000"/>
    <s v=""/>
    <s v=" עבור אגרת בית משפט בעניין  ת&quot;צ 34500-08-18 רון נ'"/>
    <s v=""/>
    <n v="0"/>
    <s v="@FM@"/>
    <s v="91"/>
    <s v=""/>
    <s v="043545631"/>
    <s v=""/>
    <s v="נטע משה"/>
    <n v="30000"/>
    <n v="0"/>
    <n v="1507"/>
    <e v="#NUM!"/>
    <n v="15.65"/>
    <e v="#DIV/0!"/>
    <x v="3"/>
    <s v="GalitGe@justice.gov.il"/>
    <x v="298"/>
  </r>
  <r>
    <m/>
    <m/>
    <s v="4501876019"/>
    <s v="ZNB"/>
    <s v="0800"/>
    <s v=""/>
    <d v="2020-02-27T00:00:00"/>
    <m/>
    <m/>
    <m/>
    <s v="40339600"/>
    <s v="גותי רשף מרים"/>
    <s v=""/>
    <s v="3"/>
    <n v="20000"/>
    <s v="ILS"/>
    <n v="20000"/>
    <n v="15.02"/>
    <n v="3004"/>
    <n v="3004"/>
    <n v="16996"/>
    <s v=""/>
    <s v=" עבור אגרת בית משפט, ערבון וכיסוי הוצאות משפט בעני"/>
    <s v=""/>
    <n v="0"/>
    <s v="@FM@"/>
    <s v="91"/>
    <s v=""/>
    <s v="043545631"/>
    <s v=""/>
    <s v="נטע משה"/>
    <n v="16996"/>
    <n v="0"/>
    <n v="1507"/>
    <e v="#NUM!"/>
    <n v="15.02"/>
    <e v="#DIV/0!"/>
    <x v="3"/>
    <s v="GalitGe@justice.gov.il"/>
    <x v="298"/>
  </r>
  <r>
    <m/>
    <m/>
    <s v="4501930919"/>
    <s v="ZNB"/>
    <s v="0800"/>
    <s v=""/>
    <d v="2020-08-16T00:00:00"/>
    <m/>
    <m/>
    <m/>
    <s v="42003474"/>
    <s v="פינץ חיים"/>
    <s v="038557534"/>
    <s v="3"/>
    <n v="25588"/>
    <s v="ILS"/>
    <n v="25588"/>
    <n v="31.13"/>
    <n v="7966"/>
    <n v="7966"/>
    <n v="17600"/>
    <s v=""/>
    <s v="  עבור מימון אגרת בית משפט  בת&quot;צ 46098-09-19 בן זא"/>
    <s v=""/>
    <n v="0"/>
    <s v="@FM@"/>
    <s v="91"/>
    <s v=""/>
    <s v="043545631"/>
    <s v=""/>
    <s v="אוריה שרה צריקר"/>
    <n v="17600"/>
    <n v="0"/>
    <n v="1507"/>
    <e v="#NUM!"/>
    <n v="31.13"/>
    <e v="#DIV/0!"/>
    <x v="3"/>
    <s v="GalitGe@justice.gov.il"/>
    <x v="299"/>
  </r>
  <r>
    <m/>
    <m/>
    <s v="4501974318"/>
    <s v="ZNB"/>
    <s v="0800"/>
    <s v=""/>
    <d v="2020-12-10T00:00:00"/>
    <m/>
    <m/>
    <m/>
    <s v="41369727"/>
    <s v="שפירא-בר אור ,מצקין עו"/>
    <s v="558227484"/>
    <s v="3"/>
    <n v="20000"/>
    <s v="ILS"/>
    <n v="20000"/>
    <n v="0"/>
    <n v="0"/>
    <n v="0"/>
    <n v="20000"/>
    <s v=""/>
    <s v=" עבור תיק ת&quot;צ 58611-02-18 סיני נ' רמי שבירו – מימו"/>
    <s v=""/>
    <n v="0"/>
    <s v="@FM@"/>
    <s v="91"/>
    <s v=""/>
    <s v="043545631"/>
    <s v=""/>
    <s v="אוריה שרה צריקר"/>
    <n v="20000"/>
    <n v="0"/>
    <n v="1507"/>
    <e v="#NUM!"/>
    <n v="0"/>
    <e v="#DIV/0!"/>
    <x v="3"/>
    <s v="GalitGe@justice.gov.il"/>
    <x v="300"/>
  </r>
  <r>
    <m/>
    <m/>
    <s v="4501978158"/>
    <s v="ZNB"/>
    <s v="0800"/>
    <s v=""/>
    <d v="2020-12-20T00:00:00"/>
    <m/>
    <m/>
    <m/>
    <s v="42206425"/>
    <s v="אביעזיז יוסף חי"/>
    <s v="305032286"/>
    <s v="3"/>
    <n v="23088"/>
    <s v="ILS"/>
    <n v="23088"/>
    <n v="24.2"/>
    <n v="5588"/>
    <n v="5588"/>
    <n v="17500"/>
    <s v=""/>
    <s v=" עבור מימון אגרת בית משפט וכיסוי הוצאות משפט בתיק"/>
    <s v=""/>
    <n v="0"/>
    <s v="@FM@"/>
    <s v="91"/>
    <s v=""/>
    <s v="043545631"/>
    <s v=""/>
    <s v=""/>
    <n v="17500"/>
    <n v="0"/>
    <n v="1507"/>
    <e v="#NUM!"/>
    <n v="24.2"/>
    <e v="#DIV/0!"/>
    <x v="3"/>
    <s v="GalitGe@justice.gov.il"/>
    <x v="301"/>
  </r>
  <r>
    <m/>
    <m/>
    <s v="4501996131"/>
    <s v="ZFO"/>
    <s v="0800"/>
    <s v=""/>
    <d v="2021-01-31T00:00:00"/>
    <d v="2021-01-01T00:00:00"/>
    <d v="2024-12-31T00:00:00"/>
    <m/>
    <s v="40004770"/>
    <s v="בזק בינלאומי בע&quot;מ"/>
    <s v="512133729"/>
    <s v="3"/>
    <n v="160875"/>
    <s v="ILS"/>
    <n v="160875"/>
    <n v="25.68"/>
    <n v="0"/>
    <n v="41312.379999999997"/>
    <n v="119562.62"/>
    <s v=""/>
    <s v=" שירותי תקשורת קווית ליחידות המשרד לשנת 2024 10.5"/>
    <s v=""/>
    <n v="0"/>
    <s v="@FM@"/>
    <s v="99"/>
    <s v=""/>
    <s v="043545631"/>
    <s v=""/>
    <s v="הדס לוגסי זקו"/>
    <n v="119562.62"/>
    <n v="47"/>
    <n v="55"/>
    <e v="#NUM!"/>
    <n v="25.68"/>
    <n v="1.1702127659574468"/>
    <x v="0"/>
    <s v="GalitGe@justice.gov.il"/>
    <x v="302"/>
  </r>
  <r>
    <m/>
    <m/>
    <s v="4501998626"/>
    <s v="ZNB"/>
    <s v="0800"/>
    <s v=""/>
    <d v="2021-02-05T00:00:00"/>
    <m/>
    <m/>
    <m/>
    <s v="40001528"/>
    <s v="זר. פור. יו (2000) בע&quot;מ"/>
    <s v="512978891"/>
    <s v="3"/>
    <n v="2461.9499999999998"/>
    <s v="ILS"/>
    <n v="2461.9499999999998"/>
    <n v="27.8"/>
    <n v="732.33"/>
    <n v="684.42"/>
    <n v="1723.36"/>
    <s v=""/>
    <s v=" גלגלי אבל בהתאם לבקשת מחלקת הרווחה בהתאם להצעת מח"/>
    <s v=""/>
    <n v="0"/>
    <s v="@FM@"/>
    <s v="23"/>
    <s v="57"/>
    <s v="043545631"/>
    <s v=""/>
    <s v=""/>
    <n v="1777.53"/>
    <n v="0"/>
    <n v="1507"/>
    <e v="#NUM!"/>
    <n v="27.8"/>
    <e v="#DIV/0!"/>
    <x v="3"/>
    <s v="GalitGe@justice.gov.il"/>
    <x v="303"/>
  </r>
  <r>
    <m/>
    <m/>
    <s v="4502059915"/>
    <s v="ZNB"/>
    <s v="0800"/>
    <s v=""/>
    <d v="2021-08-02T00:00:00"/>
    <m/>
    <m/>
    <m/>
    <s v="41335338"/>
    <s v="בוטיק ברנר 21 תל אביב בע&quot;מ"/>
    <s v="514824754"/>
    <s v="3"/>
    <n v="5042.7299999999996"/>
    <s v="ILS"/>
    <n v="5042.7299999999996"/>
    <n v="20"/>
    <n v="1000"/>
    <n v="900.01"/>
    <n v="4034.18"/>
    <s v=""/>
    <s v=" הזמנת מסגרת עבור לינה לעובדי המשרד. כולל ארוחת בו"/>
    <s v=""/>
    <n v="0"/>
    <s v="@FM@"/>
    <s v="23"/>
    <s v="57"/>
    <s v="043545631"/>
    <s v=""/>
    <s v=""/>
    <n v="4034.18"/>
    <n v="0"/>
    <n v="1507"/>
    <e v="#NUM!"/>
    <n v="20"/>
    <e v="#DIV/0!"/>
    <x v="3"/>
    <s v="GalitGe@justice.gov.il"/>
    <x v="304"/>
  </r>
  <r>
    <m/>
    <m/>
    <s v="4502059921"/>
    <s v="ZNB"/>
    <s v="0800"/>
    <s v=""/>
    <d v="2021-08-02T00:00:00"/>
    <m/>
    <m/>
    <m/>
    <s v="40962355"/>
    <s v="פרימה מלונות ותיירות ישראל 1977 בע&quot;"/>
    <s v="510768401"/>
    <s v="3"/>
    <n v="9440"/>
    <s v="ILS"/>
    <n v="9440"/>
    <n v="5"/>
    <n v="468"/>
    <n v="419.99"/>
    <n v="8968"/>
    <s v=""/>
    <s v=" הזמנת מסגרת עבור לינה לעובדי המשרד. כולל ארוחת בו"/>
    <s v=""/>
    <n v="0"/>
    <s v="@FM@"/>
    <s v="23"/>
    <s v="57"/>
    <s v="043545631"/>
    <s v=""/>
    <s v=""/>
    <n v="8968"/>
    <n v="0"/>
    <n v="1507"/>
    <e v="#NUM!"/>
    <n v="5"/>
    <e v="#DIV/0!"/>
    <x v="3"/>
    <s v="GalitGe@justice.gov.il"/>
    <x v="304"/>
  </r>
  <r>
    <m/>
    <m/>
    <s v="4502059924"/>
    <s v="ZNB"/>
    <s v="0800"/>
    <s v=""/>
    <d v="2021-08-02T00:00:00"/>
    <m/>
    <m/>
    <m/>
    <s v="40001324"/>
    <s v="מלונות לב דוד בע&quot;מ"/>
    <s v="511792012"/>
    <s v="3"/>
    <n v="4034.18"/>
    <s v="ILS"/>
    <n v="4034.18"/>
    <n v="10"/>
    <n v="400"/>
    <n v="400"/>
    <n v="3630.76"/>
    <s v=""/>
    <s v=" הזמנת מסגרת עבור לינה לעובדי המשרד. כולל ארוחת בו"/>
    <s v=""/>
    <n v="0"/>
    <s v="@FM@"/>
    <s v="23"/>
    <s v="57"/>
    <s v="043545631"/>
    <s v=""/>
    <s v=""/>
    <n v="3630.77"/>
    <n v="0"/>
    <n v="1507"/>
    <e v="#NUM!"/>
    <n v="10"/>
    <e v="#DIV/0!"/>
    <x v="3"/>
    <s v="GalitGe@justice.gov.il"/>
    <x v="304"/>
  </r>
  <r>
    <m/>
    <m/>
    <s v="4502089412"/>
    <s v="ZNB"/>
    <s v="0800"/>
    <s v=""/>
    <d v="2021-11-02T00:00:00"/>
    <m/>
    <m/>
    <m/>
    <s v="40931516"/>
    <s v="דיאיי טכנולוגיות בע&quot;מ"/>
    <s v="511765596"/>
    <s v="3"/>
    <n v="3576.32"/>
    <s v="ILS"/>
    <n v="3576.32"/>
    <n v="77.92"/>
    <n v="2778.63"/>
    <n v="2778.63"/>
    <n v="749.3"/>
    <s v=""/>
    <s v=" מכשירי פרשקאפ דור 20 עבור לשכה ראשית אנשי קשר: 4"/>
    <s v=""/>
    <n v="0"/>
    <s v="@FM@"/>
    <s v="23"/>
    <s v="57"/>
    <s v="043545631"/>
    <s v=""/>
    <s v="מריאנה סגל"/>
    <n v="749.3"/>
    <n v="0"/>
    <n v="1507"/>
    <e v="#NUM!"/>
    <n v="77.92"/>
    <e v="#DIV/0!"/>
    <x v="3"/>
    <s v="GalitGe@justice.gov.il"/>
    <x v="305"/>
  </r>
  <r>
    <m/>
    <m/>
    <s v="4502092017"/>
    <s v="ZNB"/>
    <s v="0800"/>
    <s v=""/>
    <d v="2021-11-08T00:00:00"/>
    <d v="2021-12-01T00:00:00"/>
    <d v="2024-12-31T00:00:00"/>
    <m/>
    <s v="40007161"/>
    <s v="אשמורת ניהול נכסים בע&quot;מ"/>
    <s v="512620477"/>
    <s v="3"/>
    <n v="151282.04999999999"/>
    <s v="ILS"/>
    <n v="151282.04999999999"/>
    <n v="85.5"/>
    <n v="128244.46"/>
    <n v="128243.36"/>
    <n v="21941.47"/>
    <s v=""/>
    <s v=" עבור קרית הממשלה ב&quot;ש  איש קשר עוזי ‎052-7013137‏"/>
    <s v=""/>
    <n v="0"/>
    <s v="@FM@"/>
    <s v="23"/>
    <s v="01"/>
    <s v="043545631"/>
    <s v=""/>
    <s v="עוזי נעים"/>
    <n v="21941.47"/>
    <n v="36"/>
    <n v="44"/>
    <e v="#NUM!"/>
    <n v="85.5"/>
    <n v="1.2222222222222223"/>
    <x v="1"/>
    <s v="GalitGe@justice.gov.il"/>
    <x v="306"/>
  </r>
  <r>
    <m/>
    <m/>
    <s v="4502128104"/>
    <s v="ZB"/>
    <s v="0800"/>
    <s v=""/>
    <d v="2022-01-17T00:00:00"/>
    <d v="2022-01-01T00:00:00"/>
    <d v="2023-12-31T00:00:00"/>
    <m/>
    <s v="42364619"/>
    <s v="יאיר אורנה"/>
    <s v=""/>
    <s v="3"/>
    <n v="50418.45"/>
    <s v="ILS"/>
    <n v="50418.45"/>
    <n v="92.94"/>
    <n v="46463.63"/>
    <n v="46463.63"/>
    <n v="3954.82"/>
    <s v=""/>
    <s v="  ייעוץ עם אוצרת אמנות תקרת שעות העבודה עם היועצת"/>
    <s v=""/>
    <n v="0"/>
    <s v="@FM@"/>
    <s v="23"/>
    <s v="57"/>
    <s v="043545631"/>
    <s v="  3,015.00"/>
    <s v="אורטל מויאל"/>
    <n v="3954.82"/>
    <n v="23"/>
    <n v="43"/>
    <e v="#NUM!"/>
    <n v="92.94"/>
    <n v="1.8695652173913044"/>
    <x v="1"/>
    <s v="GalitGe@justice.gov.il"/>
    <x v="307"/>
  </r>
  <r>
    <m/>
    <m/>
    <s v="4502129117"/>
    <s v="ZFO"/>
    <s v="0800"/>
    <s v=""/>
    <d v="2022-01-18T00:00:00"/>
    <d v="2022-01-01T00:00:00"/>
    <d v="2025-12-31T00:00:00"/>
    <m/>
    <s v="10000021"/>
    <s v="לשכת הפירסום הממשלתי"/>
    <s v=""/>
    <s v="3"/>
    <n v="50000"/>
    <s v="ILS"/>
    <n v="50000"/>
    <n v="33.58"/>
    <n v="0"/>
    <n v="16792.240000000002"/>
    <n v="33207.760000000002"/>
    <s v=""/>
    <s v=" עבור לשכה ראשית (מחלקת רווחה) אשת קשר חוה ‎050-70"/>
    <s v=""/>
    <n v="0"/>
    <s v="@FM@"/>
    <s v="23"/>
    <s v="12"/>
    <s v="043545631"/>
    <s v=""/>
    <s v=""/>
    <n v="33207.760000000002"/>
    <n v="47"/>
    <n v="43"/>
    <n v="4"/>
    <n v="33.58"/>
    <n v="0.91489361702127658"/>
    <x v="0"/>
    <s v="GalitGe@justice.gov.il"/>
    <x v="308"/>
  </r>
  <r>
    <m/>
    <m/>
    <s v="4502129120"/>
    <s v="ZNB"/>
    <s v="0800"/>
    <s v=""/>
    <d v="2022-01-18T00:00:00"/>
    <m/>
    <m/>
    <m/>
    <s v="40150033"/>
    <s v="תמליל 0012 בע&quot;מ"/>
    <s v="511725764"/>
    <s v="3"/>
    <n v="44674.8"/>
    <s v="ILS"/>
    <n v="44674.8"/>
    <n v="44.28"/>
    <n v="19773"/>
    <n v="19773"/>
    <n v="24732.799999999999"/>
    <s v=""/>
    <s v=" עבור חטיבת תפעול ולוגיסטיקה איש קשר אמיר ‎054-211"/>
    <s v=""/>
    <n v="0"/>
    <s v="@FM@"/>
    <s v="23"/>
    <s v="57"/>
    <s v="043545631"/>
    <s v=""/>
    <s v="אורטל מויאל"/>
    <n v="24894.3"/>
    <n v="0"/>
    <n v="1507"/>
    <e v="#NUM!"/>
    <n v="44.28"/>
    <e v="#DIV/0!"/>
    <x v="3"/>
    <s v="GalitGe@justice.gov.il"/>
    <x v="309"/>
  </r>
  <r>
    <m/>
    <m/>
    <s v="4502129536"/>
    <s v="ZFO"/>
    <s v="0800"/>
    <s v=""/>
    <d v="2022-01-19T00:00:00"/>
    <d v="2022-01-01T00:00:00"/>
    <d v="2025-12-31T00:00:00"/>
    <m/>
    <s v="10000021"/>
    <s v="לשכת הפירסום הממשלתי"/>
    <s v=""/>
    <s v="3"/>
    <n v="172026"/>
    <s v="ILS"/>
    <n v="172026"/>
    <n v="46.65"/>
    <n v="0"/>
    <n v="58219.07"/>
    <n v="91780.58"/>
    <s v=""/>
    <s v=" שירותי פרסום עבור משאבי אנוש אשת קשר: חנה נדב 25/"/>
    <s v=""/>
    <n v="0"/>
    <s v="@FM@"/>
    <s v="23"/>
    <s v="12"/>
    <s v="043545631"/>
    <s v=""/>
    <s v=""/>
    <n v="91780.58"/>
    <n v="47"/>
    <n v="43"/>
    <n v="4"/>
    <n v="46.65"/>
    <n v="0.91489361702127658"/>
    <x v="0"/>
    <s v="GalitGe@justice.gov.il"/>
    <x v="310"/>
  </r>
  <r>
    <m/>
    <m/>
    <s v="4502131738"/>
    <s v="ZNB"/>
    <s v="0800"/>
    <s v=""/>
    <d v="2022-01-24T00:00:00"/>
    <m/>
    <m/>
    <m/>
    <s v="41510625"/>
    <s v="גיפטס בוטיק בע&quot;מ"/>
    <s v="515573004"/>
    <s v="3"/>
    <n v="48409.5"/>
    <s v="ILS"/>
    <n v="48409.5"/>
    <n v="99.67"/>
    <n v="47839.28"/>
    <n v="47788.62"/>
    <n v="161.36000000000001"/>
    <s v=""/>
    <s v=" שי ליולדת חטיבת ניהול ההון האנושי- מחלקת רווחה, ח"/>
    <s v=""/>
    <n v="0"/>
    <s v="@FM@"/>
    <s v="23"/>
    <s v="57"/>
    <s v="043545631"/>
    <s v=""/>
    <s v="מנשה חי מלול"/>
    <n v="161.37"/>
    <n v="0"/>
    <n v="1507"/>
    <e v="#NUM!"/>
    <n v="99.67"/>
    <e v="#DIV/0!"/>
    <x v="3"/>
    <s v="GalitGe@justice.gov.il"/>
    <x v="311"/>
  </r>
  <r>
    <m/>
    <m/>
    <s v="4502134956"/>
    <s v="ZNB"/>
    <s v="0800"/>
    <s v=""/>
    <d v="2022-01-30T00:00:00"/>
    <d v="2022-02-01T00:00:00"/>
    <d v="2025-12-31T00:00:00"/>
    <m/>
    <s v="40486109"/>
    <s v="בוזביב ג'רום סלומון"/>
    <s v="310020276"/>
    <s v="3"/>
    <n v="27102.240000000002"/>
    <s v="ILS"/>
    <n v="27102.240000000002"/>
    <n v="92.42"/>
    <n v="24857.64"/>
    <n v="24857.64"/>
    <n v="2244.36"/>
    <s v=""/>
    <s v=" ייעוץ עבור חדר כושר בניין ראשי חטיבת תפעול ולוגיס"/>
    <s v="X"/>
    <n v="0"/>
    <s v="@FM@"/>
    <s v="23"/>
    <s v="57"/>
    <s v="043545631"/>
    <s v="  1,740.00"/>
    <s v="אורטל מויאל"/>
    <n v="2053.1999999999998"/>
    <n v="46"/>
    <n v="42"/>
    <n v="4"/>
    <n v="92.42"/>
    <n v="0.91304347826086951"/>
    <x v="1"/>
    <s v="GalitGe@justice.gov.il"/>
    <x v="312"/>
  </r>
  <r>
    <m/>
    <m/>
    <s v="4502136259"/>
    <s v="ZNB"/>
    <s v="0800"/>
    <s v=""/>
    <d v="2022-02-01T00:00:00"/>
    <m/>
    <m/>
    <m/>
    <s v="40962355"/>
    <s v="פרימה מלונות ותיירות ישראל 1977 בע&quot;"/>
    <s v="510768401"/>
    <s v="3"/>
    <n v="8142"/>
    <s v="ILS"/>
    <n v="8142"/>
    <n v="73.33"/>
    <n v="5920.2"/>
    <n v="5782.96"/>
    <n v="2171.1999999999998"/>
    <s v=""/>
    <s v=" לינות חטיבת תפעול ולוגיסטיקה, נתנאלה בן דוד ‎054-"/>
    <s v=""/>
    <n v="0"/>
    <s v="@FM@"/>
    <s v="23"/>
    <s v="57"/>
    <s v="043545631"/>
    <s v=""/>
    <s v="מאיה ברזני"/>
    <n v="2171.1999999999998"/>
    <n v="0"/>
    <n v="1507"/>
    <e v="#NUM!"/>
    <n v="73.33"/>
    <e v="#DIV/0!"/>
    <x v="3"/>
    <s v="GalitGe@justice.gov.il"/>
    <x v="313"/>
  </r>
  <r>
    <m/>
    <m/>
    <s v="4502138171"/>
    <s v="ZPFC"/>
    <s v="0800"/>
    <s v=""/>
    <d v="2022-02-06T00:00:00"/>
    <m/>
    <m/>
    <m/>
    <s v="40004164"/>
    <s v="פז קמעונאות ואנרגיה בע&quot;מ"/>
    <s v="510216054"/>
    <s v="3"/>
    <n v="54488.639999999999"/>
    <s v="ILS"/>
    <n v="54488.639999999999"/>
    <n v="93.11"/>
    <n v="50736.13"/>
    <n v="50733.24"/>
    <n v="3752.51"/>
    <s v=""/>
    <s v=" סולר ללשכה הראשית מרחב לוגיסטי ירושלים, אמיר סרחא"/>
    <s v=""/>
    <n v="0"/>
    <s v="@FM@"/>
    <s v="07"/>
    <s v=""/>
    <s v="043545631"/>
    <s v=""/>
    <s v="אמיר סרחאן"/>
    <n v="3752.52"/>
    <n v="0"/>
    <n v="1507"/>
    <e v="#NUM!"/>
    <n v="93.11"/>
    <e v="#DIV/0!"/>
    <x v="3"/>
    <s v="GalitGe@justice.gov.il"/>
    <x v="314"/>
  </r>
  <r>
    <m/>
    <m/>
    <s v="4502142332"/>
    <s v="ZNB"/>
    <s v="0800"/>
    <s v=""/>
    <d v="2022-02-14T00:00:00"/>
    <m/>
    <m/>
    <m/>
    <s v="40480383"/>
    <s v="ע. נדב פרחים ועיצובים בע&quot;מ"/>
    <s v="513626887"/>
    <s v="3"/>
    <n v="4970.16"/>
    <s v="ILS"/>
    <n v="4970.16"/>
    <n v="19.440000000000001"/>
    <n v="958.23"/>
    <n v="835.22"/>
    <n v="4003.74"/>
    <s v=""/>
    <s v=" עציצים חטיבת ההון האנושי, חוה לוי 050-7061825 התש"/>
    <s v=""/>
    <n v="0"/>
    <s v="@FM@"/>
    <s v="23"/>
    <s v="57"/>
    <s v="043545631"/>
    <s v=""/>
    <s v="אורית לוי"/>
    <n v="4003.74"/>
    <n v="0"/>
    <n v="1507"/>
    <e v="#NUM!"/>
    <n v="19.440000000000001"/>
    <e v="#DIV/0!"/>
    <x v="3"/>
    <s v="GalitGe@justice.gov.il"/>
    <x v="315"/>
  </r>
  <r>
    <m/>
    <m/>
    <s v="4502144672"/>
    <s v="ZPFC"/>
    <s v="0800"/>
    <s v=""/>
    <d v="2022-02-20T00:00:00"/>
    <m/>
    <m/>
    <m/>
    <s v="40001103"/>
    <s v="קרביץ )4791( בעמ"/>
    <s v="510674039"/>
    <s v="3"/>
    <n v="7518.09"/>
    <s v="ILS"/>
    <n v="7518.09"/>
    <n v="97.42"/>
    <n v="7396.2"/>
    <n v="7543.11"/>
    <n v="140.99"/>
    <s v=""/>
    <s v=" ציוד משרדי, לשכה ראשית לוגיסטיקה, אמיר סרחאן 0542"/>
    <s v="X"/>
    <n v="0"/>
    <s v="@FM@"/>
    <s v="07"/>
    <s v=""/>
    <s v="043545631"/>
    <s v=""/>
    <s v="אמיר סרחאן"/>
    <n v="121.89"/>
    <n v="0"/>
    <n v="1507"/>
    <e v="#NUM!"/>
    <n v="97.42"/>
    <e v="#DIV/0!"/>
    <x v="3"/>
    <s v="GalitGe@justice.gov.il"/>
    <x v="171"/>
  </r>
  <r>
    <m/>
    <m/>
    <s v="4502146716"/>
    <s v="ZNB"/>
    <s v="0800"/>
    <s v=""/>
    <d v="2022-02-23T00:00:00"/>
    <m/>
    <m/>
    <m/>
    <s v="40238786"/>
    <s v="גאריביאן גרשון"/>
    <s v="055634687"/>
    <s v="3"/>
    <n v="12460.8"/>
    <s v="ILS"/>
    <n v="12460.8"/>
    <n v="97.92"/>
    <n v="12097.8"/>
    <n v="12097.8"/>
    <n v="259.60000000000002"/>
    <s v=""/>
    <s v=" גלגל אבל למשפחות שכולות ביום הזיכרון חטיבת ניהול"/>
    <s v=""/>
    <n v="0"/>
    <s v="@FM@"/>
    <s v="23"/>
    <s v="57"/>
    <s v="043545631"/>
    <s v=""/>
    <s v="מנשה חי מלול"/>
    <n v="259.60000000000002"/>
    <n v="0"/>
    <n v="1507"/>
    <e v="#NUM!"/>
    <n v="97.92"/>
    <e v="#DIV/0!"/>
    <x v="3"/>
    <s v="GalitGe@justice.gov.il"/>
    <x v="316"/>
  </r>
  <r>
    <m/>
    <m/>
    <s v="4502155121"/>
    <s v="ZNB"/>
    <s v="0800"/>
    <s v=""/>
    <d v="2022-03-15T00:00:00"/>
    <m/>
    <m/>
    <m/>
    <s v="10000021"/>
    <s v="לשכת הפירסום הממשלתי"/>
    <s v=""/>
    <s v="3"/>
    <n v="2250"/>
    <s v="ILS"/>
    <n v="2250"/>
    <n v="71.900000000000006"/>
    <n v="1617.75"/>
    <n v="1617.75"/>
    <n v="632.25"/>
    <s v=""/>
    <s v=" יחידת רשם ברית הזוגיות, אהובה מנחם ‎050-6216960‏"/>
    <s v=""/>
    <n v="0"/>
    <s v="@FM@"/>
    <s v="23"/>
    <s v="12"/>
    <s v="043545631"/>
    <s v=""/>
    <s v=""/>
    <n v="632.25"/>
    <n v="0"/>
    <n v="1507"/>
    <e v="#NUM!"/>
    <n v="71.900000000000006"/>
    <e v="#DIV/0!"/>
    <x v="3"/>
    <s v="GalitGe@justice.gov.il"/>
    <x v="317"/>
  </r>
  <r>
    <m/>
    <m/>
    <s v="4502158435"/>
    <s v="ZNB"/>
    <s v="0800"/>
    <s v=""/>
    <d v="2022-03-22T00:00:00"/>
    <m/>
    <m/>
    <m/>
    <s v="42136171"/>
    <s v="א ביגמן החזקות בע&quot;מ"/>
    <s v="515192508"/>
    <s v="3"/>
    <n v="4937.3999999999996"/>
    <s v="ILS"/>
    <n v="4937.3999999999996"/>
    <n v="0"/>
    <n v="0"/>
    <n v="0"/>
    <n v="4937.3999999999996"/>
    <s v=""/>
    <s v=" חטיבת תפעול ולוגיסטיקה- מרחב לוגיסטי ירושלים, אמי"/>
    <s v=""/>
    <n v="0"/>
    <s v="@FM@"/>
    <s v="23"/>
    <s v="57"/>
    <s v="043545631"/>
    <s v=""/>
    <s v=""/>
    <n v="4937.3999999999996"/>
    <n v="0"/>
    <n v="1507"/>
    <e v="#NUM!"/>
    <n v="0"/>
    <e v="#DIV/0!"/>
    <x v="3"/>
    <s v="GalitGe@justice.gov.il"/>
    <x v="318"/>
  </r>
  <r>
    <m/>
    <m/>
    <s v="4502164358"/>
    <s v="ZNB"/>
    <s v="0800"/>
    <s v=""/>
    <d v="2022-04-06T00:00:00"/>
    <d v="2022-01-01T00:00:00"/>
    <d v="2023-12-31T00:00:00"/>
    <m/>
    <s v="10000107"/>
    <s v="לשכת הבריאות,מחוז הדרום"/>
    <s v=""/>
    <s v="3"/>
    <n v="4780"/>
    <s v="ILS"/>
    <n v="4780"/>
    <n v="44.98"/>
    <n v="2390"/>
    <n v="2150"/>
    <n v="2630"/>
    <s v=""/>
    <s v=" הזמנה עבור ועדות רפואיות מחוז דרום ב&quot;ש איש קשר: א"/>
    <s v=""/>
    <n v="0"/>
    <s v="@FM@"/>
    <s v="85"/>
    <s v=""/>
    <s v="043545631"/>
    <s v="  1,912.00"/>
    <s v=""/>
    <n v="2630"/>
    <n v="23"/>
    <n v="43"/>
    <e v="#NUM!"/>
    <n v="44.98"/>
    <n v="1.8695652173913044"/>
    <x v="0"/>
    <s v="GalitGe@justice.gov.il"/>
    <x v="182"/>
  </r>
  <r>
    <m/>
    <m/>
    <s v="4502165038"/>
    <s v="ZPFC"/>
    <s v="0800"/>
    <s v=""/>
    <d v="2022-04-07T00:00:00"/>
    <m/>
    <m/>
    <m/>
    <s v="40004164"/>
    <s v="פז קמעונאות ואנרגיה בע&quot;מ"/>
    <s v="510216054"/>
    <s v="3"/>
    <n v="22459.75"/>
    <s v="ILS"/>
    <n v="22459.75"/>
    <n v="50.03"/>
    <n v="11237.36"/>
    <n v="10823.05"/>
    <n v="11222.39"/>
    <s v=""/>
    <s v=" סולר להסקה מרחב לוגיסטי ירושלים       אמיר סרחאן"/>
    <s v=""/>
    <n v="0"/>
    <s v="@FM@"/>
    <s v="07"/>
    <s v=""/>
    <s v="043545631"/>
    <s v=""/>
    <s v="אמיר סרחאן"/>
    <n v="11222.39"/>
    <n v="0"/>
    <n v="1507"/>
    <e v="#NUM!"/>
    <n v="50.03"/>
    <e v="#DIV/0!"/>
    <x v="3"/>
    <s v="GalitGe@justice.gov.il"/>
    <x v="319"/>
  </r>
  <r>
    <m/>
    <m/>
    <s v="4502166093"/>
    <s v="ZPFC"/>
    <s v="0800"/>
    <s v=""/>
    <d v="2022-04-11T00:00:00"/>
    <m/>
    <m/>
    <m/>
    <s v="40001103"/>
    <s v="קרביץ )4791( בעמ"/>
    <s v="510674039"/>
    <s v="3"/>
    <n v="5392.62"/>
    <s v="ILS"/>
    <n v="5392.62"/>
    <n v="74.44"/>
    <n v="4004.85"/>
    <n v="4125.1899999999996"/>
    <n v="1604.08"/>
    <s v=""/>
    <s v=" ציוד משרדי, אפ&quot;כ - צפון, ורדה ויטמן, ‎050-6216645"/>
    <s v="X"/>
    <n v="0"/>
    <s v="@FM@"/>
    <s v="07"/>
    <s v=""/>
    <s v="043545631"/>
    <s v=""/>
    <s v=""/>
    <n v="1386.73"/>
    <n v="0"/>
    <n v="1507"/>
    <e v="#NUM!"/>
    <n v="74.44"/>
    <e v="#DIV/0!"/>
    <x v="3"/>
    <s v="GalitGe@justice.gov.il"/>
    <x v="171"/>
  </r>
  <r>
    <m/>
    <m/>
    <s v="4502173016"/>
    <s v="ZNB"/>
    <s v="0800"/>
    <s v=""/>
    <d v="2022-05-04T00:00:00"/>
    <m/>
    <m/>
    <m/>
    <s v="40012254"/>
    <s v="צומת ספרים 2002 - שותפות מוגבלת"/>
    <s v="550211577"/>
    <s v="3"/>
    <n v="42199.99"/>
    <s v="ILS"/>
    <n v="42199.99"/>
    <n v="91.13"/>
    <n v="38455.99"/>
    <n v="38455.99"/>
    <n v="3744"/>
    <s v=""/>
    <s v=" הלשכה הראשית - מחלקת הרווחה, חוה לוי כהן, 0507061"/>
    <s v=""/>
    <n v="0"/>
    <s v="@FM@"/>
    <s v="23"/>
    <s v="57"/>
    <s v="043545631"/>
    <s v=""/>
    <s v="מנשה חי מלול"/>
    <n v="3744"/>
    <n v="0"/>
    <n v="1507"/>
    <e v="#NUM!"/>
    <n v="91.13"/>
    <e v="#DIV/0!"/>
    <x v="3"/>
    <s v="GalitGe@justice.gov.il"/>
    <x v="320"/>
  </r>
  <r>
    <m/>
    <m/>
    <s v="4502178737"/>
    <s v="ZNB"/>
    <s v="0800"/>
    <s v=""/>
    <d v="2022-05-19T00:00:00"/>
    <d v="2022-01-01T00:00:00"/>
    <d v="2025-12-31T00:00:00"/>
    <m/>
    <s v="40001454"/>
    <s v="אלדן מלונות ונופש בע&quot;מ"/>
    <s v="512510017"/>
    <s v="3"/>
    <n v="28239.29"/>
    <s v="ILS"/>
    <n v="28239.29"/>
    <n v="53.57"/>
    <n v="15000"/>
    <n v="15000"/>
    <n v="13111.1"/>
    <s v=""/>
    <s v=" לינה, אגף רכש ומכרזים, כנאן גאנם, ‎050-6216102‏ ה"/>
    <s v=""/>
    <n v="0"/>
    <s v="@FM@"/>
    <s v="23"/>
    <s v="57"/>
    <s v="043545631"/>
    <s v=""/>
    <s v=""/>
    <n v="13111.1"/>
    <n v="47"/>
    <n v="43"/>
    <n v="4"/>
    <n v="53.57"/>
    <n v="0.91489361702127658"/>
    <x v="1"/>
    <s v="GalitGe@justice.gov.il"/>
    <x v="321"/>
  </r>
  <r>
    <m/>
    <m/>
    <s v="4502178739"/>
    <s v="ZNB"/>
    <s v="0800"/>
    <s v=""/>
    <d v="2022-05-19T00:00:00"/>
    <m/>
    <m/>
    <m/>
    <s v="40000709"/>
    <s v="צוללת צהובה - המקום למוסיקה בירושלי"/>
    <s v=""/>
    <s v="3"/>
    <n v="5000"/>
    <s v="ILS"/>
    <n v="5000"/>
    <n v="30.4"/>
    <n v="1520"/>
    <n v="1640"/>
    <n v="3480"/>
    <s v=""/>
    <s v=""/>
    <s v=""/>
    <n v="0"/>
    <s v="@FM@"/>
    <s v="23"/>
    <s v="57"/>
    <s v="043545631"/>
    <s v=""/>
    <s v=""/>
    <n v="3480"/>
    <n v="0"/>
    <n v="1507"/>
    <e v="#NUM!"/>
    <n v="30.4"/>
    <e v="#DIV/0!"/>
    <x v="3"/>
    <s v="GalitGe@justice.gov.il"/>
    <x v="322"/>
  </r>
  <r>
    <m/>
    <m/>
    <s v="4502180885"/>
    <s v="ZNB"/>
    <s v="0800"/>
    <s v=""/>
    <d v="2022-05-25T00:00:00"/>
    <m/>
    <m/>
    <m/>
    <s v="40007031"/>
    <s v="המרכז הבריאותי ד.ע. בע&quot;מ"/>
    <s v="511363582"/>
    <s v="3"/>
    <n v="1725.16"/>
    <s v="ILS"/>
    <n v="1725.16"/>
    <n v="0"/>
    <n v="1710.54"/>
    <n v="0"/>
    <n v="1725.16"/>
    <s v=""/>
    <s v=" כיסא אורטופדי עבור העובדת קובני שיר חיה  ייעוץ וח"/>
    <s v=""/>
    <n v="0"/>
    <s v="@FM@"/>
    <s v="23"/>
    <s v="57"/>
    <s v="043545631"/>
    <s v=""/>
    <s v="אמיר סרחאן"/>
    <n v="1725.16"/>
    <n v="0"/>
    <n v="1507"/>
    <e v="#NUM!"/>
    <n v="0"/>
    <e v="#DIV/0!"/>
    <x v="3"/>
    <s v="GalitGe@justice.gov.il"/>
    <x v="323"/>
  </r>
  <r>
    <m/>
    <m/>
    <s v="4502180954"/>
    <s v="ZPFC"/>
    <s v="0800"/>
    <s v=""/>
    <d v="2022-05-25T00:00:00"/>
    <m/>
    <m/>
    <m/>
    <s v="40001103"/>
    <s v="קרביץ )4791( בעמ"/>
    <s v="510674039"/>
    <s v="3"/>
    <n v="6628.84"/>
    <s v="ILS"/>
    <n v="6628.84"/>
    <n v="96.5"/>
    <n v="6396.56"/>
    <n v="6586.4"/>
    <n v="268.17"/>
    <s v=""/>
    <s v=" ציוד משרדי מרחב לוגיסטי י-ם, לשכה ראשית, סלאח א-ד"/>
    <s v="X"/>
    <n v="0"/>
    <s v="@FM@"/>
    <s v="07"/>
    <s v=""/>
    <s v="043545631"/>
    <s v=""/>
    <s v="אמיר סרחאן"/>
    <n v="231.84"/>
    <n v="0"/>
    <n v="1507"/>
    <e v="#NUM!"/>
    <n v="96.5"/>
    <e v="#DIV/0!"/>
    <x v="3"/>
    <s v="GalitGe@justice.gov.il"/>
    <x v="171"/>
  </r>
  <r>
    <m/>
    <m/>
    <s v="4502181107"/>
    <s v="ZPFC"/>
    <s v="0800"/>
    <s v=""/>
    <d v="2022-05-25T00:00:00"/>
    <m/>
    <m/>
    <m/>
    <s v="40003734"/>
    <s v="חב המשקם לתעסוקת קשישים ובעלי כושר"/>
    <s v="510355720"/>
    <s v="3"/>
    <n v="495.6"/>
    <s v="ILS"/>
    <n v="495.6"/>
    <n v="0"/>
    <n v="0"/>
    <n v="0"/>
    <n v="495.6"/>
    <s v=""/>
    <s v=" כרטיסי ביקור  ייעוץ וחקיקה, עליזה פוני, ‎050-6217"/>
    <s v=""/>
    <n v="0"/>
    <s v="@FM@"/>
    <s v="23"/>
    <s v="10"/>
    <s v="043545631"/>
    <s v=""/>
    <s v="אמיר סרחאן"/>
    <n v="495.6"/>
    <n v="0"/>
    <n v="1507"/>
    <e v="#NUM!"/>
    <n v="0"/>
    <e v="#DIV/0!"/>
    <x v="3"/>
    <s v="GalitGe@justice.gov.il"/>
    <x v="324"/>
  </r>
  <r>
    <m/>
    <m/>
    <s v="4502185209"/>
    <s v="ZNB"/>
    <s v="0800"/>
    <s v=""/>
    <d v="2022-06-06T00:00:00"/>
    <m/>
    <m/>
    <m/>
    <s v="10000102"/>
    <s v="לשכת הבריאות מחוז י-ם"/>
    <s v=""/>
    <s v="3"/>
    <n v="4850"/>
    <s v="ILS"/>
    <n v="4850"/>
    <n v="38.56"/>
    <n v="1940"/>
    <n v="1870"/>
    <n v="2980"/>
    <s v=""/>
    <s v=" הזמנת מסגרת לועדות רפואיות עבור משאבי אנוש שנת 20"/>
    <s v=""/>
    <n v="0"/>
    <s v="@FM@"/>
    <s v="85"/>
    <s v=""/>
    <s v="043545631"/>
    <s v="  2,910.00"/>
    <s v=""/>
    <n v="2980"/>
    <n v="0"/>
    <n v="1507"/>
    <e v="#NUM!"/>
    <n v="38.56"/>
    <e v="#DIV/0!"/>
    <x v="3"/>
    <s v="GalitGe@justice.gov.il"/>
    <x v="304"/>
  </r>
  <r>
    <m/>
    <m/>
    <s v="4502188221"/>
    <s v="ZNB"/>
    <s v="0800"/>
    <s v=""/>
    <d v="2022-06-13T00:00:00"/>
    <m/>
    <m/>
    <m/>
    <s v="10000192"/>
    <s v="מינהל הדיור הממשלתי"/>
    <s v="500105994"/>
    <s v="3"/>
    <n v="70200"/>
    <s v="ILS"/>
    <n v="70200"/>
    <n v="19.420000000000002"/>
    <n v="13630.89"/>
    <n v="13630.89"/>
    <n v="56569.11"/>
    <s v=""/>
    <s v=" הקמת התחייבות תקציבית עבור ביצוע וליווי מכרז לאיו"/>
    <s v=""/>
    <n v="0"/>
    <s v="@FM@"/>
    <s v="85"/>
    <s v=""/>
    <s v="043545631"/>
    <s v=""/>
    <s v=""/>
    <n v="56569.11"/>
    <n v="0"/>
    <n v="1507"/>
    <e v="#NUM!"/>
    <n v="19.420000000000002"/>
    <e v="#DIV/0!"/>
    <x v="3"/>
    <s v="GalitGe@justice.gov.il"/>
    <x v="325"/>
  </r>
  <r>
    <m/>
    <m/>
    <s v="4502194891"/>
    <s v="ZNB"/>
    <s v="0800"/>
    <s v=""/>
    <d v="2022-06-28T00:00:00"/>
    <m/>
    <m/>
    <m/>
    <s v="40001528"/>
    <s v="זר. פור. יו (2000) בע&quot;מ"/>
    <s v="512978891"/>
    <s v="3"/>
    <n v="44063.68"/>
    <s v="ILS"/>
    <n v="44063.68"/>
    <n v="54.86"/>
    <n v="24028.26"/>
    <n v="23740.720000000001"/>
    <n v="19888.66"/>
    <s v=""/>
    <s v=" ערכות שוקולד חטיבת ניהול ההון האנושי - רווחה רחלי"/>
    <s v=""/>
    <n v="0"/>
    <s v="@FM@"/>
    <s v="23"/>
    <s v="57"/>
    <s v="043545631"/>
    <s v=""/>
    <s v="חוה לוי"/>
    <n v="19888.66"/>
    <n v="0"/>
    <n v="1507"/>
    <e v="#NUM!"/>
    <n v="54.86"/>
    <e v="#DIV/0!"/>
    <x v="3"/>
    <s v="GalitGe@justice.gov.il"/>
    <x v="326"/>
  </r>
  <r>
    <m/>
    <m/>
    <s v="4502199004"/>
    <s v="ZNB"/>
    <s v="0800"/>
    <s v=""/>
    <d v="2022-07-07T00:00:00"/>
    <m/>
    <m/>
    <m/>
    <s v="42047474"/>
    <s v="בורג רז"/>
    <s v="062540745"/>
    <s v="3"/>
    <n v="5015"/>
    <s v="ILS"/>
    <n v="5015"/>
    <n v="96"/>
    <n v="4773.6000000000004"/>
    <n v="4773.6000000000004"/>
    <n v="200.6"/>
    <s v=""/>
    <s v=" עריכת סאונד, אפ&quot;כ הנהלה (רשם לענייני ירושה) ניצה"/>
    <s v=""/>
    <n v="0"/>
    <s v="@FM@"/>
    <s v="23"/>
    <s v="57"/>
    <s v="043545631"/>
    <s v=""/>
    <s v=""/>
    <n v="200.6"/>
    <n v="0"/>
    <n v="1507"/>
    <e v="#NUM!"/>
    <n v="96"/>
    <e v="#DIV/0!"/>
    <x v="3"/>
    <s v="GalitGe@justice.gov.il"/>
    <x v="327"/>
  </r>
  <r>
    <m/>
    <m/>
    <s v="4502201950"/>
    <s v="ZNB"/>
    <s v="0800"/>
    <s v=""/>
    <d v="2022-07-14T00:00:00"/>
    <m/>
    <m/>
    <m/>
    <s v="42205668"/>
    <s v="דניאל עדי"/>
    <s v="033137795"/>
    <s v="3"/>
    <n v="40974.699999999997"/>
    <s v="ILS"/>
    <n v="40974.699999999997"/>
    <n v="95.06"/>
    <n v="38738.699999999997"/>
    <n v="38738.699999999997"/>
    <n v="2029.6"/>
    <s v=""/>
    <s v=" סדנאות להערכת עובדים חטיבת ההון האנושי- תחום תכנו"/>
    <s v=""/>
    <n v="0"/>
    <s v="@FM@"/>
    <s v="23"/>
    <s v="57"/>
    <s v="043545631"/>
    <s v=""/>
    <s v=""/>
    <n v="2029.6"/>
    <n v="0"/>
    <n v="1507"/>
    <e v="#NUM!"/>
    <n v="95.06"/>
    <e v="#DIV/0!"/>
    <x v="3"/>
    <s v="GalitGe@justice.gov.il"/>
    <x v="328"/>
  </r>
  <r>
    <m/>
    <m/>
    <s v="4502201957"/>
    <s v="ZNB"/>
    <s v="0800"/>
    <s v=""/>
    <d v="2022-07-14T00:00:00"/>
    <m/>
    <m/>
    <m/>
    <s v="40480383"/>
    <s v="ע. נדב פרחים ועיצובים בע&quot;מ"/>
    <s v="513626887"/>
    <s v="3"/>
    <n v="41418"/>
    <s v="ILS"/>
    <n v="41418"/>
    <n v="97.33"/>
    <n v="39992.94"/>
    <n v="39904.32"/>
    <n v="1104.48"/>
    <s v=""/>
    <s v=" עציצים עבור עובדים נעדרים מפאת מחלה מחלקת הון אנו"/>
    <s v=""/>
    <n v="0"/>
    <s v="@FM@"/>
    <s v="23"/>
    <s v="57"/>
    <s v="043545631"/>
    <s v=""/>
    <s v="אורית לוי"/>
    <n v="1104.48"/>
    <n v="0"/>
    <n v="1507"/>
    <e v="#NUM!"/>
    <n v="97.33"/>
    <e v="#DIV/0!"/>
    <x v="3"/>
    <s v="GalitGe@justice.gov.il"/>
    <x v="329"/>
  </r>
  <r>
    <m/>
    <m/>
    <s v="4502208161"/>
    <s v="ZPFC"/>
    <s v="0800"/>
    <s v=""/>
    <d v="2022-07-31T00:00:00"/>
    <m/>
    <m/>
    <m/>
    <s v="40001608"/>
    <s v="חיון טכנולוגיות בע&quot;מ"/>
    <s v="520041930"/>
    <s v="3"/>
    <n v="9997.1200000000008"/>
    <s v="ILS"/>
    <n v="9997.1200000000008"/>
    <n v="95.48"/>
    <n v="9412.15"/>
    <n v="9540.23"/>
    <n v="584.97"/>
    <s v=""/>
    <s v=" מוצרי חשמל - מולטימדיה, אגף טכנולוגיות דיגיטליות"/>
    <s v="X"/>
    <n v="0"/>
    <s v="@FM@"/>
    <s v="07"/>
    <s v=""/>
    <s v="043545631"/>
    <s v=""/>
    <s v="רות ימית בן נון"/>
    <n v="584.97"/>
    <n v="0"/>
    <n v="1507"/>
    <e v="#NUM!"/>
    <n v="95.48"/>
    <e v="#DIV/0!"/>
    <x v="3"/>
    <s v="GalitGe@justice.gov.il"/>
    <x v="178"/>
  </r>
  <r>
    <m/>
    <m/>
    <s v="4502209463"/>
    <s v="ZNB"/>
    <s v="0800"/>
    <s v=""/>
    <d v="2022-08-02T00:00:00"/>
    <m/>
    <m/>
    <m/>
    <s v="70031581"/>
    <s v="ועד מרכזי משרד המשפטים"/>
    <s v=""/>
    <s v="3"/>
    <n v="837550"/>
    <s v="ILS"/>
    <n v="837550"/>
    <n v="99.87"/>
    <n v="836500"/>
    <n v="836500"/>
    <n v="1050"/>
    <s v=""/>
    <s v=" תווי ראש השנה 2022 עבור לשכה ראשית איש קשר: חוה ל"/>
    <s v=""/>
    <n v="0"/>
    <s v="@FM@"/>
    <s v="88"/>
    <s v=""/>
    <s v="043545631"/>
    <s v=""/>
    <s v=""/>
    <n v="1050"/>
    <n v="0"/>
    <n v="1507"/>
    <e v="#NUM!"/>
    <n v="99.87"/>
    <e v="#DIV/0!"/>
    <x v="3"/>
    <s v="GalitGe@justice.gov.il"/>
    <x v="330"/>
  </r>
  <r>
    <m/>
    <m/>
    <s v="4502209512"/>
    <s v="ZNB"/>
    <s v="0800"/>
    <s v=""/>
    <d v="2022-08-02T00:00:00"/>
    <m/>
    <m/>
    <m/>
    <s v="70000071"/>
    <s v="ועד פרקליטים - פרקליטות מרכז"/>
    <s v=""/>
    <s v="3"/>
    <n v="37450"/>
    <s v="ILS"/>
    <n v="37450"/>
    <n v="98.13"/>
    <n v="36750"/>
    <n v="36750"/>
    <n v="700"/>
    <s v=""/>
    <s v=" תווי שי לראש השנה עבור פרקליטות מרכז פלילי 2022 א"/>
    <s v=""/>
    <n v="0"/>
    <s v="@FM@"/>
    <s v="88"/>
    <s v=""/>
    <s v="043545631"/>
    <s v=""/>
    <s v=""/>
    <n v="700"/>
    <n v="0"/>
    <n v="1507"/>
    <e v="#NUM!"/>
    <n v="98.13"/>
    <e v="#DIV/0!"/>
    <x v="3"/>
    <s v="GalitGe@justice.gov.il"/>
    <x v="331"/>
  </r>
  <r>
    <m/>
    <m/>
    <s v="4502209608"/>
    <s v="ZNB"/>
    <s v="0800"/>
    <s v=""/>
    <d v="2022-08-02T00:00:00"/>
    <m/>
    <m/>
    <m/>
    <s v="70000063"/>
    <s v="ועד ארצי רישום מקרקעין"/>
    <s v=""/>
    <s v="3"/>
    <n v="101150"/>
    <s v="ILS"/>
    <n v="101150"/>
    <n v="99.31"/>
    <n v="100450"/>
    <n v="100450"/>
    <n v="700"/>
    <s v=""/>
    <s v=" תווי ראש השנה 2022 רישום מקרקעין איש קשר: חוה לוי"/>
    <s v=""/>
    <n v="0"/>
    <s v="@FM@"/>
    <s v="88"/>
    <s v=""/>
    <s v="043545631"/>
    <s v=""/>
    <s v=""/>
    <n v="700"/>
    <n v="0"/>
    <n v="1507"/>
    <e v="#NUM!"/>
    <n v="99.31"/>
    <e v="#DIV/0!"/>
    <x v="3"/>
    <s v="GalitGe@justice.gov.il"/>
    <x v="330"/>
  </r>
  <r>
    <m/>
    <m/>
    <s v="4502213691"/>
    <s v="ZNB"/>
    <s v="0800"/>
    <s v=""/>
    <d v="2022-08-11T00:00:00"/>
    <d v="2023-08-14T00:00:00"/>
    <d v="2025-12-31T00:00:00"/>
    <m/>
    <s v="42364312"/>
    <s v="נוימן דורית"/>
    <s v="059271429"/>
    <s v="3"/>
    <n v="20459.54"/>
    <s v="ILS"/>
    <n v="20459.54"/>
    <n v="47.27"/>
    <n v="9679.82"/>
    <n v="9680.64"/>
    <n v="0"/>
    <s v=""/>
    <s v=" טיפולים פסיכולוגיים הון אנושי - רווחה מנשה מלול 0"/>
    <s v=""/>
    <n v="0"/>
    <s v="@FM@"/>
    <s v="23"/>
    <s v="57"/>
    <s v="043545631"/>
    <s v="  9,213.47"/>
    <s v="מנשה חי מלול"/>
    <n v="10778.92"/>
    <n v="28"/>
    <n v="23"/>
    <n v="4"/>
    <n v="47.27"/>
    <n v="0.8214285714285714"/>
    <x v="0"/>
    <s v="GalitGe@justice.gov.il"/>
    <x v="332"/>
  </r>
  <r>
    <m/>
    <m/>
    <s v="4502214886"/>
    <s v="ZPFC"/>
    <s v="0800"/>
    <s v=""/>
    <d v="2022-08-15T00:00:00"/>
    <m/>
    <m/>
    <m/>
    <s v="40328129"/>
    <s v="ד.מ. )0003( הנדסה בע&quot;מ"/>
    <s v="513228726"/>
    <s v="3"/>
    <n v="3872.76"/>
    <s v="ILS"/>
    <n v="3872.76"/>
    <n v="0"/>
    <n v="0"/>
    <n v="0"/>
    <n v="3872.76"/>
    <s v=""/>
    <s v=" אגף טכנולוגיות דיגיטליות ומידע מיכאל פדר 05040427"/>
    <s v=""/>
    <n v="0"/>
    <s v="@FM@"/>
    <s v="23"/>
    <s v="57"/>
    <s v="043545631"/>
    <s v=""/>
    <s v="אמיר סרחאן"/>
    <n v="3872.76"/>
    <n v="0"/>
    <n v="1507"/>
    <e v="#NUM!"/>
    <n v="0"/>
    <e v="#DIV/0!"/>
    <x v="3"/>
    <s v="GalitGe@justice.gov.il"/>
    <x v="333"/>
  </r>
  <r>
    <m/>
    <m/>
    <s v="4502214912"/>
    <s v="ZPFC"/>
    <s v="0800"/>
    <s v=""/>
    <d v="2022-08-15T00:00:00"/>
    <d v="2025-02-24T00:00:00"/>
    <d v="2025-08-07T00:00:00"/>
    <m/>
    <s v="40544510"/>
    <s v="הרוש דוד חיים"/>
    <s v="057788507"/>
    <s v="3"/>
    <n v="151006.85"/>
    <s v="ILS"/>
    <n v="151006.85"/>
    <n v="78.28"/>
    <n v="117864.44"/>
    <n v="117272.65"/>
    <n v="32200.01"/>
    <s v=""/>
    <s v=" שירותי גרפיקה דוברות דנה רונן אוטמזגין 050-620548"/>
    <s v=""/>
    <n v="0"/>
    <s v="@FM@"/>
    <s v="07"/>
    <s v=""/>
    <s v="043545631"/>
    <s v=""/>
    <s v="דנה אוטמזגין"/>
    <n v="32200.01"/>
    <n v="5"/>
    <n v="5"/>
    <n v="0"/>
    <n v="78.28"/>
    <n v="1"/>
    <x v="1"/>
    <s v="GalitGe@justice.gov.il"/>
    <x v="334"/>
  </r>
  <r>
    <m/>
    <m/>
    <s v="4502223034"/>
    <s v="ZPFC"/>
    <s v="0800"/>
    <s v=""/>
    <d v="2022-09-07T00:00:00"/>
    <m/>
    <m/>
    <m/>
    <s v="40001103"/>
    <s v="קרביץ )4791( בעמ"/>
    <s v="510674039"/>
    <s v="3"/>
    <n v="1830.48"/>
    <s v="ILS"/>
    <n v="1830.48"/>
    <n v="27.11"/>
    <n v="493.07"/>
    <n v="529.14"/>
    <n v="1547.03"/>
    <s v=""/>
    <s v=" ציוד משרדי, אפ&quot;כ - יחידת חילוט, לילית ביטון, 0506"/>
    <s v="X"/>
    <n v="0"/>
    <s v="@FM@"/>
    <s v="07"/>
    <s v=""/>
    <s v="043545631"/>
    <s v=""/>
    <s v="לילית ביטון"/>
    <n v="1337.41"/>
    <n v="0"/>
    <n v="1507"/>
    <e v="#NUM!"/>
    <n v="27.11"/>
    <e v="#DIV/0!"/>
    <x v="3"/>
    <s v="GalitGe@justice.gov.il"/>
    <x v="171"/>
  </r>
  <r>
    <m/>
    <m/>
    <s v="4502223049"/>
    <s v="ZPFC"/>
    <s v="0800"/>
    <s v=""/>
    <d v="2022-09-07T00:00:00"/>
    <m/>
    <m/>
    <m/>
    <s v="40001103"/>
    <s v="קרביץ )4791( בעמ"/>
    <s v="510674039"/>
    <s v="3"/>
    <n v="2217.06"/>
    <s v="ILS"/>
    <n v="2217.06"/>
    <n v="55.3"/>
    <n v="1221.1300000000001"/>
    <n v="1310.44"/>
    <n v="1151.7"/>
    <s v=""/>
    <s v=" ציוד משרדי, אפ&quot;כ חיפה, ורדה ויטמן, 0506216645 התש"/>
    <s v="X"/>
    <n v="0"/>
    <s v="@FM@"/>
    <s v="07"/>
    <s v=""/>
    <s v="043545631"/>
    <s v=""/>
    <s v=""/>
    <n v="995.66"/>
    <n v="0"/>
    <n v="1507"/>
    <e v="#NUM!"/>
    <n v="55.3"/>
    <e v="#DIV/0!"/>
    <x v="3"/>
    <s v="GalitGe@justice.gov.il"/>
    <x v="171"/>
  </r>
  <r>
    <m/>
    <m/>
    <s v="4502229662"/>
    <s v="ZPFC"/>
    <s v="0800"/>
    <s v=""/>
    <d v="2022-09-29T00:00:00"/>
    <m/>
    <m/>
    <m/>
    <s v="40003692"/>
    <s v="טופ-ליין יבוא ושיווק רהיטים בע&quot;מ"/>
    <s v="511613564"/>
    <s v="3"/>
    <n v="1781481.26"/>
    <s v="ILS"/>
    <n v="1781481.26"/>
    <n v="98.34"/>
    <n v="1739353.84"/>
    <n v="1800265.81"/>
    <n v="34329.760000000002"/>
    <s v=""/>
    <s v=" ריהוט משרדי בניין ראשי חדש, דליה בנימין 050621757"/>
    <s v="X"/>
    <n v="0"/>
    <s v="@FM@"/>
    <s v="07"/>
    <s v=""/>
    <s v="043545631"/>
    <s v=""/>
    <s v="אברהם לוי"/>
    <n v="29533.1"/>
    <n v="0"/>
    <n v="1507"/>
    <e v="#NUM!"/>
    <n v="98.34"/>
    <e v="#DIV/0!"/>
    <x v="3"/>
    <s v="GalitGe@justice.gov.il"/>
    <x v="219"/>
  </r>
  <r>
    <m/>
    <m/>
    <s v="4502234122"/>
    <s v="ZNB"/>
    <s v="0800"/>
    <s v=""/>
    <d v="2022-10-21T00:00:00"/>
    <m/>
    <m/>
    <m/>
    <s v="10000021"/>
    <s v="לשכת הפירסום הממשלתי"/>
    <s v=""/>
    <s v="3"/>
    <n v="950000"/>
    <s v="ILS"/>
    <n v="950000"/>
    <n v="65.2"/>
    <n v="619400"/>
    <n v="612758.19999999995"/>
    <n v="330600"/>
    <s v=""/>
    <s v=" דוברות פרסום קמפיינים ייעודי למגזר ערבי כולל הפקו"/>
    <s v=""/>
    <n v="0"/>
    <s v="@FM@"/>
    <s v="85"/>
    <s v=""/>
    <s v="043545631"/>
    <s v=""/>
    <s v=""/>
    <n v="330600"/>
    <n v="0"/>
    <n v="1507"/>
    <e v="#NUM!"/>
    <n v="65.2"/>
    <e v="#DIV/0!"/>
    <x v="3"/>
    <s v="GalitGe@justice.gov.il"/>
    <x v="335"/>
  </r>
  <r>
    <m/>
    <m/>
    <s v="4502239048"/>
    <s v="ZPFC"/>
    <s v="0800"/>
    <s v=""/>
    <d v="2022-11-02T00:00:00"/>
    <m/>
    <m/>
    <m/>
    <s v="41962166"/>
    <s v="מארק אופנהיימר דקלה"/>
    <s v="025545336"/>
    <s v="3"/>
    <n v="2253.83"/>
    <s v="ILS"/>
    <n v="2253.83"/>
    <n v="80"/>
    <n v="1800"/>
    <n v="1800"/>
    <n v="453.83"/>
    <s v=""/>
    <s v=" שירותי צילום והדפסה, עבור הלשכה המשפטית ירושלים ה"/>
    <s v=""/>
    <n v="0"/>
    <s v="@FM@"/>
    <s v="07"/>
    <s v=""/>
    <s v="043545631"/>
    <s v=""/>
    <s v="אמיר סרחאן"/>
    <n v="453.83"/>
    <n v="0"/>
    <n v="1507"/>
    <e v="#NUM!"/>
    <n v="80"/>
    <e v="#DIV/0!"/>
    <x v="3"/>
    <s v="GalitGe@justice.gov.il"/>
    <x v="336"/>
  </r>
  <r>
    <m/>
    <m/>
    <s v="4502239589"/>
    <s v="ZPFC"/>
    <s v="0800"/>
    <s v=""/>
    <d v="2022-11-02T00:00:00"/>
    <d v="2022-10-26T00:00:00"/>
    <d v="2025-10-21T00:00:00"/>
    <m/>
    <s v="40532585"/>
    <s v="רוגטקה - ניהול קמפיינים ברשת בע&quot;מ"/>
    <s v="514000835"/>
    <s v="3"/>
    <n v="94447.9"/>
    <s v="ILS"/>
    <n v="94447.9"/>
    <n v="26.14"/>
    <n v="24606.03"/>
    <n v="24606.03"/>
    <n v="69841.87"/>
    <s v=""/>
    <s v=" הפקת סרטון תדמית, לשכת הדובר- תחום פרסום ושיווק,"/>
    <s v=""/>
    <n v="0"/>
    <s v="@FM@"/>
    <s v="07"/>
    <s v=""/>
    <s v="043545631"/>
    <s v=""/>
    <s v="דנה אוטמזגין"/>
    <n v="69841.87"/>
    <n v="35"/>
    <n v="33"/>
    <n v="2"/>
    <n v="26.14"/>
    <n v="0.94285714285714284"/>
    <x v="0"/>
    <s v="GalitGe@justice.gov.il"/>
    <x v="337"/>
  </r>
  <r>
    <m/>
    <m/>
    <s v="4502245196"/>
    <s v="ZPFC"/>
    <s v="0800"/>
    <s v=""/>
    <d v="2022-11-14T00:00:00"/>
    <m/>
    <m/>
    <m/>
    <s v="40004164"/>
    <s v="פז קמעונאות ואנרגיה בע&quot;מ"/>
    <s v="510216054"/>
    <s v="3"/>
    <n v="49751.15"/>
    <s v="ILS"/>
    <n v="49751.15"/>
    <n v="72.459999999999994"/>
    <n v="36051.56"/>
    <n v="34564.11"/>
    <n v="13699.59"/>
    <s v=""/>
    <s v=" סולר, הלשכה הראשית ירושלים, אמיר סרחאן, 054-21164"/>
    <s v=""/>
    <n v="0"/>
    <s v="@FM@"/>
    <s v="07"/>
    <s v=""/>
    <s v="043545631"/>
    <s v=""/>
    <s v="אמיר סרחאן"/>
    <n v="13699.59"/>
    <n v="0"/>
    <n v="1507"/>
    <e v="#NUM!"/>
    <n v="72.459999999999994"/>
    <e v="#DIV/0!"/>
    <x v="3"/>
    <s v="GalitGe@justice.gov.il"/>
    <x v="338"/>
  </r>
  <r>
    <m/>
    <m/>
    <s v="4502245207"/>
    <s v="ZNB"/>
    <s v="0800"/>
    <s v=""/>
    <d v="2022-11-14T00:00:00"/>
    <m/>
    <m/>
    <m/>
    <s v="41609461"/>
    <s v="מוטי דפוס צבעי הקשת בע&quot;מ"/>
    <s v="515788024"/>
    <s v="3"/>
    <n v="807.12"/>
    <s v="ILS"/>
    <n v="807.12"/>
    <n v="0"/>
    <n v="0"/>
    <n v="0"/>
    <n v="807.12"/>
    <s v=""/>
    <s v=" שירותי צילום והדפסה, חטיבת ההון האנושי - משאבי אנ"/>
    <s v=""/>
    <n v="0"/>
    <s v="@FM@"/>
    <s v="23"/>
    <s v="57"/>
    <s v="043545631"/>
    <s v=""/>
    <s v=""/>
    <n v="807.12"/>
    <n v="0"/>
    <n v="1507"/>
    <e v="#NUM!"/>
    <n v="0"/>
    <e v="#DIV/0!"/>
    <x v="3"/>
    <s v="GalitGe@justice.gov.il"/>
    <x v="336"/>
  </r>
  <r>
    <m/>
    <m/>
    <s v="4502245498"/>
    <s v="ZNB"/>
    <s v="0800"/>
    <s v=""/>
    <d v="2022-11-15T00:00:00"/>
    <m/>
    <m/>
    <m/>
    <s v="41332424"/>
    <s v="כרם ניהול בתי מלון בע&quot;מ"/>
    <s v="515243244"/>
    <s v="3"/>
    <n v="15494"/>
    <s v="ILS"/>
    <n v="15494"/>
    <n v="95.29"/>
    <n v="14660.1"/>
    <n v="14660.1"/>
    <n v="731.6"/>
    <s v=""/>
    <s v=" יום עיון בתאריך 20/11/2022 חטיבת ההון האנושי - מש"/>
    <s v=""/>
    <n v="0"/>
    <s v="@FM@"/>
    <s v="23"/>
    <s v="57"/>
    <s v="043545631"/>
    <s v=""/>
    <s v="אילן כהן"/>
    <n v="731.6"/>
    <n v="0"/>
    <n v="1507"/>
    <e v="#NUM!"/>
    <n v="95.29"/>
    <e v="#DIV/0!"/>
    <x v="3"/>
    <s v="GalitGe@justice.gov.il"/>
    <x v="339"/>
  </r>
  <r>
    <m/>
    <m/>
    <s v="4502245714"/>
    <s v="ZNB"/>
    <s v="0800"/>
    <s v=""/>
    <d v="2022-11-15T00:00:00"/>
    <m/>
    <m/>
    <m/>
    <s v="40480383"/>
    <s v="ע. נדב פרחים ועיצובים בע&quot;מ"/>
    <s v="513626887"/>
    <s v="3"/>
    <n v="50391.9"/>
    <s v="ILS"/>
    <n v="50391.9"/>
    <n v="0"/>
    <n v="0"/>
    <n v="0"/>
    <n v="50391.9"/>
    <s v=""/>
    <s v=" שי לעובדים, חטיבת ההון האנושי - מחלקת רווחה, מנשה"/>
    <s v=""/>
    <n v="0"/>
    <s v="@FM@"/>
    <s v="23"/>
    <s v="57"/>
    <s v="043545631"/>
    <s v=""/>
    <s v="אורית לוי"/>
    <n v="50391.9"/>
    <n v="0"/>
    <n v="1507"/>
    <e v="#NUM!"/>
    <n v="0"/>
    <e v="#DIV/0!"/>
    <x v="3"/>
    <s v="GalitGe@justice.gov.il"/>
    <x v="340"/>
  </r>
  <r>
    <m/>
    <m/>
    <s v="4502245802"/>
    <s v="ZNB"/>
    <s v="0800"/>
    <s v=""/>
    <d v="2022-11-15T00:00:00"/>
    <m/>
    <m/>
    <m/>
    <s v="40011045"/>
    <s v="הוט - מערכות תקשורת בע&quot;מ"/>
    <s v="520040072"/>
    <s v="3"/>
    <n v="3874.2"/>
    <s v="ILS"/>
    <n v="3874.2"/>
    <n v="73.33"/>
    <n v="2831.4"/>
    <n v="2831.4"/>
    <n v="1038.4000000000001"/>
    <s v=""/>
    <s v=" שרותי כבלים עבור יחידות המשרד לשנת 2023 איש קשר:"/>
    <s v=""/>
    <n v="0"/>
    <s v="@FM@"/>
    <s v="23"/>
    <s v="57"/>
    <s v="043545631"/>
    <s v=""/>
    <s v="הדס לוגסי זקו"/>
    <n v="1038.4000000000001"/>
    <n v="0"/>
    <n v="1507"/>
    <e v="#NUM!"/>
    <n v="73.33"/>
    <e v="#DIV/0!"/>
    <x v="3"/>
    <s v="GalitGe@justice.gov.il"/>
    <x v="341"/>
  </r>
  <r>
    <m/>
    <m/>
    <s v="4502247082"/>
    <s v="ZNB"/>
    <s v="0800"/>
    <s v=""/>
    <d v="2022-11-17T00:00:00"/>
    <m/>
    <m/>
    <m/>
    <s v="10000021"/>
    <s v="לשכת הפירסום הממשלתי"/>
    <s v=""/>
    <s v="3"/>
    <n v="150000"/>
    <s v="ILS"/>
    <n v="150000"/>
    <n v="26.7"/>
    <n v="40050"/>
    <n v="40000"/>
    <n v="109950"/>
    <s v=""/>
    <s v=" שפה גרפית ועיצובים שונים לרשתות החברתיות לשכת הדו"/>
    <s v=""/>
    <n v="0"/>
    <s v="@FM@"/>
    <s v="23"/>
    <s v="12"/>
    <s v="043545631"/>
    <s v=""/>
    <s v=""/>
    <n v="109950"/>
    <n v="0"/>
    <n v="1507"/>
    <e v="#NUM!"/>
    <n v="26.7"/>
    <e v="#DIV/0!"/>
    <x v="3"/>
    <s v="GalitGe@justice.gov.il"/>
    <x v="342"/>
  </r>
  <r>
    <m/>
    <m/>
    <s v="4502249866"/>
    <s v="ZNB"/>
    <s v="0800"/>
    <s v=""/>
    <d v="2022-11-23T00:00:00"/>
    <d v="2022-10-30T00:00:00"/>
    <d v="2024-07-31T00:00:00"/>
    <m/>
    <s v="40004927"/>
    <s v="מחצית היובל בע&quot;מ"/>
    <s v="512686114"/>
    <s v="3"/>
    <n v="922059.84"/>
    <s v="ILS"/>
    <n v="922059.84"/>
    <n v="59.6"/>
    <n v="545179.62"/>
    <n v="543093.81000000006"/>
    <n v="372512.18"/>
    <s v=""/>
    <s v=" חטיבת תפעול ולוגיסטיקה אגף דיור ונכסים, עוזי נעים"/>
    <s v=""/>
    <n v="0"/>
    <s v="@FM@"/>
    <s v="23"/>
    <s v="01"/>
    <s v="043545631"/>
    <s v=""/>
    <s v="עוזי נעים"/>
    <n v="372512.17"/>
    <n v="21"/>
    <n v="33"/>
    <e v="#NUM!"/>
    <n v="59.6"/>
    <n v="1.5714285714285714"/>
    <x v="1"/>
    <s v="GalitGe@justice.gov.il"/>
    <x v="318"/>
  </r>
  <r>
    <m/>
    <m/>
    <s v="4502250253"/>
    <s v="ZNB"/>
    <s v="0800"/>
    <s v=""/>
    <d v="2022-11-23T00:00:00"/>
    <m/>
    <m/>
    <m/>
    <s v="41634039"/>
    <s v="וירטו"/>
    <s v="558343091"/>
    <s v="3"/>
    <n v="32096"/>
    <s v="ILS"/>
    <n v="32096"/>
    <n v="0"/>
    <n v="0"/>
    <n v="0"/>
    <n v="32096"/>
    <s v=""/>
    <s v=" חטיבת ההון האנושי משאבי אנוש- ממונה שוויון מגדרי"/>
    <s v=""/>
    <n v="0"/>
    <s v="@FM@"/>
    <s v="23"/>
    <s v="57"/>
    <s v="043545631"/>
    <s v=""/>
    <s v=""/>
    <n v="32096"/>
    <n v="0"/>
    <n v="1507"/>
    <e v="#NUM!"/>
    <n v="0"/>
    <e v="#DIV/0!"/>
    <x v="3"/>
    <s v="GalitGe@justice.gov.il"/>
    <x v="343"/>
  </r>
  <r>
    <m/>
    <m/>
    <s v="4502250267"/>
    <s v="ZNB"/>
    <s v="0800"/>
    <s v=""/>
    <d v="2022-11-23T00:00:00"/>
    <m/>
    <m/>
    <m/>
    <s v="41338807"/>
    <s v="רמות ניהול ואחזקה קרסו באר שבע בע&quot;מ"/>
    <s v="515214518"/>
    <s v="3"/>
    <n v="1827.58"/>
    <s v="ILS"/>
    <n v="1827.58"/>
    <n v="0"/>
    <n v="0"/>
    <n v="0"/>
    <n v="1827.58"/>
    <s v=""/>
    <s v=" חטיבת תפעול ולוגיסטיקה מרחב לוגיסטי דרום, עמוס סג"/>
    <s v=""/>
    <n v="0"/>
    <s v="@FM@"/>
    <s v="23"/>
    <s v="57"/>
    <s v="043545631"/>
    <s v=""/>
    <s v=""/>
    <n v="1827.58"/>
    <n v="0"/>
    <n v="1507"/>
    <e v="#NUM!"/>
    <n v="0"/>
    <e v="#DIV/0!"/>
    <x v="3"/>
    <s v="GalitGe@justice.gov.il"/>
    <x v="318"/>
  </r>
  <r>
    <m/>
    <m/>
    <s v="4502250270"/>
    <s v="ZPFC"/>
    <s v="0800"/>
    <s v=""/>
    <d v="2022-11-23T00:00:00"/>
    <m/>
    <m/>
    <m/>
    <s v="40167927"/>
    <s v="איקן - מס בע&quot;מ"/>
    <s v="512495706"/>
    <s v="3"/>
    <n v="34588.129999999997"/>
    <s v="ILS"/>
    <n v="34588.129999999997"/>
    <n v="82.44"/>
    <n v="28449.87"/>
    <n v="28449.87"/>
    <n v="6111.33"/>
    <s v=""/>
    <s v=" נציבות תלונות הציבור על שופטים, נפתלי גרפי 050-62"/>
    <s v=""/>
    <n v="0"/>
    <s v="@FM@"/>
    <s v="07"/>
    <s v=""/>
    <s v="043545631"/>
    <s v=""/>
    <s v="נפתלי ג'רפי"/>
    <n v="6111.33"/>
    <n v="0"/>
    <n v="1507"/>
    <e v="#NUM!"/>
    <n v="82.44"/>
    <e v="#DIV/0!"/>
    <x v="3"/>
    <s v="GalitGe@justice.gov.il"/>
    <x v="344"/>
  </r>
  <r>
    <m/>
    <m/>
    <s v="4502253579"/>
    <s v="ZPFC"/>
    <s v="0800"/>
    <s v=""/>
    <d v="2022-11-29T00:00:00"/>
    <m/>
    <m/>
    <m/>
    <s v="40188396"/>
    <s v="אור - סריקה ותווינים בע&quot;מ"/>
    <s v="511781213"/>
    <s v="3"/>
    <n v="50427.360000000001"/>
    <s v="ILS"/>
    <n v="50427.360000000001"/>
    <n v="11.87"/>
    <n v="5987.68"/>
    <n v="5984.64"/>
    <n v="44442.720000000001"/>
    <s v=""/>
    <s v=" הדפסות עבור אגף א' דיור ונכסים איש קשר: עוזי נעים"/>
    <s v=""/>
    <n v="0"/>
    <s v="@FM@"/>
    <s v="23"/>
    <s v="57"/>
    <s v="043545631"/>
    <s v=" 37,068.92"/>
    <s v="עוזי נעים"/>
    <n v="44442.720000000001"/>
    <n v="0"/>
    <n v="1507"/>
    <e v="#NUM!"/>
    <n v="11.87"/>
    <e v="#DIV/0!"/>
    <x v="3"/>
    <s v="GalitGe@justice.gov.il"/>
    <x v="345"/>
  </r>
  <r>
    <m/>
    <m/>
    <s v="4502253743"/>
    <s v="ZNB"/>
    <s v="0800"/>
    <s v=""/>
    <d v="2022-11-29T00:00:00"/>
    <m/>
    <m/>
    <m/>
    <s v="41537843"/>
    <s v="פ.ק. אלקטרה בע&quot;מ"/>
    <s v="515703858"/>
    <s v="3"/>
    <n v="11476.44"/>
    <s v="ILS"/>
    <n v="11476.44"/>
    <n v="0"/>
    <n v="0"/>
    <n v="0"/>
    <n v="11476.44"/>
    <s v=""/>
    <s v=" השכרת גנרטור בית מע&quot;צ התשלום יהיה לפי ביצוע בפועל"/>
    <s v=""/>
    <n v="0"/>
    <s v="@FM@"/>
    <s v="23"/>
    <s v="57"/>
    <s v="043545631"/>
    <s v=""/>
    <s v="אמיר סרחאן"/>
    <n v="11476.44"/>
    <n v="0"/>
    <n v="1507"/>
    <e v="#NUM!"/>
    <n v="0"/>
    <e v="#DIV/0!"/>
    <x v="3"/>
    <s v="GalitGe@justice.gov.il"/>
    <x v="346"/>
  </r>
  <r>
    <m/>
    <m/>
    <s v="4502254733"/>
    <s v="ZNB"/>
    <s v="0800"/>
    <s v=""/>
    <d v="2022-11-30T00:00:00"/>
    <m/>
    <m/>
    <m/>
    <s v="41537843"/>
    <s v="פ.ק. אלקטרה בע&quot;מ"/>
    <s v="515703858"/>
    <s v="3"/>
    <n v="3930.67"/>
    <s v="ILS"/>
    <n v="3930.67"/>
    <n v="74.64"/>
    <n v="2927.67"/>
    <n v="2927.67"/>
    <n v="1003"/>
    <s v=""/>
    <s v=" תיקון גנרטור בית מע&quot;צ התשלום יהיה לפי ביצוע בפועל"/>
    <s v=""/>
    <n v="0"/>
    <s v="@FM@"/>
    <s v="23"/>
    <s v="57"/>
    <s v="043545631"/>
    <s v=""/>
    <s v="אמיר סרחאן"/>
    <n v="1003"/>
    <n v="0"/>
    <n v="1507"/>
    <e v="#NUM!"/>
    <n v="74.64"/>
    <e v="#DIV/0!"/>
    <x v="3"/>
    <s v="GalitGe@justice.gov.il"/>
    <x v="347"/>
  </r>
  <r>
    <m/>
    <m/>
    <s v="4502258809"/>
    <s v="ZNB"/>
    <s v="0800"/>
    <s v=""/>
    <d v="2022-12-06T00:00:00"/>
    <m/>
    <m/>
    <m/>
    <s v="40289685"/>
    <s v="אל הלב (ע&quot;ר)"/>
    <s v=""/>
    <s v="3"/>
    <n v="3400"/>
    <s v="ILS"/>
    <n v="3400"/>
    <n v="0"/>
    <n v="0"/>
    <n v="0"/>
    <n v="3400"/>
    <s v=""/>
    <s v=" ליווי ייעוצי לתהליכים ושינויים הון אנושי משאבי אנ"/>
    <s v=""/>
    <n v="0"/>
    <s v="@FM@"/>
    <s v="23"/>
    <s v="57"/>
    <s v="043545631"/>
    <s v=""/>
    <s v=""/>
    <n v="3400"/>
    <n v="0"/>
    <n v="1507"/>
    <e v="#NUM!"/>
    <n v="0"/>
    <e v="#DIV/0!"/>
    <x v="3"/>
    <s v="GalitGe@justice.gov.il"/>
    <x v="348"/>
  </r>
  <r>
    <m/>
    <m/>
    <s v="4502258819"/>
    <s v="ZPFC"/>
    <s v="0800"/>
    <s v=""/>
    <d v="2022-12-06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ולטימדיה אפ&quot;כ ת&quot;א, נורית יוחאי 050-6216157 התשלו"/>
    <s v="X"/>
    <n v="0"/>
    <s v="@FM@"/>
    <s v="07"/>
    <s v=""/>
    <s v="043545631"/>
    <s v=""/>
    <s v="נורית יוחאי"/>
    <n v="2527.4499999999998"/>
    <n v="0"/>
    <n v="1507"/>
    <e v="#NUM!"/>
    <n v="0"/>
    <e v="#DIV/0!"/>
    <x v="3"/>
    <s v="GalitGe@justice.gov.il"/>
    <x v="349"/>
  </r>
  <r>
    <m/>
    <m/>
    <s v="4502261257"/>
    <s v="ZNB"/>
    <s v="0800"/>
    <s v=""/>
    <d v="2022-12-11T00:00:00"/>
    <m/>
    <m/>
    <m/>
    <s v="40993298"/>
    <s v="שרון הדברה ירוקה בע&quot;מ"/>
    <s v="514960459"/>
    <s v="3"/>
    <n v="3540"/>
    <s v="ILS"/>
    <n v="3540"/>
    <n v="0"/>
    <n v="0"/>
    <n v="0"/>
    <n v="3540"/>
    <s v=""/>
    <s v=" חטיבת תפעול ולוגיסטיקה- מרחב לוגיסטי ירושלים, אמי"/>
    <s v=""/>
    <n v="0"/>
    <s v="@FM@"/>
    <s v="23"/>
    <s v="57"/>
    <s v="043545631"/>
    <s v=""/>
    <s v=""/>
    <n v="3540"/>
    <n v="0"/>
    <n v="1507"/>
    <e v="#NUM!"/>
    <n v="0"/>
    <e v="#DIV/0!"/>
    <x v="3"/>
    <s v="GalitGe@justice.gov.il"/>
    <x v="318"/>
  </r>
  <r>
    <m/>
    <m/>
    <s v="4502263007"/>
    <s v="ZPFC"/>
    <s v="0800"/>
    <s v=""/>
    <d v="2022-12-12T00:00:00"/>
    <m/>
    <m/>
    <m/>
    <s v="40005151"/>
    <s v="צילומעתיק בעמ"/>
    <s v="520041880"/>
    <s v="3"/>
    <n v="58931.839999999997"/>
    <s v="ILS"/>
    <n v="58931.839999999997"/>
    <n v="0"/>
    <n v="0"/>
    <n v="0"/>
    <n v="57813.78"/>
    <s v=""/>
    <s v=" טונרים עבור מחסן טונרים חטיבת תפעול ולוגיסטיקה- מ"/>
    <s v="X"/>
    <n v="0"/>
    <s v="@FM@"/>
    <s v="07"/>
    <s v=""/>
    <s v="043545631"/>
    <s v=""/>
    <s v="חביב עזרן"/>
    <n v="58931.839999999997"/>
    <n v="0"/>
    <n v="1507"/>
    <e v="#NUM!"/>
    <n v="0"/>
    <e v="#DIV/0!"/>
    <x v="3"/>
    <s v="GalitGe@justice.gov.il"/>
    <x v="350"/>
  </r>
  <r>
    <m/>
    <m/>
    <s v="4502263252"/>
    <s v="ZNB"/>
    <s v="0800"/>
    <s v=""/>
    <d v="2022-12-12T00:00:00"/>
    <m/>
    <m/>
    <m/>
    <s v="40127592"/>
    <s v="בל (ג.י.י.ר.) בע&quot;מ"/>
    <s v="511661746"/>
    <s v="3"/>
    <n v="1977.87"/>
    <s v="ILS"/>
    <n v="1977.87"/>
    <n v="96.26"/>
    <n v="1892.68"/>
    <n v="1875.81"/>
    <n v="74.03"/>
    <s v=""/>
    <s v=" נציבות תלונות ציבור על השופטים נפתלי ג'רפי 050-62"/>
    <s v=""/>
    <n v="0"/>
    <s v="@FM@"/>
    <s v="23"/>
    <s v="57"/>
    <s v="043545631"/>
    <s v=""/>
    <s v=""/>
    <n v="74.03"/>
    <n v="0"/>
    <n v="1507"/>
    <e v="#NUM!"/>
    <n v="96.26"/>
    <e v="#DIV/0!"/>
    <x v="3"/>
    <s v="GalitGe@justice.gov.il"/>
    <x v="344"/>
  </r>
  <r>
    <m/>
    <m/>
    <s v="4502263262"/>
    <s v="ZNB"/>
    <s v="0800"/>
    <s v=""/>
    <d v="2022-12-12T00:00:00"/>
    <m/>
    <m/>
    <m/>
    <s v="40943594"/>
    <s v="פרוייקט נובה - ניהול בשירות הקהילה"/>
    <s v=""/>
    <s v="3"/>
    <n v="34114"/>
    <s v="ILS"/>
    <n v="34114"/>
    <n v="0"/>
    <n v="0"/>
    <n v="0"/>
    <n v="34114"/>
    <s v=""/>
    <s v=" אגף תכנון מדיניות ואסטרטגיה, אריאל נבו ‎052-30030"/>
    <s v=""/>
    <n v="0"/>
    <s v="@FM@"/>
    <s v="23"/>
    <s v="57"/>
    <s v="043545631"/>
    <s v=""/>
    <s v=""/>
    <n v="34114"/>
    <n v="0"/>
    <n v="1507"/>
    <e v="#NUM!"/>
    <n v="0"/>
    <e v="#DIV/0!"/>
    <x v="3"/>
    <s v="GalitGe@justice.gov.il"/>
    <x v="351"/>
  </r>
  <r>
    <m/>
    <m/>
    <s v="4502263840"/>
    <s v="ZPFC"/>
    <s v="0800"/>
    <s v=""/>
    <d v="2022-12-13T00:00:00"/>
    <m/>
    <m/>
    <m/>
    <s v="40532585"/>
    <s v="רוגטקה - ניהול קמפיינים ברשת בע&quot;מ"/>
    <s v="514000835"/>
    <s v="3"/>
    <n v="117925.59"/>
    <s v="ILS"/>
    <n v="117925.59"/>
    <n v="57.95"/>
    <n v="67799.98"/>
    <n v="67799.98"/>
    <n v="40846.129999999997"/>
    <s v=""/>
    <s v=" לשכת הדובר- תחום פרסום ושיווק, דנה רונן אוטמזגין"/>
    <s v=""/>
    <n v="0"/>
    <s v="@FM@"/>
    <s v="07"/>
    <s v=""/>
    <s v="043545631"/>
    <s v=""/>
    <s v="דנה אוטמזגין"/>
    <n v="40846.129999999997"/>
    <n v="0"/>
    <n v="1507"/>
    <e v="#NUM!"/>
    <n v="57.95"/>
    <e v="#DIV/0!"/>
    <x v="3"/>
    <s v="GalitGe@justice.gov.il"/>
    <x v="352"/>
  </r>
  <r>
    <m/>
    <m/>
    <s v="4502264330"/>
    <s v="ZNB"/>
    <s v="0800"/>
    <s v=""/>
    <d v="2022-12-13T00:00:00"/>
    <m/>
    <m/>
    <m/>
    <s v="40532484"/>
    <s v="ציפורי אירוח ואירועים בע&quot;מ"/>
    <s v="512874512"/>
    <s v="3"/>
    <n v="7788"/>
    <s v="ILS"/>
    <n v="7788"/>
    <n v="0"/>
    <n v="0"/>
    <n v="0"/>
    <n v="7788"/>
    <s v=""/>
    <s v=" אגף פיתוח ארגוני קיום הפעילות סוג הפעילות: מקצועי"/>
    <s v=""/>
    <n v="0"/>
    <s v="@FM@"/>
    <s v="23"/>
    <s v="57"/>
    <s v="043545631"/>
    <s v=""/>
    <s v=""/>
    <n v="7788"/>
    <n v="0"/>
    <n v="1507"/>
    <e v="#NUM!"/>
    <n v="0"/>
    <e v="#DIV/0!"/>
    <x v="3"/>
    <s v="GalitGe@justice.gov.il"/>
    <x v="353"/>
  </r>
  <r>
    <m/>
    <m/>
    <s v="4502272167"/>
    <s v="ZPFC"/>
    <s v="0800"/>
    <s v=""/>
    <d v="2022-12-27T00:00:00"/>
    <d v="2025-02-24T00:00:00"/>
    <d v="2025-11-24T00:00:00"/>
    <m/>
    <s v="40544510"/>
    <s v="הרוש דוד חיים"/>
    <s v="057788507"/>
    <s v="3"/>
    <n v="150761.85999999999"/>
    <s v="ILS"/>
    <n v="150761.85999999999"/>
    <n v="99.44"/>
    <n v="149328.9"/>
    <n v="149120.57"/>
    <n v="635.36"/>
    <s v=""/>
    <s v=" לשכת הדובר- תחום פרסום ושיווק, דנה רונן אוטמזגין"/>
    <s v=""/>
    <n v="0"/>
    <s v="@FM@"/>
    <s v="07"/>
    <s v=""/>
    <s v="043545631"/>
    <s v=""/>
    <s v="דנה אוטמזגין"/>
    <n v="635.36"/>
    <n v="9"/>
    <n v="5"/>
    <n v="3"/>
    <n v="99.44"/>
    <n v="0.55555555555555558"/>
    <x v="1"/>
    <s v="GalitGe@justice.gov.il"/>
    <x v="352"/>
  </r>
  <r>
    <m/>
    <m/>
    <s v="4502290746"/>
    <s v="ZNB"/>
    <s v="0800"/>
    <s v=""/>
    <d v="2023-02-02T00:00:00"/>
    <m/>
    <m/>
    <m/>
    <s v="40001594"/>
    <s v="מלונות הירדן מ.ה.י. בע&quot;מ"/>
    <s v="520034158"/>
    <s v="3"/>
    <n v="24213.599999999999"/>
    <s v="ILS"/>
    <n v="24213.599999999999"/>
    <n v="85"/>
    <n v="20427.66"/>
    <n v="20421.36"/>
    <n v="3632.04"/>
    <s v=""/>
    <s v=" חטיבת תפעול ולוגיסטיקה עבור לשכת השר נתנאלה בן דו"/>
    <s v=""/>
    <n v="0"/>
    <s v="@FM@"/>
    <s v="23"/>
    <s v="57"/>
    <s v="043545631"/>
    <s v=""/>
    <s v="נתנאלה בן דוד"/>
    <n v="3632.04"/>
    <n v="0"/>
    <n v="1507"/>
    <e v="#NUM!"/>
    <n v="85"/>
    <e v="#DIV/0!"/>
    <x v="3"/>
    <s v="GalitGe@justice.gov.il"/>
    <x v="318"/>
  </r>
  <r>
    <m/>
    <m/>
    <s v="4502293226"/>
    <s v="ZPFC"/>
    <s v="0800"/>
    <s v=""/>
    <d v="2023-02-07T00:00:00"/>
    <m/>
    <m/>
    <m/>
    <s v="40001103"/>
    <s v="קרביץ )4791( בעמ"/>
    <s v="510674039"/>
    <s v="3"/>
    <n v="24432.25"/>
    <s v="ILS"/>
    <n v="24432.25"/>
    <n v="96.78"/>
    <n v="23909.26"/>
    <n v="25652.31"/>
    <n v="594.01"/>
    <s v=""/>
    <s v=" הלשכה הראשית ירושלים, אמיר סרחאן, 054-2116418 התש"/>
    <s v="X"/>
    <n v="0"/>
    <s v="@FM@"/>
    <s v="07"/>
    <s v=""/>
    <s v="043545631"/>
    <s v=""/>
    <s v="אמיר סרחאן"/>
    <n v="513.51"/>
    <n v="0"/>
    <n v="1507"/>
    <e v="#NUM!"/>
    <n v="96.78"/>
    <e v="#DIV/0!"/>
    <x v="3"/>
    <s v="GalitGe@justice.gov.il"/>
    <x v="320"/>
  </r>
  <r>
    <m/>
    <m/>
    <s v="4502293314"/>
    <s v="ZPFC"/>
    <s v="0800"/>
    <s v=""/>
    <d v="2023-02-07T00:00:00"/>
    <m/>
    <m/>
    <m/>
    <s v="40001103"/>
    <s v="קרביץ )4791( בעמ"/>
    <s v="510674039"/>
    <s v="3"/>
    <n v="2097.5700000000002"/>
    <s v="ILS"/>
    <n v="2097.5700000000002"/>
    <n v="90.63"/>
    <n v="1899.08"/>
    <n v="2061.48"/>
    <n v="229.08"/>
    <s v=""/>
    <s v=" נציבות תלונות הציבור על שופטים, נפתלי ג'רפי, 0506"/>
    <s v="X"/>
    <n v="0"/>
    <s v="@FM@"/>
    <s v="07"/>
    <s v=""/>
    <s v="043545631"/>
    <s v=""/>
    <s v="נפתלי ג'רפי"/>
    <n v="198.04"/>
    <n v="0"/>
    <n v="1507"/>
    <e v="#NUM!"/>
    <n v="90.63"/>
    <e v="#DIV/0!"/>
    <x v="3"/>
    <s v="GalitGe@justice.gov.il"/>
    <x v="344"/>
  </r>
  <r>
    <m/>
    <m/>
    <s v="4502295480"/>
    <s v="ZNB"/>
    <s v="0800"/>
    <s v=""/>
    <d v="2023-02-13T00:00:00"/>
    <m/>
    <m/>
    <m/>
    <s v="40001324"/>
    <s v="מלונות לב דוד בע&quot;מ"/>
    <s v="511792012"/>
    <s v="3"/>
    <n v="20170.919999999998"/>
    <s v="ILS"/>
    <n v="20170.919999999998"/>
    <n v="30"/>
    <n v="6000"/>
    <n v="5800"/>
    <n v="14119.64"/>
    <s v=""/>
    <s v=" משאבי אנוש- נתנאלה בן דוד ‎054-5203337‏ התשלום יה"/>
    <s v=""/>
    <n v="0"/>
    <s v="@FM@"/>
    <s v="23"/>
    <s v="57"/>
    <s v="043545631"/>
    <s v=""/>
    <s v=""/>
    <n v="14119.64"/>
    <n v="0"/>
    <n v="1507"/>
    <e v="#NUM!"/>
    <n v="30"/>
    <e v="#DIV/0!"/>
    <x v="3"/>
    <s v="GalitGe@justice.gov.il"/>
    <x v="354"/>
  </r>
  <r>
    <m/>
    <m/>
    <s v="4502295720"/>
    <s v="ZNB"/>
    <s v="0800"/>
    <s v=""/>
    <d v="2023-02-13T00:00:00"/>
    <m/>
    <m/>
    <m/>
    <s v="10000173"/>
    <s v="המדפיס הממשלתי"/>
    <s v=""/>
    <s v="3"/>
    <n v="9540"/>
    <s v="ILS"/>
    <n v="9540"/>
    <n v="92.87"/>
    <n v="8860"/>
    <n v="8860"/>
    <n v="680"/>
    <s v=""/>
    <s v=" ייעוץ וחקיקה מחלקה למשפט בין לאומי מאיה ידיד לוי"/>
    <s v=""/>
    <n v="0"/>
    <s v="@FM@"/>
    <s v="85"/>
    <s v=""/>
    <s v="043545631"/>
    <s v=""/>
    <s v=""/>
    <n v="680"/>
    <n v="0"/>
    <n v="1507"/>
    <e v="#NUM!"/>
    <n v="92.87"/>
    <e v="#DIV/0!"/>
    <x v="3"/>
    <s v="GalitGe@justice.gov.il"/>
    <x v="355"/>
  </r>
  <r>
    <m/>
    <m/>
    <s v="4502295735"/>
    <s v="ZPFC"/>
    <s v="0800"/>
    <s v=""/>
    <d v="2023-02-13T00:00:00"/>
    <m/>
    <m/>
    <m/>
    <s v="41915625"/>
    <s v="לייזר מכוני העתקות בע&quot;מ"/>
    <s v="514864370"/>
    <s v="3"/>
    <n v="4265.7"/>
    <s v="ILS"/>
    <n v="4265.7"/>
    <n v="30.84"/>
    <n v="1304.55"/>
    <n v="1294.02"/>
    <n v="2950"/>
    <s v=""/>
    <s v=" חטיבת תפעול ולוגיסטיקה ירושלים, אמיר סרחאן, 050-6"/>
    <s v=""/>
    <n v="0"/>
    <s v="@FM@"/>
    <s v="23"/>
    <s v="57"/>
    <s v="043545631"/>
    <s v=""/>
    <s v="אמיר סרחאן"/>
    <n v="2950"/>
    <n v="0"/>
    <n v="1507"/>
    <e v="#NUM!"/>
    <n v="30.84"/>
    <e v="#DIV/0!"/>
    <x v="3"/>
    <s v="GalitGe@justice.gov.il"/>
    <x v="318"/>
  </r>
  <r>
    <m/>
    <m/>
    <s v="4502297302"/>
    <s v="ZNB"/>
    <s v="0800"/>
    <s v=""/>
    <d v="2023-02-16T00:00:00"/>
    <m/>
    <m/>
    <m/>
    <s v="40981164"/>
    <s v="אמדדי יגאל"/>
    <s v="029507399"/>
    <s v="3"/>
    <n v="912.6"/>
    <s v="ILS"/>
    <n v="912.6"/>
    <n v="0"/>
    <n v="912.6"/>
    <n v="0"/>
    <n v="912.6"/>
    <s v=""/>
    <s v=" לשכה ראשית המחלקה לקשרי חוץ שחר בירוטקר  052-2671"/>
    <s v=""/>
    <n v="0"/>
    <s v="@FM@"/>
    <s v="23"/>
    <s v="57"/>
    <s v="043545631"/>
    <s v=""/>
    <s v=""/>
    <n v="912.6"/>
    <n v="0"/>
    <n v="1507"/>
    <e v="#NUM!"/>
    <n v="0"/>
    <e v="#DIV/0!"/>
    <x v="3"/>
    <s v="GalitGe@justice.gov.il"/>
    <x v="356"/>
  </r>
  <r>
    <m/>
    <m/>
    <s v="4502297931"/>
    <s v="ZPFC"/>
    <s v="0800"/>
    <s v=""/>
    <d v="2023-02-19T00:00:00"/>
    <m/>
    <m/>
    <m/>
    <s v="42018772"/>
    <s v="פיצה בן הלל בע&quot;מ"/>
    <s v="516124229"/>
    <s v="3"/>
    <n v="13817.09"/>
    <s v="ILS"/>
    <n v="13817.09"/>
    <n v="4.16"/>
    <n v="573.98"/>
    <n v="574.55999999999995"/>
    <n v="13242.52"/>
    <s v=""/>
    <s v=" ייעוץ וחקיקה כיבוד עבור לתקופת ההסדרים אשת קשר: ע"/>
    <s v=""/>
    <n v="0"/>
    <s v="@FM@"/>
    <s v="23"/>
    <s v="57"/>
    <s v="043545631"/>
    <s v=" 11,218.82"/>
    <s v=""/>
    <n v="13242.52"/>
    <n v="0"/>
    <n v="1507"/>
    <e v="#NUM!"/>
    <n v="4.16"/>
    <e v="#DIV/0!"/>
    <x v="3"/>
    <s v="GalitGe@justice.gov.il"/>
    <x v="355"/>
  </r>
  <r>
    <m/>
    <m/>
    <s v="4502298005"/>
    <s v="ZNB"/>
    <s v="0800"/>
    <s v=""/>
    <d v="2023-02-19T00:00:00"/>
    <m/>
    <m/>
    <m/>
    <s v="70031581"/>
    <s v="ועד מרכזי משרד המשפטים"/>
    <s v=""/>
    <s v="3"/>
    <n v="707400"/>
    <s v="ILS"/>
    <n v="707400"/>
    <n v="99.92"/>
    <n v="706800"/>
    <n v="706800"/>
    <n v="600"/>
    <s v=""/>
    <s v=" תווי שי לפסח 2023 עבור לשכה ראשית איש קשר: חוה לו"/>
    <s v=""/>
    <n v="0"/>
    <s v="@FM@"/>
    <s v="88"/>
    <s v=""/>
    <s v="043545631"/>
    <s v=""/>
    <s v=""/>
    <n v="600"/>
    <n v="0"/>
    <n v="1507"/>
    <e v="#NUM!"/>
    <n v="99.92"/>
    <e v="#DIV/0!"/>
    <x v="3"/>
    <s v="GalitGe@justice.gov.il"/>
    <x v="331"/>
  </r>
  <r>
    <m/>
    <m/>
    <s v="4502298009"/>
    <s v="ZNB"/>
    <s v="0800"/>
    <s v=""/>
    <d v="2023-02-19T00:00:00"/>
    <m/>
    <m/>
    <m/>
    <s v="70031456"/>
    <s v="ועד פרקליטות מחוז מרכז אזרחי"/>
    <s v=""/>
    <s v="3"/>
    <n v="14100"/>
    <s v="ILS"/>
    <n v="14100"/>
    <n v="0"/>
    <n v="14100"/>
    <n v="0"/>
    <n v="14100"/>
    <s v=""/>
    <s v=" תוי שי פסח 2023 עבור פרקליטות מרכז אזרחי אשי קשר:"/>
    <s v=""/>
    <n v="0"/>
    <s v="@FM@"/>
    <s v="88"/>
    <s v=""/>
    <s v="043545631"/>
    <s v=""/>
    <s v=""/>
    <n v="14100"/>
    <n v="0"/>
    <n v="1507"/>
    <e v="#NUM!"/>
    <n v="0"/>
    <e v="#DIV/0!"/>
    <x v="3"/>
    <s v="GalitGe@justice.gov.il"/>
    <x v="357"/>
  </r>
  <r>
    <m/>
    <m/>
    <s v="4502298230"/>
    <s v="ZNB"/>
    <s v="0800"/>
    <s v=""/>
    <d v="2023-02-20T00:00:00"/>
    <m/>
    <m/>
    <m/>
    <s v="70000066"/>
    <s v="ועד פרקליטות מחוז תל אביב"/>
    <s v=""/>
    <s v="3"/>
    <n v="14700"/>
    <s v="ILS"/>
    <n v="14700"/>
    <n v="0"/>
    <n v="14700"/>
    <n v="0"/>
    <n v="14700"/>
    <s v=""/>
    <s v=" תוי שי לפסח 2023 עבור פרקליטות מיסוי וכלכלה י איש"/>
    <s v=""/>
    <n v="0"/>
    <s v="@FM@"/>
    <s v="88"/>
    <s v=""/>
    <s v="043545631"/>
    <s v=""/>
    <s v=""/>
    <n v="14700"/>
    <n v="0"/>
    <n v="1507"/>
    <e v="#NUM!"/>
    <n v="0"/>
    <e v="#DIV/0!"/>
    <x v="3"/>
    <s v="GalitGe@justice.gov.il"/>
    <x v="358"/>
  </r>
  <r>
    <m/>
    <m/>
    <s v="4502298262"/>
    <s v="ZNB"/>
    <s v="0800"/>
    <s v=""/>
    <d v="2023-02-20T00:00:00"/>
    <m/>
    <m/>
    <m/>
    <s v="70000063"/>
    <s v="ועד ארצי רישום מקרקעין"/>
    <s v=""/>
    <s v="3"/>
    <n v="77100"/>
    <s v="ILS"/>
    <n v="77100"/>
    <n v="99.61"/>
    <n v="76800"/>
    <n v="76800"/>
    <n v="300"/>
    <s v=""/>
    <s v=" תווי פסח 2023 רישום מקרקעין איש קשר: חוה לוי תווי"/>
    <s v=""/>
    <n v="0"/>
    <s v="@FM@"/>
    <s v="88"/>
    <s v=""/>
    <s v="043545631"/>
    <s v=""/>
    <s v=""/>
    <n v="300"/>
    <n v="0"/>
    <n v="1507"/>
    <e v="#NUM!"/>
    <n v="99.61"/>
    <e v="#DIV/0!"/>
    <x v="3"/>
    <s v="GalitGe@justice.gov.il"/>
    <x v="359"/>
  </r>
  <r>
    <m/>
    <m/>
    <s v="4502298770"/>
    <s v="ZNB"/>
    <s v="0800"/>
    <s v=""/>
    <d v="2023-02-21T00:00:00"/>
    <d v="2023-01-01T00:00:00"/>
    <d v="2025-12-31T00:00:00"/>
    <m/>
    <s v="41003244"/>
    <s v="משרד האוצר/סוכנות נסיעות ממשלתית"/>
    <s v=""/>
    <s v="6"/>
    <n v="1202400"/>
    <s v="ILS"/>
    <n v="1202400"/>
    <n v="81.03"/>
    <n v="1198518.75"/>
    <n v="974249.29"/>
    <n v="83395.91"/>
    <s v=""/>
    <s v=" נסיעות לחו&quot;ל עבור שנת 2023/2024 אשת קשר: לינור כה"/>
    <s v=""/>
    <n v="0"/>
    <s v="@FM@"/>
    <s v="23"/>
    <s v="07"/>
    <s v="043545631"/>
    <s v=""/>
    <s v=""/>
    <n v="83395.91"/>
    <n v="35"/>
    <n v="31"/>
    <n v="4"/>
    <n v="81.03"/>
    <n v="0.88571428571428568"/>
    <x v="1"/>
    <s v="GalitGe@justice.gov.il"/>
    <x v="360"/>
  </r>
  <r>
    <m/>
    <m/>
    <s v="4502298976"/>
    <s v="ZNB"/>
    <s v="0800"/>
    <s v=""/>
    <d v="2023-02-21T00:00:00"/>
    <m/>
    <m/>
    <m/>
    <s v="40001324"/>
    <s v="מלונות לב דוד בע&quot;מ"/>
    <s v="511792012"/>
    <s v="3"/>
    <n v="30267"/>
    <s v="ILS"/>
    <n v="30267"/>
    <n v="1.67"/>
    <n v="500.18"/>
    <n v="500.18"/>
    <n v="29762.55"/>
    <s v=""/>
    <s v=" לינות עבור- קמ&quot;ט איו&quot;ש- סלמאן שנאן 050-2525762 הת"/>
    <s v=""/>
    <n v="0"/>
    <s v="@FM@"/>
    <s v="23"/>
    <s v="57"/>
    <s v="043545631"/>
    <s v=""/>
    <s v=""/>
    <n v="29762.55"/>
    <n v="0"/>
    <n v="1507"/>
    <e v="#NUM!"/>
    <n v="1.67"/>
    <e v="#DIV/0!"/>
    <x v="3"/>
    <s v="GalitGe@justice.gov.il"/>
    <x v="361"/>
  </r>
  <r>
    <m/>
    <m/>
    <s v="4502302128"/>
    <s v="ZNB"/>
    <s v="0800"/>
    <s v=""/>
    <d v="2023-03-01T00:00:00"/>
    <m/>
    <m/>
    <m/>
    <s v="40184020"/>
    <s v="חברת דואר ישראל בע&quot;מ"/>
    <s v="513467191"/>
    <s v="3"/>
    <n v="4945.25"/>
    <s v="ILS"/>
    <n v="4945.25"/>
    <n v="15.21"/>
    <n v="787.59"/>
    <n v="747.68"/>
    <n v="4192.99"/>
    <s v=""/>
    <s v=" שליחת מברקים לניחום אבלים לשכה ראשית חן אזולאי תמ"/>
    <s v=""/>
    <n v="0"/>
    <s v="@FM@"/>
    <s v="23"/>
    <s v="57"/>
    <s v="043545631"/>
    <s v=""/>
    <s v="הדר גור"/>
    <n v="4192.99"/>
    <n v="0"/>
    <n v="1507"/>
    <e v="#NUM!"/>
    <n v="15.21"/>
    <e v="#DIV/0!"/>
    <x v="3"/>
    <s v="GalitGe@justice.gov.il"/>
    <x v="362"/>
  </r>
  <r>
    <m/>
    <m/>
    <s v="4502302477"/>
    <s v="ZNB"/>
    <s v="0800"/>
    <s v=""/>
    <d v="2023-03-01T00:00:00"/>
    <m/>
    <m/>
    <m/>
    <s v="40557663"/>
    <s v="סאני תקשורת סלולרית בע&quot;מ"/>
    <s v="520031808"/>
    <s v="3"/>
    <n v="2360"/>
    <s v="ILS"/>
    <n v="2360"/>
    <n v="0"/>
    <n v="0"/>
    <n v="0"/>
    <n v="2360"/>
    <s v=""/>
    <s v=" מכשיר סלולר עבור בוחן ברשות הפטנטים חטיבת תפעול ו"/>
    <s v=""/>
    <n v="0"/>
    <s v="@FM@"/>
    <s v="99"/>
    <s v=""/>
    <s v="043545631"/>
    <s v=""/>
    <s v="הדס לוגסי זקו"/>
    <n v="2360"/>
    <n v="0"/>
    <n v="1507"/>
    <e v="#NUM!"/>
    <n v="0"/>
    <e v="#DIV/0!"/>
    <x v="3"/>
    <s v="GalitGe@justice.gov.il"/>
    <x v="363"/>
  </r>
  <r>
    <m/>
    <m/>
    <s v="4502302495"/>
    <s v="ZPFC"/>
    <s v="0800"/>
    <s v=""/>
    <d v="2023-03-01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s v=" החטיבה החברתית, סיון יונסי, ‎050-6217686‏ התשלום"/>
    <s v=""/>
    <n v="0"/>
    <s v="@FM@"/>
    <s v="23"/>
    <s v="57"/>
    <s v="043545631"/>
    <s v=""/>
    <s v="אמיר סרחאן"/>
    <n v="282.49"/>
    <n v="0"/>
    <n v="1507"/>
    <e v="#NUM!"/>
    <n v="0"/>
    <e v="#DIV/0!"/>
    <x v="3"/>
    <s v="GalitGe@justice.gov.il"/>
    <x v="364"/>
  </r>
  <r>
    <m/>
    <m/>
    <s v="4502302518"/>
    <s v="ZPFC"/>
    <s v="0800"/>
    <s v=""/>
    <d v="2023-03-01T00:00:00"/>
    <m/>
    <m/>
    <m/>
    <s v="40004164"/>
    <s v="פז קמעונאות ואנרגיה בע&quot;מ"/>
    <s v="510216054"/>
    <s v="3"/>
    <n v="60469.68"/>
    <s v="ILS"/>
    <n v="60469.68"/>
    <n v="80.53"/>
    <n v="48698.93"/>
    <n v="48697.760000000002"/>
    <n v="11770.76"/>
    <s v=""/>
    <s v=" סולר עבור לשכה ראשית תפעול ולוגיסטיקה- אמיר סרחאן"/>
    <s v=""/>
    <n v="0"/>
    <s v="@FM@"/>
    <s v="07"/>
    <s v=""/>
    <s v="043545631"/>
    <s v=""/>
    <s v="אמיר סרחאן"/>
    <n v="11770.76"/>
    <n v="0"/>
    <n v="1507"/>
    <e v="#NUM!"/>
    <n v="80.53"/>
    <e v="#DIV/0!"/>
    <x v="3"/>
    <s v="GalitGe@justice.gov.il"/>
    <x v="230"/>
  </r>
  <r>
    <m/>
    <m/>
    <s v="4502306700"/>
    <s v="ZNB"/>
    <s v="0800"/>
    <s v=""/>
    <d v="2023-03-13T00:00:00"/>
    <m/>
    <m/>
    <m/>
    <s v="40001579"/>
    <s v="חברת החשמל לישראל בעמ"/>
    <s v="520000472"/>
    <s v="3"/>
    <n v="7148.36"/>
    <s v="ILS"/>
    <n v="7148.36"/>
    <n v="0"/>
    <n v="0"/>
    <n v="0"/>
    <n v="7148.36"/>
    <s v=""/>
    <s v=" אגף דיור ונכסים, עוזי נעים, ‎052-7013137‏ התשלום"/>
    <s v=""/>
    <n v="0"/>
    <s v="@FM@"/>
    <s v="99"/>
    <s v=""/>
    <s v="043545631"/>
    <s v=""/>
    <s v=""/>
    <n v="7148.36"/>
    <n v="0"/>
    <n v="1507"/>
    <e v="#NUM!"/>
    <n v="0"/>
    <e v="#DIV/0!"/>
    <x v="3"/>
    <s v="GalitGe@justice.gov.il"/>
    <x v="365"/>
  </r>
  <r>
    <m/>
    <m/>
    <s v="4502306738"/>
    <s v="ZNB"/>
    <s v="0800"/>
    <s v=""/>
    <d v="2023-03-13T00:00:00"/>
    <m/>
    <m/>
    <m/>
    <s v="40001579"/>
    <s v="חברת החשמל לישראל בעמ"/>
    <s v="520000472"/>
    <s v="3"/>
    <n v="284.91000000000003"/>
    <s v="ILS"/>
    <n v="284.91000000000003"/>
    <n v="0"/>
    <n v="0"/>
    <n v="0"/>
    <n v="284.91000000000003"/>
    <s v=""/>
    <s v=" אגף דיור ונכסים, עוזי נעים, ‎052-7013137‏ התשלום"/>
    <s v=""/>
    <n v="0"/>
    <s v="@FM@"/>
    <s v="99"/>
    <s v=""/>
    <s v="043545631"/>
    <s v=""/>
    <s v=""/>
    <n v="284.91000000000003"/>
    <n v="0"/>
    <n v="1507"/>
    <e v="#NUM!"/>
    <n v="0"/>
    <e v="#DIV/0!"/>
    <x v="3"/>
    <s v="GalitGe@justice.gov.il"/>
    <x v="365"/>
  </r>
  <r>
    <m/>
    <m/>
    <s v="4502307691"/>
    <s v="ZPFC"/>
    <s v="0800"/>
    <s v=""/>
    <d v="2023-03-14T00:00:00"/>
    <m/>
    <m/>
    <m/>
    <s v="41915625"/>
    <s v="לייזר מכוני העתקות בע&quot;מ"/>
    <s v="514864370"/>
    <s v="3"/>
    <n v="161.66"/>
    <s v="ILS"/>
    <n v="161.66"/>
    <n v="0"/>
    <n v="0"/>
    <n v="0"/>
    <n v="161.66"/>
    <s v=""/>
    <s v=" אפ&quot;כ ת&quot;א- מיה לוי סאיל 050-6217087 התשלום יהיה לפ"/>
    <s v=""/>
    <n v="0"/>
    <s v="@FM@"/>
    <s v="23"/>
    <s v="57"/>
    <s v="043545631"/>
    <s v=""/>
    <s v="לילית ביטון"/>
    <n v="161.66"/>
    <n v="0"/>
    <n v="1507"/>
    <e v="#NUM!"/>
    <n v="0"/>
    <e v="#DIV/0!"/>
    <x v="3"/>
    <s v="GalitGe@justice.gov.il"/>
    <x v="366"/>
  </r>
  <r>
    <m/>
    <m/>
    <s v="4502310991"/>
    <s v="ZNB"/>
    <s v="0800"/>
    <s v=""/>
    <d v="2023-03-23T00:00:00"/>
    <m/>
    <m/>
    <m/>
    <s v="41035408"/>
    <s v="נוי אסף"/>
    <s v="029419397"/>
    <s v="3"/>
    <n v="4956"/>
    <s v="ILS"/>
    <n v="4956"/>
    <n v="0"/>
    <n v="0"/>
    <n v="0"/>
    <n v="4956"/>
    <s v=""/>
    <s v=" חטיבת תפעול ולוגיסטיקה ירושלים, אמיר סרחאן, 054-2"/>
    <s v=""/>
    <n v="0"/>
    <s v="@FM@"/>
    <s v="23"/>
    <s v="57"/>
    <s v="043545631"/>
    <s v=""/>
    <s v=""/>
    <n v="4956"/>
    <n v="0"/>
    <n v="1507"/>
    <e v="#NUM!"/>
    <n v="0"/>
    <e v="#DIV/0!"/>
    <x v="3"/>
    <s v="GalitGe@justice.gov.il"/>
    <x v="318"/>
  </r>
  <r>
    <m/>
    <m/>
    <s v="4502312638"/>
    <s v="ZNB"/>
    <s v="0800"/>
    <s v=""/>
    <d v="2023-03-28T00:00:00"/>
    <m/>
    <m/>
    <m/>
    <s v="40004883"/>
    <s v="שרגאי דגלים וסמלים בע&quot;מ"/>
    <s v="512534371"/>
    <s v="3"/>
    <n v="2284"/>
    <s v="ILS"/>
    <n v="2284"/>
    <n v="87.18"/>
    <n v="1989"/>
    <n v="1989"/>
    <n v="295"/>
    <s v=""/>
    <s v=" אפ&quot;כ ת&quot;א נורית יוחאי 050-6216157 התשלום יהיה לפי"/>
    <s v=""/>
    <n v="0"/>
    <s v="@FM@"/>
    <s v="23"/>
    <s v="57"/>
    <s v="043545631"/>
    <s v=""/>
    <s v="נורית יוחאי"/>
    <n v="295"/>
    <n v="0"/>
    <n v="1507"/>
    <e v="#NUM!"/>
    <n v="87.18"/>
    <e v="#DIV/0!"/>
    <x v="3"/>
    <s v="GalitGe@justice.gov.il"/>
    <x v="367"/>
  </r>
  <r>
    <m/>
    <m/>
    <s v="4502314962"/>
    <s v="ZPFC"/>
    <s v="0800"/>
    <s v=""/>
    <d v="2023-04-04T00:00:00"/>
    <m/>
    <m/>
    <m/>
    <s v="40301655"/>
    <s v="ראשי"/>
    <s v="033998097"/>
    <s v="3"/>
    <n v="25214.240000000002"/>
    <s v="ILS"/>
    <n v="25214.240000000002"/>
    <n v="18.8"/>
    <n v="4740"/>
    <n v="4740"/>
    <n v="20474.240000000002"/>
    <s v=""/>
    <s v=" כתיבת נאומים עבור מנכ&quot;ל משרד המשפטים אשת קשר:ציון"/>
    <s v=""/>
    <n v="0"/>
    <s v="@FM@"/>
    <s v="23"/>
    <s v="57"/>
    <s v="043545631"/>
    <s v=" 17,316.72"/>
    <s v="לילך שלי"/>
    <n v="20474.240000000002"/>
    <n v="0"/>
    <n v="1507"/>
    <e v="#NUM!"/>
    <n v="18.8"/>
    <e v="#DIV/0!"/>
    <x v="3"/>
    <s v="GalitGe@justice.gov.il"/>
    <x v="368"/>
  </r>
  <r>
    <m/>
    <m/>
    <s v="4502314967"/>
    <s v="ZPFC"/>
    <s v="0800"/>
    <s v=""/>
    <d v="2023-04-04T00:00:00"/>
    <m/>
    <m/>
    <m/>
    <s v="41593191"/>
    <s v="איתיאל ארנון"/>
    <s v="024542508"/>
    <s v="3"/>
    <n v="25000"/>
    <s v="ILS"/>
    <n v="25000"/>
    <n v="12.74"/>
    <n v="3186"/>
    <n v="3186"/>
    <n v="21814"/>
    <s v=""/>
    <s v=" כתיבת נאומים מנכ&quot;ל משרד המשפטים אשת קשר:ציון  052"/>
    <s v=""/>
    <n v="0"/>
    <s v="@FM@"/>
    <s v="23"/>
    <s v="57"/>
    <s v="043545631"/>
    <s v=" 20,398.01"/>
    <s v=""/>
    <n v="21814"/>
    <n v="0"/>
    <n v="1507"/>
    <e v="#NUM!"/>
    <n v="12.74"/>
    <e v="#DIV/0!"/>
    <x v="3"/>
    <s v="GalitGe@justice.gov.il"/>
    <x v="368"/>
  </r>
  <r>
    <m/>
    <m/>
    <s v="4502317196"/>
    <s v="ZNB"/>
    <s v="0800"/>
    <s v=""/>
    <d v="2023-04-19T00:00:00"/>
    <m/>
    <m/>
    <m/>
    <s v="42053280"/>
    <s v="סרמוני תה בע&quot;מ"/>
    <s v="513409136"/>
    <s v="3"/>
    <n v="42350.2"/>
    <s v="ILS"/>
    <n v="42350.2"/>
    <n v="8.3800000000000008"/>
    <n v="3529.83"/>
    <n v="3529.83"/>
    <n v="38801.94"/>
    <s v=""/>
    <s v=" ערכות תה לחולים חטיבת הון אנושי רווחה, מנשה מלול,"/>
    <s v=""/>
    <n v="0"/>
    <s v="@FM@"/>
    <s v="23"/>
    <s v="57"/>
    <s v="043545631"/>
    <s v=""/>
    <s v="אורית לוי"/>
    <n v="38801.94"/>
    <n v="0"/>
    <n v="1507"/>
    <e v="#NUM!"/>
    <n v="8.3800000000000008"/>
    <e v="#DIV/0!"/>
    <x v="3"/>
    <s v="GalitGe@justice.gov.il"/>
    <x v="369"/>
  </r>
  <r>
    <m/>
    <m/>
    <s v="4502318434"/>
    <s v="ZNB"/>
    <s v="0800"/>
    <s v=""/>
    <d v="2023-04-23T00:00:00"/>
    <m/>
    <m/>
    <m/>
    <s v="40001579"/>
    <s v="חברת החשמל לישראל בעמ"/>
    <s v="520000472"/>
    <s v="3"/>
    <n v="379.88"/>
    <s v="ILS"/>
    <n v="379.88"/>
    <n v="0"/>
    <n v="0"/>
    <n v="0"/>
    <n v="379.88"/>
    <s v=""/>
    <s v=" אגף א' דיור ונכסים, עוזי נעים, 052-7013137 עבור ב"/>
    <s v=""/>
    <n v="0"/>
    <s v="@FM@"/>
    <s v="99"/>
    <s v=""/>
    <s v="043545631"/>
    <s v=""/>
    <s v="עוזי נעים"/>
    <n v="379.88"/>
    <n v="0"/>
    <n v="1507"/>
    <e v="#NUM!"/>
    <n v="0"/>
    <e v="#DIV/0!"/>
    <x v="3"/>
    <s v="GalitGe@justice.gov.il"/>
    <x v="370"/>
  </r>
  <r>
    <m/>
    <m/>
    <s v="4502318496"/>
    <s v="ZNB"/>
    <s v="0800"/>
    <s v=""/>
    <d v="2023-04-23T00:00:00"/>
    <m/>
    <m/>
    <m/>
    <s v="40175957"/>
    <s v="מגן דוד אדם - עוסק מורשה"/>
    <s v=""/>
    <s v="3"/>
    <n v="147"/>
    <s v="ILS"/>
    <n v="147"/>
    <n v="0"/>
    <n v="0"/>
    <n v="0"/>
    <n v="147"/>
    <s v=""/>
    <s v=" פינוי באמובלנס עבור העובדת ירדנה שאטו מרישום מקרק"/>
    <s v=""/>
    <n v="0"/>
    <s v="@FM@"/>
    <s v="99"/>
    <s v=""/>
    <s v="043545631"/>
    <s v=""/>
    <s v=""/>
    <n v="147"/>
    <n v="0"/>
    <n v="1507"/>
    <e v="#NUM!"/>
    <n v="0"/>
    <e v="#DIV/0!"/>
    <x v="3"/>
    <s v="GalitGe@justice.gov.il"/>
    <x v="371"/>
  </r>
  <r>
    <m/>
    <m/>
    <s v="4502318678"/>
    <s v="ZPFC"/>
    <s v="0800"/>
    <s v=""/>
    <d v="2023-04-23T00:00:00"/>
    <m/>
    <m/>
    <m/>
    <s v="40001103"/>
    <s v="קרביץ )4791( בעמ"/>
    <s v="510674039"/>
    <s v="3"/>
    <n v="10885.33"/>
    <s v="ILS"/>
    <n v="10885.33"/>
    <n v="99.12"/>
    <n v="10791.59"/>
    <n v="11711"/>
    <n v="108.43"/>
    <s v=""/>
    <s v=" עבור מחלקת עזבונות אפ&quot;כ, לילית ביטון, 050-6217333"/>
    <s v="X"/>
    <n v="0"/>
    <s v="@FM@"/>
    <s v="07"/>
    <s v=""/>
    <s v="043545631"/>
    <s v=""/>
    <s v="לילית ביטון"/>
    <n v="93.74"/>
    <n v="0"/>
    <n v="1507"/>
    <e v="#NUM!"/>
    <n v="99.12"/>
    <e v="#DIV/0!"/>
    <x v="3"/>
    <s v="GalitGe@justice.gov.il"/>
    <x v="372"/>
  </r>
  <r>
    <m/>
    <m/>
    <s v="4502318962"/>
    <s v="ZNB"/>
    <s v="0800"/>
    <s v=""/>
    <d v="2023-04-24T00:00:00"/>
    <m/>
    <m/>
    <m/>
    <s v="40962355"/>
    <s v="פרימה מלונות ותיירות ישראל 1977 בע&quot;"/>
    <s v="510768401"/>
    <s v="3"/>
    <n v="16284"/>
    <s v="ILS"/>
    <n v="16284"/>
    <n v="6.67"/>
    <n v="1076.4000000000001"/>
    <n v="1029.5999999999999"/>
    <n v="15198.4"/>
    <s v=""/>
    <s v=" לשכת השר, נתנאלה בן דוד, ‎054-5203337‏ התשלום יהי"/>
    <s v=""/>
    <n v="0"/>
    <s v="@FM@"/>
    <s v="23"/>
    <s v="57"/>
    <s v="043545631"/>
    <s v=""/>
    <s v=""/>
    <n v="15198.4"/>
    <n v="0"/>
    <n v="1507"/>
    <e v="#NUM!"/>
    <n v="6.67"/>
    <e v="#DIV/0!"/>
    <x v="3"/>
    <s v="GalitGe@justice.gov.il"/>
    <x v="373"/>
  </r>
  <r>
    <m/>
    <m/>
    <s v="4502319002"/>
    <s v="ZPFC"/>
    <s v="0800"/>
    <s v=""/>
    <d v="2023-04-24T00:00:00"/>
    <m/>
    <m/>
    <m/>
    <s v="41915625"/>
    <s v="לייזר מכוני העתקות בע&quot;מ"/>
    <s v="514864370"/>
    <s v="3"/>
    <n v="416.54"/>
    <s v="ILS"/>
    <n v="416.54"/>
    <n v="0"/>
    <n v="0"/>
    <n v="0"/>
    <n v="416.54"/>
    <s v=""/>
    <s v=" אפ&quot;כ תל אביב, נורית יוחאי, 050-6216157 התשלום יהי"/>
    <s v=""/>
    <n v="0"/>
    <s v="@FM@"/>
    <s v="23"/>
    <s v="57"/>
    <s v="043545631"/>
    <s v=""/>
    <s v="נורית יוחאי"/>
    <n v="416.54"/>
    <n v="0"/>
    <n v="1507"/>
    <e v="#NUM!"/>
    <n v="0"/>
    <e v="#DIV/0!"/>
    <x v="3"/>
    <s v="GalitGe@justice.gov.il"/>
    <x v="374"/>
  </r>
  <r>
    <m/>
    <m/>
    <s v="4502321338"/>
    <s v="ZNB"/>
    <s v="0800"/>
    <s v=""/>
    <d v="2023-05-01T00:00:00"/>
    <m/>
    <m/>
    <m/>
    <s v="41609461"/>
    <s v="מוטי דפוס צבעי הקשת בע&quot;מ"/>
    <s v="515788024"/>
    <s v="3"/>
    <n v="2832"/>
    <s v="ILS"/>
    <n v="2832"/>
    <n v="0"/>
    <n v="0"/>
    <n v="0"/>
    <n v="2832"/>
    <s v=""/>
    <s v="  הנגשה לחוברת עבור דוח החקיקה הממשלתי ייעוץ וחקיק"/>
    <s v=""/>
    <n v="0"/>
    <s v="@FM@"/>
    <s v="23"/>
    <s v="57"/>
    <s v="043545631"/>
    <s v=""/>
    <s v=""/>
    <n v="2832"/>
    <n v="0"/>
    <n v="1507"/>
    <e v="#NUM!"/>
    <n v="0"/>
    <e v="#DIV/0!"/>
    <x v="3"/>
    <s v="GalitGe@justice.gov.il"/>
    <x v="375"/>
  </r>
  <r>
    <m/>
    <m/>
    <s v="4502324086"/>
    <s v="ZPFC"/>
    <s v="0800"/>
    <s v=""/>
    <d v="2023-05-08T00:00:00"/>
    <m/>
    <m/>
    <m/>
    <s v="40165941"/>
    <s v="מלכה יורם"/>
    <s v="058296302"/>
    <s v="3"/>
    <n v="50427.35"/>
    <s v="ILS"/>
    <n v="50427.35"/>
    <n v="89.6"/>
    <n v="45187.53"/>
    <n v="45182.25"/>
    <n v="5245.09"/>
    <s v=""/>
    <s v=" וילונות עבור מרחב ת&quot;א איש קשר: שלומי עטיה 0526676"/>
    <s v=""/>
    <n v="0"/>
    <s v="@FM@"/>
    <s v="23"/>
    <s v="57"/>
    <s v="043545631"/>
    <s v="  4,125.66"/>
    <s v=""/>
    <n v="5245.09"/>
    <n v="0"/>
    <n v="1507"/>
    <e v="#NUM!"/>
    <n v="89.6"/>
    <e v="#DIV/0!"/>
    <x v="3"/>
    <s v="GalitGe@justice.gov.il"/>
    <x v="376"/>
  </r>
  <r>
    <m/>
    <m/>
    <s v="4502326523"/>
    <s v="ZNB"/>
    <s v="0800"/>
    <s v=""/>
    <d v="2023-05-15T00:00:00"/>
    <m/>
    <m/>
    <m/>
    <s v="41472927"/>
    <s v="ואזנה יצחק צחי"/>
    <s v="033321324"/>
    <s v="3"/>
    <n v="613.6"/>
    <s v="ILS"/>
    <n v="613.6"/>
    <n v="0"/>
    <n v="0"/>
    <n v="0"/>
    <n v="613.6"/>
    <s v=""/>
    <s v=" חטיבת ההון האנושי- שמעון יצחקי 050-7868099 התשלום"/>
    <s v=""/>
    <n v="0"/>
    <s v="@FM@"/>
    <s v="23"/>
    <s v="57"/>
    <s v="043545631"/>
    <s v=""/>
    <s v="שמעון יצחקי"/>
    <n v="613.6"/>
    <n v="0"/>
    <n v="1507"/>
    <e v="#NUM!"/>
    <n v="0"/>
    <e v="#DIV/0!"/>
    <x v="3"/>
    <s v="GalitGe@justice.gov.il"/>
    <x v="343"/>
  </r>
  <r>
    <m/>
    <m/>
    <s v="4502330274"/>
    <s v="ZNB"/>
    <s v="0800"/>
    <s v=""/>
    <d v="2023-05-23T00:00:00"/>
    <m/>
    <m/>
    <m/>
    <s v="40001454"/>
    <s v="אלדן מלונות ונופש בע&quot;מ"/>
    <s v="512510017"/>
    <s v="3"/>
    <n v="14119.64"/>
    <s v="ILS"/>
    <n v="14119.64"/>
    <n v="25"/>
    <n v="3504.27"/>
    <n v="3500"/>
    <n v="10589.73"/>
    <s v=""/>
    <s v=" חטיבת תפעול ולגיסטיקה ירושלים, נתנאלה בן דוד, 054"/>
    <s v=""/>
    <n v="0"/>
    <s v="@FM@"/>
    <s v="23"/>
    <s v="57"/>
    <s v="043545631"/>
    <s v=""/>
    <s v=""/>
    <n v="10589.73"/>
    <n v="0"/>
    <n v="1507"/>
    <e v="#NUM!"/>
    <n v="25"/>
    <e v="#DIV/0!"/>
    <x v="3"/>
    <s v="GalitGe@justice.gov.il"/>
    <x v="318"/>
  </r>
  <r>
    <m/>
    <m/>
    <s v="4502333001"/>
    <s v="ZNB"/>
    <s v="0800"/>
    <s v=""/>
    <d v="2023-05-31T00:00:00"/>
    <m/>
    <m/>
    <m/>
    <s v="40284110"/>
    <s v="לוין גיל"/>
    <s v="057251738"/>
    <s v="3"/>
    <n v="4873.05"/>
    <s v="ILS"/>
    <n v="4873.05"/>
    <n v="0"/>
    <n v="0"/>
    <n v="0"/>
    <n v="4873.05"/>
    <s v=""/>
    <s v=" אפ&quot;כ תל אביב, נורית יוחאי, 050-6216157 התשלום יהי"/>
    <s v=""/>
    <n v="0"/>
    <s v="@FM@"/>
    <s v="23"/>
    <s v="57"/>
    <s v="043545631"/>
    <s v=""/>
    <s v=""/>
    <n v="4873.05"/>
    <n v="0"/>
    <n v="1507"/>
    <e v="#NUM!"/>
    <n v="0"/>
    <e v="#DIV/0!"/>
    <x v="3"/>
    <s v="GalitGe@justice.gov.il"/>
    <x v="374"/>
  </r>
  <r>
    <m/>
    <m/>
    <s v="4502333778"/>
    <s v="ZNB"/>
    <s v="0800"/>
    <s v=""/>
    <d v="2023-06-02T00:00:00"/>
    <m/>
    <m/>
    <m/>
    <s v="42412447"/>
    <s v="י.ה.ל.י שיווק וייצור תשמישי קדושה ב"/>
    <s v="516252319"/>
    <s v="3"/>
    <n v="318.60000000000002"/>
    <s v="ILS"/>
    <n v="318.60000000000002"/>
    <n v="0"/>
    <n v="0"/>
    <n v="0"/>
    <n v="318.60000000000002"/>
    <s v=""/>
    <s v=" חטיבת ההון האנושי- שמעון יצחקי 050-7868099 התשלום"/>
    <s v=""/>
    <n v="0"/>
    <s v="@FM@"/>
    <s v="23"/>
    <s v="57"/>
    <s v="043545631"/>
    <s v=""/>
    <s v=""/>
    <n v="318.60000000000002"/>
    <n v="0"/>
    <n v="1507"/>
    <e v="#NUM!"/>
    <n v="0"/>
    <e v="#DIV/0!"/>
    <x v="3"/>
    <s v="GalitGe@justice.gov.il"/>
    <x v="343"/>
  </r>
  <r>
    <m/>
    <m/>
    <s v="4502333782"/>
    <s v="ZNB"/>
    <s v="0800"/>
    <s v=""/>
    <d v="2023-06-02T00:00:00"/>
    <m/>
    <m/>
    <m/>
    <s v="41608393"/>
    <s v="אף.טי. פתרונות אוויריים בע&quot;מ"/>
    <s v="515661940"/>
    <s v="3"/>
    <n v="28380"/>
    <s v="ILS"/>
    <n v="28380"/>
    <n v="72.73"/>
    <n v="20592"/>
    <n v="20592"/>
    <n v="7788"/>
    <s v=""/>
    <s v=" אפ&quot;כ המחלקה הכלכלית, ניצה גרשון, 050-6217559 התשל"/>
    <s v=""/>
    <n v="0"/>
    <s v="@FM@"/>
    <s v="23"/>
    <s v="57"/>
    <s v="043545631"/>
    <s v=""/>
    <s v=""/>
    <n v="7788"/>
    <n v="0"/>
    <n v="1507"/>
    <e v="#NUM!"/>
    <n v="72.73"/>
    <e v="#DIV/0!"/>
    <x v="3"/>
    <s v="GalitGe@justice.gov.il"/>
    <x v="377"/>
  </r>
  <r>
    <m/>
    <m/>
    <s v="4502335197"/>
    <s v="ZNB"/>
    <s v="0800"/>
    <s v=""/>
    <d v="2023-06-06T00:00:00"/>
    <m/>
    <m/>
    <m/>
    <s v="42503981"/>
    <s v="ב.נ. ברקת אחזקות וסטודיו בע&quot;מ"/>
    <s v="512205428"/>
    <s v="3"/>
    <n v="1008.55"/>
    <s v="ILS"/>
    <n v="1008.55"/>
    <n v="0"/>
    <n v="0"/>
    <n v="0"/>
    <n v="1008.55"/>
    <s v=""/>
    <s v=" חטיבת תפעול ולוגיסטיקה- אורטל ערבוק מויאל 050-611"/>
    <s v=""/>
    <n v="0"/>
    <s v="@FM@"/>
    <s v="23"/>
    <s v="57"/>
    <s v="043545631"/>
    <s v=""/>
    <s v=""/>
    <n v="1008.55"/>
    <n v="0"/>
    <n v="1507"/>
    <e v="#NUM!"/>
    <n v="0"/>
    <e v="#DIV/0!"/>
    <x v="3"/>
    <s v="GalitGe@justice.gov.il"/>
    <x v="318"/>
  </r>
  <r>
    <m/>
    <m/>
    <s v="4502335475"/>
    <s v="ZNB"/>
    <s v="0800"/>
    <s v=""/>
    <d v="2023-06-07T00:00:00"/>
    <m/>
    <m/>
    <m/>
    <s v="42503496"/>
    <s v="סלומון צבי"/>
    <s v="033549494"/>
    <s v="3"/>
    <n v="1008.55"/>
    <s v="ILS"/>
    <n v="1008.55"/>
    <n v="0"/>
    <n v="0"/>
    <n v="0"/>
    <n v="1008.55"/>
    <s v=""/>
    <s v=" חטיבת תפעול ולוגיסטיקה- אורטל ערבוק מויאל 050-611"/>
    <s v=""/>
    <n v="0"/>
    <s v="@FM@"/>
    <s v="23"/>
    <s v="57"/>
    <s v="043545631"/>
    <s v=""/>
    <s v=""/>
    <n v="1008.55"/>
    <n v="0"/>
    <n v="1507"/>
    <e v="#NUM!"/>
    <n v="0"/>
    <e v="#DIV/0!"/>
    <x v="3"/>
    <s v="GalitGe@justice.gov.il"/>
    <x v="318"/>
  </r>
  <r>
    <m/>
    <m/>
    <s v="4502335640"/>
    <s v="ZNB"/>
    <s v="0800"/>
    <s v=""/>
    <d v="2023-06-07T00:00:00"/>
    <m/>
    <m/>
    <m/>
    <s v="40373214"/>
    <s v="או.די. פיתוח ארגוני (2004) בע&quot;מ"/>
    <s v="513593194"/>
    <s v="3"/>
    <n v="47400.6"/>
    <s v="ILS"/>
    <n v="47400.6"/>
    <n v="82.5"/>
    <n v="38774.1"/>
    <n v="38774.1"/>
    <n v="8295.1"/>
    <s v=""/>
    <s v=" תכנית הכשרת מנהלים עבור ייעוץ וחקיקה  חטיבת הון א"/>
    <s v=""/>
    <n v="0"/>
    <s v="@FM@"/>
    <s v="23"/>
    <s v="57"/>
    <s v="043545631"/>
    <s v=""/>
    <s v="שמעון יצחקי"/>
    <n v="8295.11"/>
    <n v="0"/>
    <n v="1507"/>
    <e v="#NUM!"/>
    <n v="82.5"/>
    <e v="#DIV/0!"/>
    <x v="3"/>
    <s v="GalitGe@justice.gov.il"/>
    <x v="378"/>
  </r>
  <r>
    <m/>
    <m/>
    <s v="4502336946"/>
    <s v="ZNB"/>
    <s v="0800"/>
    <s v=""/>
    <d v="2023-06-11T00:00:00"/>
    <m/>
    <m/>
    <m/>
    <s v="40300342"/>
    <s v="זהבה בנימין עיצוב וייצור בע&quot;מ"/>
    <s v=""/>
    <s v="3"/>
    <n v="1008.55"/>
    <s v="ILS"/>
    <n v="1008.55"/>
    <n v="0"/>
    <n v="0"/>
    <n v="0"/>
    <n v="1008.55"/>
    <s v=""/>
    <s v=" חטיבת תפעול ולוגיסטיקה-בניין חדש, אורטל ערבוק מוי"/>
    <s v=""/>
    <n v="0"/>
    <s v="@FM@"/>
    <s v="23"/>
    <s v="57"/>
    <s v="043545631"/>
    <s v=""/>
    <s v=""/>
    <n v="1008.55"/>
    <n v="0"/>
    <n v="1507"/>
    <e v="#NUM!"/>
    <n v="0"/>
    <e v="#DIV/0!"/>
    <x v="3"/>
    <s v="GalitGe@justice.gov.il"/>
    <x v="318"/>
  </r>
  <r>
    <m/>
    <m/>
    <s v="4502337438"/>
    <s v="ZNB"/>
    <s v="0800"/>
    <s v=""/>
    <d v="2023-06-12T00:00:00"/>
    <m/>
    <m/>
    <m/>
    <s v="41589924"/>
    <s v="כל פרוייקט ביובית - שרותי ביוב ואינ"/>
    <s v="515757458"/>
    <s v="3"/>
    <n v="4992.3100000000004"/>
    <s v="ILS"/>
    <n v="4992.3100000000004"/>
    <n v="0"/>
    <n v="0"/>
    <n v="0"/>
    <n v="4992.3100000000004"/>
    <s v=""/>
    <s v=" עבור פיצוץ צנרת בסנגוריה ת&quot;א חטיבת תפעול ולוגיסטי"/>
    <s v=""/>
    <n v="0"/>
    <s v="@FM@"/>
    <s v="23"/>
    <s v="57"/>
    <s v="043545631"/>
    <s v=""/>
    <s v="דסליין זאודו"/>
    <n v="4992.3100000000004"/>
    <n v="0"/>
    <n v="1507"/>
    <e v="#NUM!"/>
    <n v="0"/>
    <e v="#DIV/0!"/>
    <x v="3"/>
    <s v="GalitGe@justice.gov.il"/>
    <x v="379"/>
  </r>
  <r>
    <m/>
    <m/>
    <s v="4502339079"/>
    <s v="ZPFC"/>
    <s v="0800"/>
    <s v=""/>
    <d v="2023-06-15T00:00:00"/>
    <m/>
    <m/>
    <m/>
    <s v="42320510"/>
    <s v="מזנון מאמא"/>
    <s v="558421723"/>
    <s v="3"/>
    <n v="4941.93"/>
    <s v="ILS"/>
    <n v="4941.93"/>
    <n v="7.04"/>
    <n v="347.92"/>
    <n v="347.91"/>
    <n v="4594.01"/>
    <s v=""/>
    <s v=" שתייה עבור אפ&quot;כ-חדלות פירעון אשת קשר: לינה 050706"/>
    <s v=""/>
    <n v="0"/>
    <s v="@FM@"/>
    <s v="23"/>
    <s v="57"/>
    <s v="043545631"/>
    <s v="  3,890.67"/>
    <s v="לילית ביטון"/>
    <n v="4594.01"/>
    <n v="0"/>
    <n v="1507"/>
    <e v="#NUM!"/>
    <n v="7.04"/>
    <e v="#DIV/0!"/>
    <x v="3"/>
    <s v="GalitGe@justice.gov.il"/>
    <x v="380"/>
  </r>
  <r>
    <m/>
    <m/>
    <s v="4502340414"/>
    <s v="ZNB"/>
    <s v="0800"/>
    <s v=""/>
    <d v="2023-06-19T00:00:00"/>
    <m/>
    <m/>
    <m/>
    <s v="40285617"/>
    <s v="גואטה ציון חומרי בניין בע&quot;מ"/>
    <s v="514072339"/>
    <s v="3"/>
    <n v="46528.76"/>
    <s v="ILS"/>
    <n v="46528.76"/>
    <n v="0"/>
    <n v="0"/>
    <n v="0"/>
    <n v="46528.76"/>
    <s v=""/>
    <s v=" חטיבת תפעול ולוגיסטיקה ירושלים, ירון זוהר, 050-40"/>
    <s v=""/>
    <n v="0"/>
    <s v="@FM@"/>
    <s v="23"/>
    <s v="57"/>
    <s v="043545631"/>
    <s v=""/>
    <s v=""/>
    <n v="46528.76"/>
    <n v="0"/>
    <n v="1507"/>
    <e v="#NUM!"/>
    <n v="0"/>
    <e v="#DIV/0!"/>
    <x v="3"/>
    <s v="GalitGe@justice.gov.il"/>
    <x v="318"/>
  </r>
  <r>
    <m/>
    <m/>
    <s v="4502340418"/>
    <s v="ZNB"/>
    <s v="0800"/>
    <s v=""/>
    <d v="2023-06-19T00:00:00"/>
    <m/>
    <m/>
    <m/>
    <s v="42047474"/>
    <s v="בורג רז"/>
    <s v="062540745"/>
    <s v="3"/>
    <n v="5015"/>
    <s v="ILS"/>
    <n v="5015"/>
    <n v="56"/>
    <n v="2784.6"/>
    <n v="2784.6"/>
    <n v="2206.6"/>
    <s v=""/>
    <s v=" אפ&quot;כ - הרשם לענייני ירושה, ניצה גרשון, 050-621755"/>
    <s v=""/>
    <n v="0"/>
    <s v="@FM@"/>
    <s v="23"/>
    <s v="57"/>
    <s v="043545631"/>
    <s v=""/>
    <s v=""/>
    <n v="2206.6"/>
    <n v="0"/>
    <n v="1507"/>
    <e v="#NUM!"/>
    <n v="56"/>
    <e v="#DIV/0!"/>
    <x v="3"/>
    <s v="GalitGe@justice.gov.il"/>
    <x v="381"/>
  </r>
  <r>
    <m/>
    <m/>
    <s v="4502342851"/>
    <s v="ZNB"/>
    <s v="0800"/>
    <s v=""/>
    <d v="2023-06-26T00:00:00"/>
    <d v="2023-06-12T00:00:00"/>
    <d v="2026-06-11T00:00:00"/>
    <m/>
    <s v="42509664"/>
    <s v="רוזנבלט מיכל"/>
    <s v="025468315"/>
    <s v="3"/>
    <n v="59600.160000000003"/>
    <s v="ILS"/>
    <n v="59600.160000000003"/>
    <n v="52.55"/>
    <n v="31320"/>
    <n v="31320"/>
    <n v="28280.16"/>
    <s v=""/>
    <s v=" טיפולים פסיכולוגיים הון אנושי - רווחה מנשה מלול 0"/>
    <s v=""/>
    <n v="0"/>
    <s v="@FM@"/>
    <s v="23"/>
    <s v="57"/>
    <s v="043545631"/>
    <s v=" 26,840.16"/>
    <s v="מנשה חי מלול"/>
    <n v="28280.16"/>
    <n v="35"/>
    <n v="25"/>
    <n v="10"/>
    <n v="52.55"/>
    <n v="0.7142857142857143"/>
    <x v="1"/>
    <s v="GalitGe@justice.gov.il"/>
    <x v="332"/>
  </r>
  <r>
    <m/>
    <m/>
    <s v="4502343164"/>
    <s v="ZNB"/>
    <s v="0800"/>
    <s v=""/>
    <d v="2023-06-27T00:00:00"/>
    <m/>
    <m/>
    <m/>
    <s v="42503981"/>
    <s v="ב.נ. ברקת אחזקות וסטודיו בע&quot;מ"/>
    <s v="512205428"/>
    <s v="3"/>
    <n v="2017.09"/>
    <s v="ILS"/>
    <n v="2017.09"/>
    <n v="0"/>
    <n v="0"/>
    <n v="0"/>
    <n v="2017.09"/>
    <s v=""/>
    <s v=" חטיבת תפעול ולוגיסטיקה-בניין חדש, אורטל ערבוק מוי"/>
    <s v=""/>
    <n v="0"/>
    <s v="@FM@"/>
    <s v="23"/>
    <s v="57"/>
    <s v="043545631"/>
    <s v=""/>
    <s v=""/>
    <n v="2017.09"/>
    <n v="0"/>
    <n v="1507"/>
    <e v="#NUM!"/>
    <n v="0"/>
    <e v="#DIV/0!"/>
    <x v="3"/>
    <s v="GalitGe@justice.gov.il"/>
    <x v="318"/>
  </r>
  <r>
    <m/>
    <m/>
    <s v="4502343617"/>
    <s v="ZNB"/>
    <s v="0800"/>
    <s v=""/>
    <d v="2023-06-28T00:00:00"/>
    <m/>
    <m/>
    <m/>
    <s v="42470901"/>
    <s v="תבור איריס"/>
    <s v="057465460"/>
    <s v="3"/>
    <n v="4034.18"/>
    <s v="ILS"/>
    <n v="4034.18"/>
    <n v="0"/>
    <n v="0"/>
    <n v="0"/>
    <n v="4034.18"/>
    <s v=""/>
    <s v=" אפ&quot;כ הנהלה, ניצה גרשון, 050-6217559 התשלום יהיה ל"/>
    <s v=""/>
    <n v="0"/>
    <s v="@FM@"/>
    <s v="23"/>
    <s v="57"/>
    <s v="043545631"/>
    <s v=""/>
    <s v=""/>
    <n v="4034.18"/>
    <n v="0"/>
    <n v="1507"/>
    <e v="#NUM!"/>
    <n v="0"/>
    <e v="#DIV/0!"/>
    <x v="3"/>
    <s v="GalitGe@justice.gov.il"/>
    <x v="382"/>
  </r>
  <r>
    <m/>
    <m/>
    <s v="4502343657"/>
    <s v="ZNB"/>
    <s v="0800"/>
    <s v=""/>
    <d v="2023-06-28T00:00:00"/>
    <m/>
    <m/>
    <m/>
    <s v="42022613"/>
    <s v="שלף רתם"/>
    <s v="024309510"/>
    <s v="3"/>
    <n v="3025.64"/>
    <s v="ILS"/>
    <n v="3025.64"/>
    <n v="0"/>
    <n v="0"/>
    <n v="0"/>
    <n v="3025.64"/>
    <s v=""/>
    <s v=" אפ&quot;כ הנהלה, ניצה גרשון, 050-6217559 התשלום יהיה ל"/>
    <s v=""/>
    <n v="0"/>
    <s v="@FM@"/>
    <s v="23"/>
    <s v="57"/>
    <s v="043545631"/>
    <s v=""/>
    <s v=""/>
    <n v="3025.64"/>
    <n v="0"/>
    <n v="1507"/>
    <e v="#NUM!"/>
    <n v="0"/>
    <e v="#DIV/0!"/>
    <x v="3"/>
    <s v="GalitGe@justice.gov.il"/>
    <x v="382"/>
  </r>
  <r>
    <m/>
    <m/>
    <s v="4502344258"/>
    <s v="ZNB"/>
    <s v="0800"/>
    <s v=""/>
    <d v="2023-06-29T00:00:00"/>
    <m/>
    <m/>
    <m/>
    <s v="40377820"/>
    <s v="&quot;יחד&quot; הנדסה ותכנון מערכות ביטחון, ב"/>
    <s v="512726381"/>
    <s v="3"/>
    <n v="33139"/>
    <s v="ILS"/>
    <n v="33139"/>
    <n v="79.680000000000007"/>
    <n v="26243.1"/>
    <n v="26243.1"/>
    <n v="6749.6"/>
    <s v=""/>
    <s v=" מנהל אגף א' דיור ונכסים, עוזי נעים, 052-7013137 ה"/>
    <s v=""/>
    <n v="0"/>
    <s v="@FM@"/>
    <s v="23"/>
    <s v="57"/>
    <s v="043545631"/>
    <s v=""/>
    <s v=""/>
    <n v="6749.6"/>
    <n v="0"/>
    <n v="1507"/>
    <e v="#NUM!"/>
    <n v="79.680000000000007"/>
    <e v="#DIV/0!"/>
    <x v="3"/>
    <s v="GalitGe@justice.gov.il"/>
    <x v="383"/>
  </r>
  <r>
    <m/>
    <m/>
    <s v="4502344403"/>
    <s v="ZNB"/>
    <s v="0800"/>
    <s v=""/>
    <d v="2023-06-29T00:00:00"/>
    <d v="2023-07-01T00:00:00"/>
    <d v="2025-12-10T00:00:00"/>
    <m/>
    <s v="41592727"/>
    <s v="קלעי אריאלה"/>
    <s v="030164123"/>
    <s v="6"/>
    <n v="99990"/>
    <s v="ILS"/>
    <n v="99990"/>
    <n v="47.94"/>
    <n v="47932.5"/>
    <n v="47932.5"/>
    <n v="52057.5"/>
    <s v=""/>
    <s v=" סיוע בבדיקת חשיפתם של תיקי המשרד המופקדים בארכיון"/>
    <s v=""/>
    <n v="0"/>
    <s v="@FM@"/>
    <s v="23"/>
    <s v="01"/>
    <s v="043545631"/>
    <s v=" 52,057.50"/>
    <s v=""/>
    <n v="52057.5"/>
    <n v="29"/>
    <n v="25"/>
    <n v="4"/>
    <n v="47.94"/>
    <n v="0.86206896551724133"/>
    <x v="0"/>
    <s v="GalitGe@justice.gov.il"/>
    <x v="384"/>
  </r>
  <r>
    <m/>
    <m/>
    <s v="4502350385"/>
    <s v="ZPFC"/>
    <s v="0800"/>
    <s v=""/>
    <d v="2023-07-17T00:00:00"/>
    <m/>
    <m/>
    <m/>
    <s v="40460396"/>
    <s v="פרי-טורס בע&quot;מ"/>
    <s v="513697821"/>
    <s v="3"/>
    <n v="50621.33"/>
    <s v="ILS"/>
    <n v="50621.33"/>
    <n v="0"/>
    <n v="0"/>
    <n v="0"/>
    <n v="48173.46"/>
    <s v=""/>
    <s v=" סיור חד יומי לגמלאי משרד המשפטים עבור הון אנושי ר"/>
    <s v=""/>
    <n v="0"/>
    <s v="@FM@"/>
    <s v="07"/>
    <s v=""/>
    <s v="043545631"/>
    <s v=""/>
    <s v="חוה לוי"/>
    <n v="48173.46"/>
    <n v="0"/>
    <n v="1507"/>
    <e v="#NUM!"/>
    <n v="0"/>
    <e v="#DIV/0!"/>
    <x v="3"/>
    <s v="GalitGe@justice.gov.il"/>
    <x v="385"/>
  </r>
  <r>
    <m/>
    <m/>
    <s v="4502350577"/>
    <s v="ZPFC"/>
    <s v="0800"/>
    <s v=""/>
    <d v="2023-07-17T00:00:00"/>
    <m/>
    <m/>
    <m/>
    <s v="40001103"/>
    <s v="קרביץ )4791( בעמ"/>
    <s v="510674039"/>
    <s v="3"/>
    <n v="8197.76"/>
    <s v="ILS"/>
    <n v="8197.76"/>
    <n v="94.73"/>
    <n v="7764.44"/>
    <n v="8425.2099999999991"/>
    <n v="500.63"/>
    <s v=""/>
    <s v=" אפ&quot;כ הנהלה - לילית ביטון 050-6217333 התשלום יהיה"/>
    <s v="X"/>
    <n v="0"/>
    <s v="@FM@"/>
    <s v="07"/>
    <s v=""/>
    <s v="043545631"/>
    <s v=""/>
    <s v="לילית ביטון"/>
    <n v="432.79"/>
    <n v="0"/>
    <n v="1507"/>
    <e v="#NUM!"/>
    <n v="94.73"/>
    <e v="#DIV/0!"/>
    <x v="3"/>
    <s v="GalitGe@justice.gov.il"/>
    <x v="382"/>
  </r>
  <r>
    <m/>
    <m/>
    <s v="4502352340"/>
    <s v="ZNB"/>
    <s v="0800"/>
    <s v=""/>
    <d v="2023-07-20T00:00:00"/>
    <d v="2023-05-01T00:00:00"/>
    <d v="2024-03-31T00:00:00"/>
    <m/>
    <s v="40532594"/>
    <s v="וויסנטר בע&quot;מ"/>
    <s v="514039718"/>
    <s v="3"/>
    <n v="5085.21"/>
    <s v="ILS"/>
    <n v="5085.21"/>
    <n v="88.92"/>
    <n v="4597.3100000000004"/>
    <n v="4507.62"/>
    <n v="475.85"/>
    <s v=""/>
    <s v=" עבור שיחות ועידה בינלאומיות עבור כלל המשרד בהתאם"/>
    <s v=""/>
    <n v="0"/>
    <s v="@FM@"/>
    <s v="23"/>
    <s v="57"/>
    <s v="043545631"/>
    <s v=""/>
    <s v=""/>
    <n v="475.85"/>
    <n v="10"/>
    <n v="27"/>
    <e v="#NUM!"/>
    <n v="88.92"/>
    <n v="2.7"/>
    <x v="1"/>
    <s v="GalitGe@justice.gov.il"/>
    <x v="386"/>
  </r>
  <r>
    <m/>
    <m/>
    <s v="4502353369"/>
    <s v="ZPFC"/>
    <s v="0800"/>
    <s v=""/>
    <d v="2023-07-24T00:00:00"/>
    <m/>
    <m/>
    <m/>
    <s v="40001103"/>
    <s v="קרביץ )4791( בעמ"/>
    <s v="510674039"/>
    <s v="3"/>
    <n v="3762.45"/>
    <s v="ILS"/>
    <n v="3762.45"/>
    <n v="91.27"/>
    <n v="3432.3"/>
    <n v="3805.02"/>
    <n v="381.91"/>
    <s v=""/>
    <s v=" אפ&quot;כ היחידה הכלכלית, לילית ביטון, 050-6217333 התש"/>
    <s v="X"/>
    <n v="0"/>
    <s v="@FM@"/>
    <s v="07"/>
    <s v=""/>
    <s v="043545631"/>
    <s v=""/>
    <s v="לילית ביטון"/>
    <n v="330.15"/>
    <n v="0"/>
    <n v="1507"/>
    <e v="#NUM!"/>
    <n v="91.27"/>
    <e v="#DIV/0!"/>
    <x v="3"/>
    <s v="GalitGe@justice.gov.il"/>
    <x v="387"/>
  </r>
  <r>
    <m/>
    <m/>
    <s v="4502354583"/>
    <s v="ZNB"/>
    <s v="0800"/>
    <s v=""/>
    <d v="2023-07-26T00:00:00"/>
    <m/>
    <m/>
    <m/>
    <s v="41189395"/>
    <s v="חכם שושנה"/>
    <s v="037310380"/>
    <s v="3"/>
    <n v="1502.73"/>
    <s v="ILS"/>
    <n v="1502.73"/>
    <n v="0"/>
    <n v="0"/>
    <n v="0"/>
    <n v="1502.73"/>
    <s v=""/>
    <s v=" חטיבת תפעול ולוגיסטיקה תל אביב, שלמה עטיה, 052667"/>
    <s v=""/>
    <n v="0"/>
    <s v="@FM@"/>
    <s v="23"/>
    <s v="57"/>
    <s v="043545631"/>
    <s v=""/>
    <s v=""/>
    <n v="1502.73"/>
    <n v="0"/>
    <n v="1507"/>
    <e v="#NUM!"/>
    <n v="0"/>
    <e v="#DIV/0!"/>
    <x v="3"/>
    <s v="GalitGe@justice.gov.il"/>
    <x v="318"/>
  </r>
  <r>
    <m/>
    <m/>
    <s v="4502354655"/>
    <s v="ZPFC"/>
    <s v="0800"/>
    <s v=""/>
    <d v="2023-07-26T00:00:00"/>
    <m/>
    <m/>
    <m/>
    <s v="40001103"/>
    <s v="קרביץ )4791( בעמ"/>
    <s v="510674039"/>
    <s v="3"/>
    <n v="1460.84"/>
    <s v="ILS"/>
    <n v="1460.84"/>
    <n v="97.87"/>
    <n v="1460.63"/>
    <n v="1585.14"/>
    <n v="29.75"/>
    <s v=""/>
    <s v=" הממונה על חדלות פירעון‏ ב&quot;ש, מיה לוי סאיל, 050-62"/>
    <s v="X"/>
    <n v="0"/>
    <s v="@FM@"/>
    <s v="07"/>
    <s v=""/>
    <s v="043545631"/>
    <s v=""/>
    <s v="לילית ביטון"/>
    <n v="25.72"/>
    <n v="0"/>
    <n v="1507"/>
    <e v="#NUM!"/>
    <n v="97.87"/>
    <e v="#DIV/0!"/>
    <x v="3"/>
    <s v="GalitGe@justice.gov.il"/>
    <x v="388"/>
  </r>
  <r>
    <m/>
    <m/>
    <s v="4502357571"/>
    <s v="ZNB"/>
    <s v="0800"/>
    <s v=""/>
    <d v="2023-08-04T00:00:00"/>
    <d v="2023-08-01T00:00:00"/>
    <d v="2024-12-31T00:00:00"/>
    <m/>
    <s v="41579650"/>
    <s v="שיכון ובינוי -סולל בונה נצרת עילית"/>
    <s v="550278196"/>
    <s v="3"/>
    <n v="151282.04999999999"/>
    <s v="ILS"/>
    <n v="151282.04999999999"/>
    <n v="98.94"/>
    <n v="149008.17000000001"/>
    <n v="149008.17000000001"/>
    <n v="1609.56"/>
    <s v=""/>
    <s v=" התקשרות שיפוצים והתאמות עבור אגף א נכסים ודיור עו"/>
    <s v=""/>
    <n v="0"/>
    <s v="@FM@"/>
    <s v="23"/>
    <s v="01"/>
    <s v="043545631"/>
    <s v=""/>
    <s v="עוזי נעים"/>
    <n v="1609.56"/>
    <n v="16"/>
    <n v="24"/>
    <e v="#NUM!"/>
    <n v="98.94"/>
    <n v="1.5"/>
    <x v="1"/>
    <s v="GalitGe@justice.gov.il"/>
    <x v="0"/>
  </r>
  <r>
    <m/>
    <m/>
    <s v="4502358652"/>
    <s v="ZPFC"/>
    <s v="0800"/>
    <s v=""/>
    <d v="2023-08-07T00:00:00"/>
    <m/>
    <m/>
    <m/>
    <s v="40127592"/>
    <s v="בל (ג.י.י.ר.) בע&quot;מ"/>
    <s v="511661746"/>
    <s v="3"/>
    <n v="5042.7299999999996"/>
    <s v="ILS"/>
    <n v="5042.7299999999996"/>
    <n v="84.3"/>
    <n v="4250.91"/>
    <n v="4250.91"/>
    <n v="791.82"/>
    <s v=""/>
    <s v=" כיבוד עבור לשכת השר החדש דודי אמסלם אשת קשר: הדר"/>
    <s v=""/>
    <n v="0"/>
    <s v="@FM@"/>
    <s v="23"/>
    <s v="57"/>
    <s v="043545631"/>
    <s v="  3.52"/>
    <s v=""/>
    <n v="791.82"/>
    <n v="0"/>
    <n v="1507"/>
    <e v="#NUM!"/>
    <n v="84.3"/>
    <e v="#DIV/0!"/>
    <x v="3"/>
    <s v="GalitGe@justice.gov.il"/>
    <x v="389"/>
  </r>
  <r>
    <m/>
    <m/>
    <s v="4502359631"/>
    <s v="ZNB"/>
    <s v="0800"/>
    <s v=""/>
    <d v="2023-08-09T00:00:00"/>
    <m/>
    <m/>
    <m/>
    <s v="42514386"/>
    <s v="אינטרצ'ינינג גלובל בע&quot;מ"/>
    <s v="512405580"/>
    <s v="3"/>
    <n v="9839.43"/>
    <s v="ILS"/>
    <n v="9839.43"/>
    <n v="76.67"/>
    <n v="7479.63"/>
    <n v="7479.63"/>
    <n v="2359.8000000000002"/>
    <s v=""/>
    <s v=" ייעוץ עבור תפעול ולוגיסטיקה סמי גריידי 050-621670"/>
    <s v=""/>
    <n v="0"/>
    <s v="@FM@"/>
    <s v="23"/>
    <s v="57"/>
    <s v="043545631"/>
    <s v="  1,945.65"/>
    <s v=""/>
    <n v="2359.8000000000002"/>
    <n v="0"/>
    <n v="1507"/>
    <e v="#NUM!"/>
    <n v="76.67"/>
    <e v="#DIV/0!"/>
    <x v="3"/>
    <s v="GalitGe@justice.gov.il"/>
    <x v="312"/>
  </r>
  <r>
    <m/>
    <m/>
    <s v="4502360565"/>
    <s v="ZNB"/>
    <s v="0800"/>
    <s v=""/>
    <d v="2023-08-13T00:00:00"/>
    <m/>
    <m/>
    <m/>
    <s v="42006747"/>
    <s v="ביצר נסים"/>
    <s v="022685515"/>
    <s v="3"/>
    <n v="1475"/>
    <s v="ILS"/>
    <n v="1475"/>
    <n v="0"/>
    <n v="0"/>
    <n v="0"/>
    <n v="1475"/>
    <s v=""/>
    <s v=" המחלקה לקשרי חוץ- שחר בירוטקר 0522671794 התשלום י"/>
    <s v=""/>
    <n v="0"/>
    <s v="@FM@"/>
    <s v="23"/>
    <s v="57"/>
    <s v="043545631"/>
    <s v=""/>
    <s v=""/>
    <n v="1475"/>
    <n v="0"/>
    <n v="1507"/>
    <e v="#NUM!"/>
    <n v="0"/>
    <e v="#DIV/0!"/>
    <x v="3"/>
    <s v="GalitGe@justice.gov.il"/>
    <x v="390"/>
  </r>
  <r>
    <m/>
    <m/>
    <s v="4502368408"/>
    <s v="ZNB"/>
    <s v="0800"/>
    <s v=""/>
    <d v="2023-09-04T00:00:00"/>
    <m/>
    <m/>
    <m/>
    <s v="42000351"/>
    <s v="מושקוביץ אפרים אופיר"/>
    <s v="300448735"/>
    <s v="3"/>
    <n v="1876.2"/>
    <s v="ILS"/>
    <n v="1876.2"/>
    <n v="0"/>
    <n v="0"/>
    <n v="0"/>
    <n v="1876.2"/>
    <s v=""/>
    <s v=" חטיבת תפעול ולוגיסטיקה- אלי דוידי 050-6217111 עבו"/>
    <s v=""/>
    <n v="0"/>
    <s v="@FM@"/>
    <s v="23"/>
    <s v="57"/>
    <s v="043545631"/>
    <s v=""/>
    <s v=""/>
    <n v="1876.2"/>
    <n v="0"/>
    <n v="1507"/>
    <e v="#NUM!"/>
    <n v="0"/>
    <e v="#DIV/0!"/>
    <x v="3"/>
    <s v="GalitGe@justice.gov.il"/>
    <x v="318"/>
  </r>
  <r>
    <m/>
    <m/>
    <s v="4502368546"/>
    <s v="ZNB"/>
    <s v="0800"/>
    <s v=""/>
    <d v="2023-09-04T00:00:00"/>
    <m/>
    <m/>
    <m/>
    <s v="40331084"/>
    <s v="מסגרית ירושלים כהן יעקב בע&quot;מ"/>
    <s v="512413154"/>
    <s v="3"/>
    <n v="2242"/>
    <s v="ILS"/>
    <n v="2242"/>
    <n v="0"/>
    <n v="0"/>
    <n v="0"/>
    <n v="2242"/>
    <s v=""/>
    <s v=" חטיבת תפעול ולוגיסטיקה ירושלים, אמיר סרחאן, 054-2"/>
    <s v=""/>
    <n v="0"/>
    <s v="@FM@"/>
    <s v="23"/>
    <s v="57"/>
    <s v="043545631"/>
    <s v=""/>
    <s v=""/>
    <n v="2242"/>
    <n v="0"/>
    <n v="1507"/>
    <e v="#NUM!"/>
    <n v="0"/>
    <e v="#DIV/0!"/>
    <x v="3"/>
    <s v="GalitGe@justice.gov.il"/>
    <x v="318"/>
  </r>
  <r>
    <m/>
    <m/>
    <s v="4502368820"/>
    <s v="ZNB"/>
    <s v="0800"/>
    <s v=""/>
    <d v="2023-09-05T00:00:00"/>
    <m/>
    <m/>
    <m/>
    <s v="10000107"/>
    <s v="לשכת הבריאות,מחוז הדרום"/>
    <s v=""/>
    <s v="3"/>
    <n v="4780"/>
    <s v="ILS"/>
    <n v="4780"/>
    <n v="20"/>
    <n v="956"/>
    <n v="956"/>
    <n v="3824"/>
    <s v=""/>
    <s v=" הזמנה עבור ועדות רפואיות חטיבת ההון האנושי - משאב"/>
    <s v=""/>
    <n v="0"/>
    <s v="@FM@"/>
    <s v="85"/>
    <s v=""/>
    <s v="043545631"/>
    <s v="  3,824.00"/>
    <s v=""/>
    <n v="3824"/>
    <n v="0"/>
    <n v="1507"/>
    <e v="#NUM!"/>
    <n v="20"/>
    <e v="#DIV/0!"/>
    <x v="3"/>
    <s v="GalitGe@justice.gov.il"/>
    <x v="182"/>
  </r>
  <r>
    <m/>
    <m/>
    <s v="4502368897"/>
    <s v="ZNB"/>
    <s v="0800"/>
    <s v=""/>
    <d v="2023-09-05T00:00:00"/>
    <m/>
    <m/>
    <m/>
    <s v="42512345"/>
    <s v="מוצ'ה רמת גן בע&quot;מ"/>
    <s v="516322682"/>
    <s v="3"/>
    <n v="1280.8499999999999"/>
    <s v="ILS"/>
    <n v="1280.8499999999999"/>
    <n v="0"/>
    <n v="0"/>
    <n v="0"/>
    <n v="1280.8499999999999"/>
    <s v=""/>
    <s v=" ייעוץ וחקיקה - המחלקה למשפט בין-לאומי, שמרית הרוש"/>
    <s v=""/>
    <n v="0"/>
    <s v="@FM@"/>
    <s v="23"/>
    <s v="57"/>
    <s v="043545631"/>
    <s v=""/>
    <s v=""/>
    <n v="1280.8499999999999"/>
    <n v="0"/>
    <n v="1507"/>
    <e v="#NUM!"/>
    <n v="0"/>
    <e v="#DIV/0!"/>
    <x v="3"/>
    <s v="GalitGe@justice.gov.il"/>
    <x v="355"/>
  </r>
  <r>
    <m/>
    <m/>
    <s v="4502369876"/>
    <s v="ZNB"/>
    <s v="0800"/>
    <s v=""/>
    <d v="2023-09-07T00:00:00"/>
    <m/>
    <m/>
    <m/>
    <s v="41565097"/>
    <s v="דנטס טל ניזרי מיכאל"/>
    <s v="558147294"/>
    <s v="3"/>
    <n v="371.7"/>
    <s v="ILS"/>
    <n v="371.7"/>
    <n v="0"/>
    <n v="0"/>
    <n v="0"/>
    <n v="371.7"/>
    <s v=""/>
    <s v=" הממונה על חדלות הפירעון חיפה, שלומית גל , 050-706"/>
    <s v=""/>
    <n v="0"/>
    <s v="@FM@"/>
    <s v="23"/>
    <s v="57"/>
    <s v="043545631"/>
    <s v=""/>
    <s v=""/>
    <n v="371.7"/>
    <n v="0"/>
    <n v="1507"/>
    <e v="#NUM!"/>
    <n v="0"/>
    <e v="#DIV/0!"/>
    <x v="3"/>
    <s v="GalitGe@justice.gov.il"/>
    <x v="388"/>
  </r>
  <r>
    <m/>
    <m/>
    <s v="4502371079"/>
    <s v="ZNB"/>
    <s v="0800"/>
    <s v=""/>
    <d v="2023-09-11T00:00:00"/>
    <m/>
    <m/>
    <m/>
    <s v="40494948"/>
    <s v="פטיט פוד בע&quot;מ"/>
    <s v="514444652"/>
    <s v="3"/>
    <n v="3504.64"/>
    <s v="ILS"/>
    <n v="3504.64"/>
    <n v="0"/>
    <n v="0"/>
    <n v="0"/>
    <n v="3504.64"/>
    <s v=""/>
    <s v=" מפגש מקצועי למובלי ידע, סה&quot;כ 30 משתתפים בתאריך 10"/>
    <s v=""/>
    <n v="0"/>
    <s v="@FM@"/>
    <s v="23"/>
    <s v="57"/>
    <s v="043545631"/>
    <s v=""/>
    <s v=""/>
    <n v="3504.64"/>
    <n v="0"/>
    <n v="1507"/>
    <e v="#NUM!"/>
    <n v="0"/>
    <e v="#DIV/0!"/>
    <x v="3"/>
    <s v="GalitGe@justice.gov.il"/>
    <x v="391"/>
  </r>
  <r>
    <m/>
    <m/>
    <s v="4502371537"/>
    <s v="ZNB"/>
    <s v="0800"/>
    <s v=""/>
    <d v="2023-09-12T00:00:00"/>
    <m/>
    <m/>
    <m/>
    <s v="41885630"/>
    <s v="סי.או.אר. תפעול (ק.פ.) בע&quot;מ"/>
    <s v="515476000"/>
    <s v="3"/>
    <n v="49645.24"/>
    <s v="ILS"/>
    <n v="49645.24"/>
    <n v="82.44"/>
    <n v="40580.93"/>
    <n v="40580.93"/>
    <n v="9064.31"/>
    <s v=""/>
    <s v=" שירותיי ייעוץ למכרז ניקיון עבור חטיבת תפעול ולוגי"/>
    <s v="X"/>
    <n v="0"/>
    <s v="@FM@"/>
    <s v="23"/>
    <s v="57"/>
    <s v="043545631"/>
    <s v="  6,135.52"/>
    <s v="ירון זוהר"/>
    <n v="9064.31"/>
    <n v="0"/>
    <n v="1507"/>
    <e v="#NUM!"/>
    <n v="82.44"/>
    <e v="#DIV/0!"/>
    <x v="3"/>
    <s v="GalitGe@justice.gov.il"/>
    <x v="392"/>
  </r>
  <r>
    <m/>
    <m/>
    <s v="4502372069"/>
    <s v="ZPFC"/>
    <s v="0800"/>
    <s v=""/>
    <d v="2023-09-13T00:00:00"/>
    <m/>
    <m/>
    <m/>
    <s v="40200779"/>
    <s v="א&quot;ד מירז תעשיות בע&quot;מ"/>
    <s v="511402125"/>
    <s v="3"/>
    <n v="5756.04"/>
    <s v="ILS"/>
    <n v="5756.04"/>
    <n v="0"/>
    <n v="0"/>
    <n v="0"/>
    <n v="5485.9"/>
    <s v=""/>
    <s v=" חטיבת תפעול ולוגיסטיקה באר שבע, עמוס סגרון, 052-9"/>
    <s v="X"/>
    <n v="0"/>
    <s v="@FM@"/>
    <s v="07"/>
    <s v=""/>
    <s v="043545631"/>
    <s v=""/>
    <s v="עמוס סגרון"/>
    <n v="5756.04"/>
    <n v="0"/>
    <n v="1507"/>
    <e v="#NUM!"/>
    <n v="0"/>
    <e v="#DIV/0!"/>
    <x v="3"/>
    <s v="GalitGe@justice.gov.il"/>
    <x v="318"/>
  </r>
  <r>
    <m/>
    <m/>
    <s v="4502372252"/>
    <s v="ZPFC"/>
    <s v="0800"/>
    <s v=""/>
    <d v="2023-09-13T00:00:00"/>
    <m/>
    <m/>
    <m/>
    <s v="40158741"/>
    <s v="מקום. ערכים ויוזמות - אדם בנוף בע&quot;מ"/>
    <s v="511926479"/>
    <s v="3"/>
    <n v="31590.98"/>
    <s v="ILS"/>
    <n v="31590.98"/>
    <n v="0"/>
    <n v="0"/>
    <n v="0"/>
    <n v="31590.98"/>
    <s v=""/>
    <s v=" גיבוש עבור- הון אנושי - המכון להשתלמויות פרויקטים"/>
    <s v=""/>
    <n v="0"/>
    <s v="@FM@"/>
    <s v="07"/>
    <s v=""/>
    <s v="043545631"/>
    <s v=""/>
    <s v="שמעון יצחקי"/>
    <n v="31590.98"/>
    <n v="0"/>
    <n v="1507"/>
    <e v="#NUM!"/>
    <n v="0"/>
    <e v="#DIV/0!"/>
    <x v="3"/>
    <s v="GalitGe@justice.gov.il"/>
    <x v="393"/>
  </r>
  <r>
    <m/>
    <m/>
    <s v="4502373146"/>
    <s v="ZNB"/>
    <s v="0800"/>
    <s v=""/>
    <d v="2023-09-18T00:00:00"/>
    <m/>
    <m/>
    <m/>
    <s v="40139379"/>
    <s v="חברת ברגי הדרום (1984)בע&quot;מ"/>
    <s v="511026064"/>
    <s v="3"/>
    <n v="885.73"/>
    <s v="ILS"/>
    <n v="885.73"/>
    <n v="74.790000000000006"/>
    <n v="661.05"/>
    <n v="661.05"/>
    <n v="224.68"/>
    <s v=""/>
    <s v=" חטיבת תפעול ולוגיסטיקה- עבור מרחב דרום  עמוס סגרו"/>
    <s v=""/>
    <n v="0"/>
    <s v="@FM@"/>
    <s v="23"/>
    <s v="57"/>
    <s v="043545631"/>
    <s v=""/>
    <s v=""/>
    <n v="224.68"/>
    <n v="0"/>
    <n v="1507"/>
    <e v="#NUM!"/>
    <n v="74.790000000000006"/>
    <e v="#DIV/0!"/>
    <x v="3"/>
    <s v="GalitGe@justice.gov.il"/>
    <x v="318"/>
  </r>
  <r>
    <m/>
    <m/>
    <s v="4502373681"/>
    <s v="ZNB"/>
    <s v="0800"/>
    <s v=""/>
    <d v="2023-09-19T00:00:00"/>
    <m/>
    <m/>
    <m/>
    <s v="10000021"/>
    <s v="לשכת הפירסום הממשלתי"/>
    <s v=""/>
    <s v="3"/>
    <n v="44375"/>
    <s v="ILS"/>
    <n v="44375"/>
    <n v="9.86"/>
    <n v="4375"/>
    <n v="4375"/>
    <n v="40000"/>
    <s v=""/>
    <s v=" פרסום עבור קול קורא בקשה של לשכת מנכ&quot;ל, טל דגן, ‎"/>
    <s v=""/>
    <n v="0"/>
    <s v="@FM@"/>
    <s v="23"/>
    <s v="12"/>
    <s v="043545631"/>
    <s v=""/>
    <s v=""/>
    <n v="40000"/>
    <n v="0"/>
    <n v="1507"/>
    <e v="#NUM!"/>
    <n v="9.86"/>
    <e v="#DIV/0!"/>
    <x v="3"/>
    <s v="GalitGe@justice.gov.il"/>
    <x v="394"/>
  </r>
  <r>
    <m/>
    <m/>
    <s v="4502373864"/>
    <s v="ZNB"/>
    <s v="0800"/>
    <s v=""/>
    <d v="2023-09-19T00:00:00"/>
    <m/>
    <m/>
    <m/>
    <s v="41609461"/>
    <s v="מוטי דפוס צבעי הקשת בע&quot;מ"/>
    <s v="515788024"/>
    <s v="3"/>
    <n v="1817.2"/>
    <s v="ILS"/>
    <n v="1817.2"/>
    <n v="0"/>
    <n v="0"/>
    <n v="0"/>
    <n v="1817.2"/>
    <s v=""/>
    <s v=" חטיבת ההון האנושי -משאבי אנוש- אוריה צריקר יעקב 0"/>
    <s v=""/>
    <n v="0"/>
    <s v="@FM@"/>
    <s v="23"/>
    <s v="57"/>
    <s v="043545631"/>
    <s v=""/>
    <s v=""/>
    <n v="1817.2"/>
    <n v="0"/>
    <n v="1507"/>
    <e v="#NUM!"/>
    <n v="0"/>
    <e v="#DIV/0!"/>
    <x v="3"/>
    <s v="GalitGe@justice.gov.il"/>
    <x v="343"/>
  </r>
  <r>
    <m/>
    <m/>
    <s v="4502373885"/>
    <s v="ZNB"/>
    <s v="0800"/>
    <s v=""/>
    <d v="2023-09-19T00:00:00"/>
    <m/>
    <m/>
    <m/>
    <s v="41338807"/>
    <s v="רמות ניהול ואחזקה קרסו באר שבע בע&quot;מ"/>
    <s v="515214518"/>
    <s v="3"/>
    <n v="1687.4"/>
    <s v="ILS"/>
    <n v="1687.4"/>
    <n v="0"/>
    <n v="0"/>
    <n v="0"/>
    <n v="1687.4"/>
    <s v=""/>
    <s v=" חיתוך פלטה עבור תפעול ולוגיסטיקה עמוס סגרון 05292"/>
    <s v=""/>
    <n v="0"/>
    <s v="@FM@"/>
    <s v="23"/>
    <s v="57"/>
    <s v="043545631"/>
    <s v=""/>
    <s v=""/>
    <n v="1687.4"/>
    <n v="0"/>
    <n v="1507"/>
    <e v="#NUM!"/>
    <n v="0"/>
    <e v="#DIV/0!"/>
    <x v="3"/>
    <s v="GalitGe@justice.gov.il"/>
    <x v="395"/>
  </r>
  <r>
    <m/>
    <m/>
    <s v="4502374179"/>
    <s v="ZNB"/>
    <s v="0800"/>
    <s v=""/>
    <d v="2023-09-20T00:00:00"/>
    <m/>
    <m/>
    <m/>
    <s v="10000021"/>
    <s v="לשכת הפירסום הממשלתי"/>
    <s v=""/>
    <s v="3"/>
    <n v="2759000"/>
    <s v="ILS"/>
    <n v="2759000"/>
    <n v="3.58"/>
    <n v="98895.06"/>
    <n v="98895.06"/>
    <n v="2160104.94"/>
    <s v=""/>
    <s v=" קמפיינים ופרסומים עבור אגף הדוברות אשת קשר: דנה ר"/>
    <s v=""/>
    <n v="0"/>
    <s v="@FM@"/>
    <s v="23"/>
    <s v="12"/>
    <s v="043545631"/>
    <s v=""/>
    <s v=""/>
    <n v="2160104.94"/>
    <n v="0"/>
    <n v="1507"/>
    <e v="#NUM!"/>
    <n v="3.58"/>
    <e v="#DIV/0!"/>
    <x v="3"/>
    <s v="GalitGe@justice.gov.il"/>
    <x v="396"/>
  </r>
  <r>
    <m/>
    <m/>
    <s v="4502376954"/>
    <s v="ZNB"/>
    <s v="0800"/>
    <s v=""/>
    <d v="2023-10-06T00:00:00"/>
    <m/>
    <m/>
    <m/>
    <s v="40046228"/>
    <s v="ישעיהו משה"/>
    <s v="014733190"/>
    <s v="3"/>
    <n v="1553.55"/>
    <s v="ILS"/>
    <n v="1553.55"/>
    <n v="0"/>
    <n v="0"/>
    <n v="0"/>
    <n v="1553.55"/>
    <s v=""/>
    <s v=" חטיבת ההון האנושי - משאבי אנוש, אזמארו סהלו, 050-"/>
    <s v=""/>
    <n v="0"/>
    <s v="@FM@"/>
    <s v="23"/>
    <s v="57"/>
    <s v="043545631"/>
    <s v=""/>
    <s v=""/>
    <n v="1553.55"/>
    <n v="0"/>
    <n v="1507"/>
    <e v="#NUM!"/>
    <n v="0"/>
    <e v="#DIV/0!"/>
    <x v="3"/>
    <s v="GalitGe@justice.gov.il"/>
    <x v="343"/>
  </r>
  <r>
    <m/>
    <m/>
    <s v="4502378058"/>
    <s v="ZNB"/>
    <s v="0800"/>
    <s v=""/>
    <d v="2023-10-11T00:00:00"/>
    <m/>
    <m/>
    <m/>
    <s v="40238786"/>
    <s v="גאריביאן גרשון"/>
    <s v="055634687"/>
    <s v="3"/>
    <n v="4932.3999999999996"/>
    <s v="ILS"/>
    <n v="4932.3999999999996"/>
    <n v="63.16"/>
    <n v="3091"/>
    <n v="3088.8"/>
    <n v="1817.2"/>
    <s v=""/>
    <s v=" חטיבת הון אנושי רווחה- רחלי קרדי 052-9240033 התשל"/>
    <s v=""/>
    <n v="0"/>
    <s v="@FM@"/>
    <s v="23"/>
    <s v="57"/>
    <s v="043545631"/>
    <s v=""/>
    <s v=""/>
    <n v="1817.2"/>
    <n v="0"/>
    <n v="1507"/>
    <e v="#NUM!"/>
    <n v="63.16"/>
    <e v="#DIV/0!"/>
    <x v="3"/>
    <s v="GalitGe@justice.gov.il"/>
    <x v="397"/>
  </r>
  <r>
    <m/>
    <m/>
    <s v="4502380050"/>
    <s v="ZNB"/>
    <s v="0800"/>
    <s v=""/>
    <d v="2023-10-16T00:00:00"/>
    <d v="2023-10-01T00:00:00"/>
    <d v="2024-12-31T00:00:00"/>
    <m/>
    <s v="40003288"/>
    <s v="ג.ט.י. הגן הטכנולוגי ירושלים בע&quot;מ"/>
    <s v="511590275"/>
    <s v="3"/>
    <n v="72688"/>
    <s v="ILS"/>
    <n v="72688"/>
    <n v="85.25"/>
    <n v="61443.72"/>
    <n v="61442.76"/>
    <n v="10719.12"/>
    <s v=""/>
    <s v=" אגף א' דיור ונכסים- עוזי נעים 052-7013137 עפ&quot;י פר"/>
    <s v=""/>
    <n v="0"/>
    <s v="@FM@"/>
    <s v="23"/>
    <s v="01"/>
    <s v="043545631"/>
    <s v=""/>
    <s v="עוזי נעים"/>
    <n v="10719.12"/>
    <n v="14"/>
    <n v="22"/>
    <e v="#NUM!"/>
    <n v="85.25"/>
    <n v="1.5714285714285714"/>
    <x v="1"/>
    <s v="GalitGe@justice.gov.il"/>
    <x v="370"/>
  </r>
  <r>
    <m/>
    <m/>
    <s v="4502380051"/>
    <s v="ZPFC"/>
    <s v="0800"/>
    <s v=""/>
    <d v="2023-10-16T00:00:00"/>
    <m/>
    <m/>
    <m/>
    <s v="41915625"/>
    <s v="לייזר מכוני העתקות בע&quot;מ"/>
    <s v="514864370"/>
    <s v="3"/>
    <n v="234.82"/>
    <s v="ILS"/>
    <n v="234.82"/>
    <n v="0"/>
    <n v="0"/>
    <n v="0"/>
    <n v="234.82"/>
    <s v=""/>
    <s v=" חותמות עבור אפ&quot;כ הנהלה נחום חפצדי 5-בית עופר ירוש"/>
    <s v=""/>
    <n v="0"/>
    <s v="@FM@"/>
    <s v="23"/>
    <s v="57"/>
    <s v="043545631"/>
    <s v=""/>
    <s v=""/>
    <n v="234.82"/>
    <n v="0"/>
    <n v="1507"/>
    <e v="#NUM!"/>
    <n v="0"/>
    <e v="#DIV/0!"/>
    <x v="3"/>
    <s v="GalitGe@justice.gov.il"/>
    <x v="398"/>
  </r>
  <r>
    <m/>
    <m/>
    <s v="4502381123"/>
    <s v="ZNB"/>
    <s v="0800"/>
    <s v=""/>
    <d v="2023-10-18T00:00:00"/>
    <m/>
    <m/>
    <m/>
    <s v="40238786"/>
    <s v="גאריביאן גרשון"/>
    <s v="055634687"/>
    <s v="3"/>
    <n v="19470"/>
    <s v="ILS"/>
    <n v="19470"/>
    <n v="77.33"/>
    <n v="14929.2"/>
    <n v="14929.2"/>
    <n v="4413.2"/>
    <s v=""/>
    <s v=" חטיבת ההון האנושי - מחלקת רווחה- חוה לוי כהן 050-"/>
    <s v=""/>
    <n v="0"/>
    <s v="@FM@"/>
    <s v="23"/>
    <s v="57"/>
    <s v="043545631"/>
    <s v=""/>
    <s v=""/>
    <n v="4413.2"/>
    <n v="0"/>
    <n v="1507"/>
    <e v="#NUM!"/>
    <n v="77.33"/>
    <e v="#DIV/0!"/>
    <x v="3"/>
    <s v="GalitGe@justice.gov.il"/>
    <x v="343"/>
  </r>
  <r>
    <m/>
    <m/>
    <s v="4502384733"/>
    <s v="ZNB"/>
    <s v="0800"/>
    <s v=""/>
    <d v="2023-10-26T00:00:00"/>
    <m/>
    <m/>
    <m/>
    <s v="40001103"/>
    <s v="קרביץ )4791( בעמ"/>
    <s v="510674039"/>
    <s v="3"/>
    <n v="3076.26"/>
    <s v="ILS"/>
    <n v="3076.26"/>
    <n v="90.91"/>
    <n v="2772.9"/>
    <n v="2772.9"/>
    <n v="279.66000000000003"/>
    <s v=""/>
    <s v=" תאורת חירום עבור ביטחון צביקה וורקו 052-7012479 ה"/>
    <s v=""/>
    <n v="0"/>
    <s v="@FM@"/>
    <s v="23"/>
    <s v="57"/>
    <s v="043545631"/>
    <s v=""/>
    <s v="אורטל מויאל"/>
    <n v="279.66000000000003"/>
    <n v="0"/>
    <n v="1507"/>
    <e v="#NUM!"/>
    <n v="90.91"/>
    <e v="#DIV/0!"/>
    <x v="3"/>
    <s v="GalitGe@justice.gov.il"/>
    <x v="399"/>
  </r>
  <r>
    <m/>
    <m/>
    <s v="4502387012"/>
    <s v="ZNB"/>
    <s v="0800"/>
    <s v=""/>
    <d v="2023-11-01T00:00:00"/>
    <m/>
    <m/>
    <m/>
    <s v="40136862"/>
    <s v="אריז פתרונות סימון ואריזה בע&quot;מ"/>
    <s v="510558430"/>
    <s v="3"/>
    <n v="642.15"/>
    <s v="ILS"/>
    <n v="642.15"/>
    <n v="58.72"/>
    <n v="374.4"/>
    <n v="374.4"/>
    <n v="265.5"/>
    <s v=""/>
    <s v=" חטיבת תפעול ולוגיסטיקה ת&quot;א, חביב עזרן, 050-621632"/>
    <s v=""/>
    <n v="0"/>
    <s v="@FM@"/>
    <s v="23"/>
    <s v="57"/>
    <s v="043545631"/>
    <s v=""/>
    <s v="חביב עזרן"/>
    <n v="265.5"/>
    <n v="0"/>
    <n v="1507"/>
    <e v="#NUM!"/>
    <n v="58.72"/>
    <e v="#DIV/0!"/>
    <x v="3"/>
    <s v="GalitGe@justice.gov.il"/>
    <x v="318"/>
  </r>
  <r>
    <m/>
    <m/>
    <s v="4502387013"/>
    <s v="ZNB"/>
    <s v="0800"/>
    <s v=""/>
    <d v="2023-11-01T00:00:00"/>
    <m/>
    <m/>
    <m/>
    <s v="40279550"/>
    <s v="בן אדיבה יובל"/>
    <s v="058734831"/>
    <s v="3"/>
    <n v="649"/>
    <s v="ILS"/>
    <n v="649"/>
    <n v="0"/>
    <n v="0"/>
    <n v="0"/>
    <n v="649"/>
    <s v=""/>
    <s v=" תיקון כיריים גז למזנון עבור תפעול ולוגיסטיקה אמיר"/>
    <s v=""/>
    <n v="0"/>
    <s v="@FM@"/>
    <s v="23"/>
    <s v="57"/>
    <s v="043545631"/>
    <s v=""/>
    <s v=""/>
    <n v="649"/>
    <n v="0"/>
    <n v="1507"/>
    <e v="#NUM!"/>
    <n v="0"/>
    <e v="#DIV/0!"/>
    <x v="3"/>
    <s v="GalitGe@justice.gov.il"/>
    <x v="400"/>
  </r>
  <r>
    <m/>
    <m/>
    <s v="4502387015"/>
    <s v="ZPFC"/>
    <s v="0800"/>
    <s v=""/>
    <d v="2023-11-01T00:00:00"/>
    <m/>
    <m/>
    <m/>
    <s v="40003692"/>
    <s v="טופ-ליין יבוא ושיווק רהיטים בע&quot;מ"/>
    <s v="511613564"/>
    <s v="3"/>
    <n v="58016.52"/>
    <s v="ILS"/>
    <n v="58016.52"/>
    <n v="23.34"/>
    <n v="13455"/>
    <n v="13702.72"/>
    <n v="47812.69"/>
    <s v=""/>
    <s v=" אפ&quot;כ ת&quot;א, נורית יוחאי, 050-6216157 התשלום יהיה לפ"/>
    <s v="X"/>
    <n v="0"/>
    <s v="@FM@"/>
    <s v="07"/>
    <s v=""/>
    <s v="043545631"/>
    <s v=""/>
    <s v="נורית יוחאי"/>
    <n v="44561.52"/>
    <n v="0"/>
    <n v="1507"/>
    <e v="#NUM!"/>
    <n v="23.34"/>
    <e v="#DIV/0!"/>
    <x v="3"/>
    <s v="GalitGe@justice.gov.il"/>
    <x v="401"/>
  </r>
  <r>
    <m/>
    <m/>
    <s v="4502389330"/>
    <s v="ZPFC"/>
    <s v="0800"/>
    <s v=""/>
    <d v="2023-11-07T00:00:00"/>
    <m/>
    <m/>
    <m/>
    <s v="40001103"/>
    <s v="קרביץ )4791( בעמ"/>
    <s v="510674039"/>
    <s v="3"/>
    <n v="13770.6"/>
    <s v="ILS"/>
    <n v="13770.6"/>
    <n v="101.58"/>
    <n v="13653.9"/>
    <n v="15379.41"/>
    <n v="0"/>
    <s v=""/>
    <s v=" חטיבת תפעול ולוגיסטיקה ת&quot;א, חביב עזרן, 050-621632"/>
    <s v="X"/>
    <n v="0"/>
    <s v="@FM@"/>
    <s v="07"/>
    <s v=""/>
    <s v="043545631"/>
    <s v=""/>
    <s v="חביב עזרן"/>
    <n v="0"/>
    <n v="0"/>
    <n v="1507"/>
    <e v="#NUM!"/>
    <n v="101.58"/>
    <e v="#DIV/0!"/>
    <x v="3"/>
    <s v="GalitGe@justice.gov.il"/>
    <x v="318"/>
  </r>
  <r>
    <m/>
    <m/>
    <s v="4502394830"/>
    <s v="ZNB"/>
    <s v="0800"/>
    <s v=""/>
    <d v="2023-11-21T00:00:00"/>
    <m/>
    <m/>
    <m/>
    <s v="41332961"/>
    <s v="תור סקור בע&quot;מ"/>
    <s v="511913469"/>
    <s v="3"/>
    <n v="50212.95"/>
    <s v="ILS"/>
    <n v="50212.95"/>
    <n v="89.38"/>
    <n v="44880.1"/>
    <n v="44880.1"/>
    <n v="5332.85"/>
    <s v=""/>
    <s v=" חטיבת תפעול ולוגיסטיקה, שלומי עטיה ‎0526676788‏ ש"/>
    <s v=""/>
    <n v="0"/>
    <s v="@FM@"/>
    <s v="23"/>
    <s v="57"/>
    <s v="043545631"/>
    <s v="  4,479.30"/>
    <s v=""/>
    <n v="5332.85"/>
    <n v="0"/>
    <n v="1507"/>
    <e v="#NUM!"/>
    <n v="89.38"/>
    <e v="#DIV/0!"/>
    <x v="3"/>
    <s v="GalitGe@justice.gov.il"/>
    <x v="318"/>
  </r>
  <r>
    <m/>
    <m/>
    <s v="4502395644"/>
    <s v="ZNB"/>
    <s v="0800"/>
    <s v=""/>
    <d v="2023-11-22T00:00:00"/>
    <d v="2023-09-05T00:00:00"/>
    <d v="2024-12-31T00:00:00"/>
    <m/>
    <s v="40215614"/>
    <s v="נכסי אריאל - קריית הממשלה רבין ב',"/>
    <s v="513604033"/>
    <s v="3"/>
    <n v="1512820.51"/>
    <s v="ILS"/>
    <n v="1512820.51"/>
    <n v="93.94"/>
    <n v="1416030.93"/>
    <n v="1415932.31"/>
    <n v="91612.83"/>
    <s v=""/>
    <s v=" מנהל אגף א' דיור ונכסים, עוזי נעים, 052-7013137 ה"/>
    <s v=""/>
    <n v="0"/>
    <s v="@FM@"/>
    <s v="23"/>
    <s v="01"/>
    <s v="043545631"/>
    <s v=""/>
    <s v="עוזי נעים"/>
    <n v="91612.83"/>
    <n v="15"/>
    <n v="22"/>
    <e v="#NUM!"/>
    <n v="93.94"/>
    <n v="1.4666666666666666"/>
    <x v="1"/>
    <s v="GalitGe@justice.gov.il"/>
    <x v="383"/>
  </r>
  <r>
    <m/>
    <m/>
    <s v="4502395648"/>
    <s v="ZNB"/>
    <s v="0800"/>
    <s v=""/>
    <d v="2023-11-22T00:00:00"/>
    <m/>
    <m/>
    <m/>
    <s v="40486612"/>
    <s v="מירטק סטודיוגרף בע&quot;מ"/>
    <s v="511934218"/>
    <s v="3"/>
    <n v="3162.4"/>
    <s v="ILS"/>
    <n v="3162.4"/>
    <n v="0"/>
    <n v="0"/>
    <n v="0"/>
    <n v="3162.4"/>
    <s v=""/>
    <s v=" הממונה על חדלות פירעון, לינה טננבאום, 050-7061591"/>
    <s v=""/>
    <n v="0"/>
    <s v="@FM@"/>
    <s v="23"/>
    <s v="57"/>
    <s v="043545631"/>
    <s v=""/>
    <s v=""/>
    <n v="3162.4"/>
    <n v="0"/>
    <n v="1507"/>
    <e v="#NUM!"/>
    <n v="0"/>
    <e v="#DIV/0!"/>
    <x v="3"/>
    <s v="GalitGe@justice.gov.il"/>
    <x v="388"/>
  </r>
  <r>
    <m/>
    <m/>
    <s v="4502399452"/>
    <s v="ZPFC"/>
    <s v="0800"/>
    <s v=""/>
    <d v="2023-11-29T00:00:00"/>
    <m/>
    <m/>
    <m/>
    <s v="40001103"/>
    <s v="קרביץ )4791( בעמ"/>
    <s v="510674039"/>
    <s v="3"/>
    <n v="6738.27"/>
    <s v="ILS"/>
    <n v="6738.27"/>
    <n v="80.67"/>
    <n v="6708.79"/>
    <n v="6017.77"/>
    <n v="1468.22"/>
    <s v=""/>
    <s v=" אפ&quot;כ צפון, קרן דהן, 050-7061659 התשלום יהיה לפי ה"/>
    <s v="X"/>
    <n v="0"/>
    <s v="@FM@"/>
    <s v="07"/>
    <s v=""/>
    <s v="043545631"/>
    <s v=""/>
    <s v=""/>
    <n v="1269.3"/>
    <n v="0"/>
    <n v="1507"/>
    <e v="#NUM!"/>
    <n v="80.67"/>
    <e v="#DIV/0!"/>
    <x v="3"/>
    <s v="GalitGe@justice.gov.il"/>
    <x v="402"/>
  </r>
  <r>
    <m/>
    <m/>
    <s v="4502399467"/>
    <s v="ZPFC"/>
    <s v="0800"/>
    <s v=""/>
    <d v="2023-11-29T00:00:00"/>
    <d v="2024-01-01T00:00:00"/>
    <d v="2024-12-31T00:00:00"/>
    <m/>
    <s v="40931516"/>
    <s v="דיאיי טכנולוגיות בע&quot;מ"/>
    <s v="511765596"/>
    <s v="3"/>
    <n v="409035"/>
    <s v="ILS"/>
    <n v="409035"/>
    <n v="102.23"/>
    <n v="400140"/>
    <n v="418040.57"/>
    <n v="10095.06"/>
    <s v=""/>
    <s v=" אגף א' רכש ומכרזים, אורטל ערבוק מויאל 0506117050"/>
    <s v="X"/>
    <n v="0"/>
    <s v="@FM@"/>
    <s v="07"/>
    <s v=""/>
    <s v="043545631"/>
    <s v=""/>
    <s v="אורטל מויאל"/>
    <n v="8850"/>
    <n v="11"/>
    <n v="19"/>
    <e v="#NUM!"/>
    <n v="102.23"/>
    <n v="1.7272727272727273"/>
    <x v="1"/>
    <s v="GalitGe@justice.gov.il"/>
    <x v="403"/>
  </r>
  <r>
    <m/>
    <m/>
    <s v="4502399573"/>
    <s v="ZPFC"/>
    <s v="0800"/>
    <s v=""/>
    <d v="2023-11-29T00:00:00"/>
    <m/>
    <m/>
    <m/>
    <s v="41097839"/>
    <s v="גטר גרופ בע&quot;מ"/>
    <s v="520042326"/>
    <s v="3"/>
    <n v="725084.04"/>
    <s v="ILS"/>
    <n v="725084.04"/>
    <n v="81.91"/>
    <n v="590877.78"/>
    <n v="647046.73"/>
    <n v="131382.53"/>
    <s v=""/>
    <s v=" חטיבת תפעול ולוגיסטיקה תל אביב, חביב עזרן, 050-62"/>
    <s v="X"/>
    <n v="0"/>
    <s v="@FM@"/>
    <s v="07"/>
    <s v=""/>
    <s v="043545631"/>
    <s v=""/>
    <s v="חביב עזרן"/>
    <n v="131147.56"/>
    <n v="0"/>
    <n v="1507"/>
    <e v="#NUM!"/>
    <n v="81.91"/>
    <e v="#DIV/0!"/>
    <x v="3"/>
    <s v="GalitGe@justice.gov.il"/>
    <x v="318"/>
  </r>
  <r>
    <m/>
    <m/>
    <s v="4502399580"/>
    <s v="ZPFC"/>
    <s v="0800"/>
    <s v=""/>
    <d v="2023-11-29T00:00:00"/>
    <m/>
    <m/>
    <m/>
    <s v="41097839"/>
    <s v="גטר גרופ בע&quot;מ"/>
    <s v="520042326"/>
    <s v="3"/>
    <n v="141526.84"/>
    <s v="ILS"/>
    <n v="141526.84"/>
    <n v="57.49"/>
    <n v="81530.899999999994"/>
    <n v="89129.16"/>
    <n v="59755.87"/>
    <s v=""/>
    <s v=" חטיבת תפעול ולוגיסטיקה תל אביב, חביב עזרן, 050-62"/>
    <s v="X"/>
    <n v="0"/>
    <s v="@FM@"/>
    <s v="07"/>
    <s v=""/>
    <s v="043545631"/>
    <s v=""/>
    <s v="חביב עזרן"/>
    <n v="59649"/>
    <n v="0"/>
    <n v="1507"/>
    <e v="#NUM!"/>
    <n v="57.49"/>
    <e v="#DIV/0!"/>
    <x v="3"/>
    <s v="GalitGe@justice.gov.il"/>
    <x v="318"/>
  </r>
  <r>
    <m/>
    <m/>
    <s v="4502402094"/>
    <s v="ZPFC"/>
    <s v="0800"/>
    <s v=""/>
    <d v="2023-12-04T00:00:00"/>
    <m/>
    <m/>
    <m/>
    <s v="40200779"/>
    <s v="א&quot;ד מירז תעשיות בע&quot;מ"/>
    <s v="511402125"/>
    <s v="3"/>
    <n v="46291.4"/>
    <s v="ILS"/>
    <n v="46291.4"/>
    <n v="0"/>
    <n v="0"/>
    <n v="0"/>
    <n v="44118.879999999997"/>
    <s v=""/>
    <s v=" חטיבת תפעול ולוגיסטיקה ירושלים -אמיר סרחאן 054-21"/>
    <s v="X"/>
    <n v="0"/>
    <s v="@FM@"/>
    <s v="07"/>
    <s v=""/>
    <s v="043545631"/>
    <s v=""/>
    <s v="אמיר סרחאן"/>
    <n v="46291.4"/>
    <n v="0"/>
    <n v="1507"/>
    <e v="#NUM!"/>
    <n v="0"/>
    <e v="#DIV/0!"/>
    <x v="3"/>
    <s v="GalitGe@justice.gov.il"/>
    <x v="318"/>
  </r>
  <r>
    <m/>
    <m/>
    <s v="4502402138"/>
    <s v="ZPFC"/>
    <s v="0800"/>
    <s v=""/>
    <d v="2023-12-04T00:00:00"/>
    <m/>
    <m/>
    <m/>
    <s v="40001103"/>
    <s v="קרביץ )4791( בעמ"/>
    <s v="510674039"/>
    <s v="3"/>
    <n v="8738.08"/>
    <s v="ILS"/>
    <n v="8738.08"/>
    <n v="98.81"/>
    <n v="8637"/>
    <n v="9572.7000000000007"/>
    <n v="116.92"/>
    <s v=""/>
    <s v=" חטיבת תפעול ולוגיסטיקה ירושלים- אמיר סרחאן 054-21"/>
    <s v="X"/>
    <n v="0"/>
    <s v="@FM@"/>
    <s v="23"/>
    <s v="57"/>
    <s v="043545631"/>
    <s v=""/>
    <s v="אמיר סרחאן"/>
    <n v="101.08"/>
    <n v="0"/>
    <n v="1507"/>
    <e v="#NUM!"/>
    <n v="98.81"/>
    <e v="#DIV/0!"/>
    <x v="3"/>
    <s v="GalitGe@justice.gov.il"/>
    <x v="318"/>
  </r>
  <r>
    <m/>
    <m/>
    <s v="4502402141"/>
    <s v="ZPFC"/>
    <s v="0800"/>
    <s v=""/>
    <d v="2023-12-04T00:00:00"/>
    <m/>
    <m/>
    <m/>
    <s v="41915625"/>
    <s v="לייזר מכוני העתקות בע&quot;מ"/>
    <s v="514864370"/>
    <s v="3"/>
    <n v="146.32"/>
    <s v="ILS"/>
    <n v="146.32"/>
    <n v="0"/>
    <n v="0"/>
    <n v="0"/>
    <n v="146.32"/>
    <s v=""/>
    <s v=" הממונה על חדלות פירעון באר שבע -מיה לוי סאיל 050-"/>
    <s v=""/>
    <n v="0"/>
    <s v="@FM@"/>
    <s v="23"/>
    <s v="57"/>
    <s v="043545631"/>
    <s v=""/>
    <s v=""/>
    <n v="146.32"/>
    <n v="0"/>
    <n v="1507"/>
    <e v="#NUM!"/>
    <n v="0"/>
    <e v="#DIV/0!"/>
    <x v="3"/>
    <s v="GalitGe@justice.gov.il"/>
    <x v="388"/>
  </r>
  <r>
    <m/>
    <m/>
    <s v="4502402146"/>
    <s v="ZNB"/>
    <s v="0800"/>
    <s v=""/>
    <d v="2023-12-04T00:00:00"/>
    <m/>
    <m/>
    <m/>
    <s v="40011045"/>
    <s v="הוט - מערכות תקשורת בע&quot;מ"/>
    <s v="520040072"/>
    <s v="3"/>
    <n v="3874.2"/>
    <s v="ILS"/>
    <n v="3874.2"/>
    <n v="93.35"/>
    <n v="3612.4"/>
    <n v="3608.59"/>
    <n v="259.60000000000002"/>
    <s v=""/>
    <s v=" חטיבת תפעול ולוגיסטיקה ירושלים, הדס לוגסי, 052-46"/>
    <s v=""/>
    <n v="0"/>
    <s v="@FM@"/>
    <s v="23"/>
    <s v="57"/>
    <s v="043545631"/>
    <s v=""/>
    <s v="הדס לוגסי זקו"/>
    <n v="259.60000000000002"/>
    <n v="0"/>
    <n v="1507"/>
    <e v="#NUM!"/>
    <n v="93.35"/>
    <e v="#DIV/0!"/>
    <x v="3"/>
    <s v="GalitGe@justice.gov.il"/>
    <x v="318"/>
  </r>
  <r>
    <m/>
    <m/>
    <s v="4502403653"/>
    <s v="ZPFC"/>
    <s v="0800"/>
    <s v=""/>
    <d v="2023-12-06T00:00:00"/>
    <m/>
    <m/>
    <m/>
    <s v="40001103"/>
    <s v="קרביץ )4791( בעמ"/>
    <s v="510674039"/>
    <s v="3"/>
    <n v="4507.55"/>
    <s v="ILS"/>
    <n v="4507.55"/>
    <n v="86.97"/>
    <n v="4131.88"/>
    <n v="4342"/>
    <n v="685.98"/>
    <s v=""/>
    <s v=" הממונה על חדלות פירעון - מחלקת חקירות, רחלי לוי כ"/>
    <s v="X"/>
    <n v="0"/>
    <s v="@FM@"/>
    <s v="07"/>
    <s v=""/>
    <s v="043545631"/>
    <s v=""/>
    <s v=""/>
    <n v="593.04"/>
    <n v="0"/>
    <n v="1507"/>
    <e v="#NUM!"/>
    <n v="86.97"/>
    <e v="#DIV/0!"/>
    <x v="3"/>
    <s v="GalitGe@justice.gov.il"/>
    <x v="388"/>
  </r>
  <r>
    <m/>
    <m/>
    <s v="4502403933"/>
    <s v="ZPFC"/>
    <s v="0800"/>
    <s v=""/>
    <d v="2023-12-06T00:00:00"/>
    <m/>
    <m/>
    <m/>
    <s v="40328129"/>
    <s v="ד.מ. )0003( הנדסה בע&quot;מ"/>
    <s v="513228726"/>
    <s v="3"/>
    <n v="580.86"/>
    <s v="ILS"/>
    <n v="580.86"/>
    <n v="0"/>
    <n v="0"/>
    <n v="0"/>
    <n v="635.98"/>
    <s v=""/>
    <s v=" חטיבת תפעול ולוגיסטיקה ירושלים-  אמיר סרחאן 054-2"/>
    <s v="X"/>
    <n v="0"/>
    <s v="@FM@"/>
    <s v="07"/>
    <s v=""/>
    <s v="043545631"/>
    <s v=""/>
    <s v="אמיר סרחאן"/>
    <n v="580.86"/>
    <n v="0"/>
    <n v="1507"/>
    <e v="#NUM!"/>
    <n v="0"/>
    <e v="#DIV/0!"/>
    <x v="3"/>
    <s v="GalitGe@justice.gov.il"/>
    <x v="318"/>
  </r>
  <r>
    <m/>
    <m/>
    <s v="4502403943"/>
    <s v="ZNB"/>
    <s v="0800"/>
    <s v=""/>
    <d v="2023-12-07T00:00:00"/>
    <m/>
    <m/>
    <m/>
    <s v="41915625"/>
    <s v="לייזר מכוני העתקות בע&quot;מ"/>
    <s v="514864370"/>
    <s v="3"/>
    <n v="3309.9"/>
    <s v="ILS"/>
    <n v="3309.9"/>
    <n v="0"/>
    <n v="0"/>
    <n v="0"/>
    <n v="3309.9"/>
    <s v=""/>
    <s v=" אפ&quot;כ הנהלה, לילית ביטון, 050-6217333 התשלום יהיה"/>
    <s v=""/>
    <n v="0"/>
    <s v="@FM@"/>
    <s v="23"/>
    <s v="57"/>
    <s v="043545631"/>
    <s v=""/>
    <s v=""/>
    <n v="3309.9"/>
    <n v="0"/>
    <n v="1507"/>
    <e v="#NUM!"/>
    <n v="0"/>
    <e v="#DIV/0!"/>
    <x v="3"/>
    <s v="GalitGe@justice.gov.il"/>
    <x v="382"/>
  </r>
  <r>
    <m/>
    <m/>
    <s v="4502407498"/>
    <s v="ZPFC"/>
    <s v="0800"/>
    <s v=""/>
    <d v="2023-12-13T00:00:00"/>
    <m/>
    <m/>
    <m/>
    <s v="41915625"/>
    <s v="לייזר מכוני העתקות בע&quot;מ"/>
    <s v="514864370"/>
    <s v="3"/>
    <n v="446.04"/>
    <s v="ILS"/>
    <n v="446.04"/>
    <n v="0"/>
    <n v="0"/>
    <n v="0"/>
    <n v="446.04"/>
    <s v=""/>
    <s v=" הממונה על חדלות פירעון, לינה טננבאום, 050-7061591"/>
    <s v=""/>
    <n v="0"/>
    <s v="@FM@"/>
    <s v="23"/>
    <s v="57"/>
    <s v="043545631"/>
    <s v=""/>
    <s v=""/>
    <n v="446.04"/>
    <n v="0"/>
    <n v="1507"/>
    <e v="#NUM!"/>
    <n v="0"/>
    <e v="#DIV/0!"/>
    <x v="3"/>
    <s v="GalitGe@justice.gov.il"/>
    <x v="388"/>
  </r>
  <r>
    <m/>
    <m/>
    <s v="4502407834"/>
    <s v="ZPFC"/>
    <s v="0800"/>
    <s v=""/>
    <d v="2023-12-13T00:00:00"/>
    <m/>
    <m/>
    <m/>
    <s v="41915625"/>
    <s v="לייזר מכוני העתקות בע&quot;מ"/>
    <s v="514864370"/>
    <s v="3"/>
    <n v="3911.7"/>
    <s v="ILS"/>
    <n v="3911.7"/>
    <n v="18.34"/>
    <n v="711.36"/>
    <n v="704.34"/>
    <n v="3194.26"/>
    <s v=""/>
    <s v=" חטיבת תפעול ולוגיסטיקה ירושלים - אמיר סרחאן 054-2"/>
    <s v=""/>
    <n v="0"/>
    <s v="@FM@"/>
    <s v="23"/>
    <s v="57"/>
    <s v="043545631"/>
    <s v=""/>
    <s v=""/>
    <n v="3194.26"/>
    <n v="0"/>
    <n v="1507"/>
    <e v="#NUM!"/>
    <n v="18.34"/>
    <e v="#DIV/0!"/>
    <x v="3"/>
    <s v="GalitGe@justice.gov.il"/>
    <x v="318"/>
  </r>
  <r>
    <m/>
    <m/>
    <s v="4502407843"/>
    <s v="ZFO"/>
    <s v="0800"/>
    <s v=""/>
    <d v="2023-12-13T00:00:00"/>
    <d v="2024-01-01T00:00:00"/>
    <d v="2024-12-31T00:00:00"/>
    <m/>
    <s v="40001174"/>
    <s v="פלאפון תקשורת בע&quot;מ"/>
    <s v="793003021"/>
    <s v="3"/>
    <n v="2326151.11"/>
    <s v="ILS"/>
    <n v="2326151.11"/>
    <n v="98.47"/>
    <n v="0"/>
    <n v="2361130.9300000002"/>
    <n v="35674.15"/>
    <s v=""/>
    <s v=" הזמנה לקליטת חשבוניות בהוראות קבע לשנת 2024 הספק"/>
    <s v=""/>
    <n v="0"/>
    <s v="@FM@"/>
    <s v="07"/>
    <s v=""/>
    <s v="043545631"/>
    <s v=""/>
    <s v="הדס לוגסי זקו"/>
    <n v="35674.15"/>
    <n v="11"/>
    <n v="19"/>
    <e v="#NUM!"/>
    <n v="98.47"/>
    <n v="1.7272727272727273"/>
    <x v="1"/>
    <s v="GalitGe@justice.gov.il"/>
    <x v="404"/>
  </r>
  <r>
    <m/>
    <m/>
    <s v="4502407869"/>
    <s v="ZNB"/>
    <s v="0800"/>
    <s v=""/>
    <d v="2023-12-13T00:00:00"/>
    <m/>
    <m/>
    <m/>
    <s v="40440883"/>
    <s v="גג לנזקק ולחוסה (ע&quot;ר)"/>
    <s v=""/>
    <s v="3"/>
    <n v="247772"/>
    <s v="ILS"/>
    <n v="247772"/>
    <n v="75"/>
    <n v="185829"/>
    <n v="185829"/>
    <n v="61943"/>
    <s v=""/>
    <s v=" אפ&quot;כ, לילית ביטון 0506217333 תשלום עבור קטינים בא"/>
    <s v=""/>
    <n v="0"/>
    <s v="@FM@"/>
    <s v="99"/>
    <s v=""/>
    <s v="043545631"/>
    <s v=""/>
    <s v="לילית ביטון"/>
    <n v="61943"/>
    <n v="0"/>
    <n v="1507"/>
    <e v="#NUM!"/>
    <n v="75"/>
    <e v="#DIV/0!"/>
    <x v="3"/>
    <s v="GalitGe@justice.gov.il"/>
    <x v="405"/>
  </r>
  <r>
    <m/>
    <m/>
    <s v="4502407873"/>
    <s v="ZNB"/>
    <s v="0800"/>
    <s v=""/>
    <d v="2023-12-13T00:00:00"/>
    <m/>
    <m/>
    <m/>
    <s v="40140393"/>
    <s v="ילדים בסיכוי - המועצה לילד החוסה )ע"/>
    <s v=""/>
    <s v="3"/>
    <n v="577309"/>
    <s v="ILS"/>
    <n v="577309"/>
    <n v="75"/>
    <n v="432981.75"/>
    <n v="432981.75"/>
    <n v="144327.25"/>
    <s v=""/>
    <s v=" אפ&quot;כ, לילית ביטון 0506217333 תשלום עבור קטינים בא"/>
    <s v=""/>
    <n v="0"/>
    <s v="@FM@"/>
    <s v="99"/>
    <s v=""/>
    <s v="043545631"/>
    <s v=""/>
    <s v="לילית ביטון"/>
    <n v="144327.25"/>
    <n v="0"/>
    <n v="1507"/>
    <e v="#NUM!"/>
    <n v="75"/>
    <e v="#DIV/0!"/>
    <x v="3"/>
    <s v="GalitGe@justice.gov.il"/>
    <x v="405"/>
  </r>
  <r>
    <m/>
    <m/>
    <s v="4502412872"/>
    <s v="ZNB"/>
    <s v="0800"/>
    <s v=""/>
    <d v="2023-12-25T00:00:00"/>
    <d v="2023-12-05T00:00:00"/>
    <d v="2024-12-31T00:00:00"/>
    <m/>
    <s v="40004927"/>
    <s v="מחצית היובל בע&quot;מ"/>
    <s v="512686114"/>
    <s v="3"/>
    <n v="151282.04999999999"/>
    <s v="ILS"/>
    <n v="151282.04999999999"/>
    <n v="56.6"/>
    <n v="85515.78"/>
    <n v="84898.02"/>
    <n v="65658.41"/>
    <s v=""/>
    <s v=" מנהל אגף א' דיור ונכסים -עוזי נעים 0527013137 התש"/>
    <s v=""/>
    <n v="0"/>
    <s v="@FM@"/>
    <s v="23"/>
    <s v="01"/>
    <s v="043545631"/>
    <s v=""/>
    <s v="עוזי נעים"/>
    <n v="65658.41"/>
    <n v="12"/>
    <n v="19"/>
    <e v="#NUM!"/>
    <n v="56.6"/>
    <n v="1.5833333333333333"/>
    <x v="1"/>
    <s v="GalitGe@justice.gov.il"/>
    <x v="383"/>
  </r>
  <r>
    <m/>
    <m/>
    <s v="4502413633"/>
    <s v="ZNB"/>
    <s v="0800"/>
    <s v=""/>
    <d v="2023-12-26T00:00:00"/>
    <m/>
    <m/>
    <m/>
    <s v="42205668"/>
    <s v="דניאל עדי"/>
    <s v="033137795"/>
    <s v="3"/>
    <n v="43956"/>
    <s v="ILS"/>
    <n v="43956"/>
    <n v="60.29"/>
    <n v="26383.5"/>
    <n v="26383.5"/>
    <n v="17523"/>
    <s v=""/>
    <s v=" חטיבת ההון האנושי - לינור0543957754 התשלום יהיה ל"/>
    <s v=""/>
    <n v="0"/>
    <s v="@FM@"/>
    <s v="23"/>
    <s v="57"/>
    <s v="043545631"/>
    <s v=""/>
    <s v=""/>
    <n v="17523"/>
    <n v="0"/>
    <n v="1507"/>
    <e v="#NUM!"/>
    <n v="60.29"/>
    <e v="#DIV/0!"/>
    <x v="3"/>
    <s v="GalitGe@justice.gov.il"/>
    <x v="343"/>
  </r>
  <r>
    <m/>
    <m/>
    <s v="4502413715"/>
    <s v="ZPFC"/>
    <s v="0800"/>
    <s v=""/>
    <d v="2023-12-26T00:00:00"/>
    <m/>
    <m/>
    <m/>
    <s v="40167927"/>
    <s v="איקן - מס בע&quot;מ"/>
    <s v="512495706"/>
    <s v="3"/>
    <n v="22631.15"/>
    <s v="ILS"/>
    <n v="22631.15"/>
    <n v="99.43"/>
    <n v="22499.99"/>
    <n v="22499.99"/>
    <n v="131.16"/>
    <s v=""/>
    <s v=" היחידה לתיאום המאבק בגזענות -בקי בן שמעון 050-611"/>
    <s v=""/>
    <n v="0"/>
    <s v="@FM@"/>
    <s v="07"/>
    <s v=""/>
    <s v="043545631"/>
    <s v=""/>
    <s v="רבקה בקי בן שמעון"/>
    <n v="131.16"/>
    <n v="0"/>
    <n v="1507"/>
    <e v="#NUM!"/>
    <n v="99.43"/>
    <e v="#DIV/0!"/>
    <x v="3"/>
    <s v="GalitGe@justice.gov.il"/>
    <x v="406"/>
  </r>
  <r>
    <m/>
    <m/>
    <s v="4502413956"/>
    <s v="ZNB"/>
    <s v="0800"/>
    <s v=""/>
    <d v="2023-12-26T00:00:00"/>
    <m/>
    <m/>
    <m/>
    <s v="42711419"/>
    <s v="כהן טל"/>
    <s v="025733452"/>
    <s v="3"/>
    <n v="4520.88"/>
    <s v="ILS"/>
    <n v="4520.88"/>
    <n v="75"/>
    <n v="3390.66"/>
    <n v="3390.66"/>
    <n v="1130.22"/>
    <s v=""/>
    <s v=" אפ&quot;כ, לילית ביטון 0506217333 תשלום עבור קטינים בא"/>
    <s v=""/>
    <n v="0"/>
    <s v="@FM@"/>
    <s v="99"/>
    <s v=""/>
    <s v="043545631"/>
    <s v=""/>
    <s v=""/>
    <n v="1130.22"/>
    <n v="0"/>
    <n v="1507"/>
    <e v="#NUM!"/>
    <n v="75"/>
    <e v="#DIV/0!"/>
    <x v="3"/>
    <s v="GalitGe@justice.gov.il"/>
    <x v="405"/>
  </r>
  <r>
    <m/>
    <m/>
    <s v="4502414430"/>
    <s v="ZNB"/>
    <s v="0800"/>
    <s v=""/>
    <d v="2023-12-27T00:00:00"/>
    <d v="2024-01-01T00:00:00"/>
    <d v="2024-01-31T00:00:00"/>
    <m/>
    <s v="40811870"/>
    <s v="אקים לאפוטרופסות"/>
    <s v=""/>
    <s v="3"/>
    <n v="860000"/>
    <s v="ILS"/>
    <n v="860000"/>
    <n v="0"/>
    <n v="0"/>
    <n v="0"/>
    <n v="860000"/>
    <s v=""/>
    <s v=" הזמנה עבור שנת 2024 לא לתשלום."/>
    <s v=""/>
    <n v="0"/>
    <s v="@FM@"/>
    <s v="99"/>
    <s v=""/>
    <s v="043545631"/>
    <s v=""/>
    <s v=""/>
    <n v="860000"/>
    <n v="0"/>
    <n v="19"/>
    <e v="#NUM!"/>
    <n v="0"/>
    <e v="#DIV/0!"/>
    <x v="3"/>
    <s v="GalitGe@justice.gov.il"/>
    <x v="182"/>
  </r>
  <r>
    <m/>
    <m/>
    <s v="4502414568"/>
    <s v="ZNB"/>
    <s v="0800"/>
    <s v=""/>
    <d v="2023-12-27T00:00:00"/>
    <d v="2023-12-18T00:00:00"/>
    <d v="2024-12-31T00:00:00"/>
    <m/>
    <s v="40215614"/>
    <s v="נכסי אריאל - קריית הממשלה רבין ב',"/>
    <s v="513604033"/>
    <s v="3"/>
    <n v="151281.9"/>
    <s v="ILS"/>
    <n v="151281.9"/>
    <n v="98.69"/>
    <n v="149198.57999999999"/>
    <n v="149139.72"/>
    <n v="1979.64"/>
    <s v=""/>
    <s v=" מנהל אגף א' דיור ונכסים- עוזי נעים 052-7013137 הת"/>
    <s v=""/>
    <n v="0"/>
    <s v="@FM@"/>
    <s v="23"/>
    <s v="01"/>
    <s v="043545631"/>
    <s v=""/>
    <s v="עוזי נעים"/>
    <n v="1979.64"/>
    <n v="12"/>
    <n v="19"/>
    <e v="#NUM!"/>
    <n v="98.69"/>
    <n v="1.5833333333333333"/>
    <x v="1"/>
    <s v="GalitGe@justice.gov.il"/>
    <x v="383"/>
  </r>
  <r>
    <m/>
    <m/>
    <s v="4502418809"/>
    <s v="ZPFC"/>
    <s v="0800"/>
    <s v=""/>
    <d v="2024-01-09T00:00:00"/>
    <m/>
    <m/>
    <m/>
    <s v="40315226"/>
    <s v="כהן אורית"/>
    <s v="027131127"/>
    <s v="3"/>
    <n v="37425.94"/>
    <s v="ILS"/>
    <n v="37425.94"/>
    <n v="91.98"/>
    <n v="34399.589999999997"/>
    <n v="34400.28"/>
    <n v="3026.35"/>
    <s v=""/>
    <s v=" נציבות תלונות הציבור על שופטים- נפתלי גרפי 050-62"/>
    <s v=""/>
    <n v="0"/>
    <s v="@FM@"/>
    <s v="07"/>
    <s v=""/>
    <s v="043545631"/>
    <s v=""/>
    <s v="נפתלי ג'רפי"/>
    <n v="3026.35"/>
    <n v="0"/>
    <n v="1507"/>
    <e v="#NUM!"/>
    <n v="91.98"/>
    <e v="#DIV/0!"/>
    <x v="3"/>
    <s v="GalitGe@justice.gov.il"/>
    <x v="344"/>
  </r>
  <r>
    <m/>
    <m/>
    <s v="4502419907"/>
    <s v="ZNB"/>
    <s v="0800"/>
    <s v=""/>
    <d v="2024-01-10T00:00:00"/>
    <m/>
    <m/>
    <m/>
    <s v="10000035"/>
    <s v="משרד החוץ"/>
    <s v=""/>
    <s v="3"/>
    <n v="87841.2"/>
    <s v="ILS"/>
    <n v="87841.2"/>
    <n v="88.31"/>
    <n v="80977.27"/>
    <n v="77571.05"/>
    <n v="6863.93"/>
    <s v=""/>
    <s v=" נסיעה עבור תביעה בביה&quot;ד אשת קשר: לינור כהן הוספתי"/>
    <s v=""/>
    <n v="0"/>
    <s v="@FM@"/>
    <s v="85"/>
    <s v=""/>
    <s v="043545631"/>
    <s v=""/>
    <s v=""/>
    <n v="6863.93"/>
    <n v="0"/>
    <n v="1507"/>
    <e v="#NUM!"/>
    <n v="88.31"/>
    <e v="#DIV/0!"/>
    <x v="3"/>
    <s v="GalitGe@justice.gov.il"/>
    <x v="407"/>
  </r>
  <r>
    <m/>
    <m/>
    <s v="4502424490"/>
    <s v="ZPFC"/>
    <s v="0800"/>
    <s v=""/>
    <d v="2024-01-18T00:00:00"/>
    <m/>
    <m/>
    <m/>
    <s v="10000173"/>
    <s v="המדפיס הממשלתי"/>
    <s v=""/>
    <s v="3"/>
    <n v="825"/>
    <s v="ILS"/>
    <n v="825"/>
    <n v="88.48"/>
    <n v="825"/>
    <n v="730"/>
    <n v="95"/>
    <s v=""/>
    <s v=" אפ&quot;כ ניצה גרשון 050-6217559 התשלום יהיה לפי הביצו"/>
    <s v=""/>
    <n v="0"/>
    <s v="@FM@"/>
    <s v="85"/>
    <s v=""/>
    <s v="043545631"/>
    <s v=""/>
    <s v=""/>
    <n v="95"/>
    <n v="0"/>
    <n v="1507"/>
    <e v="#NUM!"/>
    <n v="88.48"/>
    <e v="#DIV/0!"/>
    <x v="3"/>
    <s v="GalitGe@justice.gov.il"/>
    <x v="408"/>
  </r>
  <r>
    <m/>
    <m/>
    <s v="4502424860"/>
    <s v="ZNB"/>
    <s v="0800"/>
    <s v=""/>
    <d v="2024-01-21T00:00:00"/>
    <d v="2023-12-05T00:00:00"/>
    <d v="2024-12-31T00:00:00"/>
    <m/>
    <s v="40503336"/>
    <s v="רמות מגדלי הבירה בע&quot;מ"/>
    <s v="513656819"/>
    <s v="3"/>
    <n v="151282.04999999999"/>
    <s v="ILS"/>
    <n v="151282.04999999999"/>
    <n v="65.69"/>
    <n v="98643.01"/>
    <n v="98208.320000000007"/>
    <n v="51907.040000000001"/>
    <s v=""/>
    <s v=" מנהל אגף א' דיור ונכסים- עוזי נעים 052-7013137 עפ"/>
    <s v=""/>
    <n v="0"/>
    <s v="@FM@"/>
    <s v="23"/>
    <s v="01"/>
    <s v="043545631"/>
    <s v=""/>
    <s v="עוזי נעים"/>
    <n v="51907.040000000001"/>
    <n v="12"/>
    <n v="19"/>
    <e v="#NUM!"/>
    <n v="65.69"/>
    <n v="1.5833333333333333"/>
    <x v="1"/>
    <s v="GalitGe@justice.gov.il"/>
    <x v="383"/>
  </r>
  <r>
    <m/>
    <m/>
    <s v="4502426504"/>
    <s v="ZPFC"/>
    <s v="0800"/>
    <s v=""/>
    <d v="2024-01-23T00:00:00"/>
    <m/>
    <m/>
    <m/>
    <s v="40003692"/>
    <s v="טופ-ליין יבוא ושיווק רהיטים בע&quot;מ"/>
    <s v="511613564"/>
    <s v="3"/>
    <n v="454.3"/>
    <s v="ILS"/>
    <n v="454.3"/>
    <n v="0"/>
    <n v="0"/>
    <n v="0"/>
    <n v="487.45"/>
    <s v=""/>
    <s v=" אגף טכנולוגיות דיגיטליות ומידע- רחלי גרינברג 058-"/>
    <s v="X"/>
    <n v="0"/>
    <s v="@FM@"/>
    <s v="07"/>
    <s v=""/>
    <s v="043545631"/>
    <s v=""/>
    <s v="רחלי גרינברג"/>
    <n v="454.3"/>
    <n v="0"/>
    <n v="1507"/>
    <e v="#NUM!"/>
    <n v="0"/>
    <e v="#DIV/0!"/>
    <x v="3"/>
    <s v="GalitGe@justice.gov.il"/>
    <x v="333"/>
  </r>
  <r>
    <m/>
    <m/>
    <s v="4502426728"/>
    <s v="ZPFC"/>
    <s v="0800"/>
    <s v=""/>
    <d v="2024-01-24T00:00:00"/>
    <m/>
    <m/>
    <m/>
    <s v="40001103"/>
    <s v="קרביץ )4791( בעמ"/>
    <s v="510674039"/>
    <s v="3"/>
    <n v="2516.34"/>
    <s v="ILS"/>
    <n v="2516.34"/>
    <n v="37.43"/>
    <n v="1089.78"/>
    <n v="936.54"/>
    <n v="1934.63"/>
    <s v=""/>
    <s v=" אפ&quot;כ ירושלים -לילית ביטון 050-6217333 התשלום יהיה"/>
    <s v="X"/>
    <n v="0"/>
    <s v="@FM@"/>
    <s v="07"/>
    <s v=""/>
    <s v="043545631"/>
    <s v=""/>
    <s v="לילית ביטון"/>
    <n v="1672.49"/>
    <n v="0"/>
    <n v="1507"/>
    <e v="#NUM!"/>
    <n v="37.43"/>
    <e v="#DIV/0!"/>
    <x v="3"/>
    <s v="GalitGe@justice.gov.il"/>
    <x v="409"/>
  </r>
  <r>
    <m/>
    <m/>
    <s v="4502426761"/>
    <s v="ZNB"/>
    <s v="0800"/>
    <s v=""/>
    <d v="2024-01-24T00:00:00"/>
    <m/>
    <m/>
    <m/>
    <s v="10000021"/>
    <s v="לשכת הפירסום הממשלתי"/>
    <s v=""/>
    <s v="3"/>
    <n v="4825"/>
    <s v="ILS"/>
    <n v="4825"/>
    <n v="80.44"/>
    <n v="4450"/>
    <n v="3881.25"/>
    <n v="375"/>
    <s v=""/>
    <s v=" אפ&quot;כ הנהלה - לילית ביטון 050-6217333 התשלום יהיה"/>
    <s v=""/>
    <n v="0"/>
    <s v="@FM@"/>
    <s v="23"/>
    <s v="12"/>
    <s v="043545631"/>
    <s v=""/>
    <s v="לילית ביטון"/>
    <n v="375"/>
    <n v="0"/>
    <n v="1507"/>
    <e v="#NUM!"/>
    <n v="80.44"/>
    <e v="#DIV/0!"/>
    <x v="3"/>
    <s v="GalitGe@justice.gov.il"/>
    <x v="382"/>
  </r>
  <r>
    <m/>
    <m/>
    <s v="4502427408"/>
    <s v="ZNB"/>
    <s v="0800"/>
    <s v=""/>
    <d v="2024-01-24T00:00:00"/>
    <m/>
    <m/>
    <m/>
    <s v="41488668"/>
    <s v="כהן קרן"/>
    <s v="035923549"/>
    <s v="3"/>
    <n v="3587.2"/>
    <s v="ILS"/>
    <n v="3587.2"/>
    <n v="0"/>
    <n v="0"/>
    <n v="0"/>
    <n v="3587.2"/>
    <s v=""/>
    <s v=" חטיבת תפעול ולוגיסטיקה ירושלים - אמיר סרחאן 054-2"/>
    <s v=""/>
    <n v="0"/>
    <s v="@FM@"/>
    <s v="23"/>
    <s v="57"/>
    <s v="043545631"/>
    <s v=""/>
    <s v=""/>
    <n v="3587.2"/>
    <n v="0"/>
    <n v="1507"/>
    <e v="#NUM!"/>
    <n v="0"/>
    <e v="#DIV/0!"/>
    <x v="3"/>
    <s v="GalitGe@justice.gov.il"/>
    <x v="318"/>
  </r>
  <r>
    <m/>
    <m/>
    <s v="4502429172"/>
    <s v="ZNB"/>
    <s v="0800"/>
    <s v=""/>
    <d v="2024-01-29T00:00:00"/>
    <m/>
    <m/>
    <m/>
    <s v="40549182"/>
    <s v="פארגון קבוצת ברנע בע&quot;מ"/>
    <s v="513400796"/>
    <s v="3"/>
    <n v="3304"/>
    <s v="ILS"/>
    <n v="3304"/>
    <n v="0"/>
    <n v="3304"/>
    <n v="0"/>
    <n v="3304"/>
    <s v=""/>
    <s v=" מנהל אגף א' דיור ונכסים עוזי נעים 052-7013137 התש"/>
    <s v=""/>
    <n v="0"/>
    <s v="@FM@"/>
    <s v="23"/>
    <s v="57"/>
    <s v="043545631"/>
    <s v=""/>
    <s v="עוזי נעים"/>
    <n v="3304"/>
    <n v="0"/>
    <n v="1507"/>
    <e v="#NUM!"/>
    <n v="0"/>
    <e v="#DIV/0!"/>
    <x v="3"/>
    <s v="GalitGe@justice.gov.il"/>
    <x v="383"/>
  </r>
  <r>
    <m/>
    <m/>
    <s v="4502431586"/>
    <s v="ZPFC"/>
    <s v="0800"/>
    <s v=""/>
    <d v="2024-02-04T00:00:00"/>
    <m/>
    <m/>
    <m/>
    <s v="42364085"/>
    <s v="ביטון יוסף"/>
    <s v="036003432"/>
    <s v="3"/>
    <n v="5042.7299999999996"/>
    <s v="ILS"/>
    <n v="5042.7299999999996"/>
    <n v="38.25"/>
    <n v="1928.75"/>
    <n v="1928.75"/>
    <n v="3113.98"/>
    <s v=""/>
    <s v="  שתייה לישיבות עבור אפ&quot;כ"/>
    <s v=""/>
    <n v="0"/>
    <s v="@FM@"/>
    <s v="23"/>
    <s v="57"/>
    <s v="043545631"/>
    <s v="  2,148.00"/>
    <s v=""/>
    <n v="3113.98"/>
    <n v="0"/>
    <n v="1507"/>
    <e v="#NUM!"/>
    <n v="38.25"/>
    <e v="#DIV/0!"/>
    <x v="3"/>
    <s v="GalitGe@justice.gov.il"/>
    <x v="410"/>
  </r>
  <r>
    <m/>
    <m/>
    <s v="4502432765"/>
    <s v="ZPFC"/>
    <s v="0800"/>
    <s v=""/>
    <d v="2024-02-06T00:00:00"/>
    <m/>
    <m/>
    <m/>
    <s v="40328129"/>
    <s v="ד.מ. )0003( הנדסה בע&quot;מ"/>
    <s v="513228726"/>
    <s v="3"/>
    <n v="42244"/>
    <s v="ILS"/>
    <n v="42244"/>
    <n v="33.5"/>
    <n v="14121.31"/>
    <n v="14499.41"/>
    <n v="30757.86"/>
    <s v=""/>
    <s v=" חטיבת תפעול ולוגיסטיקה ת&quot;א יהודה כהן  052-9219334"/>
    <s v="X"/>
    <n v="0"/>
    <s v="@FM@"/>
    <s v="07"/>
    <s v=""/>
    <s v="043545631"/>
    <s v=""/>
    <s v="יהודה כהן"/>
    <n v="28092.26"/>
    <n v="0"/>
    <n v="1507"/>
    <e v="#NUM!"/>
    <n v="33.5"/>
    <e v="#DIV/0!"/>
    <x v="3"/>
    <s v="GalitGe@justice.gov.il"/>
    <x v="318"/>
  </r>
  <r>
    <m/>
    <m/>
    <s v="4502432804"/>
    <s v="ZPFC"/>
    <s v="0800"/>
    <s v=""/>
    <d v="2024-02-06T00:00:00"/>
    <m/>
    <m/>
    <m/>
    <s v="40001103"/>
    <s v="קרביץ )4791( בעמ"/>
    <s v="510674039"/>
    <s v="3"/>
    <n v="1729.15"/>
    <s v="ILS"/>
    <n v="1729.15"/>
    <n v="89.78"/>
    <n v="1558.38"/>
    <n v="1728.2"/>
    <n v="197.54"/>
    <s v=""/>
    <s v=" אפ&quot;כ הנהלה  לילית ביטון 050-6217333 התשלום יהיה ל"/>
    <s v="X"/>
    <n v="0"/>
    <s v="@FM@"/>
    <s v="07"/>
    <s v=""/>
    <s v="043545631"/>
    <s v=""/>
    <s v="לילית ביטון"/>
    <n v="170.77"/>
    <n v="0"/>
    <n v="1507"/>
    <e v="#NUM!"/>
    <n v="89.78"/>
    <e v="#DIV/0!"/>
    <x v="3"/>
    <s v="GalitGe@justice.gov.il"/>
    <x v="382"/>
  </r>
  <r>
    <m/>
    <m/>
    <s v="4502436652"/>
    <s v="ZPFC"/>
    <s v="0800"/>
    <s v=""/>
    <d v="2024-02-14T00:00:00"/>
    <m/>
    <m/>
    <m/>
    <s v="41097839"/>
    <s v="גטר גרופ בע&quot;מ"/>
    <s v="520042326"/>
    <s v="3"/>
    <n v="24075.89"/>
    <s v="ILS"/>
    <n v="24075.89"/>
    <n v="0"/>
    <n v="0"/>
    <n v="0"/>
    <n v="23372.29"/>
    <s v=""/>
    <s v=" חטיבת תפעול ולוגיסטיקה תל אביב, חביב עזרן, 050-62"/>
    <s v="X"/>
    <n v="0"/>
    <s v="@FM@"/>
    <s v="07"/>
    <s v=""/>
    <s v="043545631"/>
    <s v=""/>
    <s v="חביב עזרן"/>
    <n v="24075.89"/>
    <n v="0"/>
    <n v="1507"/>
    <e v="#NUM!"/>
    <n v="0"/>
    <e v="#DIV/0!"/>
    <x v="3"/>
    <s v="GalitGe@justice.gov.il"/>
    <x v="318"/>
  </r>
  <r>
    <m/>
    <m/>
    <s v="4502438475"/>
    <s v="ZPFC"/>
    <s v="0800"/>
    <s v=""/>
    <d v="2024-02-19T00:00:00"/>
    <m/>
    <m/>
    <m/>
    <s v="40001103"/>
    <s v="קרביץ )4791( בעמ"/>
    <s v="510674039"/>
    <s v="3"/>
    <n v="4454.6000000000004"/>
    <s v="ILS"/>
    <n v="4454.6000000000004"/>
    <n v="95.63"/>
    <n v="4267.17"/>
    <n v="4744.67"/>
    <n v="216.81"/>
    <s v=""/>
    <s v=" חטיבת תפעול ולוגיסטיקה חיפה שכיב אבו טריף 050-532"/>
    <s v="X"/>
    <n v="0"/>
    <s v="@FM@"/>
    <s v="07"/>
    <s v=""/>
    <s v="043545631"/>
    <s v=""/>
    <s v=""/>
    <n v="187.43"/>
    <n v="0"/>
    <n v="1507"/>
    <e v="#NUM!"/>
    <n v="95.63"/>
    <e v="#DIV/0!"/>
    <x v="3"/>
    <s v="GalitGe@justice.gov.il"/>
    <x v="318"/>
  </r>
  <r>
    <m/>
    <m/>
    <s v="4502438706"/>
    <s v="ZPFC"/>
    <s v="0800"/>
    <s v=""/>
    <d v="2024-02-19T00:00:00"/>
    <m/>
    <m/>
    <m/>
    <s v="40001103"/>
    <s v="קרביץ )4791( בעמ"/>
    <s v="510674039"/>
    <s v="3"/>
    <n v="1532.59"/>
    <s v="ILS"/>
    <n v="1532.59"/>
    <n v="91.02"/>
    <n v="1531.42"/>
    <n v="1553.08"/>
    <n v="160.38"/>
    <s v=""/>
    <s v=" חטיבת תפעול ולוגיסטיקה ירושלים, אורטל ערבוק מויאל"/>
    <s v="X"/>
    <n v="0"/>
    <s v="@FM@"/>
    <s v="07"/>
    <s v=""/>
    <s v="043545631"/>
    <s v=""/>
    <s v="אורטל מויאל"/>
    <n v="138.65"/>
    <n v="0"/>
    <n v="1507"/>
    <e v="#NUM!"/>
    <n v="91.02"/>
    <e v="#DIV/0!"/>
    <x v="3"/>
    <s v="GalitGe@justice.gov.il"/>
    <x v="318"/>
  </r>
  <r>
    <m/>
    <m/>
    <s v="4502438903"/>
    <s v="ZNB"/>
    <s v="0800"/>
    <s v=""/>
    <d v="2024-02-20T00:00:00"/>
    <m/>
    <m/>
    <m/>
    <s v="10000021"/>
    <s v="לשכת הפירסום הממשלתי"/>
    <s v=""/>
    <s v="3"/>
    <n v="36000"/>
    <s v="ILS"/>
    <n v="36000"/>
    <n v="98.76"/>
    <n v="35552.5"/>
    <n v="35552.5"/>
    <n v="447.5"/>
    <s v=""/>
    <s v=" פרסום עבור הודעה לציבור מכוח חוק למניעת העסקה במק"/>
    <s v=""/>
    <n v="0"/>
    <s v="@FM@"/>
    <s v="23"/>
    <s v="12"/>
    <s v="043545631"/>
    <s v=""/>
    <s v=""/>
    <n v="447.5"/>
    <n v="0"/>
    <n v="1507"/>
    <e v="#NUM!"/>
    <n v="98.76"/>
    <e v="#DIV/0!"/>
    <x v="3"/>
    <s v="GalitGe@justice.gov.il"/>
    <x v="394"/>
  </r>
  <r>
    <m/>
    <m/>
    <s v="4502439756"/>
    <s v="ZPFC"/>
    <s v="0800"/>
    <s v=""/>
    <d v="2024-02-21T00:00:00"/>
    <m/>
    <m/>
    <m/>
    <s v="40005151"/>
    <s v="צילומעתיק בעמ"/>
    <s v="520041880"/>
    <s v="3"/>
    <n v="19835.8"/>
    <s v="ILS"/>
    <n v="19835.8"/>
    <n v="48.12"/>
    <n v="9465.07"/>
    <n v="9999.1200000000008"/>
    <n v="9989.1200000000008"/>
    <s v=""/>
    <s v=" טונרים עבור מחסן טונרים איש קשר: 0506216321"/>
    <s v="X"/>
    <n v="0"/>
    <s v="@FM@"/>
    <s v="07"/>
    <s v=""/>
    <s v="043545631"/>
    <s v=""/>
    <s v=""/>
    <n v="10289.84"/>
    <n v="0"/>
    <n v="1507"/>
    <e v="#NUM!"/>
    <n v="48.12"/>
    <e v="#DIV/0!"/>
    <x v="3"/>
    <s v="GalitGe@justice.gov.il"/>
    <x v="350"/>
  </r>
  <r>
    <m/>
    <m/>
    <s v="4502440699"/>
    <s v="ZPFC"/>
    <s v="0800"/>
    <s v=""/>
    <d v="2024-02-25T00:00:00"/>
    <m/>
    <m/>
    <m/>
    <s v="41915625"/>
    <s v="לייזר מכוני העתקות בע&quot;מ"/>
    <s v="514864370"/>
    <s v="3"/>
    <n v="368.16"/>
    <s v="ILS"/>
    <n v="368.16"/>
    <n v="0"/>
    <n v="0"/>
    <n v="0"/>
    <n v="368.16"/>
    <s v=""/>
    <s v=" אפ&quot;כ הנהלה, ניצה גרשון, 050-6217559 התשלום יהיה ל"/>
    <s v=""/>
    <n v="0"/>
    <s v="@FM@"/>
    <s v="23"/>
    <s v="57"/>
    <s v="043545631"/>
    <s v=""/>
    <s v=""/>
    <n v="368.16"/>
    <n v="0"/>
    <n v="1507"/>
    <e v="#NUM!"/>
    <n v="0"/>
    <e v="#DIV/0!"/>
    <x v="3"/>
    <s v="GalitGe@justice.gov.il"/>
    <x v="382"/>
  </r>
  <r>
    <m/>
    <m/>
    <s v="4502440776"/>
    <s v="ZNB"/>
    <s v="0800"/>
    <s v=""/>
    <d v="2024-02-25T00:00:00"/>
    <m/>
    <m/>
    <m/>
    <s v="40208040"/>
    <s v="רובין אורי"/>
    <s v="057161531"/>
    <s v="3"/>
    <n v="477.9"/>
    <s v="ILS"/>
    <n v="477.9"/>
    <n v="0"/>
    <n v="0"/>
    <n v="0"/>
    <n v="477.9"/>
    <s v=""/>
    <s v=" אפ&quot;כ חיפה - קרן דהן 050-7061659 התשלום יהיה לפי ה"/>
    <s v=""/>
    <n v="0"/>
    <s v="@FM@"/>
    <s v="23"/>
    <s v="57"/>
    <s v="043545631"/>
    <s v=""/>
    <s v=""/>
    <n v="477.9"/>
    <n v="0"/>
    <n v="1507"/>
    <e v="#NUM!"/>
    <n v="0"/>
    <e v="#DIV/0!"/>
    <x v="3"/>
    <s v="GalitGe@justice.gov.il"/>
    <x v="411"/>
  </r>
  <r>
    <m/>
    <m/>
    <s v="4502440793"/>
    <s v="ZPFC"/>
    <s v="0800"/>
    <s v=""/>
    <d v="2024-02-25T00:00:00"/>
    <m/>
    <m/>
    <m/>
    <s v="40001103"/>
    <s v="קרביץ )4791( בעמ"/>
    <s v="510674039"/>
    <s v="3"/>
    <n v="4370.72"/>
    <s v="ILS"/>
    <n v="4370.72"/>
    <n v="50"/>
    <n v="2166.84"/>
    <n v="2414.2399999999998"/>
    <n v="2527.87"/>
    <s v=""/>
    <s v=" ציוד משקי עבור חטיבת תפעול ולוגיסטיקה תל אביב חבי"/>
    <s v="X"/>
    <n v="0"/>
    <s v="@FM@"/>
    <s v="07"/>
    <s v=""/>
    <s v="043545631"/>
    <s v=""/>
    <s v="חביב עזרן"/>
    <n v="2185.36"/>
    <n v="0"/>
    <n v="1507"/>
    <e v="#NUM!"/>
    <n v="50"/>
    <e v="#DIV/0!"/>
    <x v="3"/>
    <s v="GalitGe@justice.gov.il"/>
    <x v="179"/>
  </r>
  <r>
    <m/>
    <m/>
    <s v="4502442881"/>
    <s v="ZPFC"/>
    <s v="0800"/>
    <s v=""/>
    <d v="2024-03-03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s v=" כסא אורטופדי עבור העובדת שרית גבאי ייעוץ וחקיקה ה"/>
    <s v="X"/>
    <n v="0"/>
    <s v="@FM@"/>
    <s v="07"/>
    <s v=""/>
    <s v="043545631"/>
    <s v=""/>
    <s v="שמרית הרוש"/>
    <n v="792.37"/>
    <n v="0"/>
    <n v="1507"/>
    <e v="#NUM!"/>
    <n v="0"/>
    <e v="#DIV/0!"/>
    <x v="3"/>
    <s v="GalitGe@justice.gov.il"/>
    <x v="231"/>
  </r>
  <r>
    <m/>
    <m/>
    <s v="4502442904"/>
    <s v="ZPFC"/>
    <s v="0800"/>
    <s v=""/>
    <d v="2024-03-03T00:00:00"/>
    <m/>
    <m/>
    <m/>
    <s v="42154990"/>
    <s v="אטיאס רן"/>
    <s v="061237962"/>
    <s v="3"/>
    <n v="1982.4"/>
    <s v="ILS"/>
    <n v="1982.4"/>
    <n v="0"/>
    <n v="0"/>
    <n v="0"/>
    <n v="1982.4"/>
    <s v=""/>
    <s v=" צמחייה עבור: אפ&quot;כ ירושלים, ניצה גרשון, 050-621755"/>
    <s v=""/>
    <n v="0"/>
    <s v="@FM@"/>
    <s v="23"/>
    <s v="57"/>
    <s v="043545631"/>
    <s v=""/>
    <s v=""/>
    <n v="1982.4"/>
    <n v="0"/>
    <n v="1507"/>
    <e v="#NUM!"/>
    <n v="0"/>
    <e v="#DIV/0!"/>
    <x v="3"/>
    <s v="GalitGe@justice.gov.il"/>
    <x v="412"/>
  </r>
  <r>
    <m/>
    <m/>
    <s v="4502446191"/>
    <s v="ZPFC"/>
    <s v="0800"/>
    <s v=""/>
    <d v="2024-03-12T00:00:00"/>
    <m/>
    <m/>
    <m/>
    <s v="41915625"/>
    <s v="לייזר מכוני העתקות בע&quot;מ"/>
    <s v="514864370"/>
    <s v="3"/>
    <n v="417.72"/>
    <s v="ILS"/>
    <n v="417.72"/>
    <n v="0"/>
    <n v="0"/>
    <n v="0"/>
    <n v="417.72"/>
    <s v=""/>
    <s v=" חותמות עבור הממונה על חדלות פירעון‏ - מחלקת חקירו"/>
    <s v=""/>
    <n v="0"/>
    <s v="@FM@"/>
    <s v="23"/>
    <s v="57"/>
    <s v="043545631"/>
    <s v=""/>
    <s v=""/>
    <n v="417.72"/>
    <n v="0"/>
    <n v="1507"/>
    <e v="#NUM!"/>
    <n v="0"/>
    <e v="#DIV/0!"/>
    <x v="3"/>
    <s v="GalitGe@justice.gov.il"/>
    <x v="398"/>
  </r>
  <r>
    <m/>
    <m/>
    <s v="4502446371"/>
    <s v="ZNB"/>
    <s v="0800"/>
    <s v=""/>
    <d v="2024-03-12T00:00:00"/>
    <m/>
    <m/>
    <m/>
    <s v="41611075"/>
    <s v="שהנאז ייזום והשקעות בע&quot;מ"/>
    <s v="513722983"/>
    <s v="3"/>
    <n v="3663.9"/>
    <s v="ILS"/>
    <n v="3663.9"/>
    <n v="0"/>
    <n v="0"/>
    <n v="0"/>
    <n v="3663.9"/>
    <s v=""/>
    <s v=" עבודות חשמל- בועדת ערר (קורונה) מנהל אגף א' דיור"/>
    <s v=""/>
    <n v="0"/>
    <s v="@FM@"/>
    <s v="23"/>
    <s v="57"/>
    <s v="043545631"/>
    <s v=""/>
    <s v="עוזי נעים"/>
    <n v="3663.9"/>
    <n v="0"/>
    <n v="1507"/>
    <e v="#NUM!"/>
    <n v="0"/>
    <e v="#DIV/0!"/>
    <x v="3"/>
    <s v="GalitGe@justice.gov.il"/>
    <x v="413"/>
  </r>
  <r>
    <m/>
    <m/>
    <s v="4502448331"/>
    <s v="ZPFC"/>
    <s v="0800"/>
    <s v=""/>
    <d v="2024-03-18T00:00:00"/>
    <m/>
    <m/>
    <m/>
    <s v="40143932"/>
    <s v="שלום אברהם"/>
    <s v="057522625"/>
    <s v="3"/>
    <n v="200854.69"/>
    <s v="ILS"/>
    <n v="200854.69"/>
    <n v="0"/>
    <n v="0"/>
    <n v="0"/>
    <n v="200854.69"/>
    <s v=""/>
    <s v=" עבור שירותי מידוף משרד חדש אשת קשר:אורטל ערבוק 05"/>
    <s v=""/>
    <n v="0"/>
    <s v="@FM@"/>
    <s v="23"/>
    <s v="57"/>
    <s v="043545631"/>
    <s v="170,215.84"/>
    <s v="אורטל מויאל"/>
    <n v="200854.69"/>
    <n v="0"/>
    <n v="1507"/>
    <e v="#NUM!"/>
    <n v="0"/>
    <e v="#DIV/0!"/>
    <x v="3"/>
    <s v="GalitGe@justice.gov.il"/>
    <x v="414"/>
  </r>
  <r>
    <m/>
    <m/>
    <s v="4502448383"/>
    <s v="ZNB"/>
    <s v="0800"/>
    <s v=""/>
    <d v="2024-03-18T00:00:00"/>
    <m/>
    <m/>
    <m/>
    <s v="40000709"/>
    <s v="צוללת צהובה - המקום למוסיקה בירושלי"/>
    <s v=""/>
    <s v="3"/>
    <n v="3000"/>
    <s v="ILS"/>
    <n v="3000"/>
    <n v="31.67"/>
    <n v="950"/>
    <n v="950"/>
    <n v="2050"/>
    <s v=""/>
    <s v=" שעות חזרה בחדר הגדול ללהקה של המשרד חטיבת תפעול ו"/>
    <s v=""/>
    <n v="0"/>
    <s v="@FM@"/>
    <s v="23"/>
    <s v="57"/>
    <s v="043545631"/>
    <s v=""/>
    <s v="עידן אילן"/>
    <n v="2050"/>
    <n v="0"/>
    <n v="1507"/>
    <e v="#NUM!"/>
    <n v="31.67"/>
    <e v="#DIV/0!"/>
    <x v="3"/>
    <s v="GalitGe@justice.gov.il"/>
    <x v="415"/>
  </r>
  <r>
    <m/>
    <m/>
    <s v="4502448417"/>
    <s v="ZPFC"/>
    <s v="0800"/>
    <s v=""/>
    <d v="2024-03-18T00:00:00"/>
    <m/>
    <m/>
    <m/>
    <s v="40004164"/>
    <s v="פז קמעונאות ואנרגיה בע&quot;מ"/>
    <s v="510216054"/>
    <s v="3"/>
    <n v="62825.56"/>
    <s v="ILS"/>
    <n v="62825.56"/>
    <n v="94"/>
    <n v="59057.29"/>
    <n v="59049.51"/>
    <n v="3768.28"/>
    <s v=""/>
    <s v=" סולר עבור לשכה ראשית חטיבת תפעול ולוגיסטיקה ירושל"/>
    <s v=""/>
    <n v="0"/>
    <s v="@FM@"/>
    <s v="07"/>
    <s v=""/>
    <s v="043545631"/>
    <s v=""/>
    <s v="אמיר סרחאן"/>
    <n v="3768.28"/>
    <n v="0"/>
    <n v="1507"/>
    <e v="#NUM!"/>
    <n v="94"/>
    <e v="#DIV/0!"/>
    <x v="3"/>
    <s v="GalitGe@justice.gov.il"/>
    <x v="230"/>
  </r>
  <r>
    <m/>
    <m/>
    <s v="4502449339"/>
    <s v="ZPFC"/>
    <s v="0800"/>
    <s v=""/>
    <d v="2024-03-20T00:00:00"/>
    <m/>
    <m/>
    <m/>
    <s v="40001103"/>
    <s v="קרביץ )4791( בעמ"/>
    <s v="510674039"/>
    <s v="3"/>
    <n v="4607.1099999999997"/>
    <s v="ILS"/>
    <n v="4607.1099999999997"/>
    <n v="56.34"/>
    <n v="2591.3000000000002"/>
    <n v="2881.3"/>
    <n v="2331.77"/>
    <s v=""/>
    <s v=" ציוד משרדי עבור אפ&quot;כ חיפה, קרן דהן, 050-7061659 ה"/>
    <s v="X"/>
    <n v="0"/>
    <s v="@FM@"/>
    <s v="07"/>
    <s v=""/>
    <s v="043545631"/>
    <s v=""/>
    <s v="קרן דהן"/>
    <n v="2015.81"/>
    <n v="0"/>
    <n v="1507"/>
    <e v="#NUM!"/>
    <n v="56.34"/>
    <e v="#DIV/0!"/>
    <x v="3"/>
    <s v="GalitGe@justice.gov.il"/>
    <x v="171"/>
  </r>
  <r>
    <m/>
    <m/>
    <s v="4502449340"/>
    <s v="ZPFC"/>
    <s v="0800"/>
    <s v=""/>
    <d v="2024-03-20T00:00:00"/>
    <m/>
    <m/>
    <m/>
    <s v="40001103"/>
    <s v="קרביץ )4791( בעמ"/>
    <s v="510674039"/>
    <s v="3"/>
    <n v="5456.5"/>
    <s v="ILS"/>
    <n v="5456.5"/>
    <n v="97.8"/>
    <n v="5337.91"/>
    <n v="5944.73"/>
    <n v="137.18"/>
    <s v=""/>
    <s v=" ציוד משרדי עבור אפ&quot;כ - רשם לענייני ירושה, ניצה גר"/>
    <s v="X"/>
    <n v="0"/>
    <s v="@FM@"/>
    <s v="07"/>
    <s v=""/>
    <s v="043545631"/>
    <s v=""/>
    <s v=""/>
    <n v="118.59"/>
    <n v="0"/>
    <n v="1507"/>
    <e v="#NUM!"/>
    <n v="97.8"/>
    <e v="#DIV/0!"/>
    <x v="3"/>
    <s v="GalitGe@justice.gov.il"/>
    <x v="171"/>
  </r>
  <r>
    <m/>
    <m/>
    <s v="4502449341"/>
    <s v="ZNB"/>
    <s v="0800"/>
    <s v=""/>
    <d v="2024-03-20T00:00:00"/>
    <m/>
    <m/>
    <m/>
    <s v="41393607"/>
    <s v="קרטוני אריזות בע&quot;מ"/>
    <s v="514622489"/>
    <s v="3"/>
    <n v="4401.5"/>
    <s v="ILS"/>
    <n v="4401.5"/>
    <n v="62.67"/>
    <n v="2749.5"/>
    <n v="2749.5"/>
    <n v="1652"/>
    <s v=""/>
    <s v=" ניילון נצמד לעטיפת מארזים ע משטחים אגף טכנולוגיות"/>
    <s v=""/>
    <n v="0"/>
    <s v="@FM@"/>
    <s v="23"/>
    <s v="57"/>
    <s v="043545631"/>
    <s v=""/>
    <s v="רחלי גרינברג"/>
    <n v="1652"/>
    <n v="0"/>
    <n v="1507"/>
    <e v="#NUM!"/>
    <n v="62.67"/>
    <e v="#DIV/0!"/>
    <x v="3"/>
    <s v="GalitGe@justice.gov.il"/>
    <x v="416"/>
  </r>
  <r>
    <m/>
    <m/>
    <s v="4502449342"/>
    <s v="ZNB"/>
    <s v="0800"/>
    <s v=""/>
    <d v="2024-03-20T00:00:00"/>
    <m/>
    <m/>
    <m/>
    <s v="40962355"/>
    <s v="פרימה מלונות ותיירות ישראל 1977 בע&quot;"/>
    <s v="510768401"/>
    <s v="3"/>
    <n v="9794"/>
    <s v="ILS"/>
    <n v="9794"/>
    <n v="42.17"/>
    <n v="4680"/>
    <n v="4095"/>
    <n v="5664"/>
    <s v=""/>
    <s v=" הזמנת עבור לינה 2024 חטיבת תפעול ולוגיסטיקה מאיה"/>
    <s v=""/>
    <n v="0"/>
    <s v="@FM@"/>
    <s v="23"/>
    <s v="57"/>
    <s v="043545631"/>
    <s v=""/>
    <s v="מאיה ברזני"/>
    <n v="5664"/>
    <n v="0"/>
    <n v="1507"/>
    <e v="#NUM!"/>
    <n v="42.17"/>
    <e v="#DIV/0!"/>
    <x v="3"/>
    <s v="GalitGe@justice.gov.il"/>
    <x v="417"/>
  </r>
  <r>
    <m/>
    <m/>
    <s v="4502449346"/>
    <s v="ZPFC"/>
    <s v="0800"/>
    <s v=""/>
    <d v="2024-03-21T00:00:00"/>
    <m/>
    <m/>
    <m/>
    <s v="40973960"/>
    <s v="פרקש איתן דוד"/>
    <s v="314718305"/>
    <s v="3"/>
    <n v="2312.8000000000002"/>
    <s v="ILS"/>
    <n v="2312.8000000000002"/>
    <n v="100"/>
    <n v="2312.8000000000002"/>
    <n v="1960"/>
    <n v="0"/>
    <s v=""/>
    <s v=" הדפסה על קנבס עבור חטיבת תפעול ולוגיסטיקה חיפה, ש"/>
    <s v=""/>
    <n v="0"/>
    <s v="@FM@"/>
    <s v="23"/>
    <s v="57"/>
    <s v="043545631"/>
    <s v=""/>
    <s v=""/>
    <n v="0"/>
    <n v="0"/>
    <n v="1507"/>
    <e v="#NUM!"/>
    <n v="100"/>
    <e v="#DIV/0!"/>
    <x v="3"/>
    <s v="GalitGe@justice.gov.il"/>
    <x v="418"/>
  </r>
  <r>
    <m/>
    <m/>
    <s v="4502449347"/>
    <s v="ZNB"/>
    <s v="0800"/>
    <s v=""/>
    <d v="2024-03-21T00:00:00"/>
    <m/>
    <m/>
    <m/>
    <s v="40011466"/>
    <s v="שינדלר נחושתן מעליות בע&quot;מ"/>
    <s v="511984619"/>
    <s v="3"/>
    <n v="4885.2"/>
    <s v="ILS"/>
    <n v="4885.2"/>
    <n v="0"/>
    <n v="0"/>
    <n v="0"/>
    <n v="4885.2"/>
    <s v=""/>
    <s v=" ליווי 2 טכנאים להעברת פאנל מעליות וחיווט עמדת מאב"/>
    <s v=""/>
    <n v="0"/>
    <s v="@FM@"/>
    <s v="23"/>
    <s v="57"/>
    <s v="043545631"/>
    <s v=""/>
    <s v="אלי דוידי"/>
    <n v="4885.2"/>
    <n v="0"/>
    <n v="1507"/>
    <e v="#NUM!"/>
    <n v="0"/>
    <e v="#DIV/0!"/>
    <x v="3"/>
    <s v="GalitGe@justice.gov.il"/>
    <x v="419"/>
  </r>
  <r>
    <m/>
    <m/>
    <s v="4502449352"/>
    <s v="ZPFC"/>
    <s v="0800"/>
    <s v=""/>
    <d v="2024-03-21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סך עבור אגף טכנולוגיות דיגיטליות ומידע, רחלי גרי"/>
    <s v="X"/>
    <n v="0"/>
    <s v="@FM@"/>
    <s v="07"/>
    <s v=""/>
    <s v="043545631"/>
    <s v=""/>
    <s v="רחלי גרינברג"/>
    <n v="2527.4499999999998"/>
    <n v="0"/>
    <n v="1507"/>
    <e v="#NUM!"/>
    <n v="0"/>
    <e v="#DIV/0!"/>
    <x v="3"/>
    <s v="GalitGe@justice.gov.il"/>
    <x v="420"/>
  </r>
  <r>
    <m/>
    <m/>
    <s v="4502451166"/>
    <s v="ZPFC"/>
    <s v="0800"/>
    <s v=""/>
    <d v="2024-03-27T00:00:00"/>
    <m/>
    <m/>
    <m/>
    <s v="40001103"/>
    <s v="קרביץ )4791( בעמ"/>
    <s v="510674039"/>
    <s v="3"/>
    <n v="842.75"/>
    <s v="ILS"/>
    <n v="842.75"/>
    <n v="78.150000000000006"/>
    <n v="656.38"/>
    <n v="731.3"/>
    <n v="214.02"/>
    <s v=""/>
    <s v=" ציוד משקי עבור חטיבת תפעול ולוגיסטיקה ת&quot;א חביב עז"/>
    <s v="X"/>
    <n v="0"/>
    <s v="@FM@"/>
    <s v="07"/>
    <s v=""/>
    <s v="043545631"/>
    <s v=""/>
    <s v="חביב עזרן"/>
    <n v="185.02"/>
    <n v="0"/>
    <n v="1507"/>
    <e v="#NUM!"/>
    <n v="78.150000000000006"/>
    <e v="#DIV/0!"/>
    <x v="3"/>
    <s v="GalitGe@justice.gov.il"/>
    <x v="179"/>
  </r>
  <r>
    <m/>
    <m/>
    <s v="4502451373"/>
    <s v="ZPFC"/>
    <s v="0800"/>
    <s v=""/>
    <d v="2024-03-28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s v=" ייעוץ וחקיקה המחלקה למשפט בין-לאומי, מרלין מזל,05"/>
    <s v=""/>
    <n v="0"/>
    <s v="@FM@"/>
    <s v="23"/>
    <s v="10"/>
    <s v="043545631"/>
    <s v=""/>
    <s v="שמרית הרוש"/>
    <n v="282.49"/>
    <n v="0"/>
    <n v="1507"/>
    <e v="#NUM!"/>
    <n v="0"/>
    <e v="#DIV/0!"/>
    <x v="3"/>
    <s v="GalitGe@justice.gov.il"/>
    <x v="355"/>
  </r>
  <r>
    <m/>
    <m/>
    <s v="4502453249"/>
    <s v="ZNB"/>
    <s v="0800"/>
    <s v=""/>
    <d v="2024-04-01T00:00:00"/>
    <m/>
    <m/>
    <m/>
    <s v="40963671"/>
    <s v="קנטור ויאצ'סלב"/>
    <s v="307802371"/>
    <s v="3"/>
    <n v="4956"/>
    <s v="ILS"/>
    <n v="4956"/>
    <n v="0"/>
    <n v="0"/>
    <n v="0"/>
    <n v="4956"/>
    <s v=""/>
    <s v=" הלשכה הראשית ירושלים אמיר סרחאן 054-2116418 התשלו"/>
    <s v=""/>
    <n v="0"/>
    <s v="@FM@"/>
    <s v="23"/>
    <s v="57"/>
    <s v="043545631"/>
    <s v=""/>
    <s v=""/>
    <n v="4956"/>
    <n v="0"/>
    <n v="1507"/>
    <e v="#NUM!"/>
    <n v="0"/>
    <e v="#DIV/0!"/>
    <x v="3"/>
    <s v="GalitGe@justice.gov.il"/>
    <x v="320"/>
  </r>
  <r>
    <m/>
    <m/>
    <s v="4502461236"/>
    <s v="ZNB"/>
    <s v="0800"/>
    <s v=""/>
    <d v="2024-05-02T00:00:00"/>
    <m/>
    <m/>
    <m/>
    <s v="40007105"/>
    <s v="דפוסית דפוס והוצאה לאור בע&quot;מ"/>
    <s v="512158122"/>
    <s v="3"/>
    <n v="802.4"/>
    <s v="ILS"/>
    <n v="802.4"/>
    <n v="0"/>
    <n v="0"/>
    <n v="0"/>
    <n v="802.4"/>
    <s v=""/>
    <s v=" 200 חוברות עבור יום הזיכרון לזכר הנופלים מלי גרינ"/>
    <s v=""/>
    <n v="0"/>
    <s v="@FM@"/>
    <s v="23"/>
    <s v="57"/>
    <s v="043545631"/>
    <s v=""/>
    <s v="שוהם אבינועם"/>
    <n v="802.4"/>
    <n v="0"/>
    <n v="1507"/>
    <e v="#NUM!"/>
    <n v="0"/>
    <e v="#DIV/0!"/>
    <x v="3"/>
    <s v="GalitGe@justice.gov.il"/>
    <x v="421"/>
  </r>
  <r>
    <m/>
    <m/>
    <s v="4502461273"/>
    <s v="ZNB"/>
    <s v="0800"/>
    <s v=""/>
    <d v="2024-05-02T00:00:00"/>
    <m/>
    <m/>
    <m/>
    <s v="40004535"/>
    <s v="אול סאל טרדינג בע&quot;מ"/>
    <s v="511436453"/>
    <s v="3"/>
    <n v="78511.5"/>
    <s v="ILS"/>
    <n v="78511.5"/>
    <n v="100"/>
    <n v="78039"/>
    <n v="78039.5"/>
    <n v="413"/>
    <s v=""/>
    <s v=" דיספנסרים עבור המשרד החדש אבי לוי 054-6440663 התש"/>
    <s v=""/>
    <n v="0"/>
    <s v="@FM@"/>
    <s v="23"/>
    <s v="57"/>
    <s v="043545631"/>
    <s v=""/>
    <s v="אברהם לוי"/>
    <n v="413"/>
    <n v="0"/>
    <n v="1507"/>
    <e v="#NUM!"/>
    <n v="100"/>
    <e v="#DIV/0!"/>
    <x v="3"/>
    <s v="GalitGe@justice.gov.il"/>
    <x v="422"/>
  </r>
  <r>
    <m/>
    <m/>
    <s v="4502461287"/>
    <s v="ZNB"/>
    <s v="0800"/>
    <s v=""/>
    <d v="2024-05-02T00:00:00"/>
    <m/>
    <m/>
    <m/>
    <s v="40004904"/>
    <s v="ברון - או קיי ציוד מטבח למקצוענים ב"/>
    <s v="512583923"/>
    <s v="3"/>
    <n v="1534.05"/>
    <s v="ILS"/>
    <n v="1534.05"/>
    <n v="66.349999999999994"/>
    <n v="1014.85"/>
    <n v="1014.85"/>
    <n v="519.20000000000005"/>
    <s v=""/>
    <s v=" טרמוסטט ביטחון למשטח צליה חטיבת תפעול ולוגיסטיקה"/>
    <s v=""/>
    <n v="0"/>
    <s v="@FM@"/>
    <s v="23"/>
    <s v="57"/>
    <s v="043545631"/>
    <s v=""/>
    <s v="דסליין זאודו"/>
    <n v="519.20000000000005"/>
    <n v="0"/>
    <n v="1507"/>
    <e v="#NUM!"/>
    <n v="66.349999999999994"/>
    <e v="#DIV/0!"/>
    <x v="3"/>
    <s v="GalitGe@justice.gov.il"/>
    <x v="423"/>
  </r>
  <r>
    <m/>
    <m/>
    <s v="4502465852"/>
    <s v="ZNB"/>
    <s v="0800"/>
    <s v=""/>
    <d v="2024-05-15T00:00:00"/>
    <d v="2024-04-01T00:00:00"/>
    <d v="2025-11-09T00:00:00"/>
    <m/>
    <s v="42343421"/>
    <s v="קוחלני אלון"/>
    <s v="022999262"/>
    <s v="3"/>
    <n v="200466.05"/>
    <s v="ILS"/>
    <n v="200466.05"/>
    <n v="89.12"/>
    <n v="178650.52"/>
    <n v="178623.81"/>
    <n v="21815.53"/>
    <s v=""/>
    <s v=" שירותי יעוץ עבור היח' לאסדרת מקצוע הביקורת הפנימי"/>
    <s v=""/>
    <n v="0"/>
    <s v="@FM@"/>
    <s v="23"/>
    <s v="57"/>
    <s v="043545631"/>
    <s v=" 18,487.73"/>
    <s v="טלי בוהדנה"/>
    <n v="21815.53"/>
    <n v="19"/>
    <n v="16"/>
    <n v="3"/>
    <n v="89.12"/>
    <n v="0.84210526315789469"/>
    <x v="1"/>
    <s v="GalitGe@justice.gov.il"/>
    <x v="424"/>
  </r>
  <r>
    <m/>
    <m/>
    <s v="4502465998"/>
    <s v="ZPFC"/>
    <s v="0800"/>
    <s v=""/>
    <d v="2024-05-15T00:00:00"/>
    <m/>
    <m/>
    <m/>
    <s v="40008948"/>
    <s v="רהיטי הכח )1991( בע&quot;מ"/>
    <s v="511599920"/>
    <s v="3"/>
    <n v="1345.2"/>
    <s v="ILS"/>
    <n v="1345.2"/>
    <n v="0"/>
    <n v="0"/>
    <n v="0"/>
    <n v="1443.34"/>
    <s v=""/>
    <s v=" כורסאות עבור אפ&quot;כ - תל אביב, נורית יוחאי, 050-621"/>
    <s v="X"/>
    <n v="0"/>
    <s v="@FM@"/>
    <s v="07"/>
    <s v=""/>
    <s v="043545631"/>
    <s v=""/>
    <s v="נורית יוחאי"/>
    <n v="1345.2"/>
    <n v="0"/>
    <n v="1507"/>
    <e v="#NUM!"/>
    <n v="0"/>
    <e v="#DIV/0!"/>
    <x v="3"/>
    <s v="GalitGe@justice.gov.il"/>
    <x v="425"/>
  </r>
  <r>
    <m/>
    <m/>
    <s v="4502467375"/>
    <s v="ZPFC"/>
    <s v="0800"/>
    <s v=""/>
    <d v="2024-05-19T00:00:00"/>
    <m/>
    <m/>
    <m/>
    <s v="41915625"/>
    <s v="לייזר מכוני העתקות בע&quot;מ"/>
    <s v="514864370"/>
    <s v="3"/>
    <n v="913.32"/>
    <s v="ILS"/>
    <n v="913.32"/>
    <n v="0"/>
    <n v="0"/>
    <n v="0"/>
    <n v="913.32"/>
    <s v=""/>
    <s v=" חותמות עבור אפ&quot;כ הנהלה  ניצה גרשון 050-6217559 הת"/>
    <s v=""/>
    <n v="0"/>
    <s v="@FM@"/>
    <s v="23"/>
    <s v="57"/>
    <s v="043545631"/>
    <s v=""/>
    <s v=""/>
    <n v="913.32"/>
    <n v="0"/>
    <n v="1507"/>
    <e v="#NUM!"/>
    <n v="0"/>
    <e v="#DIV/0!"/>
    <x v="3"/>
    <s v="GalitGe@justice.gov.il"/>
    <x v="398"/>
  </r>
  <r>
    <m/>
    <m/>
    <s v="4502467875"/>
    <s v="ZPFC"/>
    <s v="0800"/>
    <s v=""/>
    <d v="2024-05-20T00:00:00"/>
    <m/>
    <m/>
    <m/>
    <s v="40200779"/>
    <s v="א&quot;ד מירז תעשיות בע&quot;מ"/>
    <s v="511402125"/>
    <s v="3"/>
    <n v="519.20000000000005"/>
    <s v="ILS"/>
    <n v="519.20000000000005"/>
    <n v="0"/>
    <n v="0"/>
    <n v="0"/>
    <n v="494.83"/>
    <s v=""/>
    <s v=" ריהוט משרדי - מכרז 08-2021 - א.ד.מירז"/>
    <s v="X"/>
    <n v="0"/>
    <s v="@FM@"/>
    <s v="07"/>
    <s v=""/>
    <s v="043545631"/>
    <s v=""/>
    <s v=""/>
    <n v="519.20000000000005"/>
    <n v="0"/>
    <n v="1507"/>
    <e v="#NUM!"/>
    <n v="0"/>
    <e v="#DIV/0!"/>
    <x v="3"/>
    <s v="GalitGe@justice.gov.il"/>
    <x v="219"/>
  </r>
  <r>
    <m/>
    <m/>
    <s v="4502468113"/>
    <s v="ZNB"/>
    <s v="0800"/>
    <s v=""/>
    <d v="2024-05-21T00:00:00"/>
    <m/>
    <m/>
    <m/>
    <s v="40004445"/>
    <s v="סופרגרף בע&quot;מ"/>
    <s v="511243461"/>
    <s v="3"/>
    <n v="5033.88"/>
    <s v="ILS"/>
    <n v="5033.88"/>
    <n v="53.49"/>
    <n v="2669.64"/>
    <n v="2669.64"/>
    <n v="2341.4299999999998"/>
    <s v=""/>
    <s v=" הדפסה עבור חטיבת תפעול ולוגיסטיקה ירושלים, אמיר ס"/>
    <s v=""/>
    <n v="0"/>
    <s v="@FM@"/>
    <s v="23"/>
    <s v="57"/>
    <s v="043545631"/>
    <s v=""/>
    <s v="אמיר סרחאן"/>
    <n v="2341.4299999999998"/>
    <n v="0"/>
    <n v="1507"/>
    <e v="#NUM!"/>
    <n v="53.49"/>
    <e v="#DIV/0!"/>
    <x v="3"/>
    <s v="GalitGe@justice.gov.il"/>
    <x v="426"/>
  </r>
  <r>
    <m/>
    <m/>
    <s v="4502469139"/>
    <s v="ZNB"/>
    <s v="0800"/>
    <s v=""/>
    <d v="2024-05-23T00:00:00"/>
    <m/>
    <m/>
    <m/>
    <s v="10000035"/>
    <s v="משרד החוץ"/>
    <s v=""/>
    <s v="3"/>
    <n v="1967.71"/>
    <s v="ILS"/>
    <n v="1967.71"/>
    <n v="0"/>
    <n v="0"/>
    <n v="0"/>
    <n v="1932.58"/>
    <s v=""/>
    <s v=" הוצאות משלחת לברלין 26/5 עד 29/5  2024 אשת קשר: ל"/>
    <s v="X"/>
    <n v="0"/>
    <s v="@FM@"/>
    <s v="85"/>
    <s v=""/>
    <s v="043545631"/>
    <s v=""/>
    <s v=""/>
    <n v="1967.71"/>
    <n v="0"/>
    <n v="1507"/>
    <e v="#NUM!"/>
    <n v="0"/>
    <e v="#DIV/0!"/>
    <x v="3"/>
    <s v="GalitGe@justice.gov.il"/>
    <x v="296"/>
  </r>
  <r>
    <m/>
    <m/>
    <s v="4502469783"/>
    <s v="ZNB"/>
    <s v="0800"/>
    <s v=""/>
    <d v="2024-05-26T00:00:00"/>
    <m/>
    <m/>
    <m/>
    <s v="40238786"/>
    <s v="גאריביאן גרשון"/>
    <s v="055634687"/>
    <s v="3"/>
    <n v="4885.2"/>
    <s v="ILS"/>
    <n v="4885.2"/>
    <n v="0"/>
    <n v="0"/>
    <n v="0"/>
    <n v="4885.2"/>
    <s v=""/>
    <s v=" גלגלי אבל עבור חטיבת ההון האנושי - רווחה, חוה לוי"/>
    <s v=""/>
    <n v="0"/>
    <s v="@FM@"/>
    <s v="23"/>
    <s v="57"/>
    <s v="043545631"/>
    <s v=""/>
    <s v="נועה דניאלי"/>
    <n v="4885.2"/>
    <n v="0"/>
    <n v="1507"/>
    <e v="#NUM!"/>
    <n v="0"/>
    <e v="#DIV/0!"/>
    <x v="3"/>
    <s v="GalitGe@justice.gov.il"/>
    <x v="303"/>
  </r>
  <r>
    <m/>
    <m/>
    <s v="4502471189"/>
    <s v="ZPFC"/>
    <s v="0800"/>
    <s v=""/>
    <d v="2024-05-29T00:00:00"/>
    <m/>
    <m/>
    <m/>
    <s v="40182094"/>
    <s v="גילת טלקום בע&quot;מ"/>
    <s v="511784498"/>
    <s v="3"/>
    <n v="26599.42"/>
    <s v="ILS"/>
    <n v="26599.42"/>
    <n v="0"/>
    <n v="0"/>
    <n v="0"/>
    <n v="26599.42"/>
    <s v=""/>
    <s v=" התקנת תקשורת לווינית עבור לשכה ראשית ישי אסולין 0"/>
    <s v=""/>
    <n v="0"/>
    <s v="@FM@"/>
    <s v="07"/>
    <s v=""/>
    <s v="043545631"/>
    <s v=""/>
    <s v="עידן אילן"/>
    <n v="26599.42"/>
    <n v="0"/>
    <n v="1507"/>
    <e v="#NUM!"/>
    <n v="0"/>
    <e v="#DIV/0!"/>
    <x v="3"/>
    <s v="GalitGe@justice.gov.il"/>
    <x v="427"/>
  </r>
  <r>
    <m/>
    <m/>
    <s v="4502472402"/>
    <s v="ZB"/>
    <s v="0800"/>
    <s v=""/>
    <d v="2024-06-02T00:00:00"/>
    <m/>
    <m/>
    <m/>
    <s v="40284149"/>
    <s v="מהרט דוד"/>
    <s v="011501947"/>
    <s v="3"/>
    <n v="1000"/>
    <s v="ILS"/>
    <n v="1000"/>
    <n v="0"/>
    <n v="0"/>
    <n v="0"/>
    <n v="1000"/>
    <s v=""/>
    <s v=" הרצאה יום הזיכרון יהודי אתיופיה אגף הפרויקטים - ל"/>
    <s v=""/>
    <n v="0"/>
    <s v="@FM@"/>
    <s v="23"/>
    <s v="57"/>
    <s v="043545631"/>
    <s v=""/>
    <s v=""/>
    <n v="1000"/>
    <n v="0"/>
    <n v="1507"/>
    <e v="#NUM!"/>
    <n v="0"/>
    <e v="#DIV/0!"/>
    <x v="3"/>
    <s v="GalitGe@justice.gov.il"/>
    <x v="428"/>
  </r>
  <r>
    <m/>
    <m/>
    <s v="4502472536"/>
    <s v="ZPFC"/>
    <s v="0800"/>
    <s v=""/>
    <d v="2024-06-02T00:00:00"/>
    <m/>
    <m/>
    <m/>
    <s v="40555982"/>
    <s v="מלול משה אייל"/>
    <s v="302977772"/>
    <s v="3"/>
    <n v="5042.7299999999996"/>
    <s v="ILS"/>
    <n v="5042.7299999999996"/>
    <n v="68.430000000000007"/>
    <n v="3469.44"/>
    <n v="3450.55"/>
    <n v="1592.19"/>
    <s v=""/>
    <s v=" כיבוד עבור אפ&quot;כ הנהלה אשת קשר: 0506217559 התשלום"/>
    <s v=""/>
    <n v="0"/>
    <s v="@FM@"/>
    <s v="23"/>
    <s v="57"/>
    <s v="043545631"/>
    <s v="  1,324.16"/>
    <s v=""/>
    <n v="1592.19"/>
    <n v="0"/>
    <n v="1507"/>
    <e v="#NUM!"/>
    <n v="68.430000000000007"/>
    <e v="#DIV/0!"/>
    <x v="3"/>
    <s v="GalitGe@justice.gov.il"/>
    <x v="389"/>
  </r>
  <r>
    <m/>
    <m/>
    <s v="4502473759"/>
    <s v="ZPFC"/>
    <s v="0800"/>
    <s v=""/>
    <d v="2024-06-05T00:00:00"/>
    <m/>
    <m/>
    <m/>
    <s v="40952199"/>
    <s v="אולפני אסף בע&quot;מ"/>
    <s v="513842997"/>
    <s v="3"/>
    <n v="100854.69"/>
    <s v="ILS"/>
    <n v="100854.69"/>
    <n v="0"/>
    <n v="0"/>
    <n v="0"/>
    <n v="100854.69"/>
    <s v=""/>
    <s v=" תמונות זכוכית לבניין משרד המשפטים החדש אשת קשר: ד"/>
    <s v=""/>
    <n v="0"/>
    <s v="@FM@"/>
    <s v="23"/>
    <s v="57"/>
    <s v="043545631"/>
    <s v=" 85,470.08"/>
    <s v="אברהם לוי"/>
    <n v="100854.69"/>
    <n v="0"/>
    <n v="1507"/>
    <e v="#NUM!"/>
    <n v="0"/>
    <e v="#DIV/0!"/>
    <x v="3"/>
    <s v="GalitGe@justice.gov.il"/>
    <x v="429"/>
  </r>
  <r>
    <m/>
    <m/>
    <s v="4502473760"/>
    <s v="ZPFC"/>
    <s v="0800"/>
    <s v=""/>
    <d v="2024-06-05T00:00:00"/>
    <m/>
    <m/>
    <m/>
    <s v="40473248"/>
    <s v="משתלות פולק יגאל בע&quot;מ"/>
    <s v="514532746"/>
    <s v="3"/>
    <n v="100854.69"/>
    <s v="ILS"/>
    <n v="100854.69"/>
    <n v="0"/>
    <n v="0"/>
    <n v="0"/>
    <n v="100854.69"/>
    <s v=""/>
    <s v=" צמחייה עבור משרד המשפטים החדש אשת קשר: דליה בנימי"/>
    <s v=""/>
    <n v="0"/>
    <s v="@FM@"/>
    <s v="23"/>
    <s v="57"/>
    <s v="043545631"/>
    <s v=" 85,470.08"/>
    <s v="אברהם לוי"/>
    <n v="100854.69"/>
    <n v="0"/>
    <n v="1507"/>
    <e v="#NUM!"/>
    <n v="0"/>
    <e v="#DIV/0!"/>
    <x v="3"/>
    <s v="GalitGe@justice.gov.il"/>
    <x v="412"/>
  </r>
  <r>
    <m/>
    <m/>
    <s v="4502478169"/>
    <s v="ZNB"/>
    <s v="0800"/>
    <s v=""/>
    <d v="2024-06-19T00:00:00"/>
    <d v="2024-06-05T00:00:00"/>
    <d v="2025-12-31T00:00:00"/>
    <m/>
    <s v="40009828"/>
    <s v="חברה למפעלי כלכלה ותרבות לעובדי המד"/>
    <s v=""/>
    <s v="3"/>
    <n v="760000"/>
    <s v="ILS"/>
    <n v="760000"/>
    <n v="0"/>
    <n v="0"/>
    <n v="0"/>
    <n v="760000"/>
    <s v=""/>
    <s v=" תווי שי עבור כלל המשרד עבור שנת 2024 חטיבת ההון ה"/>
    <s v=""/>
    <n v="0"/>
    <s v="@FM@"/>
    <s v="99"/>
    <s v=""/>
    <s v="043545631"/>
    <s v=""/>
    <s v=""/>
    <n v="760000"/>
    <n v="18"/>
    <n v="13"/>
    <n v="4"/>
    <n v="0"/>
    <n v="0.72222222222222221"/>
    <x v="0"/>
    <s v="GalitGe@justice.gov.il"/>
    <x v="430"/>
  </r>
  <r>
    <m/>
    <m/>
    <s v="4502482905"/>
    <s v="ZNB"/>
    <s v="0800"/>
    <s v=""/>
    <d v="2024-07-01T00:00:00"/>
    <m/>
    <m/>
    <m/>
    <s v="41492486"/>
    <s v="פרימה מיוזיק אילת"/>
    <s v="510768401"/>
    <s v="3"/>
    <n v="27900"/>
    <s v="ILS"/>
    <n v="27900"/>
    <n v="0"/>
    <n v="0"/>
    <n v="0"/>
    <n v="27900"/>
    <s v=""/>
    <s v=" חטיבת תפעול ולוגיסטיקה, מאיה ברזני 050-7788851 הת"/>
    <s v=""/>
    <n v="0"/>
    <s v="@FM@"/>
    <s v="23"/>
    <s v="57"/>
    <s v="043545631"/>
    <s v=""/>
    <s v="מאיה ברזני"/>
    <n v="27900"/>
    <n v="0"/>
    <n v="1507"/>
    <e v="#NUM!"/>
    <n v="0"/>
    <e v="#DIV/0!"/>
    <x v="3"/>
    <s v="GalitGe@justice.gov.il"/>
    <x v="318"/>
  </r>
  <r>
    <m/>
    <m/>
    <s v="4502482910"/>
    <s v="ZNB"/>
    <s v="0800"/>
    <s v=""/>
    <d v="2024-07-01T00:00:00"/>
    <m/>
    <m/>
    <m/>
    <s v="40165941"/>
    <s v="מלכה יורם"/>
    <s v="058296302"/>
    <s v="3"/>
    <n v="1447.15"/>
    <s v="ILS"/>
    <n v="1447.15"/>
    <n v="48.63"/>
    <n v="697.79"/>
    <n v="697.79"/>
    <n v="743.4"/>
    <s v=""/>
    <s v=" חטיבת תפעול ולוגיסטיקה תל אביב, אלי דוידי, 050-62"/>
    <s v=""/>
    <n v="0"/>
    <s v="@FM@"/>
    <s v="23"/>
    <s v="57"/>
    <s v="043545631"/>
    <s v=""/>
    <s v="אלי דוידי"/>
    <n v="743.4"/>
    <n v="0"/>
    <n v="1507"/>
    <e v="#NUM!"/>
    <n v="48.63"/>
    <e v="#DIV/0!"/>
    <x v="3"/>
    <s v="GalitGe@justice.gov.il"/>
    <x v="318"/>
  </r>
  <r>
    <m/>
    <m/>
    <s v="4502482913"/>
    <s v="ZNB"/>
    <s v="0800"/>
    <s v=""/>
    <d v="2024-07-01T00:00:00"/>
    <m/>
    <m/>
    <m/>
    <s v="41578755"/>
    <s v="ד.ב. ירוק שירותים בע&quot;מ"/>
    <s v="515391720"/>
    <s v="3"/>
    <n v="4885.2"/>
    <s v="ILS"/>
    <n v="4885.2"/>
    <n v="83.33"/>
    <n v="4036.5"/>
    <n v="4036.5"/>
    <n v="814.2"/>
    <s v=""/>
    <s v=" חטיבת תפעול ולוגיסטיקה ירושלים, אמיר סרחאן, 054-2"/>
    <s v=""/>
    <n v="0"/>
    <s v="@FM@"/>
    <s v="23"/>
    <s v="57"/>
    <s v="043545631"/>
    <s v=""/>
    <s v="אמיר סרחאן"/>
    <n v="814.2"/>
    <n v="0"/>
    <n v="1507"/>
    <e v="#NUM!"/>
    <n v="83.33"/>
    <e v="#DIV/0!"/>
    <x v="3"/>
    <s v="GalitGe@justice.gov.il"/>
    <x v="318"/>
  </r>
  <r>
    <m/>
    <m/>
    <s v="4502482917"/>
    <s v="ZPFC"/>
    <s v="0800"/>
    <s v=""/>
    <d v="2024-07-01T00:00:00"/>
    <d v="2025-01-01T00:00:00"/>
    <d v="2025-12-31T00:00:00"/>
    <m/>
    <s v="40931516"/>
    <s v="דיאיי טכנולוגיות בע&quot;מ"/>
    <s v="511765596"/>
    <s v="3"/>
    <n v="504450"/>
    <s v="ILS"/>
    <n v="504450"/>
    <n v="78.599999999999994"/>
    <n v="393120"/>
    <n v="434122.42"/>
    <n v="123159.78"/>
    <s v=""/>
    <s v=" פראש קאפ - חכירת מדיחי כלים לשטיפה מהירה  עבור תפ"/>
    <s v="X"/>
    <n v="0"/>
    <s v="@FM@"/>
    <s v="07"/>
    <s v=""/>
    <s v="043545631"/>
    <s v=""/>
    <s v="אורטל מויאל"/>
    <n v="107970"/>
    <n v="11"/>
    <n v="7"/>
    <n v="4"/>
    <n v="78.599999999999994"/>
    <n v="0.63636363636363635"/>
    <x v="1"/>
    <s v="GalitGe@justice.gov.il"/>
    <x v="431"/>
  </r>
  <r>
    <m/>
    <m/>
    <s v="4502483352"/>
    <s v="ZNB"/>
    <s v="0800"/>
    <s v=""/>
    <d v="2024-07-02T00:00:00"/>
    <m/>
    <m/>
    <m/>
    <s v="41885164"/>
    <s v="ברנד עומר אריאל"/>
    <s v="039733712"/>
    <s v="3"/>
    <n v="50268"/>
    <s v="ILS"/>
    <n v="50268"/>
    <n v="0"/>
    <n v="0"/>
    <n v="0"/>
    <n v="50268"/>
    <s v=""/>
    <s v=" ייעוץ עבור אגף החשבות שילה הלוי 050-6216425 התשלו"/>
    <s v=""/>
    <n v="0"/>
    <s v="@FM@"/>
    <s v="23"/>
    <s v="57"/>
    <s v="043545631"/>
    <s v=" 42,600.00"/>
    <s v="שילה הלוי"/>
    <n v="50268"/>
    <n v="0"/>
    <n v="1507"/>
    <e v="#NUM!"/>
    <n v="0"/>
    <e v="#DIV/0!"/>
    <x v="3"/>
    <s v="GalitGe@justice.gov.il"/>
    <x v="312"/>
  </r>
  <r>
    <m/>
    <m/>
    <s v="4502486980"/>
    <s v="ZNB"/>
    <s v="0800"/>
    <s v=""/>
    <d v="2024-07-11T00:00:00"/>
    <m/>
    <m/>
    <m/>
    <s v="40373214"/>
    <s v="או.די. פיתוח ארגוני (2004) בע&quot;מ"/>
    <s v="513593194"/>
    <s v="3"/>
    <n v="87491.1"/>
    <s v="ILS"/>
    <n v="87491.1"/>
    <n v="90"/>
    <n v="78741.990000000005"/>
    <n v="78741.990000000005"/>
    <n v="8749.11"/>
    <s v=""/>
    <s v=" תכנית הכשרה למנהלי דרג ביניים פיתוח והעברת התכנית"/>
    <s v=""/>
    <n v="0"/>
    <s v="@FM@"/>
    <s v="23"/>
    <s v="57"/>
    <s v="043545631"/>
    <s v=""/>
    <s v="שמעון יצחקי"/>
    <n v="8749.11"/>
    <n v="0"/>
    <n v="1507"/>
    <e v="#NUM!"/>
    <n v="90"/>
    <e v="#DIV/0!"/>
    <x v="3"/>
    <s v="GalitGe@justice.gov.il"/>
    <x v="378"/>
  </r>
  <r>
    <m/>
    <m/>
    <s v="4502488974"/>
    <s v="ZPFC"/>
    <s v="0800"/>
    <s v=""/>
    <d v="2024-07-17T00:00:00"/>
    <d v="2024-06-01T00:00:00"/>
    <d v="2025-03-31T00:00:00"/>
    <m/>
    <s v="40001296"/>
    <s v="יפעת המרכז למידע תקשורתי בע&quot;מ"/>
    <s v="511639460"/>
    <s v="3"/>
    <n v="250854.69"/>
    <s v="ILS"/>
    <n v="250854.69"/>
    <n v="66.239999999999995"/>
    <n v="166525.98000000001"/>
    <n v="166178.1"/>
    <n v="84676.59"/>
    <s v=""/>
    <s v=" ניטור מידע מהתקשורת אשת קשר: דנית בן משה 050-6217"/>
    <s v=""/>
    <n v="0"/>
    <s v="@FM@"/>
    <s v="23"/>
    <s v="57"/>
    <s v="043545631"/>
    <s v=" 50,534.17"/>
    <s v="גנית בן- משה"/>
    <n v="84676.59"/>
    <n v="9"/>
    <n v="14"/>
    <e v="#NUM!"/>
    <n v="66.239999999999995"/>
    <n v="1.5555555555555556"/>
    <x v="1"/>
    <s v="GalitGe@justice.gov.il"/>
    <x v="432"/>
  </r>
  <r>
    <m/>
    <m/>
    <s v="4502488979"/>
    <s v="ZPFC"/>
    <s v="0800"/>
    <s v=""/>
    <d v="2024-07-17T00:00:00"/>
    <d v="2024-11-01T00:00:00"/>
    <d v="2024-12-31T00:00:00"/>
    <m/>
    <s v="40931516"/>
    <s v="דיאיי טכנולוגיות בע&quot;מ"/>
    <s v="511765596"/>
    <s v="3"/>
    <n v="14744.1"/>
    <s v="ILS"/>
    <n v="14744.1"/>
    <n v="0"/>
    <n v="0"/>
    <n v="0"/>
    <n v="16818.38"/>
    <s v=""/>
    <s v=" תשלום עבור שכירות מדיחים עד המעבר לבניין החדש מדו"/>
    <s v="X"/>
    <n v="0"/>
    <s v="@FM@"/>
    <s v="07"/>
    <s v=""/>
    <s v="043545631"/>
    <s v=""/>
    <s v="אורטל מויאל"/>
    <n v="14744.1"/>
    <n v="1"/>
    <n v="9"/>
    <e v="#NUM!"/>
    <n v="0"/>
    <n v="9"/>
    <x v="0"/>
    <s v="GalitGe@justice.gov.il"/>
    <x v="433"/>
  </r>
  <r>
    <m/>
    <m/>
    <s v="4502490435"/>
    <s v="ZNB"/>
    <s v="0800"/>
    <s v=""/>
    <d v="2024-07-22T00:00:00"/>
    <m/>
    <m/>
    <m/>
    <s v="10000192"/>
    <s v="מינהל הדיור הממשלתי"/>
    <s v="500105994"/>
    <s v="3"/>
    <n v="86176.8"/>
    <s v="ILS"/>
    <n v="86176.8"/>
    <n v="17.5"/>
    <n v="15080.94"/>
    <n v="14844"/>
    <n v="71095.86"/>
    <s v=""/>
    <s v=" תשלום שכ&quot;ט עבור מנהל אגף א' דיור ונכסים לפיקוח לה"/>
    <s v=""/>
    <n v="0"/>
    <s v="@FM@"/>
    <s v="85"/>
    <s v=""/>
    <s v="043545631"/>
    <s v=""/>
    <s v=""/>
    <n v="71095.86"/>
    <n v="0"/>
    <n v="1507"/>
    <e v="#NUM!"/>
    <n v="17.5"/>
    <e v="#DIV/0!"/>
    <x v="3"/>
    <s v="GalitGe@justice.gov.il"/>
    <x v="434"/>
  </r>
  <r>
    <m/>
    <m/>
    <s v="4502494847"/>
    <s v="ZNB"/>
    <s v="0800"/>
    <s v=""/>
    <d v="2024-08-05T00:00:00"/>
    <m/>
    <m/>
    <m/>
    <s v="41609442"/>
    <s v="בן שאול עמוס"/>
    <s v="058397043"/>
    <s v="3"/>
    <n v="100809.17"/>
    <s v="ILS"/>
    <n v="100809.17"/>
    <n v="37.93"/>
    <n v="38234.18"/>
    <n v="38234.18"/>
    <n v="62574.99"/>
    <s v=""/>
    <s v=" שירותי ייעוץ עבור אגף החשבות שילה הלוי 050-621642"/>
    <s v=""/>
    <n v="0"/>
    <s v="@FM@"/>
    <s v="23"/>
    <s v="57"/>
    <s v="043545631"/>
    <s v=" 53,029.65"/>
    <s v="איתמר אביעד"/>
    <n v="62574.99"/>
    <n v="0"/>
    <n v="1507"/>
    <e v="#NUM!"/>
    <n v="37.93"/>
    <e v="#DIV/0!"/>
    <x v="3"/>
    <s v="GalitGe@justice.gov.il"/>
    <x v="117"/>
  </r>
  <r>
    <m/>
    <m/>
    <s v="4502496372"/>
    <s v="ZNB"/>
    <s v="0800"/>
    <s v=""/>
    <d v="2024-08-08T00:00:00"/>
    <m/>
    <m/>
    <m/>
    <s v="40342044"/>
    <s v="בן נון שירותי מיכון מטבחים תעשייתיי"/>
    <s v="513772202"/>
    <s v="3"/>
    <n v="1498.6"/>
    <s v="ILS"/>
    <n v="1498.6"/>
    <n v="0"/>
    <n v="0"/>
    <n v="0"/>
    <n v="1498.6"/>
    <s v=""/>
    <s v=" תיקון מדיח , החלפת בקר גובה מין, תיקון נזילה, בדי"/>
    <s v=""/>
    <n v="0"/>
    <s v="@FM@"/>
    <s v="23"/>
    <s v="57"/>
    <s v="043545631"/>
    <s v=""/>
    <s v=""/>
    <n v="1498.6"/>
    <n v="0"/>
    <n v="1507"/>
    <e v="#NUM!"/>
    <n v="0"/>
    <e v="#DIV/0!"/>
    <x v="3"/>
    <s v="GalitGe@justice.gov.il"/>
    <x v="435"/>
  </r>
  <r>
    <m/>
    <m/>
    <s v="4502496855"/>
    <s v="ZPFC"/>
    <s v="0800"/>
    <s v=""/>
    <d v="2024-08-11T00:00:00"/>
    <m/>
    <m/>
    <m/>
    <s v="40532662"/>
    <s v="אס.טי.ג'י. מיתוג אינטרנטי בע&quot;מ"/>
    <s v="514541473"/>
    <s v="3"/>
    <n v="301906.28000000003"/>
    <s v="ILS"/>
    <n v="301906.28000000003"/>
    <n v="42.01"/>
    <n v="126763.54"/>
    <n v="126763.54"/>
    <n v="175142.74"/>
    <s v=""/>
    <s v=" פרוטוקול 189/24-1, פתיחת עמוד טיקטוק למשרד. אגף ד"/>
    <s v=""/>
    <n v="0"/>
    <s v="@FM@"/>
    <s v="07"/>
    <s v=""/>
    <s v="043545631"/>
    <s v=""/>
    <s v="דנה אוטמזגין"/>
    <n v="175142.74"/>
    <n v="0"/>
    <n v="1507"/>
    <e v="#NUM!"/>
    <n v="42.01"/>
    <e v="#DIV/0!"/>
    <x v="3"/>
    <s v="GalitGe@justice.gov.il"/>
    <x v="66"/>
  </r>
  <r>
    <m/>
    <m/>
    <s v="4502499531"/>
    <s v="ZPFC"/>
    <s v="0800"/>
    <s v=""/>
    <d v="2024-08-18T00:00:00"/>
    <m/>
    <m/>
    <m/>
    <s v="40411214"/>
    <s v="אורות מלחה 2008 בע&quot;מ"/>
    <s v="514113836"/>
    <s v="3"/>
    <n v="50427.35"/>
    <s v="ILS"/>
    <n v="50427.35"/>
    <n v="0"/>
    <n v="0"/>
    <n v="0"/>
    <n v="50427.35"/>
    <s v=""/>
    <s v=" הזמנת מסגרת לכיבודים באולם רשות הפטנטים עבור לוגס"/>
    <s v=""/>
    <n v="0"/>
    <s v="@FM@"/>
    <s v="23"/>
    <s v="57"/>
    <s v="043545631"/>
    <s v=" 42,735.04"/>
    <s v=""/>
    <n v="50427.35"/>
    <n v="0"/>
    <n v="1507"/>
    <e v="#NUM!"/>
    <n v="0"/>
    <e v="#DIV/0!"/>
    <x v="3"/>
    <s v="GalitGe@justice.gov.il"/>
    <x v="304"/>
  </r>
  <r>
    <m/>
    <m/>
    <s v="4502503682"/>
    <s v="ZPFC"/>
    <s v="0800"/>
    <s v=""/>
    <d v="2024-08-29T00:00:00"/>
    <m/>
    <m/>
    <m/>
    <s v="40001103"/>
    <s v="קרביץ )4791( בעמ"/>
    <s v="510674039"/>
    <s v="3"/>
    <n v="4329.74"/>
    <s v="ILS"/>
    <n v="4329.74"/>
    <n v="90.53"/>
    <n v="3917.68"/>
    <n v="3916.5"/>
    <n v="426.18"/>
    <s v=""/>
    <s v=" ציוד משרדי עבור לשכה ראשית חטיבת תפעול ולוגיסטיקה"/>
    <s v="X"/>
    <n v="0"/>
    <s v="@FM@"/>
    <s v="07"/>
    <s v=""/>
    <s v="043545631"/>
    <s v=""/>
    <s v="אמיר סרחאן"/>
    <n v="412.06"/>
    <n v="0"/>
    <n v="1507"/>
    <e v="#NUM!"/>
    <n v="90.53"/>
    <e v="#DIV/0!"/>
    <x v="3"/>
    <s v="GalitGe@justice.gov.il"/>
    <x v="171"/>
  </r>
  <r>
    <m/>
    <m/>
    <s v="4502503690"/>
    <s v="ZPFC"/>
    <s v="0800"/>
    <s v=""/>
    <d v="2024-08-29T00:00:00"/>
    <m/>
    <m/>
    <m/>
    <s v="40001103"/>
    <s v="קרביץ )4791( בעמ"/>
    <s v="510674039"/>
    <s v="3"/>
    <n v="4945.25"/>
    <s v="ILS"/>
    <n v="4945.25"/>
    <n v="88.58"/>
    <n v="4375.91"/>
    <n v="4370.54"/>
    <n v="588"/>
    <s v=""/>
    <s v=" ציוד מרשדי עבור אגף החשבות, איריס קליינמן, ‎050-7"/>
    <s v="X"/>
    <n v="0"/>
    <s v="@FM@"/>
    <s v="07"/>
    <s v=""/>
    <s v="043545631"/>
    <s v=""/>
    <s v="מריאנה סגל"/>
    <n v="568.52"/>
    <n v="0"/>
    <n v="1507"/>
    <e v="#NUM!"/>
    <n v="88.58"/>
    <e v="#DIV/0!"/>
    <x v="3"/>
    <s v="GalitGe@justice.gov.il"/>
    <x v="436"/>
  </r>
  <r>
    <m/>
    <m/>
    <s v="4502503698"/>
    <s v="ZNB"/>
    <s v="0800"/>
    <s v=""/>
    <d v="2024-08-29T00:00:00"/>
    <m/>
    <m/>
    <m/>
    <s v="40018096"/>
    <s v="א. רינגל מפעלי מתכת בע&quot;מ"/>
    <s v="510735210"/>
    <s v="3"/>
    <n v="885"/>
    <s v="ILS"/>
    <n v="885"/>
    <n v="0"/>
    <n v="0"/>
    <n v="0"/>
    <n v="885"/>
    <s v=""/>
    <s v=" תיקון דלת עבור חטיבת תפעול ולוגיסטיקה אלי דוידי 0"/>
    <s v=""/>
    <n v="0"/>
    <s v="@FM@"/>
    <s v="23"/>
    <s v="57"/>
    <s v="043545631"/>
    <s v=""/>
    <s v=""/>
    <n v="885"/>
    <n v="0"/>
    <n v="1507"/>
    <e v="#NUM!"/>
    <n v="0"/>
    <e v="#DIV/0!"/>
    <x v="3"/>
    <s v="GalitGe@justice.gov.il"/>
    <x v="239"/>
  </r>
  <r>
    <m/>
    <m/>
    <s v="4502503754"/>
    <s v="ZB"/>
    <s v="0800"/>
    <s v=""/>
    <d v="2024-08-29T00:00:00"/>
    <m/>
    <m/>
    <m/>
    <s v="40281449"/>
    <s v="דנציג רוזנברג הדר"/>
    <s v=""/>
    <s v="3"/>
    <n v="2832"/>
    <s v="ILS"/>
    <n v="2832"/>
    <n v="0"/>
    <n v="0"/>
    <n v="0"/>
    <n v="2832"/>
    <s v=""/>
    <s v=" הרצאה ביום עיון ב-11.09 לצוות הבין-משרדי על כלים"/>
    <s v=""/>
    <n v="0"/>
    <s v="@FM@"/>
    <s v="23"/>
    <s v="57"/>
    <s v="043545631"/>
    <s v=""/>
    <s v=""/>
    <n v="2832"/>
    <n v="0"/>
    <n v="1507"/>
    <e v="#NUM!"/>
    <n v="0"/>
    <e v="#DIV/0!"/>
    <x v="3"/>
    <s v="GalitGe@justice.gov.il"/>
    <x v="437"/>
  </r>
  <r>
    <m/>
    <m/>
    <s v="4502503765"/>
    <s v="ZNB"/>
    <s v="0800"/>
    <s v=""/>
    <d v="2024-08-29T00:00:00"/>
    <m/>
    <m/>
    <m/>
    <s v="41099650"/>
    <s v="גל מהנדסים אי.אן.ג'י. בע&quot;מ"/>
    <s v="514858950"/>
    <s v="3"/>
    <n v="62447.08"/>
    <s v="ILS"/>
    <n v="62447.08"/>
    <n v="13.49"/>
    <n v="8425.2000000000007"/>
    <n v="8425.2000000000007"/>
    <n v="54021.88"/>
    <s v=""/>
    <s v=" שירותי ייעוץ, ליווי ופיקוח על התקנה ותחזוקה של מת"/>
    <s v=""/>
    <n v="0"/>
    <s v="@FM@"/>
    <s v="07"/>
    <s v=""/>
    <s v="043545631"/>
    <s v=""/>
    <s v="עוזי נעים"/>
    <n v="54021.88"/>
    <n v="0"/>
    <n v="1507"/>
    <e v="#NUM!"/>
    <n v="13.49"/>
    <e v="#DIV/0!"/>
    <x v="3"/>
    <s v="GalitGe@justice.gov.il"/>
    <x v="117"/>
  </r>
  <r>
    <m/>
    <m/>
    <s v="4502504626"/>
    <s v="ZNB"/>
    <s v="0800"/>
    <s v=""/>
    <d v="2024-09-02T00:00:00"/>
    <m/>
    <m/>
    <m/>
    <s v="42829833"/>
    <s v="ירון דוד"/>
    <s v="057506230"/>
    <s v="3"/>
    <n v="708"/>
    <s v="ILS"/>
    <n v="708"/>
    <n v="0"/>
    <n v="0"/>
    <n v="0"/>
    <n v="708"/>
    <s v=""/>
    <s v=" שינוי חיווט בלוח ותיקון חיווט עבור ביה&quot;ד השרעי ת&quot;"/>
    <s v=""/>
    <n v="0"/>
    <s v="@FM@"/>
    <s v="23"/>
    <s v="57"/>
    <s v="043545631"/>
    <s v=""/>
    <s v=""/>
    <n v="708"/>
    <n v="0"/>
    <n v="1507"/>
    <e v="#NUM!"/>
    <n v="0"/>
    <e v="#DIV/0!"/>
    <x v="3"/>
    <s v="GalitGe@justice.gov.il"/>
    <x v="438"/>
  </r>
  <r>
    <m/>
    <m/>
    <s v="4502504628"/>
    <s v="ZNB"/>
    <s v="0800"/>
    <s v=""/>
    <d v="2024-09-02T00:00:00"/>
    <m/>
    <m/>
    <m/>
    <s v="40007173"/>
    <s v="דיאלוג - יעוץ ארגוני, מחקר והדרכה ב"/>
    <s v="512719709"/>
    <s v="3"/>
    <n v="86735.1"/>
    <s v="ILS"/>
    <n v="86735.1"/>
    <n v="25"/>
    <n v="21683.74"/>
    <n v="21683.74"/>
    <n v="65051.360000000001"/>
    <s v=""/>
    <s v=" תוכנית הכשרה פרונטלית לניהול למנהלים בדרג תיכון-"/>
    <s v=""/>
    <n v="0"/>
    <s v="@FM@"/>
    <s v="23"/>
    <s v="57"/>
    <s v="043545631"/>
    <s v=""/>
    <s v="שמעון יצחקי"/>
    <n v="65051.360000000001"/>
    <n v="0"/>
    <n v="1507"/>
    <e v="#NUM!"/>
    <n v="25"/>
    <e v="#DIV/0!"/>
    <x v="3"/>
    <s v="GalitGe@justice.gov.il"/>
    <x v="439"/>
  </r>
  <r>
    <m/>
    <m/>
    <s v="4502504631"/>
    <s v="ZB"/>
    <s v="0800"/>
    <s v=""/>
    <d v="2024-09-02T00:00:00"/>
    <d v="2024-08-22T00:00:00"/>
    <d v="2025-12-31T00:00:00"/>
    <m/>
    <s v="42364619"/>
    <s v="יאיר אורנה"/>
    <s v=""/>
    <s v="3"/>
    <n v="50418.45"/>
    <s v="ILS"/>
    <n v="50418.45"/>
    <n v="28.72"/>
    <n v="14478.75"/>
    <n v="14478.75"/>
    <n v="35939.699999999997"/>
    <s v=""/>
    <s v="  ייעוץ עם אוצרת אמנות עבור מחלקת רכש ומכרזים עפ&quot;י"/>
    <s v=""/>
    <n v="0"/>
    <s v="@FM@"/>
    <s v="23"/>
    <s v="57"/>
    <s v="043545631"/>
    <s v=" 30,352.50"/>
    <s v=""/>
    <n v="35939.699999999997"/>
    <n v="16"/>
    <n v="11"/>
    <n v="4"/>
    <n v="28.72"/>
    <n v="0.6875"/>
    <x v="1"/>
    <s v="GalitGe@justice.gov.il"/>
    <x v="307"/>
  </r>
  <r>
    <m/>
    <m/>
    <s v="4502506157"/>
    <s v="ZPFC"/>
    <s v="0800"/>
    <s v=""/>
    <d v="2024-09-05T00:00:00"/>
    <m/>
    <m/>
    <m/>
    <s v="40973960"/>
    <s v="פרקש איתן דוד"/>
    <s v="314718305"/>
    <s v="3"/>
    <n v="1840"/>
    <s v="ILS"/>
    <n v="1840"/>
    <n v="0"/>
    <n v="0"/>
    <n v="0"/>
    <n v="1840"/>
    <s v=""/>
    <s v=" הדפסה על קנבס דרישה של מרחב לוגסטי צפון עבור בית"/>
    <s v=""/>
    <n v="0"/>
    <s v="@FM@"/>
    <s v="23"/>
    <s v="57"/>
    <s v="043545631"/>
    <s v=""/>
    <s v="סאלח ח'יר"/>
    <n v="1840"/>
    <n v="0"/>
    <n v="1507"/>
    <e v="#NUM!"/>
    <n v="0"/>
    <e v="#DIV/0!"/>
    <x v="3"/>
    <s v="GalitGe@justice.gov.il"/>
    <x v="418"/>
  </r>
  <r>
    <m/>
    <m/>
    <s v="4502508369"/>
    <s v="ZPFC"/>
    <s v="0800"/>
    <s v=""/>
    <d v="2024-09-11T00:00:00"/>
    <m/>
    <m/>
    <m/>
    <s v="40007109"/>
    <s v="א.א.ע. שיווק למוסדות בע&quot;מ"/>
    <s v="512189085"/>
    <s v="3"/>
    <n v="1287.1500000000001"/>
    <s v="ILS"/>
    <n v="1287.1500000000001"/>
    <n v="91.09"/>
    <n v="1177.19"/>
    <n v="1171.3499999999999"/>
    <n v="113.4"/>
    <s v=""/>
    <s v=" כיבוד משקי עבור ייעוץ וחקיקה - המחלקה לניהול ותפק"/>
    <s v="X"/>
    <n v="0"/>
    <s v="@FM@"/>
    <s v="07"/>
    <s v=""/>
    <s v="043545631"/>
    <s v=""/>
    <s v="עדי מרום"/>
    <n v="109.65"/>
    <n v="0"/>
    <n v="1507"/>
    <e v="#NUM!"/>
    <n v="91.09"/>
    <e v="#DIV/0!"/>
    <x v="3"/>
    <s v="GalitGe@justice.gov.il"/>
    <x v="175"/>
  </r>
  <r>
    <m/>
    <m/>
    <s v="4502508390"/>
    <s v="ZPFC"/>
    <s v="0800"/>
    <s v=""/>
    <d v="2024-09-11T00:00:00"/>
    <m/>
    <m/>
    <m/>
    <s v="40973960"/>
    <s v="פרקש איתן דוד"/>
    <s v="314718305"/>
    <s v="3"/>
    <n v="1850"/>
    <s v="ILS"/>
    <n v="1850"/>
    <n v="100"/>
    <n v="1850"/>
    <n v="1850"/>
    <n v="0"/>
    <s v=""/>
    <s v=" תמנות עבור חדלות פירעון נוף הגליל חטיבת תפעול ולו"/>
    <s v=""/>
    <n v="0"/>
    <s v="@FM@"/>
    <s v="23"/>
    <s v="57"/>
    <s v="043545631"/>
    <s v=""/>
    <s v="סאלח ח'יר"/>
    <n v="0"/>
    <n v="0"/>
    <n v="1507"/>
    <e v="#NUM!"/>
    <n v="100"/>
    <e v="#DIV/0!"/>
    <x v="3"/>
    <s v="GalitGe@justice.gov.il"/>
    <x v="440"/>
  </r>
  <r>
    <m/>
    <m/>
    <s v="4502508394"/>
    <s v="ZNB"/>
    <s v="0800"/>
    <s v=""/>
    <d v="2024-09-11T00:00:00"/>
    <m/>
    <m/>
    <m/>
    <s v="40476087"/>
    <s v="קואלה פתרונות מיחזור בע&quot;מ"/>
    <s v="514175785"/>
    <s v="3"/>
    <n v="3469.2"/>
    <s v="ILS"/>
    <n v="3469.2"/>
    <n v="0"/>
    <n v="0"/>
    <n v="0"/>
    <n v="3469.2"/>
    <s v=""/>
    <s v=" פחים דרישה של אגף הפרוייקטים, מלי גרינברג, 053-71"/>
    <s v=""/>
    <n v="0"/>
    <s v="@FM@"/>
    <s v="23"/>
    <s v="57"/>
    <s v="043545631"/>
    <s v=""/>
    <s v=""/>
    <n v="3469.2"/>
    <n v="0"/>
    <n v="1507"/>
    <e v="#NUM!"/>
    <n v="0"/>
    <e v="#DIV/0!"/>
    <x v="3"/>
    <s v="GalitGe@justice.gov.il"/>
    <x v="441"/>
  </r>
  <r>
    <m/>
    <m/>
    <s v="4502510514"/>
    <s v="ZNB"/>
    <s v="0800"/>
    <s v=""/>
    <d v="2024-09-17T00:00:00"/>
    <m/>
    <m/>
    <m/>
    <s v="10000192"/>
    <s v="מינהל הדיור הממשלתי"/>
    <s v="500105994"/>
    <s v="3"/>
    <n v="100000"/>
    <s v="ILS"/>
    <n v="100000"/>
    <n v="0"/>
    <n v="0"/>
    <n v="0"/>
    <n v="100000"/>
    <s v=""/>
    <s v=" הסדרת מענה תחבורתי - כביש 11 איש קשר: עידן אילן."/>
    <s v=""/>
    <n v="0"/>
    <s v="@FM@"/>
    <s v="85"/>
    <s v=""/>
    <s v="043545631"/>
    <s v=""/>
    <s v=""/>
    <n v="100000"/>
    <n v="0"/>
    <n v="1507"/>
    <e v="#NUM!"/>
    <n v="0"/>
    <e v="#DIV/0!"/>
    <x v="3"/>
    <s v="GalitGe@justice.gov.il"/>
    <x v="442"/>
  </r>
  <r>
    <m/>
    <m/>
    <s v="4502510558"/>
    <s v="ZNB"/>
    <s v="0800"/>
    <s v=""/>
    <d v="2024-09-17T00:00:00"/>
    <m/>
    <m/>
    <m/>
    <s v="40237404"/>
    <s v="מונק בועז"/>
    <s v="053454153"/>
    <s v="3"/>
    <n v="5042.7299999999996"/>
    <s v="ILS"/>
    <n v="5042.7299999999996"/>
    <n v="0"/>
    <n v="0"/>
    <n v="0"/>
    <n v="5042.7299999999996"/>
    <s v=""/>
    <s v=" סדנת חשיבה לייעוץ המשפטי לממשלה יעוץ וחקיקה, נעמי"/>
    <s v=""/>
    <n v="0"/>
    <s v="@FM@"/>
    <s v="23"/>
    <s v="57"/>
    <s v="043545631"/>
    <s v=""/>
    <s v="עדי מרום"/>
    <n v="5042.7299999999996"/>
    <n v="0"/>
    <n v="1507"/>
    <e v="#NUM!"/>
    <n v="0"/>
    <e v="#DIV/0!"/>
    <x v="3"/>
    <s v="GalitGe@justice.gov.il"/>
    <x v="443"/>
  </r>
  <r>
    <m/>
    <m/>
    <s v="4502510594"/>
    <s v="ZNB"/>
    <s v="0800"/>
    <s v=""/>
    <d v="2024-09-17T00:00:00"/>
    <m/>
    <m/>
    <m/>
    <s v="40238786"/>
    <s v="גאריביאן גרשון"/>
    <s v="055634687"/>
    <s v="3"/>
    <n v="23069"/>
    <s v="ILS"/>
    <n v="23069"/>
    <n v="76.47"/>
    <n v="17641"/>
    <n v="17641"/>
    <n v="5428"/>
    <s v=""/>
    <s v=" פרחי אבל עבור הון אנושי רווחה רחלי קרדי 052924003"/>
    <s v=""/>
    <n v="0"/>
    <s v="@FM@"/>
    <s v="23"/>
    <s v="57"/>
    <s v="043545631"/>
    <s v=""/>
    <s v="אורית לוי"/>
    <n v="5428"/>
    <n v="0"/>
    <n v="1507"/>
    <e v="#NUM!"/>
    <n v="76.47"/>
    <e v="#DIV/0!"/>
    <x v="3"/>
    <s v="GalitGe@justice.gov.il"/>
    <x v="444"/>
  </r>
  <r>
    <m/>
    <m/>
    <s v="4502510609"/>
    <s v="ZPFC"/>
    <s v="0800"/>
    <s v=""/>
    <d v="2024-09-17T00:00:00"/>
    <m/>
    <m/>
    <m/>
    <s v="40001212"/>
    <s v="שחר - מוצרי נייר בע&quot;מ"/>
    <s v="511219933"/>
    <s v="3"/>
    <n v="45674.5"/>
    <s v="ILS"/>
    <n v="45674.5"/>
    <n v="83.33"/>
    <n v="37868.54"/>
    <n v="38448.699999999997"/>
    <n v="7758.44"/>
    <s v=""/>
    <s v=" משרד ראשי תפעול ולוגיסטיקה - נייר צילום אמיר סרחא"/>
    <s v="X"/>
    <n v="0"/>
    <s v="@FM@"/>
    <s v="07"/>
    <s v=""/>
    <s v="043545631"/>
    <s v=""/>
    <s v="אמיר סרחאן"/>
    <n v="7612.42"/>
    <n v="0"/>
    <n v="1507"/>
    <e v="#NUM!"/>
    <n v="83.33"/>
    <e v="#DIV/0!"/>
    <x v="3"/>
    <s v="GalitGe@justice.gov.il"/>
    <x v="445"/>
  </r>
  <r>
    <m/>
    <m/>
    <s v="4502512980"/>
    <s v="ZPFC"/>
    <s v="0800"/>
    <s v=""/>
    <d v="2024-09-29T00:00:00"/>
    <m/>
    <m/>
    <m/>
    <s v="40001103"/>
    <s v="קרביץ )4791( בעמ"/>
    <s v="510674039"/>
    <s v="3"/>
    <n v="1896.09"/>
    <s v="ILS"/>
    <n v="1896.09"/>
    <n v="53.19"/>
    <n v="1008.45"/>
    <n v="999.91"/>
    <n v="918.05"/>
    <s v=""/>
    <s v=" ציוד משרדי עבור אגף החשבות איריס קליינמן 05079177"/>
    <s v="X"/>
    <n v="0"/>
    <s v="@FM@"/>
    <s v="07"/>
    <s v=""/>
    <s v="043545631"/>
    <s v=""/>
    <s v="לינור כהן"/>
    <n v="887.64"/>
    <n v="0"/>
    <n v="1507"/>
    <e v="#NUM!"/>
    <n v="53.19"/>
    <e v="#DIV/0!"/>
    <x v="3"/>
    <s v="GalitGe@justice.gov.il"/>
    <x v="171"/>
  </r>
  <r>
    <m/>
    <m/>
    <s v="4502513404"/>
    <s v="ZNB"/>
    <s v="0800"/>
    <s v=""/>
    <d v="2024-09-29T00:00:00"/>
    <m/>
    <m/>
    <m/>
    <s v="41584887"/>
    <s v="חייל נכסים (1991) בע&quot;מ"/>
    <s v="511624306"/>
    <s v="3"/>
    <n v="875.56"/>
    <s v="ILS"/>
    <n v="875.56"/>
    <n v="0"/>
    <n v="0"/>
    <n v="0"/>
    <n v="875.56"/>
    <s v=""/>
    <s v=" פירוק צילינדר קיים + התקנת  צילינדר חדש בדלת כניס"/>
    <s v=""/>
    <n v="0"/>
    <s v="@FM@"/>
    <s v="23"/>
    <s v="57"/>
    <s v="043545631"/>
    <s v=""/>
    <s v="סאלח ח'יר"/>
    <n v="875.56"/>
    <n v="0"/>
    <n v="1507"/>
    <e v="#NUM!"/>
    <n v="0"/>
    <e v="#DIV/0!"/>
    <x v="3"/>
    <s v="GalitGe@justice.gov.il"/>
    <x v="446"/>
  </r>
  <r>
    <m/>
    <m/>
    <s v="4502513418"/>
    <s v="ZNB"/>
    <s v="0800"/>
    <s v=""/>
    <d v="2024-09-29T00:00:00"/>
    <m/>
    <m/>
    <m/>
    <s v="42847961"/>
    <s v="אליקים מעיין"/>
    <s v="034585828"/>
    <s v="3"/>
    <n v="1008.55"/>
    <s v="ILS"/>
    <n v="1008.55"/>
    <n v="99.1"/>
    <n v="1008.55"/>
    <n v="999.46"/>
    <n v="0"/>
    <s v=""/>
    <s v=" סקיצה עבור יצירת אומנות לבניין החדש אורנה יאיר 05"/>
    <s v=""/>
    <n v="0"/>
    <s v="@FM@"/>
    <s v="99"/>
    <s v=""/>
    <s v="043545631"/>
    <s v=""/>
    <s v=""/>
    <n v="0"/>
    <n v="0"/>
    <n v="1507"/>
    <e v="#NUM!"/>
    <n v="99.1"/>
    <e v="#DIV/0!"/>
    <x v="3"/>
    <s v="GalitGe@justice.gov.il"/>
    <x v="447"/>
  </r>
  <r>
    <m/>
    <m/>
    <s v="4502515785"/>
    <s v="ZPFC"/>
    <s v="0800"/>
    <s v=""/>
    <d v="2024-10-08T00:00:00"/>
    <m/>
    <m/>
    <m/>
    <s v="40001103"/>
    <s v="קרביץ )4791( בעמ"/>
    <s v="510674039"/>
    <s v="3"/>
    <n v="1216.25"/>
    <s v="ILS"/>
    <n v="1216.25"/>
    <n v="91.85"/>
    <n v="1117.1300000000001"/>
    <n v="1107.6600000000001"/>
    <n v="102.52"/>
    <s v=""/>
    <s v=" תפעול ולוגיסטיקה רכש - ציוד משרדי אורטל ערבוק מוי"/>
    <s v="X"/>
    <n v="0"/>
    <s v="@FM@"/>
    <s v="07"/>
    <s v=""/>
    <s v="043545631"/>
    <s v=""/>
    <s v="אורטל מויאל"/>
    <n v="99.12"/>
    <n v="0"/>
    <n v="1507"/>
    <e v="#NUM!"/>
    <n v="91.85"/>
    <e v="#DIV/0!"/>
    <x v="3"/>
    <s v="GalitGe@justice.gov.il"/>
    <x v="448"/>
  </r>
  <r>
    <m/>
    <m/>
    <s v="4502515813"/>
    <s v="ZPFC"/>
    <s v="0800"/>
    <s v=""/>
    <d v="2024-10-08T00:00:00"/>
    <m/>
    <m/>
    <m/>
    <s v="40001103"/>
    <s v="קרביץ )4791( בעמ"/>
    <s v="510674039"/>
    <s v="3"/>
    <n v="1187.06"/>
    <s v="ILS"/>
    <n v="1187.06"/>
    <n v="98.82"/>
    <n v="1173.07"/>
    <n v="1163.19"/>
    <n v="14.47"/>
    <s v=""/>
    <s v=" החטיבה החברתית, סיון יוניסי, 050-6217686 התשלום י"/>
    <s v="X"/>
    <n v="0"/>
    <s v="@FM@"/>
    <s v="07"/>
    <s v=""/>
    <s v="043545631"/>
    <s v=""/>
    <s v="    סיון     בצלאל"/>
    <n v="13.99"/>
    <n v="0"/>
    <n v="1507"/>
    <e v="#NUM!"/>
    <n v="98.82"/>
    <e v="#DIV/0!"/>
    <x v="3"/>
    <s v="GalitGe@justice.gov.il"/>
    <x v="364"/>
  </r>
  <r>
    <m/>
    <m/>
    <s v="4502516293"/>
    <s v="ZPFC"/>
    <s v="0800"/>
    <s v=""/>
    <d v="2024-10-08T00:00:00"/>
    <m/>
    <m/>
    <m/>
    <s v="40004164"/>
    <s v="פז קמעונאות ואנרגיה בע&quot;מ"/>
    <s v="510216054"/>
    <s v="3"/>
    <n v="58379.58"/>
    <s v="ILS"/>
    <n v="58379.58"/>
    <n v="0"/>
    <n v="0"/>
    <n v="0"/>
    <n v="58379.58"/>
    <s v=""/>
    <s v=" סולר עבור לשכה ראשית חטיבת תפעול ולוגיסטיקה ירושל"/>
    <s v=""/>
    <n v="0"/>
    <s v="@FM@"/>
    <s v="07"/>
    <s v=""/>
    <s v="043545631"/>
    <s v=""/>
    <s v="אמיר סרחאן"/>
    <n v="58379.58"/>
    <n v="0"/>
    <n v="1507"/>
    <e v="#NUM!"/>
    <n v="0"/>
    <e v="#DIV/0!"/>
    <x v="3"/>
    <s v="GalitGe@justice.gov.il"/>
    <x v="230"/>
  </r>
  <r>
    <m/>
    <m/>
    <s v="4502516911"/>
    <s v="ZNB"/>
    <s v="0800"/>
    <s v=""/>
    <d v="2024-10-10T00:00:00"/>
    <m/>
    <m/>
    <m/>
    <s v="40000885"/>
    <s v="צחובוי אילן"/>
    <s v="050719913"/>
    <s v="3"/>
    <n v="2714"/>
    <s v="ILS"/>
    <n v="2714"/>
    <n v="0"/>
    <n v="0"/>
    <n v="0"/>
    <n v="2714"/>
    <s v=""/>
    <s v="  בבית בינת ברחוב הרטום 19 דגלים אגף טכנולוגיות די"/>
    <s v=""/>
    <n v="0"/>
    <s v="@FM@"/>
    <s v="23"/>
    <s v="57"/>
    <s v="043545631"/>
    <s v=""/>
    <s v="רחלי גרינברג"/>
    <n v="2714"/>
    <n v="0"/>
    <n v="1507"/>
    <e v="#NUM!"/>
    <n v="0"/>
    <e v="#DIV/0!"/>
    <x v="3"/>
    <s v="GalitGe@justice.gov.il"/>
    <x v="449"/>
  </r>
  <r>
    <m/>
    <m/>
    <s v="4502518847"/>
    <s v="ZNB"/>
    <s v="0800"/>
    <s v=""/>
    <d v="2024-10-15T00:00:00"/>
    <m/>
    <m/>
    <m/>
    <s v="41056777"/>
    <s v="מ. מתניה נחמיה בע&quot;מ"/>
    <s v="515042679"/>
    <s v="3"/>
    <n v="3144.77"/>
    <s v="ILS"/>
    <n v="3144.77"/>
    <n v="75"/>
    <n v="2338.59"/>
    <n v="2338.6"/>
    <n v="786.19"/>
    <s v=""/>
    <s v=" ארוחת צהריים כיבוד סדנת מנהלים OUTDOOR ב 5/11 (חש"/>
    <s v=""/>
    <n v="0"/>
    <s v="@FM@"/>
    <s v="23"/>
    <s v="57"/>
    <s v="043545631"/>
    <s v=""/>
    <s v="לינור כהן"/>
    <n v="786.21"/>
    <n v="0"/>
    <n v="1507"/>
    <e v="#NUM!"/>
    <n v="75"/>
    <e v="#DIV/0!"/>
    <x v="3"/>
    <s v="GalitGe@justice.gov.il"/>
    <x v="450"/>
  </r>
  <r>
    <m/>
    <m/>
    <s v="4502519477"/>
    <s v="ZNB"/>
    <s v="0800"/>
    <s v=""/>
    <d v="2024-10-27T00:00:00"/>
    <m/>
    <m/>
    <m/>
    <s v="40003692"/>
    <s v="טופ-ליין יבוא ושיווק רהיטים בע&quot;מ"/>
    <s v="511613564"/>
    <s v="3"/>
    <n v="14160"/>
    <s v="ILS"/>
    <n v="14160"/>
    <n v="0"/>
    <n v="0"/>
    <n v="0"/>
    <n v="14160"/>
    <s v=""/>
    <s v=" פודיום עבור תפעול ולוגיסטיקה אמיר סרחאן 054211641"/>
    <s v=""/>
    <n v="0"/>
    <s v="@FM@"/>
    <s v="23"/>
    <s v="57"/>
    <s v="043545631"/>
    <s v=""/>
    <s v="אמיר סרחאן"/>
    <n v="14160"/>
    <n v="0"/>
    <n v="1507"/>
    <e v="#NUM!"/>
    <n v="0"/>
    <e v="#DIV/0!"/>
    <x v="3"/>
    <s v="GalitGe@justice.gov.il"/>
    <x v="451"/>
  </r>
  <r>
    <m/>
    <m/>
    <s v="4502520168"/>
    <s v="ZNB"/>
    <s v="0800"/>
    <s v=""/>
    <d v="2024-10-28T00:00:00"/>
    <m/>
    <m/>
    <m/>
    <s v="41376757"/>
    <s v="אופק לבן חבילות שי בע&quot;מ"/>
    <s v="515220200"/>
    <s v="3"/>
    <n v="266.68"/>
    <s v="ILS"/>
    <n v="266.68"/>
    <n v="0"/>
    <n v="0"/>
    <n v="0"/>
    <n v="266.68"/>
    <s v=""/>
    <s v=" שקיות למזוודות רולניק לכנס פורשים עבור הון אנושי"/>
    <s v=""/>
    <n v="0"/>
    <s v="@FM@"/>
    <s v="23"/>
    <s v="57"/>
    <s v="043545631"/>
    <s v=""/>
    <s v=""/>
    <n v="266.68"/>
    <n v="0"/>
    <n v="1507"/>
    <e v="#NUM!"/>
    <n v="0"/>
    <e v="#DIV/0!"/>
    <x v="3"/>
    <s v="GalitGe@justice.gov.il"/>
    <x v="452"/>
  </r>
  <r>
    <m/>
    <m/>
    <s v="4502520299"/>
    <s v="ZPFC"/>
    <s v="0800"/>
    <s v=""/>
    <d v="2024-10-28T00:00:00"/>
    <m/>
    <m/>
    <m/>
    <s v="40007109"/>
    <s v="א.א.ע. שיווק למוסדות בע&quot;מ"/>
    <s v="512189085"/>
    <s v="3"/>
    <n v="22107.38"/>
    <s v="ILS"/>
    <n v="22107.38"/>
    <n v="39.15"/>
    <n v="8611.2000000000007"/>
    <n v="8611.2000000000007"/>
    <n v="13958.56"/>
    <s v=""/>
    <s v=" אביזרי מטבח עבור המשרד החדש חטיבת תפעול ולוגיסטיק"/>
    <s v="X"/>
    <n v="0"/>
    <s v="@FM@"/>
    <s v="07"/>
    <s v=""/>
    <s v="043545631"/>
    <s v=""/>
    <s v="אברהם לוי"/>
    <n v="13496.18"/>
    <n v="0"/>
    <n v="1507"/>
    <e v="#NUM!"/>
    <n v="39.15"/>
    <e v="#DIV/0!"/>
    <x v="3"/>
    <s v="GalitGe@justice.gov.il"/>
    <x v="453"/>
  </r>
  <r>
    <m/>
    <m/>
    <s v="4502521562"/>
    <s v="ZNB"/>
    <s v="0800"/>
    <s v=""/>
    <d v="2024-10-30T00:00:00"/>
    <m/>
    <m/>
    <m/>
    <s v="40004445"/>
    <s v="סופרגרף בע&quot;מ"/>
    <s v="511243461"/>
    <s v="3"/>
    <n v="5015"/>
    <s v="ILS"/>
    <n v="5015"/>
    <n v="35.200000000000003"/>
    <n v="1750.32"/>
    <n v="1750.32"/>
    <n v="3249.72"/>
    <s v=""/>
    <s v=" דפי לוגו עבור לשכת השר אמיר סרחאן 054-2116418 התש"/>
    <s v=""/>
    <n v="0"/>
    <s v="@FM@"/>
    <s v="23"/>
    <s v="57"/>
    <s v="043545631"/>
    <s v=""/>
    <s v=""/>
    <n v="3249.72"/>
    <n v="0"/>
    <n v="1507"/>
    <e v="#NUM!"/>
    <n v="35.200000000000003"/>
    <e v="#DIV/0!"/>
    <x v="3"/>
    <s v="GalitGe@justice.gov.il"/>
    <x v="454"/>
  </r>
  <r>
    <m/>
    <m/>
    <s v="4502521632"/>
    <s v="ZNB"/>
    <s v="0800"/>
    <s v=""/>
    <d v="2024-10-30T00:00:00"/>
    <m/>
    <m/>
    <m/>
    <s v="40684007"/>
    <s v="לבנט בנימין"/>
    <s v="304330988"/>
    <s v="3"/>
    <n v="2065"/>
    <s v="ILS"/>
    <n v="2065"/>
    <n v="0"/>
    <n v="0"/>
    <n v="0"/>
    <n v="2065"/>
    <s v=""/>
    <s v=" תיקון מקפיא מזנון עבור לשכה ראשית אמיר סרחאן 0542"/>
    <s v=""/>
    <n v="0"/>
    <s v="@FM@"/>
    <s v="23"/>
    <s v="57"/>
    <s v="043545631"/>
    <s v=""/>
    <s v=""/>
    <n v="2065"/>
    <n v="0"/>
    <n v="1507"/>
    <e v="#NUM!"/>
    <n v="0"/>
    <e v="#DIV/0!"/>
    <x v="3"/>
    <s v="GalitGe@justice.gov.il"/>
    <x v="455"/>
  </r>
  <r>
    <m/>
    <m/>
    <s v="4502524072"/>
    <s v="ZPFC"/>
    <s v="0800"/>
    <s v=""/>
    <d v="2024-11-05T00:00:00"/>
    <m/>
    <m/>
    <m/>
    <s v="40007109"/>
    <s v="א.א.ע. שיווק למוסדות בע&quot;מ"/>
    <s v="512189085"/>
    <s v=""/>
    <n v="241713.58"/>
    <s v="ILS"/>
    <n v="241713.58"/>
    <n v="0"/>
    <n v="0"/>
    <n v="0"/>
    <n v="0"/>
    <s v="X"/>
    <s v=" ציוד משקי עבור עבור הבניין החדש חטיבת תפעול ולוגי"/>
    <s v="X"/>
    <n v="0"/>
    <s v="@FM@"/>
    <s v="07"/>
    <s v=""/>
    <s v="043545631"/>
    <s v=""/>
    <s v="אברהם לוי"/>
    <n v="241713.58"/>
    <n v="0"/>
    <n v="1507"/>
    <e v="#NUM!"/>
    <n v="0"/>
    <e v="#DIV/0!"/>
    <x v="3"/>
    <s v="GalitGe@justice.gov.il"/>
    <x v="179"/>
  </r>
  <r>
    <m/>
    <m/>
    <s v="4502525716"/>
    <s v="ZPFC"/>
    <s v="0800"/>
    <s v=""/>
    <d v="2024-11-10T00:00:00"/>
    <m/>
    <m/>
    <m/>
    <s v="40001103"/>
    <s v="קרביץ )4791( בעמ"/>
    <s v="510674039"/>
    <s v="3"/>
    <n v="5781.76"/>
    <s v="ILS"/>
    <n v="5781.76"/>
    <n v="99.87"/>
    <n v="5781.24"/>
    <n v="5725.22"/>
    <n v="0.54"/>
    <s v=""/>
    <s v=" ציוד משרדי עבור הבניין החדש חטיבת תפעול ולוגיסטיק"/>
    <s v="X"/>
    <n v="0"/>
    <s v="@FM@"/>
    <s v="07"/>
    <s v=""/>
    <s v="043545631"/>
    <s v=""/>
    <s v="אברהם לוי"/>
    <n v="0.52"/>
    <n v="0"/>
    <n v="1507"/>
    <e v="#NUM!"/>
    <n v="99.87"/>
    <e v="#DIV/0!"/>
    <x v="3"/>
    <s v="GalitGe@justice.gov.il"/>
    <x v="171"/>
  </r>
  <r>
    <m/>
    <m/>
    <s v="4502526899"/>
    <s v="ZPFC"/>
    <s v="0800"/>
    <s v=""/>
    <d v="2024-11-11T00:00:00"/>
    <m/>
    <m/>
    <m/>
    <s v="40007109"/>
    <s v="א.א.ע. שיווק למוסדות בע&quot;מ"/>
    <s v="512189085"/>
    <s v="3"/>
    <n v="243779.5"/>
    <s v="ILS"/>
    <n v="243779.5"/>
    <n v="59.43"/>
    <n v="143658.22"/>
    <n v="143658.22"/>
    <n v="102281.53"/>
    <s v=""/>
    <s v=" ציוד משקי עבור הבניין החדש חטיבת תפעול ולוגיסטיקה"/>
    <s v="X"/>
    <n v="0"/>
    <s v="@FM@"/>
    <s v="07"/>
    <s v=""/>
    <s v="043545631"/>
    <s v=""/>
    <s v="אברהם לוי"/>
    <n v="98893.440000000002"/>
    <n v="0"/>
    <n v="1507"/>
    <e v="#NUM!"/>
    <n v="59.43"/>
    <e v="#DIV/0!"/>
    <x v="3"/>
    <s v="GalitGe@justice.gov.il"/>
    <x v="179"/>
  </r>
  <r>
    <m/>
    <m/>
    <s v="4502526902"/>
    <s v="ZNB"/>
    <s v="0800"/>
    <s v=""/>
    <d v="2024-11-11T00:00:00"/>
    <m/>
    <m/>
    <m/>
    <s v="41089380"/>
    <s v="אל בי סקיי גלובל בע&quot;מ"/>
    <s v="514686757"/>
    <s v="3"/>
    <n v="54437.25"/>
    <s v="ILS"/>
    <n v="54437.25"/>
    <n v="99.36"/>
    <n v="54083.25"/>
    <n v="54083.25"/>
    <n v="354"/>
    <s v=""/>
    <s v=" שי לעובדים בבניין החדש חטיבת תפעול ולוגיסטיקה ירו"/>
    <s v=""/>
    <n v="0"/>
    <s v="@FM@"/>
    <s v="23"/>
    <s v="57"/>
    <s v="043545631"/>
    <s v=""/>
    <s v="אברהם לוי"/>
    <n v="354"/>
    <n v="0"/>
    <n v="1507"/>
    <e v="#NUM!"/>
    <n v="99.36"/>
    <e v="#DIV/0!"/>
    <x v="3"/>
    <s v="GalitGe@justice.gov.il"/>
    <x v="340"/>
  </r>
  <r>
    <m/>
    <m/>
    <s v="4502528014"/>
    <s v="ZNB"/>
    <s v="0800"/>
    <s v=""/>
    <d v="2024-11-13T00:00:00"/>
    <d v="2025-06-24T00:00:00"/>
    <d v="2026-06-24T00:00:00"/>
    <m/>
    <s v="41401628"/>
    <s v="ביי מי טכנולוגיות בע&quot;מ"/>
    <s v="514480276"/>
    <s v="3"/>
    <n v="99720"/>
    <s v="ILS"/>
    <n v="99720"/>
    <n v="50"/>
    <n v="49860"/>
    <n v="49860"/>
    <n v="49860"/>
    <s v=""/>
    <s v=" שוברים עבור סיוע כלכלי חטיבת ההון האנושי - רווחה,"/>
    <s v=""/>
    <n v="0"/>
    <s v="@FM@"/>
    <s v="23"/>
    <s v="57"/>
    <s v="043545631"/>
    <s v=""/>
    <s v="מנשה חי מלול"/>
    <n v="49860"/>
    <n v="12"/>
    <n v="1"/>
    <n v="10"/>
    <n v="50"/>
    <n v="8.3333333333333329E-2"/>
    <x v="2"/>
    <s v="GalitGe@justice.gov.il"/>
    <x v="456"/>
  </r>
  <r>
    <m/>
    <m/>
    <s v="4502528167"/>
    <s v="ZNB"/>
    <s v="0800"/>
    <s v=""/>
    <d v="2024-11-13T00:00:00"/>
    <m/>
    <m/>
    <m/>
    <s v="40956977"/>
    <s v="כרם מיכל"/>
    <s v="305716888"/>
    <s v="3"/>
    <n v="100630.39999999999"/>
    <s v="ILS"/>
    <n v="100630.39999999999"/>
    <n v="11.58"/>
    <n v="11652.32"/>
    <n v="11652.32"/>
    <n v="94227.76"/>
    <s v=""/>
    <s v=" שירותי יעוץ וליווי מקצועי אגף החשבות (כספים), שיל"/>
    <s v="X"/>
    <n v="0"/>
    <s v="@FM@"/>
    <s v="23"/>
    <s v="57"/>
    <s v="043545631"/>
    <s v=" 75,405.15"/>
    <s v="שילה הלוי"/>
    <n v="88978.08"/>
    <n v="0"/>
    <n v="1507"/>
    <e v="#NUM!"/>
    <n v="11.58"/>
    <e v="#DIV/0!"/>
    <x v="3"/>
    <s v="GalitGe@justice.gov.il"/>
    <x v="424"/>
  </r>
  <r>
    <m/>
    <m/>
    <s v="4502529744"/>
    <s v="ZNB"/>
    <s v="0800"/>
    <s v=""/>
    <d v="2024-11-18T00:00:00"/>
    <m/>
    <m/>
    <m/>
    <s v="41069958"/>
    <s v="יגאל בן ציון יזמות בע&quot;מ"/>
    <s v="513141929"/>
    <s v="3"/>
    <n v="4986.09"/>
    <s v="ILS"/>
    <n v="4986.09"/>
    <n v="0"/>
    <n v="0"/>
    <n v="0"/>
    <n v="4986.09"/>
    <s v=""/>
    <s v=" כיבוד עבור הנהלת האפ&quot;כ  מתוכננת לבצע סדנת outdoor"/>
    <s v=""/>
    <n v="0"/>
    <s v="@FM@"/>
    <s v="23"/>
    <s v="57"/>
    <s v="043545631"/>
    <s v=""/>
    <s v="שמעון יצחקי"/>
    <n v="4986.09"/>
    <n v="0"/>
    <n v="1507"/>
    <e v="#NUM!"/>
    <n v="0"/>
    <e v="#DIV/0!"/>
    <x v="3"/>
    <s v="GalitGe@justice.gov.il"/>
    <x v="389"/>
  </r>
  <r>
    <m/>
    <m/>
    <s v="4502530398"/>
    <s v="ZNB"/>
    <s v="0800"/>
    <s v=""/>
    <d v="2024-11-19T00:00:00"/>
    <m/>
    <m/>
    <m/>
    <s v="42000351"/>
    <s v="מושקוביץ אפרים אופיר"/>
    <s v="300448735"/>
    <s v="3"/>
    <n v="708"/>
    <s v="ILS"/>
    <n v="708"/>
    <n v="66.67"/>
    <n v="468"/>
    <n v="468"/>
    <n v="236"/>
    <s v=""/>
    <s v=" טעינת SIM למערכת סלולרית עבור לשכה ראשית אלי דויד"/>
    <s v=""/>
    <n v="0"/>
    <s v="@FM@"/>
    <s v="23"/>
    <s v="57"/>
    <s v="043545631"/>
    <s v=""/>
    <s v="אלי דוידי"/>
    <n v="236"/>
    <n v="0"/>
    <n v="1507"/>
    <e v="#NUM!"/>
    <n v="66.67"/>
    <e v="#DIV/0!"/>
    <x v="3"/>
    <s v="GalitGe@justice.gov.il"/>
    <x v="457"/>
  </r>
  <r>
    <m/>
    <m/>
    <s v="4502532258"/>
    <s v="ZNB"/>
    <s v="0800"/>
    <s v=""/>
    <d v="2024-11-24T00:00:00"/>
    <m/>
    <m/>
    <m/>
    <s v="42856311"/>
    <s v="זיק עופר"/>
    <s v="022642946"/>
    <s v="3"/>
    <n v="1008.55"/>
    <s v="ILS"/>
    <n v="1008.55"/>
    <n v="0"/>
    <n v="0"/>
    <n v="0"/>
    <n v="1008.55"/>
    <s v=""/>
    <s v=" סקיצה עבור יצירת חנוכיה לבניין החדש חטיבת תפעול ו"/>
    <s v=""/>
    <n v="0"/>
    <s v="@FM@"/>
    <s v="23"/>
    <s v="57"/>
    <s v="043545631"/>
    <s v=""/>
    <s v="דליה בנימין"/>
    <n v="1008.55"/>
    <n v="0"/>
    <n v="1507"/>
    <e v="#NUM!"/>
    <n v="0"/>
    <e v="#DIV/0!"/>
    <x v="3"/>
    <s v="GalitGe@justice.gov.il"/>
    <x v="447"/>
  </r>
  <r>
    <m/>
    <m/>
    <s v="4502532374"/>
    <s v="ZNB"/>
    <s v="0800"/>
    <s v=""/>
    <d v="2024-11-24T00:00:00"/>
    <m/>
    <m/>
    <m/>
    <s v="42207021"/>
    <s v="הופשטיין יהודה"/>
    <s v="051019552"/>
    <s v="3"/>
    <n v="200.6"/>
    <s v="ILS"/>
    <n v="200.6"/>
    <n v="0"/>
    <n v="0"/>
    <n v="0"/>
    <n v="200.6"/>
    <s v=""/>
    <s v=" שילוט עבור נציבות תלונות הציבור על שופטים-  נפתלי"/>
    <s v=""/>
    <n v="0"/>
    <s v="@FM@"/>
    <s v="23"/>
    <s v="57"/>
    <s v="043545631"/>
    <s v=""/>
    <s v="נפתלי ג'רפי"/>
    <n v="200.6"/>
    <n v="0"/>
    <n v="1507"/>
    <e v="#NUM!"/>
    <n v="0"/>
    <e v="#DIV/0!"/>
    <x v="3"/>
    <s v="GalitGe@justice.gov.il"/>
    <x v="458"/>
  </r>
  <r>
    <m/>
    <m/>
    <s v="4502532405"/>
    <s v="ZPFC"/>
    <s v="0800"/>
    <s v=""/>
    <d v="2024-11-24T00:00:00"/>
    <m/>
    <m/>
    <m/>
    <s v="40003692"/>
    <s v="טופ-ליין יבוא ושיווק רהיטים בע&quot;מ"/>
    <s v="511613564"/>
    <s v="3"/>
    <n v="66231.039999999994"/>
    <s v="ILS"/>
    <n v="66231.039999999994"/>
    <n v="73.849999999999994"/>
    <n v="48908.639999999999"/>
    <n v="51662.59"/>
    <n v="18586.23"/>
    <s v=""/>
    <s v=" ריהוט עבור חטיבת ההון האנושי - המכון להשתלמויות פ"/>
    <s v="X"/>
    <n v="0"/>
    <s v="@FM@"/>
    <s v="07"/>
    <s v=""/>
    <s v="043545631"/>
    <s v=""/>
    <s v="שמעון יצחקי"/>
    <n v="17322.400000000001"/>
    <n v="0"/>
    <n v="1507"/>
    <e v="#NUM!"/>
    <n v="73.849999999999994"/>
    <e v="#DIV/0!"/>
    <x v="3"/>
    <s v="GalitGe@justice.gov.il"/>
    <x v="459"/>
  </r>
  <r>
    <m/>
    <m/>
    <s v="4502534401"/>
    <s v="ZNB"/>
    <s v="0800"/>
    <s v=""/>
    <d v="2024-11-27T00:00:00"/>
    <m/>
    <m/>
    <m/>
    <s v="42860336"/>
    <s v="מקונן-דגו טזזאו זיוה"/>
    <s v="011523628"/>
    <s v="3"/>
    <n v="1180"/>
    <s v="ILS"/>
    <n v="1180"/>
    <n v="0"/>
    <n v="0"/>
    <n v="0"/>
    <n v="1180"/>
    <s v=""/>
    <s v=" הרצאה לרגל חג הסיגד בzoom עבור כל עובדי המשרד. חט"/>
    <s v=""/>
    <n v="0"/>
    <s v="@FM@"/>
    <s v="23"/>
    <s v="57"/>
    <s v="043545631"/>
    <s v=""/>
    <s v=""/>
    <n v="1180"/>
    <n v="0"/>
    <n v="1507"/>
    <e v="#NUM!"/>
    <n v="0"/>
    <e v="#DIV/0!"/>
    <x v="3"/>
    <s v="GalitGe@justice.gov.il"/>
    <x v="460"/>
  </r>
  <r>
    <m/>
    <m/>
    <s v="4502534988"/>
    <s v="ZNB"/>
    <s v="0800"/>
    <s v=""/>
    <d v="2024-11-28T00:00:00"/>
    <m/>
    <m/>
    <m/>
    <s v="42512396"/>
    <s v="ל.ר בלקו מערכות בע&quot;מ"/>
    <s v="516780459"/>
    <s v="3"/>
    <n v="8496"/>
    <s v="ILS"/>
    <n v="8496"/>
    <n v="0"/>
    <n v="0"/>
    <n v="0"/>
    <n v="8496"/>
    <s v=""/>
    <s v=" מנוע למפוח במזנון הדר דפנה ת&quot;א דסליין זאודו 054-2"/>
    <s v=""/>
    <n v="0"/>
    <s v="@FM@"/>
    <s v="23"/>
    <s v="57"/>
    <s v="043545631"/>
    <s v=""/>
    <s v=""/>
    <n v="8496"/>
    <n v="0"/>
    <n v="1507"/>
    <e v="#NUM!"/>
    <n v="0"/>
    <e v="#DIV/0!"/>
    <x v="3"/>
    <s v="GalitGe@justice.gov.il"/>
    <x v="461"/>
  </r>
  <r>
    <m/>
    <m/>
    <s v="4502535022"/>
    <s v="ZNB"/>
    <s v="0800"/>
    <s v=""/>
    <d v="2024-11-28T00:00:00"/>
    <m/>
    <m/>
    <m/>
    <s v="41108343"/>
    <s v="נ.א.מ שרותי מיחשוב ציוד ותוכנה בע&quot;מ"/>
    <s v="514688274"/>
    <s v="3"/>
    <n v="1452.25"/>
    <s v="ILS"/>
    <n v="1452.25"/>
    <n v="0"/>
    <n v="0"/>
    <n v="0"/>
    <n v="1452.25"/>
    <s v=""/>
    <s v=" שלטים  LOGITECH R-400 חטיבת ההון האנושי - המכון ל"/>
    <s v=""/>
    <n v="0"/>
    <s v="@FM@"/>
    <s v="23"/>
    <s v="57"/>
    <s v="043545631"/>
    <s v=""/>
    <s v="שמעון יצחקי"/>
    <n v="1452.25"/>
    <n v="0"/>
    <n v="1507"/>
    <e v="#NUM!"/>
    <n v="0"/>
    <e v="#DIV/0!"/>
    <x v="3"/>
    <s v="GalitGe@justice.gov.il"/>
    <x v="462"/>
  </r>
  <r>
    <m/>
    <m/>
    <s v="4502537210"/>
    <s v="ZPFC"/>
    <s v="0800"/>
    <s v=""/>
    <d v="2024-12-02T00:00:00"/>
    <m/>
    <m/>
    <m/>
    <s v="40003692"/>
    <s v="טופ-ליין יבוא ושיווק רהיטים בע&quot;מ"/>
    <s v="511613564"/>
    <s v="3"/>
    <n v="45949.2"/>
    <s v="ILS"/>
    <n v="45949.2"/>
    <n v="97.77"/>
    <n v="45436.49"/>
    <n v="48201.24"/>
    <n v="550.12"/>
    <s v=""/>
    <s v=" כסאות עבור אגף טכנולוגיות דיגיטליות ומידע רחלי צי"/>
    <s v="X"/>
    <n v="0"/>
    <s v="@FM@"/>
    <s v="07"/>
    <s v=""/>
    <s v="043545631"/>
    <s v=""/>
    <s v="רחלי גרינברג"/>
    <n v="512.71"/>
    <n v="0"/>
    <n v="1507"/>
    <e v="#NUM!"/>
    <n v="97.77"/>
    <e v="#DIV/0!"/>
    <x v="3"/>
    <s v="GalitGe@justice.gov.il"/>
    <x v="463"/>
  </r>
  <r>
    <m/>
    <m/>
    <s v="4502537387"/>
    <s v="ZNB"/>
    <s v="0800"/>
    <s v=""/>
    <d v="2024-12-02T00:00:00"/>
    <m/>
    <m/>
    <m/>
    <s v="40182817"/>
    <s v="דפוס בארי שותפות מוגבלת"/>
    <s v="550005169"/>
    <s v="3"/>
    <n v="356.36"/>
    <s v="ILS"/>
    <n v="356.36"/>
    <n v="0"/>
    <n v="0"/>
    <n v="0"/>
    <n v="356.36"/>
    <s v=""/>
    <s v=" הדפסת 500 פליירים עבור אגף תכנון מדיניות ואסטרטגי"/>
    <s v=""/>
    <n v="0"/>
    <s v="@FM@"/>
    <s v="23"/>
    <s v="57"/>
    <s v="043545631"/>
    <s v=""/>
    <s v="מירב ברהום"/>
    <n v="356.36"/>
    <n v="0"/>
    <n v="1507"/>
    <e v="#NUM!"/>
    <n v="0"/>
    <e v="#DIV/0!"/>
    <x v="3"/>
    <s v="GalitGe@justice.gov.il"/>
    <x v="464"/>
  </r>
  <r>
    <m/>
    <m/>
    <s v="4502537415"/>
    <s v="ZNB"/>
    <s v="0800"/>
    <s v=""/>
    <d v="2024-12-02T00:00:00"/>
    <m/>
    <m/>
    <m/>
    <s v="40011001"/>
    <s v="קרת גינון ונוי בע&quot;מ"/>
    <s v="513334649"/>
    <s v="3"/>
    <n v="5042.78"/>
    <s v="ILS"/>
    <n v="5042.78"/>
    <n v="100"/>
    <n v="5042.78"/>
    <n v="5042.78"/>
    <n v="0"/>
    <s v=""/>
    <s v=" זרי פרחים גדולים מפלסטיק לקדמת במה עבור האודיטורי"/>
    <s v=""/>
    <n v="0"/>
    <s v="@FM@"/>
    <s v="23"/>
    <s v="57"/>
    <s v="043545631"/>
    <s v=""/>
    <s v="שמעון יצחקי"/>
    <n v="0"/>
    <n v="0"/>
    <n v="1507"/>
    <e v="#NUM!"/>
    <n v="100"/>
    <e v="#DIV/0!"/>
    <x v="3"/>
    <s v="GalitGe@justice.gov.il"/>
    <x v="465"/>
  </r>
  <r>
    <m/>
    <m/>
    <s v="4502538726"/>
    <s v="ZNB"/>
    <s v="0800"/>
    <s v=""/>
    <d v="2024-12-04T00:00:00"/>
    <m/>
    <m/>
    <m/>
    <s v="40237404"/>
    <s v="מונק בועז"/>
    <s v="053454153"/>
    <s v="3"/>
    <n v="5042.7299999999996"/>
    <s v="ILS"/>
    <n v="5042.7299999999996"/>
    <n v="0"/>
    <n v="0"/>
    <n v="0"/>
    <n v="5042.7299999999996"/>
    <s v=""/>
    <s v=" סדנת חשיבה עבור היועמ&quot;שית וצוות המשנים עבור ייעוץ"/>
    <s v=""/>
    <n v="0"/>
    <s v="@FM@"/>
    <s v="23"/>
    <s v="57"/>
    <s v="043545631"/>
    <s v=""/>
    <s v="עדי מרום"/>
    <n v="5042.7299999999996"/>
    <n v="0"/>
    <n v="1507"/>
    <e v="#NUM!"/>
    <n v="0"/>
    <e v="#DIV/0!"/>
    <x v="3"/>
    <s v="GalitGe@justice.gov.il"/>
    <x v="443"/>
  </r>
  <r>
    <m/>
    <m/>
    <s v="4502538745"/>
    <s v="ZNB"/>
    <s v="0800"/>
    <s v=""/>
    <d v="2024-12-04T00:00:00"/>
    <m/>
    <m/>
    <m/>
    <s v="42080673"/>
    <s v="אבנר שר אדריכלים בע&quot;מ"/>
    <s v="513613356"/>
    <s v="3"/>
    <n v="1008.55"/>
    <s v="ILS"/>
    <n v="1008.55"/>
    <n v="0"/>
    <n v="0"/>
    <n v="0"/>
    <n v="1008.55"/>
    <s v=""/>
    <s v=" סקיצה לחנוכיה שמישה לבניין החדש חטיבת תפעול ולוגי"/>
    <s v=""/>
    <n v="0"/>
    <s v="@FM@"/>
    <s v="23"/>
    <s v="57"/>
    <s v="043545631"/>
    <s v=""/>
    <s v="דליה בנימין"/>
    <n v="1008.55"/>
    <n v="0"/>
    <n v="1507"/>
    <e v="#NUM!"/>
    <n v="0"/>
    <e v="#DIV/0!"/>
    <x v="3"/>
    <s v="GalitGe@justice.gov.il"/>
    <x v="466"/>
  </r>
  <r>
    <m/>
    <m/>
    <s v="4502540828"/>
    <s v="ZNB"/>
    <s v="0800"/>
    <s v=""/>
    <d v="2024-12-08T00:00:00"/>
    <m/>
    <m/>
    <m/>
    <s v="41579650"/>
    <s v="שיכון ובינוי -סולל בונה נצרת עילית"/>
    <s v="550278196"/>
    <s v="3"/>
    <n v="34578.720000000001"/>
    <s v="ILS"/>
    <n v="34578.720000000001"/>
    <n v="100"/>
    <n v="34578.720000000001"/>
    <n v="34578.720000000001"/>
    <n v="0"/>
    <s v=""/>
    <s v=" עלות השינויים לפי מחירי מאגר מנהל אגף א' דיור ונכ"/>
    <s v=""/>
    <n v="0"/>
    <s v="@FM@"/>
    <s v="23"/>
    <s v="57"/>
    <s v="043545631"/>
    <s v=""/>
    <s v="עוזי נעים"/>
    <n v="0"/>
    <n v="0"/>
    <n v="1507"/>
    <e v="#NUM!"/>
    <n v="100"/>
    <e v="#DIV/0!"/>
    <x v="3"/>
    <s v="GalitGe@justice.gov.il"/>
    <x v="467"/>
  </r>
  <r>
    <m/>
    <m/>
    <s v="4502540931"/>
    <s v="ZNB"/>
    <s v="0800"/>
    <s v=""/>
    <d v="2024-12-08T00:00:00"/>
    <m/>
    <m/>
    <m/>
    <s v="40001315"/>
    <s v="פעמית תבניכל שיווק בע&quot;מ"/>
    <s v="511749780"/>
    <s v="3"/>
    <n v="68602.720000000001"/>
    <s v="ILS"/>
    <n v="68602.720000000001"/>
    <n v="99.57"/>
    <n v="68602.720000000001"/>
    <n v="68310.789999999994"/>
    <n v="0.47"/>
    <s v=""/>
    <s v=" חד פעמי לוגסטיקה עבור המרחבים הלוגסטיים אגף א' תפ"/>
    <s v=""/>
    <n v="0"/>
    <s v="@FM@"/>
    <s v="23"/>
    <s v="57"/>
    <s v="043545631"/>
    <s v=""/>
    <s v="הדר גור"/>
    <n v="0.47"/>
    <n v="0"/>
    <n v="1507"/>
    <e v="#NUM!"/>
    <n v="99.57"/>
    <e v="#DIV/0!"/>
    <x v="3"/>
    <s v="GalitGe@justice.gov.il"/>
    <x v="468"/>
  </r>
  <r>
    <m/>
    <m/>
    <s v="4502540964"/>
    <s v="ZPFC"/>
    <s v="0800"/>
    <s v=""/>
    <d v="2024-12-08T00:00:00"/>
    <m/>
    <m/>
    <m/>
    <s v="40001575"/>
    <s v="קולמוס ביט (2002)  בע&quot;מ"/>
    <s v="513325472"/>
    <s v="3"/>
    <n v="31561.7"/>
    <s v="ILS"/>
    <n v="31561.7"/>
    <n v="60.22"/>
    <n v="18934.28"/>
    <n v="18934.28"/>
    <n v="12985.34"/>
    <s v=""/>
    <s v=" ציוד משקי לספק למחסן מרכזי במישור אדומים לתאם הגע"/>
    <s v="X"/>
    <n v="0"/>
    <s v="@FM@"/>
    <s v="07"/>
    <s v=""/>
    <s v="043545631"/>
    <s v=""/>
    <s v="אמיר סרחאן"/>
    <n v="12555.2"/>
    <n v="0"/>
    <n v="1507"/>
    <e v="#NUM!"/>
    <n v="60.22"/>
    <e v="#DIV/0!"/>
    <x v="3"/>
    <s v="GalitGe@justice.gov.il"/>
    <x v="179"/>
  </r>
  <r>
    <m/>
    <m/>
    <s v="4502543470"/>
    <s v="ZNB"/>
    <s v="0800"/>
    <s v=""/>
    <d v="2024-12-11T00:00:00"/>
    <m/>
    <m/>
    <m/>
    <s v="10000021"/>
    <s v="לשכת הפירסום הממשלתי"/>
    <s v=""/>
    <s v="3"/>
    <n v="50000"/>
    <s v="ILS"/>
    <n v="50000"/>
    <n v="0"/>
    <n v="0"/>
    <n v="0"/>
    <n v="50000"/>
    <s v=""/>
    <s v=" בניית אסטרטגיה עבור המהלך ההסברתי עבור החטיבה החב"/>
    <s v=""/>
    <n v="0"/>
    <s v="@FM@"/>
    <s v="23"/>
    <s v="12"/>
    <s v="043545631"/>
    <s v=""/>
    <s v=""/>
    <n v="50000"/>
    <n v="0"/>
    <n v="1507"/>
    <e v="#NUM!"/>
    <n v="0"/>
    <e v="#DIV/0!"/>
    <x v="3"/>
    <s v="GalitGe@justice.gov.il"/>
    <x v="469"/>
  </r>
  <r>
    <m/>
    <m/>
    <s v="4502544648"/>
    <s v="ZNB"/>
    <s v="0800"/>
    <s v=""/>
    <d v="2024-12-15T00:00:00"/>
    <m/>
    <m/>
    <m/>
    <s v="40158673"/>
    <s v="אמסלם תיירות ונופש בע&quot;מ"/>
    <s v="511007692"/>
    <s v="3"/>
    <n v="1200000"/>
    <s v="ILS"/>
    <n v="1200000"/>
    <n v="65.27"/>
    <n v="783278.66"/>
    <n v="783278.66"/>
    <n v="416721.34"/>
    <s v=""/>
    <s v=" נסיעות לחו&quot;ל שנת 2025 אשת קשר: לינור כהן. הוספתי"/>
    <s v=""/>
    <n v="0"/>
    <s v="@FM@"/>
    <s v="07"/>
    <s v=""/>
    <s v="043545631"/>
    <s v=""/>
    <s v="בר נוואמה"/>
    <n v="416721.34"/>
    <n v="0"/>
    <n v="1507"/>
    <e v="#NUM!"/>
    <n v="65.27"/>
    <e v="#DIV/0!"/>
    <x v="3"/>
    <s v="GalitGe@justice.gov.il"/>
    <x v="360"/>
  </r>
  <r>
    <m/>
    <m/>
    <s v="4502544858"/>
    <s v="ZPFC"/>
    <s v="0800"/>
    <s v=""/>
    <d v="2024-12-15T00:00:00"/>
    <m/>
    <m/>
    <m/>
    <s v="40001575"/>
    <s v="קולמוס ביט (2002)  בע&quot;מ"/>
    <s v="513325472"/>
    <s v="3"/>
    <n v="2928"/>
    <s v="ILS"/>
    <n v="2928"/>
    <n v="89.28"/>
    <n v="2614.12"/>
    <n v="2591.9499999999998"/>
    <n v="324.63"/>
    <s v=""/>
    <s v=" ציוד משקי עבור אגף רכש ומכרזים תפעול ולוגיסטיקה מ"/>
    <s v="X"/>
    <n v="0"/>
    <s v="@FM@"/>
    <s v="07"/>
    <s v=""/>
    <s v="043545631"/>
    <s v=""/>
    <s v="מריאנה סגל"/>
    <n v="313.88"/>
    <n v="0"/>
    <n v="1507"/>
    <e v="#NUM!"/>
    <n v="89.28"/>
    <e v="#DIV/0!"/>
    <x v="3"/>
    <s v="GalitGe@justice.gov.il"/>
    <x v="179"/>
  </r>
  <r>
    <m/>
    <m/>
    <s v="4502545200"/>
    <s v="ZNB"/>
    <s v="0800"/>
    <s v=""/>
    <d v="2024-12-15T00:00:00"/>
    <m/>
    <m/>
    <m/>
    <s v="40009092"/>
    <s v="בש-גל ספורט בע&quot;מ"/>
    <s v="511019630"/>
    <s v="3"/>
    <n v="15075.71"/>
    <s v="ILS"/>
    <n v="15075.71"/>
    <n v="0"/>
    <n v="0"/>
    <n v="0"/>
    <n v="15075.71"/>
    <s v=""/>
    <s v=" ציוד לחדר כושר השלמה לבניין החדש הלשכה הראשית - ה"/>
    <s v=""/>
    <n v="0"/>
    <s v="@FM@"/>
    <s v="23"/>
    <s v="57"/>
    <s v="043545631"/>
    <s v=""/>
    <s v="אברהם לוי"/>
    <n v="15075.71"/>
    <n v="0"/>
    <n v="1507"/>
    <e v="#NUM!"/>
    <n v="0"/>
    <e v="#DIV/0!"/>
    <x v="3"/>
    <s v="GalitGe@justice.gov.il"/>
    <x v="470"/>
  </r>
  <r>
    <m/>
    <m/>
    <s v="4502545375"/>
    <s v="ZNB"/>
    <s v="0800"/>
    <s v=""/>
    <d v="2024-12-15T00:00:00"/>
    <m/>
    <m/>
    <m/>
    <s v="41060368"/>
    <s v="דליס מגשי אירוח בע&quot;מ"/>
    <s v="515079945"/>
    <s v="3"/>
    <n v="37635.410000000003"/>
    <s v="ILS"/>
    <n v="37635.410000000003"/>
    <n v="99.15"/>
    <n v="37635.410000000003"/>
    <n v="37316.620000000003"/>
    <n v="309.35000000000002"/>
    <s v=""/>
    <s v=" כנס ייעוץ וחקיקה  בראשות היועמ&quot;שית, 250 משתתפים ב"/>
    <s v=""/>
    <n v="0"/>
    <s v="@FM@"/>
    <s v="23"/>
    <s v="57"/>
    <s v="043545631"/>
    <s v=""/>
    <s v="נעמי בנימיני"/>
    <n v="309.35000000000002"/>
    <n v="0"/>
    <n v="1507"/>
    <e v="#NUM!"/>
    <n v="99.15"/>
    <e v="#DIV/0!"/>
    <x v="3"/>
    <s v="GalitGe@justice.gov.il"/>
    <x v="471"/>
  </r>
  <r>
    <m/>
    <m/>
    <s v="4502549279"/>
    <s v="ZNB"/>
    <s v="0800"/>
    <s v=""/>
    <d v="2024-12-23T00:00:00"/>
    <d v="2025-01-01T00:00:00"/>
    <d v="2025-12-31T00:00:00"/>
    <m/>
    <s v="10000021"/>
    <s v="לשכת הפירסום הממשלתי"/>
    <s v=""/>
    <s v="3"/>
    <n v="5098016"/>
    <s v="ILS"/>
    <n v="5098016"/>
    <n v="0"/>
    <n v="0"/>
    <n v="0"/>
    <n v="5098016"/>
    <s v=""/>
    <s v=" קמפיינים ופרסומים עבור אגף הדוברות אשת קשר: דנה ר"/>
    <s v=""/>
    <n v="0"/>
    <s v="@FM@"/>
    <s v="85"/>
    <s v=""/>
    <s v="043545631"/>
    <s v=""/>
    <s v=""/>
    <n v="5098016"/>
    <n v="11"/>
    <n v="7"/>
    <n v="4"/>
    <n v="0"/>
    <n v="0.63636363636363635"/>
    <x v="0"/>
    <s v="GalitGe@justice.gov.il"/>
    <x v="396"/>
  </r>
  <r>
    <m/>
    <m/>
    <s v="4502553328"/>
    <s v="ZPFC"/>
    <s v="0800"/>
    <s v=""/>
    <d v="2024-12-29T00:00:00"/>
    <m/>
    <m/>
    <m/>
    <s v="40001103"/>
    <s v="קרביץ )4791( בעמ"/>
    <s v="510674039"/>
    <s v="3"/>
    <n v="9205.42"/>
    <s v="ILS"/>
    <n v="9205.42"/>
    <n v="79.84"/>
    <n v="7351.17"/>
    <n v="7349.96"/>
    <n v="1917.78"/>
    <s v=""/>
    <s v=" ציוד משרדי עבור חטיבת תפעול ולוגיסטיקה נוף הגליל"/>
    <s v="X"/>
    <n v="0"/>
    <s v="@FM@"/>
    <s v="07"/>
    <s v=""/>
    <s v="043545631"/>
    <s v=""/>
    <s v="סאלח ח'יר"/>
    <n v="1854.25"/>
    <n v="0"/>
    <n v="1507"/>
    <e v="#NUM!"/>
    <n v="79.84"/>
    <e v="#DIV/0!"/>
    <x v="3"/>
    <s v="GalitGe@justice.gov.il"/>
    <x v="171"/>
  </r>
  <r>
    <m/>
    <m/>
    <s v="4502553352"/>
    <s v="ZPFC"/>
    <s v="0800"/>
    <s v=""/>
    <d v="2024-12-29T00:00:00"/>
    <m/>
    <m/>
    <m/>
    <s v="40001575"/>
    <s v="קולמוס ביט (2002)  בע&quot;מ"/>
    <s v="513325472"/>
    <s v="3"/>
    <n v="4680.71"/>
    <s v="ILS"/>
    <n v="4680.71"/>
    <n v="100"/>
    <n v="4680.71"/>
    <n v="4680.68"/>
    <n v="0"/>
    <s v=""/>
    <s v=" כיבוד משקי עבור חטיבת תפעול ולוגיסטיקה ב&quot;ש עמוס ס"/>
    <s v="X"/>
    <n v="0"/>
    <s v="@FM@"/>
    <s v="07"/>
    <s v=""/>
    <s v="043545631"/>
    <s v=""/>
    <s v="עמוס סגרון"/>
    <n v="0"/>
    <n v="0"/>
    <n v="1507"/>
    <e v="#NUM!"/>
    <n v="100"/>
    <e v="#DIV/0!"/>
    <x v="3"/>
    <s v="GalitGe@justice.gov.il"/>
    <x v="175"/>
  </r>
  <r>
    <m/>
    <m/>
    <s v="4502553362"/>
    <s v="ZPFC"/>
    <s v="0800"/>
    <s v=""/>
    <d v="2024-12-29T00:00:00"/>
    <m/>
    <m/>
    <m/>
    <s v="40001575"/>
    <s v="קולמוס ביט (2002)  בע&quot;מ"/>
    <s v="513325472"/>
    <s v=""/>
    <n v="7751.25"/>
    <s v="ILS"/>
    <n v="7751.25"/>
    <n v="0"/>
    <n v="0"/>
    <n v="0"/>
    <n v="0"/>
    <s v="X"/>
    <s v=" כיבוד משקי עבור חטיבת תפעול ולוגיסטיקה ת&quot;א עצמון"/>
    <s v="X"/>
    <n v="0"/>
    <s v="@FM@"/>
    <s v="07"/>
    <s v=""/>
    <s v="043545631"/>
    <s v=""/>
    <s v=""/>
    <n v="7751.25"/>
    <n v="0"/>
    <n v="1507"/>
    <e v="#NUM!"/>
    <n v="0"/>
    <e v="#DIV/0!"/>
    <x v="3"/>
    <s v="GalitGe@justice.gov.il"/>
    <x v="175"/>
  </r>
  <r>
    <m/>
    <m/>
    <s v="4502553413"/>
    <s v="ZPFC"/>
    <s v="0800"/>
    <s v=""/>
    <d v="2024-12-29T00:00:00"/>
    <m/>
    <m/>
    <m/>
    <s v="40001575"/>
    <s v="קולמוס ביט (2002)  בע&quot;מ"/>
    <s v="513325472"/>
    <s v="3"/>
    <n v="11211.89"/>
    <s v="ILS"/>
    <n v="11211.89"/>
    <n v="57.43"/>
    <n v="6439.25"/>
    <n v="6439.2"/>
    <n v="4936.17"/>
    <s v=""/>
    <s v=" ציוד משקי עבור חטיבת תפעול ולוגיסטיקה ת&quot;א עצמון מ"/>
    <s v="X"/>
    <n v="0"/>
    <s v="@FM@"/>
    <s v="07"/>
    <s v=""/>
    <s v="043545631"/>
    <s v=""/>
    <s v="דסליין זאודו"/>
    <n v="4772.7"/>
    <n v="0"/>
    <n v="1507"/>
    <e v="#NUM!"/>
    <n v="57.43"/>
    <e v="#DIV/0!"/>
    <x v="3"/>
    <s v="GalitGe@justice.gov.il"/>
    <x v="179"/>
  </r>
  <r>
    <m/>
    <m/>
    <s v="4502553700"/>
    <s v="ZNB"/>
    <s v="0800"/>
    <s v=""/>
    <d v="2024-12-30T00:00:00"/>
    <m/>
    <m/>
    <m/>
    <s v="10000021"/>
    <s v="לשכת הפירסום הממשלתי"/>
    <s v=""/>
    <s v="3"/>
    <n v="843.75"/>
    <s v="ILS"/>
    <n v="843.75"/>
    <n v="0"/>
    <n v="0"/>
    <n v="0"/>
    <n v="843.75"/>
    <s v=""/>
    <s v=" פרסום עבור רשם הזוגיות , אהובה מנחם, 050-6216960"/>
    <s v=""/>
    <n v="0"/>
    <s v="@FM@"/>
    <s v="23"/>
    <s v="12"/>
    <s v="043545631"/>
    <s v=""/>
    <s v=""/>
    <n v="843.75"/>
    <n v="0"/>
    <n v="1507"/>
    <e v="#NUM!"/>
    <n v="0"/>
    <e v="#DIV/0!"/>
    <x v="3"/>
    <s v="GalitGe@justice.gov.il"/>
    <x v="394"/>
  </r>
  <r>
    <m/>
    <m/>
    <s v="4502556635"/>
    <s v="ZNB"/>
    <s v="0800"/>
    <s v=""/>
    <d v="2025-01-09T00:00:00"/>
    <m/>
    <m/>
    <m/>
    <s v="40004164"/>
    <s v="פז קמעונאות ואנרגיה בע&quot;מ"/>
    <s v="510216054"/>
    <s v="3"/>
    <n v="30644.31"/>
    <s v="ILS"/>
    <n v="30644.31"/>
    <n v="54.02"/>
    <n v="16555.09"/>
    <n v="16555.09"/>
    <n v="14089.22"/>
    <s v=""/>
    <s v=" סולר עבור חטיבת תפעול ולוגיסטיקה  אמיר סרחאן 054-"/>
    <s v=""/>
    <n v="0"/>
    <s v="@FM@"/>
    <s v="23"/>
    <s v="57"/>
    <s v="043545631"/>
    <s v=""/>
    <s v="אמיר סרחאן"/>
    <n v="14089.22"/>
    <n v="0"/>
    <n v="1507"/>
    <e v="#NUM!"/>
    <n v="54.02"/>
    <e v="#DIV/0!"/>
    <x v="3"/>
    <s v="GalitGe@justice.gov.il"/>
    <x v="230"/>
  </r>
  <r>
    <m/>
    <m/>
    <s v="4502561199"/>
    <s v="ZNB"/>
    <s v="0800"/>
    <s v=""/>
    <d v="2025-01-20T00:00:00"/>
    <m/>
    <m/>
    <m/>
    <s v="10000035"/>
    <s v="משרד החוץ"/>
    <s v=""/>
    <s v="3"/>
    <n v="28057.77"/>
    <s v="ILS"/>
    <n v="28057.77"/>
    <n v="0"/>
    <n v="0"/>
    <n v="0"/>
    <n v="28057.77"/>
    <s v=""/>
    <s v=" נסיעה עבור  משלחת משרד המשפטים  ללונדון ינואר 202"/>
    <s v=""/>
    <n v="0"/>
    <s v="@FM@"/>
    <s v="85"/>
    <s v=""/>
    <s v="043545631"/>
    <s v=""/>
    <s v=""/>
    <n v="28057.77"/>
    <n v="0"/>
    <n v="1507"/>
    <e v="#NUM!"/>
    <n v="0"/>
    <e v="#DIV/0!"/>
    <x v="3"/>
    <s v="GalitGe@justice.gov.il"/>
    <x v="407"/>
  </r>
  <r>
    <m/>
    <m/>
    <s v="4502561455"/>
    <s v="ZFO"/>
    <s v="0800"/>
    <s v=""/>
    <d v="2025-01-20T00:00:00"/>
    <d v="2025-01-01T00:00:00"/>
    <d v="2025-12-31T00:00:00"/>
    <m/>
    <s v="40004770"/>
    <s v="בזק בינלאומי בע&quot;מ"/>
    <s v="512133729"/>
    <s v="3"/>
    <n v="5900"/>
    <s v="ILS"/>
    <n v="5900"/>
    <n v="1.3"/>
    <n v="0"/>
    <n v="76.81"/>
    <n v="5823.19"/>
    <s v=""/>
    <s v=" שירותי תקשורת קווית ליחידות המשרד לשנת 2025"/>
    <s v=""/>
    <n v="0"/>
    <s v="@FM@"/>
    <s v="99"/>
    <s v=""/>
    <s v="043545631"/>
    <s v=""/>
    <s v="עומר הדס הנדלסמן"/>
    <n v="5823.19"/>
    <n v="11"/>
    <n v="7"/>
    <n v="4"/>
    <n v="1.3"/>
    <n v="0.63636363636363635"/>
    <x v="0"/>
    <s v="GalitGe@justice.gov.il"/>
    <x v="302"/>
  </r>
  <r>
    <m/>
    <m/>
    <s v="4502561482"/>
    <s v="ZFO"/>
    <s v="0800"/>
    <s v=""/>
    <d v="2025-01-20T00:00:00"/>
    <d v="2025-01-01T00:00:00"/>
    <d v="2025-12-31T00:00:00"/>
    <m/>
    <s v="40001591"/>
    <s v="בזק החברה הישראלית לתקשורת בע&quot;מ"/>
    <s v="520031931"/>
    <s v="3"/>
    <n v="365000.08"/>
    <s v="ILS"/>
    <n v="365000.08"/>
    <n v="32.33"/>
    <n v="0"/>
    <n v="118015.66"/>
    <n v="246984.42"/>
    <s v=""/>
    <s v=" שירותי תקשורת קווית ליחידות המשרד לשנת 2025"/>
    <s v=""/>
    <n v="0"/>
    <s v="@FM@"/>
    <s v="99"/>
    <s v=""/>
    <s v="043545631"/>
    <s v=""/>
    <s v="עומר הדס הנדלסמן"/>
    <n v="246984.42"/>
    <n v="11"/>
    <n v="7"/>
    <n v="4"/>
    <n v="32.33"/>
    <n v="0.63636363636363635"/>
    <x v="1"/>
    <s v="GalitGe@justice.gov.il"/>
    <x v="302"/>
  </r>
  <r>
    <m/>
    <m/>
    <s v="4502561502"/>
    <s v="ZFO"/>
    <s v="0800"/>
    <s v=""/>
    <d v="2025-01-20T00:00:00"/>
    <d v="2025-01-01T00:00:00"/>
    <d v="2025-12-31T00:00:00"/>
    <m/>
    <s v="40001174"/>
    <s v="פלאפון תקשורת בע&quot;מ"/>
    <s v="793003021"/>
    <s v="3"/>
    <n v="2800000.08"/>
    <s v="ILS"/>
    <n v="2800000.08"/>
    <n v="50.84"/>
    <n v="0"/>
    <n v="1423430.14"/>
    <n v="1376569.94"/>
    <s v=""/>
    <s v=" הזמנה לקליטת חשבוניות בהוראות קבע לשנת 2025 הספק"/>
    <s v=""/>
    <n v="0"/>
    <s v="@FM@"/>
    <s v="99"/>
    <s v=""/>
    <s v="043545631"/>
    <s v=""/>
    <s v="הדס לוגסי זקו"/>
    <n v="1376569.94"/>
    <n v="11"/>
    <n v="7"/>
    <n v="4"/>
    <n v="50.84"/>
    <n v="0.63636363636363635"/>
    <x v="1"/>
    <s v="GalitGe@justice.gov.il"/>
    <x v="404"/>
  </r>
  <r>
    <m/>
    <m/>
    <s v="4502563525"/>
    <s v="ZPFC"/>
    <s v="0800"/>
    <s v=""/>
    <d v="2025-01-22T00:00:00"/>
    <m/>
    <m/>
    <m/>
    <s v="40001103"/>
    <s v="קרביץ )4791( בעמ"/>
    <s v="510674039"/>
    <s v="3"/>
    <n v="2059.8200000000002"/>
    <s v="ILS"/>
    <n v="2059.8200000000002"/>
    <n v="98.47"/>
    <n v="2028.29"/>
    <n v="2028.27"/>
    <n v="32.61"/>
    <s v=""/>
    <s v=" ציוד משרדי עבור חטיבת ההון האנושי - המכון להשתלמו"/>
    <s v="X"/>
    <n v="0"/>
    <s v="@FM@"/>
    <s v="07"/>
    <s v=""/>
    <s v="043545631"/>
    <s v=""/>
    <s v="ישראל אריה שטורך"/>
    <n v="31.53"/>
    <n v="0"/>
    <n v="1507"/>
    <e v="#NUM!"/>
    <n v="98.47"/>
    <e v="#DIV/0!"/>
    <x v="3"/>
    <s v="GalitGe@justice.gov.il"/>
    <x v="171"/>
  </r>
  <r>
    <m/>
    <m/>
    <s v="4502563537"/>
    <s v="ZPFC"/>
    <s v="0800"/>
    <s v=""/>
    <d v="2025-01-22T00:00:00"/>
    <m/>
    <m/>
    <m/>
    <s v="40001212"/>
    <s v="שחר - מוצרי נייר בע&quot;מ"/>
    <s v="511219933"/>
    <s v="3"/>
    <n v="634.37"/>
    <s v="ILS"/>
    <n v="634.37"/>
    <n v="0"/>
    <n v="0"/>
    <n v="0"/>
    <n v="646.54"/>
    <s v=""/>
    <s v=" אגף טכנולוגיות דיגיטליות ומידע, שרית דדשי , 054-2"/>
    <s v="X"/>
    <n v="0"/>
    <s v="@FM@"/>
    <s v="07"/>
    <s v=""/>
    <s v="043545631"/>
    <s v=""/>
    <s v="רחלי גרינברג"/>
    <n v="634.37"/>
    <n v="0"/>
    <n v="1507"/>
    <e v="#NUM!"/>
    <n v="0"/>
    <e v="#DIV/0!"/>
    <x v="3"/>
    <s v="GalitGe@justice.gov.il"/>
    <x v="333"/>
  </r>
  <r>
    <m/>
    <m/>
    <s v="4502566004"/>
    <s v="ZPFC"/>
    <s v="0800"/>
    <s v=""/>
    <d v="2025-01-28T00:00:00"/>
    <m/>
    <m/>
    <m/>
    <s v="40001575"/>
    <s v="קולמוס ביט (2002)  בע&quot;מ"/>
    <s v="513325472"/>
    <s v="3"/>
    <n v="2353.5700000000002"/>
    <s v="ILS"/>
    <n v="2353.5700000000002"/>
    <n v="100.93"/>
    <n v="2353.5700000000002"/>
    <n v="2352.84"/>
    <n v="0"/>
    <s v=""/>
    <s v=" ציוד משקי עבור הבניין החדש  אבי לוי 054-6440663 ה"/>
    <s v="X"/>
    <n v="0"/>
    <s v="@FM@"/>
    <s v="07"/>
    <s v=""/>
    <s v="043545631"/>
    <s v=""/>
    <s v="אברהם לוי"/>
    <n v="0"/>
    <n v="0"/>
    <n v="1507"/>
    <e v="#NUM!"/>
    <n v="100.93"/>
    <e v="#DIV/0!"/>
    <x v="3"/>
    <s v="GalitGe@justice.gov.il"/>
    <x v="179"/>
  </r>
  <r>
    <m/>
    <m/>
    <s v="4502568355"/>
    <s v="ZNB"/>
    <s v="0800"/>
    <s v=""/>
    <d v="2025-02-03T00:00:00"/>
    <m/>
    <m/>
    <m/>
    <s v="40004164"/>
    <s v="פז קמעונאות ואנרגיה בע&quot;מ"/>
    <s v="510216054"/>
    <s v="3"/>
    <n v="49999.48"/>
    <s v="ILS"/>
    <n v="49999.48"/>
    <n v="69.56"/>
    <n v="34781.629999999997"/>
    <n v="34781.64"/>
    <n v="15217.85"/>
    <s v=""/>
    <s v=" סולר עבור לשכה ראשית חטיבת תפעול ולוגיסטיקה  אמיר"/>
    <s v=""/>
    <n v="0"/>
    <s v="@FM@"/>
    <s v="23"/>
    <s v="57"/>
    <s v="043545631"/>
    <s v=""/>
    <s v="אמיר סרחאן"/>
    <n v="15217.86"/>
    <n v="0"/>
    <n v="1507"/>
    <e v="#NUM!"/>
    <n v="69.56"/>
    <e v="#DIV/0!"/>
    <x v="3"/>
    <s v="GalitGe@justice.gov.il"/>
    <x v="230"/>
  </r>
  <r>
    <m/>
    <m/>
    <s v="4502568901"/>
    <s v="ZNB"/>
    <s v="0800"/>
    <s v=""/>
    <d v="2025-02-04T00:00:00"/>
    <m/>
    <m/>
    <m/>
    <s v="41962163"/>
    <s v="ר.צ ניצוצות קבוצת ייעוץ בע&quot;מ"/>
    <s v="516096443"/>
    <s v="3"/>
    <n v="97350"/>
    <s v="ILS"/>
    <n v="97350"/>
    <n v="0"/>
    <n v="0"/>
    <n v="0"/>
    <n v="97350"/>
    <s v=""/>
    <s v=" תוכנית הכשרת מנהלים לפיתוח וניהול מסלול קריירה פי"/>
    <s v=""/>
    <n v="0"/>
    <s v="@FM@"/>
    <s v="23"/>
    <s v="57"/>
    <s v="043545631"/>
    <s v=" 82,500.00"/>
    <s v="אביתר חלה"/>
    <n v="97350"/>
    <n v="0"/>
    <n v="1507"/>
    <e v="#NUM!"/>
    <n v="0"/>
    <e v="#DIV/0!"/>
    <x v="3"/>
    <s v="GalitGe@justice.gov.il"/>
    <x v="439"/>
  </r>
  <r>
    <m/>
    <m/>
    <s v="4502576298"/>
    <s v="ZNB"/>
    <s v="0800"/>
    <s v=""/>
    <d v="2025-02-24T00:00:00"/>
    <m/>
    <m/>
    <m/>
    <s v="42865147"/>
    <s v="דראמר המרכז למוסיקה בע&quot;מ"/>
    <s v="515996940"/>
    <s v="3"/>
    <n v="568.70000000000005"/>
    <s v="ILS"/>
    <n v="568.70000000000005"/>
    <n v="0"/>
    <n v="0"/>
    <n v="0"/>
    <n v="568.70000000000005"/>
    <s v=""/>
    <s v=" מחזיק מיקרופון עבור חטיבת תפעול ולוגיסטיקה ת&quot;א עצ"/>
    <s v=""/>
    <n v="0"/>
    <s v="@FM@"/>
    <s v="23"/>
    <s v="57"/>
    <s v="043545631"/>
    <s v=""/>
    <s v="דסליין זאודו"/>
    <n v="568.70000000000005"/>
    <n v="0"/>
    <n v="1507"/>
    <e v="#NUM!"/>
    <n v="0"/>
    <e v="#DIV/0!"/>
    <x v="3"/>
    <s v="GalitGe@justice.gov.il"/>
    <x v="472"/>
  </r>
  <r>
    <m/>
    <m/>
    <s v="4502576313"/>
    <s v="ZNB"/>
    <s v="0800"/>
    <s v=""/>
    <d v="2025-02-24T00:00:00"/>
    <m/>
    <m/>
    <m/>
    <s v="40684007"/>
    <s v="לבנט בנימין"/>
    <s v="304330988"/>
    <s v="3"/>
    <n v="826"/>
    <s v="ILS"/>
    <n v="826"/>
    <n v="0"/>
    <n v="0"/>
    <n v="0"/>
    <n v="826"/>
    <s v=""/>
    <s v=" תיקון מקרר עבור מזנון לשכה ראשית חטיבת תפעול ולוג"/>
    <s v=""/>
    <n v="0"/>
    <s v="@FM@"/>
    <s v="23"/>
    <s v="57"/>
    <s v="043545631"/>
    <s v=""/>
    <s v=""/>
    <n v="826"/>
    <n v="0"/>
    <n v="1507"/>
    <e v="#NUM!"/>
    <n v="0"/>
    <e v="#DIV/0!"/>
    <x v="3"/>
    <s v="GalitGe@justice.gov.il"/>
    <x v="473"/>
  </r>
  <r>
    <m/>
    <m/>
    <s v="4502576328"/>
    <s v="ZNB"/>
    <s v="0800"/>
    <s v=""/>
    <d v="2025-02-24T00:00:00"/>
    <m/>
    <m/>
    <m/>
    <s v="40004404"/>
    <s v="מוצרי מוזיאון ישראל בע&quot;מ"/>
    <s v="511136954"/>
    <s v="3"/>
    <n v="4895.1499999999996"/>
    <s v="ILS"/>
    <n v="4895.1499999999996"/>
    <n v="100"/>
    <n v="4895.1499999999996"/>
    <n v="4895.16"/>
    <n v="0"/>
    <s v=""/>
    <s v=" מתנות עבור  המחלקה לקשרי חוץ -לאה ז'ולי גרוס מצגר"/>
    <s v=""/>
    <n v="0"/>
    <s v="@FM@"/>
    <s v="23"/>
    <s v="57"/>
    <s v="043545631"/>
    <s v=""/>
    <s v=""/>
    <n v="0"/>
    <n v="0"/>
    <n v="1507"/>
    <e v="#NUM!"/>
    <n v="100"/>
    <e v="#DIV/0!"/>
    <x v="3"/>
    <s v="GalitGe@justice.gov.il"/>
    <x v="474"/>
  </r>
  <r>
    <m/>
    <m/>
    <s v="4502576410"/>
    <s v="ZPFC"/>
    <s v="0800"/>
    <s v=""/>
    <d v="2025-02-24T00:00:00"/>
    <m/>
    <m/>
    <m/>
    <s v="41097839"/>
    <s v="גטר גרופ בע&quot;מ"/>
    <s v="520042326"/>
    <s v="3"/>
    <n v="30900.66"/>
    <s v="ILS"/>
    <n v="30900.66"/>
    <n v="0"/>
    <n v="0"/>
    <n v="0"/>
    <n v="30956.02"/>
    <s v=""/>
    <s v=" טונרים עבור חטיבת תפעול ולוגיסטיקה ת&quot;א חביב עזרן"/>
    <s v="X"/>
    <n v="0"/>
    <s v="@FM@"/>
    <s v="07"/>
    <s v=""/>
    <s v="043545631"/>
    <s v=""/>
    <s v="חביב עזרן"/>
    <n v="30900.66"/>
    <n v="0"/>
    <n v="1507"/>
    <e v="#NUM!"/>
    <n v="0"/>
    <e v="#DIV/0!"/>
    <x v="3"/>
    <s v="GalitGe@justice.gov.il"/>
    <x v="350"/>
  </r>
  <r>
    <m/>
    <m/>
    <s v="4502576444"/>
    <s v="ZPFC"/>
    <s v="0800"/>
    <s v=""/>
    <d v="2025-02-24T00:00:00"/>
    <m/>
    <m/>
    <m/>
    <s v="40005151"/>
    <s v="צילומעתיק בעמ"/>
    <s v="520041880"/>
    <s v="3"/>
    <n v="19835.8"/>
    <s v="ILS"/>
    <n v="19835.8"/>
    <n v="59.38"/>
    <n v="11777.58"/>
    <n v="12309.21"/>
    <n v="7822.72"/>
    <s v=""/>
    <s v=" טונרים עבור חטיבת תפעול ולוגיסטיקה ת&quot;א חביב עזרן"/>
    <s v="X"/>
    <n v="0"/>
    <s v="@FM@"/>
    <s v="07"/>
    <s v=""/>
    <s v="043545631"/>
    <s v=""/>
    <s v=""/>
    <n v="8058.22"/>
    <n v="0"/>
    <n v="1507"/>
    <e v="#NUM!"/>
    <n v="59.38"/>
    <e v="#DIV/0!"/>
    <x v="3"/>
    <s v="GalitGe@justice.gov.il"/>
    <x v="350"/>
  </r>
  <r>
    <m/>
    <m/>
    <s v="4502579044"/>
    <s v="ZNB"/>
    <s v="0800"/>
    <s v=""/>
    <d v="2025-03-03T00:00:00"/>
    <m/>
    <m/>
    <m/>
    <s v="10000103"/>
    <s v="לשכת הבריאות,מחוז ת&quot;א"/>
    <s v=""/>
    <s v="3"/>
    <n v="4850"/>
    <s v="ILS"/>
    <n v="4850"/>
    <n v="0"/>
    <n v="0"/>
    <n v="0"/>
    <n v="4850"/>
    <s v=""/>
    <s v=" הזמנת מסגרת לועדות רפואיות במחוז ת&quot;א  עבור משאבי"/>
    <s v=""/>
    <n v="0"/>
    <s v="@FM@"/>
    <s v="85"/>
    <s v=""/>
    <s v="043545631"/>
    <s v="  4,850.00"/>
    <s v=""/>
    <n v="4850"/>
    <n v="0"/>
    <n v="1507"/>
    <e v="#NUM!"/>
    <n v="0"/>
    <e v="#DIV/0!"/>
    <x v="3"/>
    <s v="GalitGe@justice.gov.il"/>
    <x v="304"/>
  </r>
  <r>
    <m/>
    <m/>
    <s v="4502586963"/>
    <s v="ZNB"/>
    <s v="0800"/>
    <s v=""/>
    <d v="2025-03-25T00:00:00"/>
    <m/>
    <m/>
    <m/>
    <s v="42131631"/>
    <s v="אמורי - אסטרטגיה, רגולציה ויזמות בע"/>
    <s v="514314574"/>
    <s v="3"/>
    <n v="99997.92"/>
    <s v="ILS"/>
    <n v="99997.92"/>
    <n v="0"/>
    <n v="0"/>
    <n v="0"/>
    <n v="99997.92"/>
    <s v=""/>
    <s v=" ייעוץ וחקיקה, עדי מרום נסחות עבור היחידה להבניית"/>
    <s v=""/>
    <n v="0"/>
    <s v="@FM@"/>
    <s v="23"/>
    <s v="57"/>
    <s v="043545631"/>
    <s v=" 84,744.00"/>
    <s v="עדי מרום"/>
    <n v="99997.92"/>
    <n v="0"/>
    <n v="1507"/>
    <e v="#NUM!"/>
    <n v="0"/>
    <e v="#DIV/0!"/>
    <x v="3"/>
    <s v="GalitGe@justice.gov.il"/>
    <x v="355"/>
  </r>
  <r>
    <m/>
    <m/>
    <s v="4502586972"/>
    <s v="ZPFC"/>
    <s v="0800"/>
    <s v=""/>
    <d v="2025-03-25T00:00:00"/>
    <m/>
    <m/>
    <m/>
    <s v="40001103"/>
    <s v="קרביץ )4791( בעמ"/>
    <s v="510674039"/>
    <s v="3"/>
    <n v="14253.65"/>
    <s v="ILS"/>
    <n v="14253.65"/>
    <n v="0"/>
    <n v="0"/>
    <n v="0"/>
    <n v="14741.98"/>
    <s v=""/>
    <s v=" ציוד משרדי עבור חטיבת תפעול ולוגיסטיקה חיפה, סאלח"/>
    <s v="X"/>
    <n v="0"/>
    <s v="@FM@"/>
    <s v="07"/>
    <s v=""/>
    <s v="043545631"/>
    <s v=""/>
    <s v="סאלח ח'יר"/>
    <n v="14253.65"/>
    <n v="0"/>
    <n v="1507"/>
    <e v="#NUM!"/>
    <n v="0"/>
    <e v="#DIV/0!"/>
    <x v="3"/>
    <s v="GalitGe@justice.gov.il"/>
    <x v="171"/>
  </r>
  <r>
    <m/>
    <m/>
    <s v="4502586976"/>
    <s v="ZPFC"/>
    <s v="0800"/>
    <s v=""/>
    <d v="2025-03-25T00:00:00"/>
    <m/>
    <m/>
    <m/>
    <s v="40001212"/>
    <s v="שחר - מוצרי נייר בע&quot;מ"/>
    <s v="511219933"/>
    <s v="3"/>
    <n v="19031.04"/>
    <s v="ILS"/>
    <n v="19031.04"/>
    <n v="0"/>
    <n v="0"/>
    <n v="0"/>
    <n v="19396.099999999999"/>
    <s v=""/>
    <s v=" נייר צילום עבור נוף הגליל חטיבת תפעול ולוגיסטיקה"/>
    <s v="X"/>
    <n v="0"/>
    <s v="@FM@"/>
    <s v="07"/>
    <s v=""/>
    <s v="043545631"/>
    <s v=""/>
    <s v="סאלח ח'יר"/>
    <n v="19031.04"/>
    <n v="0"/>
    <n v="1507"/>
    <e v="#NUM!"/>
    <n v="0"/>
    <e v="#DIV/0!"/>
    <x v="3"/>
    <s v="GalitGe@justice.gov.il"/>
    <x v="475"/>
  </r>
  <r>
    <m/>
    <m/>
    <s v="4502586977"/>
    <s v="ZNB"/>
    <s v="0800"/>
    <s v=""/>
    <d v="2025-03-25T00:00:00"/>
    <m/>
    <m/>
    <m/>
    <s v="10000192"/>
    <s v="מינהל הדיור הממשלתי"/>
    <s v="500105994"/>
    <s v="3"/>
    <n v="28320"/>
    <s v="ILS"/>
    <n v="28320"/>
    <n v="0"/>
    <n v="0"/>
    <n v="0"/>
    <n v="28320"/>
    <s v=""/>
    <s v=" טיפול במפגע בטיחותי בבניין המלך דוד 20 ירושלים מנ"/>
    <s v=""/>
    <n v="0"/>
    <s v="@FM@"/>
    <s v="85"/>
    <s v=""/>
    <s v="043545631"/>
    <s v=""/>
    <s v=""/>
    <n v="28320"/>
    <n v="0"/>
    <n v="1507"/>
    <e v="#NUM!"/>
    <n v="0"/>
    <e v="#DIV/0!"/>
    <x v="3"/>
    <s v="GalitGe@justice.gov.il"/>
    <x v="476"/>
  </r>
  <r>
    <m/>
    <m/>
    <s v="4502586979"/>
    <s v="ZNB"/>
    <s v="0800"/>
    <s v=""/>
    <d v="2025-03-25T00:00:00"/>
    <m/>
    <m/>
    <m/>
    <s v="42094064"/>
    <s v="ישראלי קארפט לוגו בע&quot;מ"/>
    <s v="515488815"/>
    <s v="3"/>
    <n v="7026.9"/>
    <s v="ILS"/>
    <n v="7026.9"/>
    <n v="0"/>
    <n v="0"/>
    <n v="0"/>
    <n v="5445.7"/>
    <s v=""/>
    <s v=" שטיחים עבור בניין חדש  - הנהלה, אבי לוי, 054-6440"/>
    <s v=""/>
    <n v="0"/>
    <s v="@FM@"/>
    <s v="23"/>
    <s v="57"/>
    <s v="043545631"/>
    <s v=""/>
    <s v="אברהם לוי"/>
    <n v="5445.7"/>
    <n v="0"/>
    <n v="1507"/>
    <e v="#NUM!"/>
    <n v="0"/>
    <e v="#DIV/0!"/>
    <x v="3"/>
    <s v="GalitGe@justice.gov.il"/>
    <x v="477"/>
  </r>
  <r>
    <m/>
    <m/>
    <s v="4502586980"/>
    <s v="ZNB"/>
    <s v="0800"/>
    <s v=""/>
    <d v="2025-03-25T00:00:00"/>
    <m/>
    <m/>
    <m/>
    <s v="41609819"/>
    <s v="בורשטיין פיני"/>
    <s v="036411908"/>
    <s v="3"/>
    <n v="413"/>
    <s v="ILS"/>
    <n v="413"/>
    <n v="0"/>
    <n v="0"/>
    <n v="0"/>
    <n v="413"/>
    <s v=""/>
    <s v="  תיקון שער חניה בסנגוריה ת&quot;א חטיבת תפעול ולוגיסטי"/>
    <s v=""/>
    <n v="0"/>
    <s v="@FM@"/>
    <s v="23"/>
    <s v="57"/>
    <s v="043545631"/>
    <s v=""/>
    <s v="דסליין זאודו"/>
    <n v="413"/>
    <n v="0"/>
    <n v="1507"/>
    <e v="#NUM!"/>
    <n v="0"/>
    <e v="#DIV/0!"/>
    <x v="3"/>
    <s v="GalitGe@justice.gov.il"/>
    <x v="478"/>
  </r>
  <r>
    <m/>
    <m/>
    <s v="4502586984"/>
    <s v="ZPFC"/>
    <s v="0800"/>
    <s v=""/>
    <d v="2025-03-25T00:00:00"/>
    <m/>
    <m/>
    <m/>
    <s v="40001575"/>
    <s v="קולמוס ביט (2002)  בע&quot;מ"/>
    <s v="513325472"/>
    <s v="3"/>
    <n v="1277.96"/>
    <s v="ILS"/>
    <n v="1277.96"/>
    <n v="0"/>
    <n v="0"/>
    <n v="0"/>
    <n v="1321.73"/>
    <s v=""/>
    <s v=" כיבוד משקי עבור לשכת היועצת המשפטית לממשלה טל ברי"/>
    <s v="X"/>
    <n v="0"/>
    <s v="@FM@"/>
    <s v="07"/>
    <s v=""/>
    <s v="043545631"/>
    <s v=""/>
    <s v="עדי מרום"/>
    <n v="1277.96"/>
    <n v="0"/>
    <n v="1507"/>
    <e v="#NUM!"/>
    <n v="0"/>
    <e v="#DIV/0!"/>
    <x v="3"/>
    <s v="GalitGe@justice.gov.il"/>
    <x v="175"/>
  </r>
  <r>
    <m/>
    <m/>
    <s v="4502588761"/>
    <s v="ZNB"/>
    <s v="0800"/>
    <s v=""/>
    <d v="2025-04-01T00:00:00"/>
    <m/>
    <m/>
    <m/>
    <s v="40296320"/>
    <s v="ניגא שף בע&quot;מ"/>
    <s v="511049256"/>
    <s v="3"/>
    <n v="837.8"/>
    <s v="ILS"/>
    <n v="837.8"/>
    <n v="61.97"/>
    <n v="519.20000000000005"/>
    <n v="519.20000000000005"/>
    <n v="318.60000000000002"/>
    <s v=""/>
    <s v=" תיקון ארון חימום במזנון הדר דפנה חטיבת תפעול ולוג"/>
    <s v=""/>
    <n v="0"/>
    <s v="@FM@"/>
    <s v="23"/>
    <s v="57"/>
    <s v="043545631"/>
    <s v=""/>
    <s v="דסליין זאודו"/>
    <n v="318.60000000000002"/>
    <n v="0"/>
    <n v="1507"/>
    <e v="#NUM!"/>
    <n v="61.97"/>
    <e v="#DIV/0!"/>
    <x v="3"/>
    <s v="GalitGe@justice.gov.il"/>
    <x v="479"/>
  </r>
  <r>
    <m/>
    <m/>
    <s v="4502588762"/>
    <s v="ZNB"/>
    <s v="0800"/>
    <s v=""/>
    <d v="2025-04-01T00:00:00"/>
    <m/>
    <m/>
    <m/>
    <s v="40001033"/>
    <s v="יד ושם"/>
    <s v="500500202"/>
    <s v="3"/>
    <n v="1000"/>
    <s v="ILS"/>
    <n v="1000"/>
    <n v="0"/>
    <n v="0"/>
    <n v="0"/>
    <n v="1000"/>
    <s v=""/>
    <s v=" הרצאה ליום השואה חטיבת תפעול ולוגיסטיקה מלי גרינב"/>
    <s v=""/>
    <n v="0"/>
    <s v="@FM@"/>
    <s v="23"/>
    <s v="57"/>
    <s v="043545631"/>
    <s v=""/>
    <s v="עידן אילן"/>
    <n v="1000"/>
    <n v="0"/>
    <n v="1507"/>
    <e v="#NUM!"/>
    <n v="0"/>
    <e v="#DIV/0!"/>
    <x v="3"/>
    <s v="GalitGe@justice.gov.il"/>
    <x v="480"/>
  </r>
  <r>
    <m/>
    <m/>
    <s v="4502588901"/>
    <s v="ZPFC"/>
    <s v="0800"/>
    <s v=""/>
    <d v="2025-04-01T00:00:00"/>
    <m/>
    <m/>
    <m/>
    <s v="40001103"/>
    <s v="קרביץ )4791( בעמ"/>
    <s v="510674039"/>
    <s v="3"/>
    <n v="25847.77"/>
    <s v="ILS"/>
    <n v="25847.77"/>
    <n v="7.34"/>
    <n v="25847.77"/>
    <n v="1896.73"/>
    <n v="25046.18"/>
    <s v=""/>
    <s v=" ציוד משרדי עבור הבניין החדש הנהלה, אבי לוי, 054-6"/>
    <s v="X"/>
    <n v="0"/>
    <s v="@FM@"/>
    <s v="07"/>
    <s v=""/>
    <s v="043545631"/>
    <s v=""/>
    <s v="אברהם לוי"/>
    <n v="24216.54"/>
    <n v="0"/>
    <n v="1507"/>
    <e v="#NUM!"/>
    <n v="7.34"/>
    <e v="#DIV/0!"/>
    <x v="3"/>
    <s v="GalitGe@justice.gov.il"/>
    <x v="171"/>
  </r>
  <r>
    <m/>
    <m/>
    <s v="4502590397"/>
    <s v="ZPFC"/>
    <s v="0800"/>
    <s v=""/>
    <d v="2025-04-06T00:00:00"/>
    <m/>
    <m/>
    <m/>
    <s v="40001575"/>
    <s v="קולמוס ביט (2002)  בע&quot;מ"/>
    <s v="513325472"/>
    <s v="3"/>
    <n v="9764.34"/>
    <s v="ILS"/>
    <n v="9764.34"/>
    <n v="106.56"/>
    <n v="9652.76"/>
    <n v="10404.98"/>
    <n v="115.4"/>
    <s v=""/>
    <s v=" כיבוד משקי עבור אגף טכנולוגיות דיגיטליות ומידע (י"/>
    <s v="X"/>
    <n v="0"/>
    <s v="@FM@"/>
    <s v="07"/>
    <s v=""/>
    <s v="043545631"/>
    <s v=""/>
    <s v="רחלי גרינברג"/>
    <n v="111.58"/>
    <n v="0"/>
    <n v="1507"/>
    <e v="#NUM!"/>
    <n v="106.56"/>
    <e v="#DIV/0!"/>
    <x v="3"/>
    <s v="GalitGe@justice.gov.il"/>
    <x v="175"/>
  </r>
  <r>
    <m/>
    <m/>
    <s v="4502590674"/>
    <s v="ZPFC"/>
    <s v="0800"/>
    <s v=""/>
    <d v="2025-04-06T00:00:00"/>
    <m/>
    <m/>
    <m/>
    <s v="40001575"/>
    <s v="קולמוס ביט (2002)  בע&quot;מ"/>
    <s v="513325472"/>
    <s v="3"/>
    <n v="2091.0300000000002"/>
    <s v="ILS"/>
    <n v="2091.0300000000002"/>
    <n v="99.38"/>
    <n v="2077.9699999999998"/>
    <n v="2077.98"/>
    <n v="13.51"/>
    <s v=""/>
    <s v=" אגף טכנולוגיות דיגיטליות ומידע (ת&quot;א ) שרית דדשי 0"/>
    <s v="X"/>
    <n v="0"/>
    <s v="@FM@"/>
    <s v="07"/>
    <s v=""/>
    <s v="043545631"/>
    <s v=""/>
    <s v="רחלי גרינברג"/>
    <n v="13.06"/>
    <n v="0"/>
    <n v="1507"/>
    <e v="#NUM!"/>
    <n v="99.38"/>
    <e v="#DIV/0!"/>
    <x v="3"/>
    <s v="GalitGe@justice.gov.il"/>
    <x v="333"/>
  </r>
  <r>
    <m/>
    <m/>
    <s v="4502590676"/>
    <s v="ZPFC"/>
    <s v="0800"/>
    <s v=""/>
    <d v="2025-04-06T00:00:00"/>
    <m/>
    <m/>
    <m/>
    <s v="40001575"/>
    <s v="קולמוס ביט (2002)  בע&quot;מ"/>
    <s v="513325472"/>
    <s v="3"/>
    <n v="2510.58"/>
    <s v="ILS"/>
    <n v="2510.58"/>
    <n v="100.21"/>
    <n v="2510.58"/>
    <n v="2515.9499999999998"/>
    <n v="0"/>
    <s v=""/>
    <s v=" אגף טכנולוגיות דיגיטליות ומידע (לוד) שרית דדשי 05"/>
    <s v="X"/>
    <n v="0"/>
    <s v="@FM@"/>
    <s v="07"/>
    <s v=""/>
    <s v="043545631"/>
    <s v=""/>
    <s v="רחלי גרינברג"/>
    <n v="0"/>
    <n v="0"/>
    <n v="1507"/>
    <e v="#NUM!"/>
    <n v="100.21"/>
    <e v="#DIV/0!"/>
    <x v="3"/>
    <s v="GalitGe@justice.gov.il"/>
    <x v="333"/>
  </r>
  <r>
    <m/>
    <m/>
    <s v="4502590677"/>
    <s v="ZPFC"/>
    <s v="0800"/>
    <s v=""/>
    <d v="2025-04-06T00:00:00"/>
    <m/>
    <m/>
    <m/>
    <s v="40001575"/>
    <s v="קולמוס ביט (2002)  בע&quot;מ"/>
    <s v="513325472"/>
    <s v="3"/>
    <n v="1327.79"/>
    <s v="ILS"/>
    <n v="1327.79"/>
    <n v="0"/>
    <n v="1327.79"/>
    <n v="0"/>
    <n v="1373.28"/>
    <s v=""/>
    <s v=" אגף טכנולוגיות דיגיטליות ומידע (י-ם מוקד  ) שרית"/>
    <s v="X"/>
    <n v="0"/>
    <s v="@FM@"/>
    <s v="07"/>
    <s v=""/>
    <s v="043545631"/>
    <s v=""/>
    <s v="רחלי גרינברג"/>
    <n v="1327.79"/>
    <n v="0"/>
    <n v="1507"/>
    <e v="#NUM!"/>
    <n v="0"/>
    <e v="#DIV/0!"/>
    <x v="3"/>
    <s v="GalitGe@justice.gov.il"/>
    <x v="333"/>
  </r>
  <r>
    <m/>
    <m/>
    <s v="4502590678"/>
    <s v="ZNB"/>
    <s v="0800"/>
    <s v=""/>
    <d v="2025-04-06T00:00:00"/>
    <m/>
    <m/>
    <m/>
    <s v="40001575"/>
    <s v="קולמוס ביט (2002)  בע&quot;מ"/>
    <s v="513325472"/>
    <s v="3"/>
    <n v="3788.32"/>
    <s v="ILS"/>
    <n v="3788.32"/>
    <n v="106.35"/>
    <n v="3788.32"/>
    <n v="4029.04"/>
    <n v="0"/>
    <s v=""/>
    <s v=" אגף טכנולוגיות דיגיטליות ומידע (ירושלים) שרית דדש"/>
    <s v="X"/>
    <n v="0"/>
    <s v="@FM@"/>
    <s v="07"/>
    <s v=""/>
    <s v="043545631"/>
    <s v=""/>
    <s v="רחלי גרינברג"/>
    <n v="0"/>
    <n v="0"/>
    <n v="1507"/>
    <e v="#NUM!"/>
    <n v="106.35"/>
    <e v="#DIV/0!"/>
    <x v="3"/>
    <s v="GalitGe@justice.gov.il"/>
    <x v="333"/>
  </r>
  <r>
    <m/>
    <m/>
    <s v="4502590679"/>
    <s v="ZPFC"/>
    <s v="0800"/>
    <s v=""/>
    <d v="2025-04-06T00:00:00"/>
    <m/>
    <m/>
    <m/>
    <s v="40003734"/>
    <s v="חב המשקם לתעסוקת קשישים ובעלי כושר"/>
    <s v="510355720"/>
    <s v="3"/>
    <n v="12720.4"/>
    <s v="ILS"/>
    <n v="12720.4"/>
    <n v="0"/>
    <n v="0"/>
    <n v="0"/>
    <n v="12720.4"/>
    <s v=""/>
    <s v=" חטיבת תפעול ולוגיסטיקה נוף הגליל, סאלח חיר , 050-"/>
    <s v=""/>
    <n v="0"/>
    <s v="@FM@"/>
    <s v="23"/>
    <s v="10"/>
    <s v="043545631"/>
    <s v=""/>
    <s v="סאלח ח'יר"/>
    <n v="12720.4"/>
    <n v="0"/>
    <n v="1507"/>
    <e v="#NUM!"/>
    <n v="0"/>
    <e v="#DIV/0!"/>
    <x v="3"/>
    <s v="GalitGe@justice.gov.il"/>
    <x v="318"/>
  </r>
  <r>
    <m/>
    <m/>
    <s v="4502590680"/>
    <s v="ZNB"/>
    <s v="0800"/>
    <s v=""/>
    <d v="2025-04-06T00:00:00"/>
    <m/>
    <m/>
    <m/>
    <s v="40000972"/>
    <s v="מיילור מירה"/>
    <s v="057750424"/>
    <s v="3"/>
    <n v="50000"/>
    <s v="ILS"/>
    <n v="50000"/>
    <n v="0"/>
    <n v="0"/>
    <n v="0"/>
    <n v="50000"/>
    <s v=""/>
    <s v=" יצירת אומנות עבור הבניין החדש-חנוכייה אורנה יאיר"/>
    <s v=""/>
    <n v="0"/>
    <s v="@FM@"/>
    <s v="99"/>
    <s v=""/>
    <s v="043545631"/>
    <s v=""/>
    <s v="אורטל מויאל"/>
    <n v="50000"/>
    <n v="0"/>
    <n v="1507"/>
    <e v="#NUM!"/>
    <n v="0"/>
    <e v="#DIV/0!"/>
    <x v="3"/>
    <s v="GalitGe@justice.gov.il"/>
    <x v="481"/>
  </r>
  <r>
    <m/>
    <m/>
    <s v="4502590682"/>
    <s v="ZPFC"/>
    <s v="0800"/>
    <s v=""/>
    <d v="2025-04-07T00:00:00"/>
    <m/>
    <m/>
    <m/>
    <s v="40001103"/>
    <s v="קרביץ )4791( בעמ"/>
    <s v="510674039"/>
    <s v="3"/>
    <n v="5147.68"/>
    <s v="ILS"/>
    <n v="5147.68"/>
    <n v="0"/>
    <n v="0"/>
    <n v="0"/>
    <n v="5324.04"/>
    <s v=""/>
    <s v=" אגף טכנולוגיות דיגיטליות ומידע (ירושלים), שרית דד"/>
    <s v="X"/>
    <n v="0"/>
    <s v="@FM@"/>
    <s v="07"/>
    <s v=""/>
    <s v="043545631"/>
    <s v=""/>
    <s v="רחלי גרינברג"/>
    <n v="5147.68"/>
    <n v="0"/>
    <n v="1507"/>
    <e v="#NUM!"/>
    <n v="0"/>
    <e v="#DIV/0!"/>
    <x v="3"/>
    <s v="GalitGe@justice.gov.il"/>
    <x v="333"/>
  </r>
  <r>
    <m/>
    <m/>
    <s v="4502590683"/>
    <s v="ZPFC"/>
    <s v="0800"/>
    <s v=""/>
    <d v="2025-04-07T00:00:00"/>
    <m/>
    <m/>
    <m/>
    <s v="40001103"/>
    <s v="קרביץ )4791( בעמ"/>
    <s v="510674039"/>
    <s v="3"/>
    <n v="1203.93"/>
    <s v="ILS"/>
    <n v="1203.93"/>
    <n v="0"/>
    <n v="0"/>
    <n v="0"/>
    <n v="1245.17"/>
    <s v=""/>
    <s v=" ציוד משרדי עבור החטיבה החברתית, סיון יונסי, 050-6"/>
    <s v="X"/>
    <n v="0"/>
    <s v="@FM@"/>
    <s v="07"/>
    <s v=""/>
    <s v="043545631"/>
    <s v=""/>
    <s v="    סיון     בצלאל"/>
    <n v="1203.93"/>
    <n v="0"/>
    <n v="1507"/>
    <e v="#NUM!"/>
    <n v="0"/>
    <e v="#DIV/0!"/>
    <x v="3"/>
    <s v="GalitGe@justice.gov.il"/>
    <x v="171"/>
  </r>
  <r>
    <m/>
    <m/>
    <s v="4502590684"/>
    <s v="ZPFC"/>
    <s v="0800"/>
    <s v=""/>
    <d v="2025-04-07T00:00:00"/>
    <m/>
    <m/>
    <m/>
    <s v="40001103"/>
    <s v="קרביץ )4791( בעמ"/>
    <s v="510674039"/>
    <s v="3"/>
    <n v="3638.6"/>
    <s v="ILS"/>
    <n v="3638.6"/>
    <n v="100"/>
    <n v="3638.6"/>
    <n v="3638.61"/>
    <n v="0"/>
    <s v=""/>
    <s v=" אגף טכנולוגיות דיגיטליות ומידע (לוד), שרית דדשי,"/>
    <s v="X"/>
    <n v="0"/>
    <s v="@FM@"/>
    <s v="07"/>
    <s v=""/>
    <s v="043545631"/>
    <s v=""/>
    <s v="רחלי גרינברג"/>
    <n v="0"/>
    <n v="0"/>
    <n v="1507"/>
    <e v="#NUM!"/>
    <n v="100"/>
    <e v="#DIV/0!"/>
    <x v="3"/>
    <s v="GalitGe@justice.gov.il"/>
    <x v="333"/>
  </r>
  <r>
    <m/>
    <m/>
    <s v="4502591211"/>
    <s v="ZNB"/>
    <s v="0800"/>
    <s v=""/>
    <d v="2025-04-08T00:00:00"/>
    <m/>
    <m/>
    <m/>
    <s v="10000035"/>
    <s v="משרד החוץ"/>
    <s v=""/>
    <s v="3"/>
    <n v="37197.29"/>
    <s v="ILS"/>
    <n v="37197.29"/>
    <n v="0"/>
    <n v="0"/>
    <n v="0"/>
    <n v="37197.29"/>
    <s v=""/>
    <s v=" נסיעה עבור  משלחת משרד המשפטים  ללונדון מרץ 2025"/>
    <s v=""/>
    <n v="0"/>
    <s v="@FM@"/>
    <s v="85"/>
    <s v=""/>
    <s v="043545631"/>
    <s v=""/>
    <s v=""/>
    <n v="37197.29"/>
    <n v="0"/>
    <n v="1507"/>
    <e v="#NUM!"/>
    <n v="0"/>
    <e v="#DIV/0!"/>
    <x v="3"/>
    <s v="GalitGe@justice.gov.il"/>
    <x v="407"/>
  </r>
  <r>
    <m/>
    <m/>
    <s v="4502592386"/>
    <s v="ZPFC"/>
    <s v="0800"/>
    <s v=""/>
    <d v="2025-04-15T00:00:00"/>
    <m/>
    <m/>
    <m/>
    <s v="40364068"/>
    <s v="או.די. אופיס דיזיין בע&quot;מ"/>
    <s v="513767426"/>
    <s v="3"/>
    <n v="48940.5"/>
    <s v="ILS"/>
    <n v="48940.5"/>
    <n v="0"/>
    <n v="0"/>
    <n v="0"/>
    <n v="46643.65"/>
    <s v=""/>
    <s v=" תאי דואר עבור חדרים בבניין החדש הנהלה, מירב כהן,"/>
    <s v="X"/>
    <n v="0"/>
    <s v="@FM@"/>
    <s v="07"/>
    <s v=""/>
    <s v="043545631"/>
    <s v=""/>
    <s v="מירב כהן"/>
    <n v="48940.5"/>
    <n v="0"/>
    <n v="1507"/>
    <e v="#NUM!"/>
    <n v="0"/>
    <e v="#DIV/0!"/>
    <x v="3"/>
    <s v="GalitGe@justice.gov.il"/>
    <x v="482"/>
  </r>
  <r>
    <m/>
    <m/>
    <s v="4502592388"/>
    <s v="ZNB"/>
    <s v="0800"/>
    <s v=""/>
    <d v="2025-04-15T00:00:00"/>
    <m/>
    <m/>
    <m/>
    <s v="40001103"/>
    <s v="קרביץ )4791( בעמ"/>
    <s v="510674039"/>
    <s v="3"/>
    <n v="888.66"/>
    <s v="ILS"/>
    <n v="888.66"/>
    <n v="0"/>
    <n v="0"/>
    <n v="0"/>
    <n v="888.66"/>
    <s v=""/>
    <s v=" אטבים בכל הגדלים עבור חטיבת ההון האנושי - משאבי א"/>
    <s v=""/>
    <n v="0"/>
    <s v="@FM@"/>
    <s v="23"/>
    <s v="57"/>
    <s v="043545631"/>
    <s v=""/>
    <s v=""/>
    <n v="888.66"/>
    <n v="0"/>
    <n v="1507"/>
    <e v="#NUM!"/>
    <n v="0"/>
    <e v="#DIV/0!"/>
    <x v="3"/>
    <s v="GalitGe@justice.gov.il"/>
    <x v="483"/>
  </r>
  <r>
    <m/>
    <m/>
    <s v="4502592390"/>
    <s v="ZNB"/>
    <s v="0800"/>
    <s v=""/>
    <d v="2025-04-15T00:00:00"/>
    <m/>
    <m/>
    <m/>
    <s v="40999652"/>
    <s v="גליל גום - המרכז לגלגלים )שניאור 31"/>
    <s v="514927813"/>
    <s v="3"/>
    <n v="2202.66"/>
    <s v="ILS"/>
    <n v="2202.66"/>
    <n v="100"/>
    <n v="2202.66"/>
    <n v="2202.66"/>
    <n v="0"/>
    <s v=""/>
    <s v=" חטיבת ההון האנושי - המכון להשתלמויות פרקליטים, יש"/>
    <s v=""/>
    <n v="0"/>
    <s v="@FM@"/>
    <s v="23"/>
    <s v="57"/>
    <s v="043545631"/>
    <s v=""/>
    <s v="ישראל אריה שטורך"/>
    <n v="0"/>
    <n v="0"/>
    <n v="1507"/>
    <e v="#NUM!"/>
    <n v="100"/>
    <e v="#DIV/0!"/>
    <x v="3"/>
    <s v="GalitGe@justice.gov.il"/>
    <x v="343"/>
  </r>
  <r>
    <m/>
    <m/>
    <s v="4502592392"/>
    <s v="ZNB"/>
    <s v="0800"/>
    <s v=""/>
    <d v="2025-04-15T00:00:00"/>
    <m/>
    <m/>
    <m/>
    <s v="40003288"/>
    <s v="ג.ט.י. הגן הטכנולוגי ירושלים בע&quot;מ"/>
    <s v="511590275"/>
    <s v="3"/>
    <n v="2841.44"/>
    <s v="ILS"/>
    <n v="2841.44"/>
    <n v="0"/>
    <n v="0"/>
    <n v="0"/>
    <n v="2841.44"/>
    <s v=""/>
    <s v=" קווי מתח עבור רשות הפטנטים וסימני מסחר, ניסים אהר"/>
    <s v=""/>
    <n v="0"/>
    <s v="@FM@"/>
    <s v="23"/>
    <s v="57"/>
    <s v="043545631"/>
    <s v=""/>
    <s v="עוזי נעים"/>
    <n v="2841.44"/>
    <n v="0"/>
    <n v="1507"/>
    <e v="#NUM!"/>
    <n v="0"/>
    <e v="#DIV/0!"/>
    <x v="3"/>
    <s v="GalitGe@justice.gov.il"/>
    <x v="484"/>
  </r>
  <r>
    <m/>
    <m/>
    <s v="4502592393"/>
    <s v="ZPFC"/>
    <s v="0800"/>
    <s v=""/>
    <d v="2025-04-15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s v=" כרטיסי ביקור עבור החטיבה החברתית, סיון יונסי, 050"/>
    <s v=""/>
    <n v="0"/>
    <s v="@FM@"/>
    <s v="23"/>
    <s v="10"/>
    <s v="043545631"/>
    <s v=""/>
    <s v="    סיון     בצלאל"/>
    <n v="282.49"/>
    <n v="0"/>
    <n v="1507"/>
    <e v="#NUM!"/>
    <n v="0"/>
    <e v="#DIV/0!"/>
    <x v="3"/>
    <s v="GalitGe@justice.gov.il"/>
    <x v="324"/>
  </r>
  <r>
    <m/>
    <m/>
    <s v="4502592397"/>
    <s v="ZPFC"/>
    <s v="0800"/>
    <s v=""/>
    <d v="2025-04-15T00:00:00"/>
    <m/>
    <m/>
    <m/>
    <s v="40001103"/>
    <s v="קרביץ )4791( בעמ"/>
    <s v="510674039"/>
    <s v="3"/>
    <n v="5607.36"/>
    <s v="ILS"/>
    <n v="5607.36"/>
    <n v="0"/>
    <n v="0"/>
    <n v="0"/>
    <n v="5799.47"/>
    <s v=""/>
    <s v=" פחים עבור הבניין החדש חטיבת תפעול ולוגיסטיקה, עומ"/>
    <s v="X"/>
    <n v="0"/>
    <s v="@FM@"/>
    <s v="07"/>
    <s v=""/>
    <s v="043545631"/>
    <s v=""/>
    <s v="עומר הדס הנדלסמן"/>
    <n v="5607.36"/>
    <n v="0"/>
    <n v="1507"/>
    <e v="#NUM!"/>
    <n v="0"/>
    <e v="#DIV/0!"/>
    <x v="3"/>
    <s v="GalitGe@justice.gov.il"/>
    <x v="485"/>
  </r>
  <r>
    <m/>
    <m/>
    <s v="4502592400"/>
    <s v="ZNB"/>
    <s v="0800"/>
    <s v=""/>
    <d v="2025-04-15T00:00:00"/>
    <m/>
    <m/>
    <m/>
    <s v="40281550"/>
    <s v="עולם המזרונים"/>
    <s v="557594785"/>
    <s v="3"/>
    <n v="3949.97"/>
    <s v="ILS"/>
    <n v="3949.97"/>
    <n v="0"/>
    <n v="0"/>
    <n v="0"/>
    <n v="3949.97"/>
    <s v=""/>
    <s v=" רכישת מזרונים לחדרי מנוחה במשרד  המשפטים החדש סה&quot;"/>
    <s v=""/>
    <n v="0"/>
    <s v="@FM@"/>
    <s v="23"/>
    <s v="57"/>
    <s v="043545631"/>
    <s v=""/>
    <s v="עומר הדס הנדלסמן"/>
    <n v="3949.97"/>
    <n v="0"/>
    <n v="1507"/>
    <e v="#NUM!"/>
    <n v="0"/>
    <e v="#DIV/0!"/>
    <x v="3"/>
    <s v="GalitGe@justice.gov.il"/>
    <x v="486"/>
  </r>
  <r>
    <m/>
    <m/>
    <s v="4502593276"/>
    <s v="ZPFC"/>
    <s v="0800"/>
    <s v=""/>
    <d v="2025-04-21T00:00:00"/>
    <m/>
    <m/>
    <m/>
    <s v="40376926"/>
    <s v="ברורמן עדנה"/>
    <s v="028900124"/>
    <s v="3"/>
    <n v="282.02"/>
    <s v="ILS"/>
    <n v="282.02"/>
    <n v="100"/>
    <n v="282.02"/>
    <n v="282.02"/>
    <n v="0"/>
    <s v=""/>
    <s v=" חותמות עבור בעלי תפקידים בניין חדש חטיבת תפעול ול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398"/>
  </r>
  <r>
    <m/>
    <m/>
    <s v="4502593764"/>
    <s v="ZPFC"/>
    <s v="0800"/>
    <s v=""/>
    <d v="2025-04-22T00:00:00"/>
    <m/>
    <m/>
    <m/>
    <s v="40001575"/>
    <s v="קולמוס ביט (2002)  בע&quot;מ"/>
    <s v="513325472"/>
    <s v="3"/>
    <n v="1634.38"/>
    <s v="ILS"/>
    <n v="1634.38"/>
    <n v="51.03"/>
    <n v="833.99"/>
    <n v="833.98"/>
    <n v="840.86"/>
    <s v=""/>
    <s v=" כיבוד משקי עבור לשכת השר רז זריהן 052-5699416 התש"/>
    <s v="X"/>
    <n v="0"/>
    <s v="@FM@"/>
    <s v="07"/>
    <s v=""/>
    <s v="043545631"/>
    <s v=""/>
    <s v="אברהם לוי"/>
    <n v="800.39"/>
    <n v="0"/>
    <n v="1507"/>
    <e v="#NUM!"/>
    <n v="51.03"/>
    <e v="#DIV/0!"/>
    <x v="3"/>
    <s v="GalitGe@justice.gov.il"/>
    <x v="175"/>
  </r>
  <r>
    <m/>
    <m/>
    <s v="4502594604"/>
    <s v="ZPFC"/>
    <s v="0800"/>
    <s v=""/>
    <d v="2025-04-23T00:00:00"/>
    <d v="2025-03-31T00:00:00"/>
    <d v="2025-12-31T00:00:00"/>
    <m/>
    <s v="40373214"/>
    <s v="או.די. פיתוח ארגוני (2004) בע&quot;מ"/>
    <s v="513593194"/>
    <s v="6"/>
    <n v="470000.01"/>
    <s v="ILS"/>
    <n v="470000.01"/>
    <n v="0"/>
    <n v="0"/>
    <n v="0"/>
    <n v="470000.01"/>
    <s v=""/>
    <s v=" ייעוץ עבור- מבנה ארגוני ותקינה ליחידות בפרקליטות"/>
    <s v=""/>
    <n v="0"/>
    <s v="@FM@"/>
    <s v="07"/>
    <s v=""/>
    <s v="043545631"/>
    <s v=""/>
    <s v="שמעון יצחקי"/>
    <n v="470000.01"/>
    <n v="9"/>
    <n v="4"/>
    <n v="4"/>
    <n v="0"/>
    <n v="0.44444444444444442"/>
    <x v="2"/>
    <s v="GalitGe@justice.gov.il"/>
    <x v="312"/>
  </r>
  <r>
    <m/>
    <m/>
    <s v="4502594606"/>
    <s v="ZNB"/>
    <s v="0800"/>
    <s v=""/>
    <d v="2025-04-23T00:00:00"/>
    <m/>
    <m/>
    <m/>
    <s v="40296320"/>
    <s v="ניגא שף בע&quot;מ"/>
    <s v="511049256"/>
    <s v="3"/>
    <n v="1391.06"/>
    <s v="ILS"/>
    <n v="1391.06"/>
    <n v="65.94"/>
    <n v="917.33"/>
    <n v="917.33"/>
    <n v="473.73"/>
    <s v=""/>
    <s v=" תיקון ארון חימום עבור מזנון הדר דפנה ת&quot;א חטיבת תפ"/>
    <s v=""/>
    <n v="0"/>
    <s v="@FM@"/>
    <s v="23"/>
    <s v="57"/>
    <s v="043545631"/>
    <s v=""/>
    <s v="דסליין זאודו"/>
    <n v="473.73"/>
    <n v="0"/>
    <n v="1507"/>
    <e v="#NUM!"/>
    <n v="65.94"/>
    <e v="#DIV/0!"/>
    <x v="3"/>
    <s v="GalitGe@justice.gov.il"/>
    <x v="479"/>
  </r>
  <r>
    <m/>
    <m/>
    <s v="4502594608"/>
    <s v="ZNB"/>
    <s v="0800"/>
    <s v=""/>
    <d v="2025-04-23T00:00:00"/>
    <m/>
    <m/>
    <m/>
    <s v="42902629"/>
    <s v="שלמה יניב"/>
    <s v="025186818"/>
    <s v="3"/>
    <n v="99874.02"/>
    <s v="ILS"/>
    <n v="99874.02"/>
    <n v="0"/>
    <n v="0"/>
    <n v="0"/>
    <n v="99874.02"/>
    <s v=""/>
    <s v=" החטיבה החברתית, סיון יונסי 0506217686 ייעוץ בנושא"/>
    <s v=""/>
    <n v="0"/>
    <s v="@FM@"/>
    <s v="23"/>
    <s v="57"/>
    <s v="043545631"/>
    <s v=" 84,639.00"/>
    <s v="    סיון     בצלאל"/>
    <n v="99874.02"/>
    <n v="0"/>
    <n v="1507"/>
    <e v="#NUM!"/>
    <n v="0"/>
    <e v="#DIV/0!"/>
    <x v="3"/>
    <s v="GalitGe@justice.gov.il"/>
    <x v="364"/>
  </r>
  <r>
    <m/>
    <m/>
    <s v="4502594609"/>
    <s v="ZNB"/>
    <s v="0800"/>
    <s v=""/>
    <d v="2025-04-23T00:00:00"/>
    <m/>
    <m/>
    <m/>
    <s v="40001103"/>
    <s v="קרביץ )4791( בעמ"/>
    <s v="510674039"/>
    <s v="3"/>
    <n v="298.54000000000002"/>
    <s v="ILS"/>
    <n v="298.54000000000002"/>
    <n v="0"/>
    <n v="0"/>
    <n v="0"/>
    <n v="298.54000000000002"/>
    <s v=""/>
    <s v=" שעוני קיר עבור בית הכנסת בניין חדש ייעוץ וחקיקה ה"/>
    <s v=""/>
    <n v="0"/>
    <s v="@FM@"/>
    <s v="23"/>
    <s v="57"/>
    <s v="043545631"/>
    <s v=""/>
    <s v="אברהם לוי"/>
    <n v="298.54000000000002"/>
    <n v="0"/>
    <n v="1507"/>
    <e v="#NUM!"/>
    <n v="0"/>
    <e v="#DIV/0!"/>
    <x v="3"/>
    <s v="GalitGe@justice.gov.il"/>
    <x v="487"/>
  </r>
  <r>
    <m/>
    <m/>
    <s v="4502594611"/>
    <s v="ZNB"/>
    <s v="0800"/>
    <s v=""/>
    <d v="2025-04-23T00:00:00"/>
    <m/>
    <m/>
    <m/>
    <s v="42611547"/>
    <s v="אנג'ל שלמה"/>
    <s v="053671061"/>
    <s v="3"/>
    <n v="38350"/>
    <s v="ILS"/>
    <n v="38350"/>
    <n v="100"/>
    <n v="38350"/>
    <n v="38350"/>
    <n v="0"/>
    <s v=""/>
    <s v=" שולחנות עבור הקמפוס בניין חדש חטיבת ההון האנושי ה"/>
    <s v=""/>
    <n v="0"/>
    <s v="@FM@"/>
    <s v="23"/>
    <s v="57"/>
    <s v="043545631"/>
    <s v=""/>
    <s v="שמעון יצחקי"/>
    <n v="0"/>
    <n v="0"/>
    <n v="1507"/>
    <e v="#NUM!"/>
    <n v="100"/>
    <e v="#DIV/0!"/>
    <x v="3"/>
    <s v="GalitGe@justice.gov.il"/>
    <x v="488"/>
  </r>
  <r>
    <m/>
    <m/>
    <s v="4502594612"/>
    <s v="ZNB"/>
    <s v="0800"/>
    <s v=""/>
    <d v="2025-04-23T00:00:00"/>
    <m/>
    <m/>
    <m/>
    <s v="42234013"/>
    <s v="מלונות פתאל בע&quot;מ רוטישלד"/>
    <s v="510678816"/>
    <s v="3"/>
    <n v="9508.44"/>
    <s v="ILS"/>
    <n v="9508.44"/>
    <n v="0"/>
    <n v="0"/>
    <n v="0"/>
    <n v="9508.44"/>
    <s v=""/>
    <s v=" עבור עורכי דין מחו&quot;ל אירוח במלון חדר דלקס כולל אר"/>
    <s v=""/>
    <n v="0"/>
    <s v="@FM@"/>
    <s v="23"/>
    <s v="57"/>
    <s v="043545631"/>
    <s v=""/>
    <s v=""/>
    <n v="9508.44"/>
    <n v="0"/>
    <n v="1507"/>
    <e v="#NUM!"/>
    <n v="0"/>
    <e v="#DIV/0!"/>
    <x v="3"/>
    <s v="GalitGe@justice.gov.il"/>
    <x v="489"/>
  </r>
  <r>
    <m/>
    <m/>
    <s v="4502594613"/>
    <s v="ZNB"/>
    <s v="0800"/>
    <s v=""/>
    <d v="2025-04-23T00:00:00"/>
    <m/>
    <m/>
    <m/>
    <s v="40001081"/>
    <s v="לטרא סיסטמס בע&quot;מ"/>
    <s v="510502008"/>
    <s v="3"/>
    <n v="1699.2"/>
    <s v="ILS"/>
    <n v="1699.2"/>
    <n v="100"/>
    <n v="1699.2"/>
    <n v="1699.2"/>
    <n v="0"/>
    <s v=""/>
    <s v=" שלט כניסה לפי מפרט ודרישה עבור חטיבת תפעול ולוגיס"/>
    <s v=""/>
    <n v="0"/>
    <s v="@FM@"/>
    <s v="23"/>
    <s v="57"/>
    <s v="043545631"/>
    <s v=""/>
    <s v="עמוס סגרון"/>
    <n v="0"/>
    <n v="0"/>
    <n v="1507"/>
    <e v="#NUM!"/>
    <n v="100"/>
    <e v="#DIV/0!"/>
    <x v="3"/>
    <s v="GalitGe@justice.gov.il"/>
    <x v="490"/>
  </r>
  <r>
    <m/>
    <m/>
    <s v="4502594615"/>
    <s v="ZNB"/>
    <s v="0800"/>
    <s v=""/>
    <d v="2025-04-24T00:00:00"/>
    <m/>
    <m/>
    <m/>
    <s v="40005144"/>
    <s v="ג'י וואן טכנולוגיות מיגון בע&quot;מ"/>
    <s v="520039306"/>
    <s v="3"/>
    <n v="9416.4"/>
    <s v="ILS"/>
    <n v="9416.4"/>
    <n v="0"/>
    <n v="0"/>
    <n v="0"/>
    <n v="9416.4"/>
    <s v=""/>
    <s v=" הוספת שלוחות אינטרקום משולב מצלמה מח&quot;ש תל אביב מנ"/>
    <s v=""/>
    <n v="0"/>
    <s v="@FM@"/>
    <s v="23"/>
    <s v="57"/>
    <s v="043545631"/>
    <s v=""/>
    <s v="עוזי נעים"/>
    <n v="9416.4"/>
    <n v="0"/>
    <n v="1507"/>
    <e v="#NUM!"/>
    <n v="0"/>
    <e v="#DIV/0!"/>
    <x v="3"/>
    <s v="GalitGe@justice.gov.il"/>
    <x v="491"/>
  </r>
  <r>
    <m/>
    <m/>
    <s v="4502596044"/>
    <s v="ZNB"/>
    <s v="0800"/>
    <s v=""/>
    <d v="2025-04-28T00:00:00"/>
    <m/>
    <m/>
    <m/>
    <s v="40004250"/>
    <s v="יהודה ברמן בע&quot;מ"/>
    <s v="510716608"/>
    <s v="3"/>
    <n v="10385.18"/>
    <s v="ILS"/>
    <n v="10385.18"/>
    <n v="99.99"/>
    <n v="10384"/>
    <n v="10384"/>
    <n v="1.18"/>
    <s v=""/>
    <s v=" הדומים לרגליים עבור הבניין בחדש חטיבת תפעול ולוגי"/>
    <s v=""/>
    <n v="0"/>
    <s v="@FM@"/>
    <s v="23"/>
    <s v="57"/>
    <s v="043545631"/>
    <s v=""/>
    <s v="אברהם לוי"/>
    <n v="1.18"/>
    <n v="0"/>
    <n v="1507"/>
    <e v="#NUM!"/>
    <n v="99.99"/>
    <e v="#DIV/0!"/>
    <x v="3"/>
    <s v="GalitGe@justice.gov.il"/>
    <x v="492"/>
  </r>
  <r>
    <m/>
    <m/>
    <s v="4502596262"/>
    <s v="ZPFC"/>
    <s v="0800"/>
    <s v=""/>
    <d v="2025-04-28T00:00:00"/>
    <d v="2025-01-01T00:00:00"/>
    <d v="2025-12-31T00:00:00"/>
    <m/>
    <s v="40143508"/>
    <s v="בית גנזים - שרותי גניזה מרכזיים (95"/>
    <s v="512244468"/>
    <s v="3"/>
    <n v="6891200.2199999997"/>
    <s v="ILS"/>
    <n v="6891200.2199999997"/>
    <n v="42.53"/>
    <n v="2930727.78"/>
    <n v="2930727.75"/>
    <n v="4286810.63"/>
    <s v=""/>
    <s v=" גניזת מסמכים לשנת 2025 עפ&quot;י פרוטוקול 369/24-1 תוק"/>
    <s v="X"/>
    <n v="0"/>
    <s v="@FM@"/>
    <s v="07"/>
    <s v=""/>
    <s v="043545631"/>
    <s v=""/>
    <s v="מוהנא עיסמי"/>
    <n v="3960472.45"/>
    <n v="11"/>
    <n v="7"/>
    <n v="4"/>
    <n v="42.53"/>
    <n v="0.63636363636363635"/>
    <x v="1"/>
    <s v="GalitGe@justice.gov.il"/>
    <x v="493"/>
  </r>
  <r>
    <m/>
    <m/>
    <s v="4502596533"/>
    <s v="ZPFC"/>
    <s v="0800"/>
    <s v=""/>
    <d v="2025-04-29T00:00:00"/>
    <m/>
    <m/>
    <m/>
    <s v="10000173"/>
    <s v="המדפיס הממשלתי"/>
    <s v=""/>
    <s v="3"/>
    <n v="4885"/>
    <s v="ILS"/>
    <n v="4885"/>
    <n v="0"/>
    <n v="0"/>
    <n v="0"/>
    <n v="4885"/>
    <s v=""/>
    <s v=" מעטפות עבור חטיבת תפעול ולוגיסטיקה בניין ראשי חדש"/>
    <s v=""/>
    <n v="0"/>
    <s v="@FM@"/>
    <s v="85"/>
    <s v=""/>
    <s v="043545631"/>
    <s v=""/>
    <s v=""/>
    <n v="4885"/>
    <n v="0"/>
    <n v="1507"/>
    <e v="#NUM!"/>
    <n v="0"/>
    <e v="#DIV/0!"/>
    <x v="3"/>
    <s v="GalitGe@justice.gov.il"/>
    <x v="494"/>
  </r>
  <r>
    <m/>
    <m/>
    <s v="4502596551"/>
    <s v="ZNB"/>
    <s v="0800"/>
    <s v=""/>
    <d v="2025-04-29T00:00:00"/>
    <m/>
    <m/>
    <m/>
    <s v="10000173"/>
    <s v="המדפיס הממשלתי"/>
    <s v=""/>
    <s v="3"/>
    <n v="5872"/>
    <s v="ILS"/>
    <n v="5872"/>
    <n v="0"/>
    <n v="0"/>
    <n v="0"/>
    <n v="5872"/>
    <s v=""/>
    <s v=" טפסים עבור חטיבת תפעול ולוגיסטיקה בניין ראשי חדש"/>
    <s v=""/>
    <n v="0"/>
    <s v="@FM@"/>
    <s v="85"/>
    <s v=""/>
    <s v="043545631"/>
    <s v=""/>
    <s v=""/>
    <n v="5872"/>
    <n v="0"/>
    <n v="1507"/>
    <e v="#NUM!"/>
    <n v="0"/>
    <e v="#DIV/0!"/>
    <x v="3"/>
    <s v="GalitGe@justice.gov.il"/>
    <x v="495"/>
  </r>
  <r>
    <m/>
    <m/>
    <s v="4502597723"/>
    <s v="ZPFC"/>
    <s v="0800"/>
    <s v=""/>
    <d v="2025-05-05T00:00:00"/>
    <m/>
    <m/>
    <m/>
    <s v="40376926"/>
    <s v="ברורמן עדנה"/>
    <s v="028900124"/>
    <s v="3"/>
    <n v="115.64"/>
    <s v="ILS"/>
    <n v="115.64"/>
    <n v="100"/>
    <n v="115.64"/>
    <n v="115.64"/>
    <n v="0"/>
    <s v=""/>
    <s v=" חותמות עבור לשכה משפטית חטיבת תפעול ולוגיסטיקה עו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398"/>
  </r>
  <r>
    <m/>
    <m/>
    <s v="4502597725"/>
    <s v="ZNB"/>
    <s v="0800"/>
    <s v=""/>
    <d v="2025-05-05T00:00:00"/>
    <m/>
    <m/>
    <m/>
    <s v="42862789"/>
    <s v="רווה רביד שירותי ביקורת פנימית בע&quot;מ"/>
    <s v="515526531"/>
    <s v="3"/>
    <n v="1632.02"/>
    <s v="ILS"/>
    <n v="1632.02"/>
    <n v="100"/>
    <n v="1632.02"/>
    <n v="1632.02"/>
    <n v="0"/>
    <s v=""/>
    <s v=" הרצאה של אלון עמית בנושא הגנה בסייבר במסגרת קורס"/>
    <s v=""/>
    <n v="0"/>
    <s v="@FM@"/>
    <s v="23"/>
    <s v="57"/>
    <s v="043545631"/>
    <s v="  0.00"/>
    <s v="טלי בוהדנה"/>
    <n v="0"/>
    <n v="0"/>
    <n v="1507"/>
    <e v="#NUM!"/>
    <n v="100"/>
    <e v="#DIV/0!"/>
    <x v="3"/>
    <s v="GalitGe@justice.gov.il"/>
    <x v="496"/>
  </r>
  <r>
    <m/>
    <m/>
    <s v="4502597726"/>
    <s v="ZPFC"/>
    <s v="0800"/>
    <s v=""/>
    <d v="2025-05-05T00:00:00"/>
    <m/>
    <m/>
    <m/>
    <s v="40188339"/>
    <s v="אלקטרו קובי בע&quot;מ"/>
    <s v="511534893"/>
    <s v="3"/>
    <n v="503.86"/>
    <s v="ILS"/>
    <n v="503.86"/>
    <n v="0"/>
    <n v="503.86"/>
    <n v="0"/>
    <n v="503.86"/>
    <s v=""/>
    <s v=" חשמלי 30-60 כוסות עבור חטיבת ההון האנושי - המכון"/>
    <s v=""/>
    <n v="0"/>
    <s v="@FM@"/>
    <s v="23"/>
    <s v="57"/>
    <s v="043545631"/>
    <s v=""/>
    <s v="ישראל אריה שטורך"/>
    <n v="503.86"/>
    <n v="0"/>
    <n v="1507"/>
    <e v="#NUM!"/>
    <n v="0"/>
    <e v="#DIV/0!"/>
    <x v="3"/>
    <s v="GalitGe@justice.gov.il"/>
    <x v="497"/>
  </r>
  <r>
    <m/>
    <m/>
    <s v="4502597727"/>
    <s v="ZPFC"/>
    <s v="0800"/>
    <s v=""/>
    <d v="2025-05-05T00:00:00"/>
    <m/>
    <m/>
    <m/>
    <s v="40001103"/>
    <s v="קרביץ )4791( בעמ"/>
    <s v="510674039"/>
    <s v="3"/>
    <n v="18514.2"/>
    <s v="ILS"/>
    <n v="18514.2"/>
    <n v="0"/>
    <n v="0"/>
    <n v="0"/>
    <n v="19148.5"/>
    <s v=""/>
    <s v=" קרגלים עבור לשכה ראשית חטיבת תפעול ולוגיסטיקה ירו"/>
    <s v="X"/>
    <n v="0"/>
    <s v="@FM@"/>
    <s v="07"/>
    <s v=""/>
    <s v="043545631"/>
    <s v=""/>
    <s v="אמיר סרחאן"/>
    <n v="18514.2"/>
    <n v="0"/>
    <n v="1507"/>
    <e v="#NUM!"/>
    <n v="0"/>
    <e v="#DIV/0!"/>
    <x v="3"/>
    <s v="GalitGe@justice.gov.il"/>
    <x v="498"/>
  </r>
  <r>
    <m/>
    <m/>
    <s v="4502597728"/>
    <s v="ZNB"/>
    <s v="0800"/>
    <s v=""/>
    <d v="2025-05-05T00:00:00"/>
    <m/>
    <m/>
    <m/>
    <s v="40001103"/>
    <s v="קרביץ )4791( בעמ"/>
    <s v="510674039"/>
    <s v="3"/>
    <n v="1628.86"/>
    <s v="ILS"/>
    <n v="1628.86"/>
    <n v="100"/>
    <n v="1628.86"/>
    <n v="1628.86"/>
    <n v="0"/>
    <s v=""/>
    <s v=" לוח פליפצ'ארד עם גלגלים חטיבת הון אנושי - השתלמוי"/>
    <s v=""/>
    <n v="0"/>
    <s v="@FM@"/>
    <s v="23"/>
    <s v="57"/>
    <s v="043545631"/>
    <s v=""/>
    <s v="שמעון יצחקי"/>
    <n v="0"/>
    <n v="0"/>
    <n v="1507"/>
    <e v="#NUM!"/>
    <n v="100"/>
    <e v="#DIV/0!"/>
    <x v="3"/>
    <s v="GalitGe@justice.gov.il"/>
    <x v="499"/>
  </r>
  <r>
    <m/>
    <m/>
    <s v="4502598356"/>
    <s v="ZNB"/>
    <s v="0800"/>
    <s v=""/>
    <d v="2025-05-05T00:00:00"/>
    <m/>
    <m/>
    <m/>
    <s v="41488196"/>
    <s v="ביאפאל סחר בע&quot;מ"/>
    <s v="514739267"/>
    <s v="3"/>
    <n v="4499.93"/>
    <s v="ILS"/>
    <n v="4499.93"/>
    <n v="0"/>
    <n v="0"/>
    <n v="0"/>
    <n v="4499.93"/>
    <s v=""/>
    <s v=" מפה עגולה קוטר 180 ס&quot;מ לבנה עם פס כסף עבור חטיבת"/>
    <s v=""/>
    <n v="0"/>
    <s v="@FM@"/>
    <s v="23"/>
    <s v="57"/>
    <s v="043545631"/>
    <s v=""/>
    <s v="שמעון יצחקי"/>
    <n v="4499.93"/>
    <n v="0"/>
    <n v="1507"/>
    <e v="#NUM!"/>
    <n v="0"/>
    <e v="#DIV/0!"/>
    <x v="3"/>
    <s v="GalitGe@justice.gov.il"/>
    <x v="500"/>
  </r>
  <r>
    <m/>
    <m/>
    <s v="4502598360"/>
    <s v="ZNB"/>
    <s v="0800"/>
    <s v=""/>
    <d v="2025-05-05T00:00:00"/>
    <m/>
    <m/>
    <m/>
    <s v="42023421"/>
    <s v="זנגי איתן"/>
    <s v="024146185"/>
    <s v="3"/>
    <n v="1256.7"/>
    <s v="ILS"/>
    <n v="1256.7"/>
    <n v="0"/>
    <n v="0"/>
    <n v="0"/>
    <n v="1256.7"/>
    <s v=""/>
    <s v=" מגבות ומצעים עבור הבניין החדש  - הנהלה, עומר הדס"/>
    <s v=""/>
    <n v="0"/>
    <s v="@FM@"/>
    <s v="23"/>
    <s v="57"/>
    <s v="043545631"/>
    <s v=""/>
    <s v="אברהם לוי"/>
    <n v="1256.7"/>
    <n v="0"/>
    <n v="1507"/>
    <e v="#NUM!"/>
    <n v="0"/>
    <e v="#DIV/0!"/>
    <x v="3"/>
    <s v="GalitGe@justice.gov.il"/>
    <x v="501"/>
  </r>
  <r>
    <m/>
    <m/>
    <s v="4502598361"/>
    <s v="ZPFC"/>
    <s v="0800"/>
    <s v=""/>
    <d v="2025-05-05T00:00:00"/>
    <m/>
    <m/>
    <m/>
    <s v="40376926"/>
    <s v="ברורמן עדנה"/>
    <s v="028900124"/>
    <s v="3"/>
    <n v="2118.1"/>
    <s v="ILS"/>
    <n v="2118.1"/>
    <n v="0"/>
    <n v="0"/>
    <n v="0"/>
    <n v="2118.1"/>
    <s v=""/>
    <s v=" חותמות חטיבת תפעול ולוגיסטיקה ירושלים, אמיר סרחאן"/>
    <s v=""/>
    <n v="0"/>
    <s v="@FM@"/>
    <s v="23"/>
    <s v="57"/>
    <s v="043545631"/>
    <s v=""/>
    <s v="אמיר סרחאן"/>
    <n v="2118.1"/>
    <n v="0"/>
    <n v="1507"/>
    <e v="#NUM!"/>
    <n v="0"/>
    <e v="#DIV/0!"/>
    <x v="3"/>
    <s v="GalitGe@justice.gov.il"/>
    <x v="502"/>
  </r>
  <r>
    <m/>
    <m/>
    <s v="4502598362"/>
    <s v="ZNB"/>
    <s v="0800"/>
    <s v=""/>
    <d v="2025-05-05T00:00:00"/>
    <m/>
    <m/>
    <m/>
    <s v="40000885"/>
    <s v="צחובוי אילן"/>
    <s v="050719913"/>
    <s v="3"/>
    <n v="4755.3999999999996"/>
    <s v="ILS"/>
    <n v="4755.3999999999996"/>
    <n v="0"/>
    <n v="0"/>
    <n v="0"/>
    <n v="4755.3999999999996"/>
    <s v=""/>
    <s v=" דגלים עבור הבניין החדש הלשכה הראשית - הנהלה, אבי"/>
    <s v=""/>
    <n v="0"/>
    <s v="@FM@"/>
    <s v="23"/>
    <s v="57"/>
    <s v="043545631"/>
    <s v=""/>
    <s v="אברהם לוי"/>
    <n v="4755.3999999999996"/>
    <n v="0"/>
    <n v="1507"/>
    <e v="#NUM!"/>
    <n v="0"/>
    <e v="#DIV/0!"/>
    <x v="3"/>
    <s v="GalitGe@justice.gov.il"/>
    <x v="503"/>
  </r>
  <r>
    <m/>
    <m/>
    <s v="4502598363"/>
    <s v="ZPFC"/>
    <s v="0800"/>
    <s v=""/>
    <d v="2025-05-05T00:00:00"/>
    <m/>
    <m/>
    <m/>
    <s v="40214002"/>
    <s v="יצחקוב אבי"/>
    <s v="016911612"/>
    <s v="3"/>
    <n v="1534"/>
    <s v="ILS"/>
    <n v="1534"/>
    <n v="0"/>
    <n v="0"/>
    <n v="0"/>
    <n v="1534"/>
    <s v=""/>
    <s v=" תמונות עבור ייעוץ וחקיקה - המחלקה למשפט כלכלי, צח"/>
    <s v=""/>
    <n v="0"/>
    <s v="@FM@"/>
    <s v="23"/>
    <s v="57"/>
    <s v="043545631"/>
    <s v=""/>
    <s v="עדי מרום"/>
    <n v="1534"/>
    <n v="0"/>
    <n v="1507"/>
    <e v="#NUM!"/>
    <n v="0"/>
    <e v="#DIV/0!"/>
    <x v="3"/>
    <s v="GalitGe@justice.gov.il"/>
    <x v="504"/>
  </r>
  <r>
    <m/>
    <m/>
    <s v="4502598704"/>
    <s v="ZNB"/>
    <s v="0800"/>
    <s v=""/>
    <d v="2025-05-06T00:00:00"/>
    <m/>
    <m/>
    <m/>
    <s v="42903175"/>
    <s v="ויזנפלד תמר"/>
    <s v="058641523"/>
    <s v="3"/>
    <n v="4840"/>
    <s v="ILS"/>
    <n v="4840"/>
    <n v="0"/>
    <n v="0"/>
    <n v="0"/>
    <n v="4840"/>
    <s v=""/>
    <s v=" ייעוץ נגישות למכרזים חטיבת תפעול ולוגיסטיקה - תחו"/>
    <s v=""/>
    <n v="0"/>
    <s v="@FM@"/>
    <s v="23"/>
    <s v="57"/>
    <s v="043545631"/>
    <s v="  4,840.00"/>
    <s v="נטע ראובני"/>
    <n v="4840"/>
    <n v="0"/>
    <n v="1507"/>
    <e v="#NUM!"/>
    <n v="0"/>
    <e v="#DIV/0!"/>
    <x v="3"/>
    <s v="GalitGe@justice.gov.il"/>
    <x v="505"/>
  </r>
  <r>
    <m/>
    <m/>
    <s v="4502598759"/>
    <s v="ZPFC"/>
    <s v="0800"/>
    <s v=""/>
    <d v="2025-05-06T00:00:00"/>
    <m/>
    <m/>
    <m/>
    <s v="40001575"/>
    <s v="קולמוס ביט (2002)  בע&quot;מ"/>
    <s v="513325472"/>
    <s v="3"/>
    <n v="11514.06"/>
    <s v="ILS"/>
    <n v="11514.06"/>
    <n v="99.52"/>
    <n v="11514.06"/>
    <n v="12038.49"/>
    <n v="0"/>
    <s v=""/>
    <s v=" כיבוד משקי הלשכה הראשית - הנהלה, אבי לוי, 054-644"/>
    <s v="X"/>
    <n v="0"/>
    <s v="@FM@"/>
    <s v="07"/>
    <s v=""/>
    <s v="043545631"/>
    <s v=""/>
    <s v="אברהם לוי"/>
    <n v="0"/>
    <n v="0"/>
    <n v="1507"/>
    <e v="#NUM!"/>
    <n v="99.52"/>
    <e v="#DIV/0!"/>
    <x v="3"/>
    <s v="GalitGe@justice.gov.il"/>
    <x v="175"/>
  </r>
  <r>
    <m/>
    <m/>
    <s v="4502598769"/>
    <s v="ZNB"/>
    <s v="0800"/>
    <s v=""/>
    <d v="2025-05-06T00:00:00"/>
    <m/>
    <m/>
    <m/>
    <s v="41337484"/>
    <s v="רזאור הנדסה ויעוץ בע&quot;מ"/>
    <s v="512526278"/>
    <s v="3"/>
    <n v="3304"/>
    <s v="ILS"/>
    <n v="3304"/>
    <n v="100"/>
    <n v="3304"/>
    <n v="3304"/>
    <n v="0"/>
    <s v=""/>
    <s v=" בדיקת קרינה והכנת דוחות הלשכה הראשית - הנהלה, אבי"/>
    <s v=""/>
    <n v="0"/>
    <s v="@FM@"/>
    <s v="23"/>
    <s v="57"/>
    <s v="043545631"/>
    <s v=""/>
    <s v=""/>
    <n v="0"/>
    <n v="0"/>
    <n v="1507"/>
    <e v="#NUM!"/>
    <n v="100"/>
    <e v="#DIV/0!"/>
    <x v="3"/>
    <s v="GalitGe@justice.gov.il"/>
    <x v="506"/>
  </r>
  <r>
    <m/>
    <m/>
    <s v="4502598936"/>
    <s v="ZNB"/>
    <s v="0800"/>
    <s v=""/>
    <d v="2025-05-07T00:00:00"/>
    <m/>
    <m/>
    <m/>
    <s v="40532594"/>
    <s v="וויסנטר בע&quot;מ"/>
    <s v="514039718"/>
    <s v="3"/>
    <n v="4956"/>
    <s v="ILS"/>
    <n v="4956"/>
    <n v="16.670000000000002"/>
    <n v="826"/>
    <n v="826"/>
    <n v="4130"/>
    <s v=""/>
    <s v=" שיחות ויעדה בינלאומיות הנהלה, הדס לוגסי, 052-4649"/>
    <s v=""/>
    <n v="0"/>
    <s v="@FM@"/>
    <s v="23"/>
    <s v="57"/>
    <s v="043545631"/>
    <s v=""/>
    <s v="הדס לוגסי זקו"/>
    <n v="4130"/>
    <n v="0"/>
    <n v="1507"/>
    <e v="#NUM!"/>
    <n v="16.670000000000002"/>
    <e v="#DIV/0!"/>
    <x v="3"/>
    <s v="GalitGe@justice.gov.il"/>
    <x v="507"/>
  </r>
  <r>
    <m/>
    <m/>
    <s v="4502598942"/>
    <s v="ZPFC"/>
    <s v="0800"/>
    <s v=""/>
    <d v="2025-05-07T00:00:00"/>
    <m/>
    <m/>
    <m/>
    <s v="40001103"/>
    <s v="קרביץ )4791( בעמ"/>
    <s v="510674039"/>
    <s v="3"/>
    <n v="1261.1400000000001"/>
    <s v="ILS"/>
    <n v="1261.1400000000001"/>
    <n v="0"/>
    <n v="0"/>
    <n v="0"/>
    <n v="1304.3499999999999"/>
    <s v=""/>
    <s v=" ציוד משרדי עבור המחלקה לקשרי חוץ, לאה ז'ולי גרוס"/>
    <s v="X"/>
    <n v="0"/>
    <s v="@FM@"/>
    <s v="07"/>
    <s v=""/>
    <s v="043545631"/>
    <s v=""/>
    <s v=""/>
    <n v="1261.1400000000001"/>
    <n v="0"/>
    <n v="1507"/>
    <e v="#NUM!"/>
    <n v="0"/>
    <e v="#DIV/0!"/>
    <x v="3"/>
    <s v="GalitGe@justice.gov.il"/>
    <x v="171"/>
  </r>
  <r>
    <m/>
    <m/>
    <s v="4502598950"/>
    <s v="ZNB"/>
    <s v="0800"/>
    <s v=""/>
    <d v="2025-05-07T00:00:00"/>
    <m/>
    <m/>
    <m/>
    <s v="40001103"/>
    <s v="קרביץ )4791( בעמ"/>
    <s v="510674039"/>
    <s v="3"/>
    <n v="1644.92"/>
    <s v="ILS"/>
    <n v="1644.92"/>
    <n v="0"/>
    <n v="0"/>
    <n v="0"/>
    <n v="1644.92"/>
    <s v=""/>
    <s v=" טבליות למדיח הנהלה, עומר הדס הנדלסמן, 050-9100156"/>
    <s v=""/>
    <n v="0"/>
    <s v="@FM@"/>
    <s v="23"/>
    <s v="57"/>
    <s v="043545631"/>
    <s v=""/>
    <s v="עומר הדס הנדלסמן"/>
    <n v="1644.92"/>
    <n v="0"/>
    <n v="1507"/>
    <e v="#NUM!"/>
    <n v="0"/>
    <e v="#DIV/0!"/>
    <x v="3"/>
    <s v="GalitGe@justice.gov.il"/>
    <x v="508"/>
  </r>
  <r>
    <m/>
    <m/>
    <s v="4502598958"/>
    <s v="ZPFC"/>
    <s v="0800"/>
    <s v=""/>
    <d v="2025-05-07T00:00:00"/>
    <m/>
    <m/>
    <m/>
    <s v="40376926"/>
    <s v="ברורמן עדנה"/>
    <s v="028900124"/>
    <s v="3"/>
    <n v="142.78"/>
    <s v="ILS"/>
    <n v="142.78"/>
    <n v="0"/>
    <n v="0"/>
    <n v="0"/>
    <n v="142.78"/>
    <s v=""/>
    <s v=" חותמות עבור בעלי תפקידים בבניין החדש  הנהלה, עומר"/>
    <s v=""/>
    <n v="0"/>
    <s v="@FM@"/>
    <s v="23"/>
    <s v="57"/>
    <s v="043545631"/>
    <s v=""/>
    <s v="עומר הדס הנדלסמן"/>
    <n v="142.78"/>
    <n v="0"/>
    <n v="1507"/>
    <e v="#NUM!"/>
    <n v="0"/>
    <e v="#DIV/0!"/>
    <x v="3"/>
    <s v="GalitGe@justice.gov.il"/>
    <x v="398"/>
  </r>
  <r>
    <m/>
    <m/>
    <s v="4502599711"/>
    <s v="ZPFC"/>
    <s v="0800"/>
    <s v=""/>
    <d v="2025-05-11T00:00:00"/>
    <m/>
    <m/>
    <m/>
    <s v="40001103"/>
    <s v="קרביץ )4791( בעמ"/>
    <s v="510674039"/>
    <s v="3"/>
    <n v="4706.75"/>
    <s v="ILS"/>
    <n v="4706.75"/>
    <n v="0"/>
    <n v="0"/>
    <n v="0"/>
    <n v="4868.01"/>
    <s v=""/>
    <s v=" ציוד משרדי עבור אגף טכנולוגיות דיגיטליות ומידע (י"/>
    <s v="X"/>
    <n v="0"/>
    <s v="@FM@"/>
    <s v="07"/>
    <s v=""/>
    <s v="043545631"/>
    <s v=""/>
    <s v="רחלי גרינברג"/>
    <n v="4706.75"/>
    <n v="0"/>
    <n v="1507"/>
    <e v="#NUM!"/>
    <n v="0"/>
    <e v="#DIV/0!"/>
    <x v="3"/>
    <s v="GalitGe@justice.gov.il"/>
    <x v="171"/>
  </r>
  <r>
    <m/>
    <m/>
    <s v="4502600207"/>
    <s v="ZNB"/>
    <s v="0800"/>
    <s v=""/>
    <d v="2025-05-11T00:00:00"/>
    <m/>
    <m/>
    <m/>
    <s v="40000972"/>
    <s v="מיילור מירה"/>
    <s v="057750424"/>
    <s v="3"/>
    <n v="59000"/>
    <s v="ILS"/>
    <n v="59000"/>
    <n v="0"/>
    <n v="0"/>
    <n v="0"/>
    <n v="59000"/>
    <s v=""/>
    <s v=" יצירת אומנות עבור הבניין החדש-מבואות אורנה יאיר 0"/>
    <s v=""/>
    <n v="0"/>
    <s v="@FM@"/>
    <s v="99"/>
    <s v=""/>
    <s v="043545631"/>
    <s v=""/>
    <s v="דליה בנימין"/>
    <n v="59000"/>
    <n v="0"/>
    <n v="1507"/>
    <e v="#NUM!"/>
    <n v="0"/>
    <e v="#DIV/0!"/>
    <x v="3"/>
    <s v="GalitGe@justice.gov.il"/>
    <x v="481"/>
  </r>
  <r>
    <m/>
    <m/>
    <s v="4502600393"/>
    <s v="ZPFC"/>
    <s v="0800"/>
    <s v=""/>
    <d v="2025-05-11T00:00:00"/>
    <m/>
    <m/>
    <m/>
    <s v="40001608"/>
    <s v="חיון טכנולוגיות בע&quot;מ"/>
    <s v="520041930"/>
    <s v="3"/>
    <n v="6258.29"/>
    <s v="ILS"/>
    <n v="6258.29"/>
    <n v="0"/>
    <n v="0"/>
    <n v="0"/>
    <n v="6088.45"/>
    <s v=""/>
    <s v=" טלווזיה עבור נציבות תלונות הציבור על שופטים, נפתל"/>
    <s v="X"/>
    <n v="0"/>
    <s v="@FM@"/>
    <s v="07"/>
    <s v=""/>
    <s v="043545631"/>
    <s v=""/>
    <s v="נפתלי ג'רפי"/>
    <n v="6258.29"/>
    <n v="0"/>
    <n v="1507"/>
    <e v="#NUM!"/>
    <n v="0"/>
    <e v="#DIV/0!"/>
    <x v="3"/>
    <s v="GalitGe@justice.gov.il"/>
    <x v="509"/>
  </r>
  <r>
    <m/>
    <m/>
    <s v="4502600415"/>
    <s v="ZNB"/>
    <s v="0800"/>
    <s v=""/>
    <d v="2025-05-11T00:00:00"/>
    <m/>
    <m/>
    <m/>
    <s v="40818125"/>
    <s v="היפר רוזנפלד ש.מ. (2012) בע&quot;מ"/>
    <s v="514779065"/>
    <s v="3"/>
    <n v="885"/>
    <s v="ILS"/>
    <n v="885"/>
    <n v="0"/>
    <n v="0"/>
    <n v="0"/>
    <n v="885"/>
    <s v=""/>
    <s v=" גלגלת + צינור 30 מטר עבור  - הנהלה, עומר הדס הנדל"/>
    <s v=""/>
    <n v="0"/>
    <s v="@FM@"/>
    <s v="23"/>
    <s v="57"/>
    <s v="043545631"/>
    <s v=""/>
    <s v="עומר הדס הנדלסמן"/>
    <n v="885"/>
    <n v="0"/>
    <n v="1507"/>
    <e v="#NUM!"/>
    <n v="0"/>
    <e v="#DIV/0!"/>
    <x v="3"/>
    <s v="GalitGe@justice.gov.il"/>
    <x v="510"/>
  </r>
  <r>
    <m/>
    <m/>
    <s v="4502600466"/>
    <s v="ZNB"/>
    <s v="0800"/>
    <s v=""/>
    <d v="2025-05-12T00:00:00"/>
    <m/>
    <m/>
    <m/>
    <s v="40007105"/>
    <s v="דפוסית דפוס והוצאה לאור בע&quot;מ"/>
    <s v="512158122"/>
    <s v="3"/>
    <n v="4543"/>
    <s v="ILS"/>
    <n v="4543"/>
    <n v="100"/>
    <n v="4543"/>
    <n v="4543"/>
    <n v="0"/>
    <s v=""/>
    <s v=" הדפסת פולדרים ותגים עבור קורס הכשרה לעובדי יחידות"/>
    <s v=""/>
    <n v="0"/>
    <s v="@FM@"/>
    <s v="23"/>
    <s v="57"/>
    <s v="043545631"/>
    <s v=""/>
    <s v="טלי בוהדנה"/>
    <n v="0"/>
    <n v="0"/>
    <n v="1507"/>
    <e v="#NUM!"/>
    <n v="100"/>
    <e v="#DIV/0!"/>
    <x v="3"/>
    <s v="GalitGe@justice.gov.il"/>
    <x v="511"/>
  </r>
  <r>
    <m/>
    <m/>
    <s v="4502600881"/>
    <s v="ZPFC"/>
    <s v="0800"/>
    <s v=""/>
    <d v="2025-05-12T00:00:00"/>
    <m/>
    <m/>
    <m/>
    <s v="40167927"/>
    <s v="איקן - מס בע&quot;מ"/>
    <s v="512495706"/>
    <s v="3"/>
    <n v="112450.37"/>
    <s v="ILS"/>
    <n v="112450.37"/>
    <n v="0"/>
    <n v="0"/>
    <n v="0"/>
    <n v="112450.37"/>
    <s v=""/>
    <s v=" לשכת הדובר- תחום פרסום ושיווק, דנה רונן אוטמזגין,"/>
    <s v=""/>
    <n v="0"/>
    <s v="@FM@"/>
    <s v="07"/>
    <s v=""/>
    <s v="043545631"/>
    <s v=""/>
    <s v="דנה אוטמזגין"/>
    <n v="112450.37"/>
    <n v="0"/>
    <n v="1507"/>
    <e v="#NUM!"/>
    <n v="0"/>
    <e v="#DIV/0!"/>
    <x v="3"/>
    <s v="GalitGe@justice.gov.il"/>
    <x v="352"/>
  </r>
  <r>
    <m/>
    <m/>
    <s v="4502600918"/>
    <s v="ZPFC"/>
    <s v="0800"/>
    <s v=""/>
    <d v="2025-05-12T00:00:00"/>
    <m/>
    <m/>
    <m/>
    <s v="42101624"/>
    <s v="ליברמן משה"/>
    <s v="022278147"/>
    <s v="3"/>
    <n v="140710.41"/>
    <s v="ILS"/>
    <n v="140710.41"/>
    <n v="0"/>
    <n v="0"/>
    <n v="0"/>
    <n v="140710.41"/>
    <s v=""/>
    <s v=" גרפיקה ודוחות ליחדות המטה לשכת הדובר- תחום פרסום"/>
    <s v=""/>
    <n v="0"/>
    <s v="@FM@"/>
    <s v="07"/>
    <s v=""/>
    <s v="043545631"/>
    <s v=""/>
    <s v="דנה אוטמזגין"/>
    <n v="140710.41"/>
    <n v="0"/>
    <n v="1507"/>
    <e v="#NUM!"/>
    <n v="0"/>
    <e v="#DIV/0!"/>
    <x v="3"/>
    <s v="GalitGe@justice.gov.il"/>
    <x v="512"/>
  </r>
  <r>
    <m/>
    <m/>
    <s v="4502601028"/>
    <s v="ZPFC"/>
    <s v="0800"/>
    <s v=""/>
    <d v="2025-05-12T00:00:00"/>
    <m/>
    <m/>
    <m/>
    <s v="40001212"/>
    <s v="שחר - מוצרי נייר בע&quot;מ"/>
    <s v="511219933"/>
    <s v="3"/>
    <n v="38062.080000000002"/>
    <s v="ILS"/>
    <n v="38062.080000000002"/>
    <n v="50"/>
    <n v="38062.080000000002"/>
    <n v="19349.64"/>
    <n v="19396.099999999999"/>
    <s v=""/>
    <s v=" נייר צילום עבור חטיבת תפעול ולוגיסטיקה חיפה, סאלח"/>
    <s v="X"/>
    <n v="0"/>
    <s v="@FM@"/>
    <s v="07"/>
    <s v=""/>
    <s v="043545631"/>
    <s v=""/>
    <s v="סאלח ח'יר"/>
    <n v="19031.04"/>
    <n v="0"/>
    <n v="1507"/>
    <e v="#NUM!"/>
    <n v="50"/>
    <e v="#DIV/0!"/>
    <x v="3"/>
    <s v="GalitGe@justice.gov.il"/>
    <x v="475"/>
  </r>
  <r>
    <m/>
    <m/>
    <s v="4502601041"/>
    <s v="ZPFC"/>
    <s v="0800"/>
    <s v=""/>
    <d v="2025-05-12T00:00:00"/>
    <m/>
    <m/>
    <m/>
    <s v="40001212"/>
    <s v="שחר - מוצרי נייר בע&quot;מ"/>
    <s v="511219933"/>
    <s v=""/>
    <n v="3171.84"/>
    <s v="ILS"/>
    <n v="3171.84"/>
    <n v="0"/>
    <n v="0"/>
    <n v="0"/>
    <n v="0"/>
    <s v="X"/>
    <s v=" נייר צילום עבור נציבות תלונות הציבור על שופטים, נ"/>
    <s v="X"/>
    <n v="0"/>
    <s v="@FM@"/>
    <s v="07"/>
    <s v=""/>
    <s v="043545631"/>
    <s v=""/>
    <s v="נפתלי ג'רפי"/>
    <n v="3171.84"/>
    <n v="0"/>
    <n v="1507"/>
    <e v="#NUM!"/>
    <n v="0"/>
    <e v="#DIV/0!"/>
    <x v="3"/>
    <s v="GalitGe@justice.gov.il"/>
    <x v="475"/>
  </r>
  <r>
    <m/>
    <m/>
    <s v="4502601069"/>
    <s v="ZPFC"/>
    <s v="0800"/>
    <s v=""/>
    <d v="2025-05-12T00:00:00"/>
    <m/>
    <m/>
    <m/>
    <s v="40001212"/>
    <s v="שחר - מוצרי נייר בע&quot;מ"/>
    <s v="511219933"/>
    <s v="3"/>
    <n v="45674.5"/>
    <s v="ILS"/>
    <n v="45674.5"/>
    <n v="0"/>
    <n v="0"/>
    <n v="0"/>
    <n v="46550.63"/>
    <s v=""/>
    <s v=" נייר צילום עבור מחסן לוגסטי מישור אדומים חטיבת תפ"/>
    <s v="X"/>
    <n v="0"/>
    <s v="@FM@"/>
    <s v="07"/>
    <s v=""/>
    <s v="043545631"/>
    <s v=""/>
    <s v="אמיר סרחאן"/>
    <n v="45674.5"/>
    <n v="0"/>
    <n v="1507"/>
    <e v="#NUM!"/>
    <n v="0"/>
    <e v="#DIV/0!"/>
    <x v="3"/>
    <s v="GalitGe@justice.gov.il"/>
    <x v="475"/>
  </r>
  <r>
    <m/>
    <m/>
    <s v="4502602198"/>
    <s v="ZNB"/>
    <s v="0800"/>
    <s v=""/>
    <d v="2025-05-14T00:00:00"/>
    <m/>
    <m/>
    <m/>
    <s v="41035408"/>
    <s v="נוי אסף"/>
    <s v="029419397"/>
    <s v="3"/>
    <n v="4543"/>
    <s v="ILS"/>
    <n v="4543"/>
    <n v="0"/>
    <n v="0"/>
    <n v="0"/>
    <n v="4543"/>
    <s v=""/>
    <s v=" שכירת מערכת הגברה עבור טקס יום הזיכרון ליהודי אית"/>
    <s v=""/>
    <n v="0"/>
    <s v="@FM@"/>
    <s v="23"/>
    <s v="57"/>
    <s v="043545631"/>
    <s v=""/>
    <s v="עידן אילן"/>
    <n v="4543"/>
    <n v="0"/>
    <n v="1507"/>
    <e v="#NUM!"/>
    <n v="0"/>
    <e v="#DIV/0!"/>
    <x v="3"/>
    <s v="GalitGe@justice.gov.il"/>
    <x v="513"/>
  </r>
  <r>
    <m/>
    <m/>
    <s v="4502602207"/>
    <s v="ZNB"/>
    <s v="0800"/>
    <s v=""/>
    <d v="2025-05-14T00:00:00"/>
    <m/>
    <m/>
    <m/>
    <s v="40242817"/>
    <s v="אמיר מן עמי שנער, אדריכלים ומתכנני"/>
    <s v="511737322"/>
    <s v="3"/>
    <n v="4999.99"/>
    <s v="ILS"/>
    <n v="4999.99"/>
    <n v="0"/>
    <n v="0"/>
    <n v="0"/>
    <n v="4999.99"/>
    <s v=""/>
    <s v=" שימוש בזכיות צילום משרד המשפטים בניין חדש חטיבת ת"/>
    <s v=""/>
    <n v="0"/>
    <s v="@FM@"/>
    <s v="23"/>
    <s v="57"/>
    <s v="043545631"/>
    <s v=""/>
    <s v="נתנאלה בן דוד"/>
    <n v="4999.99"/>
    <n v="0"/>
    <n v="1507"/>
    <e v="#NUM!"/>
    <n v="0"/>
    <e v="#DIV/0!"/>
    <x v="3"/>
    <s v="GalitGe@justice.gov.il"/>
    <x v="514"/>
  </r>
  <r>
    <m/>
    <m/>
    <s v="4502602232"/>
    <s v="ZPFC"/>
    <s v="0800"/>
    <s v=""/>
    <d v="2025-05-14T00:00:00"/>
    <m/>
    <m/>
    <m/>
    <s v="40001103"/>
    <s v="קרביץ )4791( בעמ"/>
    <s v="510674039"/>
    <s v="3"/>
    <n v="52625.39"/>
    <s v="ILS"/>
    <n v="52625.39"/>
    <n v="0"/>
    <n v="0"/>
    <n v="0"/>
    <n v="54428.31"/>
    <s v=""/>
    <s v=" ציוד משרדי עבור הבניין החדש הנהלה, אבי לוי, 054-6"/>
    <s v="X"/>
    <n v="0"/>
    <s v="@FM@"/>
    <s v="07"/>
    <s v=""/>
    <s v="043545631"/>
    <s v=""/>
    <s v="אברהם לוי"/>
    <n v="52625.39"/>
    <n v="0"/>
    <n v="1507"/>
    <e v="#NUM!"/>
    <n v="0"/>
    <e v="#DIV/0!"/>
    <x v="3"/>
    <s v="GalitGe@justice.gov.il"/>
    <x v="171"/>
  </r>
  <r>
    <m/>
    <m/>
    <s v="4502602277"/>
    <s v="ZPFC"/>
    <s v="0800"/>
    <s v=""/>
    <d v="2025-05-14T00:00:00"/>
    <m/>
    <m/>
    <m/>
    <s v="40507468"/>
    <s v="פלייסקייפ בע&quot;מ"/>
    <s v="514618503"/>
    <s v="3"/>
    <n v="146910"/>
    <s v="ILS"/>
    <n v="146910"/>
    <n v="0"/>
    <n v="0"/>
    <n v="0"/>
    <n v="146910"/>
    <s v=""/>
    <s v=" לשכת הדובר- תחום פרסום ושיווק, דנה רונן אוטמזגין,"/>
    <s v=""/>
    <n v="0"/>
    <s v="@FM@"/>
    <s v="07"/>
    <s v=""/>
    <s v="043545631"/>
    <s v=""/>
    <s v="דנה אוטמזגין"/>
    <n v="146910"/>
    <n v="0"/>
    <n v="1507"/>
    <e v="#NUM!"/>
    <n v="0"/>
    <e v="#DIV/0!"/>
    <x v="3"/>
    <s v="GalitGe@justice.gov.il"/>
    <x v="352"/>
  </r>
  <r>
    <m/>
    <m/>
    <s v="4502603701"/>
    <s v="ZNB"/>
    <s v="0800"/>
    <s v=""/>
    <d v="2025-05-19T00:00:00"/>
    <m/>
    <m/>
    <m/>
    <s v="41348576"/>
    <s v="קרגיברס ישראל (ע&quot;ר)"/>
    <s v=""/>
    <s v="3"/>
    <n v="1500"/>
    <s v="ILS"/>
    <n v="1500"/>
    <n v="0"/>
    <n v="0"/>
    <n v="0"/>
    <n v="1500"/>
    <s v=""/>
    <s v=" הרצאה לעובדי משרד המשפטים בנושא בני משפחה מטפלים"/>
    <s v=""/>
    <n v="0"/>
    <s v="@FM@"/>
    <s v="23"/>
    <s v="57"/>
    <s v="043545631"/>
    <s v=""/>
    <s v=""/>
    <n v="1500"/>
    <n v="0"/>
    <n v="1507"/>
    <e v="#NUM!"/>
    <n v="0"/>
    <e v="#DIV/0!"/>
    <x v="3"/>
    <s v="GalitGe@justice.gov.il"/>
    <x v="515"/>
  </r>
  <r>
    <m/>
    <m/>
    <s v="4502603755"/>
    <s v="ZNB"/>
    <s v="0800"/>
    <s v=""/>
    <d v="2025-05-19T00:00:00"/>
    <m/>
    <m/>
    <m/>
    <s v="40004065"/>
    <s v="תורגמן צרלי"/>
    <s v="057206815"/>
    <s v="3"/>
    <n v="4999.8900000000003"/>
    <s v="ILS"/>
    <n v="4999.8900000000003"/>
    <n v="0"/>
    <n v="0"/>
    <n v="0"/>
    <n v="4999.8900000000003"/>
    <s v=""/>
    <s v=" הלשכה הראשית - הנהלה, הדס לוגסי, 052-4649746 התשל"/>
    <s v=""/>
    <n v="0"/>
    <s v="@FM@"/>
    <s v="23"/>
    <s v="57"/>
    <s v="043545631"/>
    <s v=""/>
    <s v="הדס לוגסי זקו"/>
    <n v="4999.8900000000003"/>
    <n v="0"/>
    <n v="1507"/>
    <e v="#NUM!"/>
    <n v="0"/>
    <e v="#DIV/0!"/>
    <x v="3"/>
    <s v="GalitGe@justice.gov.il"/>
    <x v="320"/>
  </r>
  <r>
    <m/>
    <m/>
    <s v="4502603778"/>
    <s v="ZPFC"/>
    <s v="0800"/>
    <s v=""/>
    <d v="2025-05-19T00:00:00"/>
    <m/>
    <m/>
    <m/>
    <s v="40364068"/>
    <s v="או.די. אופיס דיזיין בע&quot;מ"/>
    <s v="513767426"/>
    <s v="3"/>
    <n v="29984.45"/>
    <s v="ILS"/>
    <n v="29984.45"/>
    <n v="0"/>
    <n v="0"/>
    <n v="0"/>
    <n v="28577.23"/>
    <s v=""/>
    <s v=" ריהוט למחלקת הביטחון בקריית הממשלה חיפה חטיבת תפע"/>
    <s v="X"/>
    <n v="0"/>
    <s v="@FM@"/>
    <s v="07"/>
    <s v=""/>
    <s v="043545631"/>
    <s v=""/>
    <s v="סאלח ח'יר"/>
    <n v="29984.45"/>
    <n v="0"/>
    <n v="1507"/>
    <e v="#NUM!"/>
    <n v="0"/>
    <e v="#DIV/0!"/>
    <x v="3"/>
    <s v="GalitGe@justice.gov.il"/>
    <x v="516"/>
  </r>
  <r>
    <m/>
    <m/>
    <s v="4502603781"/>
    <s v="ZNB"/>
    <s v="0800"/>
    <s v=""/>
    <d v="2025-05-19T00:00:00"/>
    <m/>
    <m/>
    <m/>
    <s v="42906579"/>
    <s v="קובלט סחר בע&quot;מ"/>
    <s v="515318665"/>
    <s v="3"/>
    <n v="2790"/>
    <s v="ILS"/>
    <n v="2790"/>
    <n v="0"/>
    <n v="0"/>
    <n v="0"/>
    <n v="2790"/>
    <s v=""/>
    <s v=" קולרים מים קרים עבור הבניין החדש  הנהלה, עומר הדס"/>
    <s v=""/>
    <n v="0"/>
    <s v="@FM@"/>
    <s v="23"/>
    <s v="57"/>
    <s v="043545631"/>
    <s v=""/>
    <s v="עומר הדס הנדלסמן"/>
    <n v="2790"/>
    <n v="0"/>
    <n v="1507"/>
    <e v="#NUM!"/>
    <n v="0"/>
    <e v="#DIV/0!"/>
    <x v="3"/>
    <s v="GalitGe@justice.gov.il"/>
    <x v="517"/>
  </r>
  <r>
    <m/>
    <m/>
    <s v="4502603791"/>
    <s v="ZPFC"/>
    <s v="0800"/>
    <s v=""/>
    <d v="2025-05-19T00:00:00"/>
    <m/>
    <m/>
    <m/>
    <s v="40376926"/>
    <s v="ברורמן עדנה"/>
    <s v="028900124"/>
    <s v="3"/>
    <n v="532.17999999999995"/>
    <s v="ILS"/>
    <n v="532.17999999999995"/>
    <n v="0"/>
    <n v="0"/>
    <n v="0"/>
    <n v="532.17999999999995"/>
    <s v=""/>
    <s v=" חותמות עבור חטיבת תפעול ולוגיסטיקה חיפה, סאלח חיר"/>
    <s v=""/>
    <n v="0"/>
    <s v="@FM@"/>
    <s v="23"/>
    <s v="57"/>
    <s v="043545631"/>
    <s v=""/>
    <s v="סאלח ח'יר"/>
    <n v="532.17999999999995"/>
    <n v="0"/>
    <n v="1507"/>
    <e v="#NUM!"/>
    <n v="0"/>
    <e v="#DIV/0!"/>
    <x v="3"/>
    <s v="GalitGe@justice.gov.il"/>
    <x v="398"/>
  </r>
  <r>
    <m/>
    <m/>
    <s v="4502603795"/>
    <s v="ZPFC"/>
    <s v="0800"/>
    <s v=""/>
    <d v="2025-05-19T00:00:00"/>
    <m/>
    <m/>
    <m/>
    <s v="40001212"/>
    <s v="שחר - מוצרי נייר בע&quot;מ"/>
    <s v="511219933"/>
    <s v="3"/>
    <n v="38062.080000000002"/>
    <s v="ILS"/>
    <n v="38062.080000000002"/>
    <n v="0"/>
    <n v="0"/>
    <n v="0"/>
    <n v="38792.19"/>
    <s v=""/>
    <s v=" נייר צילום חטיבת תפעול ולוגיסטיקה ת&quot;א, חביב עזרן,"/>
    <s v="X"/>
    <n v="0"/>
    <s v="@FM@"/>
    <s v="07"/>
    <s v=""/>
    <s v="043545631"/>
    <s v=""/>
    <s v="חביב עזרן"/>
    <n v="38062.080000000002"/>
    <n v="0"/>
    <n v="1507"/>
    <e v="#NUM!"/>
    <n v="0"/>
    <e v="#DIV/0!"/>
    <x v="3"/>
    <s v="GalitGe@justice.gov.il"/>
    <x v="475"/>
  </r>
  <r>
    <m/>
    <m/>
    <s v="4502603800"/>
    <s v="ZNB"/>
    <s v="0800"/>
    <s v=""/>
    <d v="2025-05-19T00:00:00"/>
    <m/>
    <m/>
    <m/>
    <s v="40004904"/>
    <s v="ברון - או קיי ציוד מטבח למקצוענים ב"/>
    <s v="512583923"/>
    <s v="3"/>
    <n v="2207.88"/>
    <s v="ILS"/>
    <n v="2207.88"/>
    <n v="85.66"/>
    <n v="2009.17"/>
    <n v="1891.17"/>
    <n v="198.71"/>
    <s v=""/>
    <s v=" תיקון מדיח מזנון הדר דפנה חטיבת תפעול ולוגיסטיקה"/>
    <s v=""/>
    <n v="0"/>
    <s v="@FM@"/>
    <s v="23"/>
    <s v="57"/>
    <s v="043545631"/>
    <s v=""/>
    <s v="דסליין זאודו"/>
    <n v="198.71"/>
    <n v="0"/>
    <n v="1507"/>
    <e v="#NUM!"/>
    <n v="85.66"/>
    <e v="#DIV/0!"/>
    <x v="3"/>
    <s v="GalitGe@justice.gov.il"/>
    <x v="435"/>
  </r>
  <r>
    <m/>
    <m/>
    <s v="4502603806"/>
    <s v="ZPFC"/>
    <s v="0800"/>
    <s v=""/>
    <d v="2025-05-19T00:00:00"/>
    <m/>
    <m/>
    <m/>
    <s v="40376926"/>
    <s v="ברורמן עדנה"/>
    <s v="028900124"/>
    <s v="3"/>
    <n v="95.58"/>
    <s v="ILS"/>
    <n v="95.58"/>
    <n v="100"/>
    <n v="95.58"/>
    <n v="95.58"/>
    <n v="0"/>
    <s v=""/>
    <s v=" חותמות עבור אגף טכנולוגיות דיגיטליות ומידע, רחלי"/>
    <s v=""/>
    <n v="0"/>
    <s v="@FM@"/>
    <s v="23"/>
    <s v="57"/>
    <s v="043545631"/>
    <s v=""/>
    <s v="רחלי גרינברג"/>
    <n v="0"/>
    <n v="0"/>
    <n v="1507"/>
    <e v="#NUM!"/>
    <n v="100"/>
    <e v="#DIV/0!"/>
    <x v="3"/>
    <s v="GalitGe@justice.gov.il"/>
    <x v="398"/>
  </r>
  <r>
    <m/>
    <m/>
    <s v="4502603844"/>
    <s v="ZPFC"/>
    <s v="0800"/>
    <s v=""/>
    <d v="2025-05-19T00:00:00"/>
    <m/>
    <m/>
    <m/>
    <s v="40001103"/>
    <s v="קרביץ )4791( בעמ"/>
    <s v="510674039"/>
    <s v="3"/>
    <n v="16371.26"/>
    <s v="ILS"/>
    <n v="16371.26"/>
    <n v="46.38"/>
    <n v="7593.3"/>
    <n v="7593.3"/>
    <n v="9078.7000000000007"/>
    <s v=""/>
    <s v=" ציוד משרדי עבור הבניין החדש  - הנהלה, אבי לוי, 05"/>
    <s v="X"/>
    <n v="0"/>
    <s v="@FM@"/>
    <s v="07"/>
    <s v=""/>
    <s v="043545631"/>
    <s v=""/>
    <s v="אברהם לוי"/>
    <n v="8777.9599999999991"/>
    <n v="0"/>
    <n v="1507"/>
    <e v="#NUM!"/>
    <n v="46.38"/>
    <e v="#DIV/0!"/>
    <x v="3"/>
    <s v="GalitGe@justice.gov.il"/>
    <x v="171"/>
  </r>
  <r>
    <m/>
    <m/>
    <s v="4502603932"/>
    <s v="ZNB"/>
    <s v="0800"/>
    <s v=""/>
    <d v="2025-05-19T00:00:00"/>
    <m/>
    <m/>
    <m/>
    <s v="40818125"/>
    <s v="היפר רוזנפלד ש.מ. (2012) בע&quot;מ"/>
    <s v="514779065"/>
    <s v="3"/>
    <n v="1795.96"/>
    <s v="ILS"/>
    <n v="1795.96"/>
    <n v="100"/>
    <n v="1795.96"/>
    <n v="1795.96"/>
    <n v="0"/>
    <s v=""/>
    <s v=" מיחם 46 ליטר עבור הבניין החדש  הנהלה, אבי לוי, 05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518"/>
  </r>
  <r>
    <m/>
    <m/>
    <s v="4502603935"/>
    <s v="ZPFC"/>
    <s v="0800"/>
    <s v=""/>
    <d v="2025-05-19T00:00:00"/>
    <m/>
    <m/>
    <m/>
    <s v="40001575"/>
    <s v="קולמוס ביט (2002)  בע&quot;מ"/>
    <s v="513325472"/>
    <s v="3"/>
    <n v="2046.07"/>
    <s v="ILS"/>
    <n v="2046.07"/>
    <n v="0"/>
    <n v="0"/>
    <n v="0"/>
    <n v="2149.5300000000002"/>
    <s v=""/>
    <s v=" שישיית מים עבור חירום  הנהלה, הדר יהודה גור, 050-"/>
    <s v="X"/>
    <n v="0"/>
    <s v="@FM@"/>
    <s v="07"/>
    <s v=""/>
    <s v="043545631"/>
    <s v=""/>
    <s v="הדר גור"/>
    <n v="2046.07"/>
    <n v="0"/>
    <n v="1507"/>
    <e v="#NUM!"/>
    <n v="0"/>
    <e v="#DIV/0!"/>
    <x v="3"/>
    <s v="GalitGe@justice.gov.il"/>
    <x v="519"/>
  </r>
  <r>
    <m/>
    <m/>
    <s v="4502603937"/>
    <s v="ZPFC"/>
    <s v="0800"/>
    <s v=""/>
    <d v="2025-05-19T00:00:00"/>
    <m/>
    <m/>
    <m/>
    <s v="40005151"/>
    <s v="צילומעתיק בעמ"/>
    <s v="520041880"/>
    <s v="3"/>
    <n v="52199.66"/>
    <s v="ILS"/>
    <n v="52199.66"/>
    <n v="50"/>
    <n v="26099.83"/>
    <n v="26734.2"/>
    <n v="25337.08"/>
    <s v=""/>
    <s v=" טונרים עבור מחסן טונרים חטיבת תפעול ולוגיסטיקה ת&quot;"/>
    <s v="X"/>
    <n v="0"/>
    <s v="@FM@"/>
    <s v="07"/>
    <s v=""/>
    <s v="043545631"/>
    <s v=""/>
    <s v="חביב עזרן"/>
    <n v="26099.83"/>
    <n v="0"/>
    <n v="1507"/>
    <e v="#NUM!"/>
    <n v="50"/>
    <e v="#DIV/0!"/>
    <x v="3"/>
    <s v="GalitGe@justice.gov.il"/>
    <x v="350"/>
  </r>
  <r>
    <m/>
    <m/>
    <s v="4502604770"/>
    <s v="ZNB"/>
    <s v="0800"/>
    <s v=""/>
    <d v="2025-05-21T00:00:00"/>
    <m/>
    <m/>
    <m/>
    <s v="40001103"/>
    <s v="קרביץ )4791( בעמ"/>
    <s v="510674039"/>
    <s v="3"/>
    <n v="9630.68"/>
    <s v="ILS"/>
    <n v="9630.68"/>
    <n v="0"/>
    <n v="0"/>
    <n v="0"/>
    <n v="9630.68"/>
    <s v=""/>
    <s v=" ערכות חירום לממ&quot;קים חטיבת תפעול ולוגיסטיקה, הדר י"/>
    <s v=""/>
    <n v="0"/>
    <s v="@FM@"/>
    <s v="23"/>
    <s v="57"/>
    <s v="043545631"/>
    <s v=""/>
    <s v="הדר גור"/>
    <n v="9630.68"/>
    <n v="0"/>
    <n v="1507"/>
    <e v="#NUM!"/>
    <n v="0"/>
    <e v="#DIV/0!"/>
    <x v="3"/>
    <s v="GalitGe@justice.gov.il"/>
    <x v="520"/>
  </r>
  <r>
    <m/>
    <m/>
    <s v="4502604852"/>
    <s v="ZPFC"/>
    <s v="0800"/>
    <s v=""/>
    <d v="2025-05-21T00:00:00"/>
    <m/>
    <m/>
    <m/>
    <s v="40001575"/>
    <s v="קולמוס ביט (2002)  בע&quot;מ"/>
    <s v="513325472"/>
    <s v="3"/>
    <n v="1200.5899999999999"/>
    <s v="ILS"/>
    <n v="1200.5899999999999"/>
    <n v="0"/>
    <n v="0"/>
    <n v="0"/>
    <n v="1261.3"/>
    <s v=""/>
    <s v=" קפסולות נספרסו בטעמים עבור לשכת היועצת המשפטית למ"/>
    <s v="X"/>
    <n v="0"/>
    <s v="@FM@"/>
    <s v="07"/>
    <s v=""/>
    <s v="043545631"/>
    <s v=""/>
    <s v="בת אל בן שושן כהן"/>
    <n v="1200.5899999999999"/>
    <n v="0"/>
    <n v="1507"/>
    <e v="#NUM!"/>
    <n v="0"/>
    <e v="#DIV/0!"/>
    <x v="3"/>
    <s v="GalitGe@justice.gov.il"/>
    <x v="521"/>
  </r>
  <r>
    <m/>
    <m/>
    <s v="4502604899"/>
    <s v="ZPFC"/>
    <s v="0800"/>
    <s v=""/>
    <d v="2025-05-21T00:00:00"/>
    <m/>
    <m/>
    <m/>
    <s v="40001575"/>
    <s v="קולמוס ביט (2002)  בע&quot;מ"/>
    <s v="513325472"/>
    <s v="3"/>
    <n v="2533.63"/>
    <s v="ILS"/>
    <n v="2533.63"/>
    <n v="0"/>
    <n v="0"/>
    <n v="0"/>
    <n v="2632.42"/>
    <s v=""/>
    <s v=" ציוד משקי עבור לשכת השר, לינוי דדון , 050-2224766"/>
    <s v="X"/>
    <n v="0"/>
    <s v="@FM@"/>
    <s v="07"/>
    <s v=""/>
    <s v="043545631"/>
    <s v=""/>
    <s v="הדר גור"/>
    <n v="2505.73"/>
    <n v="0"/>
    <n v="1507"/>
    <e v="#NUM!"/>
    <n v="0"/>
    <e v="#DIV/0!"/>
    <x v="3"/>
    <s v="GalitGe@justice.gov.il"/>
    <x v="179"/>
  </r>
  <r>
    <m/>
    <m/>
    <s v="4502604944"/>
    <s v="ZPFC"/>
    <s v="0800"/>
    <s v=""/>
    <d v="2025-05-21T00:00:00"/>
    <m/>
    <m/>
    <m/>
    <s v="40001103"/>
    <s v="קרביץ )4791( בעמ"/>
    <s v="510674039"/>
    <s v="3"/>
    <n v="9719.1"/>
    <s v="ILS"/>
    <n v="9719.1"/>
    <n v="0"/>
    <n v="0"/>
    <n v="0"/>
    <n v="10052.06"/>
    <s v=""/>
    <s v=" ציוד משרדי עבור חטיבת תפעול ולוגיסטיקה - נוף הגלי"/>
    <s v="X"/>
    <n v="0"/>
    <s v="@FM@"/>
    <s v="07"/>
    <s v=""/>
    <s v="043545631"/>
    <s v=""/>
    <s v="סאלח ח'יר"/>
    <n v="9719.1"/>
    <n v="0"/>
    <n v="1507"/>
    <e v="#NUM!"/>
    <n v="0"/>
    <e v="#DIV/0!"/>
    <x v="3"/>
    <s v="GalitGe@justice.gov.il"/>
    <x v="171"/>
  </r>
  <r>
    <m/>
    <m/>
    <s v="4502604966"/>
    <s v="ZPFC"/>
    <s v="0800"/>
    <s v=""/>
    <d v="2025-05-21T00:00:00"/>
    <m/>
    <m/>
    <m/>
    <s v="40001103"/>
    <s v="קרביץ )4791( בעמ"/>
    <s v="510674039"/>
    <s v="3"/>
    <n v="23364"/>
    <s v="ILS"/>
    <n v="23364"/>
    <n v="0"/>
    <n v="0"/>
    <n v="0"/>
    <n v="24164.45"/>
    <s v=""/>
    <s v=" קרגלים עבור מרחב לוגסטי ת&quot;א חטיבת תפעול ולוגיסטיק"/>
    <s v="X"/>
    <n v="0"/>
    <s v="@FM@"/>
    <s v="07"/>
    <s v=""/>
    <s v="043545631"/>
    <s v=""/>
    <s v="חביב עזרן"/>
    <n v="23364"/>
    <n v="0"/>
    <n v="1507"/>
    <e v="#NUM!"/>
    <n v="0"/>
    <e v="#DIV/0!"/>
    <x v="3"/>
    <s v="GalitGe@justice.gov.il"/>
    <x v="498"/>
  </r>
  <r>
    <m/>
    <m/>
    <s v="4502604985"/>
    <s v="ZNB"/>
    <s v="0800"/>
    <s v=""/>
    <d v="2025-05-21T00:00:00"/>
    <m/>
    <m/>
    <m/>
    <s v="40005174"/>
    <s v="בלנד שפות"/>
    <s v="540179223"/>
    <s v="3"/>
    <n v="71154"/>
    <s v="ILS"/>
    <n v="71154"/>
    <n v="0"/>
    <n v="0"/>
    <n v="0"/>
    <n v="71154"/>
    <s v=""/>
    <s v=" תירגומים עבור ייעוץ וחקיקה - משפט פלילי, תמר רוסמ"/>
    <s v=""/>
    <n v="0"/>
    <s v="@FM@"/>
    <s v="23"/>
    <s v="57"/>
    <s v="043545631"/>
    <s v=""/>
    <s v="עדי מרום"/>
    <n v="71154"/>
    <n v="0"/>
    <n v="1507"/>
    <e v="#NUM!"/>
    <n v="0"/>
    <e v="#DIV/0!"/>
    <x v="3"/>
    <s v="GalitGe@justice.gov.il"/>
    <x v="522"/>
  </r>
  <r>
    <m/>
    <m/>
    <s v="4502604999"/>
    <s v="ZNB"/>
    <s v="0800"/>
    <s v=""/>
    <d v="2025-05-21T00:00:00"/>
    <m/>
    <m/>
    <m/>
    <s v="40474827"/>
    <s v="סלע רם לירן בע&quot;מ"/>
    <s v="513519975"/>
    <s v="3"/>
    <n v="352.82"/>
    <s v="ILS"/>
    <n v="352.82"/>
    <n v="100"/>
    <n v="352.82"/>
    <n v="352.82"/>
    <n v="0"/>
    <s v=""/>
    <s v=" מברגה נטענת עבור  הנהלה, אבי לוי, 054-6440663 התש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523"/>
  </r>
  <r>
    <m/>
    <m/>
    <s v="4502605001"/>
    <s v="ZPFC"/>
    <s v="0800"/>
    <s v=""/>
    <d v="2025-05-21T00:00:00"/>
    <m/>
    <m/>
    <m/>
    <s v="41453522"/>
    <s v="אילבן יבוא ושיווק בע&quot;מ"/>
    <s v="514658137"/>
    <s v="3"/>
    <n v="187.62"/>
    <s v="ILS"/>
    <n v="187.62"/>
    <n v="100"/>
    <n v="187.62"/>
    <n v="187.62"/>
    <n v="0"/>
    <s v=""/>
    <s v=" קומקומים עבור אגף טכנולוגיות דיגיטליות ומידע לוד,"/>
    <s v=""/>
    <n v="0"/>
    <s v="@FM@"/>
    <s v="21"/>
    <s v=""/>
    <s v="043545631"/>
    <s v=""/>
    <s v="רחלי גרינברג"/>
    <n v="0"/>
    <n v="0"/>
    <n v="1507"/>
    <e v="#NUM!"/>
    <n v="100"/>
    <e v="#DIV/0!"/>
    <x v="3"/>
    <s v="GalitGe@justice.gov.il"/>
    <x v="524"/>
  </r>
  <r>
    <m/>
    <m/>
    <s v="4502605028"/>
    <s v="ZPFC"/>
    <s v="0800"/>
    <s v=""/>
    <d v="2025-05-21T00:00:00"/>
    <m/>
    <m/>
    <m/>
    <s v="41453522"/>
    <s v="אילבן יבוא ושיווק בע&quot;מ"/>
    <s v="514658137"/>
    <s v="3"/>
    <n v="8850"/>
    <s v="ILS"/>
    <n v="8850"/>
    <n v="100"/>
    <n v="8850"/>
    <n v="8850"/>
    <n v="0"/>
    <s v=""/>
    <s v=" מקררים קטנים עבור הבניין החדש הנהלה, אבי לוי, 054"/>
    <s v=""/>
    <n v="0"/>
    <s v="@FM@"/>
    <s v="21"/>
    <s v=""/>
    <s v="043545631"/>
    <s v=""/>
    <s v="אברהם לוי"/>
    <n v="0"/>
    <n v="0"/>
    <n v="1507"/>
    <e v="#NUM!"/>
    <n v="100"/>
    <e v="#DIV/0!"/>
    <x v="3"/>
    <s v="GalitGe@justice.gov.il"/>
    <x v="525"/>
  </r>
  <r>
    <m/>
    <m/>
    <s v="4502605031"/>
    <s v="ZPFC"/>
    <s v="0800"/>
    <s v=""/>
    <d v="2025-05-21T00:00:00"/>
    <m/>
    <m/>
    <m/>
    <s v="41453522"/>
    <s v="אילבן יבוא ושיווק בע&quot;מ"/>
    <s v="514658137"/>
    <s v="3"/>
    <n v="1947"/>
    <s v="ILS"/>
    <n v="1947"/>
    <n v="100"/>
    <n v="1947"/>
    <n v="1947"/>
    <n v="0"/>
    <s v=""/>
    <s v=" מקררים עבור הדר דפנה ת&quot;א מנהל תחום נכסים ולוגיסטי"/>
    <s v=""/>
    <n v="0"/>
    <s v="@FM@"/>
    <s v="21"/>
    <s v=""/>
    <s v="043545631"/>
    <s v=""/>
    <s v=""/>
    <n v="0"/>
    <n v="0"/>
    <n v="1507"/>
    <e v="#NUM!"/>
    <n v="100"/>
    <e v="#DIV/0!"/>
    <x v="3"/>
    <s v="GalitGe@justice.gov.il"/>
    <x v="526"/>
  </r>
  <r>
    <m/>
    <m/>
    <s v="4502605033"/>
    <s v="ZNB"/>
    <s v="0800"/>
    <s v=""/>
    <d v="2025-05-21T00:00:00"/>
    <m/>
    <m/>
    <m/>
    <s v="40245649"/>
    <s v="ק&quot;ץ קבלני הצפון בע&quot;מ"/>
    <s v="512333964"/>
    <s v="3"/>
    <n v="139440.99"/>
    <s v="ILS"/>
    <n v="139440.99"/>
    <n v="0"/>
    <n v="0"/>
    <n v="0"/>
    <n v="139440.99"/>
    <s v=""/>
    <s v=" עבודות האיטום בהדר דפנה ת&quot;א הלשכה הראשית - הפרויי"/>
    <s v=""/>
    <n v="0"/>
    <s v="@FM@"/>
    <s v="23"/>
    <s v="57"/>
    <s v="043545631"/>
    <s v=""/>
    <s v="נתנאלה בן דוד"/>
    <n v="139440.99"/>
    <n v="0"/>
    <n v="1507"/>
    <e v="#NUM!"/>
    <n v="0"/>
    <e v="#DIV/0!"/>
    <x v="3"/>
    <s v="GalitGe@justice.gov.il"/>
    <x v="527"/>
  </r>
  <r>
    <m/>
    <m/>
    <s v="4502605034"/>
    <s v="ZNB"/>
    <s v="0800"/>
    <s v=""/>
    <d v="2025-05-21T00:00:00"/>
    <m/>
    <m/>
    <m/>
    <s v="40397477"/>
    <s v="לב המשרד בע&quot;מ"/>
    <s v="513445494"/>
    <s v="3"/>
    <n v="2249.67"/>
    <s v="ILS"/>
    <n v="2249.67"/>
    <n v="100"/>
    <n v="2249.67"/>
    <n v="2249.67"/>
    <n v="0"/>
    <s v=""/>
    <s v=" אוהלי שם עבור הנהלה, אבי לוי, 054-6440663 התשלום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528"/>
  </r>
  <r>
    <m/>
    <m/>
    <s v="4502606496"/>
    <s v="ZNB"/>
    <s v="0800"/>
    <s v=""/>
    <d v="2025-05-26T00:00:00"/>
    <m/>
    <m/>
    <m/>
    <s v="40005286"/>
    <s v="לשכת עורכי דין"/>
    <s v="589928993"/>
    <s v="3"/>
    <n v="8666"/>
    <s v="ILS"/>
    <n v="8666"/>
    <n v="100"/>
    <n v="8666"/>
    <n v="8666"/>
    <n v="0"/>
    <s v=""/>
    <s v=" כנס לשכת עורכי הדין באילת 2025 אשת קשר: לינור כהן"/>
    <s v=""/>
    <n v="0"/>
    <s v="@FM@"/>
    <s v="23"/>
    <s v="57"/>
    <s v="043545631"/>
    <s v=""/>
    <s v="לינור כהן"/>
    <n v="0"/>
    <n v="0"/>
    <n v="1507"/>
    <e v="#NUM!"/>
    <n v="100"/>
    <e v="#DIV/0!"/>
    <x v="3"/>
    <s v="GalitGe@justice.gov.il"/>
    <x v="529"/>
  </r>
  <r>
    <m/>
    <m/>
    <s v="4502606587"/>
    <s v="ZPFC"/>
    <s v="0800"/>
    <s v=""/>
    <d v="2025-05-26T00:00:00"/>
    <d v="2025-05-14T00:00:00"/>
    <d v="2025-12-31T00:00:00"/>
    <m/>
    <s v="40216228"/>
    <s v="קבוצת אינטלקט הפקה והוצאה לאור בע&quot;מ"/>
    <s v="512919465"/>
    <s v="3"/>
    <n v="2009427.76"/>
    <s v="ILS"/>
    <n v="2009427.76"/>
    <n v="1.36"/>
    <n v="27376.29"/>
    <n v="27376.28"/>
    <n v="1982051.47"/>
    <s v=""/>
    <s v=" גיבושים עבור כלל יחידות המשרד אשת קשר: אורטל ערבו"/>
    <s v=""/>
    <n v="0"/>
    <s v="@FM@"/>
    <s v="07"/>
    <s v=""/>
    <s v="043545631"/>
    <s v=""/>
    <s v="אורטל מויאל"/>
    <n v="1982051.48"/>
    <n v="7"/>
    <n v="2"/>
    <n v="4"/>
    <n v="1.36"/>
    <n v="0.2857142857142857"/>
    <x v="2"/>
    <s v="GalitGe@justice.gov.il"/>
    <x v="530"/>
  </r>
  <r>
    <m/>
    <m/>
    <s v="4502606634"/>
    <s v="ZNB"/>
    <s v="0800"/>
    <s v=""/>
    <d v="2025-05-27T00:00:00"/>
    <m/>
    <m/>
    <m/>
    <s v="40232241"/>
    <s v="נכסי אריאל ירושלים, ניהול בע&quot;מ"/>
    <s v="513897074"/>
    <s v="3"/>
    <n v="1687.4"/>
    <s v="ILS"/>
    <n v="1687.4"/>
    <n v="70"/>
    <n v="1181.18"/>
    <n v="1180"/>
    <n v="506.22"/>
    <s v=""/>
    <s v=" קיבוע מתז וביטול שני מתזים מיותרים חדל&quot;פ - שערי ה"/>
    <s v=""/>
    <n v="0"/>
    <s v="@FM@"/>
    <s v="23"/>
    <s v="57"/>
    <s v="043545631"/>
    <s v=""/>
    <s v="עוזי נעים"/>
    <n v="506.22"/>
    <n v="0"/>
    <n v="1507"/>
    <e v="#NUM!"/>
    <n v="70"/>
    <e v="#DIV/0!"/>
    <x v="3"/>
    <s v="GalitGe@justice.gov.il"/>
    <x v="531"/>
  </r>
  <r>
    <m/>
    <m/>
    <s v="4502606668"/>
    <s v="ZNB"/>
    <s v="0800"/>
    <s v=""/>
    <d v="2025-05-27T00:00:00"/>
    <m/>
    <m/>
    <m/>
    <s v="10000192"/>
    <s v="מינהל הדיור הממשלתי"/>
    <s v="500105994"/>
    <s v="3"/>
    <n v="94164"/>
    <s v="ILS"/>
    <n v="94164"/>
    <n v="0"/>
    <n v="0"/>
    <n v="0"/>
    <n v="94164"/>
    <s v=""/>
    <s v=" מנהל אגף א' דיור ונכסים, עוזי נעים, 052-7013137 ה"/>
    <s v=""/>
    <n v="0"/>
    <s v="@FM@"/>
    <s v="23"/>
    <s v="57"/>
    <s v="043545631"/>
    <s v=""/>
    <s v="עוזי נעים"/>
    <n v="94164"/>
    <n v="0"/>
    <n v="1507"/>
    <e v="#NUM!"/>
    <n v="0"/>
    <e v="#DIV/0!"/>
    <x v="3"/>
    <s v="GalitGe@justice.gov.il"/>
    <x v="383"/>
  </r>
  <r>
    <m/>
    <m/>
    <s v="4502607027"/>
    <s v="ZNB"/>
    <s v="0800"/>
    <s v=""/>
    <d v="2025-05-27T00:00:00"/>
    <m/>
    <m/>
    <m/>
    <s v="40000709"/>
    <s v="צוללת צהובה - המקום למוסיקה בירושלי"/>
    <s v=""/>
    <s v="3"/>
    <n v="2080"/>
    <s v="ILS"/>
    <n v="2080"/>
    <n v="0"/>
    <n v="400"/>
    <n v="0"/>
    <n v="2080"/>
    <s v=""/>
    <s v=" חזרות ללהקה של משרד המשפטים חטיבת תפעול ולוגיסטיק"/>
    <s v=""/>
    <n v="0"/>
    <s v="@FM@"/>
    <s v="23"/>
    <s v="57"/>
    <s v="043545631"/>
    <s v=""/>
    <s v="נתנאלה בן דוד"/>
    <n v="2080"/>
    <n v="0"/>
    <n v="1507"/>
    <e v="#NUM!"/>
    <n v="0"/>
    <e v="#DIV/0!"/>
    <x v="3"/>
    <s v="GalitGe@justice.gov.il"/>
    <x v="532"/>
  </r>
  <r>
    <m/>
    <m/>
    <s v="4502607107"/>
    <s v="ZPFC"/>
    <s v="0800"/>
    <s v=""/>
    <d v="2025-05-27T00:00:00"/>
    <m/>
    <m/>
    <m/>
    <s v="40001575"/>
    <s v="קולמוס ביט (2002)  בע&quot;מ"/>
    <s v="513325472"/>
    <s v="3"/>
    <n v="1400.45"/>
    <s v="ILS"/>
    <n v="1400.45"/>
    <n v="0"/>
    <n v="0"/>
    <n v="0"/>
    <n v="1471.25"/>
    <s v=""/>
    <s v=" כיבוד משקי עבור אגף רכש ומכרזים, מריאנה סגל, 050-"/>
    <s v="X"/>
    <n v="0"/>
    <s v="@FM@"/>
    <s v="07"/>
    <s v=""/>
    <s v="043545631"/>
    <s v=""/>
    <s v="מריאנה סגל"/>
    <n v="1400.45"/>
    <n v="0"/>
    <n v="1507"/>
    <e v="#NUM!"/>
    <n v="0"/>
    <e v="#DIV/0!"/>
    <x v="3"/>
    <s v="GalitGe@justice.gov.il"/>
    <x v="175"/>
  </r>
  <r>
    <m/>
    <m/>
    <s v="4502607108"/>
    <s v="ZPFC"/>
    <s v="0800"/>
    <s v=""/>
    <d v="2025-05-28T00:00:00"/>
    <m/>
    <m/>
    <m/>
    <s v="40364068"/>
    <s v="או.די. אופיס דיזיין בע&quot;מ"/>
    <s v="513767426"/>
    <s v="3"/>
    <n v="8417.41"/>
    <s v="ILS"/>
    <n v="8417.41"/>
    <n v="0"/>
    <n v="0"/>
    <n v="0"/>
    <n v="8022.37"/>
    <s v=""/>
    <s v=" ריהוט משרדי עבור הבניין החדש חטיבת תפעול ולוגיסטי"/>
    <s v="X"/>
    <n v="0"/>
    <s v="@FM@"/>
    <s v="07"/>
    <s v=""/>
    <s v="043545631"/>
    <s v=""/>
    <s v="אורטל מויאל"/>
    <n v="8417.41"/>
    <n v="0"/>
    <n v="1507"/>
    <e v="#NUM!"/>
    <n v="0"/>
    <e v="#DIV/0!"/>
    <x v="3"/>
    <s v="GalitGe@justice.gov.il"/>
    <x v="219"/>
  </r>
  <r>
    <m/>
    <m/>
    <s v="4502607109"/>
    <s v="ZNB"/>
    <s v="0800"/>
    <s v=""/>
    <d v="2025-05-28T00:00:00"/>
    <m/>
    <m/>
    <m/>
    <s v="42611547"/>
    <s v="אנג'ל שלמה"/>
    <s v="053671061"/>
    <s v="3"/>
    <n v="1298"/>
    <s v="ILS"/>
    <n v="1298"/>
    <n v="100"/>
    <n v="1298"/>
    <n v="1298"/>
    <n v="0"/>
    <s v=""/>
    <s v=" קיצור שולחן עבור אגף טכנולוגיות דיגיטליות ומידע,"/>
    <s v=""/>
    <n v="0"/>
    <s v="@FM@"/>
    <s v="23"/>
    <s v="57"/>
    <s v="043545631"/>
    <s v=""/>
    <s v="רחלי גרינברג"/>
    <n v="0"/>
    <n v="0"/>
    <n v="1507"/>
    <e v="#NUM!"/>
    <n v="100"/>
    <e v="#DIV/0!"/>
    <x v="3"/>
    <s v="GalitGe@justice.gov.il"/>
    <x v="533"/>
  </r>
  <r>
    <m/>
    <m/>
    <s v="4502607220"/>
    <s v="ZPFC"/>
    <s v="0800"/>
    <s v=""/>
    <d v="2025-05-28T00:00:00"/>
    <m/>
    <m/>
    <m/>
    <s v="41097839"/>
    <s v="גטר גרופ בע&quot;מ"/>
    <s v="520042326"/>
    <s v="3"/>
    <n v="39804.94"/>
    <s v="ILS"/>
    <n v="39804.94"/>
    <n v="100"/>
    <n v="39804.94"/>
    <n v="40127.43"/>
    <n v="0"/>
    <s v=""/>
    <s v=" טונרים עבור מחסן טונרים חטיבת תפעול ולוגיסטיקה ת&quot;"/>
    <s v="X"/>
    <n v="0"/>
    <s v="@FM@"/>
    <s v="07"/>
    <s v=""/>
    <s v="043545631"/>
    <s v=""/>
    <s v="חביב עזרן"/>
    <n v="0"/>
    <n v="0"/>
    <n v="1507"/>
    <e v="#NUM!"/>
    <n v="100"/>
    <e v="#DIV/0!"/>
    <x v="3"/>
    <s v="GalitGe@justice.gov.il"/>
    <x v="350"/>
  </r>
  <r>
    <m/>
    <m/>
    <s v="4502607549"/>
    <s v="ZNB"/>
    <s v="0800"/>
    <s v=""/>
    <d v="2025-05-28T00:00:00"/>
    <m/>
    <m/>
    <m/>
    <s v="42130551"/>
    <s v="בן עמי אורנה"/>
    <s v="051859940"/>
    <s v="3"/>
    <n v="59000"/>
    <s v="ILS"/>
    <n v="59000"/>
    <n v="0"/>
    <n v="0"/>
    <n v="0"/>
    <n v="59000"/>
    <s v=""/>
    <s v=" יצירת אומנות עבור הבניין החדש-חנוכייה אורנה יאיר"/>
    <s v=""/>
    <n v="0"/>
    <s v="@FM@"/>
    <s v="99"/>
    <s v=""/>
    <s v="043545631"/>
    <s v=""/>
    <s v="אורטל מויאל"/>
    <n v="59000"/>
    <n v="0"/>
    <n v="1507"/>
    <e v="#NUM!"/>
    <n v="0"/>
    <e v="#DIV/0!"/>
    <x v="3"/>
    <s v="GalitGe@justice.gov.il"/>
    <x v="481"/>
  </r>
  <r>
    <m/>
    <m/>
    <s v="4502608139"/>
    <s v="ZNB"/>
    <s v="0800"/>
    <s v=""/>
    <d v="2025-06-03T00:00:00"/>
    <d v="2025-05-19T00:00:00"/>
    <d v="2025-12-31T00:00:00"/>
    <m/>
    <s v="40009828"/>
    <s v="חברה למפעלי כלכלה ותרבות לעובדי המד"/>
    <s v=""/>
    <s v="3"/>
    <n v="1365000"/>
    <s v="ILS"/>
    <n v="1365000"/>
    <n v="0"/>
    <n v="0"/>
    <n v="0"/>
    <n v="1365000"/>
    <s v=""/>
    <s v=" תווי שי עבור כלל המשרד עבור שנת 2025 חטיבת ההון ה"/>
    <s v=""/>
    <n v="0"/>
    <s v="@FM@"/>
    <s v="23"/>
    <s v="01"/>
    <s v="043545631"/>
    <s v=""/>
    <s v="חוה לוי"/>
    <n v="1365000"/>
    <n v="7"/>
    <n v="2"/>
    <n v="4"/>
    <n v="0"/>
    <n v="0.2857142857142857"/>
    <x v="2"/>
    <s v="GalitGe@justice.gov.il"/>
    <x v="430"/>
  </r>
  <r>
    <m/>
    <m/>
    <s v="4502608653"/>
    <s v="ZNB"/>
    <s v="0800"/>
    <s v=""/>
    <d v="2025-06-04T00:00:00"/>
    <m/>
    <m/>
    <m/>
    <s v="40001103"/>
    <s v="קרביץ )4791( בעמ"/>
    <s v="510674039"/>
    <s v="3"/>
    <n v="324.24"/>
    <s v="ILS"/>
    <n v="324.24"/>
    <n v="0"/>
    <n v="0"/>
    <n v="0"/>
    <n v="324.24"/>
    <s v=""/>
    <s v=" מעמד לתליית פרוספקטים - 3 תאים עבור יעוץ וחקיקה -"/>
    <s v=""/>
    <n v="0"/>
    <s v="@FM@"/>
    <s v="23"/>
    <s v="57"/>
    <s v="043545631"/>
    <s v=""/>
    <s v="עדי מרום"/>
    <n v="324.24"/>
    <n v="0"/>
    <n v="1507"/>
    <e v="#NUM!"/>
    <n v="0"/>
    <e v="#DIV/0!"/>
    <x v="3"/>
    <s v="GalitGe@justice.gov.il"/>
    <x v="534"/>
  </r>
  <r>
    <m/>
    <m/>
    <s v="4502608702"/>
    <s v="ZNB"/>
    <s v="0800"/>
    <s v=""/>
    <d v="2025-06-04T00:00:00"/>
    <m/>
    <m/>
    <m/>
    <s v="40000885"/>
    <s v="צחובוי אילן"/>
    <s v="050719913"/>
    <s v="3"/>
    <n v="10738"/>
    <s v="ILS"/>
    <n v="10738"/>
    <n v="0"/>
    <n v="0"/>
    <n v="0"/>
    <n v="10738"/>
    <s v=""/>
    <s v=" דגלים עבור הבניין החדש הלשכה הראשית - הנהלה, עומר"/>
    <s v=""/>
    <n v="0"/>
    <s v="@FM@"/>
    <s v="23"/>
    <s v="57"/>
    <s v="043545631"/>
    <s v=""/>
    <s v="אברהם לוי"/>
    <n v="10738"/>
    <n v="0"/>
    <n v="1507"/>
    <e v="#NUM!"/>
    <n v="0"/>
    <e v="#DIV/0!"/>
    <x v="3"/>
    <s v="GalitGe@justice.gov.il"/>
    <x v="503"/>
  </r>
  <r>
    <m/>
    <m/>
    <s v="4502608766"/>
    <s v="ZNB"/>
    <s v="0800"/>
    <s v=""/>
    <d v="2025-06-04T00:00:00"/>
    <m/>
    <m/>
    <m/>
    <s v="42206792"/>
    <s v="גולדפלאם אילה"/>
    <s v="211336151"/>
    <s v="3"/>
    <n v="18113"/>
    <s v="ILS"/>
    <n v="18113"/>
    <n v="0"/>
    <n v="0"/>
    <n v="0"/>
    <n v="18113"/>
    <s v=""/>
    <s v=" תפילין עבור ביה&quot;כ בניין חדש  צחי סינאי, 052-44705"/>
    <s v=""/>
    <n v="0"/>
    <s v="@FM@"/>
    <s v="23"/>
    <s v="57"/>
    <s v="043545631"/>
    <s v=""/>
    <s v="אורטל מויאל"/>
    <n v="18113"/>
    <n v="0"/>
    <n v="1507"/>
    <e v="#NUM!"/>
    <n v="0"/>
    <e v="#DIV/0!"/>
    <x v="3"/>
    <s v="GalitGe@justice.gov.il"/>
    <x v="535"/>
  </r>
  <r>
    <m/>
    <m/>
    <s v="4502609374"/>
    <s v="ZPFC"/>
    <s v="0800"/>
    <s v=""/>
    <d v="2025-06-05T00:00:00"/>
    <m/>
    <m/>
    <m/>
    <s v="40003692"/>
    <s v="טופ-ליין יבוא ושיווק רהיטים בע&quot;מ"/>
    <s v="511613564"/>
    <s v="3"/>
    <n v="419.49"/>
    <s v="ILS"/>
    <n v="419.49"/>
    <n v="0"/>
    <n v="0"/>
    <n v="0"/>
    <n v="450.1"/>
    <s v=""/>
    <s v=" כסא עבור ד&quot;ר מיכאל ויגודה הנהלה, אבי לוי, 054-644"/>
    <s v="X"/>
    <n v="0"/>
    <s v="@FM@"/>
    <s v="07"/>
    <s v=""/>
    <s v="043545631"/>
    <s v=""/>
    <s v="אברהם לוי"/>
    <n v="419.49"/>
    <n v="0"/>
    <n v="1507"/>
    <e v="#NUM!"/>
    <n v="0"/>
    <e v="#DIV/0!"/>
    <x v="3"/>
    <s v="GalitGe@justice.gov.il"/>
    <x v="536"/>
  </r>
  <r>
    <m/>
    <m/>
    <s v="4502609380"/>
    <s v="ZPFC"/>
    <s v="0800"/>
    <s v=""/>
    <d v="2025-06-05T00:00:00"/>
    <m/>
    <m/>
    <m/>
    <s v="40003692"/>
    <s v="טופ-ליין יבוא ושיווק רהיטים בע&quot;מ"/>
    <s v="511613564"/>
    <s v="3"/>
    <n v="699.15"/>
    <s v="ILS"/>
    <n v="699.15"/>
    <n v="0"/>
    <n v="0"/>
    <n v="0"/>
    <n v="750.16"/>
    <s v=""/>
    <s v=" כסא עבור השופט אשר קולה נציבות תלונות הציבור על ש"/>
    <s v="X"/>
    <n v="0"/>
    <s v="@FM@"/>
    <s v="07"/>
    <s v=""/>
    <s v="043545631"/>
    <s v=""/>
    <s v="נפתלי ג'רפי"/>
    <n v="699.15"/>
    <n v="0"/>
    <n v="1507"/>
    <e v="#NUM!"/>
    <n v="0"/>
    <e v="#DIV/0!"/>
    <x v="3"/>
    <s v="GalitGe@justice.gov.il"/>
    <x v="536"/>
  </r>
  <r>
    <m/>
    <m/>
    <s v="4502609389"/>
    <s v="ZPFC"/>
    <s v="0800"/>
    <s v=""/>
    <d v="2025-06-05T00:00:00"/>
    <m/>
    <m/>
    <m/>
    <s v="40364068"/>
    <s v="או.די. אופיס דיזיין בע&quot;מ"/>
    <s v="513767426"/>
    <s v="3"/>
    <n v="30975"/>
    <s v="ILS"/>
    <n v="30975"/>
    <n v="0"/>
    <n v="0"/>
    <n v="0"/>
    <n v="29521.3"/>
    <s v=""/>
    <s v=" מעמד למדפסת עבור בניין החדש הנהלה, אבי לוי, 054-6"/>
    <s v="X"/>
    <n v="0"/>
    <s v="@FM@"/>
    <s v="07"/>
    <s v=""/>
    <s v="043545631"/>
    <s v=""/>
    <s v="אברהם לוי"/>
    <n v="30975"/>
    <n v="0"/>
    <n v="1507"/>
    <e v="#NUM!"/>
    <n v="0"/>
    <e v="#DIV/0!"/>
    <x v="3"/>
    <s v="GalitGe@justice.gov.il"/>
    <x v="537"/>
  </r>
  <r>
    <m/>
    <m/>
    <s v="4502610167"/>
    <s v="ZNB"/>
    <s v="0800"/>
    <s v=""/>
    <d v="2025-06-08T00:00:00"/>
    <d v="2025-05-05T00:00:00"/>
    <d v="2026-04-30T00:00:00"/>
    <m/>
    <s v="40373214"/>
    <s v="או.די. פיתוח ארגוני (2004) בע&quot;מ"/>
    <s v="513593194"/>
    <s v="3"/>
    <n v="87491.1"/>
    <s v="ILS"/>
    <n v="87491.1"/>
    <n v="0"/>
    <n v="0"/>
    <n v="0"/>
    <n v="87491.1"/>
    <s v=""/>
    <s v=" תכנית הכשרה למנהלי דרג ביניים פיתוח והעברת התכנית"/>
    <s v=""/>
    <n v="0"/>
    <s v="@FM@"/>
    <s v="23"/>
    <s v="57"/>
    <s v="043545631"/>
    <s v=""/>
    <s v="שמעון יצחקי"/>
    <n v="87491.1"/>
    <n v="11"/>
    <n v="2"/>
    <n v="8"/>
    <n v="0"/>
    <n v="0.18181818181818182"/>
    <x v="2"/>
    <s v="GalitGe@justice.gov.il"/>
    <x v="378"/>
  </r>
  <r>
    <m/>
    <m/>
    <s v="4502610170"/>
    <s v="ZNB"/>
    <s v="0800"/>
    <s v=""/>
    <d v="2025-06-08T00:00:00"/>
    <d v="2025-05-18T00:00:00"/>
    <d v="2026-05-18T00:00:00"/>
    <m/>
    <s v="40007173"/>
    <s v="דיאלוג - יעוץ ארגוני, מחקר והדרכה ב"/>
    <s v="512719709"/>
    <s v="3"/>
    <n v="86000.06"/>
    <s v="ILS"/>
    <n v="86000.06"/>
    <n v="0"/>
    <n v="0"/>
    <n v="0"/>
    <n v="86000.06"/>
    <s v=""/>
    <s v=" תוכנית הכשרה פרונטלית לניהול למנהלים בדרג תיכון-"/>
    <s v=""/>
    <n v="0"/>
    <s v="@FM@"/>
    <s v="23"/>
    <s v="57"/>
    <s v="043545631"/>
    <s v=""/>
    <s v="שמעון יצחקי"/>
    <n v="86000.06"/>
    <n v="12"/>
    <n v="2"/>
    <n v="9"/>
    <n v="0"/>
    <n v="0.16666666666666666"/>
    <x v="2"/>
    <s v="GalitGe@justice.gov.il"/>
    <x v="439"/>
  </r>
  <r>
    <m/>
    <m/>
    <s v="4502610671"/>
    <s v="ZPFC"/>
    <s v="0800"/>
    <s v=""/>
    <d v="2025-06-09T00:00:00"/>
    <m/>
    <m/>
    <m/>
    <s v="40364068"/>
    <s v="או.די. אופיס דיזיין בע&quot;מ"/>
    <s v="513767426"/>
    <s v="3"/>
    <n v="10908.51"/>
    <s v="ILS"/>
    <n v="10908.51"/>
    <n v="0"/>
    <n v="0"/>
    <n v="0"/>
    <n v="10396.56"/>
    <s v=""/>
    <s v=" ריהוט עבור חטיבת תפעול ולוגיסטיקה חיפה, סאלח חיר,"/>
    <s v="X"/>
    <n v="0"/>
    <s v="@FM@"/>
    <s v="07"/>
    <s v=""/>
    <s v="043545631"/>
    <s v=""/>
    <s v="סאלח ח'יר"/>
    <n v="10908.51"/>
    <n v="0"/>
    <n v="1507"/>
    <e v="#NUM!"/>
    <n v="0"/>
    <e v="#DIV/0!"/>
    <x v="3"/>
    <s v="GalitGe@justice.gov.il"/>
    <x v="459"/>
  </r>
  <r>
    <m/>
    <m/>
    <s v="4502610674"/>
    <s v="ZNB"/>
    <s v="0800"/>
    <s v=""/>
    <d v="2025-06-09T00:00:00"/>
    <m/>
    <m/>
    <m/>
    <s v="40554592"/>
    <s v="ניסנבוים צבי"/>
    <s v="057257743"/>
    <s v="3"/>
    <n v="989.82"/>
    <s v="ILS"/>
    <n v="989.82"/>
    <n v="0"/>
    <n v="0"/>
    <n v="0"/>
    <n v="989.82"/>
    <s v=""/>
    <s v=" סידורים עבור בעת הכנסת בבניין החדש צחי סינאי, 052"/>
    <s v=""/>
    <n v="0"/>
    <s v="@FM@"/>
    <s v="23"/>
    <s v="57"/>
    <s v="043545631"/>
    <s v=""/>
    <s v="אברהם לוי"/>
    <n v="989.82"/>
    <n v="0"/>
    <n v="1507"/>
    <e v="#NUM!"/>
    <n v="0"/>
    <e v="#DIV/0!"/>
    <x v="3"/>
    <s v="GalitGe@justice.gov.il"/>
    <x v="538"/>
  </r>
  <r>
    <m/>
    <m/>
    <s v="4502611118"/>
    <s v="ZPFC"/>
    <s v="0800"/>
    <s v=""/>
    <d v="2025-06-10T00:00:00"/>
    <m/>
    <m/>
    <m/>
    <s v="40001103"/>
    <s v="קרביץ )4791( בעמ"/>
    <s v="510674039"/>
    <s v="3"/>
    <n v="3873.83"/>
    <s v="ILS"/>
    <n v="3873.83"/>
    <n v="0"/>
    <n v="0"/>
    <n v="0"/>
    <n v="4006.54"/>
    <s v=""/>
    <s v=" ציוד משרדי עבור חטיבת ההון האנושי - המכון להשתלמו"/>
    <s v="X"/>
    <n v="0"/>
    <s v="@FM@"/>
    <s v="07"/>
    <s v=""/>
    <s v="043545631"/>
    <s v=""/>
    <s v="ישראל אריה שטורך"/>
    <n v="3873.83"/>
    <n v="0"/>
    <n v="1507"/>
    <e v="#NUM!"/>
    <n v="0"/>
    <e v="#DIV/0!"/>
    <x v="3"/>
    <s v="GalitGe@justice.gov.il"/>
    <x v="171"/>
  </r>
  <r>
    <m/>
    <m/>
    <s v="4502611132"/>
    <s v="ZPFC"/>
    <s v="0800"/>
    <s v=""/>
    <d v="2025-06-10T00:00:00"/>
    <m/>
    <m/>
    <m/>
    <s v="40001103"/>
    <s v="קרביץ )4791( בעמ"/>
    <s v="510674039"/>
    <s v="3"/>
    <n v="1947"/>
    <s v="ILS"/>
    <n v="1947"/>
    <n v="0"/>
    <n v="0"/>
    <n v="0"/>
    <n v="2013.71"/>
    <s v=""/>
    <s v=" מסגרות עץ+נייר דמוי קלף עבור  כנס מצטיינים 2023 2"/>
    <s v="X"/>
    <n v="0"/>
    <s v="@FM@"/>
    <s v="07"/>
    <s v=""/>
    <s v="043545631"/>
    <s v=""/>
    <s v="שירה דוד"/>
    <n v="1947"/>
    <n v="0"/>
    <n v="1507"/>
    <e v="#NUM!"/>
    <n v="0"/>
    <e v="#DIV/0!"/>
    <x v="3"/>
    <s v="GalitGe@justice.gov.il"/>
    <x v="539"/>
  </r>
  <r>
    <m/>
    <m/>
    <s v="4502611139"/>
    <s v="ZNB"/>
    <s v="0800"/>
    <s v=""/>
    <d v="2025-06-10T00:00:00"/>
    <m/>
    <m/>
    <m/>
    <s v="10000173"/>
    <s v="המדפיס הממשלתי"/>
    <s v=""/>
    <s v="3"/>
    <n v="2284"/>
    <s v="ILS"/>
    <n v="2284"/>
    <n v="0"/>
    <n v="0"/>
    <n v="0"/>
    <n v="2284"/>
    <s v=""/>
    <s v=" עבור לשכות השר והיועצת המשפטית לממשלה הנהלה, עומר"/>
    <s v=""/>
    <n v="0"/>
    <s v="@FM@"/>
    <s v="23"/>
    <s v="57"/>
    <s v="043545631"/>
    <s v=""/>
    <s v=""/>
    <n v="2284"/>
    <n v="0"/>
    <n v="1507"/>
    <e v="#NUM!"/>
    <n v="0"/>
    <e v="#DIV/0!"/>
    <x v="3"/>
    <s v="GalitGe@justice.gov.il"/>
    <x v="540"/>
  </r>
  <r>
    <m/>
    <m/>
    <s v="4502611143"/>
    <s v="ZNB"/>
    <s v="0800"/>
    <s v=""/>
    <d v="2025-06-10T00:00:00"/>
    <m/>
    <m/>
    <m/>
    <s v="40004883"/>
    <s v="שרגאי דגלים וסמלים בע&quot;מ"/>
    <s v="512534371"/>
    <s v="3"/>
    <n v="4932.3999999999996"/>
    <s v="ILS"/>
    <n v="4932.3999999999996"/>
    <n v="100"/>
    <n v="4932.3999999999996"/>
    <n v="4932.3999999999996"/>
    <n v="0"/>
    <s v=""/>
    <s v=" דגלים עבור טקסים בבניין החדש הנהלה, מוטי דהן, 050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503"/>
  </r>
  <r>
    <m/>
    <m/>
    <s v="4502611149"/>
    <s v="ZNB"/>
    <s v="0800"/>
    <s v=""/>
    <d v="2025-06-10T00:00:00"/>
    <m/>
    <m/>
    <m/>
    <s v="41378744"/>
    <s v="ביתן איילת שולה"/>
    <s v="057966145"/>
    <s v="3"/>
    <n v="1770"/>
    <s v="ILS"/>
    <n v="1770"/>
    <n v="0"/>
    <n v="0"/>
    <n v="0"/>
    <n v="1770"/>
    <s v=""/>
    <s v=" אינדוקציה 3500 ווט עבור מזנון בית קרדן חטיבת תפעו"/>
    <s v=""/>
    <n v="0"/>
    <s v="@FM@"/>
    <s v="23"/>
    <s v="57"/>
    <s v="043545631"/>
    <s v=""/>
    <s v=""/>
    <n v="1770"/>
    <n v="0"/>
    <n v="1507"/>
    <e v="#NUM!"/>
    <n v="0"/>
    <e v="#DIV/0!"/>
    <x v="3"/>
    <s v="GalitGe@justice.gov.il"/>
    <x v="541"/>
  </r>
  <r>
    <m/>
    <m/>
    <s v="4502611792"/>
    <s v="ZPFC"/>
    <s v="0800"/>
    <s v=""/>
    <d v="2025-06-11T00:00:00"/>
    <m/>
    <m/>
    <m/>
    <s v="42848130"/>
    <s v="שפירא הדסה"/>
    <s v="312567118"/>
    <s v="3"/>
    <n v="49104.75"/>
    <s v="ILS"/>
    <n v="49104.75"/>
    <n v="0"/>
    <n v="0"/>
    <n v="0"/>
    <n v="49104.75"/>
    <s v=""/>
    <s v=" כלים חד פעמיים עבור ככל יחידות המשרד הנהלה, אורטל"/>
    <s v=""/>
    <n v="0"/>
    <s v="@FM@"/>
    <s v="23"/>
    <s v="57"/>
    <s v="043545631"/>
    <s v=""/>
    <s v="אורטל מויאל"/>
    <n v="49104.75"/>
    <n v="0"/>
    <n v="1507"/>
    <e v="#NUM!"/>
    <n v="0"/>
    <e v="#DIV/0!"/>
    <x v="3"/>
    <s v="GalitGe@justice.gov.il"/>
    <x v="542"/>
  </r>
  <r>
    <m/>
    <m/>
    <s v="4502611793"/>
    <s v="ZNB"/>
    <s v="0800"/>
    <s v=""/>
    <d v="2025-06-11T00:00:00"/>
    <m/>
    <m/>
    <m/>
    <s v="40001081"/>
    <s v="לטרא סיסטמס בע&quot;מ"/>
    <s v="510502008"/>
    <s v="3"/>
    <n v="3717"/>
    <s v="ILS"/>
    <n v="3717"/>
    <n v="0"/>
    <n v="0"/>
    <n v="0"/>
    <n v="3717"/>
    <s v=""/>
    <s v=" שלטי  חדר עבור נציבות תלונות הציבור על שופטים, נפ"/>
    <s v=""/>
    <n v="0"/>
    <s v="@FM@"/>
    <s v="23"/>
    <s v="57"/>
    <s v="043545631"/>
    <s v=""/>
    <s v="נפתלי ג'רפי"/>
    <n v="3717"/>
    <n v="0"/>
    <n v="1507"/>
    <e v="#NUM!"/>
    <n v="0"/>
    <e v="#DIV/0!"/>
    <x v="3"/>
    <s v="GalitGe@justice.gov.il"/>
    <x v="543"/>
  </r>
  <r>
    <m/>
    <m/>
    <s v="4502612239"/>
    <s v="ZNB"/>
    <s v="0800"/>
    <s v=""/>
    <d v="2025-06-12T00:00:00"/>
    <m/>
    <m/>
    <m/>
    <s v="41093148"/>
    <s v="בלכר גיא"/>
    <s v="038298170"/>
    <s v="3"/>
    <n v="12390"/>
    <s v="ILS"/>
    <n v="12390"/>
    <n v="100"/>
    <n v="12390"/>
    <n v="12390"/>
    <n v="0"/>
    <s v=""/>
    <s v=" עמדת שייקים לרגל פתיחת חדר הכושר בבניין הראשי החד"/>
    <s v=""/>
    <n v="0"/>
    <s v="@FM@"/>
    <s v="23"/>
    <s v="57"/>
    <s v="043545631"/>
    <s v=""/>
    <s v="אורטל מויאל"/>
    <n v="0"/>
    <n v="0"/>
    <n v="1507"/>
    <e v="#NUM!"/>
    <n v="100"/>
    <e v="#DIV/0!"/>
    <x v="3"/>
    <s v="GalitGe@justice.gov.il"/>
    <x v="544"/>
  </r>
  <r>
    <m/>
    <m/>
    <s v="4502613384"/>
    <s v="ZNB"/>
    <s v="0800"/>
    <s v=""/>
    <d v="2025-06-17T00:00:00"/>
    <m/>
    <m/>
    <m/>
    <s v="40007105"/>
    <s v="דפוסית דפוס והוצאה לאור בע&quot;מ"/>
    <s v="512158122"/>
    <s v="3"/>
    <n v="1770"/>
    <s v="ILS"/>
    <n v="1770"/>
    <n v="100"/>
    <n v="1770"/>
    <n v="1770"/>
    <n v="0"/>
    <s v=""/>
    <s v=" הזמנה בדיעבד עבור קאפות לטקס יוצאי אתיופיה חטיבת"/>
    <s v=""/>
    <n v="0"/>
    <s v="@FM@"/>
    <s v="99"/>
    <s v=""/>
    <s v="043545631"/>
    <s v=""/>
    <s v="עידן אילן"/>
    <n v="0"/>
    <n v="0"/>
    <n v="1507"/>
    <e v="#NUM!"/>
    <n v="100"/>
    <e v="#DIV/0!"/>
    <x v="3"/>
    <s v="GalitGe@justice.gov.il"/>
    <x v="545"/>
  </r>
  <r>
    <m/>
    <m/>
    <s v="4502613747"/>
    <s v="ZNB"/>
    <s v="0800"/>
    <s v=""/>
    <d v="2025-06-18T00:00:00"/>
    <m/>
    <m/>
    <m/>
    <s v="40023972"/>
    <s v="פקדו זריהון וובלנה"/>
    <s v="015795982"/>
    <s v="1"/>
    <n v="800"/>
    <s v="ILS"/>
    <n v="800"/>
    <n v="0"/>
    <n v="0"/>
    <n v="0"/>
    <n v="800"/>
    <s v=""/>
    <s v=" הזמנה בדיעבד עבור הרצאה לטקס יוצאי אתיופיה 2025 ח"/>
    <s v=""/>
    <n v="0"/>
    <s v="@FM@"/>
    <s v="99"/>
    <s v=""/>
    <s v="043545631"/>
    <s v=""/>
    <s v=""/>
    <n v="800"/>
    <n v="0"/>
    <n v="1507"/>
    <e v="#NUM!"/>
    <n v="0"/>
    <e v="#DIV/0!"/>
    <x v="3"/>
    <s v="GalitGe@justice.gov.il"/>
    <x v="545"/>
  </r>
  <r>
    <m/>
    <m/>
    <s v="4502615604"/>
    <s v="ZNB"/>
    <s v="0800"/>
    <s v=""/>
    <d v="2025-06-25T00:00:00"/>
    <m/>
    <m/>
    <m/>
    <s v="40001103"/>
    <s v="קרביץ )4791( בעמ"/>
    <s v="510674039"/>
    <s v="3"/>
    <n v="759.92"/>
    <s v="ILS"/>
    <n v="759.92"/>
    <n v="0"/>
    <n v="0"/>
    <n v="0"/>
    <n v="759.92"/>
    <s v=""/>
    <s v=" כן ציוד צר עבור אגף טכנולוגיות דיגיטליות ומידע, ר"/>
    <s v=""/>
    <n v="0"/>
    <s v="@FM@"/>
    <s v="23"/>
    <s v="57"/>
    <s v="043545631"/>
    <s v=""/>
    <s v="רחלי גרינברג"/>
    <n v="759.92"/>
    <n v="0"/>
    <n v="1507"/>
    <e v="#NUM!"/>
    <n v="0"/>
    <e v="#DIV/0!"/>
    <x v="3"/>
    <s v="GalitGe@justice.gov.il"/>
    <x v="546"/>
  </r>
  <r>
    <m/>
    <m/>
    <s v="4502615607"/>
    <s v="ZPFC"/>
    <s v="0800"/>
    <s v=""/>
    <d v="2025-06-25T00:00:00"/>
    <m/>
    <m/>
    <m/>
    <s v="40003692"/>
    <s v="טופ-ליין יבוא ושיווק רהיטים בע&quot;מ"/>
    <s v="511613564"/>
    <s v="3"/>
    <n v="61135.8"/>
    <s v="ILS"/>
    <n v="61135.8"/>
    <n v="0"/>
    <n v="0"/>
    <n v="0"/>
    <n v="65596.22"/>
    <s v=""/>
    <s v=" כסאות עבור בניין ראשי חדש, אבי לוי, 054-6440663 ה"/>
    <s v="X"/>
    <n v="0"/>
    <s v="@FM@"/>
    <s v="07"/>
    <s v=""/>
    <s v="043545631"/>
    <s v=""/>
    <s v="אברהם לוי"/>
    <n v="61135.8"/>
    <n v="0"/>
    <n v="1507"/>
    <e v="#NUM!"/>
    <n v="0"/>
    <e v="#DIV/0!"/>
    <x v="3"/>
    <s v="GalitGe@justice.gov.il"/>
    <x v="463"/>
  </r>
  <r>
    <m/>
    <m/>
    <s v="4502615611"/>
    <s v="ZNB"/>
    <s v="0800"/>
    <s v=""/>
    <d v="2025-06-25T00:00:00"/>
    <m/>
    <m/>
    <m/>
    <s v="40001103"/>
    <s v="קרביץ )4791( בעמ"/>
    <s v="510674039"/>
    <s v="3"/>
    <n v="2336.4"/>
    <s v="ILS"/>
    <n v="2336.4"/>
    <n v="0"/>
    <n v="0"/>
    <n v="0"/>
    <n v="2336.4"/>
    <s v=""/>
    <s v=" כן ציור צר דגם 710 עבור חטיבת תפעול ולוגיסטיקה -"/>
    <s v=""/>
    <n v="0"/>
    <s v="@FM@"/>
    <s v="23"/>
    <s v="57"/>
    <s v="043545631"/>
    <s v=""/>
    <s v="נתנאלה בן דוד"/>
    <n v="2336.4"/>
    <n v="0"/>
    <n v="1507"/>
    <e v="#NUM!"/>
    <n v="0"/>
    <e v="#DIV/0!"/>
    <x v="3"/>
    <s v="GalitGe@justice.gov.il"/>
    <x v="547"/>
  </r>
  <r>
    <m/>
    <m/>
    <s v="4502615623"/>
    <s v="ZPFC"/>
    <s v="0800"/>
    <s v=""/>
    <d v="2025-06-25T00:00:00"/>
    <m/>
    <m/>
    <m/>
    <s v="40328129"/>
    <s v="ד.מ. )0003( הנדסה בע&quot;מ"/>
    <s v="513228726"/>
    <s v="3"/>
    <n v="101098.16"/>
    <s v="ILS"/>
    <n v="101098.16"/>
    <n v="0"/>
    <n v="0"/>
    <n v="0"/>
    <n v="98582.03"/>
    <s v=""/>
    <s v=" טלוויזיות עבור אגף טכנולוגיות דיגיטליות ומידע, רח"/>
    <s v="X"/>
    <n v="0"/>
    <s v="@FM@"/>
    <s v="07"/>
    <s v=""/>
    <s v="043545631"/>
    <s v=""/>
    <s v="רחלי גרינברג"/>
    <n v="101098.16"/>
    <n v="0"/>
    <n v="1507"/>
    <e v="#NUM!"/>
    <n v="0"/>
    <e v="#DIV/0!"/>
    <x v="3"/>
    <s v="GalitGe@justice.gov.il"/>
    <x v="548"/>
  </r>
  <r>
    <m/>
    <m/>
    <s v="4502616149"/>
    <s v="ZPFC"/>
    <s v="0800"/>
    <s v=""/>
    <d v="2025-06-25T00:00:00"/>
    <m/>
    <m/>
    <m/>
    <s v="40364068"/>
    <s v="או.די. אופיס דיזיין בע&quot;מ"/>
    <s v="513767426"/>
    <s v="3"/>
    <n v="29765.5"/>
    <s v="ILS"/>
    <n v="29765.5"/>
    <n v="100"/>
    <n v="29765.5"/>
    <n v="27917.25"/>
    <n v="0"/>
    <s v=""/>
    <s v=" ריהוט משרדי עבור הבניין החדש  הנהלה, אבי לוי, 054"/>
    <s v="X"/>
    <n v="0"/>
    <s v="@FM@"/>
    <s v="07"/>
    <s v=""/>
    <s v="043545631"/>
    <s v=""/>
    <s v="אברהם לוי"/>
    <n v="0"/>
    <n v="0"/>
    <n v="1507"/>
    <e v="#NUM!"/>
    <n v="100"/>
    <e v="#DIV/0!"/>
    <x v="3"/>
    <s v="GalitGe@justice.gov.il"/>
    <x v="219"/>
  </r>
  <r>
    <m/>
    <m/>
    <s v="4502616150"/>
    <s v="ZPFC"/>
    <s v="0800"/>
    <s v=""/>
    <d v="2025-06-25T00:00:00"/>
    <m/>
    <m/>
    <m/>
    <s v="40001575"/>
    <s v="קולמוס ביט (2002)  בע&quot;מ"/>
    <s v="513325472"/>
    <s v="3"/>
    <n v="3724.56"/>
    <s v="ILS"/>
    <n v="3724.56"/>
    <n v="0"/>
    <n v="0"/>
    <n v="0"/>
    <n v="3912.89"/>
    <s v=""/>
    <s v=" כיבוד משקי עבור הלשכה הראשית - הנהלה, אבי לוי, 05"/>
    <s v="X"/>
    <n v="0"/>
    <s v="@FM@"/>
    <s v="07"/>
    <s v=""/>
    <s v="043545631"/>
    <s v=""/>
    <s v="אברהם לוי"/>
    <n v="3724.56"/>
    <n v="0"/>
    <n v="1507"/>
    <e v="#NUM!"/>
    <n v="0"/>
    <e v="#DIV/0!"/>
    <x v="3"/>
    <s v="GalitGe@justice.gov.il"/>
    <x v="175"/>
  </r>
  <r>
    <m/>
    <m/>
    <s v="4502616151"/>
    <s v="ZNB"/>
    <s v="0800"/>
    <s v=""/>
    <d v="2025-06-25T00:00:00"/>
    <m/>
    <m/>
    <m/>
    <s v="41342765"/>
    <s v="גבאי יעקב רן"/>
    <s v="027850130"/>
    <s v="3"/>
    <n v="2537"/>
    <s v="ILS"/>
    <n v="2537"/>
    <n v="0"/>
    <n v="0"/>
    <n v="0"/>
    <n v="2537"/>
    <s v=""/>
    <s v=" מדבקת מראה חד כיוונית הנהלה, עומר הדס הנדלסמן, 05"/>
    <s v=""/>
    <n v="0"/>
    <s v="@FM@"/>
    <s v="23"/>
    <s v="57"/>
    <s v="043545631"/>
    <s v=""/>
    <s v="אברהם לוי"/>
    <n v="2537"/>
    <n v="0"/>
    <n v="1507"/>
    <e v="#NUM!"/>
    <n v="0"/>
    <e v="#DIV/0!"/>
    <x v="3"/>
    <s v="GalitGe@justice.gov.il"/>
    <x v="549"/>
  </r>
  <r>
    <m/>
    <m/>
    <s v="4502616153"/>
    <s v="ZNB"/>
    <s v="0800"/>
    <s v=""/>
    <d v="2025-06-25T00:00:00"/>
    <m/>
    <m/>
    <m/>
    <s v="40818125"/>
    <s v="היפר רוזנפלד ש.מ. (2012) בע&quot;מ"/>
    <s v="514779065"/>
    <s v="3"/>
    <n v="772"/>
    <s v="ILS"/>
    <n v="772"/>
    <n v="0"/>
    <n v="0"/>
    <n v="0"/>
    <n v="772"/>
    <s v=""/>
    <s v=" עגלה מתקפלת 70 ק&quot;ג הנהלה, עומר הדס הנדלסמן, 050-9"/>
    <s v=""/>
    <n v="0"/>
    <s v="@FM@"/>
    <s v="23"/>
    <s v="57"/>
    <s v="043545631"/>
    <s v=""/>
    <s v="אברהם לוי"/>
    <n v="772"/>
    <n v="0"/>
    <n v="1507"/>
    <e v="#NUM!"/>
    <n v="0"/>
    <e v="#DIV/0!"/>
    <x v="3"/>
    <s v="GalitGe@justice.gov.il"/>
    <x v="550"/>
  </r>
  <r>
    <m/>
    <m/>
    <s v="4502616154"/>
    <s v="ZPFC"/>
    <s v="0800"/>
    <s v=""/>
    <d v="2025-06-25T00:00:00"/>
    <m/>
    <m/>
    <m/>
    <s v="40001103"/>
    <s v="קרביץ )4791( בעמ"/>
    <s v="510674039"/>
    <s v="3"/>
    <n v="8590.4"/>
    <s v="ILS"/>
    <n v="8590.4"/>
    <n v="0"/>
    <n v="0"/>
    <n v="0"/>
    <n v="8884.7099999999991"/>
    <s v=""/>
    <s v=" יומנים עבור חטיבת ההון האנושי - רווחה, חוה לוי, 0"/>
    <s v="X"/>
    <n v="0"/>
    <s v="@FM@"/>
    <s v="07"/>
    <s v=""/>
    <s v="043545631"/>
    <s v=""/>
    <s v="אברהם לוי"/>
    <n v="8590.4"/>
    <n v="0"/>
    <n v="1507"/>
    <e v="#NUM!"/>
    <n v="0"/>
    <e v="#DIV/0!"/>
    <x v="3"/>
    <s v="GalitGe@justice.gov.il"/>
    <x v="551"/>
  </r>
  <r>
    <m/>
    <m/>
    <s v="4502616155"/>
    <s v="ZNB"/>
    <s v="0800"/>
    <s v=""/>
    <d v="2025-06-25T00:00:00"/>
    <m/>
    <m/>
    <m/>
    <s v="40230589"/>
    <s v="י. פפר בע&quot;מ"/>
    <s v="511029233"/>
    <s v="3"/>
    <n v="2199.9899999999998"/>
    <s v="ILS"/>
    <n v="2199.9899999999998"/>
    <n v="0"/>
    <n v="0"/>
    <n v="0"/>
    <n v="2199.9899999999998"/>
    <s v=""/>
    <s v=" מקרר חלב משרדי  - הנהלה, אבי לוי, 054-6440663 התש"/>
    <s v=""/>
    <n v="0"/>
    <s v="@FM@"/>
    <s v="23"/>
    <s v="57"/>
    <s v="043545631"/>
    <s v=""/>
    <s v="אברהם לוי"/>
    <n v="2199.9899999999998"/>
    <n v="0"/>
    <n v="1507"/>
    <e v="#NUM!"/>
    <n v="0"/>
    <e v="#DIV/0!"/>
    <x v="3"/>
    <s v="GalitGe@justice.gov.il"/>
    <x v="552"/>
  </r>
  <r>
    <m/>
    <m/>
    <s v="4502616156"/>
    <s v="ZNB"/>
    <s v="0800"/>
    <s v=""/>
    <d v="2025-06-25T00:00:00"/>
    <m/>
    <m/>
    <m/>
    <s v="41034358"/>
    <s v="אי.די.אם. פיתוח רעיונות וייצור בע&quot;מ"/>
    <s v="512884321"/>
    <s v=""/>
    <n v="31860"/>
    <s v="ILS"/>
    <n v="31860"/>
    <n v="0"/>
    <n v="0"/>
    <n v="0"/>
    <n v="0"/>
    <s v="X"/>
    <s v=" מגש ברזל בייצור מיוחד עבור דיספנסר זוגי לקפה/סוכר"/>
    <s v=""/>
    <n v="0"/>
    <s v="@FM@"/>
    <s v="23"/>
    <s v="57"/>
    <s v="043545631"/>
    <s v=""/>
    <s v="אברהם לוי"/>
    <n v="31860"/>
    <n v="0"/>
    <n v="1507"/>
    <e v="#NUM!"/>
    <n v="0"/>
    <e v="#DIV/0!"/>
    <x v="3"/>
    <s v="GalitGe@justice.gov.il"/>
    <x v="553"/>
  </r>
  <r>
    <m/>
    <m/>
    <s v="4502616579"/>
    <s v="ZPFC"/>
    <s v="0800"/>
    <s v=""/>
    <d v="2025-06-28T00:00:00"/>
    <d v="2025-05-25T00:00:00"/>
    <d v="2026-02-28T00:00:00"/>
    <m/>
    <s v="42255462"/>
    <s v="קיו-לינגואה שירותי תרגום בע&quot;מ"/>
    <s v="515867521"/>
    <s v="3"/>
    <n v="88000"/>
    <s v="ILS"/>
    <n v="88000"/>
    <n v="0"/>
    <n v="0"/>
    <n v="0"/>
    <n v="88000"/>
    <s v=""/>
    <s v=" 17.07.25: שונה תאריך אספקה ל-01.01.2026 בהתאם לבק"/>
    <s v=""/>
    <n v="0"/>
    <s v="@FM@"/>
    <s v="01"/>
    <s v=""/>
    <s v="043545631"/>
    <s v=" 74,576.27"/>
    <s v="שמרית הרוש"/>
    <n v="88000"/>
    <n v="9"/>
    <n v="2"/>
    <n v="6"/>
    <n v="0"/>
    <n v="0.22222222222222221"/>
    <x v="2"/>
    <s v="GalitGe@justice.gov.il"/>
    <x v="89"/>
  </r>
  <r>
    <m/>
    <m/>
    <s v="4502618955"/>
    <s v="ZPFC"/>
    <s v="0800"/>
    <s v=""/>
    <d v="2025-07-03T00:00:00"/>
    <m/>
    <m/>
    <m/>
    <s v="40005151"/>
    <s v="צילומעתיק בעמ"/>
    <s v="520041880"/>
    <s v="3"/>
    <n v="4689.13"/>
    <s v="ILS"/>
    <n v="4689.13"/>
    <n v="0"/>
    <n v="0"/>
    <n v="0"/>
    <n v="4606.7299999999996"/>
    <s v=""/>
    <s v=" טונרים עבור מחסן טונרים חטיבת תפעול ולוגיסטיקה ת&quot;"/>
    <s v="X"/>
    <n v="0"/>
    <s v="@FM@"/>
    <s v="07"/>
    <s v=""/>
    <s v="043545631"/>
    <s v=""/>
    <s v="חביב עזרן"/>
    <n v="4689.13"/>
    <n v="0"/>
    <n v="1507"/>
    <e v="#NUM!"/>
    <n v="0"/>
    <e v="#DIV/0!"/>
    <x v="3"/>
    <s v="GalitGe@justice.gov.il"/>
    <x v="350"/>
  </r>
  <r>
    <m/>
    <m/>
    <s v="4502619476"/>
    <s v="ZNB"/>
    <s v="0800"/>
    <s v=""/>
    <d v="2025-07-06T00:00:00"/>
    <m/>
    <m/>
    <m/>
    <s v="40285617"/>
    <s v="גואטה ציון חומרי בניין בע&quot;מ"/>
    <s v="514072339"/>
    <s v="3"/>
    <n v="1272.04"/>
    <s v="ILS"/>
    <n v="1272.04"/>
    <n v="100"/>
    <n v="1272.04"/>
    <n v="1272.04"/>
    <n v="0"/>
    <s v=""/>
    <s v=" שטיחים נגד החלקה עבור הבניין החדש הנהלה, אבי לוי,"/>
    <s v=""/>
    <n v="0"/>
    <s v="@FM@"/>
    <s v="23"/>
    <s v="57"/>
    <s v="043545631"/>
    <s v=""/>
    <s v="אברהם לוי"/>
    <n v="0"/>
    <n v="0"/>
    <n v="1507"/>
    <e v="#NUM!"/>
    <n v="100"/>
    <e v="#DIV/0!"/>
    <x v="3"/>
    <s v="GalitGe@justice.gov.il"/>
    <x v="554"/>
  </r>
  <r>
    <m/>
    <m/>
    <s v="4502619521"/>
    <s v="ZNB"/>
    <s v="0800"/>
    <s v=""/>
    <d v="2025-07-06T00:00:00"/>
    <m/>
    <m/>
    <m/>
    <s v="40283878"/>
    <s v="אקיפ, החברה לציוד מלונאי בע&quot;מ"/>
    <s v="512775883"/>
    <s v="3"/>
    <n v="18518.93"/>
    <s v="ILS"/>
    <n v="18518.93"/>
    <n v="0"/>
    <n v="0"/>
    <n v="0"/>
    <n v="18518.93"/>
    <s v=""/>
    <s v=" פחים עבור הבניין החדש הנהלה, אבי לוי, 054-6440663"/>
    <s v=""/>
    <n v="0"/>
    <s v="@FM@"/>
    <s v="23"/>
    <s v="57"/>
    <s v="043545631"/>
    <s v=""/>
    <s v="אברהם לוי"/>
    <n v="18518.93"/>
    <n v="0"/>
    <n v="1507"/>
    <e v="#NUM!"/>
    <n v="0"/>
    <e v="#DIV/0!"/>
    <x v="3"/>
    <s v="GalitGe@justice.gov.il"/>
    <x v="485"/>
  </r>
  <r>
    <m/>
    <m/>
    <s v="4502619532"/>
    <s v="ZNB"/>
    <s v="0800"/>
    <s v=""/>
    <d v="2025-07-06T00:00:00"/>
    <m/>
    <m/>
    <m/>
    <s v="40009405"/>
    <s v="מתודיקה למידה אפקטיבית בע&quot;מ"/>
    <s v="513348102"/>
    <s v="3"/>
    <n v="3540"/>
    <s v="ILS"/>
    <n v="3540"/>
    <n v="0"/>
    <n v="0"/>
    <n v="0"/>
    <n v="3540"/>
    <s v=""/>
    <s v=" מפגש למידה עבור יום עיון לממונים – תחילת אוקטובר"/>
    <s v=""/>
    <n v="0"/>
    <s v="@FM@"/>
    <s v="23"/>
    <s v="57"/>
    <s v="043545631"/>
    <s v=""/>
    <s v=""/>
    <n v="3540"/>
    <n v="0"/>
    <n v="1507"/>
    <e v="#NUM!"/>
    <n v="0"/>
    <e v="#DIV/0!"/>
    <x v="3"/>
    <s v="GalitGe@justice.gov.il"/>
    <x v="555"/>
  </r>
  <r>
    <m/>
    <m/>
    <s v="4502619808"/>
    <s v="ZNB"/>
    <s v="0800"/>
    <s v=""/>
    <d v="2025-07-06T00:00:00"/>
    <m/>
    <m/>
    <m/>
    <s v="40125531"/>
    <s v="גסטרו - ליין מקבוצת פופקורניה בע&quot;מ"/>
    <s v="511142150"/>
    <s v="3"/>
    <n v="7788"/>
    <s v="ILS"/>
    <n v="7788"/>
    <n v="0"/>
    <n v="0"/>
    <n v="0"/>
    <n v="7788"/>
    <s v=""/>
    <s v=" מקרר עבור הבניין החדש הנהלה, אבי לוי, 054-6440663"/>
    <s v=""/>
    <n v="0"/>
    <s v="@FM@"/>
    <s v="23"/>
    <s v="57"/>
    <s v="043545631"/>
    <s v=""/>
    <s v="אברהם לוי"/>
    <n v="7788"/>
    <n v="0"/>
    <n v="1507"/>
    <e v="#NUM!"/>
    <n v="0"/>
    <e v="#DIV/0!"/>
    <x v="3"/>
    <s v="GalitGe@justice.gov.il"/>
    <x v="556"/>
  </r>
  <r>
    <m/>
    <m/>
    <s v="4502619809"/>
    <s v="ZNB"/>
    <s v="0800"/>
    <s v=""/>
    <d v="2025-07-06T00:00:00"/>
    <m/>
    <m/>
    <m/>
    <s v="40010536"/>
    <s v="אגינקס תקשורת ומחשוב בע&quot;מ"/>
    <s v="511121303"/>
    <s v=""/>
    <n v="162297.20000000001"/>
    <s v="ILS"/>
    <n v="162297.20000000001"/>
    <n v="0"/>
    <n v="0"/>
    <n v="0"/>
    <n v="0"/>
    <s v="X"/>
    <s v=""/>
    <s v=""/>
    <n v="0"/>
    <s v="@FM@"/>
    <s v=""/>
    <s v=""/>
    <s v="043545631"/>
    <s v="137,540.00"/>
    <s v=""/>
    <n v="162297.20000000001"/>
    <n v="0"/>
    <n v="1507"/>
    <e v="#NUM!"/>
    <n v="0"/>
    <e v="#DIV/0!"/>
    <x v="3"/>
    <s v="GalitGe@justice.gov.il"/>
    <x v="322"/>
  </r>
  <r>
    <m/>
    <m/>
    <s v="4502619810"/>
    <s v="ZNB"/>
    <s v="0800"/>
    <s v=""/>
    <d v="2025-07-07T00:00:00"/>
    <m/>
    <m/>
    <m/>
    <s v="40010536"/>
    <s v="אגינקס תקשורת ומחשוב בע&quot;מ"/>
    <s v="511121303"/>
    <s v="2"/>
    <n v="99875.199999999997"/>
    <s v="ILS"/>
    <n v="99875.199999999997"/>
    <n v="0"/>
    <n v="0"/>
    <n v="0"/>
    <n v="99875.199999999997"/>
    <s v=""/>
    <s v=" מתן שירותי יעוץ תקשורת וטיפול בתחום קווים ישירים"/>
    <s v=""/>
    <n v="0"/>
    <s v="@FM@"/>
    <s v="23"/>
    <s v="57"/>
    <s v="043545631"/>
    <s v=" 84,640.00"/>
    <s v="הדס לוגסי זקו"/>
    <n v="99875.199999999997"/>
    <n v="0"/>
    <n v="1507"/>
    <e v="#NUM!"/>
    <n v="0"/>
    <e v="#DIV/0!"/>
    <x v="3"/>
    <s v="GalitGe@justice.gov.il"/>
    <x v="14"/>
  </r>
  <r>
    <m/>
    <m/>
    <s v="4502619811"/>
    <s v="ZNB"/>
    <s v="0800"/>
    <s v=""/>
    <d v="2025-07-07T00:00:00"/>
    <m/>
    <m/>
    <m/>
    <s v="40479204"/>
    <s v="שייד פרו בע&quot;מ"/>
    <s v="514107358"/>
    <s v="3"/>
    <n v="3905.8"/>
    <s v="ILS"/>
    <n v="3905.8"/>
    <n v="0"/>
    <n v="0"/>
    <n v="0"/>
    <n v="3905.8"/>
    <s v=""/>
    <s v=" שמשייה עבור הבניין החדש הנהלה, אבי לוי, 054-64406"/>
    <s v=""/>
    <n v="0"/>
    <s v="@FM@"/>
    <s v="23"/>
    <s v="57"/>
    <s v="043545631"/>
    <s v=""/>
    <s v="אברהם לוי"/>
    <n v="3905.8"/>
    <n v="0"/>
    <n v="1507"/>
    <e v="#NUM!"/>
    <n v="0"/>
    <e v="#DIV/0!"/>
    <x v="3"/>
    <s v="GalitGe@justice.gov.il"/>
    <x v="557"/>
  </r>
  <r>
    <m/>
    <m/>
    <s v="4502619812"/>
    <s v="ZPFC"/>
    <s v="0800"/>
    <s v=""/>
    <d v="2025-07-07T00:00:00"/>
    <m/>
    <m/>
    <m/>
    <s v="40376926"/>
    <s v="ברורמן עדנה"/>
    <s v="028900124"/>
    <s v="3"/>
    <n v="175.82"/>
    <s v="ILS"/>
    <n v="175.82"/>
    <n v="0"/>
    <n v="0"/>
    <n v="0"/>
    <n v="175.82"/>
    <s v=""/>
    <s v=" חותמות עבור נציבות תלונות הציבור על שופטים, נפתלי"/>
    <s v=""/>
    <n v="0"/>
    <s v="@FM@"/>
    <s v="23"/>
    <s v="57"/>
    <s v="043545631"/>
    <s v=""/>
    <s v="נפתלי ג'רפי"/>
    <n v="175.82"/>
    <n v="0"/>
    <n v="1507"/>
    <e v="#NUM!"/>
    <n v="0"/>
    <e v="#DIV/0!"/>
    <x v="3"/>
    <s v="GalitGe@justice.gov.il"/>
    <x v="398"/>
  </r>
  <r>
    <m/>
    <m/>
    <s v="4502619813"/>
    <s v="ZNB"/>
    <s v="0800"/>
    <s v=""/>
    <d v="2025-07-07T00:00:00"/>
    <m/>
    <m/>
    <m/>
    <s v="40285775"/>
    <s v="אדגר השקעות ופיתוח בע&quot;מ"/>
    <s v="520035171"/>
    <s v="3"/>
    <n v="1770"/>
    <s v="ILS"/>
    <n v="1770"/>
    <n v="0"/>
    <n v="0"/>
    <n v="0"/>
    <n v="1770"/>
    <s v=""/>
    <s v=" סלילת קו הזנת חשמל עבור מערכת פריצה חדשה מנהל תחו"/>
    <s v=""/>
    <n v="0"/>
    <s v="@FM@"/>
    <s v="23"/>
    <s v="57"/>
    <s v="043545631"/>
    <s v=""/>
    <s v="עצמון מלאכי"/>
    <n v="1770"/>
    <n v="0"/>
    <n v="1507"/>
    <e v="#NUM!"/>
    <n v="0"/>
    <e v="#DIV/0!"/>
    <x v="3"/>
    <s v="GalitGe@justice.gov.il"/>
    <x v="558"/>
  </r>
  <r>
    <m/>
    <m/>
    <s v="4502620381"/>
    <s v="ZNB"/>
    <s v="0800"/>
    <s v=""/>
    <d v="2025-07-07T00:00:00"/>
    <m/>
    <m/>
    <m/>
    <s v="41194848"/>
    <s v="בנטולילה רועי"/>
    <s v="043042472"/>
    <s v="3"/>
    <n v="4999.99"/>
    <s v="ILS"/>
    <n v="4999.99"/>
    <n v="100"/>
    <n v="4999.99"/>
    <n v="4999.99"/>
    <n v="0"/>
    <s v=""/>
    <s v=" סדנא + מקום + כיבוד בוקר - מפגש מקצועי צוות פיילו"/>
    <s v=""/>
    <n v="0"/>
    <s v="@FM@"/>
    <s v="23"/>
    <s v="57"/>
    <s v="043545631"/>
    <s v=""/>
    <s v="    סיון     בצלאל"/>
    <n v="0"/>
    <n v="0"/>
    <n v="1507"/>
    <e v="#NUM!"/>
    <n v="100"/>
    <e v="#DIV/0!"/>
    <x v="3"/>
    <s v="GalitGe@justice.gov.il"/>
    <x v="559"/>
  </r>
  <r>
    <m/>
    <m/>
    <s v="4502620506"/>
    <s v="ZPFC"/>
    <s v="0800"/>
    <s v=""/>
    <d v="2025-07-08T00:00:00"/>
    <m/>
    <m/>
    <m/>
    <s v="40001103"/>
    <s v="קרביץ )4791( בעמ"/>
    <s v="510674039"/>
    <s v="3"/>
    <n v="1903.64"/>
    <s v="ILS"/>
    <n v="1903.64"/>
    <n v="0"/>
    <n v="0"/>
    <n v="0"/>
    <n v="1968.59"/>
    <s v=""/>
    <s v=" ציוד משרדי עבור נציבות תלונות הציבור על שופטים, נ"/>
    <s v="X"/>
    <n v="0"/>
    <s v="@FM@"/>
    <s v="07"/>
    <s v=""/>
    <s v="043545631"/>
    <s v=""/>
    <s v="נפתלי ג'רפי"/>
    <n v="1903.64"/>
    <n v="0"/>
    <n v="1507"/>
    <e v="#NUM!"/>
    <n v="0"/>
    <e v="#DIV/0!"/>
    <x v="3"/>
    <s v="GalitGe@justice.gov.il"/>
    <x v="171"/>
  </r>
  <r>
    <m/>
    <m/>
    <s v="4502620518"/>
    <s v="ZPFC"/>
    <s v="0800"/>
    <s v=""/>
    <d v="2025-07-08T00:00:00"/>
    <m/>
    <m/>
    <m/>
    <s v="40001575"/>
    <s v="קולמוס ביט (2002)  בע&quot;מ"/>
    <s v="513325472"/>
    <s v="3"/>
    <n v="33739.64"/>
    <s v="ILS"/>
    <n v="33739.64"/>
    <n v="0"/>
    <n v="0"/>
    <n v="0"/>
    <n v="37585.269999999997"/>
    <s v=""/>
    <s v=" ציוד משקי עבור הבניין החדש הנהלה, אבי לוי, 054-64"/>
    <s v="X"/>
    <n v="0"/>
    <s v="@FM@"/>
    <s v="07"/>
    <s v=""/>
    <s v="043545631"/>
    <s v=""/>
    <s v="אברהם לוי"/>
    <n v="33739.64"/>
    <n v="0"/>
    <n v="1507"/>
    <e v="#NUM!"/>
    <n v="0"/>
    <e v="#DIV/0!"/>
    <x v="3"/>
    <s v="GalitGe@justice.gov.il"/>
    <x v="179"/>
  </r>
  <r>
    <m/>
    <m/>
    <s v="4502620522"/>
    <s v="ZNB"/>
    <s v="0800"/>
    <s v=""/>
    <d v="2025-07-08T00:00:00"/>
    <m/>
    <m/>
    <m/>
    <s v="40003708"/>
    <s v="דגניר בע&quot;מ"/>
    <s v="512145723"/>
    <s v="3"/>
    <n v="4956"/>
    <s v="ILS"/>
    <n v="4956"/>
    <n v="0"/>
    <n v="0"/>
    <n v="0"/>
    <n v="4956"/>
    <s v=""/>
    <s v=" מחברת לפי דוגמא + הדפסה מוזהבת בחזית הנהלה, עומר"/>
    <s v=""/>
    <n v="0"/>
    <s v="@FM@"/>
    <s v="23"/>
    <s v="57"/>
    <s v="043545631"/>
    <s v=""/>
    <s v="אברהם לוי"/>
    <n v="4956"/>
    <n v="0"/>
    <n v="1507"/>
    <e v="#NUM!"/>
    <n v="0"/>
    <e v="#DIV/0!"/>
    <x v="3"/>
    <s v="GalitGe@justice.gov.il"/>
    <x v="560"/>
  </r>
  <r>
    <m/>
    <m/>
    <s v="4502620533"/>
    <s v="ZNB"/>
    <s v="0800"/>
    <s v=""/>
    <d v="2025-07-08T00:00:00"/>
    <m/>
    <m/>
    <m/>
    <s v="40397477"/>
    <s v="לב המשרד בע&quot;מ"/>
    <s v="513445494"/>
    <s v="3"/>
    <n v="438.43"/>
    <s v="ILS"/>
    <n v="438.43"/>
    <n v="0"/>
    <n v="0"/>
    <n v="0"/>
    <n v="438.43"/>
    <s v=""/>
    <s v=" סיכת דש דגל ישראל בציפוי אמייל המחלקה לקשרי חוץ,"/>
    <s v=""/>
    <n v="0"/>
    <s v="@FM@"/>
    <s v="23"/>
    <s v="57"/>
    <s v="043545631"/>
    <s v=""/>
    <s v="אמיר סרחאן"/>
    <n v="438.43"/>
    <n v="0"/>
    <n v="1507"/>
    <e v="#NUM!"/>
    <n v="0"/>
    <e v="#DIV/0!"/>
    <x v="3"/>
    <s v="GalitGe@justice.gov.il"/>
    <x v="561"/>
  </r>
  <r>
    <m/>
    <m/>
    <s v="4502620732"/>
    <s v="ZNB"/>
    <s v="0800"/>
    <s v=""/>
    <d v="2025-07-08T00:00:00"/>
    <m/>
    <m/>
    <m/>
    <s v="40000885"/>
    <s v="צחובוי אילן"/>
    <s v="050719913"/>
    <s v="3"/>
    <n v="2301"/>
    <s v="ILS"/>
    <n v="2301"/>
    <n v="0"/>
    <n v="0"/>
    <n v="0"/>
    <n v="2301"/>
    <s v=""/>
    <s v=" דגלים עבור יעוץ וחקיקה - המחלקה למשפט בינלאומי, ש"/>
    <s v=""/>
    <n v="0"/>
    <s v="@FM@"/>
    <s v="23"/>
    <s v="57"/>
    <s v="043545631"/>
    <s v=""/>
    <s v="עדי מרום"/>
    <n v="2301"/>
    <n v="0"/>
    <n v="1507"/>
    <e v="#NUM!"/>
    <n v="0"/>
    <e v="#DIV/0!"/>
    <x v="3"/>
    <s v="GalitGe@justice.gov.il"/>
    <x v="503"/>
  </r>
  <r>
    <m/>
    <m/>
    <s v="4502621189"/>
    <s v="ZPFC"/>
    <s v="0800"/>
    <s v=""/>
    <d v="2025-07-09T00:00:00"/>
    <m/>
    <m/>
    <m/>
    <s v="40001575"/>
    <s v="קולמוס ביט (2002)  בע&quot;מ"/>
    <s v="513325472"/>
    <s v="3"/>
    <n v="1222.92"/>
    <s v="ILS"/>
    <n v="1222.92"/>
    <n v="0"/>
    <n v="0"/>
    <n v="0"/>
    <n v="1284.75"/>
    <s v=""/>
    <s v=" ציוד משקי עבור חטיבת ההון האנושי - המכון להשתלמוי"/>
    <s v="X"/>
    <n v="0"/>
    <s v="@FM@"/>
    <s v="07"/>
    <s v=""/>
    <s v="043545631"/>
    <s v=""/>
    <s v="ישראל אריה שטורך"/>
    <n v="1222.92"/>
    <n v="0"/>
    <n v="1507"/>
    <e v="#NUM!"/>
    <n v="0"/>
    <e v="#DIV/0!"/>
    <x v="3"/>
    <s v="GalitGe@justice.gov.il"/>
    <x v="179"/>
  </r>
  <r>
    <m/>
    <m/>
    <s v="4502621237"/>
    <s v="ZPFC"/>
    <s v="0800"/>
    <s v=""/>
    <d v="2025-07-09T00:00:00"/>
    <m/>
    <m/>
    <m/>
    <s v="40001575"/>
    <s v="קולמוס ביט (2002)  בע&quot;מ"/>
    <s v="513325472"/>
    <s v="3"/>
    <n v="1191.02"/>
    <s v="ILS"/>
    <n v="1191.02"/>
    <n v="0"/>
    <n v="0"/>
    <n v="0"/>
    <n v="1251.24"/>
    <s v=""/>
    <s v=" ציוד משקי עבור לשכת השר, שירה רוט, 058-4687432 הת"/>
    <s v="X"/>
    <n v="0"/>
    <s v="@FM@"/>
    <s v="07"/>
    <s v=""/>
    <s v="043545631"/>
    <s v=""/>
    <s v="אמיר סרחאן"/>
    <n v="1191.02"/>
    <n v="0"/>
    <n v="1507"/>
    <e v="#NUM!"/>
    <n v="0"/>
    <e v="#DIV/0!"/>
    <x v="3"/>
    <s v="GalitGe@justice.gov.il"/>
    <x v="179"/>
  </r>
  <r>
    <m/>
    <m/>
    <s v="4502621258"/>
    <s v="ZNB"/>
    <s v="0800"/>
    <s v=""/>
    <d v="2025-07-09T00:00:00"/>
    <m/>
    <m/>
    <m/>
    <s v="42512396"/>
    <s v="ל.ר בלקו מערכות בע&quot;מ"/>
    <s v="516780459"/>
    <s v="3"/>
    <n v="7895.79"/>
    <s v="ILS"/>
    <n v="7895.79"/>
    <n v="0"/>
    <n v="0"/>
    <n v="0"/>
    <n v="7895.79"/>
    <s v=""/>
    <s v="  ניקוי וטיפול במנדפים עבור חטיבת תפעול ולוגיסטיקה"/>
    <s v=""/>
    <n v="0"/>
    <s v="@FM@"/>
    <s v="23"/>
    <s v="57"/>
    <s v="043545631"/>
    <s v=""/>
    <s v="דסליין זאודו"/>
    <n v="7895.79"/>
    <n v="0"/>
    <n v="1507"/>
    <e v="#NUM!"/>
    <n v="0"/>
    <e v="#DIV/0!"/>
    <x v="3"/>
    <s v="GalitGe@justice.gov.il"/>
    <x v="562"/>
  </r>
  <r>
    <m/>
    <m/>
    <s v="4502621321"/>
    <s v="ZPFC"/>
    <s v="0800"/>
    <s v=""/>
    <d v="2025-07-09T00:00:00"/>
    <m/>
    <m/>
    <m/>
    <s v="40003692"/>
    <s v="טופ-ליין יבוא ושיווק רהיטים בע&quot;מ"/>
    <s v="511613564"/>
    <s v="3"/>
    <n v="6525.4"/>
    <s v="ILS"/>
    <n v="6525.4"/>
    <n v="0"/>
    <n v="0"/>
    <n v="0"/>
    <n v="7001.49"/>
    <s v=""/>
    <s v=" כסאות עבור חטיבת תפעול ולוגיסטיקה ב&quot;ש, עמוס סגרון"/>
    <s v="X"/>
    <n v="0"/>
    <s v="@FM@"/>
    <s v="07"/>
    <s v=""/>
    <s v="043545631"/>
    <s v=""/>
    <s v="עמוס סגרון"/>
    <n v="6525.4"/>
    <n v="0"/>
    <n v="1507"/>
    <e v="#NUM!"/>
    <n v="0"/>
    <e v="#DIV/0!"/>
    <x v="3"/>
    <s v="GalitGe@justice.gov.il"/>
    <x v="463"/>
  </r>
  <r>
    <m/>
    <m/>
    <s v="4502621331"/>
    <s v="ZNB"/>
    <s v="0800"/>
    <s v=""/>
    <d v="2025-07-09T00:00:00"/>
    <m/>
    <m/>
    <m/>
    <s v="40008852"/>
    <s v="המועצה הלאומית לשלום הילד"/>
    <s v=""/>
    <s v="3"/>
    <n v="99855"/>
    <s v="ILS"/>
    <n v="99855"/>
    <n v="0"/>
    <n v="0"/>
    <n v="0"/>
    <n v="99855"/>
    <s v=""/>
    <s v=" מתן שרותי ייעוץ וליווי מקצועי בתחום השתתפות נוער"/>
    <s v=""/>
    <n v="0"/>
    <s v="@FM@"/>
    <s v="23"/>
    <s v="57"/>
    <s v="043545631"/>
    <s v=" 99,855.00"/>
    <s v="    סיון     בצלאל"/>
    <n v="99855"/>
    <n v="0"/>
    <n v="1507"/>
    <e v="#NUM!"/>
    <n v="0"/>
    <e v="#DIV/0!"/>
    <x v="3"/>
    <s v="GalitGe@justice.gov.il"/>
    <x v="563"/>
  </r>
  <r>
    <m/>
    <m/>
    <s v="4502621351"/>
    <s v="ZPFC"/>
    <s v="0800"/>
    <s v=""/>
    <d v="2025-07-09T00:00:00"/>
    <m/>
    <m/>
    <m/>
    <s v="40376926"/>
    <s v="ברורמן עדנה"/>
    <s v="028900124"/>
    <s v="3"/>
    <n v="164.02"/>
    <s v="ILS"/>
    <n v="164.02"/>
    <n v="0"/>
    <n v="0"/>
    <n v="0"/>
    <n v="164.02"/>
    <s v=""/>
    <s v=" חותמות עבור יעוץ וחקיקה - המחלקה למשפט בינלאומי,"/>
    <s v=""/>
    <n v="0"/>
    <s v="@FM@"/>
    <s v="23"/>
    <s v="57"/>
    <s v="043545631"/>
    <s v=""/>
    <s v="עדי מרום"/>
    <n v="164.02"/>
    <n v="0"/>
    <n v="1507"/>
    <e v="#NUM!"/>
    <n v="0"/>
    <e v="#DIV/0!"/>
    <x v="3"/>
    <s v="GalitGe@justice.gov.il"/>
    <x v="398"/>
  </r>
  <r>
    <m/>
    <m/>
    <s v="4502621385"/>
    <s v="ZNB"/>
    <s v="0800"/>
    <s v=""/>
    <d v="2025-07-09T00:00:00"/>
    <m/>
    <m/>
    <m/>
    <s v="42871513"/>
    <s v="ולדמן הילה"/>
    <s v="039509948"/>
    <s v="2"/>
    <n v="99881.1"/>
    <s v="ILS"/>
    <n v="99881.1"/>
    <n v="0"/>
    <n v="0"/>
    <n v="0"/>
    <n v="99881.1"/>
    <s v=""/>
    <s v=" שירותי ייעוץ על ידי צוות לסיוע בעבודת ועדת הבדיקה"/>
    <s v=""/>
    <n v="0"/>
    <s v=""/>
    <s v="23"/>
    <s v="57"/>
    <s v="043545631"/>
    <s v=" 84,645.00"/>
    <s v=""/>
    <n v="99881.1"/>
    <n v="0"/>
    <n v="1507"/>
    <e v="#NUM!"/>
    <n v="0"/>
    <e v="#DIV/0!"/>
    <x v="3"/>
    <s v="GalitGe@justice.gov.il"/>
    <x v="117"/>
  </r>
  <r>
    <m/>
    <m/>
    <s v="4502622311"/>
    <s v="ZNB"/>
    <s v="0800"/>
    <s v=""/>
    <d v="2025-07-13T00:00:00"/>
    <m/>
    <m/>
    <m/>
    <s v="41342765"/>
    <s v="גבאי יעקב רן"/>
    <s v="027850130"/>
    <s v="3"/>
    <n v="4661"/>
    <s v="ILS"/>
    <n v="4661"/>
    <n v="0"/>
    <n v="0"/>
    <n v="0"/>
    <n v="4661"/>
    <s v=""/>
    <s v=" מדבקות עבור חדר אוכל הנהלה, אבי לוי, 054-6440663"/>
    <s v=""/>
    <n v="0"/>
    <s v="@FM@"/>
    <s v="23"/>
    <s v="57"/>
    <s v="043545631"/>
    <s v=""/>
    <s v="אברהם לוי"/>
    <n v="4661"/>
    <n v="0"/>
    <n v="1507"/>
    <e v="#NUM!"/>
    <n v="0"/>
    <e v="#DIV/0!"/>
    <x v="3"/>
    <s v="GalitGe@justice.gov.il"/>
    <x v="564"/>
  </r>
  <r>
    <m/>
    <m/>
    <s v="4502623200"/>
    <s v="ZNB"/>
    <s v="0800"/>
    <s v=""/>
    <d v="2025-07-14T00:00:00"/>
    <m/>
    <m/>
    <m/>
    <s v="40001296"/>
    <s v="יפעת המרכז למידע תקשורתי בע&quot;מ"/>
    <s v="511639460"/>
    <s v="1"/>
    <n v="216226.83"/>
    <s v="ILS"/>
    <n v="216226.83"/>
    <n v="0"/>
    <n v="0"/>
    <n v="0"/>
    <n v="216226.83"/>
    <s v=""/>
    <s v=" תשלום בדיעבד על חשבוניות אוקטובר-נובמבר 2024 מרץ"/>
    <s v=""/>
    <n v="0"/>
    <s v="@FM@"/>
    <s v="99"/>
    <s v=""/>
    <s v="043545631"/>
    <s v=""/>
    <s v="גנית בן- משה"/>
    <n v="216226.83"/>
    <n v="0"/>
    <n v="1507"/>
    <e v="#NUM!"/>
    <n v="0"/>
    <e v="#DIV/0!"/>
    <x v="3"/>
    <s v="GalitGe@justice.gov.il"/>
    <x v="565"/>
  </r>
  <r>
    <m/>
    <m/>
    <s v="4502623204"/>
    <s v="ZNB"/>
    <s v="0800"/>
    <s v=""/>
    <d v="2025-07-14T00:00:00"/>
    <m/>
    <m/>
    <m/>
    <s v="10000035"/>
    <s v="משרד החוץ"/>
    <s v=""/>
    <s v="3"/>
    <n v="3271.52"/>
    <s v="ILS"/>
    <n v="3271.52"/>
    <n v="0"/>
    <n v="0"/>
    <n v="0"/>
    <n v="3271.52"/>
    <s v=""/>
    <s v=" נסיעה עבור נציג משרד המשפטים בניו דלהי מרץ 2025 א"/>
    <s v=""/>
    <n v="0"/>
    <s v="@FM@"/>
    <s v="85"/>
    <s v=""/>
    <s v="043545631"/>
    <s v=""/>
    <s v=""/>
    <n v="3271.52"/>
    <n v="0"/>
    <n v="1507"/>
    <e v="#NUM!"/>
    <n v="0"/>
    <e v="#DIV/0!"/>
    <x v="3"/>
    <s v="GalitGe@justice.gov.il"/>
    <x v="407"/>
  </r>
  <r>
    <m/>
    <m/>
    <s v="4502623205"/>
    <s v="ZPFC"/>
    <s v="0800"/>
    <s v=""/>
    <d v="2025-07-15T00:00:00"/>
    <m/>
    <m/>
    <m/>
    <s v="40001575"/>
    <s v="קולמוס ביט (2002)  בע&quot;מ"/>
    <s v="513325472"/>
    <s v="3"/>
    <n v="1193.1199999999999"/>
    <s v="ILS"/>
    <n v="1193.1199999999999"/>
    <n v="0"/>
    <n v="0"/>
    <n v="0"/>
    <n v="1253.45"/>
    <s v=""/>
    <s v=" ציוד משקי עבור לשכת היועצת המשפטית לממשלה, טל ברי"/>
    <s v="X"/>
    <n v="0"/>
    <s v="@FM@"/>
    <s v="07"/>
    <s v=""/>
    <s v="043545631"/>
    <s v=""/>
    <s v="עדי מרום"/>
    <n v="1193.1199999999999"/>
    <n v="0"/>
    <n v="1507"/>
    <e v="#NUM!"/>
    <n v="0"/>
    <e v="#DIV/0!"/>
    <x v="3"/>
    <s v="GalitGe@justice.gov.il"/>
    <x v="179"/>
  </r>
  <r>
    <m/>
    <m/>
    <s v="4502623206"/>
    <s v="ZPFC"/>
    <s v="0800"/>
    <s v=""/>
    <d v="2025-07-15T00:00:00"/>
    <m/>
    <m/>
    <m/>
    <s v="40001103"/>
    <s v="קרביץ )4791( בעמ"/>
    <s v="510674039"/>
    <s v="3"/>
    <n v="19865.560000000001"/>
    <s v="ILS"/>
    <n v="19865.560000000001"/>
    <n v="0"/>
    <n v="0"/>
    <n v="0"/>
    <n v="20546.11"/>
    <s v=""/>
    <s v=" ציוד משרדי עבור הבניין החדש הנהלה,עומר הדס הנדלסמ"/>
    <s v="X"/>
    <n v="0"/>
    <s v="@FM@"/>
    <s v="07"/>
    <s v=""/>
    <s v="043545631"/>
    <s v=""/>
    <s v="אברהם לוי"/>
    <n v="19865.560000000001"/>
    <n v="0"/>
    <n v="1507"/>
    <e v="#NUM!"/>
    <n v="0"/>
    <e v="#DIV/0!"/>
    <x v="3"/>
    <s v="GalitGe@justice.gov.il"/>
    <x v="171"/>
  </r>
  <r>
    <m/>
    <m/>
    <s v="4502623207"/>
    <s v="ZPFC"/>
    <s v="0800"/>
    <s v=""/>
    <d v="2025-07-15T00:00:00"/>
    <m/>
    <m/>
    <m/>
    <s v="40001103"/>
    <s v="קרביץ )4791( בעמ"/>
    <s v="510674039"/>
    <s v="3"/>
    <n v="1192.17"/>
    <s v="ILS"/>
    <n v="1192.17"/>
    <n v="0"/>
    <n v="0"/>
    <n v="0"/>
    <n v="1233.02"/>
    <s v=""/>
    <s v=" ציוד משרדי עבור החטיבה החברתית, סיון יונסי, 050-6"/>
    <s v="X"/>
    <n v="0"/>
    <s v="@FM@"/>
    <s v="07"/>
    <s v=""/>
    <s v="043545631"/>
    <s v=""/>
    <s v="    סיון     בצלאל"/>
    <n v="1192.17"/>
    <n v="0"/>
    <n v="1507"/>
    <e v="#NUM!"/>
    <n v="0"/>
    <e v="#DIV/0!"/>
    <x v="3"/>
    <s v="GalitGe@justice.gov.il"/>
    <x v="171"/>
  </r>
  <r>
    <m/>
    <m/>
    <s v="4502623208"/>
    <s v="ZPFC"/>
    <s v="0800"/>
    <s v=""/>
    <d v="2025-07-15T00:00:00"/>
    <m/>
    <m/>
    <m/>
    <s v="40376926"/>
    <s v="ברורמן עדנה"/>
    <s v="028900124"/>
    <s v="3"/>
    <n v="4407.3"/>
    <s v="ILS"/>
    <n v="4407.3"/>
    <n v="0"/>
    <n v="0"/>
    <n v="0"/>
    <n v="4407.3"/>
    <s v=""/>
    <s v=" חותמות עבור בעלי תפקידים בניין חדש  הנהלה, אבי לו"/>
    <s v=""/>
    <n v="0"/>
    <s v="@FM@"/>
    <s v="23"/>
    <s v="57"/>
    <s v="043545631"/>
    <s v=""/>
    <s v="אברהם לוי"/>
    <n v="4407.3"/>
    <n v="0"/>
    <n v="1507"/>
    <e v="#NUM!"/>
    <n v="0"/>
    <e v="#DIV/0!"/>
    <x v="3"/>
    <s v="GalitGe@justice.gov.il"/>
    <x v="398"/>
  </r>
  <r>
    <m/>
    <m/>
    <s v="4502623209"/>
    <s v="ZPFC"/>
    <s v="0800"/>
    <s v=""/>
    <d v="2025-07-15T00:00:00"/>
    <m/>
    <m/>
    <m/>
    <s v="40376926"/>
    <s v="ברורמן עדנה"/>
    <s v="028900124"/>
    <s v="3"/>
    <n v="512.12"/>
    <s v="ILS"/>
    <n v="512.12"/>
    <n v="0"/>
    <n v="0"/>
    <n v="0"/>
    <n v="512.12"/>
    <s v=""/>
    <s v=" חותמות עבור  הנהלה, עומר הדס הנדלסמן, 050-9100156"/>
    <s v=""/>
    <n v="0"/>
    <s v="@FM@"/>
    <s v="23"/>
    <s v="57"/>
    <s v="043545631"/>
    <s v=""/>
    <s v="עומר הדס הנדלסמן"/>
    <n v="512.12"/>
    <n v="0"/>
    <n v="1507"/>
    <e v="#NUM!"/>
    <n v="0"/>
    <e v="#DIV/0!"/>
    <x v="3"/>
    <s v="GalitGe@justice.gov.il"/>
    <x v="398"/>
  </r>
  <r>
    <m/>
    <m/>
    <s v="4502623210"/>
    <s v="ZNB"/>
    <s v="0800"/>
    <s v=""/>
    <d v="2025-07-15T00:00:00"/>
    <m/>
    <m/>
    <m/>
    <s v="40285617"/>
    <s v="גואטה ציון חומרי בניין בע&quot;מ"/>
    <s v="514072339"/>
    <s v="3"/>
    <n v="1345.2"/>
    <s v="ILS"/>
    <n v="1345.2"/>
    <n v="0"/>
    <n v="0"/>
    <n v="0"/>
    <n v="1345.2"/>
    <s v=""/>
    <s v=" אביזרים לחדר כושר הנהלה, אבי לוי, 054-6440663 התש"/>
    <s v=""/>
    <n v="0"/>
    <s v="@FM@"/>
    <s v="23"/>
    <s v="57"/>
    <s v="043545631"/>
    <s v=""/>
    <s v="אברהם לוי"/>
    <n v="1345.2"/>
    <n v="0"/>
    <n v="1507"/>
    <e v="#NUM!"/>
    <n v="0"/>
    <e v="#DIV/0!"/>
    <x v="3"/>
    <s v="GalitGe@justice.gov.il"/>
    <x v="566"/>
  </r>
  <r>
    <m/>
    <m/>
    <s v="4502623211"/>
    <s v="ZNB"/>
    <s v="0800"/>
    <s v=""/>
    <d v="2025-07-15T00:00:00"/>
    <m/>
    <m/>
    <m/>
    <s v="40004535"/>
    <s v="אול סאל טרדינג בע&quot;מ"/>
    <s v="511436453"/>
    <s v="3"/>
    <n v="2284.48"/>
    <s v="ILS"/>
    <n v="2284.48"/>
    <n v="0"/>
    <n v="0"/>
    <n v="0"/>
    <n v="2284.48"/>
    <s v=""/>
    <s v="  דיספנסר עבור חדר אוכל בניין חדש הנהלה, אבי לוי,"/>
    <s v=""/>
    <n v="0"/>
    <s v="@FM@"/>
    <s v="23"/>
    <s v="57"/>
    <s v="043545631"/>
    <s v=""/>
    <s v="אברהם לוי"/>
    <n v="2284.48"/>
    <n v="0"/>
    <n v="1507"/>
    <e v="#NUM!"/>
    <n v="0"/>
    <e v="#DIV/0!"/>
    <x v="3"/>
    <s v="GalitGe@justice.gov.il"/>
    <x v="567"/>
  </r>
  <r>
    <m/>
    <m/>
    <s v="4502624790"/>
    <s v="ZPFC"/>
    <s v="0800"/>
    <s v=""/>
    <d v="2025-07-20T00:00:00"/>
    <m/>
    <m/>
    <m/>
    <s v="40001212"/>
    <s v="שחר - מוצרי נייר בע&quot;מ"/>
    <s v="511219933"/>
    <s v="3"/>
    <n v="1189.44"/>
    <s v="ILS"/>
    <n v="1189.44"/>
    <n v="0"/>
    <n v="0"/>
    <n v="0"/>
    <n v="1212.26"/>
    <s v=""/>
    <s v=" נייר צילום עבור ייעוץ וחקיקה (המחלקה למשפט בין-לא"/>
    <s v="X"/>
    <n v="0"/>
    <s v="@FM@"/>
    <s v="07"/>
    <s v=""/>
    <s v="043545631"/>
    <s v=""/>
    <s v="שמרית הרוש"/>
    <n v="1189.44"/>
    <n v="0"/>
    <n v="1507"/>
    <e v="#NUM!"/>
    <n v="0"/>
    <e v="#DIV/0!"/>
    <x v="3"/>
    <s v="GalitGe@justice.gov.il"/>
    <x v="475"/>
  </r>
  <r>
    <m/>
    <m/>
    <s v="4502625385"/>
    <s v="ZPFC"/>
    <s v="0800"/>
    <s v=""/>
    <d v="2025-07-21T00:00:00"/>
    <m/>
    <m/>
    <m/>
    <s v="40001575"/>
    <s v="קולמוס ביט (2002)  בע&quot;מ"/>
    <s v="513325472"/>
    <s v="3"/>
    <n v="1175.33"/>
    <s v="ILS"/>
    <n v="1175.33"/>
    <n v="0"/>
    <n v="0"/>
    <n v="0"/>
    <n v="1236.9100000000001"/>
    <s v=""/>
    <s v=" כיבוד משקי עבור אגף החשבות - כספים, איריס פישל, 0"/>
    <s v="X"/>
    <n v="0"/>
    <s v="@FM@"/>
    <s v="07"/>
    <s v=""/>
    <s v="043545631"/>
    <s v=""/>
    <s v="לינור כהן"/>
    <n v="1175.33"/>
    <n v="0"/>
    <n v="1507"/>
    <e v="#NUM!"/>
    <n v="0"/>
    <e v="#DIV/0!"/>
    <x v="3"/>
    <s v="GalitGe@justice.gov.il"/>
    <x v="175"/>
  </r>
  <r>
    <m/>
    <m/>
    <s v="4502625637"/>
    <s v="ZNB"/>
    <s v="0800"/>
    <s v=""/>
    <d v="2025-07-21T00:00:00"/>
    <m/>
    <m/>
    <m/>
    <s v="41765201"/>
    <s v="יחזקאלי עדנה"/>
    <s v="055990352"/>
    <s v="1"/>
    <n v="17496.59"/>
    <s v="ILS"/>
    <n v="17496.59"/>
    <n v="0"/>
    <n v="0"/>
    <n v="0"/>
    <n v="17496.59"/>
    <s v=""/>
    <s v=" סדנא לעובדים  המוערכים - בת כשעתיים באופן מקוון ב"/>
    <s v=""/>
    <n v="0"/>
    <s v="@FM@"/>
    <s v="23"/>
    <s v="57"/>
    <s v="043545631"/>
    <s v=""/>
    <s v="שמעון יצחקי"/>
    <n v="17496.59"/>
    <n v="0"/>
    <n v="1507"/>
    <e v="#NUM!"/>
    <n v="0"/>
    <e v="#DIV/0!"/>
    <x v="3"/>
    <s v="GalitGe@justice.gov.il"/>
    <x v="568"/>
  </r>
  <r>
    <m/>
    <m/>
    <s v="4502625638"/>
    <s v="ZNB"/>
    <s v="0800"/>
    <s v=""/>
    <d v="2025-07-22T00:00:00"/>
    <m/>
    <m/>
    <m/>
    <s v="42761869"/>
    <s v="אפ אין אפ בע&quot;מ"/>
    <s v="515975597"/>
    <s v="2"/>
    <n v="73632"/>
    <s v="ILS"/>
    <n v="73632"/>
    <n v="0"/>
    <n v="0"/>
    <n v="0"/>
    <n v="73632"/>
    <s v=""/>
    <s v=" שי לעובדים מצטיינים חטיבת ההון האנושי - משאבי אנו"/>
    <s v=""/>
    <n v="0"/>
    <s v="@FM@"/>
    <s v="23"/>
    <s v="57"/>
    <s v="043545631"/>
    <s v=""/>
    <s v="אביתר חלה"/>
    <n v="73632"/>
    <n v="0"/>
    <n v="1507"/>
    <e v="#NUM!"/>
    <n v="0"/>
    <e v="#DIV/0!"/>
    <x v="3"/>
    <s v="GalitGe@justice.gov.il"/>
    <x v="340"/>
  </r>
  <r>
    <m/>
    <m/>
    <s v="4502625639"/>
    <s v="ZNB"/>
    <s v="0800"/>
    <s v=""/>
    <d v="2025-07-22T00:00:00"/>
    <m/>
    <m/>
    <m/>
    <s v="40285617"/>
    <s v="גואטה ציון חומרי בניין בע&quot;מ"/>
    <s v="514072339"/>
    <s v="3"/>
    <n v="401.2"/>
    <s v="ILS"/>
    <n v="401.2"/>
    <n v="0"/>
    <n v="0"/>
    <n v="0"/>
    <n v="401.2"/>
    <s v=""/>
    <s v=" מראות גוף עבור חדר כושר בניין חדש הנהלה, עומר הדס"/>
    <s v=""/>
    <n v="0"/>
    <s v="@FM@"/>
    <s v="23"/>
    <s v="57"/>
    <s v="043545631"/>
    <s v=""/>
    <s v="אברהם לוי"/>
    <n v="401.2"/>
    <n v="0"/>
    <n v="1507"/>
    <e v="#NUM!"/>
    <n v="0"/>
    <e v="#DIV/0!"/>
    <x v="3"/>
    <s v="GalitGe@justice.gov.il"/>
    <x v="569"/>
  </r>
  <r>
    <m/>
    <m/>
    <s v="4502625640"/>
    <s v="ZPFC"/>
    <s v="0800"/>
    <s v=""/>
    <d v="2025-07-22T00:00:00"/>
    <m/>
    <m/>
    <m/>
    <s v="40001575"/>
    <s v="קולמוס ביט (2002)  בע&quot;מ"/>
    <s v="513325472"/>
    <s v=""/>
    <n v="1446.18"/>
    <s v="ILS"/>
    <n v="1446.18"/>
    <n v="0"/>
    <n v="0"/>
    <n v="0"/>
    <n v="0"/>
    <s v="X"/>
    <s v=" כיבוד משקי עבור נציבות תלונות הציבור על שופטים, נ"/>
    <s v="X"/>
    <n v="0"/>
    <s v="@FM@"/>
    <s v="07"/>
    <s v=""/>
    <s v="043545631"/>
    <s v=""/>
    <s v="נפתלי ג'רפי"/>
    <n v="1446.18"/>
    <n v="0"/>
    <n v="1507"/>
    <e v="#NUM!"/>
    <n v="0"/>
    <e v="#DIV/0!"/>
    <x v="3"/>
    <s v="GalitGe@justice.gov.il"/>
    <x v="175"/>
  </r>
  <r>
    <m/>
    <m/>
    <s v="4502625641"/>
    <s v="ZPFC"/>
    <s v="0800"/>
    <s v=""/>
    <d v="2025-07-22T00:00:00"/>
    <m/>
    <m/>
    <m/>
    <s v="40001575"/>
    <s v="קולמוס ביט (2002)  בע&quot;מ"/>
    <s v="513325472"/>
    <s v="3"/>
    <n v="1790.22"/>
    <s v="ILS"/>
    <n v="1790.22"/>
    <n v="0"/>
    <n v="0"/>
    <n v="0"/>
    <n v="1978.25"/>
    <s v=""/>
    <s v=" כיבוד משקי עבור יעוץ וחקיקה - המחלקה למשפט בינלאו"/>
    <s v="X"/>
    <n v="0"/>
    <s v="@FM@"/>
    <s v="07"/>
    <s v=""/>
    <s v="043545631"/>
    <s v=""/>
    <s v="שמרית הרוש"/>
    <n v="1790.22"/>
    <n v="0"/>
    <n v="1507"/>
    <e v="#NUM!"/>
    <n v="0"/>
    <e v="#DIV/0!"/>
    <x v="3"/>
    <s v="GalitGe@justice.gov.il"/>
    <x v="175"/>
  </r>
  <r>
    <m/>
    <m/>
    <s v="4502625642"/>
    <s v="ZPFC"/>
    <s v="0800"/>
    <s v=""/>
    <d v="2025-07-22T00:00:00"/>
    <m/>
    <m/>
    <m/>
    <s v="41583746"/>
    <s v="רפאלי אליהו"/>
    <s v="032388530"/>
    <s v="3"/>
    <n v="436.6"/>
    <s v="ILS"/>
    <n v="436.6"/>
    <n v="0"/>
    <n v="0"/>
    <n v="0"/>
    <n v="436.6"/>
    <s v=""/>
    <s v=" מוצרי חשמל קטנים עבור נציבות תלונות הציבור על שופ"/>
    <s v=""/>
    <n v="0"/>
    <s v="@FM@"/>
    <s v="23"/>
    <s v="57"/>
    <s v="043545631"/>
    <s v=""/>
    <s v="נפתלי ג'רפי"/>
    <n v="436.6"/>
    <n v="0"/>
    <n v="1507"/>
    <e v="#NUM!"/>
    <n v="0"/>
    <e v="#DIV/0!"/>
    <x v="3"/>
    <s v="GalitGe@justice.gov.il"/>
    <x v="178"/>
  </r>
  <r>
    <m/>
    <m/>
    <s v="4502625678"/>
    <s v="ZNB"/>
    <s v="0800"/>
    <s v=""/>
    <d v="2025-07-22T00:00:00"/>
    <m/>
    <m/>
    <m/>
    <s v="40175957"/>
    <s v="מגן דוד אדם - עוסק מורשה"/>
    <s v=""/>
    <s v="3"/>
    <n v="440"/>
    <s v="ILS"/>
    <n v="440"/>
    <n v="0"/>
    <n v="0"/>
    <n v="0"/>
    <n v="440"/>
    <s v=""/>
    <s v=" תשלום עבור פינוי עובד באמבולנס טסטה יפה פמ&quot;ח דרום"/>
    <s v=""/>
    <n v="0"/>
    <s v="@FM@"/>
    <s v="99"/>
    <s v=""/>
    <s v="043545631"/>
    <s v=""/>
    <s v="חוה לוי"/>
    <n v="440"/>
    <n v="0"/>
    <n v="1507"/>
    <e v="#NUM!"/>
    <n v="0"/>
    <e v="#DIV/0!"/>
    <x v="3"/>
    <s v="GalitGe@justice.gov.il"/>
    <x v="433"/>
  </r>
  <r>
    <m/>
    <m/>
    <s v="4502625681"/>
    <s v="ZPFC"/>
    <s v="0800"/>
    <s v=""/>
    <d v="2025-07-22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932.2"/>
    <s v=""/>
    <s v=" כיסא אורתופדי עבור העובד ימין ירון היחידה להעמדת"/>
    <s v=""/>
    <n v="0"/>
    <s v="@FM@"/>
    <s v="07"/>
    <s v=""/>
    <s v="043545631"/>
    <s v=""/>
    <s v="אברהם לוי"/>
    <n v="932.2"/>
    <n v="0"/>
    <n v="1507"/>
    <e v="#NUM!"/>
    <n v="0"/>
    <e v="#DIV/0!"/>
    <x v="3"/>
    <s v="GalitGe@justice.gov.il"/>
    <x v="228"/>
  </r>
  <r>
    <m/>
    <m/>
    <s v="4502625689"/>
    <s v="ZPFC"/>
    <s v="0800"/>
    <s v=""/>
    <d v="2025-07-22T00:00:00"/>
    <m/>
    <m/>
    <m/>
    <s v="41560727"/>
    <s v="מ.צ.מ. ציוד למחשבים ולמשרד בע&quot;מ"/>
    <s v="511133621"/>
    <s v=""/>
    <n v="771.72"/>
    <s v="ILS"/>
    <n v="771.72"/>
    <n v="0"/>
    <n v="0"/>
    <n v="0"/>
    <n v="0"/>
    <s v="X"/>
    <s v=" זרועות שולחניים עבור נציבות תלונות הציבור על שופט"/>
    <s v=""/>
    <n v="0"/>
    <s v="@FM@"/>
    <s v="23"/>
    <s v="57"/>
    <s v="043545631"/>
    <s v=""/>
    <s v="נפתלי ג'רפי"/>
    <n v="771.72"/>
    <n v="0"/>
    <n v="1507"/>
    <e v="#NUM!"/>
    <n v="0"/>
    <e v="#DIV/0!"/>
    <x v="3"/>
    <s v="GalitGe@justice.gov.il"/>
    <x v="570"/>
  </r>
  <r>
    <m/>
    <m/>
    <s v="4502625692"/>
    <s v="ZNB"/>
    <s v="0800"/>
    <s v=""/>
    <d v="2025-07-22T00:00:00"/>
    <m/>
    <m/>
    <m/>
    <s v="40001103"/>
    <s v="קרביץ )4791( בעמ"/>
    <s v="510674039"/>
    <s v="2"/>
    <n v="1298"/>
    <s v="ILS"/>
    <n v="1298"/>
    <n v="0"/>
    <n v="0"/>
    <n v="0"/>
    <n v="1298"/>
    <s v=""/>
    <s v=" בידורית ניידת אלחוטית עבור הבניין החדש הנהלה, אבי"/>
    <s v=""/>
    <n v="0"/>
    <s v="@FM@"/>
    <s v="23"/>
    <s v="57"/>
    <s v="043545631"/>
    <s v=""/>
    <s v="אברהם לוי"/>
    <n v="1298"/>
    <n v="0"/>
    <n v="1507"/>
    <e v="#NUM!"/>
    <n v="0"/>
    <e v="#DIV/0!"/>
    <x v="3"/>
    <s v="GalitGe@justice.gov.il"/>
    <x v="571"/>
  </r>
  <r>
    <m/>
    <m/>
    <s v="4502625695"/>
    <s v="ZPFC"/>
    <s v="0800"/>
    <s v=""/>
    <d v="2025-07-22T00:00:00"/>
    <m/>
    <m/>
    <m/>
    <s v="40003734"/>
    <s v="חב המשקם לתעסוקת קשישים ובעלי כושר"/>
    <s v="510355720"/>
    <s v="3"/>
    <n v="9086"/>
    <s v="ILS"/>
    <n v="9086"/>
    <n v="0"/>
    <n v="0"/>
    <n v="0"/>
    <n v="9086"/>
    <s v=""/>
    <s v=" תיקים עבור הבניין החדש הלשכה הראשית - הנהלה, עומר"/>
    <s v=""/>
    <n v="0"/>
    <s v="@FM@"/>
    <s v="23"/>
    <s v="10"/>
    <s v="043545631"/>
    <s v=""/>
    <s v="אברהם לוי"/>
    <n v="9086"/>
    <n v="0"/>
    <n v="1507"/>
    <e v="#NUM!"/>
    <n v="0"/>
    <e v="#DIV/0!"/>
    <x v="3"/>
    <s v="GalitGe@justice.gov.il"/>
    <x v="572"/>
  </r>
  <r>
    <m/>
    <m/>
    <s v="4502627187"/>
    <s v="ZNB"/>
    <s v="0800"/>
    <s v=""/>
    <d v="2025-07-27T00:00:00"/>
    <m/>
    <m/>
    <m/>
    <s v="70031581"/>
    <s v="ועד מרכזי משרד המשפטים"/>
    <s v=""/>
    <s v=""/>
    <n v="726450"/>
    <s v="ILS"/>
    <n v="726450"/>
    <n v="0"/>
    <n v="0"/>
    <n v="0"/>
    <n v="0"/>
    <s v="X"/>
    <s v=" תווי ראש השנה 2025 עבור לשכה ראשית איש קשר: אורית"/>
    <s v=""/>
    <n v="0"/>
    <s v=""/>
    <s v="88"/>
    <s v=""/>
    <s v="043545631"/>
    <s v=""/>
    <s v=""/>
    <n v="726450"/>
    <n v="0"/>
    <n v="1507"/>
    <e v="#NUM!"/>
    <n v="0"/>
    <e v="#DIV/0!"/>
    <x v="3"/>
    <s v="GalitGe@justice.gov.il"/>
    <x v="330"/>
  </r>
  <r>
    <m/>
    <m/>
    <s v="4502627192"/>
    <s v="ZNB"/>
    <s v="0800"/>
    <s v=""/>
    <d v="2025-07-27T00:00:00"/>
    <m/>
    <m/>
    <m/>
    <s v="70001138"/>
    <s v="ועד פרקליטות חיפה פלילי"/>
    <s v=""/>
    <s v=""/>
    <n v="25500"/>
    <s v="ILS"/>
    <n v="25500"/>
    <n v="0"/>
    <n v="0"/>
    <n v="0"/>
    <n v="0"/>
    <s v="X"/>
    <s v=" תווי שי עבור ראש השנה 2025 עבור פמ&quot;ח חיפה פלילי א"/>
    <s v=""/>
    <n v="0"/>
    <s v=""/>
    <s v="88"/>
    <s v=""/>
    <s v="043545631"/>
    <s v=""/>
    <s v=""/>
    <n v="25500"/>
    <n v="0"/>
    <n v="1507"/>
    <e v="#NUM!"/>
    <n v="0"/>
    <e v="#DIV/0!"/>
    <x v="3"/>
    <s v="GalitGe@justice.gov.il"/>
    <x v="430"/>
  </r>
  <r>
    <m/>
    <m/>
    <s v="4502627198"/>
    <s v="ZNB"/>
    <s v="0800"/>
    <s v=""/>
    <d v="2025-07-27T00:00:00"/>
    <m/>
    <m/>
    <m/>
    <s v="70000071"/>
    <s v="ועד פרקליטים - פרקליטות מרכז"/>
    <s v=""/>
    <s v=""/>
    <n v="30900"/>
    <s v="ILS"/>
    <n v="30900"/>
    <n v="0"/>
    <n v="0"/>
    <n v="0"/>
    <n v="0"/>
    <s v="X"/>
    <s v=" תווי שי לראש השנה 2025 עבור  פמ&quot;ח מרכז פלילי אשת"/>
    <s v=""/>
    <n v="0"/>
    <s v=""/>
    <s v="88"/>
    <s v=""/>
    <s v="043545631"/>
    <s v=""/>
    <s v=""/>
    <n v="30900"/>
    <n v="0"/>
    <n v="1507"/>
    <e v="#NUM!"/>
    <n v="0"/>
    <e v="#DIV/0!"/>
    <x v="3"/>
    <s v="GalitGe@justice.gov.il"/>
    <x v="331"/>
  </r>
  <r>
    <m/>
    <m/>
    <s v="4502627205"/>
    <s v="ZNB"/>
    <s v="0800"/>
    <s v=""/>
    <d v="2025-07-27T00:00:00"/>
    <m/>
    <m/>
    <m/>
    <s v="70000054"/>
    <s v="ועד פרקליטות מחוז צפון - פרקליטים"/>
    <s v=""/>
    <s v=""/>
    <n v="16800"/>
    <s v="ILS"/>
    <n v="16800"/>
    <n v="0"/>
    <n v="0"/>
    <n v="0"/>
    <n v="0"/>
    <s v="X"/>
    <s v=" תווי שי ראש השנה 2025 עבור פרקליטות צפון פלילי (פ"/>
    <s v=""/>
    <n v="0"/>
    <s v=""/>
    <s v="88"/>
    <s v=""/>
    <s v="043545631"/>
    <s v=""/>
    <s v=""/>
    <n v="16800"/>
    <n v="0"/>
    <n v="1507"/>
    <e v="#NUM!"/>
    <n v="0"/>
    <e v="#DIV/0!"/>
    <x v="3"/>
    <s v="GalitGe@justice.gov.il"/>
    <x v="573"/>
  </r>
  <r>
    <m/>
    <m/>
    <s v="4502627319"/>
    <s v="ZNB"/>
    <s v="0800"/>
    <s v=""/>
    <d v="2025-07-27T00:00:00"/>
    <m/>
    <m/>
    <m/>
    <s v="70000064"/>
    <s v="ועד פרקליטות מחוז צפון - נצרת"/>
    <s v=""/>
    <s v=""/>
    <n v="4200"/>
    <s v="ILS"/>
    <n v="4200"/>
    <n v="0"/>
    <n v="0"/>
    <n v="0"/>
    <n v="0"/>
    <s v="X"/>
    <s v=" תווי שי ראש השנה 2025 פמ&quot;ח צפון אשת קשר: אורית לו"/>
    <s v=""/>
    <n v="0"/>
    <s v=""/>
    <s v="88"/>
    <s v=""/>
    <s v="043545631"/>
    <s v=""/>
    <s v=""/>
    <n v="4200"/>
    <n v="0"/>
    <n v="1507"/>
    <e v="#NUM!"/>
    <n v="0"/>
    <e v="#DIV/0!"/>
    <x v="3"/>
    <s v="GalitGe@justice.gov.il"/>
    <x v="573"/>
  </r>
  <r>
    <m/>
    <m/>
    <s v="4502627323"/>
    <s v="ZNB"/>
    <s v="0800"/>
    <s v=""/>
    <d v="2025-07-27T00:00:00"/>
    <m/>
    <m/>
    <m/>
    <s v="70031986"/>
    <s v="ועד פרקליטות מחוז צפון אזרחי"/>
    <s v=""/>
    <s v=""/>
    <n v="9900"/>
    <s v="ILS"/>
    <n v="9900"/>
    <n v="0"/>
    <n v="0"/>
    <n v="0"/>
    <n v="0"/>
    <s v="X"/>
    <s v=" תווי שי ראש השנה 2025 עבור פרקליטות צפון אזרחי פר"/>
    <s v=""/>
    <n v="0"/>
    <s v=""/>
    <s v="88"/>
    <s v=""/>
    <s v="043545631"/>
    <s v=""/>
    <s v=""/>
    <n v="9900"/>
    <n v="0"/>
    <n v="1507"/>
    <e v="#NUM!"/>
    <n v="0"/>
    <e v="#DIV/0!"/>
    <x v="3"/>
    <s v="GalitGe@justice.gov.il"/>
    <x v="573"/>
  </r>
  <r>
    <m/>
    <m/>
    <s v="4502627337"/>
    <s v="ZNB"/>
    <s v="0800"/>
    <s v=""/>
    <d v="2025-07-27T00:00:00"/>
    <m/>
    <m/>
    <m/>
    <s v="70001136"/>
    <s v="ועד פרקליטות ת&quot;א (אזרחי)"/>
    <s v=""/>
    <s v=""/>
    <n v="27600"/>
    <s v="ILS"/>
    <n v="27600"/>
    <n v="0"/>
    <n v="0"/>
    <n v="0"/>
    <n v="0"/>
    <s v="X"/>
    <s v=" תווי שי ראש השנה 2025 עבור פרקליטות ת&quot;א אזרחי אשת"/>
    <s v=""/>
    <n v="0"/>
    <s v=""/>
    <s v="88"/>
    <s v=""/>
    <s v="043545631"/>
    <s v=""/>
    <s v=""/>
    <n v="27600"/>
    <n v="0"/>
    <n v="1507"/>
    <e v="#NUM!"/>
    <n v="0"/>
    <e v="#DIV/0!"/>
    <x v="3"/>
    <s v="GalitGe@justice.gov.il"/>
    <x v="573"/>
  </r>
  <r>
    <m/>
    <m/>
    <s v="4502627341"/>
    <s v="ZNB"/>
    <s v="0800"/>
    <s v=""/>
    <d v="2025-07-27T00:00:00"/>
    <m/>
    <m/>
    <m/>
    <s v="70001137"/>
    <s v="ועד פרקליטות מחוז דרום"/>
    <s v=""/>
    <s v=""/>
    <n v="15222"/>
    <s v="ILS"/>
    <n v="15222"/>
    <n v="0"/>
    <n v="0"/>
    <n v="0"/>
    <n v="0"/>
    <s v="X"/>
    <s v=" תווי שי ראש השנה 2025 עבור פמ&quot;ח דרום אזרחי אשת קש"/>
    <s v=""/>
    <n v="0"/>
    <s v=""/>
    <s v="88"/>
    <s v=""/>
    <s v="043545631"/>
    <s v=""/>
    <s v=""/>
    <n v="15222"/>
    <n v="0"/>
    <n v="1507"/>
    <e v="#NUM!"/>
    <n v="0"/>
    <e v="#DIV/0!"/>
    <x v="3"/>
    <s v="GalitGe@justice.gov.il"/>
    <x v="573"/>
  </r>
  <r>
    <m/>
    <m/>
    <s v="4502627345"/>
    <s v="ZNB"/>
    <s v="0800"/>
    <s v=""/>
    <d v="2025-07-27T00:00:00"/>
    <m/>
    <m/>
    <m/>
    <s v="70000046"/>
    <s v="ועד פרקליטות מחוז ת&quot;א - פלילי"/>
    <s v=""/>
    <s v=""/>
    <n v="25500"/>
    <s v="ILS"/>
    <n v="25500"/>
    <n v="0"/>
    <n v="0"/>
    <n v="0"/>
    <n v="0"/>
    <s v="X"/>
    <s v=" תווי שי ראש השנה 2025  עבור פרקליטות פרקליטות ת&quot;א"/>
    <s v=""/>
    <n v="0"/>
    <s v=""/>
    <s v="88"/>
    <s v=""/>
    <s v="043545631"/>
    <s v=""/>
    <s v=""/>
    <n v="25500"/>
    <n v="0"/>
    <n v="1507"/>
    <e v="#NUM!"/>
    <n v="0"/>
    <e v="#DIV/0!"/>
    <x v="3"/>
    <s v="GalitGe@justice.gov.il"/>
    <x v="573"/>
  </r>
  <r>
    <m/>
    <m/>
    <s v="4502627349"/>
    <s v="ZNB"/>
    <s v="0800"/>
    <s v=""/>
    <d v="2025-07-27T00:00:00"/>
    <m/>
    <m/>
    <m/>
    <s v="70000065"/>
    <s v="ועד פרקליטות מחוז דרום"/>
    <s v=""/>
    <s v=""/>
    <n v="31650"/>
    <s v="ILS"/>
    <n v="31650"/>
    <n v="0"/>
    <n v="0"/>
    <n v="0"/>
    <n v="0"/>
    <s v="X"/>
    <s v=" תווי שי ראש השנה 2025 עבור פרקליטות דרום פלילי אש"/>
    <s v=""/>
    <n v="0"/>
    <s v=""/>
    <s v="88"/>
    <s v=""/>
    <s v="043545631"/>
    <s v=""/>
    <s v=""/>
    <n v="31650"/>
    <n v="0"/>
    <n v="1507"/>
    <e v="#NUM!"/>
    <n v="0"/>
    <e v="#DIV/0!"/>
    <x v="3"/>
    <s v="GalitGe@justice.gov.il"/>
    <x v="573"/>
  </r>
  <r>
    <m/>
    <m/>
    <s v="4502627351"/>
    <s v="ZNB"/>
    <s v="0800"/>
    <s v=""/>
    <d v="2025-07-27T00:00:00"/>
    <m/>
    <m/>
    <m/>
    <s v="70000045"/>
    <s v="ועד פרקליטות מחוז חיפה"/>
    <s v=""/>
    <s v=""/>
    <n v="20700"/>
    <s v="ILS"/>
    <n v="20700"/>
    <n v="0"/>
    <n v="0"/>
    <n v="0"/>
    <n v="0"/>
    <s v="X"/>
    <s v=" תווי שי ראש השנה 2025 עבור פרקליטות חיפה אזרחי אש"/>
    <s v=""/>
    <n v="0"/>
    <s v=""/>
    <s v="88"/>
    <s v=""/>
    <s v="043545631"/>
    <s v=""/>
    <s v=""/>
    <n v="20700"/>
    <n v="0"/>
    <n v="1507"/>
    <e v="#NUM!"/>
    <n v="0"/>
    <e v="#DIV/0!"/>
    <x v="3"/>
    <s v="GalitGe@justice.gov.il"/>
    <x v="573"/>
  </r>
  <r>
    <m/>
    <m/>
    <s v="4502627357"/>
    <s v="ZNB"/>
    <s v="0800"/>
    <s v=""/>
    <d v="2025-07-27T00:00:00"/>
    <m/>
    <m/>
    <m/>
    <s v="70000049"/>
    <s v="ועד פרקליטות מחוז ירושלים"/>
    <s v=""/>
    <s v=""/>
    <n v="25500"/>
    <s v="ILS"/>
    <n v="25500"/>
    <n v="0"/>
    <n v="0"/>
    <n v="0"/>
    <n v="0"/>
    <s v="X"/>
    <s v=" תווי שי ראש השנה 2025 עבור פרקליטות ירושלים פלילי"/>
    <s v=""/>
    <n v="0"/>
    <s v=""/>
    <s v="88"/>
    <s v=""/>
    <s v="043545631"/>
    <s v=""/>
    <s v=""/>
    <n v="25500"/>
    <n v="0"/>
    <n v="1507"/>
    <e v="#NUM!"/>
    <n v="0"/>
    <e v="#DIV/0!"/>
    <x v="3"/>
    <s v="GalitGe@justice.gov.il"/>
    <x v="573"/>
  </r>
  <r>
    <m/>
    <m/>
    <s v="4502627360"/>
    <s v="ZNB"/>
    <s v="0800"/>
    <s v=""/>
    <d v="2025-07-27T00:00:00"/>
    <m/>
    <m/>
    <s v="גלית שמואל"/>
    <s v="70000045"/>
    <s v="ועד פרקליטות מחוז חיפה"/>
    <s v=""/>
    <s v=""/>
    <n v="20100"/>
    <s v="ILS"/>
    <n v="20100"/>
    <n v="0"/>
    <n v="0"/>
    <n v="0"/>
    <n v="0"/>
    <s v="X"/>
    <s v=" תווי שי ראש השנה 2025 עבור פרקליטות חיפה אזרחי אש"/>
    <s v=""/>
    <n v="0"/>
    <s v=""/>
    <s v="88"/>
    <s v=""/>
    <s v="043545631"/>
    <s v=""/>
    <s v=""/>
    <n v="20100"/>
    <n v="0"/>
    <n v="1507"/>
    <e v="#NUM!"/>
    <n v="0"/>
    <e v="#DIV/0!"/>
    <x v="3"/>
    <s v="GalitGe@justice.gov.il"/>
    <x v="573"/>
  </r>
  <r>
    <m/>
    <m/>
    <s v="4502285455"/>
    <s v="ZPFC"/>
    <s v="0800"/>
    <s v=""/>
    <d v="2023-01-23T00:00:00"/>
    <m/>
    <m/>
    <s v="חן פילי"/>
    <s v="40004164"/>
    <s v="פז קמעונאות ואנרגיה בע&quot;מ"/>
    <s v="510216054"/>
    <s v="3"/>
    <n v="62214.19"/>
    <s v="ILS"/>
    <n v="62214.19"/>
    <n v="98.11"/>
    <n v="61960.43"/>
    <n v="61040.93"/>
    <n v="253.76"/>
    <s v=""/>
    <s v=" סולר להסקה עבור לשכה ראשית י-ם . אמיר סרחאן 05421"/>
    <s v=""/>
    <n v="0"/>
    <s v="@FM@"/>
    <s v="07"/>
    <s v=""/>
    <s v="311227151"/>
    <s v=""/>
    <s v="אמיר סרחאן"/>
    <n v="1173.26"/>
    <n v="0"/>
    <n v="1507"/>
    <e v="#NUM!"/>
    <n v="98.11"/>
    <e v="#DIV/0!"/>
    <x v="3"/>
    <e v="#N/A"/>
    <x v="319"/>
  </r>
  <r>
    <m/>
    <m/>
    <s v="4502320786"/>
    <s v="ZPFC"/>
    <s v="0800"/>
    <s v=""/>
    <d v="2023-04-30T00:00:00"/>
    <m/>
    <m/>
    <s v="חן פילי"/>
    <s v="40200779"/>
    <s v="א&quot;ד מירז תעשיות בע&quot;מ"/>
    <s v="511402125"/>
    <s v="3"/>
    <n v="60154.3"/>
    <s v="ILS"/>
    <n v="60154.3"/>
    <n v="87.18"/>
    <n v="52250.45"/>
    <n v="52250.45"/>
    <n v="7387.64"/>
    <s v=""/>
    <s v=" ריהוט עבור פרויקט- אפ&quot;כ מח' כלכלית י-ם, א&quot;ק: ניצה"/>
    <s v="X"/>
    <n v="0"/>
    <s v="@FM@"/>
    <s v="07"/>
    <s v=""/>
    <s v="311227151"/>
    <s v=""/>
    <s v=""/>
    <n v="7751.42"/>
    <n v="0"/>
    <n v="1507"/>
    <e v="#NUM!"/>
    <n v="87.18"/>
    <e v="#DIV/0!"/>
    <x v="3"/>
    <e v="#N/A"/>
    <x v="459"/>
  </r>
  <r>
    <m/>
    <m/>
    <s v="4502018450"/>
    <s v="ZNB"/>
    <s v="0800"/>
    <s v=""/>
    <d v="2021-04-06T00:00:00"/>
    <m/>
    <m/>
    <s v="יחיאל ליכטנשטיין"/>
    <s v="41448450"/>
    <s v="קלעי, רוזן ושות', משרד"/>
    <s v="558249702"/>
    <s v="3"/>
    <n v="45588"/>
    <s v="ILS"/>
    <n v="45588"/>
    <n v="12.26"/>
    <n v="5588"/>
    <n v="5588"/>
    <n v="40000"/>
    <s v=""/>
    <s v=" פלוני נ' קשת מספר ספק: 41448450 הזמנת רכש לעו&quot;ד א"/>
    <s v=""/>
    <n v="0"/>
    <s v="@FM@"/>
    <s v="91"/>
    <s v=""/>
    <s v="305394199"/>
    <s v=""/>
    <s v="נטע משה"/>
    <n v="40000"/>
    <n v="0"/>
    <n v="1507"/>
    <e v="#NUM!"/>
    <n v="12.26"/>
    <e v="#DIV/0!"/>
    <x v="3"/>
    <e v="#N/A"/>
    <x v="574"/>
  </r>
  <r>
    <m/>
    <m/>
    <s v="4502018454"/>
    <s v="ZNB"/>
    <s v="0800"/>
    <s v=""/>
    <d v="2021-04-06T00:00:00"/>
    <m/>
    <m/>
    <m/>
    <s v="41448450"/>
    <s v="קלעי, רוזן ושות', משרד"/>
    <s v="558249702"/>
    <s v="3"/>
    <n v="45588"/>
    <s v="ILS"/>
    <n v="45588"/>
    <n v="12.26"/>
    <n v="5588"/>
    <n v="5588"/>
    <n v="40000"/>
    <s v=""/>
    <s v=" פלוני נ' גוגל מספר ספק: 41448450 הזמנת רכש לעו&quot;ד"/>
    <s v=""/>
    <n v="0"/>
    <s v="@FM@"/>
    <s v="91"/>
    <s v=""/>
    <s v="305394199"/>
    <s v=""/>
    <s v="נטע משה"/>
    <n v="40000"/>
    <n v="0"/>
    <n v="1507"/>
    <e v="#NUM!"/>
    <n v="12.26"/>
    <e v="#DIV/0!"/>
    <x v="3"/>
    <e v="#N/A"/>
    <x v="574"/>
  </r>
  <r>
    <m/>
    <m/>
    <s v="4502582521"/>
    <s v="ZNB"/>
    <s v="0800"/>
    <s v=""/>
    <d v="2025-03-12T00:00:00"/>
    <d v="2025-01-01T00:00:00"/>
    <d v="2025-12-31T00:00:00"/>
    <s v="יחיאל ליכטנשטיין"/>
    <s v="40001490"/>
    <s v="יס שרותי טלוויזיה ותקשורת בע&quot;מ"/>
    <s v="512705138"/>
    <s v="3"/>
    <n v="19540.8"/>
    <s v="ILS"/>
    <n v="19540.8"/>
    <n v="81.739999999999995"/>
    <n v="15972.98"/>
    <n v="10076.629999999999"/>
    <n v="3567.82"/>
    <s v=""/>
    <s v=" יס שרותי טלוויזיה ותקשורת בע&quot;מ חטיבת תפעול ולוגיס"/>
    <s v=""/>
    <n v="0"/>
    <s v="@FM@"/>
    <s v="23"/>
    <s v="57"/>
    <s v="305394199"/>
    <s v=""/>
    <s v="הדס לוגסי זקו"/>
    <n v="3567.82"/>
    <n v="11"/>
    <n v="7"/>
    <n v="4"/>
    <n v="81.739999999999995"/>
    <n v="0.63636363636363635"/>
    <x v="1"/>
    <e v="#N/A"/>
    <x v="575"/>
  </r>
  <r>
    <m/>
    <m/>
    <s v="4501825072"/>
    <s v="ZNB"/>
    <s v="0800"/>
    <s v=""/>
    <d v="2019-11-11T00:00:00"/>
    <d v="2019-11-06T00:00:00"/>
    <d v="2025-11-07T00:00:00"/>
    <s v="מאיה לוי"/>
    <s v="41375488"/>
    <s v="זלצמן סוזן איילה"/>
    <s v="022181630"/>
    <s v="3"/>
    <n v="116710.3"/>
    <s v="ILS"/>
    <n v="116710.3"/>
    <n v="33.31"/>
    <n v="38735.870000000003"/>
    <n v="38684.949999999997"/>
    <n v="40877.68"/>
    <s v=""/>
    <s v=" ייעוץ פסיכולוגי איש קשר: מנשה מלול פרוטוקול 144/1"/>
    <s v=""/>
    <n v="0"/>
    <s v="@FM@"/>
    <s v="23"/>
    <s v="57"/>
    <s v="038792313"/>
    <s v=""/>
    <s v=""/>
    <n v="40877.69"/>
    <n v="72"/>
    <n v="68"/>
    <n v="3"/>
    <n v="33.31"/>
    <n v="0.94444444444444442"/>
    <x v="0"/>
    <s v="MayaLe@justice.gov.il "/>
    <x v="576"/>
  </r>
  <r>
    <m/>
    <m/>
    <s v="4502266328"/>
    <s v="ZPFC"/>
    <s v="0800"/>
    <s v=""/>
    <d v="2022-12-18T00:00:00"/>
    <d v="2022-12-15T00:00:00"/>
    <d v="2025-12-14T00:00:00"/>
    <m/>
    <s v="40272205"/>
    <s v="אלפי משה"/>
    <s v="022172852"/>
    <s v="3"/>
    <n v="471999.98"/>
    <s v="ILS"/>
    <n v="471999.98"/>
    <n v="72.44"/>
    <n v="339965.35"/>
    <n v="339965.35"/>
    <n v="130103"/>
    <s v=""/>
    <s v=" מכרז דיגיטל-9-2019-משה אלפי  אלפים הפקות הארכתי ת"/>
    <s v=""/>
    <n v="0"/>
    <s v="@FM@"/>
    <s v="07"/>
    <s v=""/>
    <s v="038792313"/>
    <s v=""/>
    <s v="דנה אוטמזגין"/>
    <n v="130103"/>
    <n v="35"/>
    <n v="31"/>
    <n v="4"/>
    <n v="72.44"/>
    <n v="0.88571428571428568"/>
    <x v="1"/>
    <s v="MayaLe@justice.gov.il "/>
    <x v="190"/>
  </r>
  <r>
    <m/>
    <m/>
    <s v="4502358509"/>
    <s v="ZPFC"/>
    <s v="0800"/>
    <s v=""/>
    <d v="2023-08-07T00:00:00"/>
    <d v="2024-08-02T00:00:00"/>
    <d v="2025-08-01T00:00:00"/>
    <s v="מאיה לוי"/>
    <s v="40439142"/>
    <s v="באזילה בע&quot;מ"/>
    <s v="514166263"/>
    <s v="3"/>
    <n v="301520.95"/>
    <s v="ILS"/>
    <n v="301520.95"/>
    <n v="44.95"/>
    <n v="134406.03"/>
    <n v="134406.04"/>
    <n v="166017.65"/>
    <s v=""/>
    <s v=" אגף טכנולוגיות דיגיטליות ומידע- יניב מלכה  055-88"/>
    <s v=""/>
    <n v="0"/>
    <s v="@FM@"/>
    <s v="07"/>
    <s v=""/>
    <s v="038792313"/>
    <s v=""/>
    <s v="ששון סופרי"/>
    <n v="166017.65"/>
    <n v="11"/>
    <n v="12"/>
    <e v="#NUM!"/>
    <n v="44.95"/>
    <n v="1.0909090909090908"/>
    <x v="0"/>
    <s v="MayaLe@justice.gov.il "/>
    <x v="333"/>
  </r>
  <r>
    <m/>
    <s v="102"/>
    <s v="4502495656"/>
    <s v="ZNB"/>
    <s v="0800"/>
    <s v=""/>
    <d v="2024-08-07T00:00:00"/>
    <d v="2024-08-01T00:00:00"/>
    <d v="2025-12-31T00:00:00"/>
    <s v="סתיו יצקן יפת"/>
    <s v="40007161"/>
    <s v="אשמורת ניהול נכסים בע&quot;מ"/>
    <s v="512620477"/>
    <s v="3"/>
    <n v="151281.9"/>
    <s v="ILS"/>
    <n v="151281.9"/>
    <n v="97.34"/>
    <n v="146966.73000000001"/>
    <n v="146966.73000000001"/>
    <n v="4019.26"/>
    <s v=""/>
    <s v=" עבודות שיפוצים תחזוקה והתאמות בתחום הבינוי ותשתיו"/>
    <s v=""/>
    <n v="0"/>
    <s v="@FM@"/>
    <s v="23"/>
    <s v="01"/>
    <s v="206787160"/>
    <s v=""/>
    <s v="עוזי נעים"/>
    <n v="4019.26"/>
    <n v="16"/>
    <n v="12"/>
    <n v="4"/>
    <n v="97.34"/>
    <n v="0.75"/>
    <x v="1"/>
    <e v="#N/A"/>
    <x v="90"/>
  </r>
  <r>
    <m/>
    <s v="189"/>
    <s v="4502002562"/>
    <s v="ZNB"/>
    <s v="0800"/>
    <s v=""/>
    <d v="2021-02-15T00:00:00"/>
    <m/>
    <m/>
    <s v="אסתר ואנונו"/>
    <s v="40275759"/>
    <s v="גורי את גורי חברת עורכי דין"/>
    <s v="513754994"/>
    <s v="3"/>
    <n v="49796"/>
    <s v="ILS"/>
    <n v="49796"/>
    <n v="41.25"/>
    <n v="20366.79"/>
    <n v="20605.47"/>
    <n v="31889.5"/>
    <s v=""/>
    <s v=" יו&quot;ר ועדת מס רכוש אשת קשר יעל מירזאי, פלאפון 0547"/>
    <s v="X"/>
    <n v="0"/>
    <s v="@FM@"/>
    <s v="76"/>
    <s v=""/>
    <s v="069673994"/>
    <s v=""/>
    <s v=""/>
    <n v="29255.15"/>
    <n v="0"/>
    <n v="1507"/>
    <e v="#NUM!"/>
    <n v="41.25"/>
    <e v="#DIV/0!"/>
    <x v="3"/>
    <e v="#N/A"/>
    <x v="577"/>
  </r>
  <r>
    <m/>
    <m/>
    <s v="4502003555"/>
    <s v="ZNB"/>
    <s v="0800"/>
    <s v=""/>
    <d v="2021-02-17T00:00:00"/>
    <d v="2019-11-24T00:00:00"/>
    <d v="2029-11-23T00:00:00"/>
    <m/>
    <s v="40940185"/>
    <s v="יהודה פלד שמאי מקרקעין בע&quot;מ"/>
    <s v="514641737"/>
    <s v="3"/>
    <n v="89247.6"/>
    <s v="ILS"/>
    <n v="89247.6"/>
    <n v="85.38"/>
    <n v="77494.95"/>
    <n v="79885.259999999995"/>
    <n v="0"/>
    <s v=""/>
    <s v=" חבר ועדת השגות אשת קשר ריקי פרנסה, פלאפון 0506217"/>
    <s v="X"/>
    <n v="0"/>
    <s v="@FM@"/>
    <s v="76"/>
    <s v=""/>
    <s v="069673994"/>
    <s v=" 10,045.00"/>
    <s v="רבקה פרנסה"/>
    <n v="13043.68"/>
    <n v="119"/>
    <n v="68"/>
    <n v="51"/>
    <n v="85.38"/>
    <n v="0.5714285714285714"/>
    <x v="1"/>
    <e v="#N/A"/>
    <x v="578"/>
  </r>
  <r>
    <m/>
    <m/>
    <s v="4502025042"/>
    <s v="ZNB"/>
    <s v="0800"/>
    <s v=""/>
    <d v="2021-04-26T00:00:00"/>
    <d v="2018-08-29T00:00:00"/>
    <d v="2026-09-09T00:00:00"/>
    <s v="אסתר ואנונו"/>
    <s v="40565852"/>
    <s v="יו אנד מור יועצים בע&quot;מ"/>
    <s v="514390681"/>
    <s v="3"/>
    <n v="218556"/>
    <s v="ILS"/>
    <n v="218556"/>
    <n v="99.86"/>
    <n v="216921.78"/>
    <n v="219485.18"/>
    <n v="0"/>
    <s v=""/>
    <s v=" חבר ועדת מס רכוש אשת קשר יעל מירזאי, פלאפון 05476"/>
    <s v="X"/>
    <n v="0"/>
    <s v="@FM@"/>
    <s v="76"/>
    <s v=""/>
    <s v="069673994"/>
    <s v="254.80"/>
    <s v=""/>
    <n v="298.10000000000002"/>
    <n v="96"/>
    <n v="83"/>
    <n v="13"/>
    <n v="99.86"/>
    <n v="0.86458333333333337"/>
    <x v="1"/>
    <e v="#N/A"/>
    <x v="578"/>
  </r>
  <r>
    <m/>
    <m/>
    <s v="4501959734"/>
    <s v="ZNB"/>
    <s v="0800"/>
    <s v=""/>
    <d v="2020-11-15T00:00:00"/>
    <m/>
    <m/>
    <s v="גלית שמואל"/>
    <s v="42165196"/>
    <s v="הרואה נריה"/>
    <s v="039909742"/>
    <s v="3"/>
    <n v="51823"/>
    <s v="ILS"/>
    <n v="51823"/>
    <n v="4.55"/>
    <n v="2358"/>
    <n v="2358"/>
    <n v="24465"/>
    <s v=""/>
    <s v="  מימון אגרת בית משפט וכיסוי הוצאות משפט עבור תיק"/>
    <s v=""/>
    <n v="0"/>
    <s v="@FM@"/>
    <s v="91"/>
    <s v=""/>
    <s v="043545631"/>
    <s v=""/>
    <s v="עדי מרום"/>
    <n v="24465"/>
    <n v="0"/>
    <n v="1507"/>
    <e v="#NUM!"/>
    <n v="4.55"/>
    <e v="#DIV/0!"/>
    <x v="3"/>
    <s v="GalitGe@justice.gov.il"/>
    <x v="579"/>
  </r>
  <r>
    <m/>
    <m/>
    <s v="4502214911"/>
    <s v="ZNB"/>
    <s v="0800"/>
    <s v=""/>
    <d v="2022-08-15T00:00:00"/>
    <m/>
    <m/>
    <m/>
    <s v="40000534"/>
    <s v="עלה - עמותה לקידום הסטודנטים העוורי"/>
    <s v=""/>
    <s v="3"/>
    <n v="4800"/>
    <s v="ILS"/>
    <n v="4800"/>
    <n v="58.33"/>
    <n v="2800"/>
    <n v="2800"/>
    <n v="2000"/>
    <s v=""/>
    <s v=" השכרת מסכים ללקויי ראיה בבחינות מנהלת היחידות המק"/>
    <s v=""/>
    <n v="0"/>
    <s v="@FM@"/>
    <s v="23"/>
    <s v="57"/>
    <s v="043545631"/>
    <s v=""/>
    <s v="לימור ניזרי"/>
    <n v="2000"/>
    <n v="0"/>
    <n v="1507"/>
    <e v="#NUM!"/>
    <n v="58.33"/>
    <e v="#DIV/0!"/>
    <x v="3"/>
    <s v="GalitGe@justice.gov.il"/>
    <x v="580"/>
  </r>
  <r>
    <m/>
    <m/>
    <s v="4502432849"/>
    <s v="ZPFC"/>
    <s v="0800"/>
    <s v=""/>
    <d v="2024-02-06T00:00:00"/>
    <m/>
    <m/>
    <m/>
    <s v="42364085"/>
    <s v="ביטון יוסף"/>
    <s v="036003432"/>
    <s v="3"/>
    <n v="5042.7299999999996"/>
    <s v="ILS"/>
    <n v="5042.7299999999996"/>
    <n v="81.239999999999995"/>
    <n v="4105.7299999999996"/>
    <n v="4096.76"/>
    <n v="945.97"/>
    <s v=""/>
    <s v=" שתייה עבור חדלות פירעון"/>
    <s v=""/>
    <n v="0"/>
    <s v="@FM@"/>
    <s v="23"/>
    <s v="57"/>
    <s v="043545631"/>
    <s v="772.00"/>
    <s v=""/>
    <n v="945.97"/>
    <n v="0"/>
    <n v="1507"/>
    <e v="#NUM!"/>
    <n v="81.239999999999995"/>
    <e v="#DIV/0!"/>
    <x v="3"/>
    <s v="GalitGe@justice.gov.il"/>
    <x v="380"/>
  </r>
  <r>
    <m/>
    <m/>
    <s v="4502442892"/>
    <s v="ZPFC"/>
    <s v="0800"/>
    <s v=""/>
    <d v="2024-03-03T00:00:00"/>
    <m/>
    <m/>
    <m/>
    <s v="40001103"/>
    <s v="קרביץ )4791( בעמ"/>
    <s v="510674039"/>
    <s v="3"/>
    <n v="9944.56"/>
    <s v="ILS"/>
    <n v="9944.56"/>
    <n v="91.7"/>
    <n v="9112.06"/>
    <n v="10152.36"/>
    <n v="962.35"/>
    <s v=""/>
    <s v=" ציוד משרדי עבור הממונה על חדלות פירעון לינה טננבא"/>
    <s v="X"/>
    <n v="0"/>
    <s v="@FM@"/>
    <s v="07"/>
    <s v=""/>
    <s v="043545631"/>
    <s v=""/>
    <s v="אליאנה טננבאום"/>
    <n v="831.95"/>
    <n v="0"/>
    <n v="1507"/>
    <e v="#NUM!"/>
    <n v="91.7"/>
    <e v="#DIV/0!"/>
    <x v="3"/>
    <s v="GalitGe@justice.gov.il"/>
    <x v="171"/>
  </r>
  <r>
    <m/>
    <m/>
    <s v="4502442895"/>
    <s v="ZPFC"/>
    <s v="0800"/>
    <s v=""/>
    <d v="2024-03-03T00:00:00"/>
    <m/>
    <m/>
    <m/>
    <s v="40001103"/>
    <s v="קרביץ )4791( בעמ"/>
    <s v="510674039"/>
    <s v="3"/>
    <n v="2863.21"/>
    <s v="ILS"/>
    <n v="2863.21"/>
    <n v="88.95"/>
    <n v="2544.48"/>
    <n v="2834.79"/>
    <n v="368.69"/>
    <s v=""/>
    <s v=" ציוד משרדי עבור: הממונה על חדלות פירעון ת&quot;א, רוית"/>
    <s v="X"/>
    <n v="0"/>
    <s v="@FM@"/>
    <s v="07"/>
    <s v=""/>
    <s v="043545631"/>
    <s v=""/>
    <s v="אליאנה טננבאום"/>
    <n v="318.73"/>
    <n v="0"/>
    <n v="1507"/>
    <e v="#NUM!"/>
    <n v="88.95"/>
    <e v="#DIV/0!"/>
    <x v="3"/>
    <s v="GalitGe@justice.gov.il"/>
    <x v="171"/>
  </r>
  <r>
    <m/>
    <m/>
    <s v="4502442899"/>
    <s v="ZPFC"/>
    <s v="0800"/>
    <s v=""/>
    <d v="2024-03-03T00:00:00"/>
    <m/>
    <m/>
    <m/>
    <s v="40001103"/>
    <s v="קרביץ )4791( בעמ"/>
    <s v="510674039"/>
    <s v="3"/>
    <n v="2646.11"/>
    <s v="ILS"/>
    <n v="2646.11"/>
    <n v="95.18"/>
    <n v="2517.4899999999998"/>
    <n v="2804.91"/>
    <n v="148.78"/>
    <s v=""/>
    <s v=" ציוד משקי עבור הממונה על חדלות הפירעון צפון, שלומ"/>
    <s v="X"/>
    <n v="0"/>
    <s v="@FM@"/>
    <s v="07"/>
    <s v=""/>
    <s v="043545631"/>
    <s v=""/>
    <s v="שלומית גל"/>
    <n v="128.62"/>
    <n v="0"/>
    <n v="1507"/>
    <e v="#NUM!"/>
    <n v="95.18"/>
    <e v="#DIV/0!"/>
    <x v="3"/>
    <s v="GalitGe@justice.gov.il"/>
    <x v="179"/>
  </r>
  <r>
    <m/>
    <m/>
    <s v="4502443688"/>
    <s v="ZPFC"/>
    <s v="0800"/>
    <s v=""/>
    <d v="2024-03-05T00:00:00"/>
    <m/>
    <m/>
    <s v="גלית שמואל"/>
    <s v="40001103"/>
    <s v="קרביץ )4791( בעמ"/>
    <s v="510674039"/>
    <s v="3"/>
    <n v="3314.37"/>
    <s v="ILS"/>
    <n v="3314.37"/>
    <n v="101.26"/>
    <n v="3015.02"/>
    <n v="3351.8"/>
    <n v="466.22"/>
    <s v=""/>
    <s v=" ציוד משרדי עבור הממונה על חדלות פירעון צפון, שלומ"/>
    <s v="X"/>
    <n v="0"/>
    <s v="@FM@"/>
    <s v="07"/>
    <s v=""/>
    <s v="043545631"/>
    <s v=""/>
    <s v="שלומית גל"/>
    <n v="403.06"/>
    <n v="0"/>
    <n v="1507"/>
    <e v="#NUM!"/>
    <n v="101.26"/>
    <e v="#DIV/0!"/>
    <x v="3"/>
    <s v="GalitGe@justice.gov.il"/>
    <x v="171"/>
  </r>
  <r>
    <m/>
    <m/>
    <s v="4502104231"/>
    <s v="ZNB"/>
    <s v="0800"/>
    <s v=""/>
    <d v="2021-12-01T00:00:00"/>
    <m/>
    <m/>
    <s v="יחיאל ליכטנשטיין"/>
    <s v="42164329"/>
    <s v="רועי קדם ושות' - חברת עורכי דין"/>
    <s v="516069317"/>
    <s v="3"/>
    <n v="35000"/>
    <s v="ILS"/>
    <n v="35000"/>
    <n v="5.85"/>
    <n v="2047.5"/>
    <n v="2047.5"/>
    <n v="32952.5"/>
    <s v=""/>
    <s v=" חוות דעת מומחה עבור הקרן לתובענות יצוגיות אשת קשר"/>
    <s v=""/>
    <n v="0"/>
    <s v="@FM@"/>
    <s v="91"/>
    <s v=""/>
    <s v="305394199"/>
    <s v=""/>
    <s v="נטע משה"/>
    <n v="32952.5"/>
    <n v="0"/>
    <n v="1507"/>
    <e v="#NUM!"/>
    <n v="5.85"/>
    <e v="#DIV/0!"/>
    <x v="3"/>
    <e v="#N/A"/>
    <x v="261"/>
  </r>
  <r>
    <m/>
    <m/>
    <s v="4502104252"/>
    <s v="ZNB"/>
    <s v="0800"/>
    <s v=""/>
    <d v="2021-12-01T00:00:00"/>
    <m/>
    <m/>
    <m/>
    <s v="42003474"/>
    <s v="פינץ חיים"/>
    <s v="038557534"/>
    <s v="3"/>
    <n v="15588"/>
    <s v="ILS"/>
    <n v="15588"/>
    <n v="35.85"/>
    <n v="5588"/>
    <n v="5588"/>
    <n v="10000"/>
    <s v=""/>
    <s v=" אגרת בית משפט והצאות משפט עבור הקרן לתובענות יצוג"/>
    <s v=""/>
    <n v="0"/>
    <s v="@FM@"/>
    <s v="91"/>
    <s v=""/>
    <s v="305394199"/>
    <s v=""/>
    <s v="נטע משה"/>
    <n v="10000"/>
    <n v="0"/>
    <n v="1507"/>
    <e v="#NUM!"/>
    <n v="35.85"/>
    <e v="#DIV/0!"/>
    <x v="3"/>
    <e v="#N/A"/>
    <x v="581"/>
  </r>
  <r>
    <m/>
    <m/>
    <s v="4502104259"/>
    <s v="ZNB"/>
    <s v="0800"/>
    <s v=""/>
    <d v="2021-12-01T00:00:00"/>
    <m/>
    <m/>
    <m/>
    <s v="42003474"/>
    <s v="פינץ חיים"/>
    <s v="038557534"/>
    <s v="3"/>
    <n v="15588"/>
    <s v="ILS"/>
    <n v="15588"/>
    <n v="35.85"/>
    <n v="5588"/>
    <n v="5588"/>
    <n v="10000"/>
    <s v=""/>
    <s v=" אגרת בית משפט והצאות משפט עבור הקרן לתובענות יצוג"/>
    <s v=""/>
    <n v="0"/>
    <s v="@FM@"/>
    <s v="91"/>
    <s v=""/>
    <s v="305394199"/>
    <s v=""/>
    <s v="נטע משה"/>
    <n v="10000"/>
    <n v="0"/>
    <n v="1507"/>
    <e v="#NUM!"/>
    <n v="35.85"/>
    <e v="#DIV/0!"/>
    <x v="3"/>
    <e v="#N/A"/>
    <x v="581"/>
  </r>
  <r>
    <m/>
    <m/>
    <s v="4502104303"/>
    <s v="ZNB"/>
    <s v="0800"/>
    <s v=""/>
    <d v="2021-12-01T00:00:00"/>
    <m/>
    <m/>
    <m/>
    <s v="41517613"/>
    <s v="י. מירון ושות', עורכי דין"/>
    <s v="515030252"/>
    <s v="3"/>
    <n v="22588"/>
    <s v="ILS"/>
    <n v="22588"/>
    <n v="55.73"/>
    <n v="12588"/>
    <n v="12588"/>
    <n v="10000"/>
    <s v=""/>
    <s v=" אגרת בית משפט חוו&quot;ד מומחה והוצאות משפט עבור הקרן"/>
    <s v=""/>
    <n v="0"/>
    <s v="@FM@"/>
    <s v="91"/>
    <s v=""/>
    <s v="305394199"/>
    <s v=""/>
    <s v="נטע משה"/>
    <n v="10000"/>
    <n v="0"/>
    <n v="1507"/>
    <e v="#NUM!"/>
    <n v="55.73"/>
    <e v="#DIV/0!"/>
    <x v="3"/>
    <e v="#N/A"/>
    <x v="581"/>
  </r>
  <r>
    <m/>
    <m/>
    <s v="4502104402"/>
    <s v="ZNB"/>
    <s v="0800"/>
    <s v=""/>
    <d v="2021-12-01T00:00:00"/>
    <m/>
    <m/>
    <m/>
    <s v="42003474"/>
    <s v="פינץ חיים"/>
    <s v="038557534"/>
    <s v="3"/>
    <n v="20544"/>
    <s v="ILS"/>
    <n v="20544"/>
    <n v="26.99"/>
    <n v="5544"/>
    <n v="5544"/>
    <n v="15000"/>
    <s v=""/>
    <s v=" אגרת בית משפט והוצאות משפט עבור הקרן לתובענות יצו"/>
    <s v=""/>
    <n v="0"/>
    <s v="@FM@"/>
    <s v="91"/>
    <s v=""/>
    <s v="305394199"/>
    <s v=""/>
    <s v="נטע משה"/>
    <n v="15000"/>
    <n v="0"/>
    <n v="1507"/>
    <e v="#NUM!"/>
    <n v="26.99"/>
    <e v="#DIV/0!"/>
    <x v="3"/>
    <e v="#N/A"/>
    <x v="581"/>
  </r>
  <r>
    <m/>
    <m/>
    <s v="4502104405"/>
    <s v="ZNB"/>
    <s v="0800"/>
    <s v=""/>
    <d v="2021-12-01T00:00:00"/>
    <m/>
    <m/>
    <m/>
    <s v="42003474"/>
    <s v="פינץ חיים"/>
    <s v="038557534"/>
    <s v="3"/>
    <n v="20544"/>
    <s v="ILS"/>
    <n v="20544"/>
    <n v="26.99"/>
    <n v="5544"/>
    <n v="5544"/>
    <n v="15000"/>
    <s v=""/>
    <s v=" אגרת בית משפט והוצאות משפט עבור הקרן לתבוענות יצו"/>
    <s v=""/>
    <n v="0"/>
    <s v="@FM@"/>
    <s v="91"/>
    <s v=""/>
    <s v="305394199"/>
    <s v=""/>
    <s v="נטע משה"/>
    <n v="15000"/>
    <n v="0"/>
    <n v="1507"/>
    <e v="#NUM!"/>
    <n v="26.99"/>
    <e v="#DIV/0!"/>
    <x v="3"/>
    <e v="#N/A"/>
    <x v="581"/>
  </r>
  <r>
    <m/>
    <m/>
    <s v="4502108409"/>
    <s v="ZNB"/>
    <s v="0800"/>
    <s v=""/>
    <d v="2021-12-08T00:00:00"/>
    <m/>
    <m/>
    <m/>
    <s v="40329107"/>
    <s v="דיואני סאלח"/>
    <s v="034933762"/>
    <s v="3"/>
    <n v="25000"/>
    <s v="ILS"/>
    <n v="25000"/>
    <n v="64"/>
    <n v="16000"/>
    <n v="16000"/>
    <n v="9000"/>
    <s v=""/>
    <s v=" בעניין אל רחמן נ' מגה קמעונאות בע&quot;מ ת&quot;צ 20-11-619"/>
    <s v=""/>
    <n v="0"/>
    <s v="@FM@"/>
    <s v="91"/>
    <s v=""/>
    <s v="305394199"/>
    <s v=""/>
    <s v="נטע משה"/>
    <n v="9000"/>
    <n v="0"/>
    <n v="1507"/>
    <e v="#NUM!"/>
    <n v="64"/>
    <e v="#DIV/0!"/>
    <x v="3"/>
    <e v="#N/A"/>
    <x v="582"/>
  </r>
  <r>
    <m/>
    <m/>
    <s v="4502108438"/>
    <s v="ZNB"/>
    <s v="0800"/>
    <s v=""/>
    <d v="2021-12-08T00:00:00"/>
    <m/>
    <m/>
    <m/>
    <s v="41556711"/>
    <s v="שפירא בר-אור אלרן"/>
    <s v="011714441"/>
    <s v="3"/>
    <n v="25000"/>
    <s v="ILS"/>
    <n v="25000"/>
    <n v="60"/>
    <n v="15000"/>
    <n v="15000"/>
    <n v="10000"/>
    <s v=""/>
    <s v=" בעניין סבטוב נ' יורו מחלבות אירופה בע&quot;מ ת&quot;צ 20-09"/>
    <s v=""/>
    <n v="0"/>
    <s v="@FM@"/>
    <s v="91"/>
    <s v=""/>
    <s v="305394199"/>
    <s v=""/>
    <s v="נטע משה"/>
    <n v="10000"/>
    <n v="0"/>
    <n v="1507"/>
    <e v="#NUM!"/>
    <n v="60"/>
    <e v="#DIV/0!"/>
    <x v="3"/>
    <e v="#N/A"/>
    <x v="583"/>
  </r>
  <r>
    <m/>
    <m/>
    <s v="4502134076"/>
    <s v="ZNB"/>
    <s v="0800"/>
    <s v=""/>
    <d v="2022-01-27T00:00:00"/>
    <m/>
    <m/>
    <m/>
    <s v="41099183"/>
    <s v="גיל רון קינן ושות"/>
    <s v="557955424"/>
    <s v="3"/>
    <n v="60000"/>
    <s v="ILS"/>
    <n v="60000"/>
    <n v="87.03"/>
    <n v="52217.72"/>
    <n v="52217.72"/>
    <n v="7782.28"/>
    <s v=""/>
    <s v=" אברוקין ואח' נ' חברה קדישא (גחש&quot;א) פתח תקוה ואח'"/>
    <s v=""/>
    <n v="0"/>
    <s v="@FM@"/>
    <s v="91"/>
    <s v=""/>
    <s v="305394199"/>
    <s v=""/>
    <s v="נטע משה"/>
    <n v="7782.28"/>
    <n v="0"/>
    <n v="1507"/>
    <e v="#NUM!"/>
    <n v="87.03"/>
    <e v="#DIV/0!"/>
    <x v="3"/>
    <e v="#N/A"/>
    <x v="584"/>
  </r>
  <r>
    <m/>
    <m/>
    <s v="4502139824"/>
    <s v="ZB"/>
    <s v="0800"/>
    <s v=""/>
    <d v="2022-02-09T00:00:00"/>
    <m/>
    <m/>
    <m/>
    <s v="41908460"/>
    <s v="בראל נטע"/>
    <s v="052105228"/>
    <s v="3"/>
    <n v="538.20000000000005"/>
    <s v="ILS"/>
    <n v="538.20000000000005"/>
    <n v="0"/>
    <n v="0"/>
    <n v="0"/>
    <n v="538.20000000000005"/>
    <s v=""/>
    <s v=" ועדת בוחנים - מכרז 92644 - תאריך 1 עפ&quot;י דרישת אגף"/>
    <s v=""/>
    <n v="0"/>
    <s v="@FM@"/>
    <s v="91"/>
    <s v=""/>
    <s v="305394199"/>
    <s v=""/>
    <s v=""/>
    <n v="538.20000000000005"/>
    <n v="0"/>
    <n v="1507"/>
    <e v="#NUM!"/>
    <n v="0"/>
    <e v="#DIV/0!"/>
    <x v="3"/>
    <e v="#N/A"/>
    <x v="585"/>
  </r>
  <r>
    <m/>
    <m/>
    <s v="4502169796"/>
    <s v="ZNB"/>
    <s v="0800"/>
    <s v=""/>
    <d v="2022-04-27T00:00:00"/>
    <m/>
    <m/>
    <m/>
    <s v="41099183"/>
    <s v="גיל רון קינן ושות"/>
    <s v="557955424"/>
    <s v="3"/>
    <n v="70000"/>
    <s v="ILS"/>
    <n v="70000"/>
    <n v="71.430000000000007"/>
    <n v="50000"/>
    <n v="50000"/>
    <n v="20000"/>
    <s v=""/>
    <s v=" עמותת אזרחים למען הסביבה נ' אלקון מרכז מיחזור ת&quot;צ"/>
    <s v=""/>
    <n v="0"/>
    <s v="@FM@"/>
    <s v="91"/>
    <s v=""/>
    <s v="305394199"/>
    <s v=""/>
    <s v="נטע משה"/>
    <n v="20000"/>
    <n v="0"/>
    <n v="1507"/>
    <e v="#NUM!"/>
    <n v="71.430000000000007"/>
    <e v="#DIV/0!"/>
    <x v="3"/>
    <e v="#N/A"/>
    <x v="586"/>
  </r>
  <r>
    <m/>
    <m/>
    <s v="4502170010"/>
    <s v="ZNB"/>
    <s v="0800"/>
    <s v=""/>
    <d v="2022-04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s v=" בריר נ' BOOKING.COM B.V ת&quot;צ 21-10-3189 עבור הקרן"/>
    <s v=""/>
    <n v="0"/>
    <s v="@FM@"/>
    <s v="91"/>
    <s v=""/>
    <s v="305394199"/>
    <s v=""/>
    <s v="נטע משה"/>
    <n v="10000"/>
    <n v="0"/>
    <n v="1507"/>
    <e v="#NUM!"/>
    <n v="35.67"/>
    <e v="#DIV/0!"/>
    <x v="3"/>
    <e v="#N/A"/>
    <x v="587"/>
  </r>
  <r>
    <m/>
    <m/>
    <s v="4502170046"/>
    <s v="ZNB"/>
    <s v="0800"/>
    <s v=""/>
    <d v="2022-04-27T00:00:00"/>
    <m/>
    <m/>
    <m/>
    <s v="40243546"/>
    <s v="ברוך אדלר, עו&quot;ד ונוטריון"/>
    <s v="513272898"/>
    <s v="3"/>
    <n v="50000"/>
    <s v="ILS"/>
    <n v="50000"/>
    <n v="60"/>
    <n v="30000"/>
    <n v="30000"/>
    <n v="20000"/>
    <s v=""/>
    <s v=" אורן נ' EASY JET PLC  ת&quot;צ-18-02-5301 עבור הקרן למ"/>
    <s v=""/>
    <n v="0"/>
    <s v="@FM@"/>
    <s v="91"/>
    <s v=""/>
    <s v="305394199"/>
    <s v=""/>
    <s v="נטע משה"/>
    <n v="20000"/>
    <n v="0"/>
    <n v="1507"/>
    <e v="#NUM!"/>
    <n v="60"/>
    <e v="#DIV/0!"/>
    <x v="3"/>
    <e v="#N/A"/>
    <x v="588"/>
  </r>
  <r>
    <m/>
    <m/>
    <s v="4502170412"/>
    <s v="ZNB"/>
    <s v="0800"/>
    <s v=""/>
    <d v="2022-04-28T00:00:00"/>
    <m/>
    <m/>
    <m/>
    <s v="40347522"/>
    <s v="שילה אסף"/>
    <s v="029455805"/>
    <s v="3"/>
    <n v="35544"/>
    <s v="ILS"/>
    <n v="35544"/>
    <n v="15.6"/>
    <n v="5544"/>
    <n v="5544"/>
    <n v="30000"/>
    <s v=""/>
    <s v=" פינטו נדל&quot;ן בע&quot;מ נ' בנק מזרחי טפחות בע&quot;מ עבור הקר"/>
    <s v=""/>
    <n v="0"/>
    <s v="@FM@"/>
    <s v="91"/>
    <s v=""/>
    <s v="305394199"/>
    <s v=""/>
    <s v="נטע משה"/>
    <n v="30000"/>
    <n v="0"/>
    <n v="1507"/>
    <e v="#NUM!"/>
    <n v="15.6"/>
    <e v="#DIV/0!"/>
    <x v="3"/>
    <e v="#N/A"/>
    <x v="589"/>
  </r>
  <r>
    <m/>
    <m/>
    <s v="4502176392"/>
    <s v="ZNB"/>
    <s v="0800"/>
    <s v=""/>
    <d v="2022-05-15T00:00:00"/>
    <m/>
    <m/>
    <m/>
    <s v="41450351"/>
    <s v="דותן שולמית"/>
    <s v="065067753"/>
    <s v="3"/>
    <n v="63034.8"/>
    <s v="ILS"/>
    <n v="63034.8"/>
    <n v="75.010000000000005"/>
    <n v="43625.21"/>
    <n v="43306.239999999998"/>
    <n v="15749.25"/>
    <s v=""/>
    <s v=" יו&quot;ר ועדת מעצרים לצורכי חקירה אשת קשר:נועה קסיר פ"/>
    <s v="X"/>
    <n v="0"/>
    <s v="@FM@"/>
    <s v="76"/>
    <s v=""/>
    <s v="305394199"/>
    <s v=" 13,225.00"/>
    <s v="אורן פרץ"/>
    <n v="15749.25"/>
    <n v="0"/>
    <n v="1507"/>
    <e v="#NUM!"/>
    <n v="75.010000000000005"/>
    <e v="#DIV/0!"/>
    <x v="3"/>
    <e v="#N/A"/>
    <x v="577"/>
  </r>
  <r>
    <m/>
    <m/>
    <s v="4502184168"/>
    <s v="ZNB"/>
    <s v="0800"/>
    <s v=""/>
    <d v="2022-06-01T00:00:00"/>
    <d v="2022-04-01T00:00:00"/>
    <d v="2025-04-01T00:00:00"/>
    <m/>
    <s v="42399778"/>
    <s v="אביטבול מעיין"/>
    <s v="300628377"/>
    <s v="3"/>
    <n v="23491.91"/>
    <s v="ILS"/>
    <n v="23491.91"/>
    <n v="20.67"/>
    <n v="4892.67"/>
    <n v="5047.4399999999996"/>
    <n v="19722.060000000001"/>
    <s v=""/>
    <s v=" חבר ועדה לרישוי נוטריונים -מנהלת יח' אשת קשר לימו"/>
    <s v="X"/>
    <n v="0"/>
    <s v="@FM@"/>
    <s v="76"/>
    <s v=""/>
    <s v="305394199"/>
    <s v=" 15,733.00"/>
    <s v="לימור ניזרי"/>
    <n v="18636.91"/>
    <n v="36"/>
    <n v="40"/>
    <e v="#NUM!"/>
    <n v="20.67"/>
    <n v="1.1111111111111112"/>
    <x v="0"/>
    <e v="#N/A"/>
    <x v="590"/>
  </r>
  <r>
    <m/>
    <m/>
    <s v="4502194239"/>
    <s v="ZNB"/>
    <s v="0800"/>
    <s v=""/>
    <d v="2022-06-27T00:00:00"/>
    <m/>
    <m/>
    <m/>
    <s v="40465778"/>
    <s v="דורית פריאל שמאות מקרקעין בע&quot;מ"/>
    <s v="514482744"/>
    <s v="3"/>
    <n v="45077.599999999999"/>
    <s v="ILS"/>
    <n v="45077.599999999999"/>
    <n v="36.36"/>
    <n v="16286.4"/>
    <n v="16286.4"/>
    <n v="28744.799999999999"/>
    <s v=""/>
    <s v=" בדיקות שומות עבור שמאים מכריעים מנהלת יח' מקצועיו"/>
    <s v=""/>
    <n v="0"/>
    <s v="@FM@"/>
    <s v="23"/>
    <s v="57"/>
    <s v="305394199"/>
    <s v=""/>
    <s v="לימור ניזרי"/>
    <n v="28744.799999999999"/>
    <n v="0"/>
    <n v="1507"/>
    <e v="#NUM!"/>
    <n v="36.36"/>
    <e v="#DIV/0!"/>
    <x v="3"/>
    <e v="#N/A"/>
    <x v="591"/>
  </r>
  <r>
    <m/>
    <m/>
    <s v="4502194254"/>
    <s v="ZNB"/>
    <s v="0800"/>
    <s v=""/>
    <d v="2022-06-27T00:00:00"/>
    <m/>
    <m/>
    <m/>
    <s v="40467008"/>
    <s v="שרביט שפירא שושי בע&quot;מ"/>
    <s v="514477330"/>
    <s v="3"/>
    <n v="45077.599999999999"/>
    <s v="ILS"/>
    <n v="45077.599999999999"/>
    <n v="36.36"/>
    <n v="16286.4"/>
    <n v="16286.4"/>
    <n v="28744.799999999999"/>
    <s v=""/>
    <s v=" בדיקות שומות עבור שמאים מכריעים מנהלת יח' מקצועיו"/>
    <s v=""/>
    <n v="0"/>
    <s v="@FM@"/>
    <s v="23"/>
    <s v="57"/>
    <s v="305394199"/>
    <s v=""/>
    <s v="לימור ניזרי"/>
    <n v="28744.799999999999"/>
    <n v="0"/>
    <n v="1507"/>
    <e v="#NUM!"/>
    <n v="36.36"/>
    <e v="#DIV/0!"/>
    <x v="3"/>
    <e v="#N/A"/>
    <x v="591"/>
  </r>
  <r>
    <m/>
    <m/>
    <s v="4502202758"/>
    <s v="ZPFC"/>
    <s v="0800"/>
    <s v=""/>
    <d v="2022-07-18T00:00:00"/>
    <d v="2022-07-01T00:00:00"/>
    <d v="2022-12-31T00:00:00"/>
    <m/>
    <s v="40010480"/>
    <s v="מסיעי אריה שאשא בע&quot;מ"/>
    <s v="510840028"/>
    <s v="3"/>
    <n v="278510"/>
    <s v="ILS"/>
    <n v="278510"/>
    <n v="94.61"/>
    <n v="242654.81"/>
    <n v="262099.64"/>
    <n v="18074.240000000002"/>
    <s v=""/>
    <s v=" הסעת עובדים אוטובוסים ומוניות איזור ירושלים אשת ק"/>
    <s v="X"/>
    <n v="0"/>
    <s v="@FM@"/>
    <s v="07"/>
    <s v=""/>
    <s v="305394199"/>
    <s v="  5,665.17"/>
    <s v="נטע ראובני"/>
    <n v="15015.31"/>
    <n v="5"/>
    <n v="37"/>
    <e v="#NUM!"/>
    <n v="94.61"/>
    <n v="7.4"/>
    <x v="1"/>
    <e v="#N/A"/>
    <x v="592"/>
  </r>
  <r>
    <m/>
    <m/>
    <s v="4502204240"/>
    <s v="ZNB"/>
    <s v="0800"/>
    <s v=""/>
    <d v="2022-07-20T00:00:00"/>
    <m/>
    <m/>
    <m/>
    <s v="42165196"/>
    <s v="הרואה נריה"/>
    <s v="039909742"/>
    <s v="3"/>
    <n v="30671"/>
    <s v="ILS"/>
    <n v="30671"/>
    <n v="18.489999999999998"/>
    <n v="5671"/>
    <n v="5671"/>
    <n v="25000"/>
    <s v=""/>
    <s v=" ספוז'ניקוב ואח' נ' חברה קדישא רעננה ואח' ת&quot;צ 21-0"/>
    <s v=""/>
    <n v="0"/>
    <s v="@FM@"/>
    <s v="91"/>
    <s v=""/>
    <s v="305394199"/>
    <s v=""/>
    <s v="נטע משה"/>
    <n v="25000"/>
    <n v="0"/>
    <n v="1507"/>
    <e v="#NUM!"/>
    <n v="18.489999999999998"/>
    <e v="#DIV/0!"/>
    <x v="3"/>
    <e v="#N/A"/>
    <x v="593"/>
  </r>
  <r>
    <m/>
    <m/>
    <s v="4502207017"/>
    <s v="ZNB"/>
    <s v="0800"/>
    <s v=""/>
    <d v="2022-07-27T00:00:00"/>
    <d v="2022-04-28T00:00:00"/>
    <d v="2025-04-28T00:00:00"/>
    <m/>
    <s v="40653411"/>
    <s v="אקוקה אורלי"/>
    <s v="028840981"/>
    <s v="3"/>
    <n v="23293.67"/>
    <s v="ILS"/>
    <n v="23293.67"/>
    <n v="17.850000000000001"/>
    <n v="4194.01"/>
    <n v="4310.17"/>
    <n v="20240.669999999998"/>
    <s v=""/>
    <s v=" חבר ועדה לרישוי נוטריונים -מנהלת יח' אשת קשר לימו"/>
    <s v="X"/>
    <n v="0"/>
    <s v="@FM@"/>
    <s v="76"/>
    <s v=""/>
    <s v="305394199"/>
    <s v=" 16,162.40"/>
    <s v="לימור ניזרי"/>
    <n v="19136.11"/>
    <n v="36"/>
    <n v="39"/>
    <e v="#NUM!"/>
    <n v="17.850000000000001"/>
    <n v="1.0833333333333333"/>
    <x v="0"/>
    <e v="#N/A"/>
    <x v="590"/>
  </r>
  <r>
    <m/>
    <m/>
    <s v="4502210811"/>
    <s v="ZNB"/>
    <s v="0800"/>
    <s v=""/>
    <d v="2022-08-04T00:00:00"/>
    <d v="2022-04-28T00:00:00"/>
    <d v="2025-04-28T00:00:00"/>
    <m/>
    <s v="40288303"/>
    <s v="טרבאני ספוואן"/>
    <s v="026412205"/>
    <s v="3"/>
    <n v="23995.54"/>
    <s v="ILS"/>
    <n v="23995.54"/>
    <n v="0"/>
    <n v="0"/>
    <n v="0"/>
    <n v="25411.27"/>
    <s v=""/>
    <s v=" חבר ועדה לרישוי נוטריונים -מנהלת יח' אשת קשר לימו"/>
    <s v="X"/>
    <n v="0"/>
    <s v="@FM@"/>
    <s v="76"/>
    <s v=""/>
    <s v="305394199"/>
    <s v=" 20,335.20"/>
    <s v="לימור ניזרי"/>
    <n v="23995.54"/>
    <n v="36"/>
    <n v="39"/>
    <e v="#NUM!"/>
    <n v="0"/>
    <n v="1.0833333333333333"/>
    <x v="0"/>
    <e v="#N/A"/>
    <x v="590"/>
  </r>
  <r>
    <m/>
    <m/>
    <s v="4502218162"/>
    <s v="ZNB"/>
    <s v="0800"/>
    <s v=""/>
    <d v="2022-08-24T00:00:00"/>
    <m/>
    <m/>
    <m/>
    <s v="40006446"/>
    <s v="גזל אייל אורן"/>
    <s v="024891293"/>
    <s v="3"/>
    <n v="27122.74"/>
    <s v="ILS"/>
    <n v="27122.74"/>
    <n v="84.69"/>
    <n v="21071.18"/>
    <n v="21023.37"/>
    <n v="4152.26"/>
    <s v=""/>
    <s v=" חבר ועדה לתיקון הרשעות שווא אשת קשר נטע משה, פלאפ"/>
    <s v="X"/>
    <n v="0"/>
    <s v="@FM@"/>
    <s v="76"/>
    <s v=""/>
    <s v="305394199"/>
    <s v="  3,485.00"/>
    <s v="נטע משה"/>
    <n v="4152.26"/>
    <n v="0"/>
    <n v="1507"/>
    <e v="#NUM!"/>
    <n v="84.69"/>
    <e v="#DIV/0!"/>
    <x v="3"/>
    <e v="#N/A"/>
    <x v="590"/>
  </r>
  <r>
    <m/>
    <m/>
    <s v="4502218726"/>
    <s v="ZNB"/>
    <s v="0800"/>
    <s v=""/>
    <d v="2022-08-25T00:00:00"/>
    <m/>
    <m/>
    <m/>
    <s v="40027298"/>
    <s v="פוסטרנק ולדימיר"/>
    <s v="307574822"/>
    <s v="3"/>
    <n v="40000"/>
    <s v="ILS"/>
    <n v="40000"/>
    <n v="22.16"/>
    <n v="8863"/>
    <n v="8863"/>
    <n v="31137"/>
    <s v=""/>
    <s v=" YOSEF ESFEY נגד מעיין 2000 בע&quot;מ ת&quot;צ 21-03-26877 א"/>
    <s v=""/>
    <n v="0"/>
    <s v="@FM@"/>
    <s v="91"/>
    <s v=""/>
    <s v="305394199"/>
    <s v=""/>
    <s v="נטע משה"/>
    <n v="31137"/>
    <n v="0"/>
    <n v="1507"/>
    <e v="#NUM!"/>
    <n v="22.16"/>
    <e v="#DIV/0!"/>
    <x v="3"/>
    <e v="#N/A"/>
    <x v="594"/>
  </r>
  <r>
    <m/>
    <m/>
    <s v="4502219159"/>
    <s v="ZNB"/>
    <s v="0800"/>
    <s v=""/>
    <d v="2022-08-28T00:00:00"/>
    <m/>
    <m/>
    <m/>
    <s v="42081572"/>
    <s v="עומר פיינטוך, חברת עורכי דין"/>
    <s v="515878049"/>
    <s v="3"/>
    <n v="35671"/>
    <s v="ILS"/>
    <n v="35671"/>
    <n v="58.84"/>
    <n v="20988"/>
    <n v="20988"/>
    <n v="14683"/>
    <s v=""/>
    <s v=" אנגל נ' שירותי בריאות כללית ואח' ת&quot;צ-22-07-2737 א"/>
    <s v=""/>
    <n v="0"/>
    <s v="@FM@"/>
    <s v="91"/>
    <s v=""/>
    <s v="305394199"/>
    <s v=""/>
    <s v="נטע משה"/>
    <n v="14683"/>
    <n v="0"/>
    <n v="1507"/>
    <e v="#NUM!"/>
    <n v="58.84"/>
    <e v="#DIV/0!"/>
    <x v="3"/>
    <e v="#N/A"/>
    <x v="595"/>
  </r>
  <r>
    <m/>
    <m/>
    <s v="4502219161"/>
    <s v="ZNB"/>
    <s v="0800"/>
    <s v=""/>
    <d v="2022-08-28T00:00:00"/>
    <m/>
    <m/>
    <m/>
    <s v="41585966"/>
    <s v="נפתלי גולן"/>
    <s v="040617326"/>
    <s v="3"/>
    <n v="55000"/>
    <s v="ILS"/>
    <n v="55000"/>
    <n v="54.55"/>
    <n v="30000"/>
    <n v="30000"/>
    <n v="25000"/>
    <s v=""/>
    <s v=" קפלן נ' עשות אשקלון תעשיות בע&quot;מ ת&quot;צ-22-05-42149 א"/>
    <s v=""/>
    <n v="0"/>
    <s v="@FM@"/>
    <s v="91"/>
    <s v=""/>
    <s v="305394199"/>
    <s v=""/>
    <s v="נטע משה"/>
    <n v="25000"/>
    <n v="0"/>
    <n v="1507"/>
    <e v="#NUM!"/>
    <n v="54.55"/>
    <e v="#DIV/0!"/>
    <x v="3"/>
    <e v="#N/A"/>
    <x v="596"/>
  </r>
  <r>
    <m/>
    <m/>
    <s v="4502221509"/>
    <s v="ZB"/>
    <s v="0800"/>
    <s v=""/>
    <d v="2022-09-04T00:00:00"/>
    <m/>
    <m/>
    <m/>
    <s v="42402987"/>
    <s v="קסטוריאנו יניב ליאור"/>
    <s v=""/>
    <s v="3"/>
    <n v="10000"/>
    <s v="ILS"/>
    <n v="10000"/>
    <n v="0"/>
    <n v="0"/>
    <n v="0"/>
    <n v="0"/>
    <s v=""/>
    <s v=" קסטוריאנו ואח' נ' אל על נתיבי אוויר בע&quot;מ ת&quot;צ 18-0"/>
    <s v=""/>
    <n v="0"/>
    <s v="@FM@"/>
    <s v="91"/>
    <s v=""/>
    <s v="305394199"/>
    <s v=""/>
    <s v="נטע משה"/>
    <n v="10000"/>
    <n v="0"/>
    <n v="1507"/>
    <e v="#NUM!"/>
    <n v="0"/>
    <e v="#DIV/0!"/>
    <x v="3"/>
    <e v="#N/A"/>
    <x v="597"/>
  </r>
  <r>
    <m/>
    <m/>
    <s v="4502226988"/>
    <s v="ZNB"/>
    <s v="0800"/>
    <s v=""/>
    <d v="2022-09-18T00:00:00"/>
    <d v="2022-03-22T00:00:00"/>
    <d v="2025-03-21T00:00:00"/>
    <m/>
    <s v="42422271"/>
    <s v="דפנה וינברג חברת עורכי דין"/>
    <s v="514869205"/>
    <s v="3"/>
    <n v="13735.2"/>
    <s v="ILS"/>
    <n v="13735.2"/>
    <n v="0"/>
    <n v="0"/>
    <n v="0"/>
    <n v="14545.57"/>
    <s v=""/>
    <s v=" חבר ועדה ציבורית סדר דין פלילי (ארבל) יעוץ וחקיקה"/>
    <s v="X"/>
    <n v="0"/>
    <s v="@FM@"/>
    <s v="76"/>
    <s v=""/>
    <s v="305394199"/>
    <s v=" 11,640.00"/>
    <s v="נטע משה"/>
    <n v="13735.2"/>
    <n v="35"/>
    <n v="40"/>
    <e v="#NUM!"/>
    <n v="0"/>
    <n v="1.1428571428571428"/>
    <x v="0"/>
    <e v="#N/A"/>
    <x v="590"/>
  </r>
  <r>
    <m/>
    <m/>
    <s v="4502227447"/>
    <s v="ZB"/>
    <s v="0800"/>
    <s v=""/>
    <d v="2022-09-19T00:00:00"/>
    <d v="2021-12-19T00:00:00"/>
    <d v="2024-12-18T00:00:00"/>
    <m/>
    <s v="40826960"/>
    <s v="קליין ליאת"/>
    <s v=""/>
    <s v="3"/>
    <n v="11266.64"/>
    <s v="ILS"/>
    <n v="11266.64"/>
    <n v="0"/>
    <n v="0"/>
    <n v="0"/>
    <n v="11931.37"/>
    <s v=""/>
    <s v=" יו&quot;ר ועדה מייעצת אפ&quot;כ הקרן לחילוט וסחר בבני אדם א"/>
    <s v="X"/>
    <n v="0"/>
    <s v="@FM@"/>
    <s v="76"/>
    <s v=""/>
    <s v="305394199"/>
    <s v=""/>
    <s v="חדוה נריה"/>
    <n v="11266.64"/>
    <n v="35"/>
    <n v="43"/>
    <e v="#NUM!"/>
    <n v="0"/>
    <n v="1.2285714285714286"/>
    <x v="0"/>
    <e v="#N/A"/>
    <x v="598"/>
  </r>
  <r>
    <m/>
    <m/>
    <s v="4502230810"/>
    <s v="ZB"/>
    <s v="0800"/>
    <s v=""/>
    <d v="2022-10-02T00:00:00"/>
    <d v="2022-07-24T00:00:00"/>
    <d v="2025-07-22T00:00:00"/>
    <m/>
    <s v="40532765"/>
    <s v="נס לאה"/>
    <s v=""/>
    <s v="3"/>
    <n v="68676"/>
    <s v="ILS"/>
    <n v="68676"/>
    <n v="64.47"/>
    <n v="43902.5"/>
    <n v="44561.86"/>
    <n v="25837.78"/>
    <s v=""/>
    <s v=" חברה בועדת העזבונות-אפ&quot;כ אשת קשר: ספיר דיין טל'-0"/>
    <s v="X"/>
    <n v="0"/>
    <s v="@FM@"/>
    <s v="76"/>
    <s v=""/>
    <s v="305394199"/>
    <s v=""/>
    <s v="נסים גרידי"/>
    <n v="24398.29"/>
    <n v="35"/>
    <n v="36"/>
    <e v="#NUM!"/>
    <n v="64.47"/>
    <n v="1.0285714285714285"/>
    <x v="1"/>
    <e v="#N/A"/>
    <x v="599"/>
  </r>
  <r>
    <m/>
    <m/>
    <s v="4502245911"/>
    <s v="ZNB"/>
    <s v="0800"/>
    <s v=""/>
    <d v="2022-11-15T00:00:00"/>
    <m/>
    <m/>
    <m/>
    <s v="10000021"/>
    <s v="לשכת הפירסום הממשלתי"/>
    <s v=""/>
    <s v="3"/>
    <n v="30000"/>
    <s v="ILS"/>
    <n v="30000"/>
    <n v="91.38"/>
    <n v="27414.55"/>
    <n v="27414.55"/>
    <n v="2585.4499999999998"/>
    <s v=""/>
    <s v=" פרסום צווי ירושה עבור בתי הדין השרעיים אשת קשר: ק"/>
    <s v=""/>
    <n v="0"/>
    <s v="@FM@"/>
    <s v="23"/>
    <s v="12"/>
    <s v="305394199"/>
    <s v=""/>
    <s v="קמר אבו אל הוא"/>
    <n v="2585.4499999999998"/>
    <n v="0"/>
    <n v="1507"/>
    <e v="#NUM!"/>
    <n v="91.38"/>
    <e v="#DIV/0!"/>
    <x v="3"/>
    <e v="#N/A"/>
    <x v="600"/>
  </r>
  <r>
    <m/>
    <m/>
    <s v="4502247431"/>
    <s v="ZPFC"/>
    <s v="0800"/>
    <s v=""/>
    <d v="2022-11-20T00:00:00"/>
    <m/>
    <m/>
    <m/>
    <s v="40510075"/>
    <s v="קולפלו תוכנה בע&quot;מ"/>
    <s v="512799149"/>
    <s v="3"/>
    <n v="2644.93"/>
    <s v="ILS"/>
    <n v="2644.93"/>
    <n v="0"/>
    <n v="0"/>
    <n v="0"/>
    <n v="2369.2600000000002"/>
    <s v=""/>
    <s v=" מקלט +מגבר חוזי והתקנה עבור סיוע משפטי דרום אשת ק"/>
    <s v="X"/>
    <n v="0"/>
    <s v="@FM@"/>
    <s v="07"/>
    <s v=""/>
    <s v="305394199"/>
    <s v=""/>
    <s v="לי רון אמסלם"/>
    <n v="2644.93"/>
    <n v="0"/>
    <n v="1507"/>
    <e v="#NUM!"/>
    <n v="0"/>
    <e v="#DIV/0!"/>
    <x v="3"/>
    <e v="#N/A"/>
    <x v="601"/>
  </r>
  <r>
    <m/>
    <m/>
    <s v="4502250974"/>
    <s v="ZNB"/>
    <s v="0800"/>
    <s v=""/>
    <d v="2022-11-24T00:00:00"/>
    <m/>
    <m/>
    <m/>
    <s v="41448450"/>
    <s v="קלעי, רוזן ושות', משרד"/>
    <s v="558249702"/>
    <s v="3"/>
    <n v="25671"/>
    <s v="ILS"/>
    <n v="25671"/>
    <n v="22.09"/>
    <n v="5671"/>
    <n v="5671"/>
    <n v="20000"/>
    <s v=""/>
    <s v=" רוטברג נ' אלקטרה קמעונאות בע&quot;מ ואח' ת&quot;צ-22-06-583"/>
    <s v=""/>
    <n v="0"/>
    <s v="@FM@"/>
    <s v="91"/>
    <s v=""/>
    <s v="305394199"/>
    <s v=""/>
    <s v="נטע משה"/>
    <n v="20000"/>
    <n v="0"/>
    <n v="1507"/>
    <e v="#NUM!"/>
    <n v="22.09"/>
    <e v="#DIV/0!"/>
    <x v="3"/>
    <e v="#N/A"/>
    <x v="602"/>
  </r>
  <r>
    <m/>
    <m/>
    <s v="4502251331"/>
    <s v="ZNB"/>
    <s v="0800"/>
    <s v=""/>
    <d v="2022-11-27T00:00:00"/>
    <m/>
    <m/>
    <m/>
    <s v="41448450"/>
    <s v="קלעי, רוזן ושות', משרד"/>
    <s v="558249702"/>
    <s v="3"/>
    <n v="35671"/>
    <s v="ILS"/>
    <n v="35671"/>
    <n v="15.9"/>
    <n v="5671"/>
    <n v="5671"/>
    <n v="30000"/>
    <s v=""/>
    <s v=" אבו קרט נ' איי די איי חברה לביטוח בע&quot;מ ת&quot;צ 22-08-"/>
    <s v=""/>
    <n v="0"/>
    <s v="@FM@"/>
    <s v="91"/>
    <s v=""/>
    <s v="305394199"/>
    <s v=""/>
    <s v="נטע משה"/>
    <n v="30000"/>
    <n v="0"/>
    <n v="1507"/>
    <e v="#NUM!"/>
    <n v="15.9"/>
    <e v="#DIV/0!"/>
    <x v="3"/>
    <e v="#N/A"/>
    <x v="603"/>
  </r>
  <r>
    <m/>
    <m/>
    <s v="4502251390"/>
    <s v="ZNB"/>
    <s v="0800"/>
    <s v=""/>
    <d v="2022-11-27T00:00:00"/>
    <m/>
    <m/>
    <m/>
    <s v="41448450"/>
    <s v="קלעי, רוזן ושות', משרד"/>
    <s v="558249702"/>
    <s v="3"/>
    <n v="25671"/>
    <s v="ILS"/>
    <n v="25671"/>
    <n v="22.09"/>
    <n v="5671"/>
    <n v="5671"/>
    <n v="20000"/>
    <s v=""/>
    <s v=" גולן נ' הוט מובייל בע&quot;מ ת&quot;צ-22-09-1389 אשת קשר: נ"/>
    <s v=""/>
    <n v="0"/>
    <s v="@FM@"/>
    <s v="91"/>
    <s v=""/>
    <s v="305394199"/>
    <s v=""/>
    <s v="נטע משה"/>
    <n v="20000"/>
    <n v="0"/>
    <n v="1507"/>
    <e v="#NUM!"/>
    <n v="22.09"/>
    <e v="#DIV/0!"/>
    <x v="3"/>
    <e v="#N/A"/>
    <x v="604"/>
  </r>
  <r>
    <m/>
    <m/>
    <s v="4502251401"/>
    <s v="ZNB"/>
    <s v="0800"/>
    <s v=""/>
    <d v="2022-11-27T00:00:00"/>
    <m/>
    <m/>
    <m/>
    <s v="41448450"/>
    <s v="קלעי, רוזן ושות', משרד"/>
    <s v="558249702"/>
    <s v="3"/>
    <n v="15671"/>
    <s v="ILS"/>
    <n v="15671"/>
    <n v="36.19"/>
    <n v="5671"/>
    <n v="5671"/>
    <n v="10000"/>
    <s v=""/>
    <s v=" וישליצקי נ' מיטב דש טרייד בע&quot;מ ת&quot;צ-22-02-23418 אש"/>
    <s v=""/>
    <n v="0"/>
    <s v="@FM@"/>
    <s v="91"/>
    <s v=""/>
    <s v="305394199"/>
    <s v=""/>
    <s v="נטע משה"/>
    <n v="10000"/>
    <n v="0"/>
    <n v="1507"/>
    <e v="#NUM!"/>
    <n v="36.19"/>
    <e v="#DIV/0!"/>
    <x v="3"/>
    <e v="#N/A"/>
    <x v="605"/>
  </r>
  <r>
    <m/>
    <m/>
    <s v="4502251494"/>
    <s v="ZNB"/>
    <s v="0800"/>
    <s v=""/>
    <d v="2022-11-27T00:00:00"/>
    <m/>
    <m/>
    <m/>
    <s v="41448450"/>
    <s v="קלעי, רוזן ושות', משרד"/>
    <s v="558249702"/>
    <s v="3"/>
    <n v="25544"/>
    <s v="ILS"/>
    <n v="25544"/>
    <n v="21.7"/>
    <n v="5544"/>
    <n v="5544"/>
    <n v="20000"/>
    <s v=""/>
    <s v=" זינגר נ' פדקס אקספרס ישראל אינטנשיונאל ת&quot;צ-21-10-"/>
    <s v=""/>
    <n v="0"/>
    <s v="@FM@"/>
    <s v="91"/>
    <s v=""/>
    <s v="305394199"/>
    <s v=""/>
    <s v="נטע משה"/>
    <n v="20000"/>
    <n v="0"/>
    <n v="1507"/>
    <e v="#NUM!"/>
    <n v="21.7"/>
    <e v="#DIV/0!"/>
    <x v="3"/>
    <e v="#N/A"/>
    <x v="606"/>
  </r>
  <r>
    <m/>
    <m/>
    <s v="4502251508"/>
    <s v="ZNB"/>
    <s v="0800"/>
    <s v=""/>
    <d v="2022-11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s v=" חייט ואח' נ' פנגו פיי אנד גו בע&quot;מ ת&quot;צ 21-07-59059"/>
    <s v=""/>
    <n v="0"/>
    <s v="@FM@"/>
    <s v="91"/>
    <s v=""/>
    <s v="305394199"/>
    <s v=""/>
    <s v="נטע משה"/>
    <n v="10000"/>
    <n v="0"/>
    <n v="1507"/>
    <e v="#NUM!"/>
    <n v="35.67"/>
    <e v="#DIV/0!"/>
    <x v="3"/>
    <e v="#N/A"/>
    <x v="607"/>
  </r>
  <r>
    <m/>
    <m/>
    <s v="4502251545"/>
    <s v="ZNB"/>
    <s v="0800"/>
    <s v=""/>
    <d v="2022-11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s v=" מלר ואח' נ' ישראכרט בע&quot;מ ואח' ת&quot;צ-21-04-18582 אשת"/>
    <s v=""/>
    <n v="0"/>
    <s v="@FM@"/>
    <s v="91"/>
    <s v=""/>
    <s v="305394199"/>
    <s v=""/>
    <s v="נטע משה"/>
    <n v="10000"/>
    <n v="0"/>
    <n v="1507"/>
    <e v="#NUM!"/>
    <n v="35.67"/>
    <e v="#DIV/0!"/>
    <x v="3"/>
    <e v="#N/A"/>
    <x v="608"/>
  </r>
  <r>
    <m/>
    <m/>
    <s v="4502253711"/>
    <s v="ZNB"/>
    <s v="0800"/>
    <s v=""/>
    <d v="2022-11-29T00:00:00"/>
    <m/>
    <m/>
    <m/>
    <s v="41123105"/>
    <s v="שטינר עידו"/>
    <s v="038562534"/>
    <s v="3"/>
    <n v="30000"/>
    <s v="ILS"/>
    <n v="30000"/>
    <n v="0"/>
    <n v="0"/>
    <n v="0"/>
    <n v="30000"/>
    <s v=""/>
    <s v=" קרצמן ואח' נ'הרקולס גורביץ ייצור מראות ואביזרים ו"/>
    <s v=""/>
    <n v="0"/>
    <s v="@FM@"/>
    <s v="91"/>
    <s v=""/>
    <s v="305394199"/>
    <s v=""/>
    <s v="נטע משה"/>
    <n v="30000"/>
    <n v="0"/>
    <n v="1507"/>
    <e v="#NUM!"/>
    <n v="0"/>
    <e v="#DIV/0!"/>
    <x v="3"/>
    <e v="#N/A"/>
    <x v="609"/>
  </r>
  <r>
    <m/>
    <m/>
    <s v="4502253889"/>
    <s v="ZPFC"/>
    <s v="0800"/>
    <s v=""/>
    <d v="2022-11-29T00:00:00"/>
    <m/>
    <m/>
    <m/>
    <s v="40001103"/>
    <s v="קרביץ )4791( בעמ"/>
    <s v="510674039"/>
    <s v="3"/>
    <n v="1684.42"/>
    <s v="ILS"/>
    <n v="1684.42"/>
    <n v="91.67"/>
    <n v="1570.3"/>
    <n v="1656.1"/>
    <n v="132.01"/>
    <s v=""/>
    <s v=" ציוד משרדי עבור סיוע משפטי ירושלים איש קשר: אופיר"/>
    <s v="X"/>
    <n v="0"/>
    <s v="@FM@"/>
    <s v="07"/>
    <s v=""/>
    <s v="305394199"/>
    <s v=""/>
    <s v=""/>
    <n v="114.12"/>
    <n v="0"/>
    <n v="1507"/>
    <e v="#NUM!"/>
    <n v="91.67"/>
    <e v="#DIV/0!"/>
    <x v="3"/>
    <e v="#N/A"/>
    <x v="171"/>
  </r>
  <r>
    <m/>
    <m/>
    <s v="4502255193"/>
    <s v="ZNB"/>
    <s v="0800"/>
    <s v=""/>
    <d v="2022-12-01T00:00:00"/>
    <m/>
    <m/>
    <m/>
    <s v="41585966"/>
    <s v="נפתלי גולן"/>
    <s v="040617326"/>
    <s v="3"/>
    <n v="48000"/>
    <s v="ILS"/>
    <n v="48000"/>
    <n v="37.5"/>
    <n v="18000"/>
    <n v="18000"/>
    <n v="30000"/>
    <s v=""/>
    <s v=" בקשה בנושא זיהום בנחל סעדיה (טרם הוגשה) דרבוט ואח"/>
    <s v=""/>
    <n v="0"/>
    <s v="@FM@"/>
    <s v="91"/>
    <s v=""/>
    <s v="305394199"/>
    <s v=""/>
    <s v="נטע משה"/>
    <n v="30000"/>
    <n v="0"/>
    <n v="1507"/>
    <e v="#NUM!"/>
    <n v="37.5"/>
    <e v="#DIV/0!"/>
    <x v="3"/>
    <e v="#N/A"/>
    <x v="610"/>
  </r>
  <r>
    <m/>
    <m/>
    <s v="4502255218"/>
    <s v="ZNB"/>
    <s v="0800"/>
    <s v=""/>
    <d v="2022-12-01T00:00:00"/>
    <m/>
    <m/>
    <m/>
    <s v="40397635"/>
    <s v="מירון בן ציון ופריבס"/>
    <s v="540069986"/>
    <s v="3"/>
    <n v="15000"/>
    <s v="ILS"/>
    <n v="15000"/>
    <n v="0"/>
    <n v="0"/>
    <n v="0"/>
    <n v="15000"/>
    <s v=""/>
    <s v=" קעניג ואח' נ' מיטב דש גמל ופנסיה בע&quot;מ ת&quot;צ-20-05-2"/>
    <s v=""/>
    <n v="0"/>
    <s v="@FM@"/>
    <s v="91"/>
    <s v=""/>
    <s v="305394199"/>
    <s v=""/>
    <s v="נטע משה"/>
    <n v="15000"/>
    <n v="0"/>
    <n v="1507"/>
    <e v="#NUM!"/>
    <n v="0"/>
    <e v="#DIV/0!"/>
    <x v="3"/>
    <e v="#N/A"/>
    <x v="611"/>
  </r>
  <r>
    <m/>
    <m/>
    <s v="4502255307"/>
    <s v="ZNB"/>
    <s v="0800"/>
    <s v=""/>
    <d v="2022-12-01T00:00:00"/>
    <m/>
    <m/>
    <m/>
    <s v="41123105"/>
    <s v="שטינר עידו"/>
    <s v="038562534"/>
    <s v="3"/>
    <n v="10000"/>
    <s v="ILS"/>
    <n v="10000"/>
    <n v="0"/>
    <n v="0"/>
    <n v="0"/>
    <n v="10000"/>
    <s v=""/>
    <s v=" קורן נ' אלקטרה מוצרי צריכה (1951) בע&quot;מ ת&quot;צ-21-02-"/>
    <s v=""/>
    <n v="0"/>
    <s v="@FM@"/>
    <s v="91"/>
    <s v=""/>
    <s v="305394199"/>
    <s v=""/>
    <s v="נטע משה"/>
    <n v="10000"/>
    <n v="0"/>
    <n v="1507"/>
    <e v="#NUM!"/>
    <n v="0"/>
    <e v="#DIV/0!"/>
    <x v="3"/>
    <e v="#N/A"/>
    <x v="612"/>
  </r>
  <r>
    <m/>
    <m/>
    <s v="4502255362"/>
    <s v="ZNB"/>
    <s v="0800"/>
    <s v=""/>
    <d v="2022-12-01T00:00:00"/>
    <m/>
    <m/>
    <m/>
    <s v="42458755"/>
    <s v="פלקסברג ולריה"/>
    <s v="306383274"/>
    <s v="3"/>
    <n v="25671"/>
    <s v="ILS"/>
    <n v="25671"/>
    <n v="22.09"/>
    <n v="5671"/>
    <n v="5671"/>
    <n v="20000"/>
    <s v=""/>
    <s v=" פלקסברג נ' פרוקטר אנד גמבל ואח' ת&quot;צ-22-08-9282 אש"/>
    <s v=""/>
    <n v="0"/>
    <s v="@FM@"/>
    <s v="91"/>
    <s v=""/>
    <s v="305394199"/>
    <s v=""/>
    <s v="נטע משה"/>
    <n v="20000"/>
    <n v="0"/>
    <n v="1507"/>
    <e v="#NUM!"/>
    <n v="22.09"/>
    <e v="#DIV/0!"/>
    <x v="3"/>
    <e v="#N/A"/>
    <x v="613"/>
  </r>
  <r>
    <m/>
    <m/>
    <s v="4502260458"/>
    <s v="ZNB"/>
    <s v="0800"/>
    <s v=""/>
    <d v="2022-12-08T00:00:00"/>
    <m/>
    <m/>
    <m/>
    <s v="40004545"/>
    <s v="ג'ון ברייס הדרכה בע&quot;מ"/>
    <s v="511449878"/>
    <s v="3"/>
    <n v="31635.97"/>
    <s v="ILS"/>
    <n v="31635.97"/>
    <n v="86.44"/>
    <n v="27212.89"/>
    <n v="27180.33"/>
    <n v="4267"/>
    <s v=""/>
    <s v=" הדרכה והכשרה עבור עו&quot;ד בתחום אלימות במשפחה בחברה"/>
    <s v=""/>
    <n v="0"/>
    <s v="@FM@"/>
    <s v="23"/>
    <s v="57"/>
    <s v="305394199"/>
    <s v=""/>
    <s v="קמר אבו אל הוא"/>
    <n v="4267.01"/>
    <n v="0"/>
    <n v="1507"/>
    <e v="#NUM!"/>
    <n v="86.44"/>
    <e v="#DIV/0!"/>
    <x v="3"/>
    <e v="#N/A"/>
    <x v="614"/>
  </r>
  <r>
    <m/>
    <m/>
    <s v="4502263259"/>
    <s v="ZNB"/>
    <s v="0800"/>
    <s v=""/>
    <d v="2022-12-12T00:00:00"/>
    <m/>
    <m/>
    <m/>
    <s v="40008852"/>
    <s v="המועצה הלאומית לשלום הילד"/>
    <s v=""/>
    <s v="3"/>
    <n v="50000"/>
    <s v="ILS"/>
    <n v="50000"/>
    <n v="75"/>
    <n v="37500"/>
    <n v="37500"/>
    <n v="12500"/>
    <s v=""/>
    <s v=" הליך שיתוף אגרת ללקוח הקטין עם בני ובנות נוער שיו"/>
    <s v=""/>
    <n v="0"/>
    <s v="@FM@"/>
    <s v="23"/>
    <s v="57"/>
    <s v="305394199"/>
    <s v=""/>
    <s v=""/>
    <n v="12500"/>
    <n v="0"/>
    <n v="1507"/>
    <e v="#NUM!"/>
    <n v="75"/>
    <e v="#DIV/0!"/>
    <x v="3"/>
    <e v="#N/A"/>
    <x v="615"/>
  </r>
  <r>
    <m/>
    <m/>
    <s v="4502264191"/>
    <s v="ZNB"/>
    <s v="0800"/>
    <s v=""/>
    <d v="2022-12-13T00:00:00"/>
    <m/>
    <m/>
    <m/>
    <s v="41523266"/>
    <s v="רבינס דניאל"/>
    <s v="069911410"/>
    <s v="3"/>
    <n v="30000"/>
    <s v="ILS"/>
    <n v="30000"/>
    <n v="30"/>
    <n v="9000"/>
    <n v="9000"/>
    <n v="21000"/>
    <s v=""/>
    <s v=" היימן ואח' נ' ישראכרט בע&quot;מ ואח' ת&quot;צ-20-12-17172 א"/>
    <s v=""/>
    <n v="0"/>
    <s v="@FM@"/>
    <s v="91"/>
    <s v=""/>
    <s v="305394199"/>
    <s v=""/>
    <s v="נטע משה"/>
    <n v="21000"/>
    <n v="0"/>
    <n v="1507"/>
    <e v="#NUM!"/>
    <n v="30"/>
    <e v="#DIV/0!"/>
    <x v="3"/>
    <e v="#N/A"/>
    <x v="616"/>
  </r>
  <r>
    <m/>
    <m/>
    <s v="4502264232"/>
    <s v="ZNB"/>
    <s v="0800"/>
    <s v=""/>
    <d v="2022-12-1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מש-קר בע&quot;מ ואח' ובעניין רע&quot;א 7785/21 מש-קר בעמ וא"/>
    <s v=""/>
    <n v="0"/>
    <s v="@FM@"/>
    <s v="91"/>
    <s v=""/>
    <s v="305394199"/>
    <s v=""/>
    <s v=""/>
    <n v="20000"/>
    <n v="0"/>
    <n v="1507"/>
    <e v="#NUM!"/>
    <n v="0"/>
    <e v="#DIV/0!"/>
    <x v="3"/>
    <e v="#N/A"/>
    <x v="617"/>
  </r>
  <r>
    <m/>
    <m/>
    <s v="4502264277"/>
    <s v="ZNB"/>
    <s v="0800"/>
    <s v=""/>
    <d v="2022-12-1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s v=" פנקס-ארד ואח' נ' מכבי שירותי בריאות ואח' ת&quot;צ-17-0"/>
    <s v=""/>
    <n v="0"/>
    <s v="@FM@"/>
    <s v="91"/>
    <s v=""/>
    <s v="305394199"/>
    <s v=""/>
    <s v="נטע משה"/>
    <n v="30000"/>
    <n v="0"/>
    <n v="1507"/>
    <e v="#NUM!"/>
    <n v="0"/>
    <e v="#DIV/0!"/>
    <x v="3"/>
    <e v="#N/A"/>
    <x v="618"/>
  </r>
  <r>
    <m/>
    <m/>
    <s v="4502264281"/>
    <s v="ZNB"/>
    <s v="0800"/>
    <s v=""/>
    <d v="2022-12-1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s v=" כרמי נ' יינות ביתן בע&quot;מ ת&quot;צ-16-11-28299 אשת קשר:"/>
    <s v=""/>
    <n v="0"/>
    <s v="@FM@"/>
    <s v="91"/>
    <s v=""/>
    <s v="305394199"/>
    <s v=""/>
    <s v="נטע משה"/>
    <n v="30000"/>
    <n v="0"/>
    <n v="1507"/>
    <e v="#NUM!"/>
    <n v="0"/>
    <e v="#DIV/0!"/>
    <x v="3"/>
    <e v="#N/A"/>
    <x v="619"/>
  </r>
  <r>
    <m/>
    <m/>
    <s v="4502264291"/>
    <s v="ZNB"/>
    <s v="0800"/>
    <s v=""/>
    <d v="2022-12-13T00:00:00"/>
    <m/>
    <m/>
    <m/>
    <s v="41448450"/>
    <s v="קלעי, רוזן ושות', משרד"/>
    <s v="558249702"/>
    <s v="3"/>
    <n v="40000"/>
    <s v="ILS"/>
    <n v="40000"/>
    <n v="0"/>
    <n v="0"/>
    <n v="0"/>
    <n v="40000"/>
    <s v=""/>
    <s v=" קירזון ואח' נ' שירותי בריאות כללית ואח' ת&quot;צ-16-05"/>
    <s v=""/>
    <n v="0"/>
    <s v="@FM@"/>
    <s v="91"/>
    <s v=""/>
    <s v="305394199"/>
    <s v=""/>
    <s v="נטע משה"/>
    <n v="40000"/>
    <n v="0"/>
    <n v="1507"/>
    <e v="#NUM!"/>
    <n v="0"/>
    <e v="#DIV/0!"/>
    <x v="3"/>
    <e v="#N/A"/>
    <x v="620"/>
  </r>
  <r>
    <m/>
    <m/>
    <s v="4502271222"/>
    <s v="ZFO"/>
    <s v="0800"/>
    <s v=""/>
    <d v="2022-12-26T00:00:00"/>
    <d v="2022-12-01T00:00:00"/>
    <d v="2025-12-31T00:00:00"/>
    <m/>
    <s v="10000173"/>
    <s v="המדפיס הממשלתי"/>
    <s v=""/>
    <s v="3"/>
    <n v="1563000"/>
    <s v="ILS"/>
    <n v="1563000"/>
    <n v="77.61"/>
    <n v="0"/>
    <n v="1213107"/>
    <n v="349893"/>
    <s v=""/>
    <s v=" הדפסת רשומות עבור האגף להסדרת המקצועות אשת קשר: ל"/>
    <s v=""/>
    <n v="0"/>
    <s v="@FM@"/>
    <s v="85"/>
    <s v=""/>
    <s v="305394199"/>
    <s v=""/>
    <s v="לימור ניזרי"/>
    <n v="349893"/>
    <n v="36"/>
    <n v="32"/>
    <n v="4"/>
    <n v="77.61"/>
    <n v="0.88888888888888884"/>
    <x v="1"/>
    <e v="#N/A"/>
    <x v="621"/>
  </r>
  <r>
    <m/>
    <m/>
    <s v="4502274978"/>
    <s v="ZNB"/>
    <s v="0800"/>
    <s v=""/>
    <d v="2023-01-04T00:00:00"/>
    <m/>
    <m/>
    <m/>
    <s v="42230524"/>
    <s v="ברוכי - שירותי יעוץ עסקי וחשבות בע&quot;"/>
    <s v="514696798"/>
    <s v="3"/>
    <n v="288915.20000000001"/>
    <s v="ILS"/>
    <n v="288915.20000000001"/>
    <n v="88.65"/>
    <n v="247486.67"/>
    <n v="249798.29"/>
    <n v="32777.449999999997"/>
    <s v=""/>
    <s v=" חבר וועדה ציבורית ערר קורונה לשנת 2023 עד יוני אש"/>
    <s v="X"/>
    <n v="0"/>
    <s v="@FM@"/>
    <s v="76"/>
    <s v=""/>
    <s v="305394199"/>
    <s v=" 27,777.50"/>
    <s v="יחיאל ליכטנשטיין"/>
    <n v="32777.449999999997"/>
    <n v="0"/>
    <n v="1507"/>
    <e v="#NUM!"/>
    <n v="88.65"/>
    <e v="#DIV/0!"/>
    <x v="3"/>
    <e v="#N/A"/>
    <x v="622"/>
  </r>
  <r>
    <m/>
    <m/>
    <s v="4502275074"/>
    <s v="ZNB"/>
    <s v="0800"/>
    <s v=""/>
    <d v="2023-01-04T00:00:00"/>
    <d v="2021-09-01T00:00:00"/>
    <d v="2027-08-31T00:00:00"/>
    <m/>
    <s v="42343421"/>
    <s v="קוחלני אלון"/>
    <s v="022999262"/>
    <s v="3"/>
    <n v="123845"/>
    <s v="ILS"/>
    <n v="123845"/>
    <n v="93.94"/>
    <n v="112563.99"/>
    <n v="112581.62"/>
    <n v="7498.89"/>
    <s v=""/>
    <s v=" חבר ועדת חוקרים פרטיים ושירותי שמירה 2023 עד יוני"/>
    <s v="X"/>
    <n v="0"/>
    <s v="@FM@"/>
    <s v="76"/>
    <s v=""/>
    <s v="305394199"/>
    <s v="  6,355.00"/>
    <s v="לימור ניזרי"/>
    <n v="7498.89"/>
    <n v="71"/>
    <n v="47"/>
    <n v="24"/>
    <n v="93.94"/>
    <n v="0.6619718309859155"/>
    <x v="1"/>
    <e v="#N/A"/>
    <x v="578"/>
  </r>
  <r>
    <m/>
    <m/>
    <s v="4502277387"/>
    <s v="ZNB"/>
    <s v="0800"/>
    <s v=""/>
    <d v="2023-01-09T00:00:00"/>
    <m/>
    <m/>
    <m/>
    <s v="40045380"/>
    <s v="אברחיימוב טטיאנה"/>
    <s v="320765068"/>
    <s v="3"/>
    <n v="70332"/>
    <s v="ILS"/>
    <n v="70332"/>
    <n v="88.76"/>
    <n v="61407.35"/>
    <n v="61775.45"/>
    <n v="7903.25"/>
    <s v=""/>
    <s v=" נציגת ציבור ועדת ערר קורונה 2023 עד חודש יוני אשת"/>
    <s v="X"/>
    <n v="0"/>
    <s v="@FM@"/>
    <s v="76"/>
    <s v=""/>
    <s v="305394199"/>
    <s v="  6,560.00"/>
    <s v="נסים גרידי"/>
    <n v="7903.25"/>
    <n v="0"/>
    <n v="1507"/>
    <e v="#NUM!"/>
    <n v="88.76"/>
    <e v="#DIV/0!"/>
    <x v="3"/>
    <e v="#N/A"/>
    <x v="623"/>
  </r>
  <r>
    <m/>
    <m/>
    <s v="4502277401"/>
    <s v="ZNB"/>
    <s v="0800"/>
    <s v=""/>
    <d v="2023-01-09T00:00:00"/>
    <d v="2022-02-14T00:00:00"/>
    <d v="2025-02-14T00:00:00"/>
    <m/>
    <s v="42319958"/>
    <s v="שיינמן יעקב ישעיהו"/>
    <s v="050466978"/>
    <s v="3"/>
    <n v="104888.15"/>
    <s v="ILS"/>
    <n v="104888.15"/>
    <n v="75.040000000000006"/>
    <n v="79636.740000000005"/>
    <n v="81284.27"/>
    <n v="14478.56"/>
    <s v=""/>
    <s v=" יו&quot;ר ועדה ציבורית לחלוקת כספים שנפסקו כסעד 2023 ע"/>
    <s v="X"/>
    <n v="0"/>
    <s v="@FM@"/>
    <s v="76"/>
    <s v=""/>
    <s v="305394199"/>
    <s v=" 21,090.65"/>
    <s v="נסים גרידי"/>
    <n v="26177.91"/>
    <n v="36"/>
    <n v="41"/>
    <e v="#NUM!"/>
    <n v="75.040000000000006"/>
    <n v="1.1388888888888888"/>
    <x v="1"/>
    <e v="#N/A"/>
    <x v="598"/>
  </r>
  <r>
    <m/>
    <m/>
    <s v="4502280516"/>
    <s v="ZNB"/>
    <s v="0800"/>
    <s v=""/>
    <d v="2023-01-15T00:00:00"/>
    <m/>
    <m/>
    <m/>
    <s v="41493950"/>
    <s v="עזרא אילן"/>
    <s v="056386824"/>
    <s v="3"/>
    <n v="103153.60000000001"/>
    <s v="ILS"/>
    <n v="103153.60000000001"/>
    <n v="83.12"/>
    <n v="83392.399999999994"/>
    <n v="83810.679999999993"/>
    <n v="17416.8"/>
    <s v=""/>
    <s v=" נציג ציבור בוועדת ערר קורונה לשנת 2023 עד יוני אש"/>
    <s v="X"/>
    <n v="0"/>
    <s v="@FM@"/>
    <s v="76"/>
    <s v=""/>
    <s v="305394199"/>
    <s v=" 14,760.00"/>
    <s v="נסים גרידי"/>
    <n v="17416.8"/>
    <n v="0"/>
    <n v="1507"/>
    <e v="#NUM!"/>
    <n v="83.12"/>
    <e v="#DIV/0!"/>
    <x v="3"/>
    <e v="#N/A"/>
    <x v="624"/>
  </r>
  <r>
    <m/>
    <m/>
    <s v="4502284786"/>
    <s v="ZFO"/>
    <s v="0800"/>
    <s v=""/>
    <d v="2023-01-22T00:00:00"/>
    <d v="2023-01-01T00:00:00"/>
    <d v="2025-12-31T00:00:00"/>
    <m/>
    <s v="40003408"/>
    <s v="אנרג'י - מערכי אנרגיה לירושלים"/>
    <s v="550017644"/>
    <s v="3"/>
    <n v="5208599.83"/>
    <s v="ILS"/>
    <n v="5208599.83"/>
    <n v="64.3"/>
    <n v="0"/>
    <n v="3330471.14"/>
    <n v="1859610.33"/>
    <s v=""/>
    <s v=" מרכז אנרגיה -חשמל עבור מערכות קירור וחימום בבניין"/>
    <s v=""/>
    <n v="0"/>
    <s v="@FM@"/>
    <s v="99"/>
    <s v=""/>
    <s v="305394199"/>
    <s v=""/>
    <s v="אברהם לוי"/>
    <n v="1859610.33"/>
    <n v="35"/>
    <n v="31"/>
    <n v="4"/>
    <n v="64.3"/>
    <n v="0.88571428571428568"/>
    <x v="1"/>
    <e v="#N/A"/>
    <x v="625"/>
  </r>
  <r>
    <m/>
    <m/>
    <s v="4502287823"/>
    <s v="ZB"/>
    <s v="0800"/>
    <s v=""/>
    <d v="2023-01-26T00:00:00"/>
    <m/>
    <m/>
    <m/>
    <s v="40972596"/>
    <s v="חאג יחיא ראאד"/>
    <s v=""/>
    <s v="3"/>
    <n v="49825.02"/>
    <s v="ILS"/>
    <n v="49825.02"/>
    <n v="98.41"/>
    <n v="47793.36"/>
    <n v="48819.33"/>
    <n v="121.21"/>
    <s v=""/>
    <s v=" נציג ציבור בוועדת ערר קורונה לשנת 2023 עד יוני אש"/>
    <s v="X"/>
    <n v="0"/>
    <s v="@FM@"/>
    <s v="76"/>
    <s v=""/>
    <s v="305394199"/>
    <s v=""/>
    <s v="נסים גרידי"/>
    <n v="114.46"/>
    <n v="0"/>
    <n v="1507"/>
    <e v="#NUM!"/>
    <n v="98.41"/>
    <e v="#DIV/0!"/>
    <x v="3"/>
    <e v="#N/A"/>
    <x v="624"/>
  </r>
  <r>
    <m/>
    <m/>
    <s v="4502291195"/>
    <s v="ZPFC"/>
    <s v="0800"/>
    <s v=""/>
    <d v="2023-02-02T00:00:00"/>
    <m/>
    <m/>
    <m/>
    <s v="40001103"/>
    <s v="קרביץ )4791( בעמ"/>
    <s v="510674039"/>
    <s v="3"/>
    <n v="1365.99"/>
    <s v="ILS"/>
    <n v="1365.99"/>
    <n v="89.57"/>
    <n v="1237.47"/>
    <n v="1325.6"/>
    <n v="146.83000000000001"/>
    <s v=""/>
    <s v=" ציוד משרדי עבור בי&quot;ד שרעי נצרת אשת קשר: קמר אבו א"/>
    <s v="X"/>
    <n v="0"/>
    <s v="@FM@"/>
    <s v="07"/>
    <s v=""/>
    <s v="305394199"/>
    <s v=""/>
    <s v="קמר אבו אל הוא"/>
    <n v="126.95"/>
    <n v="0"/>
    <n v="1507"/>
    <e v="#NUM!"/>
    <n v="89.57"/>
    <e v="#DIV/0!"/>
    <x v="3"/>
    <e v="#N/A"/>
    <x v="171"/>
  </r>
  <r>
    <m/>
    <m/>
    <s v="4502292357"/>
    <s v="ZNB"/>
    <s v="0800"/>
    <s v=""/>
    <d v="2023-02-06T00:00:00"/>
    <m/>
    <m/>
    <m/>
    <s v="41058922"/>
    <s v="אדון שוקו שיווק 2008 בע&quot;מ"/>
    <s v="514133438"/>
    <s v="3"/>
    <n v="3459.17"/>
    <s v="ILS"/>
    <n v="3459.17"/>
    <n v="0"/>
    <n v="0"/>
    <n v="0"/>
    <n v="3459.17"/>
    <s v=""/>
    <s v=" כיבוד בוקר וצהריים עבור משלחת מקנדה +או&quot;ם ובי&quot;ד ל"/>
    <s v=""/>
    <n v="0"/>
    <s v="@FM@"/>
    <s v="23"/>
    <s v="57"/>
    <s v="305394199"/>
    <s v=""/>
    <s v="יוסי ביטון"/>
    <n v="3459.17"/>
    <n v="0"/>
    <n v="1507"/>
    <e v="#NUM!"/>
    <n v="0"/>
    <e v="#DIV/0!"/>
    <x v="3"/>
    <e v="#N/A"/>
    <x v="280"/>
  </r>
  <r>
    <m/>
    <m/>
    <s v="4502292369"/>
    <s v="ZNB"/>
    <s v="0800"/>
    <s v=""/>
    <d v="2023-02-06T00:00:00"/>
    <m/>
    <m/>
    <m/>
    <s v="41058922"/>
    <s v="אדון שוקו שיווק 2008 בע&quot;מ"/>
    <s v="514133438"/>
    <s v="3"/>
    <n v="2421.83"/>
    <s v="ILS"/>
    <n v="2421.83"/>
    <n v="0"/>
    <n v="0"/>
    <n v="0"/>
    <n v="2421.83"/>
    <s v=""/>
    <s v=" כיבוד בוקר וצהריים עבור משלחת מקנדה +סגל בי&quot;ד לאו"/>
    <s v=""/>
    <n v="0"/>
    <s v="@FM@"/>
    <s v="23"/>
    <s v="57"/>
    <s v="305394199"/>
    <s v=""/>
    <s v="יוסי ביטון"/>
    <n v="2421.83"/>
    <n v="0"/>
    <n v="1507"/>
    <e v="#NUM!"/>
    <n v="0"/>
    <e v="#DIV/0!"/>
    <x v="3"/>
    <e v="#N/A"/>
    <x v="280"/>
  </r>
  <r>
    <m/>
    <m/>
    <s v="4502292624"/>
    <s v="ZNB"/>
    <s v="0800"/>
    <s v=""/>
    <d v="2023-02-06T00:00:00"/>
    <m/>
    <m/>
    <m/>
    <s v="40001324"/>
    <s v="מלונות לב דוד בע&quot;מ"/>
    <s v="511792012"/>
    <s v="3"/>
    <n v="49923.03"/>
    <s v="ILS"/>
    <n v="49923.03"/>
    <n v="81.819999999999993"/>
    <n v="40500"/>
    <n v="40500"/>
    <n v="9076.91"/>
    <s v=""/>
    <s v=" לינה עבור הקאדים בי&quot;ד שרעי במחוז ירושלים 2023 אשת"/>
    <s v=""/>
    <n v="0"/>
    <s v="@FM@"/>
    <s v="23"/>
    <s v="57"/>
    <s v="305394199"/>
    <s v=""/>
    <s v="קמר אבו אל הוא"/>
    <n v="9076.91"/>
    <n v="0"/>
    <n v="1507"/>
    <e v="#NUM!"/>
    <n v="81.819999999999993"/>
    <e v="#DIV/0!"/>
    <x v="3"/>
    <e v="#N/A"/>
    <x v="216"/>
  </r>
  <r>
    <m/>
    <m/>
    <s v="4502294271"/>
    <s v="ZNB"/>
    <s v="0800"/>
    <s v=""/>
    <d v="2023-02-09T00:00:00"/>
    <m/>
    <m/>
    <m/>
    <s v="40514141"/>
    <s v="מגלקום בע&quot;מ"/>
    <s v="510728777"/>
    <s v="3"/>
    <n v="2301"/>
    <s v="ILS"/>
    <n v="2301"/>
    <n v="0"/>
    <n v="0"/>
    <n v="0"/>
    <n v="2301"/>
    <s v=""/>
    <s v=" תחזוקת לתוכנת מחשב מצלמות וקורא כרטיסים מחש נתניה"/>
    <s v=""/>
    <n v="0"/>
    <s v="@FM@"/>
    <s v="23"/>
    <s v="57"/>
    <s v="305394199"/>
    <s v=""/>
    <s v="אביעד רהב"/>
    <n v="2301"/>
    <n v="0"/>
    <n v="1507"/>
    <e v="#NUM!"/>
    <n v="0"/>
    <e v="#DIV/0!"/>
    <x v="3"/>
    <e v="#N/A"/>
    <x v="626"/>
  </r>
  <r>
    <m/>
    <m/>
    <s v="4502295898"/>
    <s v="ZPFC"/>
    <s v="0800"/>
    <s v=""/>
    <d v="2023-02-13T00:00:00"/>
    <m/>
    <m/>
    <m/>
    <s v="41915625"/>
    <s v="לייזר מכוני העתקות בע&quot;מ"/>
    <s v="514864370"/>
    <s v="3"/>
    <n v="800.04"/>
    <s v="ILS"/>
    <n v="800.04"/>
    <n v="0"/>
    <n v="0"/>
    <n v="0"/>
    <n v="800.04"/>
    <s v=""/>
    <s v=" חותמות עבור מח&quot;ש איש קשר: גלעד גור טל'-0506216929"/>
    <s v=""/>
    <n v="0"/>
    <s v="@FM@"/>
    <s v="23"/>
    <s v="57"/>
    <s v="305394199"/>
    <s v=""/>
    <s v="גלעד גור"/>
    <n v="800.04"/>
    <n v="0"/>
    <n v="1507"/>
    <e v="#NUM!"/>
    <n v="0"/>
    <e v="#DIV/0!"/>
    <x v="3"/>
    <e v="#N/A"/>
    <x v="398"/>
  </r>
  <r>
    <m/>
    <m/>
    <s v="4502297483"/>
    <s v="ZNB"/>
    <s v="0800"/>
    <s v=""/>
    <d v="2023-02-16T00:00:00"/>
    <m/>
    <m/>
    <m/>
    <s v="41034159"/>
    <s v="טי סי אס - מערכות תקשורת משיבים בע&quot;"/>
    <s v="511973471"/>
    <s v="3"/>
    <n v="531"/>
    <s v="ILS"/>
    <n v="531"/>
    <n v="0"/>
    <n v="0"/>
    <n v="0"/>
    <n v="531"/>
    <s v=""/>
    <s v=" ביקור טכנאי טאבו אשדוד עבור שער מגנומטר איש קשר:"/>
    <s v=""/>
    <n v="0"/>
    <s v="@FM@"/>
    <s v="23"/>
    <s v="57"/>
    <s v="305394199"/>
    <s v=""/>
    <s v="ניר הרוש"/>
    <n v="531"/>
    <n v="0"/>
    <n v="1507"/>
    <e v="#NUM!"/>
    <n v="0"/>
    <e v="#DIV/0!"/>
    <x v="3"/>
    <e v="#N/A"/>
    <x v="627"/>
  </r>
  <r>
    <m/>
    <m/>
    <s v="4502299720"/>
    <s v="ZPFC"/>
    <s v="0800"/>
    <s v=""/>
    <d v="2023-02-22T00:00:00"/>
    <m/>
    <m/>
    <m/>
    <s v="40001103"/>
    <s v="קרביץ )4791( בעמ"/>
    <s v="510674039"/>
    <s v="3"/>
    <n v="2021.88"/>
    <s v="ILS"/>
    <n v="2021.88"/>
    <n v="72.56"/>
    <n v="1462.99"/>
    <n v="1588.44"/>
    <n v="645.86"/>
    <s v=""/>
    <s v=" ציוד משרדי עבור בי&quot;ד שרעי לערעורים בבאקה אשת קשר:"/>
    <s v="X"/>
    <n v="0"/>
    <s v="@FM@"/>
    <s v="07"/>
    <s v=""/>
    <s v="305394199"/>
    <s v=""/>
    <s v="קמר אבו אל הוא"/>
    <n v="558.36"/>
    <n v="0"/>
    <n v="1507"/>
    <e v="#NUM!"/>
    <n v="72.56"/>
    <e v="#DIV/0!"/>
    <x v="3"/>
    <e v="#N/A"/>
    <x v="171"/>
  </r>
  <r>
    <m/>
    <m/>
    <s v="4502301425"/>
    <s v="ZPFC"/>
    <s v="0800"/>
    <s v=""/>
    <d v="2023-02-27T00:00:00"/>
    <m/>
    <m/>
    <m/>
    <s v="40510075"/>
    <s v="קולפלו תוכנה בע&quot;מ"/>
    <s v="512799149"/>
    <s v="3"/>
    <n v="3426.34"/>
    <s v="ILS"/>
    <n v="3426.34"/>
    <n v="0"/>
    <n v="0"/>
    <n v="0"/>
    <n v="3649.19"/>
    <s v=""/>
    <s v=" התקנות עבור מערכות מולטימדיה + רמקול עבור סיוע מש"/>
    <s v="X"/>
    <n v="0"/>
    <s v="@FM@"/>
    <s v="07"/>
    <s v=""/>
    <s v="305394199"/>
    <s v=""/>
    <s v="עוזי נעים"/>
    <n v="3426.34"/>
    <n v="0"/>
    <n v="1507"/>
    <e v="#NUM!"/>
    <n v="0"/>
    <e v="#DIV/0!"/>
    <x v="3"/>
    <e v="#N/A"/>
    <x v="628"/>
  </r>
  <r>
    <m/>
    <m/>
    <s v="4502301963"/>
    <s v="ZNB"/>
    <s v="0800"/>
    <s v=""/>
    <d v="2023-02-28T00:00:00"/>
    <m/>
    <m/>
    <m/>
    <s v="40220888"/>
    <s v="מלונות פתאל בע&quot;מ"/>
    <s v="510678816"/>
    <s v="3"/>
    <n v="13216"/>
    <s v="ILS"/>
    <n v="13216"/>
    <n v="15"/>
    <n v="1965.6"/>
    <n v="1965.6"/>
    <n v="11233.6"/>
    <s v=""/>
    <s v=" לינה עבור הקאדי תרות מדלג בבאר שבע-בי&quot;ד שרעי 2023"/>
    <s v=""/>
    <n v="0"/>
    <s v="@FM@"/>
    <s v="23"/>
    <s v="57"/>
    <s v="305394199"/>
    <s v=""/>
    <s v="קמר אבו אל הוא"/>
    <n v="11233.6"/>
    <n v="0"/>
    <n v="1507"/>
    <e v="#NUM!"/>
    <n v="15"/>
    <e v="#DIV/0!"/>
    <x v="3"/>
    <e v="#N/A"/>
    <x v="216"/>
  </r>
  <r>
    <m/>
    <m/>
    <s v="4502302952"/>
    <s v="ZB"/>
    <s v="0800"/>
    <s v=""/>
    <d v="2023-03-02T00:00:00"/>
    <d v="2022-12-01T00:00:00"/>
    <d v="2025-12-01T00:00:00"/>
    <m/>
    <s v="42053336"/>
    <s v="אסיאס מזל"/>
    <s v=""/>
    <s v="3"/>
    <n v="135017"/>
    <s v="ILS"/>
    <n v="135017"/>
    <n v="82.19"/>
    <n v="109841.23"/>
    <n v="110729.26"/>
    <n v="21163.3"/>
    <s v=""/>
    <s v=" חבר ועדת מס רכוש 2023 עד יוני אשת קשר יעל מירזאי,"/>
    <s v="X"/>
    <n v="0"/>
    <s v="@FM@"/>
    <s v="76"/>
    <s v=""/>
    <s v="305394199"/>
    <s v=""/>
    <s v="נסים גרידי"/>
    <n v="21163.3"/>
    <n v="36"/>
    <n v="32"/>
    <n v="3"/>
    <n v="82.19"/>
    <n v="0.88888888888888884"/>
    <x v="1"/>
    <e v="#N/A"/>
    <x v="578"/>
  </r>
  <r>
    <m/>
    <m/>
    <s v="4502305464"/>
    <s v="ZNB"/>
    <s v="0800"/>
    <s v=""/>
    <d v="2023-03-09T00:00:00"/>
    <m/>
    <m/>
    <m/>
    <s v="41448450"/>
    <s v="קלעי, רוזן ושות', משרד"/>
    <s v="558249702"/>
    <s v="3"/>
    <n v="40671"/>
    <s v="ILS"/>
    <n v="40671"/>
    <n v="13.94"/>
    <n v="5671"/>
    <n v="5671"/>
    <n v="35000"/>
    <s v=""/>
    <s v=" אמיגה נ' AGODA COMPANY PTE LTD ת&quot;צ-22-12-52388 אש"/>
    <s v=""/>
    <n v="0"/>
    <s v="@FM@"/>
    <s v="91"/>
    <s v=""/>
    <s v="305394199"/>
    <s v=""/>
    <s v=""/>
    <n v="35000"/>
    <n v="0"/>
    <n v="1507"/>
    <e v="#NUM!"/>
    <n v="13.94"/>
    <e v="#DIV/0!"/>
    <x v="3"/>
    <e v="#N/A"/>
    <x v="629"/>
  </r>
  <r>
    <m/>
    <m/>
    <s v="4502305465"/>
    <s v="ZNB"/>
    <s v="0800"/>
    <s v=""/>
    <d v="2023-03-09T00:00:00"/>
    <m/>
    <m/>
    <m/>
    <s v="41448450"/>
    <s v="קלעי, רוזן ושות', משרד"/>
    <s v="558249702"/>
    <s v="3"/>
    <n v="25544"/>
    <s v="ILS"/>
    <n v="25544"/>
    <n v="21.7"/>
    <n v="5544"/>
    <n v="5544"/>
    <n v="20000"/>
    <s v=""/>
    <s v=" נובה שיווק והנדסה בע&quot;מ ואח' נ' סלקום ישראל בע&quot;מ ת"/>
    <s v=""/>
    <n v="0"/>
    <s v="@FM@"/>
    <s v="91"/>
    <s v=""/>
    <s v="305394199"/>
    <s v=""/>
    <s v=""/>
    <n v="20000"/>
    <n v="0"/>
    <n v="1507"/>
    <e v="#NUM!"/>
    <n v="21.7"/>
    <e v="#DIV/0!"/>
    <x v="3"/>
    <e v="#N/A"/>
    <x v="630"/>
  </r>
  <r>
    <m/>
    <m/>
    <s v="4502307007"/>
    <s v="ZNB"/>
    <s v="0800"/>
    <s v=""/>
    <d v="2023-03-13T00:00:00"/>
    <m/>
    <m/>
    <m/>
    <s v="41099183"/>
    <s v="גיל רון קינן ושות"/>
    <s v="557955424"/>
    <s v="3"/>
    <n v="35544"/>
    <s v="ILS"/>
    <n v="35544"/>
    <n v="15.6"/>
    <n v="5544"/>
    <n v="5544"/>
    <n v="30000"/>
    <s v=""/>
    <s v=" סואעד נ' בזק החברה הישראלית לתקשורת בע&quot;מ ת&quot;צ-21-0"/>
    <s v=""/>
    <n v="0"/>
    <s v="@FM@"/>
    <s v="91"/>
    <s v=""/>
    <s v="305394199"/>
    <s v=""/>
    <s v=""/>
    <n v="30000"/>
    <n v="0"/>
    <n v="1507"/>
    <e v="#NUM!"/>
    <n v="15.6"/>
    <e v="#DIV/0!"/>
    <x v="3"/>
    <e v="#N/A"/>
    <x v="631"/>
  </r>
  <r>
    <m/>
    <m/>
    <s v="4502307012"/>
    <s v="ZNB"/>
    <s v="0800"/>
    <s v=""/>
    <d v="2023-03-13T00:00:00"/>
    <m/>
    <m/>
    <m/>
    <s v="42081572"/>
    <s v="עומר פיינטוך, חברת עורכי דין"/>
    <s v="515878049"/>
    <s v="3"/>
    <n v="30959"/>
    <s v="ILS"/>
    <n v="30959"/>
    <n v="19.25"/>
    <n v="5959"/>
    <n v="5959"/>
    <n v="25000"/>
    <s v=""/>
    <s v=" עזרא נ' מרכז רפואי על שם א.וולפסון ת&quot;צ-22-08-4558"/>
    <s v=""/>
    <n v="0"/>
    <s v="@FM@"/>
    <s v="91"/>
    <s v=""/>
    <s v="305394199"/>
    <s v=""/>
    <s v="עדי מרום"/>
    <n v="25000"/>
    <n v="0"/>
    <n v="1507"/>
    <e v="#NUM!"/>
    <n v="19.25"/>
    <e v="#DIV/0!"/>
    <x v="3"/>
    <e v="#N/A"/>
    <x v="632"/>
  </r>
  <r>
    <m/>
    <m/>
    <s v="4502309815"/>
    <s v="ZNB"/>
    <s v="0800"/>
    <s v=""/>
    <d v="2023-03-20T00:00:00"/>
    <m/>
    <m/>
    <m/>
    <s v="42081572"/>
    <s v="עומר פיינטוך, חברת עורכי דין"/>
    <s v="515878049"/>
    <s v="3"/>
    <n v="35671"/>
    <s v="ILS"/>
    <n v="35671"/>
    <n v="15.9"/>
    <n v="5671"/>
    <n v="5671"/>
    <n v="30000"/>
    <s v=""/>
    <s v=" שילה נ' פז גז בע&quot;מ 22-11-64038 אשת קשר: עדי מרום"/>
    <s v=""/>
    <n v="0"/>
    <s v="@FM@"/>
    <s v="91"/>
    <s v=""/>
    <s v="305394199"/>
    <s v=""/>
    <s v="עדי מרום"/>
    <n v="30000"/>
    <n v="0"/>
    <n v="1507"/>
    <e v="#NUM!"/>
    <n v="15.9"/>
    <e v="#DIV/0!"/>
    <x v="3"/>
    <e v="#N/A"/>
    <x v="633"/>
  </r>
  <r>
    <m/>
    <m/>
    <s v="4502309825"/>
    <s v="ZNB"/>
    <s v="0800"/>
    <s v=""/>
    <d v="2023-03-20T00:00:00"/>
    <m/>
    <m/>
    <m/>
    <s v="42081572"/>
    <s v="עומר פיינטוך, חברת עורכי דין"/>
    <s v="515878049"/>
    <s v="3"/>
    <n v="35671"/>
    <s v="ILS"/>
    <n v="35671"/>
    <n v="65.099999999999994"/>
    <n v="23221"/>
    <n v="23221"/>
    <n v="12450"/>
    <s v=""/>
    <s v=" שילה נ' בנק הפועלים בע&quot;מ ת&quot;צ-22-10-46100 אשת קשר:"/>
    <s v=""/>
    <n v="0"/>
    <s v="@FM@"/>
    <s v="91"/>
    <s v=""/>
    <s v="305394199"/>
    <s v=""/>
    <s v="עדי מרום"/>
    <n v="12450"/>
    <n v="0"/>
    <n v="1507"/>
    <e v="#NUM!"/>
    <n v="65.099999999999994"/>
    <e v="#DIV/0!"/>
    <x v="3"/>
    <e v="#N/A"/>
    <x v="634"/>
  </r>
  <r>
    <m/>
    <m/>
    <s v="4502310382"/>
    <s v="ZNB"/>
    <s v="0800"/>
    <s v=""/>
    <d v="2023-03-21T00:00:00"/>
    <m/>
    <m/>
    <m/>
    <s v="40016544"/>
    <s v="פייקין גרמן"/>
    <s v="015946239"/>
    <s v="3"/>
    <n v="45784"/>
    <s v="ILS"/>
    <n v="45784"/>
    <n v="95.97"/>
    <n v="44243.64"/>
    <n v="45944.17"/>
    <n v="1951.83"/>
    <s v=""/>
    <s v=" חבר בוועדת ערר קורונה 2023 עד יוני אשת קשר:  ‎רות"/>
    <s v="X"/>
    <n v="0"/>
    <s v="@FM@"/>
    <s v="76"/>
    <s v=""/>
    <s v="305394199"/>
    <s v="  1,164.00"/>
    <s v="נסים גרידי"/>
    <n v="1843.09"/>
    <n v="0"/>
    <n v="1507"/>
    <e v="#NUM!"/>
    <n v="95.97"/>
    <e v="#DIV/0!"/>
    <x v="3"/>
    <e v="#N/A"/>
    <x v="635"/>
  </r>
  <r>
    <m/>
    <m/>
    <s v="4502311223"/>
    <s v="ZPFC"/>
    <s v="0800"/>
    <s v=""/>
    <d v="2023-03-23T00:00:00"/>
    <d v="2023-01-01T00:00:00"/>
    <d v="2023-12-31T00:00:00"/>
    <m/>
    <s v="40004164"/>
    <s v="פז קמעונאות ואנרגיה בע&quot;מ"/>
    <s v="510216054"/>
    <s v="3"/>
    <n v="63333.27"/>
    <s v="ILS"/>
    <n v="63333.27"/>
    <n v="91.37"/>
    <n v="41770.080000000002"/>
    <n v="43904.89"/>
    <n v="0"/>
    <s v=""/>
    <s v=" שטיפת רכבים בהוראת קבע 2023 עד סוף אפריל אשת קשר:"/>
    <s v="X"/>
    <n v="0"/>
    <s v="@FM@"/>
    <s v="07"/>
    <s v=""/>
    <s v="305394199"/>
    <s v="  4,539.38"/>
    <s v="נטע ראובני"/>
    <n v="5467.17"/>
    <n v="11"/>
    <n v="31"/>
    <e v="#NUM!"/>
    <n v="91.37"/>
    <n v="2.8181818181818183"/>
    <x v="1"/>
    <e v="#N/A"/>
    <x v="636"/>
  </r>
  <r>
    <m/>
    <m/>
    <s v="4502313475"/>
    <s v="ZNB"/>
    <s v="0800"/>
    <s v=""/>
    <d v="2023-03-29T00:00:00"/>
    <m/>
    <m/>
    <m/>
    <s v="41453522"/>
    <s v="אילבן יבוא ושיווק בע&quot;מ"/>
    <s v="514658137"/>
    <s v="3"/>
    <n v="5037.42"/>
    <s v="ILS"/>
    <n v="5037.42"/>
    <n v="6.63"/>
    <n v="331.11"/>
    <n v="290.16000000000003"/>
    <n v="4703.4799999999996"/>
    <s v=""/>
    <s v=" קומקום חשמלי עבור יח' המשרד איש קשר: דני בן שטרית"/>
    <s v=""/>
    <n v="0"/>
    <s v="@FM@"/>
    <s v="23"/>
    <s v="57"/>
    <s v="305394199"/>
    <s v=""/>
    <s v=""/>
    <n v="4703.4799999999996"/>
    <n v="0"/>
    <n v="1507"/>
    <e v="#NUM!"/>
    <n v="6.63"/>
    <e v="#DIV/0!"/>
    <x v="3"/>
    <e v="#N/A"/>
    <x v="236"/>
  </r>
  <r>
    <m/>
    <m/>
    <s v="4502313478"/>
    <s v="ZNB"/>
    <s v="0800"/>
    <s v=""/>
    <d v="2023-03-29T00:00:00"/>
    <m/>
    <m/>
    <m/>
    <s v="42081572"/>
    <s v="עומר פיינטוך, חברת עורכי דין"/>
    <s v="515878049"/>
    <s v="3"/>
    <n v="45671"/>
    <s v="ILS"/>
    <n v="45671"/>
    <n v="56.21"/>
    <n v="25671"/>
    <n v="25671"/>
    <n v="20000"/>
    <s v=""/>
    <s v=" מנשה נ' GOOGLE LLE ת&quot;צ-22-10-43694 אשת קשר: עדי מ"/>
    <s v=""/>
    <n v="0"/>
    <s v="@FM@"/>
    <s v="91"/>
    <s v=""/>
    <s v="305394199"/>
    <s v=""/>
    <s v=""/>
    <n v="20000"/>
    <n v="0"/>
    <n v="1507"/>
    <e v="#NUM!"/>
    <n v="56.21"/>
    <e v="#DIV/0!"/>
    <x v="3"/>
    <e v="#N/A"/>
    <x v="637"/>
  </r>
  <r>
    <m/>
    <m/>
    <s v="4502313480"/>
    <s v="ZNB"/>
    <s v="0800"/>
    <s v=""/>
    <d v="2023-03-29T00:00:00"/>
    <m/>
    <m/>
    <m/>
    <s v="40548852"/>
    <s v="גורודיסקי רם"/>
    <s v="028808863"/>
    <s v="3"/>
    <n v="15671"/>
    <s v="ILS"/>
    <n v="15671"/>
    <n v="36.19"/>
    <n v="5671"/>
    <n v="5671"/>
    <n v="10000"/>
    <s v=""/>
    <s v=" פיינטוך נ' ישרוטל בע&quot;מ ת&quot;צ-22-10-28185 אשת קשר: ע"/>
    <s v=""/>
    <n v="0"/>
    <s v="@FM@"/>
    <s v="91"/>
    <s v=""/>
    <s v="305394199"/>
    <s v=""/>
    <s v="עדי מרום"/>
    <n v="10000"/>
    <n v="0"/>
    <n v="1507"/>
    <e v="#NUM!"/>
    <n v="36.19"/>
    <e v="#DIV/0!"/>
    <x v="3"/>
    <e v="#N/A"/>
    <x v="638"/>
  </r>
  <r>
    <m/>
    <m/>
    <s v="4502313754"/>
    <s v="ZNB"/>
    <s v="0800"/>
    <s v=""/>
    <d v="2023-03-30T00:00:00"/>
    <d v="2022-06-27T00:00:00"/>
    <d v="2025-06-26T00:00:00"/>
    <m/>
    <s v="40266906"/>
    <s v="לבנקרון נעמי"/>
    <s v="016843815"/>
    <s v="3"/>
    <n v="22892"/>
    <s v="ILS"/>
    <n v="22892"/>
    <n v="19.96"/>
    <n v="4578.3999999999996"/>
    <n v="4838"/>
    <n v="19404.62"/>
    <s v=""/>
    <s v=" חבר ועדה מייעצת אפ&quot;כ הקרן לחילוט וסחר בבני אדם 20"/>
    <s v="X"/>
    <n v="0"/>
    <s v="@FM@"/>
    <s v="76"/>
    <s v=""/>
    <s v="305394199"/>
    <s v=" 15,520.00"/>
    <s v="חדוה נריה"/>
    <n v="18323.54"/>
    <n v="35"/>
    <n v="37"/>
    <e v="#NUM!"/>
    <n v="19.96"/>
    <n v="1.0571428571428572"/>
    <x v="0"/>
    <e v="#N/A"/>
    <x v="590"/>
  </r>
  <r>
    <m/>
    <m/>
    <s v="4502315681"/>
    <s v="ZPFC"/>
    <s v="0800"/>
    <s v=""/>
    <d v="2023-04-16T00:00:00"/>
    <m/>
    <m/>
    <m/>
    <s v="40001103"/>
    <s v="קרביץ )4791( בעמ"/>
    <s v="510674039"/>
    <s v="3"/>
    <n v="1970.92"/>
    <s v="ILS"/>
    <n v="1970.92"/>
    <n v="76.83"/>
    <n v="1511.06"/>
    <n v="1640.32"/>
    <n v="531.61"/>
    <s v=""/>
    <s v=" ציוד משרדי עבור בי&quot;ד שרעי ביפו אשת קשר: קמר אבו א"/>
    <s v="X"/>
    <n v="0"/>
    <s v="@FM@"/>
    <s v="07"/>
    <s v=""/>
    <s v="305394199"/>
    <s v=""/>
    <s v="קמר אבו אל הוא"/>
    <n v="459.59"/>
    <n v="0"/>
    <n v="1507"/>
    <e v="#NUM!"/>
    <n v="76.83"/>
    <e v="#DIV/0!"/>
    <x v="3"/>
    <e v="#N/A"/>
    <x v="171"/>
  </r>
  <r>
    <m/>
    <m/>
    <s v="4502316429"/>
    <s v="ZPFC"/>
    <s v="0800"/>
    <s v=""/>
    <d v="2023-04-17T00:00:00"/>
    <d v="2023-01-01T00:00:00"/>
    <d v="2025-11-30T00:00:00"/>
    <m/>
    <s v="42351709"/>
    <s v="מוניות מרכז חורב בע&quot;מ"/>
    <s v="513308395"/>
    <s v="3"/>
    <n v="212847.6"/>
    <s v="ILS"/>
    <n v="212847.6"/>
    <n v="93.69"/>
    <n v="173034.51"/>
    <n v="198422"/>
    <n v="16397.89"/>
    <s v=""/>
    <s v=" הסעת עובדים מוניות צפון ודרום 2023 ל-4 חודשים בכפ"/>
    <s v="X"/>
    <n v="0"/>
    <s v="@FM@"/>
    <s v="07"/>
    <s v=""/>
    <s v="305394199"/>
    <s v=" 11,384.97"/>
    <s v="נטע ראובני"/>
    <n v="13432.58"/>
    <n v="34"/>
    <n v="31"/>
    <n v="3"/>
    <n v="93.69"/>
    <n v="0.91176470588235292"/>
    <x v="1"/>
    <e v="#N/A"/>
    <x v="592"/>
  </r>
  <r>
    <m/>
    <m/>
    <s v="4502322749"/>
    <s v="ZNB"/>
    <s v="0800"/>
    <s v=""/>
    <d v="2023-05-04T00:00:00"/>
    <m/>
    <m/>
    <m/>
    <s v="41609461"/>
    <s v="מוטי דפוס צבעי הקשת בע&quot;מ"/>
    <s v="515788024"/>
    <s v="3"/>
    <n v="1475"/>
    <s v="ILS"/>
    <n v="1475"/>
    <n v="0"/>
    <n v="0"/>
    <n v="0"/>
    <n v="1475"/>
    <s v=""/>
    <s v=" ברורשורים עבור מח&quot;ש איש קשר: גלעד גורה טל'-050621"/>
    <s v=""/>
    <n v="0"/>
    <s v="@FM@"/>
    <s v="23"/>
    <s v="57"/>
    <s v="305394199"/>
    <s v=""/>
    <s v="גלעד גור"/>
    <n v="1475"/>
    <n v="0"/>
    <n v="1507"/>
    <e v="#NUM!"/>
    <n v="0"/>
    <e v="#DIV/0!"/>
    <x v="3"/>
    <e v="#N/A"/>
    <x v="639"/>
  </r>
  <r>
    <m/>
    <m/>
    <s v="4502324773"/>
    <s v="ZNB"/>
    <s v="0800"/>
    <s v=""/>
    <d v="2023-05-09T00:00:00"/>
    <m/>
    <m/>
    <m/>
    <s v="40311963"/>
    <s v="כספות חצור בע&quot;מ"/>
    <s v="514165109"/>
    <s v="3"/>
    <n v="2360"/>
    <s v="ILS"/>
    <n v="2360"/>
    <n v="0"/>
    <n v="0"/>
    <n v="0"/>
    <n v="2360"/>
    <s v=""/>
    <s v=" כספת עבור בית היועצת- אגף הביטחון איש קשר: ניר הר"/>
    <s v=""/>
    <n v="0"/>
    <s v="@FM@"/>
    <s v="23"/>
    <s v="57"/>
    <s v="305394199"/>
    <s v=""/>
    <s v="ניר הרוש"/>
    <n v="2360"/>
    <n v="0"/>
    <n v="1507"/>
    <e v="#NUM!"/>
    <n v="0"/>
    <e v="#DIV/0!"/>
    <x v="3"/>
    <e v="#N/A"/>
    <x v="640"/>
  </r>
  <r>
    <m/>
    <m/>
    <s v="4502327513"/>
    <s v="ZNB"/>
    <s v="0800"/>
    <s v=""/>
    <d v="2023-05-16T00:00:00"/>
    <m/>
    <m/>
    <m/>
    <s v="42461388"/>
    <s v="רפפורט לוין - משרד עורכי דין"/>
    <s v="516143559"/>
    <s v="3"/>
    <n v="30000"/>
    <s v="ILS"/>
    <n v="30000"/>
    <n v="52"/>
    <n v="15600"/>
    <n v="15600"/>
    <n v="14400"/>
    <s v=""/>
    <s v=" יעקב ואח' נ' APPLE LNC ואח'  ת&quot;צ-19-09-27340 אשת"/>
    <s v=""/>
    <n v="0"/>
    <s v="@FM@"/>
    <s v="91"/>
    <s v=""/>
    <s v="305394199"/>
    <s v=""/>
    <s v="עדי מרום"/>
    <n v="14400"/>
    <n v="0"/>
    <n v="1507"/>
    <e v="#NUM!"/>
    <n v="52"/>
    <e v="#DIV/0!"/>
    <x v="3"/>
    <e v="#N/A"/>
    <x v="641"/>
  </r>
  <r>
    <m/>
    <m/>
    <s v="4502327525"/>
    <s v="ZNB"/>
    <s v="0800"/>
    <s v=""/>
    <d v="2023-05-16T00:00:00"/>
    <m/>
    <m/>
    <m/>
    <s v="40548852"/>
    <s v="גורודיסקי רם"/>
    <s v="028808863"/>
    <s v="3"/>
    <n v="35671"/>
    <s v="ILS"/>
    <n v="35671"/>
    <n v="70.84"/>
    <n v="25271"/>
    <n v="25271"/>
    <n v="10400"/>
    <s v=""/>
    <s v=" רון ואח' נ' פסיפיק רכב ותחבורה בע&quot;מ ת&quot;צ-22-03-595"/>
    <s v=""/>
    <n v="0"/>
    <s v="@FM@"/>
    <s v="91"/>
    <s v=""/>
    <s v="305394199"/>
    <s v=""/>
    <s v=""/>
    <n v="10400"/>
    <n v="0"/>
    <n v="1507"/>
    <e v="#NUM!"/>
    <n v="70.84"/>
    <e v="#DIV/0!"/>
    <x v="3"/>
    <e v="#N/A"/>
    <x v="642"/>
  </r>
  <r>
    <m/>
    <m/>
    <s v="4502327583"/>
    <s v="ZNB"/>
    <s v="0800"/>
    <s v=""/>
    <d v="2023-05-16T00:00:00"/>
    <d v="2022-04-01T00:00:00"/>
    <d v="2025-03-31T00:00:00"/>
    <m/>
    <s v="42349979"/>
    <s v="חיים ענת"/>
    <s v="042255307"/>
    <s v="3"/>
    <n v="80808.759999999995"/>
    <s v="ILS"/>
    <n v="80808.759999999995"/>
    <n v="56.14"/>
    <n v="48991.29"/>
    <n v="47445.120000000003"/>
    <n v="37533.269999999997"/>
    <s v=""/>
    <s v=" חבר ועדת עזבונות 2023 אשת קשר: ספיר דיין טל'-0502"/>
    <s v="X"/>
    <n v="0"/>
    <s v="@FM@"/>
    <s v="76"/>
    <s v=""/>
    <s v="305394199"/>
    <s v=" 26,680.82"/>
    <s v="נסים גרידי"/>
    <n v="35442.19"/>
    <n v="35"/>
    <n v="40"/>
    <e v="#NUM!"/>
    <n v="56.14"/>
    <n v="1.1428571428571428"/>
    <x v="1"/>
    <e v="#N/A"/>
    <x v="578"/>
  </r>
  <r>
    <m/>
    <m/>
    <s v="4502327585"/>
    <s v="ZB"/>
    <s v="0800"/>
    <s v=""/>
    <d v="2023-05-16T00:00:00"/>
    <d v="2020-08-18T00:00:00"/>
    <d v="2026-11-21T00:00:00"/>
    <m/>
    <s v="41476427"/>
    <s v="כספי ציון אברהם"/>
    <s v=""/>
    <s v="3"/>
    <n v="73483.320000000007"/>
    <s v="ILS"/>
    <n v="73483.320000000007"/>
    <n v="70.900000000000006"/>
    <n v="51769.31"/>
    <n v="54528.72"/>
    <n v="22645.040000000001"/>
    <s v=""/>
    <s v=" חבר ועדת עזבונות 2023 אשת קשר ספיר דיין, פלאפון 0"/>
    <s v="X"/>
    <n v="0"/>
    <s v="@FM@"/>
    <s v="76"/>
    <s v=""/>
    <s v="305394199"/>
    <s v=""/>
    <s v="נסים גרידי"/>
    <n v="21383.42"/>
    <n v="75"/>
    <n v="59"/>
    <n v="15"/>
    <n v="70.900000000000006"/>
    <n v="0.78666666666666663"/>
    <x v="1"/>
    <e v="#N/A"/>
    <x v="578"/>
  </r>
  <r>
    <m/>
    <m/>
    <s v="4502327587"/>
    <s v="ZB"/>
    <s v="0800"/>
    <s v=""/>
    <d v="2023-05-16T00:00:00"/>
    <d v="2022-04-01T00:00:00"/>
    <d v="2028-06-02T00:00:00"/>
    <m/>
    <s v="40015299"/>
    <s v="רוזן דוד"/>
    <s v=""/>
    <s v="1"/>
    <n v="168550.26"/>
    <s v="ILS"/>
    <n v="168550.26"/>
    <n v="73.09"/>
    <n v="122281.61"/>
    <n v="128614.28"/>
    <n v="47978.47"/>
    <s v=""/>
    <s v=" יו&quot;ר ועדת עזבונות מר דוד רוזן 2023 אשת קשר: ספיר"/>
    <s v="X"/>
    <n v="0"/>
    <s v="@FM@"/>
    <s v="76"/>
    <s v=""/>
    <s v="305394199"/>
    <s v=""/>
    <s v="נסים גרידי"/>
    <n v="45350.38"/>
    <n v="74"/>
    <n v="40"/>
    <n v="33"/>
    <n v="73.09"/>
    <n v="0.54054054054054057"/>
    <x v="1"/>
    <e v="#N/A"/>
    <x v="577"/>
  </r>
  <r>
    <m/>
    <m/>
    <s v="4502328526"/>
    <s v="ZNB"/>
    <s v="0800"/>
    <s v=""/>
    <d v="2023-05-18T00:00:00"/>
    <m/>
    <m/>
    <m/>
    <s v="40514141"/>
    <s v="מגלקום בע&quot;מ"/>
    <s v="510728777"/>
    <s v="3"/>
    <n v="2183"/>
    <s v="ILS"/>
    <n v="2183"/>
    <n v="0"/>
    <n v="0"/>
    <n v="0"/>
    <n v="2183"/>
    <s v=""/>
    <s v=" שירות טכנאי לתיקון מחשב קורא כרטיסים מח&quot;ש נתניה -"/>
    <s v=""/>
    <n v="0"/>
    <s v="@FM@"/>
    <s v="23"/>
    <s v="57"/>
    <s v="305394199"/>
    <s v=""/>
    <s v="אביעד רהב"/>
    <n v="2183"/>
    <n v="0"/>
    <n v="1507"/>
    <e v="#NUM!"/>
    <n v="0"/>
    <e v="#DIV/0!"/>
    <x v="3"/>
    <e v="#N/A"/>
    <x v="643"/>
  </r>
  <r>
    <m/>
    <m/>
    <s v="4502330443"/>
    <s v="ZPFC"/>
    <s v="0800"/>
    <s v=""/>
    <d v="2023-05-23T00:00:00"/>
    <d v="2023-04-16T00:00:00"/>
    <d v="2024-12-31T00:00:00"/>
    <m/>
    <s v="40004268"/>
    <s v="מגאסון אלקטרוניקה ובקרה 1978 בע&quot;מ"/>
    <s v="510789464"/>
    <s v="3"/>
    <n v="133027.35"/>
    <s v="ILS"/>
    <n v="133027.35"/>
    <n v="0.41"/>
    <n v="722.16"/>
    <n v="543"/>
    <n v="132484.35"/>
    <s v=""/>
    <s v=" מערכת מתח נמוך עבור אגף הביטחון לשכה ראשית ירושלי"/>
    <s v=""/>
    <n v="0"/>
    <s v="@FM@"/>
    <s v="23"/>
    <s v="01"/>
    <s v="305394199"/>
    <s v="112,123.04"/>
    <s v="ניר הרוש"/>
    <n v="132484.35"/>
    <n v="20"/>
    <n v="27"/>
    <e v="#NUM!"/>
    <n v="0.41"/>
    <n v="1.35"/>
    <x v="0"/>
    <e v="#N/A"/>
    <x v="644"/>
  </r>
  <r>
    <m/>
    <m/>
    <s v="4502335301"/>
    <s v="ZNB"/>
    <s v="0800"/>
    <s v=""/>
    <d v="2023-06-06T00:00:00"/>
    <m/>
    <m/>
    <m/>
    <s v="40004545"/>
    <s v="ג'ון ברייס הדרכה בע&quot;מ"/>
    <s v="511449878"/>
    <s v="3"/>
    <n v="9062.4"/>
    <s v="ILS"/>
    <n v="9062.4"/>
    <n v="87.5"/>
    <n v="7862.4"/>
    <n v="7862.4"/>
    <n v="1132.8"/>
    <s v=""/>
    <s v=" השכרת כיתה גדולה + כיבוד קל כנס הכשרה לעו&quot;ד ערבים"/>
    <s v=""/>
    <n v="0"/>
    <s v="@FM@"/>
    <s v="23"/>
    <s v="57"/>
    <s v="305394199"/>
    <s v=""/>
    <s v="קמר אבו אל הוא"/>
    <n v="1132.8"/>
    <n v="0"/>
    <n v="1507"/>
    <e v="#NUM!"/>
    <n v="87.5"/>
    <e v="#DIV/0!"/>
    <x v="3"/>
    <e v="#N/A"/>
    <x v="645"/>
  </r>
  <r>
    <m/>
    <m/>
    <s v="4502335321"/>
    <s v="ZPFC"/>
    <s v="0800"/>
    <s v=""/>
    <d v="2023-06-06T00:00:00"/>
    <m/>
    <m/>
    <m/>
    <s v="41915625"/>
    <s v="לייזר מכוני העתקות בע&quot;מ"/>
    <s v="514864370"/>
    <s v="3"/>
    <n v="132.16"/>
    <s v="ILS"/>
    <n v="132.16"/>
    <n v="0"/>
    <n v="0"/>
    <n v="0"/>
    <n v="132.16"/>
    <s v=""/>
    <s v=" חותמות עבור האגף להסדרת המקצועות אשת קשר: לימור נ"/>
    <s v=""/>
    <n v="0"/>
    <s v="@FM@"/>
    <s v="23"/>
    <s v="57"/>
    <s v="305394199"/>
    <s v=""/>
    <s v="לימור ניזרי"/>
    <n v="132.16"/>
    <n v="0"/>
    <n v="1507"/>
    <e v="#NUM!"/>
    <n v="0"/>
    <e v="#DIV/0!"/>
    <x v="3"/>
    <e v="#N/A"/>
    <x v="398"/>
  </r>
  <r>
    <m/>
    <m/>
    <s v="4502335334"/>
    <s v="ZPFC"/>
    <s v="0800"/>
    <s v=""/>
    <d v="2023-06-06T00:00:00"/>
    <m/>
    <m/>
    <m/>
    <s v="40001103"/>
    <s v="קרביץ )4791( בעמ"/>
    <s v="510674039"/>
    <s v="3"/>
    <n v="9498.89"/>
    <s v="ILS"/>
    <n v="9498.89"/>
    <n v="97.72"/>
    <n v="9282.2000000000007"/>
    <n v="10073.09"/>
    <n v="249.36"/>
    <s v=""/>
    <s v=" ציוד משרדי עבור המחלקה לחקירות שוטרים איש קשר: גל"/>
    <s v="X"/>
    <n v="0"/>
    <s v="@FM@"/>
    <s v="07"/>
    <s v=""/>
    <s v="305394199"/>
    <s v=""/>
    <s v="גלעד גור"/>
    <n v="215.57"/>
    <n v="0"/>
    <n v="1507"/>
    <e v="#NUM!"/>
    <n v="97.72"/>
    <e v="#DIV/0!"/>
    <x v="3"/>
    <e v="#N/A"/>
    <x v="171"/>
  </r>
  <r>
    <m/>
    <m/>
    <s v="4502335902"/>
    <s v="ZNB"/>
    <s v="0800"/>
    <s v=""/>
    <d v="2023-06-08T00:00:00"/>
    <m/>
    <m/>
    <m/>
    <s v="40243105"/>
    <s v="על גלגלים אדרי את אייב"/>
    <s v="557245768"/>
    <s v="3"/>
    <n v="4073.51"/>
    <s v="ILS"/>
    <n v="4073.51"/>
    <n v="0"/>
    <n v="0"/>
    <n v="0"/>
    <n v="4073.51"/>
    <s v=""/>
    <s v=" פנסי לד גדול מהבהב לצרכי חקירות עבור מח&quot;ש איש קשר"/>
    <s v=""/>
    <n v="0"/>
    <s v="@FM@"/>
    <s v="23"/>
    <s v="57"/>
    <s v="305394199"/>
    <s v=""/>
    <s v="גלעד גור"/>
    <n v="4073.51"/>
    <n v="0"/>
    <n v="1507"/>
    <e v="#NUM!"/>
    <n v="0"/>
    <e v="#DIV/0!"/>
    <x v="3"/>
    <e v="#N/A"/>
    <x v="646"/>
  </r>
  <r>
    <m/>
    <m/>
    <s v="4502336922"/>
    <s v="ZPFC"/>
    <s v="0800"/>
    <s v=""/>
    <d v="2023-06-11T00:00:00"/>
    <d v="2023-01-01T00:00:00"/>
    <d v="2025-11-30T00:00:00"/>
    <m/>
    <s v="40019553"/>
    <s v="אלקטרה אפיקים בע&quot;מ"/>
    <s v="510917388"/>
    <s v="3"/>
    <n v="400683.36"/>
    <s v="ILS"/>
    <n v="400683.36"/>
    <n v="81.819999999999993"/>
    <n v="39540.47"/>
    <n v="42046.63"/>
    <n v="88901.49"/>
    <s v=""/>
    <s v=" היסעים אוטובוסים לכלל יחידות ושאטלים עבור בי&quot;ד דר"/>
    <s v="X"/>
    <n v="0"/>
    <s v="@FM@"/>
    <s v="07"/>
    <s v=""/>
    <s v="305394199"/>
    <s v=" 61,555.45"/>
    <s v="נטע ראובני"/>
    <n v="72825.02"/>
    <n v="34"/>
    <n v="31"/>
    <n v="3"/>
    <n v="81.819999999999993"/>
    <n v="0.91176470588235292"/>
    <x v="1"/>
    <e v="#N/A"/>
    <x v="647"/>
  </r>
  <r>
    <m/>
    <m/>
    <s v="4502337499"/>
    <s v="ZNB"/>
    <s v="0800"/>
    <s v=""/>
    <d v="2023-06-12T00:00:00"/>
    <m/>
    <m/>
    <m/>
    <s v="42065873"/>
    <s v="דן צוק חברה לעריכת דין"/>
    <s v="515833846"/>
    <s v="3"/>
    <n v="35959"/>
    <s v="ILS"/>
    <n v="35959"/>
    <n v="72.19"/>
    <n v="25959"/>
    <n v="25959"/>
    <n v="10000"/>
    <s v=""/>
    <s v=" קוק אביבי נ' META ת&quot;צ-23-04-22174 אגרת בית משפט א"/>
    <s v=""/>
    <n v="0"/>
    <s v="@FM@"/>
    <s v="91"/>
    <s v=""/>
    <s v="305394199"/>
    <s v=""/>
    <s v="עדי מרום"/>
    <n v="10000"/>
    <n v="0"/>
    <n v="1507"/>
    <e v="#NUM!"/>
    <n v="72.19"/>
    <e v="#DIV/0!"/>
    <x v="3"/>
    <e v="#N/A"/>
    <x v="648"/>
  </r>
  <r>
    <m/>
    <m/>
    <s v="4502337559"/>
    <s v="ZNB"/>
    <s v="0800"/>
    <s v=""/>
    <d v="2023-06-12T00:00:00"/>
    <m/>
    <m/>
    <m/>
    <s v="40411361"/>
    <s v="איחוד הצלה ישראל 1221 (ע&quot;ר)"/>
    <s v="580465979"/>
    <s v="3"/>
    <n v="1650"/>
    <s v="ILS"/>
    <n v="1650"/>
    <n v="0"/>
    <n v="0"/>
    <n v="0"/>
    <n v="1650"/>
    <s v=""/>
    <s v=" קורס עזרה ראשונה עבור אגף הביטחון איש קשר: איתן מ"/>
    <s v=""/>
    <n v="0"/>
    <s v="@FM@"/>
    <s v="23"/>
    <s v="57"/>
    <s v="305394199"/>
    <s v=""/>
    <s v="רפי אזרך"/>
    <n v="1650"/>
    <n v="0"/>
    <n v="1507"/>
    <e v="#NUM!"/>
    <n v="0"/>
    <e v="#DIV/0!"/>
    <x v="3"/>
    <e v="#N/A"/>
    <x v="649"/>
  </r>
  <r>
    <m/>
    <m/>
    <s v="4502338824"/>
    <s v="ZNB"/>
    <s v="0800"/>
    <s v=""/>
    <d v="2023-06-15T00:00:00"/>
    <m/>
    <m/>
    <m/>
    <s v="40169262"/>
    <s v="יעד בטיחות חברה למסחר והנדסה בע&quot;מ"/>
    <s v="511034860"/>
    <s v="3"/>
    <n v="2442.6"/>
    <s v="ILS"/>
    <n v="2442.6"/>
    <n v="0"/>
    <n v="0"/>
    <n v="0"/>
    <n v="2442.6"/>
    <s v=""/>
    <s v=" מילוי מיכלי גז מערכת כיבוי אש עבור הסניגוריה הציב"/>
    <s v=""/>
    <n v="0"/>
    <s v="@FM@"/>
    <s v="23"/>
    <s v="57"/>
    <s v="305394199"/>
    <s v=""/>
    <s v="רפי אזרך"/>
    <n v="2442.6"/>
    <n v="0"/>
    <n v="1507"/>
    <e v="#NUM!"/>
    <n v="0"/>
    <e v="#DIV/0!"/>
    <x v="3"/>
    <e v="#N/A"/>
    <x v="650"/>
  </r>
  <r>
    <m/>
    <m/>
    <s v="4502338849"/>
    <s v="ZPFC"/>
    <s v="0800"/>
    <s v=""/>
    <d v="2023-06-15T00:00:00"/>
    <m/>
    <m/>
    <m/>
    <s v="41489758"/>
    <s v="א.ג סטודיו פלוס דיזיין בע&quot;מ"/>
    <s v="515196079"/>
    <s v="3"/>
    <n v="1345.2"/>
    <s v="ILS"/>
    <n v="1345.2"/>
    <n v="0"/>
    <n v="0"/>
    <n v="0"/>
    <n v="1345.2"/>
    <s v=""/>
    <s v=" תמונות עבור סיוע משפטי מרכז (לוד) אשת קשר: בריגיט"/>
    <s v=""/>
    <n v="0"/>
    <s v="@FM@"/>
    <s v="23"/>
    <s v="57"/>
    <s v="305394199"/>
    <s v=""/>
    <s v="בריג'יט ברונשטיין"/>
    <n v="1345.2"/>
    <n v="0"/>
    <n v="1507"/>
    <e v="#NUM!"/>
    <n v="0"/>
    <e v="#DIV/0!"/>
    <x v="3"/>
    <e v="#N/A"/>
    <x v="504"/>
  </r>
  <r>
    <m/>
    <m/>
    <s v="4502338973"/>
    <s v="ZNB"/>
    <s v="0800"/>
    <s v=""/>
    <d v="2023-06-15T00:00:00"/>
    <m/>
    <m/>
    <m/>
    <s v="10000192"/>
    <s v="מינהל הדיור הממשלתי"/>
    <s v="500105994"/>
    <s v="3"/>
    <n v="50310"/>
    <s v="ILS"/>
    <n v="50310"/>
    <n v="37.33"/>
    <n v="18782"/>
    <n v="18782"/>
    <n v="31528"/>
    <s v=""/>
    <s v=" התחחיבות תקציבית עבור הקמת דיור בית הדין השרעי בר"/>
    <s v=""/>
    <n v="0"/>
    <s v="@FM@"/>
    <s v="85"/>
    <s v=""/>
    <s v="305394199"/>
    <s v=""/>
    <s v="עוזי נעים"/>
    <n v="31528"/>
    <n v="0"/>
    <n v="1507"/>
    <e v="#NUM!"/>
    <n v="37.33"/>
    <e v="#DIV/0!"/>
    <x v="3"/>
    <e v="#N/A"/>
    <x v="651"/>
  </r>
  <r>
    <m/>
    <m/>
    <s v="4502339601"/>
    <s v="ZNB"/>
    <s v="0800"/>
    <s v=""/>
    <d v="2023-06-18T00:00:00"/>
    <d v="2023-04-25T00:00:00"/>
    <d v="2026-04-24T00:00:00"/>
    <m/>
    <s v="40016636"/>
    <s v="קיבוץ גבעת ברנר"/>
    <s v="570000588"/>
    <s v="3"/>
    <n v="50187.76"/>
    <s v="ILS"/>
    <n v="50187.76"/>
    <n v="57.36"/>
    <n v="28943.46"/>
    <n v="29749.59"/>
    <n v="22665.25"/>
    <s v=""/>
    <s v=" יו&quot;ר ועדה ציבורית המועצה להכוונת פעולות קרן החילו"/>
    <s v="X"/>
    <n v="0"/>
    <s v="@FM@"/>
    <s v="76"/>
    <s v=""/>
    <s v="305394199"/>
    <s v=" 17,794.00"/>
    <s v="נסים גרידי"/>
    <n v="21402.51"/>
    <n v="35"/>
    <n v="27"/>
    <n v="8"/>
    <n v="57.36"/>
    <n v="0.77142857142857146"/>
    <x v="1"/>
    <e v="#N/A"/>
    <x v="598"/>
  </r>
  <r>
    <m/>
    <m/>
    <s v="4502339785"/>
    <s v="ZNB"/>
    <s v="0800"/>
    <s v=""/>
    <d v="2023-06-18T00:00:00"/>
    <m/>
    <m/>
    <m/>
    <s v="41487297"/>
    <s v="בניון אברהם"/>
    <s v="032637381"/>
    <s v="3"/>
    <n v="4366"/>
    <s v="ILS"/>
    <n v="4366"/>
    <n v="0"/>
    <n v="0"/>
    <n v="0"/>
    <n v="4366"/>
    <s v=""/>
    <s v=" מערכת אזעקה עבור קימו של מחשב מסווג בפרקליטות צפו"/>
    <s v=""/>
    <n v="0"/>
    <s v="@FM@"/>
    <s v="23"/>
    <s v="57"/>
    <s v="305394199"/>
    <s v=""/>
    <s v="אביעד רהב"/>
    <n v="4366"/>
    <n v="0"/>
    <n v="1507"/>
    <e v="#NUM!"/>
    <n v="0"/>
    <e v="#DIV/0!"/>
    <x v="3"/>
    <e v="#N/A"/>
    <x v="652"/>
  </r>
  <r>
    <m/>
    <m/>
    <s v="4502340337"/>
    <s v="ZNB"/>
    <s v="0800"/>
    <s v=""/>
    <d v="2023-06-19T00:00:00"/>
    <d v="2023-06-01T00:00:00"/>
    <d v="2024-05-31T00:00:00"/>
    <m/>
    <s v="40005156"/>
    <s v="אפקון בקרה ואוטומציה בע&quot;מ"/>
    <s v="520043340"/>
    <s v="3"/>
    <n v="24175.84"/>
    <s v="ILS"/>
    <n v="24175.84"/>
    <n v="87.5"/>
    <n v="21000.2"/>
    <n v="20974.59"/>
    <n v="3021.98"/>
    <s v=""/>
    <s v=" חוזה שירות שנתי למערכת אחזה כיבוי אש בבית מע&quot;צ וע"/>
    <s v=""/>
    <n v="0"/>
    <s v="@FM@"/>
    <s v="23"/>
    <s v="57"/>
    <s v="305394199"/>
    <s v=""/>
    <s v="רפי אזרך"/>
    <n v="3021.98"/>
    <n v="11"/>
    <n v="26"/>
    <e v="#NUM!"/>
    <n v="87.5"/>
    <n v="2.3636363636363638"/>
    <x v="1"/>
    <e v="#N/A"/>
    <x v="653"/>
  </r>
  <r>
    <m/>
    <m/>
    <s v="4502340628"/>
    <s v="ZNB"/>
    <s v="0800"/>
    <s v=""/>
    <d v="2023-06-20T00:00:00"/>
    <m/>
    <m/>
    <m/>
    <s v="10000021"/>
    <s v="לשכת הפירסום הממשלתי"/>
    <s v=""/>
    <s v="3"/>
    <n v="29768.75"/>
    <s v="ILS"/>
    <n v="29768.75"/>
    <n v="42.67"/>
    <n v="12703.23"/>
    <n v="12703.23"/>
    <n v="17065.52"/>
    <s v=""/>
    <s v=" פרסום צווי ירושה בעיתון עבור בי&quot;ד שרעי טייבה אשת"/>
    <s v=""/>
    <n v="0"/>
    <s v="@FM@"/>
    <s v="23"/>
    <s v="12"/>
    <s v="305394199"/>
    <s v=""/>
    <s v="קמר אבו אל הוא"/>
    <n v="17065.52"/>
    <n v="0"/>
    <n v="1507"/>
    <e v="#NUM!"/>
    <n v="42.67"/>
    <e v="#DIV/0!"/>
    <x v="3"/>
    <e v="#N/A"/>
    <x v="600"/>
  </r>
  <r>
    <m/>
    <m/>
    <s v="4502340809"/>
    <s v="ZNB"/>
    <s v="0800"/>
    <s v=""/>
    <d v="2023-06-20T00:00:00"/>
    <d v="2022-03-22T00:00:00"/>
    <d v="2025-03-21T00:00:00"/>
    <m/>
    <s v="42422271"/>
    <s v="דפנה וינברג חברת עורכי דין"/>
    <s v="514869205"/>
    <s v="3"/>
    <n v="22892"/>
    <s v="ILS"/>
    <n v="22892"/>
    <n v="11.33"/>
    <n v="2610.27"/>
    <n v="2592.7199999999998"/>
    <n v="21496.93"/>
    <s v=""/>
    <s v=" חבר ועדה לסדר דין פלילי וראיות אשת קשר: עדי מרום"/>
    <s v="X"/>
    <n v="0"/>
    <s v="@FM@"/>
    <s v="76"/>
    <s v=""/>
    <s v="305394199"/>
    <s v=" 17,169.00"/>
    <s v="עדי מרום"/>
    <n v="20299.28"/>
    <n v="35"/>
    <n v="40"/>
    <e v="#NUM!"/>
    <n v="11.33"/>
    <n v="1.1428571428571428"/>
    <x v="0"/>
    <e v="#N/A"/>
    <x v="590"/>
  </r>
  <r>
    <m/>
    <m/>
    <s v="4502345275"/>
    <s v="ZPFC"/>
    <s v="0800"/>
    <s v=""/>
    <d v="2023-07-03T00:00:00"/>
    <m/>
    <m/>
    <m/>
    <s v="40167927"/>
    <s v="איקן - מס בע&quot;מ"/>
    <s v="512495706"/>
    <s v="3"/>
    <n v="28756.76"/>
    <s v="ILS"/>
    <n v="28756.76"/>
    <n v="78.89"/>
    <n v="22680.36"/>
    <n v="22680.36"/>
    <n v="756.32"/>
    <s v=""/>
    <s v=" דוח שנתי עבור הרשות לאיסור הלבנת הון אשת קשר: ליר"/>
    <s v=""/>
    <n v="0"/>
    <s v="@FM@"/>
    <s v="07"/>
    <s v=""/>
    <s v="305394199"/>
    <s v=""/>
    <s v="יהודית שטייגנברגר"/>
    <n v="756.32"/>
    <n v="0"/>
    <n v="1507"/>
    <e v="#NUM!"/>
    <n v="78.89"/>
    <e v="#DIV/0!"/>
    <x v="3"/>
    <e v="#N/A"/>
    <x v="654"/>
  </r>
  <r>
    <m/>
    <m/>
    <s v="4502345991"/>
    <s v="ZPFC"/>
    <s v="0800"/>
    <s v=""/>
    <d v="2023-07-04T00:00:00"/>
    <d v="2023-01-01T00:00:00"/>
    <d v="2025-11-30T00:00:00"/>
    <m/>
    <s v="40188246"/>
    <s v="הסעות מוני סיטון בע&quot;מ"/>
    <s v="511011140"/>
    <s v="3"/>
    <n v="403324"/>
    <s v="ILS"/>
    <n v="403324"/>
    <n v="11.29"/>
    <n v="47654.98"/>
    <n v="52648.54"/>
    <n v="436759.41"/>
    <s v=""/>
    <s v=" הסעות עובדים מוניות, מניבוסים , אוטובוס זעיר מרכז"/>
    <s v="X"/>
    <n v="0"/>
    <s v="@FM@"/>
    <s v="07"/>
    <s v=""/>
    <s v="305394199"/>
    <s v="301,157.94"/>
    <s v="נטע ראובני"/>
    <n v="357778.19"/>
    <n v="34"/>
    <n v="31"/>
    <n v="3"/>
    <n v="11.29"/>
    <n v="0.91176470588235292"/>
    <x v="0"/>
    <e v="#N/A"/>
    <x v="655"/>
  </r>
  <r>
    <m/>
    <m/>
    <s v="4502345993"/>
    <s v="ZPFC"/>
    <s v="0800"/>
    <s v=""/>
    <d v="2023-07-04T00:00:00"/>
    <d v="2023-01-01T00:00:00"/>
    <d v="2025-11-30T00:00:00"/>
    <m/>
    <s v="40010480"/>
    <s v="מסיעי אריה שאשא בע&quot;מ"/>
    <s v="510840028"/>
    <s v="3"/>
    <n v="802525"/>
    <s v="ILS"/>
    <n v="802525"/>
    <n v="58.51"/>
    <n v="486543.83"/>
    <n v="545560.49"/>
    <n v="406480.14"/>
    <s v=""/>
    <s v=" הסעת עובדים אוטובוסים ומוניות איזור ירושלים 2023"/>
    <s v="X"/>
    <n v="0"/>
    <s v="@FM@"/>
    <s v="07"/>
    <s v=""/>
    <s v="305394199"/>
    <s v="267,329.99"/>
    <s v="נטע ראובני"/>
    <n v="332974.46000000002"/>
    <n v="34"/>
    <n v="31"/>
    <n v="3"/>
    <n v="58.51"/>
    <n v="0.91176470588235292"/>
    <x v="1"/>
    <e v="#N/A"/>
    <x v="592"/>
  </r>
  <r>
    <m/>
    <m/>
    <s v="4502346131"/>
    <s v="ZNB"/>
    <s v="0800"/>
    <s v=""/>
    <d v="2023-07-05T00:00:00"/>
    <m/>
    <m/>
    <m/>
    <s v="40009262"/>
    <s v="אל-גו תים בע&quot;מ"/>
    <s v="511749681"/>
    <s v="3"/>
    <n v="3721.62"/>
    <s v="ILS"/>
    <n v="3721.62"/>
    <n v="50.65"/>
    <n v="1872"/>
    <n v="1872"/>
    <n v="1839.62"/>
    <s v=""/>
    <s v=" טיפול טכנאי בעמודים לשכה ראשית איש קשר: ניר הרוש"/>
    <s v=""/>
    <n v="0"/>
    <s v="@FM@"/>
    <s v="23"/>
    <s v="57"/>
    <s v="305394199"/>
    <s v=""/>
    <s v="ניר הרוש"/>
    <n v="1839.62"/>
    <n v="0"/>
    <n v="1507"/>
    <e v="#NUM!"/>
    <n v="50.65"/>
    <e v="#DIV/0!"/>
    <x v="3"/>
    <e v="#N/A"/>
    <x v="656"/>
  </r>
  <r>
    <m/>
    <m/>
    <s v="4502346777"/>
    <s v="ZB"/>
    <s v="0800"/>
    <s v=""/>
    <d v="2023-07-06T00:00:00"/>
    <m/>
    <m/>
    <m/>
    <s v="40015299"/>
    <s v="רוזן דוד"/>
    <s v=""/>
    <s v="3"/>
    <n v="39294"/>
    <s v="ILS"/>
    <n v="39294"/>
    <n v="61.57"/>
    <n v="23992.58"/>
    <n v="24928.76"/>
    <n v="15993.1"/>
    <s v=""/>
    <s v=" חבר ועדת-צוות בחינה המחלקה לחקירות שוטרים איש קשר"/>
    <s v="X"/>
    <n v="0"/>
    <s v="@FM@"/>
    <s v="76"/>
    <s v=""/>
    <s v="305394199"/>
    <s v=""/>
    <s v="נסים גרידי"/>
    <n v="15102.08"/>
    <n v="0"/>
    <n v="1507"/>
    <e v="#NUM!"/>
    <n v="61.57"/>
    <e v="#DIV/0!"/>
    <x v="3"/>
    <e v="#N/A"/>
    <x v="657"/>
  </r>
  <r>
    <m/>
    <m/>
    <s v="4502346817"/>
    <s v="ZNB"/>
    <s v="0800"/>
    <s v=""/>
    <d v="2023-07-06T00:00:00"/>
    <m/>
    <m/>
    <m/>
    <s v="40015224"/>
    <s v="מודריק עודד"/>
    <s v="005704135"/>
    <s v="3"/>
    <n v="39294"/>
    <s v="ILS"/>
    <n v="39294"/>
    <n v="49.09"/>
    <n v="19383.509999999998"/>
    <n v="19952.080000000002"/>
    <n v="21185.4"/>
    <s v=""/>
    <s v=" חבר ועדת-צוות בחינה המחלקה לחקירות שוטרים איש קשר"/>
    <s v="X"/>
    <n v="0"/>
    <s v="@FM@"/>
    <s v="76"/>
    <s v=""/>
    <s v="305394199"/>
    <s v=" 16,732.90"/>
    <s v=""/>
    <n v="20005.11"/>
    <n v="0"/>
    <n v="1507"/>
    <e v="#NUM!"/>
    <n v="49.09"/>
    <e v="#DIV/0!"/>
    <x v="3"/>
    <e v="#N/A"/>
    <x v="657"/>
  </r>
  <r>
    <m/>
    <m/>
    <s v="4502347725"/>
    <s v="ZNB"/>
    <s v="0800"/>
    <s v=""/>
    <d v="2023-07-10T00:00:00"/>
    <m/>
    <m/>
    <m/>
    <s v="41885545"/>
    <s v="פרומיקסט בע&quot;מ"/>
    <s v="515763357"/>
    <s v="3"/>
    <n v="5192"/>
    <s v="ILS"/>
    <n v="5192"/>
    <n v="0"/>
    <n v="0"/>
    <n v="0"/>
    <n v="5192"/>
    <s v=""/>
    <s v=" סימולצית רעידת אדמה כנס חירום עבור אגף הביטחון אי"/>
    <s v=""/>
    <n v="0"/>
    <s v="@FM@"/>
    <s v="23"/>
    <s v="57"/>
    <s v="305394199"/>
    <s v=""/>
    <s v="רפי אזרך"/>
    <n v="5192"/>
    <n v="0"/>
    <n v="1507"/>
    <e v="#NUM!"/>
    <n v="0"/>
    <e v="#DIV/0!"/>
    <x v="3"/>
    <e v="#N/A"/>
    <x v="658"/>
  </r>
  <r>
    <m/>
    <m/>
    <s v="4502347823"/>
    <s v="ZNB"/>
    <s v="0800"/>
    <s v=""/>
    <d v="2023-07-10T00:00:00"/>
    <m/>
    <m/>
    <m/>
    <s v="40007346"/>
    <s v="ארקיע קווי תעופה  ישרא"/>
    <s v="557647716"/>
    <s v="3"/>
    <n v="1874"/>
    <s v="ILS"/>
    <n v="1874"/>
    <n v="0"/>
    <n v="0"/>
    <n v="0"/>
    <n v="1874"/>
    <s v=""/>
    <s v=" טיסה+ לינה עבור עמיר הרן כנס לשכת רואי חשבון באיל"/>
    <s v=""/>
    <n v="0"/>
    <s v="@FM@"/>
    <s v="23"/>
    <s v="57"/>
    <s v="305394199"/>
    <s v=""/>
    <s v="לימור ניזרי"/>
    <n v="1874"/>
    <n v="0"/>
    <n v="1507"/>
    <e v="#NUM!"/>
    <n v="0"/>
    <e v="#DIV/0!"/>
    <x v="3"/>
    <e v="#N/A"/>
    <x v="659"/>
  </r>
  <r>
    <m/>
    <m/>
    <s v="4502348352"/>
    <s v="ZPFC"/>
    <s v="0800"/>
    <s v=""/>
    <d v="2023-07-11T00:00:00"/>
    <m/>
    <m/>
    <m/>
    <s v="40001103"/>
    <s v="קרביץ )4791( בעמ"/>
    <s v="510674039"/>
    <s v="3"/>
    <n v="607.63"/>
    <s v="ILS"/>
    <n v="607.63"/>
    <n v="71.69"/>
    <n v="434.53"/>
    <n v="471.7"/>
    <n v="200.23"/>
    <s v=""/>
    <s v=" ציוד משרדי עבור בי&quot;ד שרעי ביפו אשת קשר: קמר אבו א"/>
    <s v="X"/>
    <n v="0"/>
    <s v="@FM@"/>
    <s v="07"/>
    <s v=""/>
    <s v="305394199"/>
    <s v=""/>
    <s v="קמר אבו אל הוא"/>
    <n v="173.1"/>
    <n v="0"/>
    <n v="1507"/>
    <e v="#NUM!"/>
    <n v="71.69"/>
    <e v="#DIV/0!"/>
    <x v="3"/>
    <e v="#N/A"/>
    <x v="171"/>
  </r>
  <r>
    <m/>
    <m/>
    <s v="4502348738"/>
    <s v="ZNB"/>
    <s v="0800"/>
    <s v=""/>
    <d v="2023-07-11T00:00:00"/>
    <m/>
    <m/>
    <m/>
    <s v="42050031"/>
    <s v="אולטרה רנט בע&quot;מ"/>
    <s v="515682458"/>
    <s v="3"/>
    <n v="49807.199999999997"/>
    <s v="ILS"/>
    <n v="49807.199999999997"/>
    <n v="98.86"/>
    <n v="48855.69"/>
    <n v="48855.69"/>
    <n v="569.94000000000005"/>
    <s v=""/>
    <s v=" שכירות מחשבים עבור מנהלת יח' מקצועיות אשת קשר: לי"/>
    <s v=""/>
    <n v="0"/>
    <s v="@FM@"/>
    <s v="23"/>
    <s v="57"/>
    <s v="305394199"/>
    <s v=""/>
    <s v="לימור ניזרי"/>
    <n v="569.94000000000005"/>
    <n v="0"/>
    <n v="1507"/>
    <e v="#NUM!"/>
    <n v="98.86"/>
    <e v="#DIV/0!"/>
    <x v="3"/>
    <e v="#N/A"/>
    <x v="660"/>
  </r>
  <r>
    <m/>
    <m/>
    <s v="4502349058"/>
    <s v="ZPFC"/>
    <s v="0800"/>
    <s v=""/>
    <d v="2023-07-12T00:00:00"/>
    <m/>
    <m/>
    <m/>
    <s v="40003692"/>
    <s v="טופ-ליין יבוא ושיווק רהיטים בע&quot;מ"/>
    <s v="511613564"/>
    <s v="3"/>
    <n v="3590.06"/>
    <s v="ILS"/>
    <n v="3590.06"/>
    <n v="75.44"/>
    <n v="2702.7"/>
    <n v="2736.75"/>
    <n v="845.71"/>
    <s v=""/>
    <s v=" ריהוט עבור בי&quot;ד שרעי באקה אל גרביה אמרכלית קמר |"/>
    <s v="X"/>
    <n v="0"/>
    <s v="@FM@"/>
    <s v="07"/>
    <s v=""/>
    <s v="305394199"/>
    <s v=""/>
    <s v="קמר אבו אל הוא"/>
    <n v="887.36"/>
    <n v="0"/>
    <n v="1507"/>
    <e v="#NUM!"/>
    <n v="75.44"/>
    <e v="#DIV/0!"/>
    <x v="3"/>
    <e v="#N/A"/>
    <x v="459"/>
  </r>
  <r>
    <m/>
    <m/>
    <s v="4502349301"/>
    <s v="ZNB"/>
    <s v="0800"/>
    <s v=""/>
    <d v="2023-07-12T00:00:00"/>
    <d v="2021-11-03T00:00:00"/>
    <d v="2024-11-03T00:00:00"/>
    <m/>
    <s v="42384271"/>
    <s v="לוין עמית"/>
    <s v="036170983"/>
    <s v="3"/>
    <n v="49976.2"/>
    <s v="ILS"/>
    <n v="49976.2"/>
    <n v="77.790000000000006"/>
    <n v="39376.699999999997"/>
    <n v="40081.050000000003"/>
    <n v="11127.21"/>
    <s v=""/>
    <s v=" חבר ועדה ציבורית לחלוקת כספים 2023 אשת קשר ספיר ד"/>
    <s v="X"/>
    <n v="0"/>
    <s v="@FM@"/>
    <s v="76"/>
    <s v=""/>
    <s v="305394199"/>
    <s v="  8,917.50"/>
    <s v="נסים גרידי"/>
    <n v="11097.81"/>
    <n v="36"/>
    <n v="45"/>
    <e v="#NUM!"/>
    <n v="77.790000000000006"/>
    <n v="1.25"/>
    <x v="1"/>
    <e v="#N/A"/>
    <x v="590"/>
  </r>
  <r>
    <m/>
    <m/>
    <s v="4502349705"/>
    <s v="ZNB"/>
    <s v="0800"/>
    <s v=""/>
    <d v="2023-07-13T00:00:00"/>
    <m/>
    <m/>
    <m/>
    <s v="42379642"/>
    <s v="אטלס - סימולטורים לאימון חילוץ והצל"/>
    <s v="516032166"/>
    <s v="3"/>
    <n v="12036"/>
    <s v="ILS"/>
    <n v="12036"/>
    <n v="0"/>
    <n v="0"/>
    <n v="0"/>
    <n v="12036"/>
    <s v=""/>
    <s v=" הדרכה בסימולטור רעידות אדמה עבור אגף הביטחון איש"/>
    <s v=""/>
    <n v="0"/>
    <s v="@FM@"/>
    <s v="23"/>
    <s v="57"/>
    <s v="305394199"/>
    <s v=""/>
    <s v="רפי אזרך"/>
    <n v="12036"/>
    <n v="0"/>
    <n v="1507"/>
    <e v="#NUM!"/>
    <n v="0"/>
    <e v="#DIV/0!"/>
    <x v="3"/>
    <e v="#N/A"/>
    <x v="661"/>
  </r>
  <r>
    <m/>
    <m/>
    <s v="4502349706"/>
    <s v="ZPFC"/>
    <s v="0800"/>
    <s v=""/>
    <d v="2023-07-13T00:00:00"/>
    <m/>
    <m/>
    <m/>
    <s v="40003692"/>
    <s v="טופ-ליין יבוא ושיווק רהיטים בע&quot;מ"/>
    <s v="511613564"/>
    <s v="3"/>
    <n v="13230.53"/>
    <s v="ILS"/>
    <n v="13230.53"/>
    <n v="0"/>
    <n v="0"/>
    <n v="0"/>
    <n v="7501.59"/>
    <s v=""/>
    <s v=" כסאות עבור מח&quot;ש ירושלים איש קשר: גלעד גור 050-621"/>
    <s v="X"/>
    <n v="0"/>
    <s v="@FM@"/>
    <s v="07"/>
    <s v=""/>
    <s v="305394199"/>
    <s v=""/>
    <s v="גלעד גור"/>
    <n v="6991.5"/>
    <n v="0"/>
    <n v="1507"/>
    <e v="#NUM!"/>
    <n v="0"/>
    <e v="#DIV/0!"/>
    <x v="3"/>
    <e v="#N/A"/>
    <x v="463"/>
  </r>
  <r>
    <m/>
    <m/>
    <s v="4502349707"/>
    <s v="ZNB"/>
    <s v="0800"/>
    <s v=""/>
    <d v="2023-07-13T00:00:00"/>
    <m/>
    <m/>
    <m/>
    <s v="41480504"/>
    <s v="נאריס בע&quot;מ"/>
    <s v="513797241"/>
    <s v="3"/>
    <n v="13216"/>
    <s v="ILS"/>
    <n v="13216"/>
    <n v="0"/>
    <n v="0"/>
    <n v="0"/>
    <n v="13216"/>
    <s v=""/>
    <s v=" חוות דעת ועדות מהנדס בתיק צו 36933-09-21 עבור מח&quot;"/>
    <s v=""/>
    <n v="0"/>
    <s v="@FM@"/>
    <s v="23"/>
    <s v="57"/>
    <s v="305394199"/>
    <s v=""/>
    <s v="גלעד גור"/>
    <n v="13216"/>
    <n v="0"/>
    <n v="1507"/>
    <e v="#NUM!"/>
    <n v="0"/>
    <e v="#DIV/0!"/>
    <x v="3"/>
    <e v="#N/A"/>
    <x v="261"/>
  </r>
  <r>
    <m/>
    <m/>
    <s v="4502350095"/>
    <s v="ZNB"/>
    <s v="0800"/>
    <s v=""/>
    <d v="2023-07-16T00:00:00"/>
    <d v="2016-05-19T00:00:00"/>
    <d v="2026-05-18T00:00:00"/>
    <m/>
    <s v="41579647"/>
    <s v="קוט בועז בע&quot;מ"/>
    <s v="515729655"/>
    <s v="6"/>
    <n v="328040"/>
    <s v="ILS"/>
    <n v="328040"/>
    <n v="70.040000000000006"/>
    <n v="216941.42"/>
    <n v="218541.98"/>
    <n v="98294"/>
    <s v=""/>
    <s v=" חבר ועדת השגות 2023 אגף שומת מקרקעין אשת קשר ריקי"/>
    <s v="X"/>
    <n v="0"/>
    <s v="@FM@"/>
    <s v="76"/>
    <s v=""/>
    <s v="305394199"/>
    <s v=" 83,300.00"/>
    <s v="רבקה פרנסה"/>
    <n v="98294"/>
    <n v="119"/>
    <n v="110"/>
    <n v="9"/>
    <n v="70.040000000000006"/>
    <n v="0.92436974789915971"/>
    <x v="1"/>
    <e v="#N/A"/>
    <x v="578"/>
  </r>
  <r>
    <m/>
    <m/>
    <s v="4502350753"/>
    <s v="ZNB"/>
    <s v="0800"/>
    <s v=""/>
    <d v="2023-07-17T00:00:00"/>
    <d v="2015-07-20T00:00:00"/>
    <d v="2024-12-31T00:00:00"/>
    <m/>
    <s v="41486921"/>
    <s v="י.פז - שמאות וניהול מקרקעין בע&quot;מ"/>
    <s v="514862457"/>
    <s v="3"/>
    <n v="176496.8"/>
    <s v="ILS"/>
    <n v="176496.8"/>
    <n v="93.54"/>
    <n v="159648.85"/>
    <n v="160569.59"/>
    <n v="11409.8"/>
    <s v=""/>
    <s v=" חבר ועדת השגות 2023 אגף שומת מקרקעין אשת קשר ריקי"/>
    <s v="X"/>
    <n v="0"/>
    <s v="@FM@"/>
    <s v="76"/>
    <s v=""/>
    <s v="305394199"/>
    <s v="  9,040.00"/>
    <s v="רבקה פרנסה"/>
    <n v="11409.8"/>
    <n v="113"/>
    <n v="120"/>
    <e v="#NUM!"/>
    <n v="93.54"/>
    <n v="1.0619469026548674"/>
    <x v="1"/>
    <e v="#N/A"/>
    <x v="578"/>
  </r>
  <r>
    <m/>
    <m/>
    <s v="4502351316"/>
    <s v="ZNB"/>
    <s v="0800"/>
    <s v=""/>
    <d v="2023-07-18T00:00:00"/>
    <d v="2018-03-26T00:00:00"/>
    <d v="2026-12-31T00:00:00"/>
    <m/>
    <s v="41877322"/>
    <s v="הרון יעל"/>
    <s v="024059586"/>
    <s v="1"/>
    <n v="169471.6"/>
    <s v="ILS"/>
    <n v="169471.6"/>
    <n v="48.62"/>
    <n v="59021.59"/>
    <n v="61352.93"/>
    <n v="87072.2"/>
    <s v=""/>
    <s v=" חבר ועדת השגות -אגף שומת מקרקעין 2023 אשת קשר ריק"/>
    <s v="X"/>
    <n v="0"/>
    <s v="@FM@"/>
    <s v="76"/>
    <s v=""/>
    <s v="305394199"/>
    <s v=" 73,790.00"/>
    <s v="רבקה פרנסה"/>
    <n v="87072.2"/>
    <n v="105"/>
    <n v="88"/>
    <n v="16"/>
    <n v="48.62"/>
    <n v="0.83809523809523812"/>
    <x v="0"/>
    <e v="#N/A"/>
    <x v="578"/>
  </r>
  <r>
    <m/>
    <m/>
    <s v="4502352857"/>
    <s v="ZNB"/>
    <s v="0800"/>
    <s v=""/>
    <d v="2023-07-23T00:00:00"/>
    <d v="2023-06-07T00:00:00"/>
    <d v="2025-06-06T00:00:00"/>
    <m/>
    <s v="40010480"/>
    <s v="מסיעי אריה שאשא בע&quot;מ"/>
    <s v="510840028"/>
    <s v="3"/>
    <n v="563654.49"/>
    <s v="ILS"/>
    <n v="563654.49"/>
    <n v="69.819999999999993"/>
    <n v="384646.89"/>
    <n v="391793.96"/>
    <n v="199171.01"/>
    <s v=""/>
    <s v=" היסעים איזור גוש דן -מוניות מזדמנות עבור מחלקת תח"/>
    <s v="X"/>
    <n v="0"/>
    <s v="@FM@"/>
    <s v="07"/>
    <s v=""/>
    <s v="305394199"/>
    <s v=""/>
    <s v="נטע ראובני"/>
    <n v="180548.42"/>
    <n v="23"/>
    <n v="25"/>
    <e v="#NUM!"/>
    <n v="69.819999999999993"/>
    <n v="1.0869565217391304"/>
    <x v="1"/>
    <e v="#N/A"/>
    <x v="662"/>
  </r>
  <r>
    <m/>
    <m/>
    <s v="4502353350"/>
    <s v="ZNB"/>
    <s v="0800"/>
    <s v=""/>
    <d v="2023-07-24T00:00:00"/>
    <d v="2015-07-20T00:00:00"/>
    <d v="2024-12-31T00:00:00"/>
    <m/>
    <s v="40462662"/>
    <s v="גיל הרצברג שמאות מקרקעין בע&quot;מ"/>
    <s v="514484732"/>
    <s v="3"/>
    <n v="192340"/>
    <s v="ILS"/>
    <n v="192340"/>
    <n v="76.989999999999995"/>
    <n v="148113.81"/>
    <n v="149419.53"/>
    <n v="44549.88"/>
    <s v=""/>
    <s v=" חבר ועדת השגות -אגף שומת מקרקעין 2023 אשת קשר ריק"/>
    <s v="X"/>
    <n v="0"/>
    <s v="@FM@"/>
    <s v="76"/>
    <s v=""/>
    <s v="305394199"/>
    <s v=" 36,407.00"/>
    <s v="רבקה פרנסה"/>
    <n v="44262.06"/>
    <n v="113"/>
    <n v="120"/>
    <e v="#NUM!"/>
    <n v="76.989999999999995"/>
    <n v="1.0619469026548674"/>
    <x v="1"/>
    <e v="#N/A"/>
    <x v="578"/>
  </r>
  <r>
    <m/>
    <m/>
    <s v="4502354962"/>
    <s v="ZNB"/>
    <s v="0800"/>
    <s v=""/>
    <d v="2023-07-27T00:00:00"/>
    <d v="2019-11-24T00:00:00"/>
    <d v="2026-12-31T00:00:00"/>
    <m/>
    <s v="40940185"/>
    <s v="יהודה פלד שמאי מקרקעין בע&quot;מ"/>
    <s v="514641737"/>
    <s v="2"/>
    <n v="249593.60000000001"/>
    <s v="ILS"/>
    <n v="249593.60000000001"/>
    <n v="60.62"/>
    <n v="145569.26999999999"/>
    <n v="146475.84"/>
    <n v="98294"/>
    <s v=""/>
    <s v=" חבר ועדת השגות שומת מקרקעין אשת קשר ריקי פרנסה, פ"/>
    <s v="X"/>
    <n v="0"/>
    <s v="@FM@"/>
    <s v="76"/>
    <s v=""/>
    <s v="305394199"/>
    <s v=" 83,300.00"/>
    <s v="רבקה פרנסה"/>
    <n v="98294"/>
    <n v="85"/>
    <n v="68"/>
    <n v="16"/>
    <n v="60.62"/>
    <n v="0.8"/>
    <x v="1"/>
    <e v="#N/A"/>
    <x v="578"/>
  </r>
  <r>
    <m/>
    <m/>
    <s v="4502356602"/>
    <s v="ZNB"/>
    <s v="0800"/>
    <s v=""/>
    <d v="2023-08-01T00:00:00"/>
    <d v="2019-11-24T00:00:00"/>
    <d v="2026-12-31T00:00:00"/>
    <m/>
    <s v="40539848"/>
    <s v="דדון מרדכי"/>
    <s v="038340956"/>
    <s v="6"/>
    <n v="299073.5"/>
    <s v="ILS"/>
    <n v="299073.5"/>
    <n v="56"/>
    <n v="166290.44"/>
    <n v="169870.64"/>
    <n v="131591.67999999999"/>
    <s v=""/>
    <s v=" חבר ועדת השגות 2023 אגף שומת מקרקעין אשת קשר ריקי"/>
    <s v="X"/>
    <n v="0"/>
    <s v="@FM@"/>
    <s v="76"/>
    <s v=""/>
    <s v="305394199"/>
    <s v="111,513.00"/>
    <s v="רבקה פרנסה"/>
    <n v="131591.67999999999"/>
    <n v="85"/>
    <n v="68"/>
    <n v="16"/>
    <n v="56"/>
    <n v="0.8"/>
    <x v="1"/>
    <e v="#N/A"/>
    <x v="578"/>
  </r>
  <r>
    <m/>
    <m/>
    <s v="4502356606"/>
    <s v="ZNB"/>
    <s v="0800"/>
    <s v=""/>
    <d v="2023-08-01T00:00:00"/>
    <d v="2015-07-20T00:00:00"/>
    <d v="2025-07-19T00:00:00"/>
    <m/>
    <s v="40277796"/>
    <s v="ארז כהן - שמאות מקרקעין בע&quot;מ"/>
    <s v="514021187"/>
    <s v="6"/>
    <n v="121841.60000000001"/>
    <s v="ILS"/>
    <n v="121841.60000000001"/>
    <n v="97.08"/>
    <n v="93986.49"/>
    <n v="96334.68"/>
    <n v="3553.57"/>
    <s v=""/>
    <s v=" חבר ועדת השגות 2023 אשת קשר ריקי פרנסה, פלאפון 05"/>
    <s v="X"/>
    <n v="0"/>
    <s v="@FM@"/>
    <s v="76"/>
    <s v=""/>
    <s v="305394199"/>
    <s v="  3,011.50"/>
    <s v="רבקה פרנסה"/>
    <n v="3553.57"/>
    <n v="119"/>
    <n v="120"/>
    <e v="#NUM!"/>
    <n v="97.08"/>
    <n v="1.0084033613445378"/>
    <x v="1"/>
    <e v="#N/A"/>
    <x v="578"/>
  </r>
  <r>
    <m/>
    <m/>
    <s v="4502356608"/>
    <s v="ZNB"/>
    <s v="0800"/>
    <s v=""/>
    <d v="2023-08-01T00:00:00"/>
    <d v="2019-11-24T00:00:00"/>
    <d v="2026-12-31T00:00:00"/>
    <m/>
    <s v="42025663"/>
    <s v="רמה מאור- שמאות מקרקעין בע&quot;מ"/>
    <s v="514984376"/>
    <s v="6"/>
    <n v="385103.5"/>
    <s v="ILS"/>
    <n v="385103.5"/>
    <n v="49.78"/>
    <n v="180285.33"/>
    <n v="181685.82"/>
    <n v="193402"/>
    <s v=""/>
    <s v=" חבר ועדת השגות 2023 אשת קשר ריקי פרנסה, פלאפון 05"/>
    <s v="X"/>
    <n v="0"/>
    <s v="@FM@"/>
    <s v="76"/>
    <s v=""/>
    <s v="305394199"/>
    <s v="163,900.00"/>
    <s v="רבקה פרנסה"/>
    <n v="193402"/>
    <n v="85"/>
    <n v="68"/>
    <n v="16"/>
    <n v="49.78"/>
    <n v="0.8"/>
    <x v="0"/>
    <e v="#N/A"/>
    <x v="578"/>
  </r>
  <r>
    <m/>
    <m/>
    <s v="4502356611"/>
    <s v="ZNB"/>
    <s v="0800"/>
    <s v=""/>
    <d v="2023-08-01T00:00:00"/>
    <d v="2017-03-07T00:00:00"/>
    <d v="2026-12-31T00:00:00"/>
    <m/>
    <s v="41563788"/>
    <s v="וויס רביב רינת שמאות מקרקעין בע&quot;מ"/>
    <s v="515644474"/>
    <s v="1"/>
    <n v="220130.06"/>
    <s v="ILS"/>
    <n v="220130.06"/>
    <n v="67.239999999999995"/>
    <n v="142732.45000000001"/>
    <n v="145990.13"/>
    <n v="72109.8"/>
    <s v=""/>
    <s v=" חבר ועדת השגות - שומת מקרקעין ירושלים אשת קשר ריק"/>
    <s v="X"/>
    <n v="0"/>
    <s v="@FM@"/>
    <s v="76"/>
    <s v=""/>
    <s v="305394199"/>
    <s v=" 61,110.00"/>
    <s v="רבקה פרנסה"/>
    <n v="72109.8"/>
    <n v="117"/>
    <n v="100"/>
    <n v="16"/>
    <n v="67.239999999999995"/>
    <n v="0.85470085470085466"/>
    <x v="1"/>
    <e v="#N/A"/>
    <x v="578"/>
  </r>
  <r>
    <m/>
    <m/>
    <s v="4502356966"/>
    <s v="ZNB"/>
    <s v="0800"/>
    <s v=""/>
    <d v="2023-08-02T00:00:00"/>
    <d v="2016-02-01T00:00:00"/>
    <d v="2024-12-31T00:00:00"/>
    <m/>
    <s v="40440635"/>
    <s v="עו&quot;ד ושמאי מקרקעין יפה שלומי"/>
    <s v="514370162"/>
    <s v="3"/>
    <n v="341565.49"/>
    <s v="ILS"/>
    <n v="341565.49"/>
    <n v="56.22"/>
    <n v="190932.3"/>
    <n v="184614.3"/>
    <n v="149527.54"/>
    <s v=""/>
    <s v=" חבר ועדת השגות עבור שומת מקרקעין ירושלים 2023 אשת"/>
    <s v="X"/>
    <n v="0"/>
    <s v="@FM@"/>
    <s v="76"/>
    <s v=""/>
    <s v="305394199"/>
    <s v="126,412.00"/>
    <s v="רבקה פרנסה"/>
    <n v="149527.54"/>
    <n v="106"/>
    <n v="114"/>
    <e v="#NUM!"/>
    <n v="56.22"/>
    <n v="1.0754716981132075"/>
    <x v="1"/>
    <e v="#N/A"/>
    <x v="578"/>
  </r>
  <r>
    <m/>
    <m/>
    <s v="4502357531"/>
    <s v="ZNB"/>
    <s v="0800"/>
    <s v=""/>
    <d v="2023-08-03T00:00:00"/>
    <m/>
    <m/>
    <m/>
    <s v="40140546"/>
    <s v="סגל יצחק נתן"/>
    <s v="022617856"/>
    <s v="3"/>
    <n v="8837.9599999999991"/>
    <s v="ILS"/>
    <n v="8837.9599999999991"/>
    <n v="0"/>
    <n v="0"/>
    <n v="0"/>
    <n v="8837.9599999999991"/>
    <s v=""/>
    <s v=" יום הדרכת כיבוי אש + ארוחת בוקר וצהריים עבור אגף"/>
    <s v=""/>
    <n v="0"/>
    <s v="@FM@"/>
    <s v="23"/>
    <s v="57"/>
    <s v="305394199"/>
    <s v=""/>
    <s v="רפי אזרך"/>
    <n v="8837.9599999999991"/>
    <n v="0"/>
    <n v="1507"/>
    <e v="#NUM!"/>
    <n v="0"/>
    <e v="#DIV/0!"/>
    <x v="3"/>
    <e v="#N/A"/>
    <x v="663"/>
  </r>
  <r>
    <m/>
    <m/>
    <s v="4502358157"/>
    <s v="ZNB"/>
    <s v="0800"/>
    <s v=""/>
    <d v="2023-08-06T00:00:00"/>
    <d v="2019-11-24T00:00:00"/>
    <d v="2024-12-31T00:00:00"/>
    <m/>
    <s v="42237573"/>
    <s v="אלדד חיימי שמאות ויעוץ מקרקעין בע&quot;מ"/>
    <s v="515988517"/>
    <s v="3"/>
    <n v="342845.46"/>
    <s v="ILS"/>
    <n v="342845.46"/>
    <n v="92.02"/>
    <n v="321912.3"/>
    <n v="315489"/>
    <n v="27356.46"/>
    <s v=""/>
    <s v=" חבר ועדת השגות שומת מקרקעין 2023 אשת קשר ריקי פרנ"/>
    <s v="X"/>
    <n v="0"/>
    <s v="@FM@"/>
    <s v="76"/>
    <s v=""/>
    <s v="305394199"/>
    <s v=" 15,644.00"/>
    <s v="רבקה פרנסה"/>
    <n v="27356.46"/>
    <n v="61"/>
    <n v="68"/>
    <e v="#NUM!"/>
    <n v="92.02"/>
    <n v="1.1147540983606556"/>
    <x v="1"/>
    <e v="#N/A"/>
    <x v="578"/>
  </r>
  <r>
    <m/>
    <m/>
    <s v="4502358174"/>
    <s v="ZNB"/>
    <s v="0800"/>
    <s v=""/>
    <d v="2023-08-06T00:00:00"/>
    <d v="2019-11-24T00:00:00"/>
    <d v="2026-12-31T00:00:00"/>
    <m/>
    <s v="41046061"/>
    <s v="לילך בן פורת - משרד שמאות מקרקעין ב"/>
    <s v="515032480"/>
    <s v="6"/>
    <n v="483016"/>
    <s v="ILS"/>
    <n v="483016"/>
    <n v="68.03"/>
    <n v="271578.11"/>
    <n v="267534.59000000003"/>
    <n v="154403"/>
    <s v=""/>
    <s v=" חבר ועדת השגות - עבור שומת מקרקעין ירושלים 2023 א"/>
    <s v="X"/>
    <n v="0"/>
    <s v="@FM@"/>
    <s v="76"/>
    <s v=""/>
    <s v="305394199"/>
    <s v="130,850.00"/>
    <s v="רבקה פרנסה"/>
    <n v="154403"/>
    <n v="85"/>
    <n v="68"/>
    <n v="16"/>
    <n v="68.03"/>
    <n v="0.8"/>
    <x v="1"/>
    <e v="#N/A"/>
    <x v="578"/>
  </r>
  <r>
    <m/>
    <m/>
    <s v="4502358185"/>
    <s v="ZNB"/>
    <s v="0800"/>
    <s v=""/>
    <d v="2023-08-06T00:00:00"/>
    <m/>
    <m/>
    <m/>
    <s v="42494450"/>
    <s v="סייפטי כספות ומיגון בע&quot;מ"/>
    <s v="516690872"/>
    <s v="3"/>
    <n v="45548"/>
    <s v="ILS"/>
    <n v="45548"/>
    <n v="56.26"/>
    <n v="25453.200000000001"/>
    <n v="25453.200000000001"/>
    <n v="19924.3"/>
    <s v=""/>
    <s v=" כספות - עבור אגף הבטחון בצפון איש קשר אביעד רהב,"/>
    <s v=""/>
    <n v="0"/>
    <s v="@FM@"/>
    <s v="23"/>
    <s v="57"/>
    <s v="305394199"/>
    <s v=""/>
    <s v="אביעד רהב"/>
    <n v="19924.3"/>
    <n v="0"/>
    <n v="1507"/>
    <e v="#NUM!"/>
    <n v="56.26"/>
    <e v="#DIV/0!"/>
    <x v="3"/>
    <e v="#N/A"/>
    <x v="664"/>
  </r>
  <r>
    <m/>
    <m/>
    <s v="4502359218"/>
    <s v="ZNB"/>
    <s v="0800"/>
    <s v=""/>
    <d v="2023-08-08T00:00:00"/>
    <m/>
    <m/>
    <m/>
    <s v="42424534"/>
    <s v="סקיורלי בע&quot;מ"/>
    <s v="515435105"/>
    <s v="3"/>
    <n v="2655"/>
    <s v="ILS"/>
    <n v="2655"/>
    <n v="0"/>
    <n v="0"/>
    <n v="0"/>
    <n v="2655"/>
    <s v=""/>
    <s v=" ייעוץ מרחוק בנושא חיתום דיגיטלי ואלגוריתם עבור הר"/>
    <s v=""/>
    <n v="0"/>
    <s v="@FM@"/>
    <s v="23"/>
    <s v="57"/>
    <s v="305394199"/>
    <s v=""/>
    <s v="חופית זהוראי"/>
    <n v="2655"/>
    <n v="0"/>
    <n v="1507"/>
    <e v="#NUM!"/>
    <n v="0"/>
    <e v="#DIV/0!"/>
    <x v="3"/>
    <e v="#N/A"/>
    <x v="665"/>
  </r>
  <r>
    <m/>
    <m/>
    <s v="4502360418"/>
    <s v="ZB"/>
    <s v="0800"/>
    <s v=""/>
    <d v="2023-08-13T00:00:00"/>
    <d v="2020-07-28T00:00:00"/>
    <d v="2024-07-27T00:00:00"/>
    <m/>
    <s v="41081415"/>
    <s v="אור חוף דן"/>
    <s v=""/>
    <s v="3"/>
    <n v="24190"/>
    <s v="ILS"/>
    <n v="24190"/>
    <n v="27"/>
    <n v="6475.96"/>
    <n v="6005.61"/>
    <n v="17658.7"/>
    <s v=""/>
    <s v=" חבר ועדה במועצה הציבורית להגנת הפרטיות (יעוץ וחקי"/>
    <s v="X"/>
    <n v="0"/>
    <s v="@FM@"/>
    <s v="76"/>
    <s v=""/>
    <s v="305394199"/>
    <s v=""/>
    <s v="עדי מרום"/>
    <n v="17658.7"/>
    <n v="47"/>
    <n v="60"/>
    <e v="#NUM!"/>
    <n v="27"/>
    <n v="1.2765957446808511"/>
    <x v="0"/>
    <e v="#N/A"/>
    <x v="590"/>
  </r>
  <r>
    <m/>
    <m/>
    <s v="4502362818"/>
    <s v="ZPFC"/>
    <s v="0800"/>
    <s v=""/>
    <d v="2023-08-17T00:00:00"/>
    <m/>
    <m/>
    <m/>
    <s v="40001103"/>
    <s v="קרביץ )4791( בעמ"/>
    <s v="510674039"/>
    <s v="3"/>
    <n v="1750.73"/>
    <s v="ILS"/>
    <n v="1750.73"/>
    <n v="81.93"/>
    <n v="1432.13"/>
    <n v="1588.03"/>
    <n v="368.54"/>
    <s v=""/>
    <s v=" כיבוד משקי עבור סיוע משפטי באר שבע אשת קשר: לירון"/>
    <s v="X"/>
    <n v="0"/>
    <s v="@FM@"/>
    <s v="07"/>
    <s v=""/>
    <s v="305394199"/>
    <s v=""/>
    <s v="לי רון אמסלם"/>
    <n v="318.60000000000002"/>
    <n v="0"/>
    <n v="1507"/>
    <e v="#NUM!"/>
    <n v="81.93"/>
    <e v="#DIV/0!"/>
    <x v="3"/>
    <e v="#N/A"/>
    <x v="175"/>
  </r>
  <r>
    <m/>
    <m/>
    <s v="4502363225"/>
    <s v="ZNB"/>
    <s v="0800"/>
    <s v=""/>
    <d v="2023-08-20T00:00:00"/>
    <m/>
    <m/>
    <m/>
    <s v="40158862"/>
    <s v="ג'נסיס טורס בע&quot;מ"/>
    <s v="513225334"/>
    <s v="3"/>
    <n v="15128.07"/>
    <s v="ILS"/>
    <n v="15128.07"/>
    <n v="0"/>
    <n v="0"/>
    <n v="0"/>
    <n v="15128.07"/>
    <s v=""/>
    <s v=" יום גיבוש עבור האגף לאסדרת המקצועות אשת קשר: לימו"/>
    <s v=""/>
    <n v="0"/>
    <s v="@FM@"/>
    <s v="23"/>
    <s v="57"/>
    <s v="305394199"/>
    <s v=""/>
    <s v="לימור ניזרי"/>
    <n v="15128.07"/>
    <n v="0"/>
    <n v="1507"/>
    <e v="#NUM!"/>
    <n v="0"/>
    <e v="#DIV/0!"/>
    <x v="3"/>
    <e v="#N/A"/>
    <x v="666"/>
  </r>
  <r>
    <m/>
    <m/>
    <s v="4502363710"/>
    <s v="ZNB"/>
    <s v="0800"/>
    <s v=""/>
    <d v="2023-08-21T00:00:00"/>
    <m/>
    <m/>
    <m/>
    <s v="42456640"/>
    <s v="גלקופ עדי"/>
    <s v="203120944"/>
    <s v="3"/>
    <n v="8400"/>
    <s v="ILS"/>
    <n v="8400"/>
    <n v="87.5"/>
    <n v="7350"/>
    <n v="7350"/>
    <n v="1050"/>
    <s v=""/>
    <s v=" שיעורי פילאטיס עבור סיוע משפטי לוד אשת קשר: בריג'"/>
    <s v=""/>
    <n v="0"/>
    <s v="@FM@"/>
    <s v="23"/>
    <s v="57"/>
    <s v="305394199"/>
    <s v=""/>
    <s v="בריג'יט ברונשטיין"/>
    <n v="1050"/>
    <n v="0"/>
    <n v="1507"/>
    <e v="#NUM!"/>
    <n v="87.5"/>
    <e v="#DIV/0!"/>
    <x v="3"/>
    <e v="#N/A"/>
    <x v="667"/>
  </r>
  <r>
    <m/>
    <m/>
    <s v="4502363828"/>
    <s v="ZNB"/>
    <s v="0800"/>
    <s v=""/>
    <d v="2023-08-21T00:00:00"/>
    <d v="2019-11-24T00:00:00"/>
    <d v="2026-12-31T00:00:00"/>
    <m/>
    <s v="40251090"/>
    <s v="כהן אליהו"/>
    <s v="055691620"/>
    <s v="6"/>
    <n v="331390.46000000002"/>
    <s v="ILS"/>
    <n v="331390.46000000002"/>
    <n v="64.7"/>
    <n v="208663.46"/>
    <n v="209000.42"/>
    <n v="116997"/>
    <s v=""/>
    <s v=" חבר ועדת השגות שומת מקרקעין 2023 אשת קשר רקי פרנס"/>
    <s v="X"/>
    <n v="0"/>
    <s v="@FM@"/>
    <s v="76"/>
    <s v=""/>
    <s v="305394199"/>
    <s v=" 99,150.00"/>
    <s v="רבקה פרנסה"/>
    <n v="116997"/>
    <n v="85"/>
    <n v="68"/>
    <n v="16"/>
    <n v="64.7"/>
    <n v="0.8"/>
    <x v="1"/>
    <e v="#N/A"/>
    <x v="578"/>
  </r>
  <r>
    <m/>
    <m/>
    <s v="4502363834"/>
    <s v="ZNB"/>
    <s v="0800"/>
    <s v=""/>
    <d v="2023-08-21T00:00:00"/>
    <d v="2019-11-24T00:00:00"/>
    <d v="2024-12-31T00:00:00"/>
    <m/>
    <s v="41089883"/>
    <s v="דודזון שמאמה אוולין"/>
    <s v="022934368"/>
    <s v="3"/>
    <n v="43589.2"/>
    <s v="ILS"/>
    <n v="43589.2"/>
    <n v="52.31"/>
    <n v="22847.75"/>
    <n v="24175.25"/>
    <n v="22038.05"/>
    <s v=""/>
    <s v=" חבר ועדת השגות - שומת מקרקעין ירושלים 2023 אשת קש"/>
    <s v="X"/>
    <n v="0"/>
    <s v="@FM@"/>
    <s v="76"/>
    <s v=""/>
    <s v="305394199"/>
    <s v=" 17,577.50"/>
    <s v="רבקה פרנסה"/>
    <n v="20786.68"/>
    <n v="61"/>
    <n v="68"/>
    <e v="#NUM!"/>
    <n v="52.31"/>
    <n v="1.1147540983606556"/>
    <x v="1"/>
    <e v="#N/A"/>
    <x v="578"/>
  </r>
  <r>
    <m/>
    <m/>
    <s v="4502363854"/>
    <s v="ZNB"/>
    <s v="0800"/>
    <s v=""/>
    <d v="2023-08-21T00:00:00"/>
    <d v="2019-11-24T00:00:00"/>
    <d v="2026-12-31T00:00:00"/>
    <m/>
    <s v="40960675"/>
    <s v="רבינסון חגית"/>
    <s v="024985632"/>
    <s v="6"/>
    <n v="185916.4"/>
    <s v="ILS"/>
    <n v="185916.4"/>
    <n v="36.590000000000003"/>
    <n v="58157.19"/>
    <n v="58157.19"/>
    <n v="117897.28"/>
    <s v=""/>
    <s v=" חבר ועדת השגות שומת מקרקעין ירושלים 2023 אשת קשר"/>
    <s v="X"/>
    <n v="0"/>
    <s v="@FM@"/>
    <s v="76"/>
    <s v=""/>
    <s v="305394199"/>
    <s v=" 99,784.00"/>
    <s v="רבקה פרנסה"/>
    <n v="117897.28"/>
    <n v="85"/>
    <n v="68"/>
    <n v="16"/>
    <n v="36.590000000000003"/>
    <n v="0.8"/>
    <x v="0"/>
    <e v="#N/A"/>
    <x v="578"/>
  </r>
  <r>
    <m/>
    <m/>
    <s v="4502363876"/>
    <s v="ZNB"/>
    <s v="0800"/>
    <s v=""/>
    <d v="2023-08-21T00:00:00"/>
    <d v="2019-11-24T00:00:00"/>
    <d v="2026-12-31T00:00:00"/>
    <m/>
    <s v="40467520"/>
    <s v="שלז אפרת"/>
    <s v="027200963"/>
    <s v="1"/>
    <n v="126389.8"/>
    <s v="ILS"/>
    <n v="126389.8"/>
    <n v="37.03"/>
    <n v="43401.15"/>
    <n v="45928.35"/>
    <n v="79591"/>
    <s v=""/>
    <s v=" חבר ועדת השגות שומת מקרקעין ירושלים 2023 אשת קשר:"/>
    <s v="X"/>
    <n v="0"/>
    <s v="@FM@"/>
    <s v="76"/>
    <s v=""/>
    <s v="305394199"/>
    <s v=" 67,450.00"/>
    <s v="רבקה פרנסה"/>
    <n v="79591"/>
    <n v="85"/>
    <n v="68"/>
    <n v="16"/>
    <n v="37.03"/>
    <n v="0.8"/>
    <x v="0"/>
    <e v="#N/A"/>
    <x v="578"/>
  </r>
  <r>
    <m/>
    <m/>
    <s v="4502363883"/>
    <s v="ZNB"/>
    <s v="0800"/>
    <s v=""/>
    <d v="2023-08-21T00:00:00"/>
    <d v="2019-11-24T00:00:00"/>
    <d v="2026-12-31T00:00:00"/>
    <m/>
    <s v="42025666"/>
    <s v="יגאל יוסף שמאות בע&quot;מ"/>
    <s v="516124583"/>
    <s v="2"/>
    <n v="121587.2"/>
    <s v="ILS"/>
    <n v="121587.2"/>
    <n v="34.54"/>
    <n v="19573.52"/>
    <n v="20751.86"/>
    <n v="79591"/>
    <s v=""/>
    <s v=" חבר ועדת השגות שומת מקרקעין ירושלים 2023 אשת קשר"/>
    <s v="X"/>
    <n v="0"/>
    <s v="@FM@"/>
    <s v="76"/>
    <s v=""/>
    <s v="305394199"/>
    <s v=" 67,450.00"/>
    <s v="רבקה פרנסה"/>
    <n v="79591"/>
    <n v="85"/>
    <n v="68"/>
    <n v="16"/>
    <n v="34.54"/>
    <n v="0.8"/>
    <x v="0"/>
    <e v="#N/A"/>
    <x v="578"/>
  </r>
  <r>
    <m/>
    <m/>
    <s v="4502364741"/>
    <s v="ZNB"/>
    <s v="0800"/>
    <s v=""/>
    <d v="2023-08-23T00:00:00"/>
    <m/>
    <m/>
    <m/>
    <s v="42006505"/>
    <s v="קרוצי אייל"/>
    <s v="024625287"/>
    <s v="3"/>
    <n v="440"/>
    <s v="ILS"/>
    <n v="440"/>
    <n v="0"/>
    <n v="0"/>
    <n v="0"/>
    <n v="440"/>
    <s v=""/>
    <s v=" סיור בצפת במסגרת יום גיבוש עבור הרשות להגנת הפרטי"/>
    <s v=""/>
    <n v="0"/>
    <s v="@FM@"/>
    <s v="23"/>
    <s v="57"/>
    <s v="305394199"/>
    <s v=""/>
    <s v=""/>
    <n v="440"/>
    <n v="0"/>
    <n v="1507"/>
    <e v="#NUM!"/>
    <n v="0"/>
    <e v="#DIV/0!"/>
    <x v="3"/>
    <e v="#N/A"/>
    <x v="668"/>
  </r>
  <r>
    <m/>
    <m/>
    <s v="4502365069"/>
    <s v="ZNB"/>
    <s v="0800"/>
    <s v=""/>
    <d v="2023-08-24T00:00:00"/>
    <m/>
    <m/>
    <m/>
    <s v="41108924"/>
    <s v="שמיר ישראל אליהו"/>
    <s v="054358486"/>
    <s v="3"/>
    <n v="25000"/>
    <s v="ILS"/>
    <n v="25000"/>
    <n v="20"/>
    <n v="5000"/>
    <n v="5000"/>
    <n v="20000"/>
    <s v=""/>
    <s v=" פרידלנדר ואח' נ' מסע ישראלי -חיבור דרך, ארץ (ע&quot;ר)"/>
    <s v=""/>
    <n v="0"/>
    <s v="@FM@"/>
    <s v="91"/>
    <s v=""/>
    <s v="305394199"/>
    <s v=""/>
    <s v=""/>
    <n v="20000"/>
    <n v="0"/>
    <n v="1507"/>
    <e v="#NUM!"/>
    <n v="20"/>
    <e v="#DIV/0!"/>
    <x v="3"/>
    <e v="#N/A"/>
    <x v="669"/>
  </r>
  <r>
    <m/>
    <m/>
    <s v="4502365257"/>
    <s v="ZNB"/>
    <s v="0800"/>
    <s v=""/>
    <d v="2023-08-24T00:00:00"/>
    <m/>
    <m/>
    <m/>
    <s v="41453136"/>
    <s v="הלוי אהוד"/>
    <s v="058293226"/>
    <s v="3"/>
    <n v="559.32000000000005"/>
    <s v="ILS"/>
    <n v="559.32000000000005"/>
    <n v="0"/>
    <n v="0"/>
    <n v="0"/>
    <n v="559.32000000000005"/>
    <s v=""/>
    <s v=" ועדת בוחנים - מכרז-107278  26/7/23 עפ&quot;י דרישת אגף"/>
    <s v=""/>
    <n v="0"/>
    <s v="@FM@"/>
    <s v="91"/>
    <s v=""/>
    <s v="305394199"/>
    <s v="474.00"/>
    <s v="אורטל מויאל"/>
    <n v="559.32000000000005"/>
    <n v="0"/>
    <n v="1507"/>
    <e v="#NUM!"/>
    <n v="0"/>
    <e v="#DIV/0!"/>
    <x v="3"/>
    <e v="#N/A"/>
    <x v="585"/>
  </r>
  <r>
    <m/>
    <m/>
    <s v="4502365707"/>
    <s v="ZNB"/>
    <s v="0800"/>
    <s v=""/>
    <d v="2023-08-27T00:00:00"/>
    <m/>
    <m/>
    <m/>
    <s v="40411214"/>
    <s v="אורות מלחה 2008 בע&quot;מ"/>
    <s v="514113836"/>
    <s v="3"/>
    <n v="1409.93"/>
    <s v="ILS"/>
    <n v="1409.93"/>
    <n v="0"/>
    <n v="0"/>
    <n v="0"/>
    <n v="1409.93"/>
    <s v=""/>
    <s v=" כיבוד הרמת כוסית לראש השנה עבור סיוע משפטי ירושלי"/>
    <s v=""/>
    <n v="0"/>
    <s v="@FM@"/>
    <s v="23"/>
    <s v="57"/>
    <s v="305394199"/>
    <s v=""/>
    <s v=""/>
    <n v="1409.93"/>
    <n v="0"/>
    <n v="1507"/>
    <e v="#NUM!"/>
    <n v="0"/>
    <e v="#DIV/0!"/>
    <x v="3"/>
    <e v="#N/A"/>
    <x v="670"/>
  </r>
  <r>
    <m/>
    <m/>
    <s v="4502365819"/>
    <s v="ZPFC"/>
    <s v="0800"/>
    <s v=""/>
    <d v="2023-08-28T00:00:00"/>
    <m/>
    <m/>
    <m/>
    <s v="40952199"/>
    <s v="אולפני אסף בע&quot;מ"/>
    <s v="513842997"/>
    <s v="3"/>
    <n v="2683.32"/>
    <s v="ILS"/>
    <n v="2683.32"/>
    <n v="0"/>
    <n v="0"/>
    <n v="0"/>
    <n v="2683.32"/>
    <s v=""/>
    <s v=" תמונות עבור המחלקה לחקירות שוטרים חיפה איש קשר: ג"/>
    <s v=""/>
    <n v="0"/>
    <s v="@FM@"/>
    <s v="23"/>
    <s v="57"/>
    <s v="305394199"/>
    <s v=""/>
    <s v="גלעד גור"/>
    <n v="2683.32"/>
    <n v="0"/>
    <n v="1507"/>
    <e v="#NUM!"/>
    <n v="0"/>
    <e v="#DIV/0!"/>
    <x v="3"/>
    <e v="#N/A"/>
    <x v="504"/>
  </r>
  <r>
    <m/>
    <m/>
    <s v="4502366003"/>
    <s v="ZNB"/>
    <s v="0800"/>
    <s v=""/>
    <d v="2023-08-28T00:00:00"/>
    <m/>
    <m/>
    <m/>
    <s v="40001374"/>
    <s v="נחשולים קיט ונופש בע&quot;מ"/>
    <s v="512066879"/>
    <s v="3"/>
    <n v="14735.31"/>
    <s v="ILS"/>
    <n v="14735.31"/>
    <n v="0"/>
    <n v="0"/>
    <n v="0"/>
    <n v="14735.31"/>
    <s v=""/>
    <s v=" כנס מנהלים עבור חדלות פירעון אשת קשר: מיכל מאיר ט"/>
    <s v=""/>
    <n v="0"/>
    <s v="@FM@"/>
    <s v="23"/>
    <s v="57"/>
    <s v="305394199"/>
    <s v=""/>
    <s v="אליאנה טננבאום"/>
    <n v="14735.31"/>
    <n v="0"/>
    <n v="1507"/>
    <e v="#NUM!"/>
    <n v="0"/>
    <e v="#DIV/0!"/>
    <x v="3"/>
    <e v="#N/A"/>
    <x v="671"/>
  </r>
  <r>
    <m/>
    <m/>
    <s v="4502366229"/>
    <s v="ZNB"/>
    <s v="0800"/>
    <s v=""/>
    <d v="2023-08-28T00:00:00"/>
    <d v="2019-11-24T00:00:00"/>
    <d v="2026-12-31T00:00:00"/>
    <m/>
    <s v="41499085"/>
    <s v="מדע חברה לשמאות מקרקעין בע&quot;מ"/>
    <s v="515574325"/>
    <s v="3"/>
    <n v="716625.4"/>
    <s v="ILS"/>
    <n v="716625.4"/>
    <n v="96.16"/>
    <n v="661073.32999999996"/>
    <n v="660946.97"/>
    <n v="27541.200000000001"/>
    <s v=""/>
    <s v=" חבר ועדת השגות שומת מקרקעין 2023 אשת קשר ריקי פרנ"/>
    <s v="X"/>
    <n v="0"/>
    <s v="@FM@"/>
    <s v="76"/>
    <s v=""/>
    <s v="305394199"/>
    <s v=" 23,340.00"/>
    <s v="רבקה פרנסה"/>
    <n v="27541.200000000001"/>
    <n v="85"/>
    <n v="68"/>
    <n v="16"/>
    <n v="96.16"/>
    <n v="0.8"/>
    <x v="1"/>
    <e v="#N/A"/>
    <x v="578"/>
  </r>
  <r>
    <m/>
    <m/>
    <s v="4502366514"/>
    <s v="ZNB"/>
    <s v="0800"/>
    <s v=""/>
    <d v="2023-08-29T00:00:00"/>
    <m/>
    <m/>
    <m/>
    <s v="40001216"/>
    <s v="קרב - מועדון קליעה וירי בע&quot;מ"/>
    <s v="511233777"/>
    <s v="3"/>
    <n v="4808.5"/>
    <s v="ILS"/>
    <n v="4808.5"/>
    <n v="79.75"/>
    <n v="3802.5"/>
    <n v="3802.5"/>
    <n v="973.5"/>
    <s v=""/>
    <s v=" ציוד נלווה לנשקים עבור אגף הביטחון איש קשר: רפי א"/>
    <s v=""/>
    <n v="0"/>
    <s v="@FM@"/>
    <s v="23"/>
    <s v="57"/>
    <s v="305394199"/>
    <s v=""/>
    <s v="רפי אזרך"/>
    <n v="973.5"/>
    <n v="0"/>
    <n v="1507"/>
    <e v="#NUM!"/>
    <n v="79.75"/>
    <e v="#DIV/0!"/>
    <x v="3"/>
    <e v="#N/A"/>
    <x v="672"/>
  </r>
  <r>
    <m/>
    <m/>
    <s v="4502369833"/>
    <s v="ZNB"/>
    <s v="0800"/>
    <s v=""/>
    <d v="2023-09-07T00:00:00"/>
    <m/>
    <m/>
    <m/>
    <s v="42093263"/>
    <s v="בירות שרונה תל אביב בע&quot;מ"/>
    <s v="515858652"/>
    <s v="3"/>
    <n v="1682.15"/>
    <s v="ILS"/>
    <n v="1682.15"/>
    <n v="0"/>
    <n v="0"/>
    <n v="0"/>
    <n v="1682.15"/>
    <s v=""/>
    <s v=" הרמת כוסית לראש השנה עבור הרשות להגנת הפרטיות אשת"/>
    <s v=""/>
    <n v="0"/>
    <s v="@FM@"/>
    <s v="23"/>
    <s v="57"/>
    <s v="305394199"/>
    <s v=""/>
    <s v=""/>
    <n v="1682.15"/>
    <n v="0"/>
    <n v="1507"/>
    <e v="#NUM!"/>
    <n v="0"/>
    <e v="#DIV/0!"/>
    <x v="3"/>
    <e v="#N/A"/>
    <x v="673"/>
  </r>
  <r>
    <m/>
    <m/>
    <s v="4502370004"/>
    <s v="ZNB"/>
    <s v="0800"/>
    <s v=""/>
    <d v="2023-09-07T00:00:00"/>
    <m/>
    <m/>
    <m/>
    <s v="40243546"/>
    <s v="ברוך אדלר, עו&quot;ד ונוטריון"/>
    <s v="513272898"/>
    <s v="3"/>
    <n v="30000"/>
    <s v="ILS"/>
    <n v="30000"/>
    <n v="16.670000000000002"/>
    <n v="5000"/>
    <n v="5000"/>
    <n v="25000"/>
    <s v=""/>
    <s v=" שמילו נ' וואלט אנטרפרייז ישראל בע&quot;מ ת&quot;צ-41552-08-"/>
    <s v=""/>
    <n v="0"/>
    <s v="@FM@"/>
    <s v="91"/>
    <s v=""/>
    <s v="305394199"/>
    <s v=""/>
    <s v="עדי מרום"/>
    <n v="25000"/>
    <n v="0"/>
    <n v="1507"/>
    <e v="#NUM!"/>
    <n v="16.670000000000002"/>
    <e v="#DIV/0!"/>
    <x v="3"/>
    <e v="#N/A"/>
    <x v="674"/>
  </r>
  <r>
    <m/>
    <m/>
    <s v="4502370964"/>
    <s v="ZNB"/>
    <s v="0800"/>
    <s v=""/>
    <d v="2023-09-11T00:00:00"/>
    <m/>
    <m/>
    <m/>
    <s v="42093263"/>
    <s v="בירות שרונה תל אביב בע&quot;מ"/>
    <s v="515858652"/>
    <s v="3"/>
    <n v="2257.0700000000002"/>
    <s v="ILS"/>
    <n v="2257.0700000000002"/>
    <n v="0"/>
    <n v="0"/>
    <n v="0"/>
    <n v="2257.0700000000002"/>
    <s v=""/>
    <s v=" כיבד ערב גיבוש עבור הרשות להגנת הפרטיות אשת קשר:"/>
    <s v=""/>
    <n v="0"/>
    <s v="@FM@"/>
    <s v="23"/>
    <s v="57"/>
    <s v="305394199"/>
    <s v=""/>
    <s v=""/>
    <n v="2257.0700000000002"/>
    <n v="0"/>
    <n v="1507"/>
    <e v="#NUM!"/>
    <n v="0"/>
    <e v="#DIV/0!"/>
    <x v="3"/>
    <e v="#N/A"/>
    <x v="675"/>
  </r>
  <r>
    <m/>
    <m/>
    <s v="4502371094"/>
    <s v="ZNB"/>
    <s v="0800"/>
    <s v=""/>
    <d v="2023-09-11T00:00:00"/>
    <m/>
    <m/>
    <m/>
    <s v="41401023"/>
    <s v="ת.ל. אספרסו - בר בע&quot;מ"/>
    <s v="513624049"/>
    <s v="3"/>
    <n v="2170.4"/>
    <s v="ILS"/>
    <n v="2170.4"/>
    <n v="0"/>
    <n v="0"/>
    <n v="0"/>
    <n v="2170.4"/>
    <s v=""/>
    <s v=" כיבוד עבור הרמת כוסית לראש השנה המחלקה לחקירות שו"/>
    <s v=""/>
    <n v="0"/>
    <s v="@FM@"/>
    <s v="23"/>
    <s v="57"/>
    <s v="305394199"/>
    <s v=""/>
    <s v="גלעד גור"/>
    <n v="2170.4"/>
    <n v="0"/>
    <n v="1507"/>
    <e v="#NUM!"/>
    <n v="0"/>
    <e v="#DIV/0!"/>
    <x v="3"/>
    <e v="#N/A"/>
    <x v="389"/>
  </r>
  <r>
    <m/>
    <m/>
    <s v="4502372137"/>
    <s v="ZNB"/>
    <s v="0800"/>
    <s v=""/>
    <d v="2023-09-13T00:00:00"/>
    <m/>
    <m/>
    <m/>
    <s v="42420029"/>
    <s v="טוקטוק אלונה קדמה בע&quot;מ"/>
    <s v="516538006"/>
    <s v="3"/>
    <n v="14371.67"/>
    <s v="ILS"/>
    <n v="14371.67"/>
    <n v="0"/>
    <n v="0"/>
    <n v="0"/>
    <n v="14371.67"/>
    <s v=""/>
    <s v=" יום גיבוש עבור ועדת ערר קורונה והחטיבה החברתית אש"/>
    <s v=""/>
    <n v="0"/>
    <s v="@FM@"/>
    <s v="23"/>
    <s v="57"/>
    <s v="305394199"/>
    <s v=""/>
    <s v="מיכל גולד"/>
    <n v="14371.67"/>
    <n v="0"/>
    <n v="1507"/>
    <e v="#NUM!"/>
    <n v="0"/>
    <e v="#DIV/0!"/>
    <x v="3"/>
    <e v="#N/A"/>
    <x v="666"/>
  </r>
  <r>
    <m/>
    <m/>
    <s v="4502372197"/>
    <s v="ZNB"/>
    <s v="0800"/>
    <s v=""/>
    <d v="2023-09-13T00:00:00"/>
    <m/>
    <m/>
    <m/>
    <s v="40009262"/>
    <s v="אל-גו תים בע&quot;מ"/>
    <s v="511749681"/>
    <s v="3"/>
    <n v="3917.6"/>
    <s v="ILS"/>
    <n v="3917.6"/>
    <n v="0"/>
    <n v="0"/>
    <n v="0"/>
    <n v="3917.6"/>
    <s v=""/>
    <s v=" טיפול טכנאי במחסום עמודים לשכה ראשית ביטחון איש ק"/>
    <s v=""/>
    <n v="0"/>
    <s v="@FM@"/>
    <s v="23"/>
    <s v="57"/>
    <s v="305394199"/>
    <s v=""/>
    <s v="ניר הרוש"/>
    <n v="3917.6"/>
    <n v="0"/>
    <n v="1507"/>
    <e v="#NUM!"/>
    <n v="0"/>
    <e v="#DIV/0!"/>
    <x v="3"/>
    <e v="#N/A"/>
    <x v="656"/>
  </r>
  <r>
    <m/>
    <m/>
    <s v="4502372268"/>
    <s v="ZNB"/>
    <s v="0800"/>
    <s v=""/>
    <d v="2023-09-13T00:00:00"/>
    <m/>
    <m/>
    <m/>
    <s v="42523677"/>
    <s v="בליזובסקי אמיר"/>
    <s v="208241620"/>
    <s v="3"/>
    <n v="2000"/>
    <s v="ILS"/>
    <n v="2000"/>
    <n v="0"/>
    <n v="0"/>
    <n v="0"/>
    <n v="2000"/>
    <s v=""/>
    <s v=" מופע אמן חושים במסגרת ערב גיבוש עבור סיוע משפטי ת"/>
    <s v=""/>
    <n v="0"/>
    <s v="@FM@"/>
    <s v="23"/>
    <s v="57"/>
    <s v="305394199"/>
    <s v=""/>
    <s v="רונית הראל"/>
    <n v="2000"/>
    <n v="0"/>
    <n v="1507"/>
    <e v="#NUM!"/>
    <n v="0"/>
    <e v="#DIV/0!"/>
    <x v="3"/>
    <e v="#N/A"/>
    <x v="676"/>
  </r>
  <r>
    <m/>
    <m/>
    <s v="4502372726"/>
    <s v="ZNB"/>
    <s v="0800"/>
    <s v=""/>
    <d v="2023-09-14T00:00:00"/>
    <m/>
    <m/>
    <m/>
    <s v="41089308"/>
    <s v="אקס.אנג'וי אירועים והפקות בע&quot;מ"/>
    <s v="514920974"/>
    <s v="3"/>
    <n v="5038.6000000000004"/>
    <s v="ILS"/>
    <n v="5038.6000000000004"/>
    <n v="0"/>
    <n v="0"/>
    <n v="0"/>
    <n v="5038.6000000000004"/>
    <s v=""/>
    <s v=" סדנת בישול במסגרת יום גיבוש עבור אגף הביטחון אשת"/>
    <s v=""/>
    <n v="0"/>
    <s v="@FM@"/>
    <s v="23"/>
    <s v="57"/>
    <s v="305394199"/>
    <s v=""/>
    <s v="נעמה נעמי שלום שמואל"/>
    <n v="5038.6000000000004"/>
    <n v="0"/>
    <n v="1507"/>
    <e v="#NUM!"/>
    <n v="0"/>
    <e v="#DIV/0!"/>
    <x v="3"/>
    <e v="#N/A"/>
    <x v="677"/>
  </r>
  <r>
    <m/>
    <m/>
    <s v="4502375521"/>
    <s v="ZPFC"/>
    <s v="0800"/>
    <s v=""/>
    <d v="2023-09-26T00:00:00"/>
    <m/>
    <m/>
    <m/>
    <s v="40001103"/>
    <s v="קרביץ )4791( בעמ"/>
    <s v="510674039"/>
    <s v="3"/>
    <n v="4703.63"/>
    <s v="ILS"/>
    <n v="4703.63"/>
    <n v="55.59"/>
    <n v="2606.1799999999998"/>
    <n v="2888.38"/>
    <n v="2426.19"/>
    <s v=""/>
    <s v=" ציוד משרדי עבור אגף לשומת מקרקעין חיפה אשת קשר: ר"/>
    <s v="X"/>
    <n v="0"/>
    <s v="@FM@"/>
    <s v="07"/>
    <s v=""/>
    <s v="305394199"/>
    <s v=""/>
    <s v="רבקה פרנסה"/>
    <n v="2097.4499999999998"/>
    <n v="0"/>
    <n v="1507"/>
    <e v="#NUM!"/>
    <n v="55.59"/>
    <e v="#DIV/0!"/>
    <x v="3"/>
    <e v="#N/A"/>
    <x v="171"/>
  </r>
  <r>
    <m/>
    <m/>
    <s v="4502375585"/>
    <s v="ZNB"/>
    <s v="0800"/>
    <s v=""/>
    <d v="2023-09-26T00:00:00"/>
    <m/>
    <m/>
    <m/>
    <s v="40329107"/>
    <s v="דיואני סאלח"/>
    <s v="034933762"/>
    <s v="3"/>
    <n v="18216"/>
    <s v="ILS"/>
    <n v="18216"/>
    <n v="17.649999999999999"/>
    <n v="3216"/>
    <n v="3216"/>
    <n v="15000"/>
    <s v=""/>
    <s v=" דמירי נ' מגה קמעונאות 61929-11-20 אגרת בית משפט א"/>
    <s v=""/>
    <n v="0"/>
    <s v="@FM@"/>
    <s v="91"/>
    <s v=""/>
    <s v="305394199"/>
    <s v=""/>
    <s v="עדי מרום"/>
    <n v="15000"/>
    <n v="0"/>
    <n v="1507"/>
    <e v="#NUM!"/>
    <n v="17.649999999999999"/>
    <e v="#DIV/0!"/>
    <x v="3"/>
    <e v="#N/A"/>
    <x v="678"/>
  </r>
  <r>
    <m/>
    <m/>
    <s v="4502375628"/>
    <s v="ZNB"/>
    <s v="0800"/>
    <s v=""/>
    <d v="2023-09-26T00:00:00"/>
    <d v="2023-08-14T00:00:00"/>
    <d v="2026-08-13T00:00:00"/>
    <m/>
    <s v="40014559"/>
    <s v="סיני אמיר"/>
    <s v="059587154"/>
    <s v="3"/>
    <n v="25511.599999999999"/>
    <s v="ILS"/>
    <n v="25511.599999999999"/>
    <n v="20.04"/>
    <n v="5111.12"/>
    <n v="5112.29"/>
    <n v="20399.310000000001"/>
    <s v=""/>
    <s v=" חבר ועדת רישוי נוטריונים האגף לאסדרת המקצועות אשת"/>
    <s v="X"/>
    <n v="0"/>
    <s v="@FM@"/>
    <s v="76"/>
    <s v=""/>
    <s v="305394199"/>
    <s v=" 17,260.21"/>
    <s v="לימור ניזרי"/>
    <n v="20399.310000000001"/>
    <n v="35"/>
    <n v="23"/>
    <n v="12"/>
    <n v="20.04"/>
    <n v="0.65714285714285714"/>
    <x v="1"/>
    <e v="#N/A"/>
    <x v="578"/>
  </r>
  <r>
    <m/>
    <m/>
    <s v="4502375638"/>
    <s v="ZB"/>
    <s v="0800"/>
    <s v=""/>
    <d v="2023-09-26T00:00:00"/>
    <d v="2023-08-14T00:00:00"/>
    <d v="2026-08-13T00:00:00"/>
    <m/>
    <s v="42354491"/>
    <s v="ולנסי חנה"/>
    <s v=""/>
    <s v="3"/>
    <n v="36285"/>
    <s v="ILS"/>
    <n v="36285"/>
    <n v="89.11"/>
    <n v="32152.33"/>
    <n v="32152.33"/>
    <n v="3950.23"/>
    <s v=""/>
    <s v=" חבר ועדת חוקרים פרטיים ושירותי שמירה האגף לאסדרת"/>
    <s v="X"/>
    <n v="0"/>
    <s v="@FM@"/>
    <s v="76"/>
    <s v=""/>
    <s v="305394199"/>
    <s v=""/>
    <s v="לימור ניזרי"/>
    <n v="3950.23"/>
    <n v="35"/>
    <n v="23"/>
    <n v="12"/>
    <n v="89.11"/>
    <n v="0.65714285714285714"/>
    <x v="1"/>
    <e v="#N/A"/>
    <x v="578"/>
  </r>
  <r>
    <m/>
    <m/>
    <s v="4502375994"/>
    <s v="ZPFC"/>
    <s v="0800"/>
    <s v=""/>
    <d v="2023-09-27T00:00:00"/>
    <m/>
    <m/>
    <m/>
    <s v="40158741"/>
    <s v="מקום. ערכים ויוזמות - אדם בנוף בע&quot;מ"/>
    <s v="511926479"/>
    <s v="3"/>
    <n v="21957.31"/>
    <s v="ILS"/>
    <n v="21957.31"/>
    <n v="0"/>
    <n v="0"/>
    <n v="0"/>
    <n v="21957.31"/>
    <s v=""/>
    <s v=" יום גיבוש עבור בתי הדין השרעי אשת קשר: קמר אבו אל"/>
    <s v=""/>
    <n v="0"/>
    <s v="@FM@"/>
    <s v="07"/>
    <s v=""/>
    <s v="305394199"/>
    <s v=""/>
    <s v="קמר אבו אל הוא"/>
    <n v="21957.31"/>
    <n v="0"/>
    <n v="1507"/>
    <e v="#NUM!"/>
    <n v="0"/>
    <e v="#DIV/0!"/>
    <x v="3"/>
    <e v="#N/A"/>
    <x v="666"/>
  </r>
  <r>
    <m/>
    <m/>
    <s v="4502378704"/>
    <s v="ZNB"/>
    <s v="0800"/>
    <s v=""/>
    <d v="2023-10-12T00:00:00"/>
    <m/>
    <m/>
    <m/>
    <s v="41448450"/>
    <s v="קלעי, רוזן ושות', משרד"/>
    <s v="558249702"/>
    <s v="3"/>
    <n v="30588"/>
    <s v="ILS"/>
    <n v="30588"/>
    <n v="67.31"/>
    <n v="20588"/>
    <n v="20588"/>
    <n v="10000"/>
    <s v=""/>
    <s v=" גנסין נ' N.V TRIVAGO ת&quot;צ-37522-03-20 אשת קשר: עדי"/>
    <s v=""/>
    <n v="0"/>
    <s v="@FM@"/>
    <s v="91"/>
    <s v=""/>
    <s v="305394199"/>
    <s v=""/>
    <s v="עדי מרום"/>
    <n v="10000"/>
    <n v="0"/>
    <n v="1507"/>
    <e v="#NUM!"/>
    <n v="67.31"/>
    <e v="#DIV/0!"/>
    <x v="3"/>
    <e v="#N/A"/>
    <x v="679"/>
  </r>
  <r>
    <m/>
    <m/>
    <s v="4502381721"/>
    <s v="ZPFC"/>
    <s v="0800"/>
    <s v=""/>
    <d v="2023-10-19T00:00:00"/>
    <d v="2024-01-01T00:00:00"/>
    <d v="2025-12-31T00:00:00"/>
    <m/>
    <s v="40182094"/>
    <s v="גילת טלקום בע&quot;מ"/>
    <s v="511784498"/>
    <s v="3"/>
    <n v="111538.04"/>
    <s v="ILS"/>
    <n v="111538.04"/>
    <n v="68.22"/>
    <n v="65576.98"/>
    <n v="75644.88"/>
    <n v="46674.93"/>
    <s v=""/>
    <s v=" טלפונים לווינים עבור חמ&quot;ל חירום משרד המשפטים +דמי"/>
    <s v="X"/>
    <n v="0"/>
    <s v="@FM@"/>
    <s v="07"/>
    <s v=""/>
    <s v="305394199"/>
    <s v=""/>
    <s v="רפי אזרך"/>
    <n v="45728.91"/>
    <n v="23"/>
    <n v="19"/>
    <n v="4"/>
    <n v="68.22"/>
    <n v="0.82608695652173914"/>
    <x v="1"/>
    <e v="#N/A"/>
    <x v="680"/>
  </r>
  <r>
    <m/>
    <m/>
    <s v="4502382451"/>
    <s v="ZNB"/>
    <s v="0800"/>
    <s v=""/>
    <d v="2023-10-22T00:00:00"/>
    <d v="2023-06-28T00:00:00"/>
    <d v="2026-06-27T00:00:00"/>
    <m/>
    <s v="41158326"/>
    <s v="יחזקאל-להט אסנת"/>
    <s v="013238597"/>
    <s v="3"/>
    <n v="9840"/>
    <s v="ILS"/>
    <n v="9840"/>
    <n v="60.42"/>
    <n v="5740"/>
    <n v="5740"/>
    <n v="3895"/>
    <s v=""/>
    <s v=" חבר ועדה ציבורית מייעצת נציבות שוויון לאנשים עם מ"/>
    <s v="X"/>
    <n v="0"/>
    <s v="@FM@"/>
    <s v="76"/>
    <s v=""/>
    <s v="305394199"/>
    <s v="  3,895.00"/>
    <s v="אפרת מצליח"/>
    <n v="3895"/>
    <n v="35"/>
    <n v="25"/>
    <n v="10"/>
    <n v="60.42"/>
    <n v="0.7142857142857143"/>
    <x v="1"/>
    <e v="#N/A"/>
    <x v="590"/>
  </r>
  <r>
    <m/>
    <m/>
    <s v="4502383421"/>
    <s v="ZNB"/>
    <s v="0800"/>
    <s v=""/>
    <d v="2023-10-24T00:00:00"/>
    <d v="2023-06-28T00:00:00"/>
    <d v="2026-06-27T00:00:00"/>
    <m/>
    <s v="41183830"/>
    <s v="גנור אורן"/>
    <s v="033296096"/>
    <s v="3"/>
    <n v="9840"/>
    <s v="ILS"/>
    <n v="9840"/>
    <n v="43.75"/>
    <n v="2050"/>
    <n v="2050"/>
    <n v="5535"/>
    <s v=""/>
    <s v=" חבר ועדה ציבורית מייעצת נציבות שוויון לאנשים עם מ"/>
    <s v="X"/>
    <n v="0"/>
    <s v="@FM@"/>
    <s v="76"/>
    <s v=""/>
    <s v="305394199"/>
    <s v="  5,535.00"/>
    <s v="אפרת מצליח"/>
    <n v="5535"/>
    <n v="35"/>
    <n v="25"/>
    <n v="10"/>
    <n v="43.75"/>
    <n v="0.7142857142857143"/>
    <x v="1"/>
    <e v="#N/A"/>
    <x v="590"/>
  </r>
  <r>
    <m/>
    <m/>
    <s v="4502383526"/>
    <s v="ZNB"/>
    <s v="0800"/>
    <s v=""/>
    <d v="2023-10-24T00:00:00"/>
    <d v="2023-06-28T00:00:00"/>
    <d v="2026-06-27T00:00:00"/>
    <m/>
    <s v="40182665"/>
    <s v="גורארי ולדיסלאב"/>
    <s v="305907321"/>
    <s v="3"/>
    <n v="4305"/>
    <s v="ILS"/>
    <n v="4305"/>
    <n v="30.95"/>
    <n v="1332.5"/>
    <n v="1332.5"/>
    <n v="2972.5"/>
    <s v=""/>
    <s v=" חבר ועדה ציבורית מייעצת נציבות שוויון לאנשים עם מ"/>
    <s v="X"/>
    <n v="0"/>
    <s v="@FM@"/>
    <s v="76"/>
    <s v=""/>
    <s v="305394199"/>
    <s v="  2,972.50"/>
    <s v="אפרת מצליח"/>
    <n v="2972.5"/>
    <n v="35"/>
    <n v="25"/>
    <n v="10"/>
    <n v="30.95"/>
    <n v="0.7142857142857143"/>
    <x v="1"/>
    <e v="#N/A"/>
    <x v="590"/>
  </r>
  <r>
    <m/>
    <m/>
    <s v="4502383536"/>
    <s v="ZNB"/>
    <s v="0800"/>
    <s v=""/>
    <d v="2023-10-24T00:00:00"/>
    <d v="2023-06-28T00:00:00"/>
    <d v="2026-06-27T00:00:00"/>
    <m/>
    <s v="40203293"/>
    <s v="פרידמן אלכסנדר"/>
    <s v=""/>
    <s v="3"/>
    <n v="8610"/>
    <s v="ILS"/>
    <n v="8610"/>
    <n v="90.48"/>
    <n v="7380"/>
    <n v="7380"/>
    <n v="820"/>
    <s v=""/>
    <s v=" חבר ועדה ציבורית מייעצת נציבות שוויון לאנשים עם מ"/>
    <s v="X"/>
    <n v="0"/>
    <s v="@FM@"/>
    <s v="76"/>
    <s v=""/>
    <s v="305394199"/>
    <s v="820.00"/>
    <s v="אפרת מצליח"/>
    <n v="820"/>
    <n v="35"/>
    <n v="25"/>
    <n v="10"/>
    <n v="90.48"/>
    <n v="0.7142857142857143"/>
    <x v="1"/>
    <e v="#N/A"/>
    <x v="590"/>
  </r>
  <r>
    <m/>
    <m/>
    <s v="4502383570"/>
    <s v="ZNB"/>
    <s v="0800"/>
    <s v=""/>
    <d v="2023-10-24T00:00:00"/>
    <d v="2023-06-28T00:00:00"/>
    <d v="2026-06-27T00:00:00"/>
    <m/>
    <s v="41476640"/>
    <s v="קרמר אסתר"/>
    <s v="033942426"/>
    <s v="3"/>
    <n v="8610"/>
    <s v="ILS"/>
    <n v="8610"/>
    <n v="83.33"/>
    <n v="6765"/>
    <n v="6765"/>
    <n v="1435"/>
    <s v=""/>
    <s v=" חבר ועדה ציבורית מייעצת נציבות שוויון לאנשים עם מ"/>
    <s v="X"/>
    <n v="0"/>
    <s v="@FM@"/>
    <s v="76"/>
    <s v=""/>
    <s v="305394199"/>
    <s v="  1,435.00"/>
    <s v="אפרת מצליח"/>
    <n v="1435"/>
    <n v="35"/>
    <n v="25"/>
    <n v="10"/>
    <n v="83.33"/>
    <n v="0.7142857142857143"/>
    <x v="1"/>
    <e v="#N/A"/>
    <x v="590"/>
  </r>
  <r>
    <m/>
    <m/>
    <s v="4502383580"/>
    <s v="ZB"/>
    <s v="0800"/>
    <s v=""/>
    <d v="2023-10-24T00:00:00"/>
    <d v="2023-06-28T00:00:00"/>
    <d v="2026-06-27T00:00:00"/>
    <m/>
    <s v="40163218"/>
    <s v="לביא גלית פולט"/>
    <s v=""/>
    <s v="3"/>
    <n v="11568.15"/>
    <s v="ILS"/>
    <n v="11568.15"/>
    <n v="43.75"/>
    <n v="5036.87"/>
    <n v="5036.87"/>
    <n v="6531.3"/>
    <s v=""/>
    <s v=" חבר ועדה ציבורית מייעצת נציבות שוויון לאנשים עם מ"/>
    <s v="X"/>
    <n v="0"/>
    <s v="@FM@"/>
    <s v="76"/>
    <s v=""/>
    <s v="305394199"/>
    <s v=""/>
    <s v="אפרת מצליח"/>
    <n v="6531.3"/>
    <n v="35"/>
    <n v="25"/>
    <n v="10"/>
    <n v="43.75"/>
    <n v="0.7142857142857143"/>
    <x v="1"/>
    <e v="#N/A"/>
    <x v="590"/>
  </r>
  <r>
    <m/>
    <m/>
    <s v="4502383689"/>
    <s v="ZNB"/>
    <s v="0800"/>
    <s v=""/>
    <d v="2023-10-24T00:00:00"/>
    <d v="2023-09-26T00:00:00"/>
    <d v="2026-09-25T00:00:00"/>
    <m/>
    <s v="41062893"/>
    <s v="מנדל ניר"/>
    <s v="036954279"/>
    <s v="3"/>
    <n v="90558.75"/>
    <s v="ILS"/>
    <n v="90558.75"/>
    <n v="58.87"/>
    <n v="51333.77"/>
    <n v="51317.46"/>
    <n v="37248.080000000002"/>
    <s v=""/>
    <s v=" חבר ועדת עזבונות אשת קשר: אורטל בן שימול טל'-0506"/>
    <s v="X"/>
    <n v="0"/>
    <s v="@FM@"/>
    <s v="76"/>
    <s v=""/>
    <s v="305394199"/>
    <s v=" 31,379.35"/>
    <s v="אורטל מויאל"/>
    <n v="37248.080000000002"/>
    <n v="35"/>
    <n v="22"/>
    <n v="13"/>
    <n v="58.87"/>
    <n v="0.62857142857142856"/>
    <x v="1"/>
    <e v="#N/A"/>
    <x v="578"/>
  </r>
  <r>
    <m/>
    <m/>
    <s v="4502384674"/>
    <s v="ZPFC"/>
    <s v="0800"/>
    <s v=""/>
    <d v="2023-10-26T00:00:00"/>
    <m/>
    <m/>
    <m/>
    <s v="40003692"/>
    <s v="טופ-ליין יבוא ושיווק רהיטים בע&quot;מ"/>
    <s v="511613564"/>
    <s v="3"/>
    <n v="5430.49"/>
    <s v="ILS"/>
    <n v="5430.49"/>
    <n v="85.29"/>
    <n v="4614.49"/>
    <n v="4264.6499999999996"/>
    <n v="764.74"/>
    <s v=""/>
    <s v=" ריהוט משרדי עבור הרשות לאיסור הלבנת הון אשת קשר:"/>
    <s v="X"/>
    <n v="0"/>
    <s v="@FM@"/>
    <s v="07"/>
    <s v=""/>
    <s v="305394199"/>
    <s v=""/>
    <s v="יהודית שטייגנברגר"/>
    <n v="802.4"/>
    <n v="0"/>
    <n v="1507"/>
    <e v="#NUM!"/>
    <n v="85.29"/>
    <e v="#DIV/0!"/>
    <x v="3"/>
    <e v="#N/A"/>
    <x v="219"/>
  </r>
  <r>
    <m/>
    <m/>
    <s v="4502384720"/>
    <s v="ZNB"/>
    <s v="0800"/>
    <s v=""/>
    <d v="2023-10-26T00:00:00"/>
    <d v="2023-06-28T00:00:00"/>
    <d v="2026-06-27T00:00:00"/>
    <m/>
    <s v="40309981"/>
    <s v="גפן מיה"/>
    <s v="029614914"/>
    <s v="3"/>
    <n v="11611.2"/>
    <s v="ILS"/>
    <n v="11611.2"/>
    <n v="66.67"/>
    <n v="7457.92"/>
    <n v="7457.92"/>
    <n v="3870.4"/>
    <s v=""/>
    <s v=" חבר ועדה ציבורית מייעצת נציבות שוויון לאנשים עם מ"/>
    <s v="X"/>
    <n v="0"/>
    <s v="@FM@"/>
    <s v="76"/>
    <s v=""/>
    <s v="305394199"/>
    <s v="  3,280.00"/>
    <s v="אפרת מצליח"/>
    <n v="3870.4"/>
    <n v="35"/>
    <n v="25"/>
    <n v="10"/>
    <n v="66.67"/>
    <n v="0.7142857142857143"/>
    <x v="1"/>
    <e v="#N/A"/>
    <x v="590"/>
  </r>
  <r>
    <m/>
    <m/>
    <s v="4502384722"/>
    <s v="ZNB"/>
    <s v="0800"/>
    <s v=""/>
    <d v="2023-10-26T00:00:00"/>
    <d v="2023-06-28T00:00:00"/>
    <d v="2026-06-27T00:00:00"/>
    <m/>
    <s v="40192483"/>
    <s v="שבירו מירב"/>
    <s v="024675159"/>
    <s v="3"/>
    <n v="9430"/>
    <s v="ILS"/>
    <n v="9430"/>
    <n v="63.04"/>
    <n v="4407.5"/>
    <n v="4407.5"/>
    <n v="3485"/>
    <s v=""/>
    <s v=" חבר ועדה ציבורית מייעצת נציבות שוויון לאנשים עם מ"/>
    <s v="X"/>
    <n v="0"/>
    <s v="@FM@"/>
    <s v="76"/>
    <s v=""/>
    <s v="305394199"/>
    <s v="  3,485.00"/>
    <s v="אפרת מצליח"/>
    <n v="3485"/>
    <n v="35"/>
    <n v="25"/>
    <n v="10"/>
    <n v="63.04"/>
    <n v="0.7142857142857143"/>
    <x v="1"/>
    <e v="#N/A"/>
    <x v="590"/>
  </r>
  <r>
    <m/>
    <m/>
    <s v="4502385739"/>
    <s v="ZB"/>
    <s v="0800"/>
    <s v=""/>
    <d v="2023-10-30T00:00:00"/>
    <d v="2023-08-28T00:00:00"/>
    <d v="2026-08-27T00:00:00"/>
    <m/>
    <s v="40011391"/>
    <s v="יבלונקה חנה נעמי"/>
    <s v="050169457"/>
    <s v="3"/>
    <n v="14391"/>
    <s v="ILS"/>
    <n v="14391"/>
    <n v="0"/>
    <n v="0"/>
    <n v="0"/>
    <n v="14391"/>
    <s v=""/>
    <s v=" חבר ועדת ערר עפ&quot;י חוק נכסים של נספי שואה אשת קשר:"/>
    <s v="X"/>
    <n v="0"/>
    <s v="@FM@"/>
    <s v="76"/>
    <s v=""/>
    <s v="305394199"/>
    <s v=""/>
    <s v="אורטל מויאל"/>
    <n v="14391"/>
    <n v="35"/>
    <n v="23"/>
    <n v="12"/>
    <n v="0"/>
    <n v="0.65714285714285714"/>
    <x v="0"/>
    <e v="#N/A"/>
    <x v="578"/>
  </r>
  <r>
    <m/>
    <m/>
    <s v="4502385750"/>
    <s v="ZNB"/>
    <s v="0800"/>
    <s v=""/>
    <d v="2023-10-30T00:00:00"/>
    <d v="2023-06-06T00:00:00"/>
    <d v="2026-06-05T00:00:00"/>
    <m/>
    <s v="40015224"/>
    <s v="מודריק עודד"/>
    <s v="005704135"/>
    <s v="3"/>
    <n v="10856"/>
    <s v="ILS"/>
    <n v="10856"/>
    <n v="33.46"/>
    <n v="3632.85"/>
    <n v="3632.85"/>
    <n v="7223.15"/>
    <s v=""/>
    <s v=" יו&quot;ר ועדת ערר עפ&quot;י חוק נכסים של נספי שואה אשת קשר"/>
    <s v="X"/>
    <n v="0"/>
    <s v="@FM@"/>
    <s v="76"/>
    <s v=""/>
    <s v="305394199"/>
    <s v="  6,095.00"/>
    <s v="אורטל מויאל"/>
    <n v="7223.15"/>
    <n v="35"/>
    <n v="25"/>
    <n v="10"/>
    <n v="33.46"/>
    <n v="0.7142857142857143"/>
    <x v="1"/>
    <e v="#N/A"/>
    <x v="577"/>
  </r>
  <r>
    <m/>
    <m/>
    <s v="4502386240"/>
    <s v="ZNB"/>
    <s v="0800"/>
    <s v=""/>
    <d v="2023-10-31T00:00:00"/>
    <d v="2023-09-20T00:00:00"/>
    <d v="2026-09-19T00:00:00"/>
    <m/>
    <s v="41003846"/>
    <s v="אגמון זיו"/>
    <s v="200116424"/>
    <s v="3"/>
    <n v="14514"/>
    <s v="ILS"/>
    <n v="14514"/>
    <n v="22.31"/>
    <n v="3237.99"/>
    <n v="3237.99"/>
    <n v="11276.01"/>
    <s v=""/>
    <s v=" חבר ועדת ערר עפ&quot;י חוק נכסים של נספי שואה אשת קשר:"/>
    <s v="X"/>
    <n v="0"/>
    <s v="@FM@"/>
    <s v="76"/>
    <s v=""/>
    <s v="305394199"/>
    <s v="  9,532.50"/>
    <s v="אורטל מויאל"/>
    <n v="11276.01"/>
    <n v="35"/>
    <n v="22"/>
    <n v="13"/>
    <n v="22.31"/>
    <n v="0.62857142857142856"/>
    <x v="1"/>
    <e v="#N/A"/>
    <x v="578"/>
  </r>
  <r>
    <m/>
    <m/>
    <s v="4502386351"/>
    <s v="ZNB"/>
    <s v="0800"/>
    <s v=""/>
    <d v="2023-10-31T00:00:00"/>
    <d v="2023-06-28T00:00:00"/>
    <d v="2026-06-27T00:00:00"/>
    <m/>
    <s v="40140357"/>
    <s v="אנוש - העמותה הישראלית לבריאות הנפש"/>
    <s v=""/>
    <s v="3"/>
    <n v="9430"/>
    <s v="ILS"/>
    <n v="9430"/>
    <n v="45.65"/>
    <n v="1947.5"/>
    <n v="1947.5"/>
    <n v="5125"/>
    <s v=""/>
    <s v=" חבר ועדה ציבורית מייעצת נציבות שוויון לאנשים עם מ"/>
    <s v="X"/>
    <n v="0"/>
    <s v="@FM@"/>
    <s v="76"/>
    <s v=""/>
    <s v="305394199"/>
    <s v="  5,125.00"/>
    <s v="אפרת מצליח"/>
    <n v="5125"/>
    <n v="35"/>
    <n v="25"/>
    <n v="10"/>
    <n v="45.65"/>
    <n v="0.7142857142857143"/>
    <x v="1"/>
    <e v="#N/A"/>
    <x v="590"/>
  </r>
  <r>
    <m/>
    <m/>
    <s v="4502387215"/>
    <s v="ZB"/>
    <s v="0800"/>
    <s v=""/>
    <d v="2023-11-02T00:00:00"/>
    <d v="2023-06-28T00:00:00"/>
    <d v="2026-06-27T00:00:00"/>
    <m/>
    <s v="40010218"/>
    <s v="רוזנטל גד"/>
    <s v=""/>
    <s v="3"/>
    <n v="9917.9"/>
    <s v="ILS"/>
    <n v="9917.9"/>
    <n v="46.34"/>
    <n v="4557.17"/>
    <n v="4557.17"/>
    <n v="4838"/>
    <s v=""/>
    <s v=" חבר ועדה ציבורית מייעצת נציבות שוויון לאנשים עם מ"/>
    <s v="X"/>
    <n v="0"/>
    <s v="@FM@"/>
    <s v="76"/>
    <s v=""/>
    <s v="305394199"/>
    <s v=""/>
    <s v="אפרת מצליח"/>
    <n v="4838"/>
    <n v="35"/>
    <n v="25"/>
    <n v="10"/>
    <n v="46.34"/>
    <n v="0.7142857142857143"/>
    <x v="1"/>
    <e v="#N/A"/>
    <x v="590"/>
  </r>
  <r>
    <m/>
    <m/>
    <s v="4502387224"/>
    <s v="ZB"/>
    <s v="0800"/>
    <s v=""/>
    <d v="2023-11-02T00:00:00"/>
    <d v="2023-06-28T00:00:00"/>
    <d v="2026-06-27T00:00:00"/>
    <m/>
    <s v="42355537"/>
    <s v="גולדינר עדי"/>
    <s v=""/>
    <s v="3"/>
    <n v="9917.9"/>
    <s v="ILS"/>
    <n v="9917.9"/>
    <n v="50"/>
    <n v="4916.95"/>
    <n v="4916.95"/>
    <n v="4838"/>
    <s v=""/>
    <s v=" חבר ועדה ציבורית מייעצת נציבות שוויון לאנשים עם מ"/>
    <s v="X"/>
    <n v="0"/>
    <s v="@FM@"/>
    <s v="76"/>
    <s v=""/>
    <s v="305394199"/>
    <s v=""/>
    <s v="אפרת מצליח"/>
    <n v="4838"/>
    <n v="35"/>
    <n v="25"/>
    <n v="10"/>
    <n v="50"/>
    <n v="0.7142857142857143"/>
    <x v="1"/>
    <e v="#N/A"/>
    <x v="590"/>
  </r>
  <r>
    <m/>
    <m/>
    <s v="4502387258"/>
    <s v="ZNB"/>
    <s v="0800"/>
    <s v=""/>
    <d v="2023-11-02T00:00:00"/>
    <m/>
    <m/>
    <m/>
    <s v="41901364"/>
    <s v="קדם רועי"/>
    <s v="037610086"/>
    <s v="3"/>
    <n v="32952.5"/>
    <s v="ILS"/>
    <n v="32952.5"/>
    <n v="15.53"/>
    <n v="5118.8"/>
    <n v="5118.8"/>
    <n v="27833.7"/>
    <s v=""/>
    <s v=" בעניין ת&quot;צ -13-02-30759 אחיאסף גרסט ואח' נ' 013 נ"/>
    <s v=""/>
    <n v="0"/>
    <s v="@FM@"/>
    <s v="91"/>
    <s v=""/>
    <s v="305394199"/>
    <s v=""/>
    <s v=""/>
    <n v="27833.7"/>
    <n v="0"/>
    <n v="1507"/>
    <e v="#NUM!"/>
    <n v="15.53"/>
    <e v="#DIV/0!"/>
    <x v="3"/>
    <e v="#N/A"/>
    <x v="681"/>
  </r>
  <r>
    <m/>
    <m/>
    <s v="4502388688"/>
    <s v="ZB"/>
    <s v="0800"/>
    <s v=""/>
    <d v="2023-11-07T00:00:00"/>
    <d v="2023-06-28T00:00:00"/>
    <d v="2026-06-27T00:00:00"/>
    <m/>
    <s v="42568256"/>
    <s v="דיאב סועאד"/>
    <s v=""/>
    <s v="3"/>
    <n v="9917.9"/>
    <s v="ILS"/>
    <n v="9917.9"/>
    <n v="39.020000000000003"/>
    <n v="3837.62"/>
    <n v="3837.62"/>
    <n v="4838"/>
    <s v=""/>
    <s v=" חבר ועדה ציבורית מייעצת נציבות שוויון לאנשים עם מ"/>
    <s v="X"/>
    <n v="0"/>
    <s v="@FM@"/>
    <s v="76"/>
    <s v=""/>
    <s v="305394199"/>
    <s v=""/>
    <s v="אפרת מצליח"/>
    <n v="4838"/>
    <n v="35"/>
    <n v="25"/>
    <n v="10"/>
    <n v="39.020000000000003"/>
    <n v="0.7142857142857143"/>
    <x v="1"/>
    <e v="#N/A"/>
    <x v="590"/>
  </r>
  <r>
    <m/>
    <m/>
    <s v="4502388689"/>
    <s v="ZNB"/>
    <s v="0800"/>
    <s v=""/>
    <d v="2023-11-07T00:00:00"/>
    <d v="2023-06-28T00:00:00"/>
    <d v="2026-06-27T00:00:00"/>
    <m/>
    <s v="40338796"/>
    <s v="ברצ'נקו טומי גרשון"/>
    <s v="316168376"/>
    <s v="3"/>
    <n v="9430"/>
    <s v="ILS"/>
    <n v="9430"/>
    <n v="45.65"/>
    <n v="3895"/>
    <n v="3895"/>
    <n v="5125"/>
    <s v=""/>
    <s v=" חבר ועדה ציבורית מייעצת נציבות שוויון לאנשים עם מ"/>
    <s v="X"/>
    <n v="0"/>
    <s v="@FM@"/>
    <s v="76"/>
    <s v=""/>
    <s v="305394199"/>
    <s v="  5,125.00"/>
    <s v="אפרת מצליח"/>
    <n v="5125"/>
    <n v="35"/>
    <n v="25"/>
    <n v="10"/>
    <n v="45.65"/>
    <n v="0.7142857142857143"/>
    <x v="1"/>
    <e v="#N/A"/>
    <x v="590"/>
  </r>
  <r>
    <m/>
    <m/>
    <s v="4502388692"/>
    <s v="ZB"/>
    <s v="0800"/>
    <s v=""/>
    <d v="2023-11-07T00:00:00"/>
    <d v="2023-06-28T00:00:00"/>
    <d v="2026-06-27T00:00:00"/>
    <m/>
    <s v="42568229"/>
    <s v="אמיתי-אבדלחק אורית"/>
    <s v=""/>
    <s v="3"/>
    <n v="5079.8999999999996"/>
    <s v="ILS"/>
    <n v="5079.8999999999996"/>
    <n v="0"/>
    <n v="0"/>
    <n v="0"/>
    <n v="5079.8999999999996"/>
    <s v=""/>
    <s v=" חבר ועדה ציבורית מייעצת נציבות שוויון לאנשים עם מ"/>
    <s v="X"/>
    <n v="0"/>
    <s v="@FM@"/>
    <s v="76"/>
    <s v=""/>
    <s v="305394199"/>
    <s v=""/>
    <s v="אפרת מצליח"/>
    <n v="5079.8999999999996"/>
    <n v="35"/>
    <n v="25"/>
    <n v="10"/>
    <n v="0"/>
    <n v="0.7142857142857143"/>
    <x v="0"/>
    <e v="#N/A"/>
    <x v="590"/>
  </r>
  <r>
    <m/>
    <m/>
    <s v="4502389307"/>
    <s v="ZNB"/>
    <s v="0800"/>
    <s v=""/>
    <d v="2023-11-07T00:00:00"/>
    <d v="2023-06-28T00:00:00"/>
    <d v="2026-06-27T00:00:00"/>
    <m/>
    <s v="40688823"/>
    <s v="עם-רן רינה"/>
    <s v="051791911"/>
    <s v="3"/>
    <n v="9430"/>
    <s v="ILS"/>
    <n v="9430"/>
    <n v="69.569999999999993"/>
    <n v="6355"/>
    <n v="6355"/>
    <n v="2870"/>
    <s v=""/>
    <s v=" חבר ועדה ציבורית מייעצת נציבות שוויון לאנשים עם מ"/>
    <s v="X"/>
    <n v="0"/>
    <s v="@FM@"/>
    <s v="76"/>
    <s v=""/>
    <s v="305394199"/>
    <s v="  2,870.00"/>
    <s v="אפרת מצליח"/>
    <n v="2870"/>
    <n v="35"/>
    <n v="25"/>
    <n v="10"/>
    <n v="69.569999999999993"/>
    <n v="0.7142857142857143"/>
    <x v="1"/>
    <e v="#N/A"/>
    <x v="590"/>
  </r>
  <r>
    <m/>
    <m/>
    <s v="4502389876"/>
    <s v="ZNB"/>
    <s v="0800"/>
    <s v=""/>
    <d v="2023-11-08T00:00:00"/>
    <d v="2023-06-28T00:00:00"/>
    <d v="2026-06-27T00:00:00"/>
    <m/>
    <s v="40764187"/>
    <s v="אטיה לירון"/>
    <s v="300235496"/>
    <s v="3"/>
    <n v="5079.8999999999996"/>
    <s v="ILS"/>
    <n v="5079.8999999999996"/>
    <n v="0"/>
    <n v="0"/>
    <n v="0"/>
    <n v="5079.8999999999996"/>
    <s v=""/>
    <s v=" חבר ועדה ציבורית מייעצת נציבות שוויון לאנשים עם מ"/>
    <s v="X"/>
    <n v="0"/>
    <s v="@FM@"/>
    <s v="76"/>
    <s v=""/>
    <s v="305394199"/>
    <s v="  4,305.00"/>
    <s v="אפרת מצליח"/>
    <n v="5079.8999999999996"/>
    <n v="35"/>
    <n v="25"/>
    <n v="10"/>
    <n v="0"/>
    <n v="0.7142857142857143"/>
    <x v="0"/>
    <e v="#N/A"/>
    <x v="590"/>
  </r>
  <r>
    <m/>
    <m/>
    <s v="4502390191"/>
    <s v="ZPFC"/>
    <s v="0800"/>
    <s v=""/>
    <d v="2023-11-09T00:00:00"/>
    <m/>
    <m/>
    <m/>
    <s v="40182094"/>
    <s v="גילת טלקום בע&quot;מ"/>
    <s v="511784498"/>
    <s v="3"/>
    <n v="26906.14"/>
    <s v="ILS"/>
    <n v="26906.14"/>
    <n v="9.36"/>
    <n v="2500"/>
    <n v="2500"/>
    <n v="24911.040000000001"/>
    <s v=""/>
    <s v=" טלפון לוויני נייח עבור תת קרקע בניין חדש חמ&quot;ל איש"/>
    <s v="X"/>
    <n v="0"/>
    <s v="@FM@"/>
    <s v="07"/>
    <s v=""/>
    <s v="305394199"/>
    <s v=""/>
    <s v="נתנאלה בן דוד"/>
    <n v="24406.14"/>
    <n v="0"/>
    <n v="1507"/>
    <e v="#NUM!"/>
    <n v="9.36"/>
    <e v="#DIV/0!"/>
    <x v="3"/>
    <e v="#N/A"/>
    <x v="682"/>
  </r>
  <r>
    <m/>
    <m/>
    <s v="4502390212"/>
    <s v="ZNB"/>
    <s v="0800"/>
    <s v=""/>
    <d v="2023-11-09T00:00:00"/>
    <m/>
    <m/>
    <m/>
    <s v="41099183"/>
    <s v="גיל רון קינן ושות"/>
    <s v="557955424"/>
    <s v="3"/>
    <n v="51056"/>
    <s v="ILS"/>
    <n v="51056"/>
    <n v="2.0699999999999998"/>
    <n v="1056"/>
    <n v="1056"/>
    <n v="50000"/>
    <s v=""/>
    <s v=" קו לעובד נ' יילמזלר אינטרנשיונל חברה לבניה תירות"/>
    <s v=""/>
    <n v="0"/>
    <s v="@FM@"/>
    <s v="91"/>
    <s v=""/>
    <s v="305394199"/>
    <s v=""/>
    <s v="עדי מרום"/>
    <n v="50000"/>
    <n v="0"/>
    <n v="1507"/>
    <e v="#NUM!"/>
    <n v="2.0699999999999998"/>
    <e v="#DIV/0!"/>
    <x v="3"/>
    <e v="#N/A"/>
    <x v="683"/>
  </r>
  <r>
    <m/>
    <m/>
    <s v="4502390232"/>
    <s v="ZNB"/>
    <s v="0800"/>
    <s v=""/>
    <d v="2023-11-09T00:00:00"/>
    <m/>
    <m/>
    <m/>
    <s v="40015415"/>
    <s v="בן ארי, פיש, עורכי דין"/>
    <s v="540187135"/>
    <s v="3"/>
    <n v="30000"/>
    <s v="ILS"/>
    <n v="30000"/>
    <n v="0"/>
    <n v="0"/>
    <n v="0"/>
    <n v="30000"/>
    <s v=""/>
    <s v=" צור נ' ורידיס ת&quot;צ-23-03-30901 חוות דעת מומחה אשת"/>
    <s v=""/>
    <n v="0"/>
    <s v="@FM@"/>
    <s v="91"/>
    <s v=""/>
    <s v="305394199"/>
    <s v=""/>
    <s v="עדי מרום"/>
    <n v="30000"/>
    <n v="0"/>
    <n v="1507"/>
    <e v="#NUM!"/>
    <n v="0"/>
    <e v="#DIV/0!"/>
    <x v="3"/>
    <e v="#N/A"/>
    <x v="684"/>
  </r>
  <r>
    <m/>
    <m/>
    <s v="4502390633"/>
    <s v="ZNB"/>
    <s v="0800"/>
    <s v=""/>
    <d v="2023-11-12T00:00:00"/>
    <m/>
    <m/>
    <m/>
    <s v="40001165"/>
    <s v="בינת יישום מערכות בע&quot;מ"/>
    <s v="511012866"/>
    <s v="3"/>
    <n v="30362.66"/>
    <s v="ILS"/>
    <n v="30362.66"/>
    <n v="95.72"/>
    <n v="29048.76"/>
    <n v="29048.76"/>
    <n v="1309.8"/>
    <s v=""/>
    <s v=" רכזות מערכות גילוי פריצה עבור 2 חדרי כספות הדר דפ"/>
    <s v=""/>
    <n v="0"/>
    <s v="@FM@"/>
    <s v="23"/>
    <s v="57"/>
    <s v="305394199"/>
    <s v=""/>
    <s v="בועז גולדברג"/>
    <n v="1309.8"/>
    <n v="0"/>
    <n v="1507"/>
    <e v="#NUM!"/>
    <n v="95.72"/>
    <e v="#DIV/0!"/>
    <x v="3"/>
    <e v="#N/A"/>
    <x v="685"/>
  </r>
  <r>
    <m/>
    <m/>
    <s v="4502391436"/>
    <s v="ZNB"/>
    <s v="0800"/>
    <s v=""/>
    <d v="2023-11-13T00:00:00"/>
    <m/>
    <m/>
    <m/>
    <s v="42572698"/>
    <s v="אסף שילה, עורך דין"/>
    <s v="516637519"/>
    <s v="3"/>
    <n v="31850"/>
    <s v="ILS"/>
    <n v="31850"/>
    <n v="43.49"/>
    <n v="13850"/>
    <n v="13850"/>
    <n v="18000"/>
    <s v=""/>
    <s v=" שפר נ' עיריית תל אביב ת&quot;צ-22-08-13812 אגרה והוצאו"/>
    <s v=""/>
    <n v="0"/>
    <s v="@FM@"/>
    <s v="91"/>
    <s v=""/>
    <s v="305394199"/>
    <s v=""/>
    <s v="עדי מרום"/>
    <n v="18000"/>
    <n v="0"/>
    <n v="1507"/>
    <e v="#NUM!"/>
    <n v="43.49"/>
    <e v="#DIV/0!"/>
    <x v="3"/>
    <e v="#N/A"/>
    <x v="686"/>
  </r>
  <r>
    <m/>
    <m/>
    <s v="4502391442"/>
    <s v="ZNB"/>
    <s v="0800"/>
    <s v=""/>
    <d v="2023-11-13T00:00:00"/>
    <m/>
    <m/>
    <m/>
    <s v="42572698"/>
    <s v="אסף שילה, עורך דין"/>
    <s v="516637519"/>
    <s v="3"/>
    <n v="15671"/>
    <s v="ILS"/>
    <n v="15671"/>
    <n v="36.19"/>
    <n v="5671"/>
    <n v="5671"/>
    <n v="10000"/>
    <s v=""/>
    <s v=" שפר נ' מכבי שירותי בריאות ת&quot;צ-22-02-1676 אגרה והו"/>
    <s v=""/>
    <n v="0"/>
    <s v="@FM@"/>
    <s v="91"/>
    <s v=""/>
    <s v="305394199"/>
    <s v=""/>
    <s v="עדי מרום"/>
    <n v="10000"/>
    <n v="0"/>
    <n v="1507"/>
    <e v="#NUM!"/>
    <n v="36.19"/>
    <e v="#DIV/0!"/>
    <x v="3"/>
    <e v="#N/A"/>
    <x v="687"/>
  </r>
  <r>
    <m/>
    <m/>
    <s v="4502392866"/>
    <s v="ZNB"/>
    <s v="0800"/>
    <s v=""/>
    <d v="2023-11-16T00:00:00"/>
    <m/>
    <m/>
    <m/>
    <s v="40383511"/>
    <s v="קוריס אסף"/>
    <s v="004877429"/>
    <s v="3"/>
    <n v="559.32000000000005"/>
    <s v="ILS"/>
    <n v="559.32000000000005"/>
    <n v="0"/>
    <n v="0"/>
    <n v="0"/>
    <n v="559.32000000000005"/>
    <s v=""/>
    <s v=" ועדת בוחנים - מכרז-109241  28/2/23 עפ&quot;י דרישת אגף"/>
    <s v=""/>
    <n v="0"/>
    <s v="@FM@"/>
    <s v="91"/>
    <s v=""/>
    <s v="305394199"/>
    <s v="474.00"/>
    <s v=""/>
    <n v="559.32000000000005"/>
    <n v="0"/>
    <n v="1507"/>
    <e v="#NUM!"/>
    <n v="0"/>
    <e v="#DIV/0!"/>
    <x v="3"/>
    <e v="#N/A"/>
    <x v="585"/>
  </r>
  <r>
    <m/>
    <m/>
    <s v="4502393543"/>
    <s v="ZNB"/>
    <s v="0800"/>
    <s v=""/>
    <d v="2023-11-19T00:00:00"/>
    <m/>
    <m/>
    <m/>
    <s v="42247026"/>
    <s v="דוד מזרחי חברת עורכי דין"/>
    <s v="514966266"/>
    <s v="3"/>
    <n v="95000"/>
    <s v="ILS"/>
    <n v="95000"/>
    <n v="78.95"/>
    <n v="75000"/>
    <n v="75000"/>
    <n v="20000"/>
    <s v=""/>
    <s v=" מירב ואח' נ' AB SKF  ואח' ת&quot;צ-21-02-11659 אשת קשר"/>
    <s v=""/>
    <n v="0"/>
    <s v="@FM@"/>
    <s v="91"/>
    <s v=""/>
    <s v="305394199"/>
    <s v=""/>
    <s v="עדי מרום"/>
    <n v="20000"/>
    <n v="0"/>
    <n v="1507"/>
    <e v="#NUM!"/>
    <n v="78.95"/>
    <e v="#DIV/0!"/>
    <x v="3"/>
    <e v="#N/A"/>
    <x v="688"/>
  </r>
  <r>
    <m/>
    <m/>
    <s v="4502396060"/>
    <s v="ZPFC"/>
    <s v="0800"/>
    <s v=""/>
    <d v="2023-11-23T00:00:00"/>
    <m/>
    <m/>
    <m/>
    <s v="40001103"/>
    <s v="קרביץ )4791( בעמ"/>
    <s v="510674039"/>
    <s v="3"/>
    <n v="5056.07"/>
    <s v="ILS"/>
    <n v="5056.07"/>
    <n v="97.85"/>
    <n v="4947.8900000000003"/>
    <n v="5485.1"/>
    <n v="125.14"/>
    <s v=""/>
    <s v=" ציוד משרדי עבור המחלקה לחקירות שוטרים איש קשר: גל"/>
    <s v="X"/>
    <n v="0"/>
    <s v="@FM@"/>
    <s v="07"/>
    <s v=""/>
    <s v="305394199"/>
    <s v=""/>
    <s v="גלעד גור"/>
    <n v="108.18"/>
    <n v="0"/>
    <n v="1507"/>
    <e v="#NUM!"/>
    <n v="97.85"/>
    <e v="#DIV/0!"/>
    <x v="3"/>
    <e v="#N/A"/>
    <x v="171"/>
  </r>
  <r>
    <m/>
    <m/>
    <s v="4502396720"/>
    <s v="ZNB"/>
    <s v="0800"/>
    <s v=""/>
    <d v="2023-11-26T00:00:00"/>
    <m/>
    <m/>
    <m/>
    <s v="41099183"/>
    <s v="גיל רון קינן ושות"/>
    <s v="557955424"/>
    <s v="3"/>
    <n v="40000"/>
    <s v="ILS"/>
    <n v="40000"/>
    <n v="0"/>
    <n v="0"/>
    <n v="0"/>
    <n v="40000"/>
    <s v=""/>
    <s v=" אביב נ' META LNC PLATFORMS ת&quot;צ-25669-04-21 הוצאות"/>
    <s v=""/>
    <n v="0"/>
    <s v="@FM@"/>
    <s v="91"/>
    <s v=""/>
    <s v="305394199"/>
    <s v=""/>
    <s v="עדי מרום"/>
    <n v="40000"/>
    <n v="0"/>
    <n v="1507"/>
    <e v="#NUM!"/>
    <n v="0"/>
    <e v="#DIV/0!"/>
    <x v="3"/>
    <e v="#N/A"/>
    <x v="689"/>
  </r>
  <r>
    <m/>
    <m/>
    <s v="4502396817"/>
    <s v="ZNB"/>
    <s v="0800"/>
    <s v=""/>
    <d v="2023-11-26T00:00:00"/>
    <m/>
    <m/>
    <m/>
    <s v="41123105"/>
    <s v="שטינר עידו"/>
    <s v="038562534"/>
    <s v="3"/>
    <n v="20000"/>
    <s v="ILS"/>
    <n v="20000"/>
    <n v="0"/>
    <n v="0"/>
    <n v="0"/>
    <n v="20000"/>
    <s v=""/>
    <s v=" נצר נ' הוט מערכות תקשורת בע&quot;מ ת&quot;צ-29494-03-22 הוצ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690"/>
  </r>
  <r>
    <m/>
    <m/>
    <s v="4502396838"/>
    <s v="ZNB"/>
    <s v="0800"/>
    <s v=""/>
    <d v="2023-11-26T00:00:00"/>
    <m/>
    <m/>
    <m/>
    <s v="41120781"/>
    <s v="ש. רפול, עורכי דין"/>
    <s v="514748011"/>
    <s v="3"/>
    <n v="40000"/>
    <s v="ILS"/>
    <n v="40000"/>
    <n v="0"/>
    <n v="0"/>
    <n v="0"/>
    <n v="40000"/>
    <s v=""/>
    <s v=" כרכבי נ' בית הדין הכנסייתי של העדה היוונית אורתוד"/>
    <s v=""/>
    <n v="0"/>
    <s v="@FM@"/>
    <s v="91"/>
    <s v=""/>
    <s v="305394199"/>
    <s v=""/>
    <s v="עדי מרום"/>
    <n v="40000"/>
    <n v="0"/>
    <n v="1507"/>
    <e v="#NUM!"/>
    <n v="0"/>
    <e v="#DIV/0!"/>
    <x v="3"/>
    <e v="#N/A"/>
    <x v="691"/>
  </r>
  <r>
    <m/>
    <m/>
    <s v="4502396977"/>
    <s v="ZNB"/>
    <s v="0800"/>
    <s v=""/>
    <d v="2023-11-26T00:00:00"/>
    <d v="2023-06-26T00:00:00"/>
    <d v="2026-06-25T00:00:00"/>
    <m/>
    <s v="42361438"/>
    <s v="קציר בצלאל"/>
    <s v="007509276"/>
    <s v="3"/>
    <n v="24190"/>
    <s v="ILS"/>
    <n v="24190"/>
    <n v="0"/>
    <n v="0"/>
    <n v="0"/>
    <n v="24190"/>
    <s v=""/>
    <s v=" חבר ועדת מס רכוש אשת קשר יעל מירזאי, פלאפון 05476"/>
    <s v="X"/>
    <n v="0"/>
    <s v="@FM@"/>
    <s v="76"/>
    <s v=""/>
    <s v="305394199"/>
    <s v=" 20,500.00"/>
    <s v=""/>
    <n v="24190"/>
    <n v="35"/>
    <n v="25"/>
    <n v="10"/>
    <n v="0"/>
    <n v="0.7142857142857143"/>
    <x v="0"/>
    <e v="#N/A"/>
    <x v="578"/>
  </r>
  <r>
    <m/>
    <m/>
    <s v="4502396996"/>
    <s v="ZNB"/>
    <s v="0800"/>
    <s v=""/>
    <d v="2023-11-26T00:00:00"/>
    <m/>
    <m/>
    <m/>
    <s v="40528267"/>
    <s v="אסף פינק משרד עורכי דין"/>
    <s v="514495639"/>
    <s v="3"/>
    <n v="100000"/>
    <s v="ILS"/>
    <n v="100000"/>
    <n v="30"/>
    <n v="30000"/>
    <n v="30000"/>
    <n v="70000"/>
    <s v=""/>
    <s v=" פלוני ואח' נ' הראל ואח' ת&quot;צ-60255-12-17 חוו&quot;ד והו"/>
    <s v=""/>
    <n v="0"/>
    <s v="@FM@"/>
    <s v="91"/>
    <s v=""/>
    <s v="305394199"/>
    <s v=""/>
    <s v="עדי מרום"/>
    <n v="70000"/>
    <n v="0"/>
    <n v="1507"/>
    <e v="#NUM!"/>
    <n v="30"/>
    <e v="#DIV/0!"/>
    <x v="3"/>
    <e v="#N/A"/>
    <x v="692"/>
  </r>
  <r>
    <m/>
    <m/>
    <s v="4502399563"/>
    <s v="ZNB"/>
    <s v="0800"/>
    <s v=""/>
    <d v="2023-11-29T00:00:00"/>
    <d v="2023-06-26T00:00:00"/>
    <d v="2026-06-25T00:00:00"/>
    <m/>
    <s v="41873995"/>
    <s v="אלדרוטי ניהול וייזום בע&quot;מ"/>
    <s v="515959104"/>
    <s v="3"/>
    <n v="79178"/>
    <s v="ILS"/>
    <n v="79178"/>
    <n v="42.67"/>
    <n v="24790.36"/>
    <n v="24788"/>
    <n v="45394.6"/>
    <s v=""/>
    <s v=" חבר ועדת מס רכוש אשת קשר יעל מירזאי, פלאפון 05476"/>
    <s v="X"/>
    <n v="0"/>
    <s v="@FM@"/>
    <s v="76"/>
    <s v=""/>
    <s v="305394199"/>
    <s v=" 38,468.00"/>
    <s v="נסים גרידי"/>
    <n v="45394.6"/>
    <n v="35"/>
    <n v="25"/>
    <n v="10"/>
    <n v="42.67"/>
    <n v="0.7142857142857143"/>
    <x v="1"/>
    <e v="#N/A"/>
    <x v="578"/>
  </r>
  <r>
    <m/>
    <m/>
    <s v="4502400885"/>
    <s v="ZNB"/>
    <s v="0800"/>
    <s v=""/>
    <d v="2023-12-03T00:00:00"/>
    <m/>
    <m/>
    <m/>
    <s v="41311785"/>
    <s v="ביטון ראובן"/>
    <s v="036340925"/>
    <s v="3"/>
    <n v="15000"/>
    <s v="ILS"/>
    <n v="15000"/>
    <n v="0"/>
    <n v="0"/>
    <n v="0"/>
    <n v="15000"/>
    <s v=""/>
    <s v=" חורי ואח' נ' רשת הגנים של אגודת ישראל ת&quot;צ-21-12-6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693"/>
  </r>
  <r>
    <m/>
    <m/>
    <s v="4502400894"/>
    <s v="ZNB"/>
    <s v="0800"/>
    <s v=""/>
    <d v="2023-12-03T00:00:00"/>
    <m/>
    <m/>
    <m/>
    <s v="41311785"/>
    <s v="ביטון ראובן"/>
    <s v="036340925"/>
    <s v="3"/>
    <n v="15000"/>
    <s v="ILS"/>
    <n v="15000"/>
    <n v="0"/>
    <n v="0"/>
    <n v="0"/>
    <n v="15000"/>
    <s v=""/>
    <s v=" דרעי נ' רשת הגנים של אגודת ישראל ת&quot;צ-21-10-50084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694"/>
  </r>
  <r>
    <m/>
    <m/>
    <s v="4502400960"/>
    <s v="ZNB"/>
    <s v="0800"/>
    <s v=""/>
    <d v="2023-12-0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s v=" פלוני (קטין) נ' רשת מדיה בע&quot;מ ת&quot;צ-22-12-61431 הוצ"/>
    <s v=""/>
    <n v="0"/>
    <s v="@FM@"/>
    <s v="91"/>
    <s v=""/>
    <s v="305394199"/>
    <s v=""/>
    <s v="עדי מרום"/>
    <n v="30000"/>
    <n v="0"/>
    <n v="1507"/>
    <e v="#NUM!"/>
    <n v="0"/>
    <e v="#DIV/0!"/>
    <x v="3"/>
    <e v="#N/A"/>
    <x v="695"/>
  </r>
  <r>
    <m/>
    <m/>
    <s v="4502401165"/>
    <s v="ZNB"/>
    <s v="0800"/>
    <s v=""/>
    <d v="2023-12-03T00:00:00"/>
    <m/>
    <m/>
    <m/>
    <s v="42081572"/>
    <s v="עומר פיינטוך, חברת עורכי דין"/>
    <s v="515878049"/>
    <s v="3"/>
    <n v="44959"/>
    <s v="ILS"/>
    <n v="44959"/>
    <n v="32.770000000000003"/>
    <n v="14734"/>
    <n v="14734"/>
    <n v="30000"/>
    <s v=""/>
    <s v=" פלוני נ' סייברסרב אינטרנט ותקשורת בע&quot;מ ת&quot;צ-35706-"/>
    <s v=""/>
    <n v="0"/>
    <s v="@FM@"/>
    <s v="91"/>
    <s v=""/>
    <s v="305394199"/>
    <s v=""/>
    <s v="עדי מרום"/>
    <n v="30000"/>
    <n v="0"/>
    <n v="1507"/>
    <e v="#NUM!"/>
    <n v="32.770000000000003"/>
    <e v="#DIV/0!"/>
    <x v="3"/>
    <e v="#N/A"/>
    <x v="574"/>
  </r>
  <r>
    <m/>
    <m/>
    <s v="4502401952"/>
    <s v="ZNB"/>
    <s v="0800"/>
    <s v=""/>
    <d v="2023-12-04T00:00:00"/>
    <m/>
    <m/>
    <m/>
    <s v="40548852"/>
    <s v="גורודיסקי רם"/>
    <s v="028808863"/>
    <s v="3"/>
    <n v="50000"/>
    <s v="ILS"/>
    <n v="50000"/>
    <n v="35"/>
    <n v="17500"/>
    <n v="17500"/>
    <n v="32500"/>
    <s v=""/>
    <s v=" ראובן רום ואח' נ' MYLAN N.V ואח' ת&quot;צ-18-12-15174"/>
    <s v=""/>
    <n v="0"/>
    <s v="@FM@"/>
    <s v="91"/>
    <s v=""/>
    <s v="305394199"/>
    <s v=""/>
    <s v="עדי מרום"/>
    <n v="32500"/>
    <n v="0"/>
    <n v="1507"/>
    <e v="#NUM!"/>
    <n v="35"/>
    <e v="#DIV/0!"/>
    <x v="3"/>
    <e v="#N/A"/>
    <x v="696"/>
  </r>
  <r>
    <m/>
    <m/>
    <s v="4502403915"/>
    <s v="ZNB"/>
    <s v="0800"/>
    <s v=""/>
    <d v="2023-12-06T00:00:00"/>
    <m/>
    <m/>
    <m/>
    <s v="40397635"/>
    <s v="מירון בן ציון ופריבס"/>
    <s v="540069986"/>
    <s v="3"/>
    <n v="12000"/>
    <s v="ILS"/>
    <n v="12000"/>
    <n v="0"/>
    <n v="0"/>
    <n v="0"/>
    <n v="12000"/>
    <s v=""/>
    <s v=" לוין נ' ללין נרות וסבונים בע&quot;מ ת&quot;צ-22-09-18869 אש"/>
    <s v=""/>
    <n v="0"/>
    <s v="@FM@"/>
    <s v="91"/>
    <s v=""/>
    <s v="305394199"/>
    <s v=""/>
    <s v="עדי מרום"/>
    <n v="12000"/>
    <n v="0"/>
    <n v="1507"/>
    <e v="#NUM!"/>
    <n v="0"/>
    <e v="#DIV/0!"/>
    <x v="3"/>
    <e v="#N/A"/>
    <x v="697"/>
  </r>
  <r>
    <m/>
    <m/>
    <s v="4502403917"/>
    <s v="ZNB"/>
    <s v="0800"/>
    <s v=""/>
    <d v="2023-12-06T00:00:00"/>
    <m/>
    <m/>
    <m/>
    <s v="40397635"/>
    <s v="מירון בן ציון ופריבס"/>
    <s v="540069986"/>
    <s v="3"/>
    <n v="30000"/>
    <s v="ILS"/>
    <n v="30000"/>
    <n v="0"/>
    <n v="0"/>
    <n v="0"/>
    <n v="30000"/>
    <s v=""/>
    <s v=" ניני ואח' נ' טלקאר חברה בע&quot;מ ואח' ת&quot;צ-19-08-23140"/>
    <s v=""/>
    <n v="0"/>
    <s v="@FM@"/>
    <s v="91"/>
    <s v=""/>
    <s v="305394199"/>
    <s v=""/>
    <s v="עדי מרום"/>
    <n v="30000"/>
    <n v="0"/>
    <n v="1507"/>
    <e v="#NUM!"/>
    <n v="0"/>
    <e v="#DIV/0!"/>
    <x v="3"/>
    <e v="#N/A"/>
    <x v="698"/>
  </r>
  <r>
    <m/>
    <m/>
    <s v="4502403919"/>
    <s v="ZNB"/>
    <s v="0800"/>
    <s v=""/>
    <d v="2023-12-06T00:00:00"/>
    <m/>
    <m/>
    <m/>
    <s v="40397635"/>
    <s v="מירון בן ציון ופריבס"/>
    <s v="540069986"/>
    <s v="3"/>
    <n v="35000"/>
    <s v="ILS"/>
    <n v="35000"/>
    <n v="0"/>
    <n v="0"/>
    <n v="0"/>
    <n v="35000"/>
    <s v=""/>
    <s v=" חיות ואח' נ' JOHNSON &amp; JOHNSON  ואח' ת&quot;צ-18-12-49"/>
    <s v=""/>
    <n v="0"/>
    <s v="@FM@"/>
    <s v="91"/>
    <s v=""/>
    <s v="305394199"/>
    <s v=""/>
    <s v="עדי מרום"/>
    <n v="35000"/>
    <n v="0"/>
    <n v="1507"/>
    <e v="#NUM!"/>
    <n v="0"/>
    <e v="#DIV/0!"/>
    <x v="3"/>
    <e v="#N/A"/>
    <x v="699"/>
  </r>
  <r>
    <m/>
    <m/>
    <s v="4502403920"/>
    <s v="ZNB"/>
    <s v="0800"/>
    <s v=""/>
    <d v="2023-12-06T00:00:00"/>
    <m/>
    <m/>
    <m/>
    <s v="42081572"/>
    <s v="עומר פיינטוך, חברת עורכי דין"/>
    <s v="515878049"/>
    <s v="3"/>
    <n v="25959"/>
    <s v="ILS"/>
    <n v="25959"/>
    <n v="22.96"/>
    <n v="5959"/>
    <n v="5959"/>
    <n v="20000"/>
    <s v=""/>
    <s v=" פלונית נ' אגד חברה לתחבורה בע&quot;מ ת&quot;צ-23-01-9775 אש"/>
    <s v=""/>
    <n v="0"/>
    <s v="@FM@"/>
    <s v="91"/>
    <s v=""/>
    <s v="305394199"/>
    <s v=""/>
    <s v="עדי מרום"/>
    <n v="20000"/>
    <n v="0"/>
    <n v="1507"/>
    <e v="#NUM!"/>
    <n v="22.96"/>
    <e v="#DIV/0!"/>
    <x v="3"/>
    <e v="#N/A"/>
    <x v="700"/>
  </r>
  <r>
    <m/>
    <m/>
    <s v="4502403923"/>
    <s v="ZNB"/>
    <s v="0800"/>
    <s v=""/>
    <d v="2023-12-06T00:00:00"/>
    <m/>
    <m/>
    <m/>
    <s v="42081572"/>
    <s v="עומר פיינטוך, חברת עורכי דין"/>
    <s v="515878049"/>
    <s v="3"/>
    <n v="30000"/>
    <s v="ILS"/>
    <n v="30000"/>
    <n v="0"/>
    <n v="0"/>
    <n v="0"/>
    <n v="30000"/>
    <s v=""/>
    <s v=" פיינטוך נ' עיריית פתח תקווה ת&quot;צ-22-11-51164 אשת ק"/>
    <s v=""/>
    <n v="0"/>
    <s v="@FM@"/>
    <s v="91"/>
    <s v=""/>
    <s v="305394199"/>
    <s v=""/>
    <s v="עדי מרום"/>
    <n v="30000"/>
    <n v="0"/>
    <n v="1507"/>
    <e v="#NUM!"/>
    <n v="0"/>
    <e v="#DIV/0!"/>
    <x v="3"/>
    <e v="#N/A"/>
    <x v="638"/>
  </r>
  <r>
    <m/>
    <m/>
    <s v="4502403925"/>
    <s v="ZNB"/>
    <s v="0800"/>
    <s v=""/>
    <d v="2023-12-06T00:00:00"/>
    <m/>
    <m/>
    <m/>
    <s v="41099183"/>
    <s v="גיל רון קינן ושות"/>
    <s v="557955424"/>
    <s v="3"/>
    <n v="42000"/>
    <s v="ILS"/>
    <n v="42000"/>
    <n v="41.67"/>
    <n v="17500"/>
    <n v="17500"/>
    <n v="24500"/>
    <s v=""/>
    <s v=" גנור נ' מ.א אוטומטים בע&quot;מ ת&quot;צ-22-05-40030 אשת קשר"/>
    <s v=""/>
    <n v="0"/>
    <s v="@FM@"/>
    <s v="91"/>
    <s v=""/>
    <s v="305394199"/>
    <s v=""/>
    <s v="עדי מרום"/>
    <n v="24500"/>
    <n v="0"/>
    <n v="1507"/>
    <e v="#NUM!"/>
    <n v="41.67"/>
    <e v="#DIV/0!"/>
    <x v="3"/>
    <e v="#N/A"/>
    <x v="701"/>
  </r>
  <r>
    <m/>
    <m/>
    <s v="4502405348"/>
    <s v="ZNB"/>
    <s v="0800"/>
    <s v=""/>
    <d v="2023-12-10T00:00:00"/>
    <m/>
    <m/>
    <m/>
    <s v="40001418"/>
    <s v="מלון קדם ירושלים בע&quot;מ"/>
    <s v="512319229"/>
    <s v="3"/>
    <n v="25698.18"/>
    <s v="ILS"/>
    <n v="25698.18"/>
    <n v="0"/>
    <n v="0"/>
    <n v="0"/>
    <n v="25698.18"/>
    <s v=""/>
    <s v=" לינה עבור ניר עקרון ראש אגף חקירות מח&quot;ש איש קשר:"/>
    <s v=""/>
    <n v="0"/>
    <s v="@FM@"/>
    <s v="23"/>
    <s v="57"/>
    <s v="305394199"/>
    <s v=""/>
    <s v="גלעד גור"/>
    <n v="25698.18"/>
    <n v="0"/>
    <n v="1507"/>
    <e v="#NUM!"/>
    <n v="0"/>
    <e v="#DIV/0!"/>
    <x v="3"/>
    <e v="#N/A"/>
    <x v="216"/>
  </r>
  <r>
    <m/>
    <m/>
    <s v="4502406432"/>
    <s v="ZNB"/>
    <s v="0800"/>
    <s v=""/>
    <d v="2023-12-12T00:00:00"/>
    <m/>
    <m/>
    <m/>
    <s v="40311963"/>
    <s v="כספות חצור בע&quot;מ"/>
    <s v="514165109"/>
    <s v="3"/>
    <n v="1791"/>
    <s v="ILS"/>
    <n v="1791"/>
    <n v="88.16"/>
    <n v="1567.8"/>
    <n v="1567.8"/>
    <n v="212.4"/>
    <s v=""/>
    <s v=" שכפול מפתחות ביטחון עבור אגף הביטחון אשת קשר: ספי"/>
    <s v=""/>
    <n v="0"/>
    <s v="@FM@"/>
    <s v="23"/>
    <s v="57"/>
    <s v="305394199"/>
    <s v=""/>
    <s v="ספיר אביזמיל"/>
    <n v="212.4"/>
    <n v="0"/>
    <n v="1507"/>
    <e v="#NUM!"/>
    <n v="88.16"/>
    <e v="#DIV/0!"/>
    <x v="3"/>
    <e v="#N/A"/>
    <x v="702"/>
  </r>
  <r>
    <m/>
    <m/>
    <s v="4502406980"/>
    <s v="ZNB"/>
    <s v="0800"/>
    <s v=""/>
    <d v="2023-12-12T00:00:00"/>
    <m/>
    <m/>
    <m/>
    <s v="40007403"/>
    <s v="דרורי משה יאיר"/>
    <s v="000706945"/>
    <s v="3"/>
    <n v="131203.5"/>
    <s v="ILS"/>
    <n v="131203.5"/>
    <n v="37.94"/>
    <n v="32964.75"/>
    <n v="32964.75"/>
    <n v="81420"/>
    <s v=""/>
    <s v=" יו&quot;ר וועדה לבדיקת רכש, מעקב ואיסוף מידע בכלים קיר"/>
    <s v="X"/>
    <n v="0"/>
    <s v="@FM@"/>
    <s v="76"/>
    <s v=""/>
    <s v="305394199"/>
    <s v=" 69,000.00"/>
    <s v="נסים גרידי"/>
    <n v="81420"/>
    <n v="0"/>
    <n v="1507"/>
    <e v="#NUM!"/>
    <n v="37.94"/>
    <e v="#DIV/0!"/>
    <x v="3"/>
    <e v="#N/A"/>
    <x v="703"/>
  </r>
  <r>
    <m/>
    <m/>
    <s v="4502413139"/>
    <s v="ZNB"/>
    <s v="0800"/>
    <s v=""/>
    <d v="2023-12-25T00:00:00"/>
    <m/>
    <m/>
    <m/>
    <s v="41123105"/>
    <s v="שטינר עידו"/>
    <s v="038562534"/>
    <s v="3"/>
    <n v="53216"/>
    <s v="ILS"/>
    <n v="53216"/>
    <n v="0"/>
    <n v="0"/>
    <n v="0"/>
    <n v="53216"/>
    <s v=""/>
    <s v=" בעניין ע&quot;א 4128/23 פרס נ' מקס אגרה ומימון הוצאות"/>
    <s v=""/>
    <n v="0"/>
    <s v="@FM@"/>
    <s v="91"/>
    <s v=""/>
    <s v="305394199"/>
    <s v=""/>
    <s v="עדי מרום"/>
    <n v="53216"/>
    <n v="0"/>
    <n v="1507"/>
    <e v="#NUM!"/>
    <n v="0"/>
    <e v="#DIV/0!"/>
    <x v="3"/>
    <e v="#N/A"/>
    <x v="704"/>
  </r>
  <r>
    <m/>
    <m/>
    <s v="4502413152"/>
    <s v="ZNB"/>
    <s v="0800"/>
    <s v=""/>
    <d v="2023-12-25T00:00:00"/>
    <m/>
    <m/>
    <m/>
    <s v="41448450"/>
    <s v="קלעי, רוזן ושות', משרד"/>
    <s v="558249702"/>
    <s v="3"/>
    <n v="45671"/>
    <s v="ILS"/>
    <n v="45671"/>
    <n v="0"/>
    <n v="0"/>
    <n v="0"/>
    <n v="45671"/>
    <s v=""/>
    <s v=" פיריץ נ' טיוונטר ואח' ת&quot;צ-22-12-19936 אגרה והוצאו"/>
    <s v=""/>
    <n v="0"/>
    <s v="@FM@"/>
    <s v="91"/>
    <s v=""/>
    <s v="305394199"/>
    <s v=""/>
    <s v="עדי מרום"/>
    <n v="45671"/>
    <n v="0"/>
    <n v="1507"/>
    <e v="#NUM!"/>
    <n v="0"/>
    <e v="#DIV/0!"/>
    <x v="3"/>
    <e v="#N/A"/>
    <x v="705"/>
  </r>
  <r>
    <m/>
    <m/>
    <s v="4502416222"/>
    <s v="ZNB"/>
    <s v="0800"/>
    <s v=""/>
    <d v="2024-01-03T00:00:00"/>
    <m/>
    <m/>
    <m/>
    <s v="40003381"/>
    <s v="מלונות דן בע&quot;מ"/>
    <s v="520023573"/>
    <s v="3"/>
    <n v="49413.4"/>
    <s v="ILS"/>
    <n v="49413.4"/>
    <n v="59.42"/>
    <n v="29843.4"/>
    <n v="29843.4"/>
    <n v="19570"/>
    <s v=""/>
    <s v=" לינה+ אולם דיונים עבור משלחת פרקליטי מדינה אשת קש"/>
    <s v=""/>
    <n v="0"/>
    <s v="@FM@"/>
    <s v="23"/>
    <s v="57"/>
    <s v="305394199"/>
    <s v=""/>
    <s v="נטע ראובני"/>
    <n v="19570"/>
    <n v="0"/>
    <n v="1507"/>
    <e v="#NUM!"/>
    <n v="59.42"/>
    <e v="#DIV/0!"/>
    <x v="3"/>
    <e v="#N/A"/>
    <x v="706"/>
  </r>
  <r>
    <m/>
    <m/>
    <s v="4502418109"/>
    <s v="ZNB"/>
    <s v="0800"/>
    <s v=""/>
    <d v="2024-01-08T00:00:00"/>
    <m/>
    <m/>
    <m/>
    <s v="40006678"/>
    <s v="ברוכין אהרן שלמה"/>
    <s v="052137023"/>
    <s v="3"/>
    <n v="559.32000000000005"/>
    <s v="ILS"/>
    <n v="559.32000000000005"/>
    <n v="0"/>
    <n v="0"/>
    <n v="0"/>
    <n v="559.32000000000005"/>
    <s v=""/>
    <s v=" ועדת בוחנים - מכרז-105438  20/7/23 עפ&quot;י דרישת אגף"/>
    <s v=""/>
    <n v="0"/>
    <s v="@FM@"/>
    <s v="91"/>
    <s v=""/>
    <s v="305394199"/>
    <s v="474.00"/>
    <s v="יחיאל ליכטנשטיין"/>
    <n v="559.32000000000005"/>
    <n v="0"/>
    <n v="1507"/>
    <e v="#NUM!"/>
    <n v="0"/>
    <e v="#DIV/0!"/>
    <x v="3"/>
    <e v="#N/A"/>
    <x v="585"/>
  </r>
  <r>
    <m/>
    <m/>
    <s v="4502421377"/>
    <s v="ZNB"/>
    <s v="0800"/>
    <s v=""/>
    <d v="2024-01-14T00:00:00"/>
    <m/>
    <m/>
    <m/>
    <s v="40169262"/>
    <s v="יעד בטיחות חברה למסחר והנדסה בע&quot;מ"/>
    <s v="511034860"/>
    <s v="3"/>
    <n v="6354.4"/>
    <s v="ILS"/>
    <n v="6354.4"/>
    <n v="72.540000000000006"/>
    <n v="4574.7"/>
    <n v="4574.7"/>
    <n v="1746.4"/>
    <s v=""/>
    <s v=" חלפים למערכת כיבוי אש סנגוריה ציבורית ביטחון איש"/>
    <s v=""/>
    <n v="0"/>
    <s v="@FM@"/>
    <s v="23"/>
    <s v="57"/>
    <s v="305394199"/>
    <s v=""/>
    <s v="רפי אזרך"/>
    <n v="1746.4"/>
    <n v="0"/>
    <n v="1507"/>
    <e v="#NUM!"/>
    <n v="72.540000000000006"/>
    <e v="#DIV/0!"/>
    <x v="3"/>
    <e v="#N/A"/>
    <x v="707"/>
  </r>
  <r>
    <m/>
    <m/>
    <s v="4502421477"/>
    <s v="ZNB"/>
    <s v="0800"/>
    <s v=""/>
    <d v="2024-01-14T00:00:00"/>
    <m/>
    <m/>
    <m/>
    <s v="40006678"/>
    <s v="ברוכין אהרן שלמה"/>
    <s v="052137023"/>
    <s v="3"/>
    <n v="1184.72"/>
    <s v="ILS"/>
    <n v="1184.72"/>
    <n v="0"/>
    <n v="0"/>
    <n v="0"/>
    <n v="1184.72"/>
    <s v=""/>
    <s v=" ועדת בוחנים - מכרז-108017 20/9/23 ו-19/12/23 עפ&quot;י"/>
    <s v=""/>
    <n v="0"/>
    <s v="@FM@"/>
    <s v="91"/>
    <s v=""/>
    <s v="305394199"/>
    <s v="  1,004.00"/>
    <s v="יחיאל ליכטנשטיין"/>
    <n v="1184.72"/>
    <n v="0"/>
    <n v="1507"/>
    <e v="#NUM!"/>
    <n v="0"/>
    <e v="#DIV/0!"/>
    <x v="3"/>
    <e v="#N/A"/>
    <x v="585"/>
  </r>
  <r>
    <m/>
    <m/>
    <s v="4502423454"/>
    <s v="ZNB"/>
    <s v="0800"/>
    <s v=""/>
    <d v="2024-01-17T00:00:00"/>
    <m/>
    <m/>
    <m/>
    <s v="41520764"/>
    <s v="רובינשטין ענבל"/>
    <s v="056711484"/>
    <s v="3"/>
    <n v="122458.8"/>
    <s v="ILS"/>
    <n v="122458.8"/>
    <n v="76.89"/>
    <n v="90564.9"/>
    <n v="90564.9"/>
    <n v="28296.15"/>
    <s v=""/>
    <s v=" חבר וועדה לבדיקת רכש, מעקב ואיסוף מידע בכלים קירב"/>
    <s v="X"/>
    <n v="0"/>
    <s v="@FM@"/>
    <s v="76"/>
    <s v=""/>
    <s v="305394199"/>
    <s v=" 23,882.50"/>
    <s v="נסים גרידי"/>
    <n v="28296.15"/>
    <n v="0"/>
    <n v="1507"/>
    <e v="#NUM!"/>
    <n v="76.89"/>
    <e v="#DIV/0!"/>
    <x v="3"/>
    <e v="#N/A"/>
    <x v="622"/>
  </r>
  <r>
    <m/>
    <m/>
    <s v="4502423588"/>
    <s v="ZNB"/>
    <s v="0800"/>
    <s v=""/>
    <d v="2024-01-17T00:00:00"/>
    <d v="2023-12-04T00:00:00"/>
    <d v="2026-12-03T00:00:00"/>
    <m/>
    <s v="42699588"/>
    <s v="מן אנה"/>
    <s v="308763572"/>
    <s v="3"/>
    <n v="50209"/>
    <s v="ILS"/>
    <n v="50209"/>
    <n v="0"/>
    <n v="0"/>
    <n v="0"/>
    <n v="50209"/>
    <s v=""/>
    <s v=" יו&quot;ר וועדת ערר מס רכוש אשת קשר יעל מירזאי, פלאפון"/>
    <s v="X"/>
    <n v="0"/>
    <s v="@FM@"/>
    <s v="76"/>
    <s v=""/>
    <s v="305394199"/>
    <s v=" 42,550.00"/>
    <s v="נסים גרידי"/>
    <n v="50209"/>
    <n v="35"/>
    <n v="19"/>
    <n v="16"/>
    <n v="0"/>
    <n v="0.54285714285714282"/>
    <x v="0"/>
    <e v="#N/A"/>
    <x v="703"/>
  </r>
  <r>
    <m/>
    <m/>
    <s v="4502423595"/>
    <s v="ZNB"/>
    <s v="0800"/>
    <s v=""/>
    <d v="2024-01-17T00:00:00"/>
    <d v="2023-12-04T00:00:00"/>
    <d v="2026-12-03T00:00:00"/>
    <m/>
    <s v="41963312"/>
    <s v="בלסיאנו רועי עורכי דין"/>
    <s v="516041571"/>
    <s v="3"/>
    <n v="94990"/>
    <s v="ILS"/>
    <n v="94990"/>
    <n v="81.16"/>
    <n v="77098.3"/>
    <n v="77098.3"/>
    <n v="17891.7"/>
    <s v=""/>
    <s v=" יו&quot;ר וועדת ערר מס רכוש אשת קשר יעל מירזאי, פלאפון"/>
    <s v="X"/>
    <n v="0"/>
    <s v="@FM@"/>
    <s v="76"/>
    <s v=""/>
    <s v="305394199"/>
    <s v=" 14,835.00"/>
    <s v="נסים גרידי"/>
    <n v="17891.7"/>
    <n v="35"/>
    <n v="19"/>
    <n v="16"/>
    <n v="81.16"/>
    <n v="0.54285714285714282"/>
    <x v="1"/>
    <e v="#N/A"/>
    <x v="703"/>
  </r>
  <r>
    <m/>
    <m/>
    <s v="4502423608"/>
    <s v="ZNB"/>
    <s v="0800"/>
    <s v=""/>
    <d v="2024-01-17T00:00:00"/>
    <d v="2023-11-30T00:00:00"/>
    <d v="2026-11-29T00:00:00"/>
    <m/>
    <s v="40823548"/>
    <s v="פראג' איאד"/>
    <s v="055226435"/>
    <s v="3"/>
    <n v="50209"/>
    <s v="ILS"/>
    <n v="50209"/>
    <n v="0"/>
    <n v="0"/>
    <n v="0"/>
    <n v="50209"/>
    <s v=""/>
    <s v=" יו&quot;ר וועדת ערר מס רכוש אשת קשר יעל מירזאי, פלאפון"/>
    <s v="X"/>
    <n v="0"/>
    <s v="@FM@"/>
    <s v="76"/>
    <s v=""/>
    <s v="305394199"/>
    <s v=" 42,550.00"/>
    <s v="נסים גרידי"/>
    <n v="50209"/>
    <n v="35"/>
    <n v="20"/>
    <n v="15"/>
    <n v="0"/>
    <n v="0.5714285714285714"/>
    <x v="0"/>
    <e v="#N/A"/>
    <x v="703"/>
  </r>
  <r>
    <m/>
    <m/>
    <s v="4502425633"/>
    <s v="ZPFC"/>
    <s v="0800"/>
    <s v=""/>
    <d v="2024-01-22T00:00:00"/>
    <d v="2024-01-01T00:00:00"/>
    <d v="2025-12-31T00:00:00"/>
    <m/>
    <s v="40004164"/>
    <s v="פז קמעונאות ואנרגיה בע&quot;מ"/>
    <s v="510216054"/>
    <s v="3"/>
    <n v="3012820.18"/>
    <s v="ILS"/>
    <n v="3012820.18"/>
    <n v="53.52"/>
    <n v="1627229.42"/>
    <n v="1612442.48"/>
    <n v="1586586.47"/>
    <s v=""/>
    <s v=" תדלוק רכבים בהוראת קבע שנת 2024 אשת קשר: נטע ראוב"/>
    <s v="X"/>
    <n v="0"/>
    <s v="@FM@"/>
    <s v="07"/>
    <s v=""/>
    <s v="305394199"/>
    <s v="  1,165,437.10"/>
    <s v="נטע ראובני"/>
    <n v="1400377.69"/>
    <n v="23"/>
    <n v="19"/>
    <n v="4"/>
    <n v="53.52"/>
    <n v="0.82608695652173914"/>
    <x v="1"/>
    <e v="#N/A"/>
    <x v="708"/>
  </r>
  <r>
    <m/>
    <m/>
    <s v="4502425639"/>
    <s v="ZPFC"/>
    <s v="0800"/>
    <s v=""/>
    <d v="2024-01-22T00:00:00"/>
    <d v="2024-01-01T00:00:00"/>
    <d v="2025-12-31T00:00:00"/>
    <m/>
    <s v="40005422"/>
    <s v="סונול ישראל בעמ"/>
    <s v="510902729"/>
    <s v="3"/>
    <n v="422563.8"/>
    <s v="ILS"/>
    <n v="422563.8"/>
    <n v="74.28"/>
    <n v="317615.09000000003"/>
    <n v="313882.92"/>
    <n v="108680.88"/>
    <s v=""/>
    <s v=" תדלוק רכבים בהוראת קבע שנת 2024 אשת קשר: נטע ראוב"/>
    <s v=""/>
    <n v="0"/>
    <s v="@FM@"/>
    <s v="07"/>
    <s v=""/>
    <s v="305394199"/>
    <s v=" 87,481.19"/>
    <s v="נטע ראובני"/>
    <n v="108680.88"/>
    <n v="23"/>
    <n v="19"/>
    <n v="4"/>
    <n v="74.28"/>
    <n v="0.82608695652173914"/>
    <x v="1"/>
    <e v="#N/A"/>
    <x v="708"/>
  </r>
  <r>
    <m/>
    <m/>
    <s v="4502425646"/>
    <s v="ZPFC"/>
    <s v="0800"/>
    <s v=""/>
    <d v="2024-01-22T00:00:00"/>
    <d v="2024-01-01T00:00:00"/>
    <d v="2025-12-31T00:00:00"/>
    <m/>
    <s v="40004164"/>
    <s v="פז קמעונאות ואנרגיה בע&quot;מ"/>
    <s v="510216054"/>
    <s v="3"/>
    <n v="105998.22"/>
    <s v="ILS"/>
    <n v="105998.22"/>
    <n v="35.61"/>
    <n v="37920.9"/>
    <n v="41196.01"/>
    <n v="77333.66"/>
    <s v=""/>
    <s v=" שטיפת רכבים בהוראת קבע 2024 אשת קשר: נטע ראובני ט"/>
    <s v="X"/>
    <n v="0"/>
    <s v="@FM@"/>
    <s v="07"/>
    <s v=""/>
    <s v="305394199"/>
    <s v=" 57,417.96"/>
    <s v="נטע ראובני"/>
    <n v="68257.440000000002"/>
    <n v="23"/>
    <n v="19"/>
    <n v="4"/>
    <n v="35.61"/>
    <n v="0.82608695652173914"/>
    <x v="0"/>
    <e v="#N/A"/>
    <x v="636"/>
  </r>
  <r>
    <m/>
    <m/>
    <s v="4502425650"/>
    <s v="ZFO"/>
    <s v="0800"/>
    <s v=""/>
    <d v="2024-01-22T00:00:00"/>
    <d v="2024-01-01T00:00:00"/>
    <d v="2025-12-31T00:00:00"/>
    <m/>
    <s v="10000160"/>
    <s v="משרד התחבורה"/>
    <s v=""/>
    <s v="3"/>
    <n v="400000"/>
    <s v="ILS"/>
    <n v="400000"/>
    <n v="45.3"/>
    <n v="0"/>
    <n v="181212"/>
    <n v="218788"/>
    <s v=""/>
    <s v=" רישיונות רכב של רכבי המשרד לשנת 2024 אשת קשר: נטע"/>
    <s v=""/>
    <n v="0"/>
    <s v="@FM@"/>
    <s v="85"/>
    <s v=""/>
    <s v="305394199"/>
    <s v=""/>
    <s v="נטע ראובני"/>
    <n v="218788"/>
    <n v="23"/>
    <n v="19"/>
    <n v="4"/>
    <n v="45.3"/>
    <n v="0.82608695652173914"/>
    <x v="0"/>
    <e v="#N/A"/>
    <x v="709"/>
  </r>
  <r>
    <m/>
    <m/>
    <s v="4502425656"/>
    <s v="ZFO"/>
    <s v="0800"/>
    <s v=""/>
    <d v="2024-01-22T00:00:00"/>
    <d v="2024-01-01T00:00:00"/>
    <d v="2024-12-31T00:00:00"/>
    <m/>
    <s v="40003724"/>
    <s v="דרך ארץ הייווייז (1997) בע&quot;מ"/>
    <s v="512475203"/>
    <s v="3"/>
    <n v="79999.92"/>
    <s v="ILS"/>
    <n v="79999.92"/>
    <n v="87.24"/>
    <n v="0"/>
    <n v="69792.95"/>
    <n v="10206.969999999999"/>
    <s v=""/>
    <s v=" כביש 6 התקשרות לשנת 2024 בהוראת קבע אשת קשר נטע ר"/>
    <s v=""/>
    <n v="0"/>
    <s v="@FM@"/>
    <s v="90"/>
    <s v=""/>
    <s v="305394199"/>
    <s v=""/>
    <s v="נטע ראובני"/>
    <n v="10206.969999999999"/>
    <n v="11"/>
    <n v="19"/>
    <e v="#NUM!"/>
    <n v="87.24"/>
    <n v="1.7272727272727273"/>
    <x v="1"/>
    <e v="#N/A"/>
    <x v="710"/>
  </r>
  <r>
    <m/>
    <m/>
    <s v="4502425660"/>
    <s v="ZFO"/>
    <s v="0800"/>
    <s v=""/>
    <d v="2024-01-22T00:00:00"/>
    <d v="2024-01-01T00:00:00"/>
    <d v="2024-12-31T00:00:00"/>
    <m/>
    <s v="40333585"/>
    <s v="קבוצת כרמלטון בע&quot;מ"/>
    <s v="512542721"/>
    <s v="3"/>
    <n v="8190"/>
    <s v="ILS"/>
    <n v="8190"/>
    <n v="29.22"/>
    <n v="0"/>
    <n v="2392.9299999999998"/>
    <n v="5797.07"/>
    <s v=""/>
    <s v=" הזמנה עבור נסיעות מנהרות הכרמל 2024 אשת קשר: נטע"/>
    <s v=""/>
    <n v="0"/>
    <s v="@FM@"/>
    <s v="90"/>
    <s v=""/>
    <s v="305394199"/>
    <s v=""/>
    <s v="נטע ראובני"/>
    <n v="5797.07"/>
    <n v="11"/>
    <n v="19"/>
    <e v="#NUM!"/>
    <n v="29.22"/>
    <n v="1.7272727272727273"/>
    <x v="0"/>
    <e v="#N/A"/>
    <x v="182"/>
  </r>
  <r>
    <m/>
    <m/>
    <s v="4502425663"/>
    <s v="ZFO"/>
    <s v="0800"/>
    <s v=""/>
    <d v="2024-01-22T00:00:00"/>
    <d v="2024-01-01T00:00:00"/>
    <d v="2025-12-31T00:00:00"/>
    <m/>
    <s v="40468850"/>
    <s v="הנתיב המהיר בע&quot;מ"/>
    <s v="513795088"/>
    <s v="3"/>
    <n v="23500"/>
    <s v="ILS"/>
    <n v="23500"/>
    <n v="29.66"/>
    <n v="0"/>
    <n v="6970"/>
    <n v="16530"/>
    <s v=""/>
    <s v=" הזמנה עבור נסיעות נתיב מהיר 2024 אשת קשר: נטע ראו"/>
    <s v=""/>
    <n v="0"/>
    <s v="@FM@"/>
    <s v="90"/>
    <s v=""/>
    <s v="305394199"/>
    <s v=""/>
    <s v="נטע ראובני"/>
    <n v="16530"/>
    <n v="23"/>
    <n v="19"/>
    <n v="4"/>
    <n v="29.66"/>
    <n v="0.82608695652173914"/>
    <x v="0"/>
    <e v="#N/A"/>
    <x v="182"/>
  </r>
  <r>
    <m/>
    <m/>
    <s v="4502425668"/>
    <s v="ZFO"/>
    <s v="0800"/>
    <s v=""/>
    <d v="2024-01-22T00:00:00"/>
    <d v="2024-01-01T00:00:00"/>
    <d v="2024-12-31T00:00:00"/>
    <m/>
    <s v="41610837"/>
    <s v="6 - חוצה צפון בע&quot;מ"/>
    <s v="514874155"/>
    <s v="3"/>
    <n v="11700"/>
    <s v="ILS"/>
    <n v="11700"/>
    <n v="42.12"/>
    <n v="0"/>
    <n v="4928.29"/>
    <n v="6771.71"/>
    <s v=""/>
    <s v=" הזמנה עבור נסיעות כביש 6 חוצה צפון לשנת 2024 אשת"/>
    <s v=""/>
    <n v="0"/>
    <s v="@FM@"/>
    <s v="90"/>
    <s v=""/>
    <s v="305394199"/>
    <s v=""/>
    <s v="נטע ראובני"/>
    <n v="6771.71"/>
    <n v="11"/>
    <n v="19"/>
    <e v="#NUM!"/>
    <n v="42.12"/>
    <n v="1.7272727272727273"/>
    <x v="0"/>
    <e v="#N/A"/>
    <x v="182"/>
  </r>
  <r>
    <m/>
    <m/>
    <s v="4502425682"/>
    <s v="ZFO"/>
    <s v="0800"/>
    <s v=""/>
    <d v="2024-01-22T00:00:00"/>
    <d v="2024-01-01T00:00:00"/>
    <d v="2024-12-31T00:00:00"/>
    <m/>
    <s v="10000193"/>
    <s v="מינהל הרכב הממשלתי"/>
    <s v=""/>
    <s v="3"/>
    <n v="200000"/>
    <s v="ILS"/>
    <n v="200000"/>
    <n v="98.67"/>
    <n v="0"/>
    <n v="197339.19"/>
    <n v="2660.81"/>
    <s v=""/>
    <s v=" שכירות רכבים עבור יח' המשרד לשנת 2024 אשת קשר: 05"/>
    <s v=""/>
    <n v="0"/>
    <s v="@FM@"/>
    <s v="85"/>
    <s v=""/>
    <s v="305394199"/>
    <s v=""/>
    <s v="נטע ראובני"/>
    <n v="2660.81"/>
    <n v="11"/>
    <n v="19"/>
    <e v="#NUM!"/>
    <n v="98.67"/>
    <n v="1.7272727272727273"/>
    <x v="1"/>
    <e v="#N/A"/>
    <x v="711"/>
  </r>
  <r>
    <m/>
    <m/>
    <s v="4502429157"/>
    <s v="ZNB"/>
    <s v="0800"/>
    <s v=""/>
    <d v="2024-01-29T00:00:00"/>
    <m/>
    <m/>
    <m/>
    <s v="40000534"/>
    <s v="עלה - עמותה לקידום הסטודנטים העוורי"/>
    <s v=""/>
    <s v="3"/>
    <n v="5000"/>
    <s v="ILS"/>
    <n v="5000"/>
    <n v="0"/>
    <n v="0"/>
    <n v="0"/>
    <n v="5000"/>
    <s v=""/>
    <s v=" שכירות מחשבים עבור כבדי ראייה האגף לאסדרת המקצועו"/>
    <s v=""/>
    <n v="0"/>
    <s v="@FM@"/>
    <s v="23"/>
    <s v="57"/>
    <s v="305394199"/>
    <s v=""/>
    <s v="לימור ניזרי"/>
    <n v="5000"/>
    <n v="0"/>
    <n v="1507"/>
    <e v="#NUM!"/>
    <n v="0"/>
    <e v="#DIV/0!"/>
    <x v="3"/>
    <e v="#N/A"/>
    <x v="660"/>
  </r>
  <r>
    <m/>
    <m/>
    <s v="4502434216"/>
    <s v="ZNB"/>
    <s v="0800"/>
    <s v=""/>
    <d v="2024-02-08T00:00:00"/>
    <m/>
    <m/>
    <m/>
    <s v="40004697"/>
    <s v="רמות מ.א. ניהול ותחזוקה (1993) בע&quot;מ"/>
    <s v="511845497"/>
    <s v="3"/>
    <n v="2537"/>
    <s v="ILS"/>
    <n v="2537"/>
    <n v="0"/>
    <n v="0"/>
    <n v="0"/>
    <n v="2537"/>
    <s v=""/>
    <s v=" התקנת שקעי חשמל בבית הדין השרעי בחיפה אשת קשר: קמ"/>
    <s v=""/>
    <n v="0"/>
    <s v="@FM@"/>
    <s v="23"/>
    <s v="57"/>
    <s v="305394199"/>
    <s v=""/>
    <s v="קמר אבו אל הוא"/>
    <n v="2537"/>
    <n v="0"/>
    <n v="1507"/>
    <e v="#NUM!"/>
    <n v="0"/>
    <e v="#DIV/0!"/>
    <x v="3"/>
    <e v="#N/A"/>
    <x v="712"/>
  </r>
  <r>
    <m/>
    <m/>
    <s v="4502436297"/>
    <s v="ZPFC"/>
    <s v="0800"/>
    <s v=""/>
    <d v="2024-02-13T00:00:00"/>
    <m/>
    <m/>
    <m/>
    <s v="40167927"/>
    <s v="איקן - מס בע&quot;מ"/>
    <s v="512495706"/>
    <s v="3"/>
    <n v="20000.88"/>
    <s v="ILS"/>
    <n v="20000.88"/>
    <n v="99.5"/>
    <n v="19899.990000000002"/>
    <n v="19899.990000000002"/>
    <n v="100.89"/>
    <s v=""/>
    <s v=" עיצוב דוח שנתי 2023 עבור בתי הדין השרעים אשת קשר:"/>
    <s v=""/>
    <n v="0"/>
    <s v="@FM@"/>
    <s v="07"/>
    <s v=""/>
    <s v="305394199"/>
    <s v=""/>
    <s v="קמר אבו אל הוא"/>
    <n v="100.89"/>
    <n v="0"/>
    <n v="1507"/>
    <e v="#NUM!"/>
    <n v="99.5"/>
    <e v="#DIV/0!"/>
    <x v="3"/>
    <e v="#N/A"/>
    <x v="713"/>
  </r>
  <r>
    <m/>
    <m/>
    <s v="4502436298"/>
    <s v="ZPFC"/>
    <s v="0800"/>
    <s v=""/>
    <d v="2024-02-13T00:00:00"/>
    <m/>
    <m/>
    <m/>
    <s v="40001103"/>
    <s v="קרביץ )4791( בעמ"/>
    <s v="510674039"/>
    <s v="3"/>
    <n v="1863.31"/>
    <s v="ILS"/>
    <n v="1863.31"/>
    <n v="96.58"/>
    <n v="1862.77"/>
    <n v="2004.41"/>
    <n v="74.39"/>
    <s v=""/>
    <s v=" כיבוד משקי עבור המחלקה לחקירות שוטרים איש קשר: גל"/>
    <s v="X"/>
    <n v="0"/>
    <s v="@FM@"/>
    <s v="07"/>
    <s v=""/>
    <s v="305394199"/>
    <s v=""/>
    <s v="גלעד גור"/>
    <n v="64.31"/>
    <n v="0"/>
    <n v="1507"/>
    <e v="#NUM!"/>
    <n v="96.58"/>
    <e v="#DIV/0!"/>
    <x v="3"/>
    <e v="#N/A"/>
    <x v="175"/>
  </r>
  <r>
    <m/>
    <m/>
    <s v="4502437334"/>
    <s v="ZNB"/>
    <s v="0800"/>
    <s v=""/>
    <d v="2024-02-15T00:00:00"/>
    <m/>
    <m/>
    <m/>
    <s v="10000193"/>
    <s v="מינהל הרכב הממשלתי"/>
    <s v=""/>
    <s v="3"/>
    <n v="200000"/>
    <s v="ILS"/>
    <n v="200000"/>
    <n v="93.39"/>
    <n v="186788"/>
    <n v="186777"/>
    <n v="4000"/>
    <s v=""/>
    <s v=" התחייבות  רכישת רכב עבור ראש בית הדין לאוכלוסין ו"/>
    <s v=""/>
    <n v="0"/>
    <s v="@FM@"/>
    <s v="85"/>
    <s v=""/>
    <s v="305394199"/>
    <s v=""/>
    <s v="נטע ראובני"/>
    <n v="4000"/>
    <n v="0"/>
    <n v="1507"/>
    <e v="#NUM!"/>
    <n v="93.39"/>
    <e v="#DIV/0!"/>
    <x v="3"/>
    <e v="#N/A"/>
    <x v="714"/>
  </r>
  <r>
    <m/>
    <m/>
    <s v="4502437869"/>
    <s v="ZPFC"/>
    <s v="0800"/>
    <s v=""/>
    <d v="2024-02-18T00:00:00"/>
    <d v="2024-02-18T00:00:00"/>
    <d v="2024-12-31T00:00:00"/>
    <m/>
    <s v="40001103"/>
    <s v="קרביץ )4791( בעמ"/>
    <s v="510674039"/>
    <s v="3"/>
    <n v="100854.6"/>
    <s v="ILS"/>
    <n v="100854.6"/>
    <n v="62.64"/>
    <n v="64157.77"/>
    <n v="63174.239999999998"/>
    <n v="37680.29"/>
    <s v=""/>
    <s v=" מוצרי חד פעמי עבור יח' המשרד המקבלות קהל 2024 אשת"/>
    <s v=""/>
    <n v="0"/>
    <s v="@FM@"/>
    <s v="23"/>
    <s v="57"/>
    <s v="305394199"/>
    <s v=" 30,939.65"/>
    <s v="אורטל מויאל"/>
    <n v="37680.29"/>
    <n v="10"/>
    <n v="17"/>
    <e v="#NUM!"/>
    <n v="62.64"/>
    <n v="1.7"/>
    <x v="1"/>
    <e v="#N/A"/>
    <x v="715"/>
  </r>
  <r>
    <m/>
    <m/>
    <s v="4502437992"/>
    <s v="ZNB"/>
    <s v="0800"/>
    <s v=""/>
    <d v="2024-02-18T00:00:00"/>
    <d v="2022-05-15T00:00:00"/>
    <d v="2025-05-14T00:00:00"/>
    <m/>
    <s v="42519225"/>
    <s v="רווח הילה"/>
    <s v="038374708"/>
    <s v="3"/>
    <n v="50209"/>
    <s v="ILS"/>
    <n v="50209"/>
    <n v="7.48"/>
    <n v="3799.6"/>
    <n v="3754.76"/>
    <n v="46454.239999999998"/>
    <s v=""/>
    <s v=" יו&quot;ר ועדת ערר מס רכוש אשת קשר: יעל מירזאי טל'-054"/>
    <s v="X"/>
    <n v="0"/>
    <s v="@FM@"/>
    <s v="76"/>
    <s v=""/>
    <s v="305394199"/>
    <s v=" 39,330.00"/>
    <s v="נסים גרידי"/>
    <n v="46454.239999999998"/>
    <n v="35"/>
    <n v="38"/>
    <e v="#NUM!"/>
    <n v="7.48"/>
    <n v="1.0857142857142856"/>
    <x v="0"/>
    <e v="#N/A"/>
    <x v="577"/>
  </r>
  <r>
    <m/>
    <m/>
    <s v="4502438025"/>
    <s v="ZPFC"/>
    <s v="0800"/>
    <s v=""/>
    <d v="2024-02-18T00:00:00"/>
    <d v="2024-02-18T00:00:00"/>
    <d v="2025-02-11T00:00:00"/>
    <m/>
    <s v="40019561"/>
    <s v="האחים נחמיה (משקאות) בע&quot;מ"/>
    <s v="511037376"/>
    <s v="3"/>
    <n v="3025.52"/>
    <s v="ILS"/>
    <n v="3025.52"/>
    <n v="69.28"/>
    <n v="2134.08"/>
    <n v="2096.1999999999998"/>
    <n v="929.31"/>
    <s v=""/>
    <s v=" שתייה עבור ישיבות עם בכירים האגף לאסדרת המקצועות"/>
    <s v=""/>
    <n v="0"/>
    <s v="@FM@"/>
    <s v="23"/>
    <s v="57"/>
    <s v="305394199"/>
    <s v="742.38"/>
    <s v="לימור ניזרי"/>
    <n v="929.31"/>
    <n v="11"/>
    <n v="17"/>
    <e v="#NUM!"/>
    <n v="69.28"/>
    <n v="1.5454545454545454"/>
    <x v="1"/>
    <e v="#N/A"/>
    <x v="380"/>
  </r>
  <r>
    <m/>
    <m/>
    <s v="4502438114"/>
    <s v="ZNB"/>
    <s v="0800"/>
    <s v=""/>
    <d v="2024-02-18T00:00:00"/>
    <d v="2024-01-16T00:00:00"/>
    <d v="2027-01-15T00:00:00"/>
    <m/>
    <s v="42006879"/>
    <s v="אלי לוינזון-סלע, חברת עורכי דין"/>
    <s v="514771708"/>
    <s v="3"/>
    <n v="24190"/>
    <s v="ILS"/>
    <n v="24190"/>
    <n v="55.01"/>
    <n v="13307.07"/>
    <n v="13307.07"/>
    <n v="10882.93"/>
    <s v=""/>
    <s v=" חבר וועדה המייעצת למאבק בסחר בבני אדם אשת קשר: רו"/>
    <s v="X"/>
    <n v="0"/>
    <s v="@FM@"/>
    <s v="76"/>
    <s v=""/>
    <s v="305394199"/>
    <s v="  9,173.75"/>
    <s v="נסים גרידי"/>
    <n v="10882.93"/>
    <n v="35"/>
    <n v="18"/>
    <n v="17"/>
    <n v="55.01"/>
    <n v="0.51428571428571423"/>
    <x v="1"/>
    <e v="#N/A"/>
    <x v="622"/>
  </r>
  <r>
    <m/>
    <m/>
    <s v="4502438151"/>
    <s v="ZPFC"/>
    <s v="0800"/>
    <s v=""/>
    <d v="2024-02-1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סך 65 +תלייה והתקנה עבור המחלקה לחקירות שוטרים א"/>
    <s v="X"/>
    <n v="0"/>
    <s v="@FM@"/>
    <s v="07"/>
    <s v=""/>
    <s v="305394199"/>
    <s v=""/>
    <s v="גלעד גור"/>
    <n v="2527.4499999999998"/>
    <n v="0"/>
    <n v="1507"/>
    <e v="#NUM!"/>
    <n v="0"/>
    <e v="#DIV/0!"/>
    <x v="3"/>
    <e v="#N/A"/>
    <x v="716"/>
  </r>
  <r>
    <m/>
    <m/>
    <s v="4502440427"/>
    <s v="ZNB"/>
    <s v="0800"/>
    <s v=""/>
    <d v="2024-02-22T00:00:00"/>
    <d v="2024-02-01T00:00:00"/>
    <d v="2025-01-31T00:00:00"/>
    <m/>
    <s v="50101431"/>
    <s v="OT TECHNOLOGY SPAIN SOCIEDAD"/>
    <s v=""/>
    <s v="3"/>
    <n v="5664"/>
    <s v="USD"/>
    <n v="20837.86"/>
    <n v="0"/>
    <n v="20694.96"/>
    <n v="0"/>
    <n v="20837.86"/>
    <s v=""/>
    <s v=" מנוי שנתי למאגר הרשאות הרשות להגנת הפרטיות אשת קש"/>
    <s v=""/>
    <n v="0"/>
    <s v="@FM@"/>
    <s v="23"/>
    <s v="57"/>
    <s v="305394199"/>
    <s v=""/>
    <s v="חופית זהוראי"/>
    <n v="20837.86"/>
    <n v="11"/>
    <n v="18"/>
    <e v="#NUM!"/>
    <n v="0"/>
    <n v="1.6363636363636365"/>
    <x v="0"/>
    <e v="#N/A"/>
    <x v="717"/>
  </r>
  <r>
    <m/>
    <m/>
    <s v="4502441211"/>
    <s v="ZNB"/>
    <s v="0800"/>
    <s v=""/>
    <d v="2024-02-26T00:00:00"/>
    <m/>
    <m/>
    <m/>
    <s v="40001309"/>
    <s v="שמאור - מוקד הבטחון הישראלי בע&quot;מ"/>
    <s v="511717423"/>
    <s v="3"/>
    <n v="2478"/>
    <s v="ILS"/>
    <n v="2478"/>
    <n v="0"/>
    <n v="0"/>
    <n v="0"/>
    <n v="2478"/>
    <s v=""/>
    <s v=" מערכת גילוי פריצה טמ&quot;ס +שינוי מיקום מערכות מידע י"/>
    <s v=""/>
    <n v="0"/>
    <s v="@FM@"/>
    <s v="23"/>
    <s v="57"/>
    <s v="305394199"/>
    <s v=""/>
    <s v="בועז גולדברג"/>
    <n v="2478"/>
    <n v="0"/>
    <n v="1507"/>
    <e v="#NUM!"/>
    <n v="0"/>
    <e v="#DIV/0!"/>
    <x v="3"/>
    <e v="#N/A"/>
    <x v="718"/>
  </r>
  <r>
    <m/>
    <m/>
    <s v="4502441401"/>
    <s v="ZNB"/>
    <s v="0800"/>
    <s v=""/>
    <d v="2024-02-26T00:00:00"/>
    <d v="2023-08-28T00:00:00"/>
    <d v="2026-08-27T00:00:00"/>
    <m/>
    <s v="40011391"/>
    <s v="יבלונקה חנה נעמי"/>
    <s v="050169457"/>
    <s v="3"/>
    <n v="12300"/>
    <s v="ILS"/>
    <n v="12300"/>
    <n v="22.5"/>
    <n v="2767.5"/>
    <n v="2767.5"/>
    <n v="9532.5"/>
    <s v=""/>
    <s v=" חבר ועדת ערר עפ&quot;י חוק נכסים של נספי שואה אשת קשר:"/>
    <s v="X"/>
    <n v="0"/>
    <s v="@FM@"/>
    <s v="76"/>
    <s v=""/>
    <s v="305394199"/>
    <s v="  9,532.50"/>
    <s v="נסים גרידי"/>
    <n v="9532.5"/>
    <n v="35"/>
    <n v="23"/>
    <n v="12"/>
    <n v="22.5"/>
    <n v="0.65714285714285714"/>
    <x v="1"/>
    <e v="#N/A"/>
    <x v="578"/>
  </r>
  <r>
    <m/>
    <m/>
    <s v="4502441728"/>
    <s v="ZPFC"/>
    <s v="0800"/>
    <s v=""/>
    <d v="2024-02-28T00:00:00"/>
    <m/>
    <m/>
    <m/>
    <s v="40001103"/>
    <s v="קרביץ )4791( בעמ"/>
    <s v="510674039"/>
    <s v="3"/>
    <n v="2749.15"/>
    <s v="ILS"/>
    <n v="2749.15"/>
    <n v="95"/>
    <n v="2610.5"/>
    <n v="2908.53"/>
    <n v="160.38"/>
    <s v=""/>
    <s v=" ציוד משרדי עבור בית הדין לאוכלוסין והגירה איש קשר"/>
    <s v="X"/>
    <n v="0"/>
    <s v="@FM@"/>
    <s v="07"/>
    <s v=""/>
    <s v="305394199"/>
    <s v=""/>
    <s v="יוסי ביטון"/>
    <n v="138.65"/>
    <n v="0"/>
    <n v="1507"/>
    <e v="#NUM!"/>
    <n v="95"/>
    <e v="#DIV/0!"/>
    <x v="3"/>
    <e v="#N/A"/>
    <x v="171"/>
  </r>
  <r>
    <m/>
    <m/>
    <s v="4502441884"/>
    <s v="ZB"/>
    <s v="0800"/>
    <s v=""/>
    <d v="2024-02-28T00:00:00"/>
    <d v="2022-02-09T00:00:00"/>
    <d v="2026-02-08T00:00:00"/>
    <m/>
    <s v="42781979"/>
    <s v="הראל אסף"/>
    <s v="039436423"/>
    <s v="3"/>
    <n v="26620.799999999999"/>
    <s v="ILS"/>
    <n v="26620.799999999999"/>
    <n v="66.040000000000006"/>
    <n v="17431.830000000002"/>
    <n v="18593.939999999999"/>
    <n v="9861.5"/>
    <s v=""/>
    <s v=" חבר ועדה במועצה הציבורית להגנת הפרטיות (יעוץ וחקי"/>
    <s v="X"/>
    <n v="0"/>
    <s v="@FM@"/>
    <s v="76"/>
    <s v=""/>
    <s v="305394199"/>
    <s v=""/>
    <s v="נסים גרידי"/>
    <n v="9039.98"/>
    <n v="47"/>
    <n v="41"/>
    <n v="6"/>
    <n v="66.040000000000006"/>
    <n v="0.87234042553191493"/>
    <x v="1"/>
    <e v="#N/A"/>
    <x v="590"/>
  </r>
  <r>
    <m/>
    <m/>
    <s v="4502441901"/>
    <s v="ZPFC"/>
    <s v="0800"/>
    <s v=""/>
    <d v="2024-02-28T00:00:00"/>
    <d v="2024-01-01T00:00:00"/>
    <d v="2025-11-30T00:00:00"/>
    <m/>
    <s v="40017470"/>
    <s v="סופרבוס הסעים ותיור בע&quot;מ"/>
    <s v="512947599"/>
    <s v="3"/>
    <n v="40341.839999999997"/>
    <s v="ILS"/>
    <n v="40341.839999999997"/>
    <n v="51.07"/>
    <n v="26625.37"/>
    <n v="21064.14"/>
    <n v="20597.8"/>
    <s v=""/>
    <s v=" הסעות עובדים צפון ודרום לשנת 2024 אשת קשר: נטע רא"/>
    <s v="X"/>
    <n v="0"/>
    <s v="@FM@"/>
    <s v="07"/>
    <s v=""/>
    <s v="305394199"/>
    <s v=" 11,581.17"/>
    <s v="נטע ראובני"/>
    <n v="19738.23"/>
    <n v="22"/>
    <n v="19"/>
    <n v="3"/>
    <n v="51.07"/>
    <n v="0.86363636363636365"/>
    <x v="1"/>
    <e v="#N/A"/>
    <x v="655"/>
  </r>
  <r>
    <m/>
    <m/>
    <s v="4502441903"/>
    <s v="ZPFC"/>
    <s v="0800"/>
    <s v=""/>
    <d v="2024-02-28T00:00:00"/>
    <d v="2024-01-01T00:00:00"/>
    <d v="2025-11-30T00:00:00"/>
    <m/>
    <s v="40010480"/>
    <s v="מסיעי אריה שאשא בע&quot;מ"/>
    <s v="510840028"/>
    <s v="1"/>
    <n v="80426.44"/>
    <s v="ILS"/>
    <n v="80426.44"/>
    <n v="60.3"/>
    <n v="48789.279999999999"/>
    <n v="49613.3"/>
    <n v="33321.97"/>
    <s v=""/>
    <s v=" הסעות עובדים מרכז לשנת 2024 אשת קשר: נטע ראובני ט"/>
    <s v="X"/>
    <n v="0"/>
    <s v="@FM@"/>
    <s v="07"/>
    <s v=""/>
    <s v="305394199"/>
    <s v=" 26,608.20"/>
    <s v="נטע ראובני"/>
    <n v="31931.41"/>
    <n v="22"/>
    <n v="19"/>
    <n v="3"/>
    <n v="60.3"/>
    <n v="0.86363636363636365"/>
    <x v="1"/>
    <e v="#N/A"/>
    <x v="655"/>
  </r>
  <r>
    <m/>
    <m/>
    <s v="4502442903"/>
    <s v="ZNB"/>
    <s v="0800"/>
    <s v=""/>
    <d v="2024-03-03T00:00:00"/>
    <d v="2024-03-03T00:00:00"/>
    <d v="2025-03-02T00:00:00"/>
    <m/>
    <s v="40127592"/>
    <s v="בל (ג.י.י.ר.) בע&quot;מ"/>
    <s v="511661746"/>
    <s v="3"/>
    <n v="2541.37"/>
    <s v="ILS"/>
    <n v="2541.37"/>
    <n v="92.86"/>
    <n v="2339.8000000000002"/>
    <n v="2339.8000000000002"/>
    <n v="181.57"/>
    <s v=""/>
    <s v=" כיבוד עבור ישיבות עם בכירים בית הדין לאוכלוסין וה"/>
    <s v=""/>
    <n v="0"/>
    <s v="@FM@"/>
    <s v="23"/>
    <s v="57"/>
    <s v="305394199"/>
    <s v=""/>
    <s v="יוסי ביטון"/>
    <n v="181.57"/>
    <n v="11"/>
    <n v="17"/>
    <e v="#NUM!"/>
    <n v="92.86"/>
    <n v="1.5454545454545454"/>
    <x v="1"/>
    <e v="#N/A"/>
    <x v="389"/>
  </r>
  <r>
    <m/>
    <m/>
    <s v="4502443613"/>
    <s v="ZNB"/>
    <s v="0800"/>
    <s v=""/>
    <d v="2024-03-05T00:00:00"/>
    <m/>
    <m/>
    <m/>
    <s v="40005156"/>
    <s v="אפקון בקרה ואוטומציה בע&quot;מ"/>
    <s v="520043340"/>
    <s v="3"/>
    <n v="2907.52"/>
    <s v="ILS"/>
    <n v="2907.52"/>
    <n v="0"/>
    <n v="0"/>
    <n v="0"/>
    <n v="2907.52"/>
    <s v=""/>
    <s v=" אינדוקציה מערכת לגילוי אש האגף לאסדרת המקצועות -ב"/>
    <s v=""/>
    <n v="0"/>
    <s v="@FM@"/>
    <s v="23"/>
    <s v="57"/>
    <s v="305394199"/>
    <s v=""/>
    <s v="רפי אזרך"/>
    <n v="2907.52"/>
    <n v="0"/>
    <n v="1507"/>
    <e v="#NUM!"/>
    <n v="0"/>
    <e v="#DIV/0!"/>
    <x v="3"/>
    <e v="#N/A"/>
    <x v="541"/>
  </r>
  <r>
    <m/>
    <m/>
    <s v="4502446444"/>
    <s v="ZNB"/>
    <s v="0800"/>
    <s v=""/>
    <d v="2024-03-12T00:00:00"/>
    <d v="2023-03-15T00:00:00"/>
    <d v="2025-12-31T00:00:00"/>
    <m/>
    <s v="40016636"/>
    <s v="קיבוץ גבעת ברנר"/>
    <s v="570000588"/>
    <s v="3"/>
    <n v="10072.48"/>
    <s v="ILS"/>
    <n v="10072.48"/>
    <n v="30.64"/>
    <n v="3177.72"/>
    <n v="3267.81"/>
    <n v="7398.94"/>
    <s v=""/>
    <s v=" חבר וועדה להגנה משפטית (לשכת מנכ&quot;ל) איש קשר: שלומ"/>
    <s v="X"/>
    <n v="0"/>
    <s v="@FM@"/>
    <s v="76"/>
    <s v=""/>
    <s v="305394199"/>
    <s v="  5,820.00"/>
    <s v=""/>
    <n v="6986.73"/>
    <n v="33"/>
    <n v="28"/>
    <n v="4"/>
    <n v="30.64"/>
    <n v="0.84848484848484851"/>
    <x v="0"/>
    <e v="#N/A"/>
    <x v="622"/>
  </r>
  <r>
    <m/>
    <m/>
    <s v="4502449168"/>
    <s v="ZNB"/>
    <s v="0800"/>
    <s v=""/>
    <d v="2024-03-20T00:00:00"/>
    <m/>
    <m/>
    <m/>
    <s v="40486626"/>
    <s v="סובחי נח'לה ובניו בע&quot;מ"/>
    <s v="512158684"/>
    <s v="3"/>
    <n v="504.21"/>
    <s v="ILS"/>
    <n v="504.21"/>
    <n v="0"/>
    <n v="0"/>
    <n v="0"/>
    <n v="504.21"/>
    <s v=""/>
    <s v=" קפה נחלה עבור בית דין שרעי ירושלים אשת קשר: אבו א"/>
    <s v=""/>
    <n v="0"/>
    <s v="@FM@"/>
    <s v="23"/>
    <s v="57"/>
    <s v="305394199"/>
    <s v=""/>
    <s v="קמר אבו אל הוא"/>
    <n v="504.21"/>
    <n v="0"/>
    <n v="1507"/>
    <e v="#NUM!"/>
    <n v="0"/>
    <e v="#DIV/0!"/>
    <x v="3"/>
    <e v="#N/A"/>
    <x v="719"/>
  </r>
  <r>
    <m/>
    <m/>
    <s v="4502449177"/>
    <s v="ZPFC"/>
    <s v="0800"/>
    <s v=""/>
    <d v="2024-03-20T00:00:00"/>
    <m/>
    <m/>
    <m/>
    <s v="40001103"/>
    <s v="קרביץ )4791( בעמ"/>
    <s v="510674039"/>
    <s v="3"/>
    <n v="6999.34"/>
    <s v="ILS"/>
    <n v="6999.34"/>
    <n v="95.3"/>
    <n v="6669.65"/>
    <n v="7428.87"/>
    <n v="381.36"/>
    <s v=""/>
    <s v=" ציוד משרדי עבור הרשות להגנת הפרטיות אשת קשר:  קמי"/>
    <s v="X"/>
    <n v="0"/>
    <s v="@FM@"/>
    <s v="07"/>
    <s v=""/>
    <s v="305394199"/>
    <s v=""/>
    <s v="חופית זהוראי"/>
    <n v="329.69"/>
    <n v="0"/>
    <n v="1507"/>
    <e v="#NUM!"/>
    <n v="95.3"/>
    <e v="#DIV/0!"/>
    <x v="3"/>
    <e v="#N/A"/>
    <x v="171"/>
  </r>
  <r>
    <m/>
    <m/>
    <s v="4502450783"/>
    <s v="ZNB"/>
    <s v="0800"/>
    <s v=""/>
    <d v="2024-03-26T00:00:00"/>
    <m/>
    <m/>
    <m/>
    <s v="40486626"/>
    <s v="סובחי נח'לה ובניו בע&quot;מ"/>
    <s v="512158684"/>
    <s v="3"/>
    <n v="2117.6999999999998"/>
    <s v="ILS"/>
    <n v="2117.6999999999998"/>
    <n v="0"/>
    <n v="0"/>
    <n v="0"/>
    <n v="2117.6999999999998"/>
    <s v=""/>
    <s v=" קפה נחלה עבור מחוזות בתי הדין השרעי בצפון בדרום ו"/>
    <s v=""/>
    <n v="0"/>
    <s v="@FM@"/>
    <s v="23"/>
    <s v="57"/>
    <s v="305394199"/>
    <s v=""/>
    <s v="קמר אבו אל הוא"/>
    <n v="2117.6999999999998"/>
    <n v="0"/>
    <n v="1507"/>
    <e v="#NUM!"/>
    <n v="0"/>
    <e v="#DIV/0!"/>
    <x v="3"/>
    <e v="#N/A"/>
    <x v="719"/>
  </r>
  <r>
    <m/>
    <m/>
    <s v="4502451041"/>
    <s v="ZPFC"/>
    <s v="0800"/>
    <s v=""/>
    <d v="2024-03-27T00:00:00"/>
    <m/>
    <m/>
    <m/>
    <s v="41915625"/>
    <s v="לייזר מכוני העתקות בע&quot;מ"/>
    <s v="514864370"/>
    <s v="3"/>
    <n v="118"/>
    <s v="ILS"/>
    <n v="118"/>
    <n v="0"/>
    <n v="0"/>
    <n v="0"/>
    <n v="118"/>
    <s v=""/>
    <s v=" חותמת עבור הנהלת אגף שומת מקרקעין אשת קשר: ריקי פ"/>
    <s v=""/>
    <n v="0"/>
    <s v="@FM@"/>
    <s v="23"/>
    <s v="57"/>
    <s v="305394199"/>
    <s v=""/>
    <s v="רבקה פרנסה"/>
    <n v="118"/>
    <n v="0"/>
    <n v="1507"/>
    <e v="#NUM!"/>
    <n v="0"/>
    <e v="#DIV/0!"/>
    <x v="3"/>
    <e v="#N/A"/>
    <x v="720"/>
  </r>
  <r>
    <m/>
    <m/>
    <s v="4502454660"/>
    <s v="ZNB"/>
    <s v="0800"/>
    <s v=""/>
    <d v="2024-04-04T00:00:00"/>
    <d v="2024-03-14T00:00:00"/>
    <d v="2027-03-13T00:00:00"/>
    <m/>
    <s v="40005741"/>
    <s v="מ. פירון ושות' , עורכי דין"/>
    <s v="540038122"/>
    <s v="3"/>
    <n v="54280"/>
    <s v="ILS"/>
    <n v="54280"/>
    <n v="0"/>
    <n v="0"/>
    <n v="0"/>
    <n v="54280"/>
    <s v=""/>
    <s v=" יו&quot;ר ועדת ערר מס רכוש (ל' משפטית)עד סוף שנת 2024"/>
    <s v="X"/>
    <n v="0"/>
    <s v="@FM@"/>
    <s v="76"/>
    <s v=""/>
    <s v="305394199"/>
    <s v=" 46,000.00"/>
    <s v="אורטל מויאל"/>
    <n v="54280"/>
    <n v="35"/>
    <n v="16"/>
    <n v="19"/>
    <n v="0"/>
    <n v="0.45714285714285713"/>
    <x v="2"/>
    <e v="#N/A"/>
    <x v="577"/>
  </r>
  <r>
    <m/>
    <m/>
    <s v="4502454677"/>
    <s v="ZNB"/>
    <s v="0800"/>
    <s v=""/>
    <d v="2024-04-04T00:00:00"/>
    <m/>
    <m/>
    <m/>
    <s v="42050031"/>
    <s v="אולטרה רנט בע&quot;מ"/>
    <s v="515682458"/>
    <s v="3"/>
    <n v="70210"/>
    <s v="ILS"/>
    <n v="70210"/>
    <n v="79.099999999999994"/>
    <n v="55294.2"/>
    <n v="55294.2"/>
    <n v="14738.2"/>
    <s v=""/>
    <s v=" שכירות מחשבים עבור בחינות האגף לאסדרת המקצועות אש"/>
    <s v=""/>
    <n v="0"/>
    <s v="@FM@"/>
    <s v="23"/>
    <s v="57"/>
    <s v="305394199"/>
    <s v=""/>
    <s v="לימור ניזרי"/>
    <n v="14738.2"/>
    <n v="0"/>
    <n v="1507"/>
    <e v="#NUM!"/>
    <n v="79.099999999999994"/>
    <e v="#DIV/0!"/>
    <x v="3"/>
    <e v="#N/A"/>
    <x v="660"/>
  </r>
  <r>
    <m/>
    <m/>
    <s v="4502458186"/>
    <s v="ZNB"/>
    <s v="0800"/>
    <s v=""/>
    <d v="2024-04-14T00:00:00"/>
    <m/>
    <m/>
    <m/>
    <s v="42142168"/>
    <s v="אונזה בע&quot;מ"/>
    <s v="514949346"/>
    <s v="3"/>
    <n v="6777.42"/>
    <s v="ILS"/>
    <n v="6777.42"/>
    <n v="0"/>
    <n v="0"/>
    <n v="0"/>
    <n v="6777.42"/>
    <s v=""/>
    <s v=" ארוחת ערב עבור משלחת מחו&quot;ל הרשות לאיסור הלבנת הון"/>
    <s v=""/>
    <n v="0"/>
    <s v="@FM@"/>
    <s v="23"/>
    <s v="57"/>
    <s v="305394199"/>
    <s v=""/>
    <s v="יהודית שטייגנברגר"/>
    <n v="6777.42"/>
    <n v="0"/>
    <n v="1507"/>
    <e v="#NUM!"/>
    <n v="0"/>
    <e v="#DIV/0!"/>
    <x v="3"/>
    <e v="#N/A"/>
    <x v="721"/>
  </r>
  <r>
    <m/>
    <m/>
    <s v="4502459552"/>
    <s v="ZNB"/>
    <s v="0800"/>
    <s v=""/>
    <d v="2024-04-17T00:00:00"/>
    <d v="2023-09-26T00:00:00"/>
    <d v="2026-09-25T00:00:00"/>
    <m/>
    <s v="40484918"/>
    <s v="שבי יחיאל"/>
    <s v="025688524"/>
    <s v="3"/>
    <n v="82246"/>
    <s v="ILS"/>
    <n v="82246"/>
    <n v="57.26"/>
    <n v="38267.82"/>
    <n v="38243.019999999997"/>
    <n v="35155.33"/>
    <s v=""/>
    <s v=" חבר וועדת עזבונות אשת קשר: ספיר דיין טל'-05024800"/>
    <s v="X"/>
    <n v="0"/>
    <s v="@FM@"/>
    <s v="76"/>
    <s v=""/>
    <s v="305394199"/>
    <s v=" 29,792.65"/>
    <s v="אורטל מויאל"/>
    <n v="35155.33"/>
    <n v="35"/>
    <n v="22"/>
    <n v="13"/>
    <n v="57.26"/>
    <n v="0.62857142857142856"/>
    <x v="1"/>
    <e v="#N/A"/>
    <x v="722"/>
  </r>
  <r>
    <m/>
    <m/>
    <s v="4502460245"/>
    <s v="ZPFC"/>
    <s v="0800"/>
    <s v=""/>
    <d v="2024-04-30T00:00:00"/>
    <m/>
    <m/>
    <m/>
    <s v="40001212"/>
    <s v="שחר - מוצרי נייר בע&quot;מ"/>
    <s v="511219933"/>
    <s v="3"/>
    <n v="31718.400000000001"/>
    <s v="ILS"/>
    <n v="31718.400000000001"/>
    <n v="66"/>
    <n v="20853.52"/>
    <n v="21149.85"/>
    <n v="10991.12"/>
    <s v=""/>
    <s v=" נייר צילום עבור המחלקה לחקירות שוטרים-ארצי איש קש"/>
    <s v="X"/>
    <n v="0"/>
    <s v="@FM@"/>
    <s v="07"/>
    <s v=""/>
    <s v="305394199"/>
    <s v=""/>
    <s v="גלעד גור"/>
    <n v="10784.26"/>
    <n v="0"/>
    <n v="1507"/>
    <e v="#NUM!"/>
    <n v="66"/>
    <e v="#DIV/0!"/>
    <x v="3"/>
    <e v="#N/A"/>
    <x v="475"/>
  </r>
  <r>
    <m/>
    <m/>
    <s v="4502462347"/>
    <s v="ZPFC"/>
    <s v="0800"/>
    <s v=""/>
    <d v="2024-05-06T00:00:00"/>
    <m/>
    <m/>
    <m/>
    <s v="40001212"/>
    <s v="שחר - מוצרי נייר בע&quot;מ"/>
    <s v="511219933"/>
    <s v="3"/>
    <n v="7929.6"/>
    <s v="ILS"/>
    <n v="7929.6"/>
    <n v="0"/>
    <n v="0"/>
    <n v="0"/>
    <n v="8081.71"/>
    <s v=""/>
    <s v=" נייר צילום בית הדין לאוכלוסין והגירה אשת קשר: ריק"/>
    <s v="X"/>
    <n v="0"/>
    <s v="@FM@"/>
    <s v="07"/>
    <s v=""/>
    <s v="305394199"/>
    <s v=""/>
    <s v="יוסי ביטון"/>
    <n v="7929.6"/>
    <n v="0"/>
    <n v="1507"/>
    <e v="#NUM!"/>
    <n v="0"/>
    <e v="#DIV/0!"/>
    <x v="3"/>
    <e v="#N/A"/>
    <x v="475"/>
  </r>
  <r>
    <m/>
    <m/>
    <s v="4502462393"/>
    <s v="ZPFC"/>
    <s v="0800"/>
    <s v=""/>
    <d v="2024-05-06T00:00:00"/>
    <m/>
    <m/>
    <m/>
    <s v="40001103"/>
    <s v="קרביץ )4791( בעמ"/>
    <s v="510674039"/>
    <s v="3"/>
    <n v="5470.75"/>
    <s v="ILS"/>
    <n v="5470.75"/>
    <n v="97.05"/>
    <n v="5306.92"/>
    <n v="5912.81"/>
    <n v="188.22"/>
    <s v=""/>
    <s v=" ציוד משרדי עבור המחלקה לחקירות שוטרים איש קשר: גל"/>
    <s v="X"/>
    <n v="0"/>
    <s v="@FM@"/>
    <s v="07"/>
    <s v=""/>
    <s v="305394199"/>
    <s v=""/>
    <s v="גלעד גור"/>
    <n v="162.71"/>
    <n v="0"/>
    <n v="1507"/>
    <e v="#NUM!"/>
    <n v="97.05"/>
    <e v="#DIV/0!"/>
    <x v="3"/>
    <e v="#N/A"/>
    <x v="171"/>
  </r>
  <r>
    <m/>
    <m/>
    <s v="4502464910"/>
    <s v="ZNB"/>
    <s v="0800"/>
    <s v=""/>
    <d v="2024-05-12T00:00:00"/>
    <m/>
    <m/>
    <m/>
    <s v="40001385"/>
    <s v="קומפיוטרגרד טכנולוגיות 1995 בע&quot;מ"/>
    <s v="512131038"/>
    <s v="3"/>
    <n v="3451.5"/>
    <s v="ILS"/>
    <n v="3451.5"/>
    <n v="0"/>
    <n v="0"/>
    <n v="0"/>
    <n v="3451.5"/>
    <s v=""/>
    <s v=" הנפקת כרטיסים עבור טוענים בתי הדין השרעיים אשת קש"/>
    <s v=""/>
    <n v="0"/>
    <s v="@FM@"/>
    <s v="23"/>
    <s v="57"/>
    <s v="305394199"/>
    <s v=""/>
    <s v="קמר אבו אל הוא"/>
    <n v="3451.5"/>
    <n v="0"/>
    <n v="1507"/>
    <e v="#NUM!"/>
    <n v="0"/>
    <e v="#DIV/0!"/>
    <x v="3"/>
    <e v="#N/A"/>
    <x v="123"/>
  </r>
  <r>
    <m/>
    <m/>
    <s v="4502465124"/>
    <s v="ZNB"/>
    <s v="0800"/>
    <s v=""/>
    <d v="2024-05-12T00:00:00"/>
    <d v="2023-11-30T00:00:00"/>
    <d v="2026-11-29T00:00:00"/>
    <m/>
    <s v="40823548"/>
    <s v="פראג' איאד"/>
    <s v="055226435"/>
    <s v="3"/>
    <n v="54280"/>
    <s v="ILS"/>
    <n v="54280"/>
    <n v="0"/>
    <n v="0"/>
    <n v="0"/>
    <n v="54280"/>
    <s v=""/>
    <s v=" יו&quot;ר וועדת מס רכוש (ל' משפטית) אשת קשר:יעל מירזאי"/>
    <s v="X"/>
    <n v="0"/>
    <s v="@FM@"/>
    <s v="76"/>
    <s v=""/>
    <s v="305394199"/>
    <s v=" 46,000.00"/>
    <s v="אורטל מויאל"/>
    <n v="54280"/>
    <n v="35"/>
    <n v="20"/>
    <n v="15"/>
    <n v="0"/>
    <n v="0.5714285714285714"/>
    <x v="0"/>
    <e v="#N/A"/>
    <x v="703"/>
  </r>
  <r>
    <m/>
    <m/>
    <s v="4502465125"/>
    <s v="ZNB"/>
    <s v="0800"/>
    <s v=""/>
    <d v="2024-05-12T00:00:00"/>
    <d v="2023-08-06T00:00:00"/>
    <d v="2026-08-05T00:00:00"/>
    <m/>
    <s v="40400726"/>
    <s v="ולנשטיין יעקב"/>
    <s v="032072704"/>
    <s v="3"/>
    <n v="48380"/>
    <s v="ILS"/>
    <n v="48380"/>
    <n v="5.95"/>
    <n v="2398.5"/>
    <n v="2878.5"/>
    <n v="45501.5"/>
    <s v=""/>
    <s v=" חבר וועדת ערר מס רכוש (לשכה משפטית) אשת קשר:יעל מ"/>
    <s v="X"/>
    <n v="0"/>
    <s v="@FM@"/>
    <s v="76"/>
    <s v=""/>
    <s v="305394199"/>
    <s v=" 38,950.00"/>
    <s v="אורטל מויאל"/>
    <n v="45501.5"/>
    <n v="35"/>
    <n v="23"/>
    <n v="12"/>
    <n v="5.95"/>
    <n v="0.65714285714285714"/>
    <x v="0"/>
    <e v="#N/A"/>
    <x v="722"/>
  </r>
  <r>
    <m/>
    <m/>
    <s v="4502465951"/>
    <s v="ZNB"/>
    <s v="0800"/>
    <s v=""/>
    <d v="2024-05-15T00:00:00"/>
    <m/>
    <m/>
    <m/>
    <s v="40001324"/>
    <s v="מלונות לב דוד בע&quot;מ"/>
    <s v="511792012"/>
    <s v="3"/>
    <n v="49923.03"/>
    <s v="ILS"/>
    <n v="49923.03"/>
    <n v="54.55"/>
    <n v="27157.99"/>
    <n v="27128.1"/>
    <n v="22692.29"/>
    <s v=""/>
    <s v=" לינה עבור הקאדים בי&quot;ד שרעי במחוז ירושלים 2024 אשת"/>
    <s v=""/>
    <n v="0"/>
    <s v="@FM@"/>
    <s v="23"/>
    <s v="57"/>
    <s v="305394199"/>
    <s v=""/>
    <s v="קמר אבו אל הוא"/>
    <n v="22692.29"/>
    <n v="0"/>
    <n v="1507"/>
    <e v="#NUM!"/>
    <n v="54.55"/>
    <e v="#DIV/0!"/>
    <x v="3"/>
    <e v="#N/A"/>
    <x v="216"/>
  </r>
  <r>
    <m/>
    <m/>
    <s v="4502466177"/>
    <s v="ZNB"/>
    <s v="0800"/>
    <s v=""/>
    <d v="2024-05-15T00:00:00"/>
    <m/>
    <m/>
    <m/>
    <s v="10000035"/>
    <s v="משרד החוץ"/>
    <s v=""/>
    <s v="3"/>
    <n v="18271.2"/>
    <s v="ILS"/>
    <n v="18271.2"/>
    <n v="54.2"/>
    <n v="9902.99"/>
    <n v="9887.6299999999992"/>
    <n v="7598.2"/>
    <s v=""/>
    <s v=" הוצאות משלחת להאג עבור גלעד נועם, דניאל פליקר, ני"/>
    <s v="X"/>
    <n v="0"/>
    <s v="@FM@"/>
    <s v="85"/>
    <s v=""/>
    <s v="305394199"/>
    <s v=""/>
    <s v=""/>
    <n v="8368.2099999999991"/>
    <n v="0"/>
    <n v="1507"/>
    <e v="#NUM!"/>
    <n v="54.2"/>
    <e v="#DIV/0!"/>
    <x v="3"/>
    <e v="#N/A"/>
    <x v="296"/>
  </r>
  <r>
    <m/>
    <m/>
    <s v="4502467820"/>
    <s v="ZNB"/>
    <s v="0800"/>
    <s v=""/>
    <d v="2024-05-20T00:00:00"/>
    <m/>
    <m/>
    <m/>
    <s v="42814405"/>
    <s v="נשק הצפון האקדמיה לאבטחה ולחימה בע&quot;"/>
    <s v="516612504"/>
    <s v="3"/>
    <n v="4602"/>
    <s v="ILS"/>
    <n v="4602"/>
    <n v="0"/>
    <n v="0"/>
    <n v="0"/>
    <n v="4602"/>
    <s v=""/>
    <s v=" הדרכות ירי עבור אגף הביטחון איש קשר: איתן מרגי טל"/>
    <s v=""/>
    <n v="0"/>
    <s v="@FM@"/>
    <s v="23"/>
    <s v="57"/>
    <s v="305394199"/>
    <s v=""/>
    <s v="רפי אזרך"/>
    <n v="4602"/>
    <n v="0"/>
    <n v="1507"/>
    <e v="#NUM!"/>
    <n v="0"/>
    <e v="#DIV/0!"/>
    <x v="3"/>
    <e v="#N/A"/>
    <x v="723"/>
  </r>
  <r>
    <m/>
    <m/>
    <s v="4502467855"/>
    <s v="ZPFC"/>
    <s v="0800"/>
    <s v=""/>
    <d v="2024-05-20T00:00:00"/>
    <m/>
    <m/>
    <m/>
    <s v="41915625"/>
    <s v="לייזר מכוני העתקות בע&quot;מ"/>
    <s v="514864370"/>
    <s v="3"/>
    <n v="735.14"/>
    <s v="ILS"/>
    <n v="735.14"/>
    <n v="0"/>
    <n v="0"/>
    <n v="0"/>
    <n v="735.14"/>
    <s v=""/>
    <s v=" חותמות עבור סיוע משפטי הנהלה אשת קשר:  אורטל גברי"/>
    <s v=""/>
    <n v="0"/>
    <s v="@FM@"/>
    <s v="23"/>
    <s v="57"/>
    <s v="305394199"/>
    <s v=""/>
    <s v=""/>
    <n v="735.14"/>
    <n v="0"/>
    <n v="1507"/>
    <e v="#NUM!"/>
    <n v="0"/>
    <e v="#DIV/0!"/>
    <x v="3"/>
    <e v="#N/A"/>
    <x v="398"/>
  </r>
  <r>
    <m/>
    <m/>
    <s v="4502470358"/>
    <s v="ZNB"/>
    <s v="0800"/>
    <s v=""/>
    <d v="2024-05-27T00:00:00"/>
    <m/>
    <m/>
    <m/>
    <s v="10000046"/>
    <s v="משרד ראש הממשלה כ&quot;ד"/>
    <s v=""/>
    <s v="3"/>
    <n v="588000"/>
    <s v="ILS"/>
    <n v="588000"/>
    <n v="93.03"/>
    <n v="547000"/>
    <n v="547000"/>
    <n v="41000"/>
    <s v=""/>
    <s v=" אין אפשרות להזין גם נדלן וגם הזמנה פנימית הזמנה מ"/>
    <s v=""/>
    <n v="0"/>
    <s v="@FM@"/>
    <s v="85"/>
    <s v=""/>
    <s v="305394199"/>
    <s v=""/>
    <s v="עידן אילן"/>
    <n v="41000"/>
    <n v="0"/>
    <n v="1507"/>
    <e v="#NUM!"/>
    <n v="93.03"/>
    <e v="#DIV/0!"/>
    <x v="3"/>
    <e v="#N/A"/>
    <x v="724"/>
  </r>
  <r>
    <m/>
    <m/>
    <s v="4502471822"/>
    <s v="ZNB"/>
    <s v="0800"/>
    <s v=""/>
    <d v="2024-05-30T00:00:00"/>
    <m/>
    <m/>
    <m/>
    <s v="40311963"/>
    <s v="כספות חצור בע&quot;מ"/>
    <s v="514165109"/>
    <s v="3"/>
    <n v="944"/>
    <s v="ILS"/>
    <n v="944"/>
    <n v="0"/>
    <n v="0"/>
    <n v="0"/>
    <n v="944"/>
    <s v=""/>
    <s v=" שירות טכנאי לפריצת כספת אגף הביטחון לשכה ראשית אי"/>
    <s v=""/>
    <n v="0"/>
    <s v="@FM@"/>
    <s v="23"/>
    <s v="57"/>
    <s v="305394199"/>
    <s v=""/>
    <s v="ניר הרוש"/>
    <n v="944"/>
    <n v="0"/>
    <n v="1507"/>
    <e v="#NUM!"/>
    <n v="0"/>
    <e v="#DIV/0!"/>
    <x v="3"/>
    <e v="#N/A"/>
    <x v="643"/>
  </r>
  <r>
    <m/>
    <m/>
    <s v="4502472581"/>
    <s v="ZNB"/>
    <s v="0800"/>
    <s v=""/>
    <d v="2024-06-02T00:00:00"/>
    <m/>
    <m/>
    <m/>
    <s v="40016410"/>
    <s v="דחוח הלוי שמואל"/>
    <s v="056594922"/>
    <s v="3"/>
    <n v="12095"/>
    <s v="ILS"/>
    <n v="12095"/>
    <n v="9.92"/>
    <n v="1199.25"/>
    <n v="1199.25"/>
    <n v="10895.75"/>
    <s v=""/>
    <s v=" חבר ועדת ערר קורונה עבור ערר קורונה אשת קשר: אייל"/>
    <s v="X"/>
    <n v="0"/>
    <s v="@FM@"/>
    <s v="76"/>
    <s v=""/>
    <s v="305394199"/>
    <s v="  9,225.00"/>
    <s v="אורטל מויאל"/>
    <n v="10895.75"/>
    <n v="0"/>
    <n v="1507"/>
    <e v="#NUM!"/>
    <n v="9.92"/>
    <e v="#DIV/0!"/>
    <x v="3"/>
    <e v="#N/A"/>
    <x v="578"/>
  </r>
  <r>
    <m/>
    <m/>
    <s v="4502473752"/>
    <s v="ZNB"/>
    <s v="0800"/>
    <s v=""/>
    <d v="2024-06-04T00:00:00"/>
    <m/>
    <m/>
    <m/>
    <s v="10000173"/>
    <s v="המדפיס הממשלתי"/>
    <s v=""/>
    <s v="3"/>
    <n v="12060"/>
    <s v="ILS"/>
    <n v="12060"/>
    <n v="0"/>
    <n v="0"/>
    <n v="0"/>
    <n v="12060"/>
    <s v=""/>
    <s v=" הדפסת דוחות חופש המידע הממשלתי עבור שנת 2023 אשת"/>
    <s v=""/>
    <n v="0"/>
    <s v="@FM@"/>
    <s v="85"/>
    <s v=""/>
    <s v="305394199"/>
    <s v=""/>
    <s v="בת אל בר"/>
    <n v="12060"/>
    <n v="0"/>
    <n v="1507"/>
    <e v="#NUM!"/>
    <n v="0"/>
    <e v="#DIV/0!"/>
    <x v="3"/>
    <e v="#N/A"/>
    <x v="725"/>
  </r>
  <r>
    <m/>
    <m/>
    <s v="4502474019"/>
    <s v="ZNB"/>
    <s v="0800"/>
    <s v=""/>
    <d v="2024-06-05T00:00:00"/>
    <m/>
    <m/>
    <m/>
    <s v="42660767"/>
    <s v="בן חנן שלום"/>
    <s v="058880113"/>
    <s v="3"/>
    <n v="96760"/>
    <s v="ILS"/>
    <n v="96760"/>
    <n v="60.98"/>
    <n v="59081.01"/>
    <n v="59003.11"/>
    <n v="37756.89"/>
    <s v=""/>
    <s v=" חבר וועדה לבדיקת רכש, מעקב ואיסוף מידע בכלים קירב"/>
    <s v="X"/>
    <n v="0"/>
    <s v="@FM@"/>
    <s v="76"/>
    <s v=""/>
    <s v="305394199"/>
    <s v=" 31,570.00"/>
    <s v="נסים גרידי"/>
    <n v="37756.89"/>
    <n v="0"/>
    <n v="1507"/>
    <e v="#NUM!"/>
    <n v="60.98"/>
    <e v="#DIV/0!"/>
    <x v="3"/>
    <e v="#N/A"/>
    <x v="622"/>
  </r>
  <r>
    <m/>
    <m/>
    <s v="4502475082"/>
    <s v="ZPFC"/>
    <s v="0800"/>
    <s v=""/>
    <d v="2024-06-09T00:00:00"/>
    <d v="2024-06-09T00:00:00"/>
    <d v="2025-06-02T00:00:00"/>
    <m/>
    <s v="40484439"/>
    <s v="ש. ברוק בע&quot;מ"/>
    <s v="512690157"/>
    <s v="3"/>
    <n v="100854.6"/>
    <s v="ILS"/>
    <n v="100854.6"/>
    <n v="24.69"/>
    <n v="24900"/>
    <n v="24900"/>
    <n v="75954.600000000006"/>
    <s v=""/>
    <s v=" בדיקות פוליגרף עבור המחלקה לחקירות שוטרים איש קשר"/>
    <s v=""/>
    <n v="0"/>
    <s v="@FM@"/>
    <s v="23"/>
    <s v="57"/>
    <s v="305394199"/>
    <s v=" 64,270.00"/>
    <s v="גלעד גור"/>
    <n v="75954.600000000006"/>
    <n v="11"/>
    <n v="13"/>
    <e v="#NUM!"/>
    <n v="24.69"/>
    <n v="1.1818181818181819"/>
    <x v="0"/>
    <e v="#N/A"/>
    <x v="726"/>
  </r>
  <r>
    <m/>
    <m/>
    <s v="4502478774"/>
    <s v="ZPFC"/>
    <s v="0800"/>
    <s v=""/>
    <d v="2024-06-20T00:00:00"/>
    <d v="2024-06-30T00:00:00"/>
    <d v="2025-12-31T00:00:00"/>
    <m/>
    <s v="40182094"/>
    <s v="גילת טלקום בע&quot;מ"/>
    <s v="511784498"/>
    <s v="3"/>
    <n v="205856.95"/>
    <s v="ILS"/>
    <n v="205856.95"/>
    <n v="35.08"/>
    <n v="71820.039999999994"/>
    <n v="81390.22"/>
    <n v="136809.79999999999"/>
    <s v=""/>
    <s v=" טלפונים לווינים ניידים  חמ&quot;ל חירום משרד המשפטים +"/>
    <s v="X"/>
    <n v="0"/>
    <s v="@FM@"/>
    <s v="07"/>
    <s v=""/>
    <s v="305394199"/>
    <s v=""/>
    <s v="רפי אזרך"/>
    <n v="134036.91"/>
    <n v="18"/>
    <n v="13"/>
    <n v="4"/>
    <n v="35.08"/>
    <n v="0.72222222222222221"/>
    <x v="1"/>
    <e v="#N/A"/>
    <x v="680"/>
  </r>
  <r>
    <m/>
    <m/>
    <s v="4502479514"/>
    <s v="ZPFC"/>
    <s v="0800"/>
    <s v=""/>
    <d v="2024-06-23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s v=" כסא אורטופדי עבור נאוה אביבה חדלות פירעון חיפה אש"/>
    <s v="X"/>
    <n v="0"/>
    <s v="@FM@"/>
    <s v="07"/>
    <s v=""/>
    <s v="305394199"/>
    <s v=""/>
    <s v="שלומית גל"/>
    <n v="727.12"/>
    <n v="0"/>
    <n v="1507"/>
    <e v="#NUM!"/>
    <n v="0"/>
    <e v="#DIV/0!"/>
    <x v="3"/>
    <e v="#N/A"/>
    <x v="231"/>
  </r>
  <r>
    <m/>
    <m/>
    <s v="4502480060"/>
    <s v="ZNB"/>
    <s v="0800"/>
    <s v=""/>
    <d v="2024-06-24T00:00:00"/>
    <m/>
    <m/>
    <m/>
    <s v="41512493"/>
    <s v="אפלדורף תומר"/>
    <s v="040480337"/>
    <s v="3"/>
    <n v="40000"/>
    <s v="ILS"/>
    <n v="40000"/>
    <n v="5"/>
    <n v="2000"/>
    <n v="2000"/>
    <n v="38000"/>
    <s v=""/>
    <s v=" דור נ' רמי לוי שיווק השקמה תקשורת (1996)בע&quot;מ ת&quot;צ-"/>
    <s v=""/>
    <n v="0"/>
    <s v="@FM@"/>
    <s v="91"/>
    <s v=""/>
    <s v="305394199"/>
    <s v=""/>
    <s v="עדי מרום"/>
    <n v="38000"/>
    <n v="0"/>
    <n v="1507"/>
    <e v="#NUM!"/>
    <n v="5"/>
    <e v="#DIV/0!"/>
    <x v="3"/>
    <e v="#N/A"/>
    <x v="727"/>
  </r>
  <r>
    <m/>
    <m/>
    <s v="4502482670"/>
    <s v="ZNB"/>
    <s v="0800"/>
    <s v=""/>
    <d v="2024-07-01T00:00:00"/>
    <m/>
    <m/>
    <m/>
    <s v="40005156"/>
    <s v="אפקון בקרה ואוטומציה בע&quot;מ"/>
    <s v="520043340"/>
    <s v="3"/>
    <n v="2336.4"/>
    <s v="ILS"/>
    <n v="2336.4"/>
    <n v="0"/>
    <n v="0"/>
    <n v="0"/>
    <n v="2336.4"/>
    <s v=""/>
    <s v=" ספק כוח לשער מגנומטר עבור אגף הביטחון מחוז מרכז א"/>
    <s v=""/>
    <n v="0"/>
    <s v="@FM@"/>
    <s v="23"/>
    <s v="57"/>
    <s v="305394199"/>
    <s v=""/>
    <s v="בועז גולדברג"/>
    <n v="2336.4"/>
    <n v="0"/>
    <n v="1507"/>
    <e v="#NUM!"/>
    <n v="0"/>
    <e v="#DIV/0!"/>
    <x v="3"/>
    <e v="#N/A"/>
    <x v="728"/>
  </r>
  <r>
    <m/>
    <m/>
    <s v="4502484961"/>
    <s v="ZNB"/>
    <s v="0800"/>
    <s v=""/>
    <d v="2024-07-07T00:00:00"/>
    <d v="2019-11-24T00:00:00"/>
    <d v="2026-12-31T00:00:00"/>
    <m/>
    <s v="42006499"/>
    <s v="אורית גלן שמאות מקרקעין בע&quot;מ"/>
    <s v="515389567"/>
    <s v="3"/>
    <n v="218477"/>
    <s v="ILS"/>
    <n v="218477"/>
    <n v="60.63"/>
    <n v="82956.58"/>
    <n v="82956.58"/>
    <n v="86012.56"/>
    <s v=""/>
    <s v=" חבר ועדת השגות עבור שומת מקרקעין אשת קשר ריקי פרנ"/>
    <s v="X"/>
    <n v="0"/>
    <s v="@FM@"/>
    <s v="76"/>
    <s v=""/>
    <s v="305394199"/>
    <s v=" 72,892.00"/>
    <s v="רבקה פרנסה"/>
    <n v="86012.56"/>
    <n v="85"/>
    <n v="68"/>
    <n v="16"/>
    <n v="60.63"/>
    <n v="0.8"/>
    <x v="1"/>
    <e v="#N/A"/>
    <x v="578"/>
  </r>
  <r>
    <m/>
    <m/>
    <s v="4502485011"/>
    <s v="ZNB"/>
    <s v="0800"/>
    <s v=""/>
    <d v="2024-07-07T00:00:00"/>
    <m/>
    <m/>
    <m/>
    <s v="40007173"/>
    <s v="דיאלוג - יעוץ ארגוני, מחקר והדרכה ב"/>
    <s v="512719709"/>
    <s v="3"/>
    <n v="46972.800000000003"/>
    <s v="ILS"/>
    <n v="46972.800000000003"/>
    <n v="8.11"/>
    <n v="3808.8"/>
    <n v="3790.8"/>
    <n v="23788.799999999999"/>
    <s v=""/>
    <s v=" תהליך פיתוח מאקרו להכשרות עו&quot;ד חיצוניים בסיוע המש"/>
    <s v=""/>
    <n v="0"/>
    <s v="@FM@"/>
    <s v="23"/>
    <s v="57"/>
    <s v="305394199"/>
    <s v=""/>
    <s v=""/>
    <n v="23788.799999999999"/>
    <n v="0"/>
    <n v="1507"/>
    <e v="#NUM!"/>
    <n v="8.11"/>
    <e v="#DIV/0!"/>
    <x v="3"/>
    <e v="#N/A"/>
    <x v="729"/>
  </r>
  <r>
    <m/>
    <m/>
    <s v="4502485907"/>
    <s v="ZNB"/>
    <s v="0800"/>
    <s v=""/>
    <d v="2024-07-09T00:00:00"/>
    <m/>
    <m/>
    <m/>
    <s v="40016708"/>
    <s v="מרכז סיוע לנפגעות ולנפגעי תקיפה מינ"/>
    <s v=""/>
    <s v="3"/>
    <n v="823"/>
    <s v="ILS"/>
    <n v="823"/>
    <n v="0"/>
    <n v="0"/>
    <n v="0"/>
    <n v="823"/>
    <s v=""/>
    <s v=" הרצאה עבור הכשרה בנושא חוק חיסיון ראיות סיוע משפט"/>
    <s v=""/>
    <n v="0"/>
    <s v="@FM@"/>
    <s v="23"/>
    <s v="57"/>
    <s v="305394199"/>
    <s v="823.00"/>
    <s v=""/>
    <n v="823"/>
    <n v="0"/>
    <n v="1507"/>
    <e v="#NUM!"/>
    <n v="0"/>
    <e v="#DIV/0!"/>
    <x v="3"/>
    <e v="#N/A"/>
    <x v="730"/>
  </r>
  <r>
    <m/>
    <m/>
    <s v="4502486059"/>
    <s v="ZPFC"/>
    <s v="0800"/>
    <s v=""/>
    <d v="2024-07-09T00:00:00"/>
    <m/>
    <m/>
    <m/>
    <s v="40003692"/>
    <s v="טופ-ליין יבוא ושיווק רהיטים בע&quot;מ"/>
    <s v="511613564"/>
    <s v="3"/>
    <n v="4633.2"/>
    <s v="ILS"/>
    <n v="4633.2"/>
    <n v="0"/>
    <n v="4633.2"/>
    <n v="0"/>
    <n v="4971.24"/>
    <s v=""/>
    <s v=" כסא אורח עבור המחלקה לחקירות שוטרים איש קשר: גלעד"/>
    <s v="X"/>
    <n v="0"/>
    <s v="@FM@"/>
    <s v="07"/>
    <s v=""/>
    <s v="305394199"/>
    <s v=""/>
    <s v="גלעד גור"/>
    <n v="4633.2"/>
    <n v="0"/>
    <n v="1507"/>
    <e v="#NUM!"/>
    <n v="0"/>
    <e v="#DIV/0!"/>
    <x v="3"/>
    <e v="#N/A"/>
    <x v="731"/>
  </r>
  <r>
    <m/>
    <m/>
    <s v="4502486807"/>
    <s v="ZNB"/>
    <s v="0800"/>
    <s v=""/>
    <d v="2024-07-11T00:00:00"/>
    <m/>
    <m/>
    <m/>
    <s v="40003734"/>
    <s v="חב המשקם לתעסוקת קשישים ובעלי כושר"/>
    <s v="510355720"/>
    <s v="3"/>
    <n v="1062"/>
    <s v="ILS"/>
    <n v="1062"/>
    <n v="33.33"/>
    <n v="351"/>
    <n v="351"/>
    <n v="708"/>
    <s v=""/>
    <s v=" כרטיסי ביקור עבור הרשות לאיסור הלבנת הון אשת קשר:"/>
    <s v=""/>
    <n v="0"/>
    <s v="@FM@"/>
    <s v="23"/>
    <s v="57"/>
    <s v="305394199"/>
    <s v=""/>
    <s v="יהודית שטייגנברגר"/>
    <n v="708"/>
    <n v="0"/>
    <n v="1507"/>
    <e v="#NUM!"/>
    <n v="33.33"/>
    <e v="#DIV/0!"/>
    <x v="3"/>
    <e v="#N/A"/>
    <x v="324"/>
  </r>
  <r>
    <m/>
    <m/>
    <s v="4502487662"/>
    <s v="ZB"/>
    <s v="0800"/>
    <s v=""/>
    <d v="2024-07-15T00:00:00"/>
    <d v="2022-09-22T00:00:00"/>
    <d v="2025-09-21T00:00:00"/>
    <m/>
    <s v="40298042"/>
    <s v="רוטר אריה"/>
    <s v=""/>
    <s v="3"/>
    <n v="100418"/>
    <s v="ILS"/>
    <n v="100418"/>
    <n v="91.62"/>
    <n v="91744.7"/>
    <n v="91744.7"/>
    <n v="8413.4"/>
    <s v=""/>
    <s v=" יו&quot;ר ועדת מס רכוש (לשכה משפטית) אשת קשר יעל מירזא"/>
    <s v="X"/>
    <n v="0"/>
    <s v="@FM@"/>
    <s v="76"/>
    <s v=""/>
    <s v="305394199"/>
    <s v=""/>
    <s v="נסים גרידי"/>
    <n v="8413.4"/>
    <n v="35"/>
    <n v="34"/>
    <n v="1"/>
    <n v="91.62"/>
    <n v="0.97142857142857142"/>
    <x v="1"/>
    <e v="#N/A"/>
    <x v="577"/>
  </r>
  <r>
    <m/>
    <m/>
    <s v="4502487872"/>
    <s v="ZNB"/>
    <s v="0800"/>
    <s v=""/>
    <d v="2024-07-15T00:00:00"/>
    <m/>
    <m/>
    <m/>
    <s v="40005156"/>
    <s v="אפקון בקרה ואוטומציה בע&quot;מ"/>
    <s v="520043340"/>
    <s v="3"/>
    <n v="3068"/>
    <s v="ILS"/>
    <n v="3068"/>
    <n v="0"/>
    <n v="0"/>
    <n v="0"/>
    <n v="3068"/>
    <s v=""/>
    <s v=" טכנאי העתקת אמצעים ביטחון בית דין לאוכלוסין והגיר"/>
    <s v=""/>
    <n v="0"/>
    <s v="@FM@"/>
    <s v="23"/>
    <s v="57"/>
    <s v="305394199"/>
    <s v=""/>
    <s v="ניר הרוש"/>
    <n v="3068"/>
    <n v="0"/>
    <n v="1507"/>
    <e v="#NUM!"/>
    <n v="0"/>
    <e v="#DIV/0!"/>
    <x v="3"/>
    <e v="#N/A"/>
    <x v="732"/>
  </r>
  <r>
    <m/>
    <m/>
    <s v="4502488676"/>
    <s v="ZNB"/>
    <s v="0800"/>
    <s v=""/>
    <d v="2024-07-17T00:00:00"/>
    <m/>
    <m/>
    <m/>
    <s v="40007105"/>
    <s v="דפוסית דפוס והוצאה לאור בע&quot;מ"/>
    <s v="512158122"/>
    <s v="3"/>
    <n v="4425"/>
    <s v="ILS"/>
    <n v="4425"/>
    <n v="0"/>
    <n v="0"/>
    <n v="0"/>
    <n v="4425"/>
    <s v=""/>
    <s v=" שחזור כריכה עבור מחלקת רשומות האגף לאסדרת המקצועו"/>
    <s v=""/>
    <n v="0"/>
    <s v="@FM@"/>
    <s v="23"/>
    <s v="57"/>
    <s v="305394199"/>
    <s v=""/>
    <s v="לימור ניזרי"/>
    <n v="4425"/>
    <n v="0"/>
    <n v="1507"/>
    <e v="#NUM!"/>
    <n v="0"/>
    <e v="#DIV/0!"/>
    <x v="3"/>
    <e v="#N/A"/>
    <x v="733"/>
  </r>
  <r>
    <m/>
    <m/>
    <s v="4502488754"/>
    <s v="ZNB"/>
    <s v="0800"/>
    <s v=""/>
    <d v="2024-07-17T00:00:00"/>
    <m/>
    <m/>
    <m/>
    <s v="41448450"/>
    <s v="קלעי, רוזן ושות', משרד"/>
    <s v="558249702"/>
    <s v="3"/>
    <n v="30000"/>
    <s v="ILS"/>
    <n v="30000"/>
    <n v="33.33"/>
    <n v="10000"/>
    <n v="10000"/>
    <n v="20000"/>
    <s v=""/>
    <s v=" ג'ובראן ואח' נ' גלידת שטראוס בע&quot;מ ת&quot;צ-66434-06-19"/>
    <s v=""/>
    <n v="0"/>
    <s v="@FM@"/>
    <s v="91"/>
    <s v=""/>
    <s v="305394199"/>
    <s v=""/>
    <s v="עדי מרום"/>
    <n v="20000"/>
    <n v="0"/>
    <n v="1507"/>
    <e v="#NUM!"/>
    <n v="33.33"/>
    <e v="#DIV/0!"/>
    <x v="3"/>
    <e v="#N/A"/>
    <x v="734"/>
  </r>
  <r>
    <m/>
    <m/>
    <s v="4502488802"/>
    <s v="ZNB"/>
    <s v="0800"/>
    <s v=""/>
    <d v="2024-07-17T00:00:00"/>
    <m/>
    <m/>
    <m/>
    <s v="40548852"/>
    <s v="גורודיסקי רם"/>
    <s v="028808863"/>
    <s v="3"/>
    <n v="15000"/>
    <s v="ILS"/>
    <n v="15000"/>
    <n v="0"/>
    <n v="0"/>
    <n v="0"/>
    <n v="15000"/>
    <s v=""/>
    <s v=" עמית גנסין נ' אל על נתיבי אויר לישראל ת&quot;צ-28181-0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735"/>
  </r>
  <r>
    <m/>
    <m/>
    <s v="4502488805"/>
    <s v="ZNB"/>
    <s v="0800"/>
    <s v=""/>
    <d v="2024-07-17T00:00:00"/>
    <m/>
    <m/>
    <m/>
    <s v="41133805"/>
    <s v="צוקר נועם"/>
    <s v="046235784"/>
    <s v="3"/>
    <n v="15000"/>
    <s v="ILS"/>
    <n v="15000"/>
    <n v="0"/>
    <n v="0"/>
    <n v="0"/>
    <n v="15000"/>
    <s v=""/>
    <s v=" גרוסמן נ' המרכז הרפואי האוניברסיטאי ברזילי ת&quot;צ-27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736"/>
  </r>
  <r>
    <m/>
    <m/>
    <s v="4502488814"/>
    <s v="ZNB"/>
    <s v="0800"/>
    <s v=""/>
    <d v="2024-07-17T00:00:00"/>
    <m/>
    <m/>
    <m/>
    <s v="40329107"/>
    <s v="דיואני סאלח"/>
    <s v="034933762"/>
    <s v="3"/>
    <n v="25000"/>
    <s v="ILS"/>
    <n v="25000"/>
    <n v="0"/>
    <n v="0"/>
    <n v="0"/>
    <n v="25000"/>
    <s v=""/>
    <s v=" דיי נונה נ' שירותי בריאות כללית מחוז דן ת&quot;צ-2324-"/>
    <s v=""/>
    <n v="0"/>
    <s v="@FM@"/>
    <s v="91"/>
    <s v=""/>
    <s v="305394199"/>
    <s v=""/>
    <s v="עדי מרום"/>
    <n v="25000"/>
    <n v="0"/>
    <n v="1507"/>
    <e v="#NUM!"/>
    <n v="0"/>
    <e v="#DIV/0!"/>
    <x v="3"/>
    <e v="#N/A"/>
    <x v="737"/>
  </r>
  <r>
    <m/>
    <m/>
    <s v="4502488827"/>
    <s v="ZNB"/>
    <s v="0800"/>
    <s v=""/>
    <d v="2024-07-17T00:00:00"/>
    <m/>
    <m/>
    <m/>
    <s v="41122757"/>
    <s v="בך,לדרמן-משרד עו&quot;ד"/>
    <s v="558204814"/>
    <s v="3"/>
    <n v="45000"/>
    <s v="ILS"/>
    <n v="45000"/>
    <n v="55.56"/>
    <n v="25000"/>
    <n v="25000"/>
    <n v="20000"/>
    <s v=""/>
    <s v=" טל ואח' נ' רותם אמפרט נגב בע&quot;מ ואח' ת&quot;צ-10418-03-"/>
    <s v=""/>
    <n v="0"/>
    <s v="@FM@"/>
    <s v="91"/>
    <s v=""/>
    <s v="305394199"/>
    <s v=""/>
    <s v="עדי מרום"/>
    <n v="20000"/>
    <n v="0"/>
    <n v="1507"/>
    <e v="#NUM!"/>
    <n v="55.56"/>
    <e v="#DIV/0!"/>
    <x v="3"/>
    <e v="#N/A"/>
    <x v="738"/>
  </r>
  <r>
    <m/>
    <m/>
    <s v="4502488885"/>
    <s v="ZNB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s v=" לב נ' גולן טלקום ת&quot;צ-23930-09-23 אשת קשר: עדי מרו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739"/>
  </r>
  <r>
    <m/>
    <m/>
    <s v="4502488887"/>
    <s v="ZNB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s v=" אלעד מילר נ' TERMINAL X ת&quot;צ-50309-07-23 אשת קשר: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740"/>
  </r>
  <r>
    <m/>
    <m/>
    <s v="4502488893"/>
    <s v="ZNB"/>
    <s v="0800"/>
    <s v=""/>
    <d v="2024-07-17T00:00:00"/>
    <m/>
    <m/>
    <m/>
    <s v="42081572"/>
    <s v="עומר פיינטוך, חברת עורכי דין"/>
    <s v="515878049"/>
    <s v="3"/>
    <n v="15000"/>
    <s v="ILS"/>
    <n v="15000"/>
    <n v="71.540000000000006"/>
    <n v="10731"/>
    <n v="10731"/>
    <n v="4269"/>
    <s v=""/>
    <s v=" חיים נזרי נ' מדינת ישראל ת&quot;צ-14943-09-23 אשת קשר:"/>
    <s v=""/>
    <n v="0"/>
    <s v="@FM@"/>
    <s v="91"/>
    <s v=""/>
    <s v="305394199"/>
    <s v=""/>
    <s v="עדי מרום"/>
    <n v="4269"/>
    <n v="0"/>
    <n v="1507"/>
    <e v="#NUM!"/>
    <n v="71.540000000000006"/>
    <e v="#DIV/0!"/>
    <x v="3"/>
    <e v="#N/A"/>
    <x v="741"/>
  </r>
  <r>
    <m/>
    <m/>
    <s v="4502488909"/>
    <s v="ZNB"/>
    <s v="0800"/>
    <s v=""/>
    <d v="2024-07-17T00:00:00"/>
    <m/>
    <m/>
    <m/>
    <s v="41448450"/>
    <s v="קלעי, רוזן ושות', משרד"/>
    <s v="558249702"/>
    <s v="3"/>
    <n v="54040"/>
    <s v="ILS"/>
    <n v="54040"/>
    <n v="0"/>
    <n v="0"/>
    <n v="0"/>
    <n v="54040"/>
    <s v=""/>
    <s v=" פלונית נ' טיקטוק ת&quot;צ-38331-12-23 אשת קשר: עדי מרו"/>
    <s v=""/>
    <n v="0"/>
    <s v="@FM@"/>
    <s v="91"/>
    <s v=""/>
    <s v="305394199"/>
    <s v=""/>
    <s v="עדי מרום"/>
    <n v="54040"/>
    <n v="0"/>
    <n v="1507"/>
    <e v="#NUM!"/>
    <n v="0"/>
    <e v="#DIV/0!"/>
    <x v="3"/>
    <e v="#N/A"/>
    <x v="700"/>
  </r>
  <r>
    <m/>
    <m/>
    <s v="4502488911"/>
    <s v="ZNB"/>
    <s v="0800"/>
    <s v=""/>
    <d v="2024-07-17T00:00:00"/>
    <m/>
    <m/>
    <m/>
    <s v="41448450"/>
    <s v="קלעי, רוזן ושות', משרד"/>
    <s v="558249702"/>
    <s v="3"/>
    <n v="61700"/>
    <s v="ILS"/>
    <n v="61700"/>
    <n v="35.17"/>
    <n v="21700"/>
    <n v="21700"/>
    <n v="40000"/>
    <s v=""/>
    <s v=" פלונית נ' פייסבוק ת&quot;צ-7658-11-23 אשת קשר: עדי מרו"/>
    <s v=""/>
    <n v="0"/>
    <s v="@FM@"/>
    <s v="91"/>
    <s v=""/>
    <s v="305394199"/>
    <s v=""/>
    <s v="עדי מרום"/>
    <n v="40000"/>
    <n v="0"/>
    <n v="1507"/>
    <e v="#NUM!"/>
    <n v="35.17"/>
    <e v="#DIV/0!"/>
    <x v="3"/>
    <e v="#N/A"/>
    <x v="700"/>
  </r>
  <r>
    <m/>
    <m/>
    <s v="4502488930"/>
    <s v="ZNB"/>
    <s v="0800"/>
    <s v=""/>
    <d v="2024-07-17T00:00:00"/>
    <m/>
    <m/>
    <m/>
    <s v="41448450"/>
    <s v="קלעי, רוזן ושות', משרד"/>
    <s v="558249702"/>
    <s v="3"/>
    <n v="40000"/>
    <s v="ILS"/>
    <n v="40000"/>
    <n v="0"/>
    <n v="0"/>
    <n v="0"/>
    <n v="40000"/>
    <s v=""/>
    <s v=" קרבקי מלר ואח' נ' מגדל חברה לביטוח ואח' ת&quot;צ-61902"/>
    <s v=""/>
    <n v="0"/>
    <s v="@FM@"/>
    <s v="91"/>
    <s v=""/>
    <s v="305394199"/>
    <s v=""/>
    <s v="עדי מרום"/>
    <n v="40000"/>
    <n v="0"/>
    <n v="1507"/>
    <e v="#NUM!"/>
    <n v="0"/>
    <e v="#DIV/0!"/>
    <x v="3"/>
    <e v="#N/A"/>
    <x v="742"/>
  </r>
  <r>
    <m/>
    <m/>
    <s v="4502488949"/>
    <s v="ZNB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s v=" אור קרבקי נ' קבוצת שגריר שירותי רכב בע&quot;מ ת&quot;צ-1337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743"/>
  </r>
  <r>
    <m/>
    <m/>
    <s v="4502488951"/>
    <s v="ZNB"/>
    <s v="0800"/>
    <s v=""/>
    <d v="2024-07-17T00:00:00"/>
    <m/>
    <m/>
    <m/>
    <s v="40397635"/>
    <s v="מירון בן ציון ופריבס"/>
    <s v="540069986"/>
    <s v="3"/>
    <n v="10000"/>
    <s v="ILS"/>
    <n v="10000"/>
    <n v="0"/>
    <n v="0"/>
    <n v="0"/>
    <n v="10000"/>
    <s v=""/>
    <s v=" רובין ואח' נ' 10 ביס קו. איל בע&quot;מ ואח' אשת קשר: ע"/>
    <s v=""/>
    <n v="0"/>
    <s v="@FM@"/>
    <s v="91"/>
    <s v=""/>
    <s v="305394199"/>
    <s v=""/>
    <s v="עדי מרום"/>
    <n v="10000"/>
    <n v="0"/>
    <n v="1507"/>
    <e v="#NUM!"/>
    <n v="0"/>
    <e v="#DIV/0!"/>
    <x v="3"/>
    <e v="#N/A"/>
    <x v="744"/>
  </r>
  <r>
    <m/>
    <m/>
    <s v="4502488954"/>
    <s v="ZNB"/>
    <s v="0800"/>
    <s v=""/>
    <d v="2024-07-17T00:00:00"/>
    <m/>
    <m/>
    <m/>
    <s v="41585966"/>
    <s v="נפתלי גולן"/>
    <s v="040617326"/>
    <s v="3"/>
    <n v="54190"/>
    <s v="ILS"/>
    <n v="54190"/>
    <n v="18.45"/>
    <n v="10000"/>
    <n v="10000"/>
    <n v="44190"/>
    <s v=""/>
    <s v=" עומר שוורץ ואח' נ' נשר-מפעלי מלט ישראליים בע&quot;מ וא"/>
    <s v=""/>
    <n v="0"/>
    <s v="@FM@"/>
    <s v="91"/>
    <s v=""/>
    <s v="305394199"/>
    <s v=""/>
    <s v="עדי מרום"/>
    <n v="44190"/>
    <n v="0"/>
    <n v="1507"/>
    <e v="#NUM!"/>
    <n v="18.45"/>
    <e v="#DIV/0!"/>
    <x v="3"/>
    <e v="#N/A"/>
    <x v="745"/>
  </r>
  <r>
    <m/>
    <m/>
    <s v="4502488957"/>
    <s v="ZNB"/>
    <s v="0800"/>
    <s v=""/>
    <d v="2024-07-17T00:00:00"/>
    <m/>
    <m/>
    <m/>
    <s v="41585966"/>
    <s v="נפתלי גולן"/>
    <s v="040617326"/>
    <s v="3"/>
    <n v="30000"/>
    <s v="ILS"/>
    <n v="30000"/>
    <n v="33.33"/>
    <n v="10000"/>
    <n v="10000"/>
    <n v="20000"/>
    <s v=""/>
    <s v=" שחף ואח' נ' אלובין תעשיות אלומניום בע&quot;מ ואח' ת&quot;צ-"/>
    <s v=""/>
    <n v="0"/>
    <s v="@FM@"/>
    <s v="91"/>
    <s v=""/>
    <s v="305394199"/>
    <s v=""/>
    <s v="עדי מרום"/>
    <n v="20000"/>
    <n v="0"/>
    <n v="1507"/>
    <e v="#NUM!"/>
    <n v="33.33"/>
    <e v="#DIV/0!"/>
    <x v="3"/>
    <e v="#N/A"/>
    <x v="746"/>
  </r>
  <r>
    <m/>
    <m/>
    <s v="4502488960"/>
    <s v="ZNB"/>
    <s v="0800"/>
    <s v=""/>
    <d v="2024-07-17T00:00:00"/>
    <m/>
    <m/>
    <m/>
    <s v="41585966"/>
    <s v="נפתלי גולן"/>
    <s v="040617326"/>
    <s v="3"/>
    <n v="29540"/>
    <s v="ILS"/>
    <n v="29540"/>
    <n v="20.309999999999999"/>
    <n v="6000"/>
    <n v="6000"/>
    <n v="23540"/>
    <s v=""/>
    <s v=" שמיר ואח' נ' פינקלשטיין מתכות בע&quot;מ ואח' ת&quot;צ-51734"/>
    <s v=""/>
    <n v="0"/>
    <s v="@FM@"/>
    <s v="91"/>
    <s v=""/>
    <s v="305394199"/>
    <s v=""/>
    <s v="עדי מרום"/>
    <n v="23540"/>
    <n v="0"/>
    <n v="1507"/>
    <e v="#NUM!"/>
    <n v="20.309999999999999"/>
    <e v="#DIV/0!"/>
    <x v="3"/>
    <e v="#N/A"/>
    <x v="747"/>
  </r>
  <r>
    <m/>
    <m/>
    <s v="4502488963"/>
    <s v="ZNB"/>
    <s v="0800"/>
    <s v=""/>
    <d v="2024-07-17T00:00:00"/>
    <m/>
    <m/>
    <m/>
    <s v="41448450"/>
    <s v="קלעי, רוזן ושות', משרד"/>
    <s v="558249702"/>
    <s v="3"/>
    <n v="29355"/>
    <s v="ILS"/>
    <n v="29355"/>
    <n v="0"/>
    <n v="0"/>
    <n v="0"/>
    <n v="29355"/>
    <s v=""/>
    <s v=" שחר ואח' נ' INERB ת&quot;צ-49872-07-23 אשת קשר: עדי מר"/>
    <s v=""/>
    <n v="0"/>
    <s v="@FM@"/>
    <s v="91"/>
    <s v=""/>
    <s v="305394199"/>
    <s v=""/>
    <s v="עדי מרום"/>
    <n v="29355"/>
    <n v="0"/>
    <n v="1507"/>
    <e v="#NUM!"/>
    <n v="0"/>
    <e v="#DIV/0!"/>
    <x v="3"/>
    <e v="#N/A"/>
    <x v="748"/>
  </r>
  <r>
    <m/>
    <m/>
    <s v="4502488965"/>
    <s v="ZNB"/>
    <s v="0800"/>
    <s v=""/>
    <d v="2024-07-17T00:00:00"/>
    <m/>
    <m/>
    <m/>
    <s v="41122757"/>
    <s v="בך,לדרמן-משרד עו&quot;ד"/>
    <s v="558204814"/>
    <s v="3"/>
    <n v="70000"/>
    <s v="ILS"/>
    <n v="70000"/>
    <n v="71.430000000000007"/>
    <n v="50000"/>
    <n v="50000"/>
    <n v="20000"/>
    <s v=""/>
    <s v=" יונתן שליידר נ' חברת החשמל לישראל בע&quot;מ ת&quot;צ-1756/0"/>
    <s v=""/>
    <n v="0"/>
    <s v="@FM@"/>
    <s v="91"/>
    <s v=""/>
    <s v="305394199"/>
    <s v=""/>
    <s v="עדי מרום"/>
    <n v="20000"/>
    <n v="0"/>
    <n v="1507"/>
    <e v="#NUM!"/>
    <n v="71.430000000000007"/>
    <e v="#DIV/0!"/>
    <x v="3"/>
    <e v="#N/A"/>
    <x v="749"/>
  </r>
  <r>
    <m/>
    <m/>
    <s v="4502489207"/>
    <s v="ZNB"/>
    <s v="0800"/>
    <s v=""/>
    <d v="2024-07-18T00:00:00"/>
    <m/>
    <m/>
    <m/>
    <s v="41401154"/>
    <s v="אמיר ציון"/>
    <s v="053614160"/>
    <s v="3"/>
    <n v="12095"/>
    <s v="ILS"/>
    <n v="12095"/>
    <n v="49.23"/>
    <n v="5954.75"/>
    <n v="5954.75"/>
    <n v="6140.25"/>
    <s v=""/>
    <s v=" חבר וועדה לבחינת הרשאות שווא (דצינגר) ייעוץ וחקיק"/>
    <s v="X"/>
    <n v="0"/>
    <s v="@FM@"/>
    <s v="76"/>
    <s v=""/>
    <s v="305394199"/>
    <s v="  5,176.25"/>
    <s v="עדי מרום"/>
    <n v="6140.25"/>
    <n v="0"/>
    <n v="1507"/>
    <e v="#NUM!"/>
    <n v="49.23"/>
    <e v="#DIV/0!"/>
    <x v="3"/>
    <e v="#N/A"/>
    <x v="622"/>
  </r>
  <r>
    <m/>
    <m/>
    <s v="4502489259"/>
    <s v="ZNB"/>
    <s v="0800"/>
    <s v=""/>
    <d v="2024-07-18T00:00:00"/>
    <d v="2024-08-01T00:00:00"/>
    <d v="2025-07-31T00:00:00"/>
    <m/>
    <s v="40005156"/>
    <s v="אפקון בקרה ואוטומציה בע&quot;מ"/>
    <s v="520043340"/>
    <s v="3"/>
    <n v="13729.3"/>
    <s v="ILS"/>
    <n v="13729.3"/>
    <n v="50"/>
    <n v="6864.66"/>
    <n v="6835.57"/>
    <n v="6864.65"/>
    <s v=""/>
    <s v=" תחזוקה שנתית למערכות ביטחון עבור בי&quot;ד לאוכלוסין ו"/>
    <s v=""/>
    <n v="0"/>
    <s v="@FM@"/>
    <s v="23"/>
    <s v="57"/>
    <s v="305394199"/>
    <s v=""/>
    <s v="ניר הרוש"/>
    <n v="6864.65"/>
    <n v="11"/>
    <n v="12"/>
    <e v="#NUM!"/>
    <n v="50"/>
    <n v="1.0909090909090908"/>
    <x v="1"/>
    <e v="#N/A"/>
    <x v="750"/>
  </r>
  <r>
    <m/>
    <m/>
    <s v="4502490488"/>
    <s v="ZNB"/>
    <s v="0800"/>
    <s v=""/>
    <d v="2024-07-22T00:00:00"/>
    <d v="2023-09-10T00:00:00"/>
    <d v="2026-09-09T00:00:00"/>
    <m/>
    <s v="40565852"/>
    <s v="יו אנד מור יועצים בע&quot;מ"/>
    <s v="514390681"/>
    <s v="3"/>
    <n v="96878"/>
    <s v="ILS"/>
    <n v="96878"/>
    <n v="77.27"/>
    <n v="73001.570000000007"/>
    <n v="73001.56"/>
    <n v="22017.599999999999"/>
    <s v=""/>
    <s v=" חבר ועדת מס רכוש אשת קשר יעל מירזאי, פלאפון 05476"/>
    <s v="X"/>
    <n v="0"/>
    <s v="@FM@"/>
    <s v="76"/>
    <s v=""/>
    <s v="305394199"/>
    <s v=" 18,648.55"/>
    <s v="נסים גרידי"/>
    <n v="22017.599999999999"/>
    <n v="35"/>
    <n v="22"/>
    <n v="13"/>
    <n v="77.27"/>
    <n v="0.62857142857142856"/>
    <x v="1"/>
    <e v="#N/A"/>
    <x v="578"/>
  </r>
  <r>
    <m/>
    <m/>
    <s v="4502491431"/>
    <s v="ZNB"/>
    <s v="0800"/>
    <s v=""/>
    <d v="2024-07-24T00:00:00"/>
    <m/>
    <m/>
    <m/>
    <s v="40537138"/>
    <s v="קורן זיו"/>
    <s v="033857673"/>
    <s v="3"/>
    <n v="96925.2"/>
    <s v="ILS"/>
    <n v="96925.2"/>
    <n v="73.27"/>
    <n v="70410.600000000006"/>
    <n v="70410.600000000006"/>
    <n v="25912.799999999999"/>
    <s v=""/>
    <s v=" שכירות מחשבים עבור האף לאסדרת המקצועות אשת קשר: ל"/>
    <s v=""/>
    <n v="0"/>
    <s v="@FM@"/>
    <s v="23"/>
    <s v="57"/>
    <s v="305394199"/>
    <s v=""/>
    <s v="לימור ניזרי"/>
    <n v="25912.799999999999"/>
    <n v="0"/>
    <n v="1507"/>
    <e v="#NUM!"/>
    <n v="73.27"/>
    <e v="#DIV/0!"/>
    <x v="3"/>
    <e v="#N/A"/>
    <x v="660"/>
  </r>
  <r>
    <m/>
    <m/>
    <s v="4502497198"/>
    <s v="ZPFC"/>
    <s v="0800"/>
    <s v=""/>
    <d v="2024-08-12T00:00:00"/>
    <m/>
    <m/>
    <m/>
    <s v="40007109"/>
    <s v="א.א.ע. שיווק למוסדות בע&quot;מ"/>
    <s v="512189085"/>
    <s v="3"/>
    <n v="2051.46"/>
    <s v="ILS"/>
    <n v="2051.46"/>
    <n v="91.19"/>
    <n v="1877.06"/>
    <n v="1869.38"/>
    <n v="180.38"/>
    <s v=""/>
    <s v=" כיבוד משקי עבור ממונה על חדלות פרעון הנהלה אשת קש"/>
    <s v="X"/>
    <n v="0"/>
    <s v="@FM@"/>
    <s v="07"/>
    <s v=""/>
    <s v="305394199"/>
    <s v=""/>
    <s v="אליאנה טננבאום"/>
    <n v="174.4"/>
    <n v="0"/>
    <n v="1507"/>
    <e v="#NUM!"/>
    <n v="91.19"/>
    <e v="#DIV/0!"/>
    <x v="3"/>
    <e v="#N/A"/>
    <x v="175"/>
  </r>
  <r>
    <m/>
    <m/>
    <s v="4502497229"/>
    <s v="ZNB"/>
    <s v="0800"/>
    <s v=""/>
    <d v="2024-08-12T00:00:00"/>
    <m/>
    <m/>
    <m/>
    <s v="40007105"/>
    <s v="דפוסית דפוס והוצאה לאור בע&quot;מ"/>
    <s v="512158122"/>
    <s v="3"/>
    <n v="944"/>
    <s v="ILS"/>
    <n v="944"/>
    <n v="0"/>
    <n v="0"/>
    <n v="0"/>
    <n v="944"/>
    <s v=""/>
    <s v=" הדפסת 5 תעודות עם מסגרת עץ עבור האגף לאסדרת המקצו"/>
    <s v=""/>
    <n v="0"/>
    <s v="@FM@"/>
    <s v="23"/>
    <s v="57"/>
    <s v="305394199"/>
    <s v=""/>
    <s v="לימור ניזרי"/>
    <n v="944"/>
    <n v="0"/>
    <n v="1507"/>
    <e v="#NUM!"/>
    <n v="0"/>
    <e v="#DIV/0!"/>
    <x v="3"/>
    <e v="#N/A"/>
    <x v="751"/>
  </r>
  <r>
    <m/>
    <m/>
    <s v="4502497462"/>
    <s v="ZNB"/>
    <s v="0800"/>
    <s v=""/>
    <d v="2024-08-12T00:00:00"/>
    <d v="2022-07-24T00:00:00"/>
    <d v="2025-07-22T00:00:00"/>
    <m/>
    <s v="42421165"/>
    <s v="שילה יחיאל"/>
    <s v="063178958"/>
    <s v="3"/>
    <n v="61500"/>
    <s v="ILS"/>
    <n v="61500"/>
    <n v="63.92"/>
    <n v="24407.3"/>
    <n v="24407.3"/>
    <n v="22191.25"/>
    <s v=""/>
    <s v=" חבר בועדת העזבונות -אפ&quot;כ אשת קשר: לילית ביטון טל'"/>
    <s v="X"/>
    <n v="0"/>
    <s v="@FM@"/>
    <s v="76"/>
    <s v=""/>
    <s v="305394199"/>
    <s v=" 22,191.25"/>
    <s v="נסים גרידי"/>
    <n v="22191.25"/>
    <n v="35"/>
    <n v="36"/>
    <e v="#NUM!"/>
    <n v="63.92"/>
    <n v="1.0285714285714285"/>
    <x v="1"/>
    <e v="#N/A"/>
    <x v="752"/>
  </r>
  <r>
    <m/>
    <m/>
    <s v="4502498313"/>
    <s v="ZPFC"/>
    <s v="0800"/>
    <s v=""/>
    <d v="2024-08-14T00:00:00"/>
    <m/>
    <m/>
    <m/>
    <s v="40001103"/>
    <s v="קרביץ )4791( בעמ"/>
    <s v="510674039"/>
    <s v="3"/>
    <n v="1191.92"/>
    <s v="ILS"/>
    <n v="1191.92"/>
    <n v="79.3"/>
    <n v="943.2"/>
    <n v="943.17"/>
    <n v="256.83999999999997"/>
    <s v=""/>
    <s v=" ציוד משרדי עבור חופש המידע הממשלתי אשת קשר: בת אל"/>
    <s v="X"/>
    <n v="0"/>
    <s v="@FM@"/>
    <s v="07"/>
    <s v=""/>
    <s v="305394199"/>
    <s v=""/>
    <s v="בת אל בר"/>
    <n v="248.31"/>
    <n v="0"/>
    <n v="1507"/>
    <e v="#NUM!"/>
    <n v="79.3"/>
    <e v="#DIV/0!"/>
    <x v="3"/>
    <e v="#N/A"/>
    <x v="171"/>
  </r>
  <r>
    <m/>
    <m/>
    <s v="4502498512"/>
    <s v="ZPFC"/>
    <s v="0800"/>
    <s v=""/>
    <d v="2024-08-14T00:00:00"/>
    <m/>
    <m/>
    <m/>
    <s v="40001103"/>
    <s v="קרביץ )4791( בעמ"/>
    <s v="510674039"/>
    <s v="3"/>
    <n v="1176.96"/>
    <s v="ILS"/>
    <n v="1176.96"/>
    <n v="90.86"/>
    <n v="1068.51"/>
    <n v="1068.5"/>
    <n v="112.16"/>
    <s v=""/>
    <s v=" ציוד משרדי עבור בית הדין השרעי בסכנין איש קשר: עי"/>
    <s v="X"/>
    <n v="0"/>
    <s v="@FM@"/>
    <s v="07"/>
    <s v=""/>
    <s v="305394199"/>
    <s v=""/>
    <s v="קמר אבו אל הוא"/>
    <n v="108.45"/>
    <n v="0"/>
    <n v="1507"/>
    <e v="#NUM!"/>
    <n v="90.86"/>
    <e v="#DIV/0!"/>
    <x v="3"/>
    <e v="#N/A"/>
    <x v="171"/>
  </r>
  <r>
    <m/>
    <m/>
    <s v="4502498813"/>
    <s v="ZNB"/>
    <s v="0800"/>
    <s v=""/>
    <d v="2024-08-15T00:00:00"/>
    <m/>
    <m/>
    <m/>
    <s v="40001309"/>
    <s v="שמאור - מוקד הבטחון הישראלי בע&quot;מ"/>
    <s v="511717423"/>
    <s v="3"/>
    <n v="50303.4"/>
    <s v="ILS"/>
    <n v="50303.4"/>
    <n v="86.27"/>
    <n v="43248.2"/>
    <n v="43248.2"/>
    <n v="6904.23"/>
    <s v=""/>
    <s v=" שירות טכנאי עבור מתח נמוך אגף הביטחון איש קשר: ני"/>
    <s v=""/>
    <n v="0"/>
    <s v="@FM@"/>
    <s v="23"/>
    <s v="57"/>
    <s v="305394199"/>
    <s v=""/>
    <s v="ניר הרוש"/>
    <n v="6904.23"/>
    <n v="0"/>
    <n v="1507"/>
    <e v="#NUM!"/>
    <n v="86.27"/>
    <e v="#DIV/0!"/>
    <x v="3"/>
    <e v="#N/A"/>
    <x v="643"/>
  </r>
  <r>
    <m/>
    <m/>
    <s v="4502499354"/>
    <s v="ZNB"/>
    <s v="0800"/>
    <s v=""/>
    <d v="2024-08-18T00:00:00"/>
    <m/>
    <m/>
    <m/>
    <s v="10000028"/>
    <s v="משטרת ישראל"/>
    <s v=""/>
    <s v="3"/>
    <n v="26600"/>
    <s v="ILS"/>
    <n v="26600"/>
    <n v="94.89"/>
    <n v="25254.5"/>
    <n v="25242"/>
    <n v="0"/>
    <s v=""/>
    <s v=" תשתיות עבור מערכת טלי המחלקה לחקירות שוטרים ראשון"/>
    <s v=""/>
    <n v="0"/>
    <s v="@FM@"/>
    <s v="85"/>
    <s v=""/>
    <s v="305394199"/>
    <s v=""/>
    <s v="גלעד גור"/>
    <n v="1345.5"/>
    <n v="0"/>
    <n v="1507"/>
    <e v="#NUM!"/>
    <n v="94.89"/>
    <e v="#DIV/0!"/>
    <x v="3"/>
    <e v="#N/A"/>
    <x v="753"/>
  </r>
  <r>
    <m/>
    <m/>
    <s v="4502499360"/>
    <s v="ZNB"/>
    <s v="0800"/>
    <s v=""/>
    <d v="2024-08-18T00:00:00"/>
    <m/>
    <m/>
    <m/>
    <s v="10000028"/>
    <s v="משטרת ישראל"/>
    <s v=""/>
    <s v="3"/>
    <n v="15800"/>
    <s v="ILS"/>
    <n v="15800"/>
    <n v="78.3"/>
    <n v="12375"/>
    <n v="12372"/>
    <n v="0"/>
    <s v=""/>
    <s v=" תשתיות עבור מערכת טלי המחלקה לחקירות שוטרים קמ&quot;ש"/>
    <s v=""/>
    <n v="0"/>
    <s v="@FM@"/>
    <s v="85"/>
    <s v=""/>
    <s v="305394199"/>
    <s v=""/>
    <s v="גלעד גור"/>
    <n v="3425"/>
    <n v="0"/>
    <n v="1507"/>
    <e v="#NUM!"/>
    <n v="78.3"/>
    <e v="#DIV/0!"/>
    <x v="3"/>
    <e v="#N/A"/>
    <x v="753"/>
  </r>
  <r>
    <m/>
    <m/>
    <s v="4502499384"/>
    <s v="ZNB"/>
    <s v="0800"/>
    <s v=""/>
    <d v="2024-08-18T00:00:00"/>
    <d v="2024-01-01T00:00:00"/>
    <d v="2024-12-31T00:00:00"/>
    <m/>
    <s v="40001165"/>
    <s v="בינת יישום מערכות בע&quot;מ"/>
    <s v="511012866"/>
    <s v="3"/>
    <n v="8583.32"/>
    <s v="ILS"/>
    <n v="8583.32"/>
    <n v="0"/>
    <n v="0"/>
    <n v="0"/>
    <n v="8583.32"/>
    <s v=""/>
    <s v=" תחזוקת מערכת ביטחון המלך דוד ירושלים 2024 איש קשר"/>
    <s v=""/>
    <n v="0"/>
    <s v="@FM@"/>
    <s v="23"/>
    <s v="57"/>
    <s v="305394199"/>
    <s v=""/>
    <s v="ניר הרוש"/>
    <n v="8583.32"/>
    <n v="11"/>
    <n v="19"/>
    <e v="#NUM!"/>
    <n v="0"/>
    <n v="1.7272727272727273"/>
    <x v="0"/>
    <e v="#N/A"/>
    <x v="754"/>
  </r>
  <r>
    <m/>
    <m/>
    <s v="4502499502"/>
    <s v="ZNB"/>
    <s v="0800"/>
    <s v=""/>
    <d v="2024-08-18T00:00:00"/>
    <d v="2024-06-05T00:00:00"/>
    <d v="2025-06-04T00:00:00"/>
    <m/>
    <s v="40001165"/>
    <s v="בינת יישום מערכות בע&quot;מ"/>
    <s v="511012866"/>
    <s v="3"/>
    <n v="11897.94"/>
    <s v="ILS"/>
    <n v="11897.94"/>
    <n v="0"/>
    <n v="0"/>
    <n v="0"/>
    <n v="11897.94"/>
    <s v=""/>
    <s v=" אחזקת מערכת ביטחון מערכות מידע איש קשר: ניר הרוש"/>
    <s v=""/>
    <n v="0"/>
    <s v="@FM@"/>
    <s v="23"/>
    <s v="57"/>
    <s v="305394199"/>
    <s v=""/>
    <s v="ניר הרוש"/>
    <n v="11897.94"/>
    <n v="11"/>
    <n v="13"/>
    <e v="#NUM!"/>
    <n v="0"/>
    <n v="1.1818181818181819"/>
    <x v="0"/>
    <e v="#N/A"/>
    <x v="755"/>
  </r>
  <r>
    <m/>
    <m/>
    <s v="4502499585"/>
    <s v="ZPFC"/>
    <s v="0800"/>
    <s v=""/>
    <d v="2024-08-18T00:00:00"/>
    <m/>
    <m/>
    <m/>
    <s v="40001103"/>
    <s v="קרביץ )4791( בעמ"/>
    <s v="510674039"/>
    <s v="3"/>
    <n v="2324.5300000000002"/>
    <s v="ILS"/>
    <n v="2324.5300000000002"/>
    <n v="81.680000000000007"/>
    <n v="1895.72"/>
    <n v="1895.72"/>
    <n v="443.5"/>
    <s v=""/>
    <s v=" ציוד משרדי עבור הרשות להגנת הפרטיות אשת קשר: קמיל"/>
    <s v="X"/>
    <n v="0"/>
    <s v="@FM@"/>
    <s v="07"/>
    <s v=""/>
    <s v="305394199"/>
    <s v=""/>
    <s v="חופית זהוראי"/>
    <n v="428.81"/>
    <n v="0"/>
    <n v="1507"/>
    <e v="#NUM!"/>
    <n v="81.680000000000007"/>
    <e v="#DIV/0!"/>
    <x v="3"/>
    <e v="#N/A"/>
    <x v="171"/>
  </r>
  <r>
    <m/>
    <m/>
    <s v="4502499607"/>
    <s v="ZPFC"/>
    <s v="0800"/>
    <s v=""/>
    <d v="2024-08-18T00:00:00"/>
    <m/>
    <m/>
    <m/>
    <s v="40007109"/>
    <s v="א.א.ע. שיווק למוסדות בע&quot;מ"/>
    <s v="512189085"/>
    <s v="3"/>
    <n v="24884.41"/>
    <s v="ILS"/>
    <n v="24884.41"/>
    <n v="23"/>
    <n v="5740.54"/>
    <n v="5711.5"/>
    <n v="8042.86"/>
    <s v=""/>
    <s v=" כיבוד משקי עבור פרקליטות דרום פלילי אשת קשר: ענת"/>
    <s v="X"/>
    <n v="0"/>
    <s v="@FM@"/>
    <s v="07"/>
    <s v=""/>
    <s v="305394199"/>
    <s v=""/>
    <s v="ענת דקל"/>
    <n v="7776.44"/>
    <n v="0"/>
    <n v="1507"/>
    <e v="#NUM!"/>
    <n v="23"/>
    <e v="#DIV/0!"/>
    <x v="3"/>
    <e v="#N/A"/>
    <x v="175"/>
  </r>
  <r>
    <m/>
    <m/>
    <s v="4502499805"/>
    <s v="ZPFC"/>
    <s v="0800"/>
    <s v=""/>
    <d v="2024-08-19T00:00:00"/>
    <m/>
    <m/>
    <m/>
    <s v="42154990"/>
    <s v="אטיאס רן"/>
    <s v="061237962"/>
    <s v="3"/>
    <n v="2983.5"/>
    <s v="ILS"/>
    <n v="2983.5"/>
    <n v="0"/>
    <n v="0"/>
    <n v="0"/>
    <n v="0"/>
    <s v=""/>
    <s v=" צמחייה עבור בית הדין השרעי באקה אשת קשר: קמר אבו"/>
    <s v=""/>
    <n v="0"/>
    <s v="@FM@"/>
    <s v="23"/>
    <s v="57"/>
    <s v="305394199"/>
    <s v=""/>
    <s v="קמר אבו אל הוא"/>
    <n v="2983.5"/>
    <n v="0"/>
    <n v="1507"/>
    <e v="#NUM!"/>
    <n v="0"/>
    <e v="#DIV/0!"/>
    <x v="3"/>
    <e v="#N/A"/>
    <x v="412"/>
  </r>
  <r>
    <m/>
    <m/>
    <s v="4502500637"/>
    <s v="ZNB"/>
    <s v="0800"/>
    <s v=""/>
    <d v="2024-08-20T00:00:00"/>
    <m/>
    <m/>
    <m/>
    <s v="40346417"/>
    <s v="הספרייה הלאומית בע&quot;מ (חל&quot;צ)"/>
    <s v=""/>
    <s v="3"/>
    <n v="1872"/>
    <s v="ILS"/>
    <n v="1872"/>
    <n v="0"/>
    <n v="0"/>
    <n v="0"/>
    <n v="1872"/>
    <s v=""/>
    <s v=" תשלום עבור חדר ישיבות בסיור של חברי וועדת השמאים"/>
    <s v=""/>
    <n v="0"/>
    <s v="@FM@"/>
    <s v="23"/>
    <s v="57"/>
    <s v="305394199"/>
    <s v=""/>
    <s v="לימור ניזרי"/>
    <n v="1872"/>
    <n v="0"/>
    <n v="1507"/>
    <e v="#NUM!"/>
    <n v="0"/>
    <e v="#DIV/0!"/>
    <x v="3"/>
    <e v="#N/A"/>
    <x v="433"/>
  </r>
  <r>
    <m/>
    <m/>
    <s v="4502500651"/>
    <s v="ZNB"/>
    <s v="0800"/>
    <s v=""/>
    <d v="2024-08-20T00:00:00"/>
    <m/>
    <m/>
    <m/>
    <s v="40001103"/>
    <s v="קרביץ )4791( בעמ"/>
    <s v="510674039"/>
    <s v="3"/>
    <n v="1392.4"/>
    <s v="ILS"/>
    <n v="1392.4"/>
    <n v="0"/>
    <n v="0"/>
    <n v="0"/>
    <n v="1392.4"/>
    <s v=""/>
    <s v=" עטים ממותגים עבור כנס העשור בית הדין לאוכלוסין וה"/>
    <s v=""/>
    <n v="0"/>
    <s v="@FM@"/>
    <s v="23"/>
    <s v="57"/>
    <s v="305394199"/>
    <s v=""/>
    <s v="יוסי ביטון"/>
    <n v="1392.4"/>
    <n v="0"/>
    <n v="1507"/>
    <e v="#NUM!"/>
    <n v="0"/>
    <e v="#DIV/0!"/>
    <x v="3"/>
    <e v="#N/A"/>
    <x v="756"/>
  </r>
  <r>
    <m/>
    <m/>
    <s v="4502502019"/>
    <s v="ZPFC"/>
    <s v="0800"/>
    <s v=""/>
    <d v="2024-08-25T00:00:00"/>
    <d v="2024-08-26T00:00:00"/>
    <d v="2025-12-31T00:00:00"/>
    <m/>
    <s v="40182094"/>
    <s v="גילת טלקום בע&quot;מ"/>
    <s v="511784498"/>
    <s v="3"/>
    <n v="87426.98"/>
    <s v="ILS"/>
    <n v="87426.98"/>
    <n v="35.97"/>
    <n v="31287.86"/>
    <n v="34893.360000000001"/>
    <n v="48155.69"/>
    <s v=""/>
    <s v=" טלפונים לווינים ניידים  חמ&quot;ל חירום משרד המשפטים +"/>
    <s v="X"/>
    <n v="0"/>
    <s v="@FM@"/>
    <s v="07"/>
    <s v=""/>
    <s v="305394199"/>
    <s v=""/>
    <s v="רפי אזרך"/>
    <n v="47179.66"/>
    <n v="16"/>
    <n v="11"/>
    <n v="4"/>
    <n v="35.97"/>
    <n v="0.6875"/>
    <x v="1"/>
    <e v="#N/A"/>
    <x v="680"/>
  </r>
  <r>
    <m/>
    <m/>
    <s v="4502502556"/>
    <s v="ZNB"/>
    <s v="0800"/>
    <s v=""/>
    <d v="2024-08-26T00:00:00"/>
    <d v="2024-01-16T00:00:00"/>
    <d v="2027-01-15T00:00:00"/>
    <m/>
    <s v="42840117"/>
    <s v="עזרא צ'ילה"/>
    <s v="317796977"/>
    <s v="3"/>
    <n v="20090"/>
    <s v="ILS"/>
    <n v="20090"/>
    <n v="48.98"/>
    <n v="9276.25"/>
    <n v="9276.25"/>
    <n v="10250"/>
    <s v=""/>
    <s v=" חבר וועדה המייעצת למאבק בסחר בבני אדם אשת קשר: רו"/>
    <s v="X"/>
    <n v="0"/>
    <s v="@FM@"/>
    <s v="76"/>
    <s v=""/>
    <s v="305394199"/>
    <s v=" 10,250.00"/>
    <s v="נסים גרידי"/>
    <n v="10250"/>
    <n v="35"/>
    <n v="18"/>
    <n v="17"/>
    <n v="48.98"/>
    <n v="0.51428571428571423"/>
    <x v="1"/>
    <e v="#N/A"/>
    <x v="622"/>
  </r>
  <r>
    <m/>
    <m/>
    <s v="4502502565"/>
    <s v="ZNB"/>
    <s v="0800"/>
    <s v=""/>
    <d v="2024-08-26T00:00:00"/>
    <d v="2024-01-16T00:00:00"/>
    <d v="2027-01-15T00:00:00"/>
    <m/>
    <s v="40544192"/>
    <s v="הרמן יהודית"/>
    <s v="040140287"/>
    <s v="3"/>
    <n v="9840"/>
    <s v="ILS"/>
    <n v="9840"/>
    <n v="13.54"/>
    <n v="1332.5"/>
    <n v="1332.5"/>
    <n v="8507.5"/>
    <s v=""/>
    <s v=" חבר וועדה המייעצת למאבק בסחר בבני אדם אשת קשר: רו"/>
    <s v="X"/>
    <n v="0"/>
    <s v="@FM@"/>
    <s v="76"/>
    <s v=""/>
    <s v="305394199"/>
    <s v="  8,507.50"/>
    <s v="נסים גרידי"/>
    <n v="8507.5"/>
    <n v="35"/>
    <n v="18"/>
    <n v="17"/>
    <n v="13.54"/>
    <n v="0.51428571428571423"/>
    <x v="0"/>
    <e v="#N/A"/>
    <x v="622"/>
  </r>
  <r>
    <m/>
    <m/>
    <s v="4502503454"/>
    <s v="ZC"/>
    <s v="0800"/>
    <s v=""/>
    <d v="2024-08-28T00:00:00"/>
    <m/>
    <m/>
    <m/>
    <s v="40445247"/>
    <s v="ביגל רפאלה"/>
    <s v="015450323"/>
    <s v="3"/>
    <n v="2035.5"/>
    <s v="ILS"/>
    <n v="2035.5"/>
    <n v="0"/>
    <n v="0"/>
    <n v="0"/>
    <n v="2035.5"/>
    <s v=""/>
    <s v=" ליווי מקצועי עבור הרצאה של המנכ&quot;ל בז'נבה איש קשר:"/>
    <s v=""/>
    <n v="0"/>
    <s v="@FM@"/>
    <s v="23"/>
    <s v="57"/>
    <s v="305394199"/>
    <s v=""/>
    <s v="אביה וייס"/>
    <n v="2035.5"/>
    <n v="0"/>
    <n v="1507"/>
    <e v="#NUM!"/>
    <n v="0"/>
    <e v="#DIV/0!"/>
    <x v="3"/>
    <e v="#N/A"/>
    <x v="757"/>
  </r>
  <r>
    <m/>
    <m/>
    <s v="4502503465"/>
    <s v="ZPFC"/>
    <s v="0800"/>
    <s v=""/>
    <d v="2024-08-28T00:00:00"/>
    <m/>
    <m/>
    <m/>
    <s v="40001103"/>
    <s v="קרביץ )4791( בעמ"/>
    <s v="510674039"/>
    <s v="3"/>
    <n v="2208.8000000000002"/>
    <s v="ILS"/>
    <n v="2208.8000000000002"/>
    <n v="52.35"/>
    <n v="1151.52"/>
    <n v="1151.51"/>
    <n v="1093.5"/>
    <s v=""/>
    <s v=" ציוד משרדי עבור בית הדין לאוכלוסין והגירה תל אביב"/>
    <s v="X"/>
    <n v="0"/>
    <s v="@FM@"/>
    <s v="07"/>
    <s v=""/>
    <s v="305394199"/>
    <s v=""/>
    <s v="יוסי ביטון"/>
    <n v="1057.28"/>
    <n v="0"/>
    <n v="1507"/>
    <e v="#NUM!"/>
    <n v="52.35"/>
    <e v="#DIV/0!"/>
    <x v="3"/>
    <e v="#N/A"/>
    <x v="171"/>
  </r>
  <r>
    <m/>
    <m/>
    <s v="4502504457"/>
    <s v="ZNB"/>
    <s v="0800"/>
    <s v=""/>
    <d v="2024-09-02T00:00:00"/>
    <m/>
    <m/>
    <m/>
    <s v="10000028"/>
    <s v="משטרת ישראל"/>
    <s v=""/>
    <s v="3"/>
    <n v="29300"/>
    <s v="ILS"/>
    <n v="29300"/>
    <n v="0"/>
    <n v="0"/>
    <n v="0"/>
    <n v="29300"/>
    <s v=""/>
    <s v=" תשתיות המחלקה לחקירות שוטרים קמ&quot;ש נוף הגליל איש ק"/>
    <s v=""/>
    <n v="0"/>
    <s v="@FM@"/>
    <s v="85"/>
    <s v=""/>
    <s v="305394199"/>
    <s v=""/>
    <s v="גלעד גור"/>
    <n v="29300"/>
    <n v="0"/>
    <n v="1507"/>
    <e v="#NUM!"/>
    <n v="0"/>
    <e v="#DIV/0!"/>
    <x v="3"/>
    <e v="#N/A"/>
    <x v="758"/>
  </r>
  <r>
    <m/>
    <m/>
    <s v="4502507316"/>
    <s v="ZNB"/>
    <s v="0800"/>
    <s v=""/>
    <d v="2024-09-09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גנסין נ' וואן זירו הבנק הדיגיטלי בע&quot;מ ת&quot;צ-43534-0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679"/>
  </r>
  <r>
    <m/>
    <m/>
    <s v="4502507324"/>
    <s v="ZNB"/>
    <s v="0800"/>
    <s v=""/>
    <d v="2024-09-09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שמעוני ואח' נ' שירותי בריאות כללית ואח' ת&quot;צ-42466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759"/>
  </r>
  <r>
    <m/>
    <m/>
    <s v="4502508326"/>
    <s v="ZNB"/>
    <s v="0800"/>
    <s v=""/>
    <d v="2024-09-11T00:00:00"/>
    <m/>
    <m/>
    <m/>
    <s v="40278931"/>
    <s v="כהן קרן"/>
    <s v="326865615"/>
    <s v="3"/>
    <n v="3630.77"/>
    <s v="ILS"/>
    <n v="3630.77"/>
    <n v="0"/>
    <n v="0"/>
    <n v="0"/>
    <n v="3630.77"/>
    <s v=""/>
    <s v=" כיבוד עבור הרמת כוסית המחלקה לחקירות שוטרים איש ק"/>
    <s v=""/>
    <n v="0"/>
    <s v="@FM@"/>
    <s v="23"/>
    <s v="57"/>
    <s v="305394199"/>
    <s v=""/>
    <s v="גלעד גור"/>
    <n v="3630.77"/>
    <n v="0"/>
    <n v="1507"/>
    <e v="#NUM!"/>
    <n v="0"/>
    <e v="#DIV/0!"/>
    <x v="3"/>
    <e v="#N/A"/>
    <x v="389"/>
  </r>
  <r>
    <m/>
    <m/>
    <s v="4502510414"/>
    <s v="ZNB"/>
    <s v="0800"/>
    <s v=""/>
    <d v="2024-09-17T00:00:00"/>
    <d v="2024-07-16T00:00:00"/>
    <d v="2025-03-31T00:00:00"/>
    <m/>
    <s v="40011862"/>
    <s v="ארדן קונטרול-טק בע&quot;מ"/>
    <s v="511018913"/>
    <s v="3"/>
    <n v="31026.92"/>
    <s v="ILS"/>
    <n v="31026.92"/>
    <n v="0"/>
    <n v="0"/>
    <n v="0"/>
    <n v="31026.92"/>
    <s v=""/>
    <s v=" תחזוקת מערכות ביטחון עבור הטאבו הנהלה איש קשר: ני"/>
    <s v=""/>
    <n v="0"/>
    <s v="@FM@"/>
    <s v="95"/>
    <s v=""/>
    <s v="305394199"/>
    <s v=""/>
    <s v="ניר הרוש"/>
    <n v="31026.92"/>
    <n v="8"/>
    <n v="12"/>
    <e v="#NUM!"/>
    <n v="0"/>
    <n v="1.5"/>
    <x v="0"/>
    <e v="#N/A"/>
    <x v="754"/>
  </r>
  <r>
    <m/>
    <m/>
    <s v="4502510602"/>
    <s v="ZNB"/>
    <s v="0800"/>
    <s v=""/>
    <d v="2024-09-17T00:00:00"/>
    <m/>
    <m/>
    <m/>
    <s v="40317181"/>
    <s v="עתאמנה אבו ריא בהאא"/>
    <s v="025991647"/>
    <s v="3"/>
    <n v="4169.97"/>
    <s v="ILS"/>
    <n v="4169.97"/>
    <n v="0"/>
    <n v="0"/>
    <n v="0"/>
    <n v="4169.97"/>
    <s v=""/>
    <s v=" הרצאה וליווי מייצגי קטינים והנגשת שירותי הסיוע המ"/>
    <s v=""/>
    <n v="0"/>
    <s v="@FM@"/>
    <s v="23"/>
    <s v="57"/>
    <s v="305394199"/>
    <s v="  3,533.88"/>
    <s v=""/>
    <n v="4169.97"/>
    <n v="0"/>
    <n v="1507"/>
    <e v="#NUM!"/>
    <n v="0"/>
    <e v="#DIV/0!"/>
    <x v="3"/>
    <e v="#N/A"/>
    <x v="760"/>
  </r>
  <r>
    <m/>
    <m/>
    <s v="4502510612"/>
    <s v="ZNB"/>
    <s v="0800"/>
    <s v=""/>
    <d v="2024-09-17T00:00:00"/>
    <m/>
    <m/>
    <m/>
    <s v="41509960"/>
    <s v="אעלימי קבהה נסרין"/>
    <s v="034306688"/>
    <s v="3"/>
    <n v="4625.26"/>
    <s v="ILS"/>
    <n v="4625.26"/>
    <n v="0"/>
    <n v="0"/>
    <n v="0"/>
    <n v="4625.26"/>
    <s v=""/>
    <s v=" הרצאה וליווי מייצגי קטינים והנגשת שירותי הסיוע המ"/>
    <s v=""/>
    <n v="0"/>
    <s v="@FM@"/>
    <s v="23"/>
    <s v="57"/>
    <s v="305394199"/>
    <s v="  3,919.72"/>
    <s v=""/>
    <n v="4625.26"/>
    <n v="0"/>
    <n v="1507"/>
    <e v="#NUM!"/>
    <n v="0"/>
    <e v="#DIV/0!"/>
    <x v="3"/>
    <e v="#N/A"/>
    <x v="760"/>
  </r>
  <r>
    <m/>
    <m/>
    <s v="4502510614"/>
    <s v="ZPFC"/>
    <s v="0800"/>
    <s v=""/>
    <d v="2024-09-17T00:00:00"/>
    <m/>
    <m/>
    <m/>
    <s v="40200779"/>
    <s v="א&quot;ד מירז תעשיות בע&quot;מ"/>
    <s v="511402125"/>
    <s v="3"/>
    <n v="2796.6"/>
    <s v="ILS"/>
    <n v="2796.6"/>
    <n v="0"/>
    <n v="0"/>
    <n v="0"/>
    <n v="2665.35"/>
    <s v=""/>
    <s v=" ריהוט משרדי עבור ממונה על חדלות פירעון ת&quot;א אשת קש"/>
    <s v="X"/>
    <n v="0"/>
    <s v="@FM@"/>
    <s v="07"/>
    <s v=""/>
    <s v="305394199"/>
    <s v=""/>
    <s v="אליאנה טננבאום"/>
    <n v="2796.6"/>
    <n v="0"/>
    <n v="1507"/>
    <e v="#NUM!"/>
    <n v="0"/>
    <e v="#DIV/0!"/>
    <x v="3"/>
    <e v="#N/A"/>
    <x v="219"/>
  </r>
  <r>
    <m/>
    <m/>
    <s v="4502511488"/>
    <s v="ZNB"/>
    <s v="0800"/>
    <s v=""/>
    <d v="2024-09-24T00:00:00"/>
    <m/>
    <m/>
    <m/>
    <s v="42052596"/>
    <s v="צבעים בצלחת בע&quot;מ"/>
    <s v="515816916"/>
    <s v="3"/>
    <n v="4827.8900000000003"/>
    <s v="ILS"/>
    <n v="4827.8900000000003"/>
    <n v="25.73"/>
    <n v="1235.03"/>
    <n v="1235.03"/>
    <n v="3272.75"/>
    <s v=""/>
    <s v=" כיבוד עבור כנס הכשרה בנושא חוק חיסיון וראיות סיוע"/>
    <s v=""/>
    <n v="0"/>
    <s v="@FM@"/>
    <s v="23"/>
    <s v="57"/>
    <s v="305394199"/>
    <s v=""/>
    <s v=""/>
    <n v="3272.75"/>
    <n v="0"/>
    <n v="1507"/>
    <e v="#NUM!"/>
    <n v="25.73"/>
    <e v="#DIV/0!"/>
    <x v="3"/>
    <e v="#N/A"/>
    <x v="389"/>
  </r>
  <r>
    <m/>
    <m/>
    <s v="4502512018"/>
    <s v="ZNB"/>
    <s v="0800"/>
    <s v=""/>
    <d v="2024-09-25T00:00:00"/>
    <m/>
    <m/>
    <m/>
    <s v="40274373"/>
    <s v="קופרשמיט את גולדשטיין משרד עורכי די"/>
    <s v=""/>
    <s v="3"/>
    <n v="100536"/>
    <s v="ILS"/>
    <n v="100536"/>
    <n v="0"/>
    <n v="0"/>
    <n v="0"/>
    <n v="100536"/>
    <s v=""/>
    <s v=" התקשרות עם עו&quot;ד מתמחה לתחום קיבוצים שיתופיים סיוע"/>
    <s v="X"/>
    <n v="0"/>
    <s v="@FM@"/>
    <s v="23"/>
    <s v="57"/>
    <s v="305394199"/>
    <s v=" 85,200.00"/>
    <s v=""/>
    <n v="100536"/>
    <n v="0"/>
    <n v="1507"/>
    <e v="#NUM!"/>
    <n v="0"/>
    <e v="#DIV/0!"/>
    <x v="3"/>
    <e v="#N/A"/>
    <x v="12"/>
  </r>
  <r>
    <m/>
    <m/>
    <s v="4502513413"/>
    <s v="ZPFC"/>
    <s v="0800"/>
    <s v=""/>
    <d v="2024-09-29T00:00:00"/>
    <m/>
    <m/>
    <m/>
    <s v="40003692"/>
    <s v="טופ-ליין יבוא ושיווק רהיטים בע&quot;מ"/>
    <s v="511613564"/>
    <s v="3"/>
    <n v="257.18"/>
    <s v="ILS"/>
    <n v="257.18"/>
    <n v="0"/>
    <n v="0"/>
    <n v="0"/>
    <n v="257.18"/>
    <s v=""/>
    <s v=" מדידה ותכנון מקדים עבור ריהוט סיוע משפטי ירושלים"/>
    <s v=""/>
    <n v="0"/>
    <s v="@FM@"/>
    <s v="07"/>
    <s v=""/>
    <s v="305394199"/>
    <s v=""/>
    <s v=""/>
    <n v="257.18"/>
    <n v="0"/>
    <n v="1507"/>
    <e v="#NUM!"/>
    <n v="0"/>
    <e v="#DIV/0!"/>
    <x v="3"/>
    <e v="#N/A"/>
    <x v="761"/>
  </r>
  <r>
    <m/>
    <m/>
    <s v="4502513420"/>
    <s v="ZPFC"/>
    <s v="0800"/>
    <s v=""/>
    <d v="2024-09-29T00:00:00"/>
    <m/>
    <m/>
    <m/>
    <s v="40003692"/>
    <s v="טופ-ליין יבוא ושיווק רהיטים בע&quot;מ"/>
    <s v="511613564"/>
    <s v="3"/>
    <n v="633.9"/>
    <s v="ILS"/>
    <n v="633.9"/>
    <n v="0"/>
    <n v="0"/>
    <n v="0"/>
    <n v="680.15"/>
    <s v=""/>
    <s v=" כסא אורתופדי עבור ספיר איבזמיל סייבר ביטחון אשת ק"/>
    <s v="X"/>
    <n v="0"/>
    <s v="@FM@"/>
    <s v="07"/>
    <s v=""/>
    <s v="305394199"/>
    <s v=""/>
    <s v="נעמה נעמי שלום שמואל"/>
    <n v="633.9"/>
    <n v="0"/>
    <n v="1507"/>
    <e v="#NUM!"/>
    <n v="0"/>
    <e v="#DIV/0!"/>
    <x v="3"/>
    <e v="#N/A"/>
    <x v="762"/>
  </r>
  <r>
    <m/>
    <m/>
    <s v="4502513827"/>
    <s v="ZNB"/>
    <s v="0800"/>
    <s v=""/>
    <d v="2024-09-30T00:00:00"/>
    <m/>
    <m/>
    <m/>
    <s v="41579730"/>
    <s v="קסטל זהר"/>
    <s v="032454407"/>
    <s v="3"/>
    <n v="1051.3800000000001"/>
    <s v="ILS"/>
    <n v="1051.3800000000001"/>
    <n v="0"/>
    <n v="1051.3800000000001"/>
    <n v="0"/>
    <n v="1051.3800000000001"/>
    <s v=""/>
    <s v=" פלסטרים עמידים במים עבור אגף הביטחון איש קשר: אית"/>
    <s v=""/>
    <n v="0"/>
    <s v="@FM@"/>
    <s v="23"/>
    <s v="57"/>
    <s v="305394199"/>
    <s v=""/>
    <s v="רפי אזרך"/>
    <n v="1051.3800000000001"/>
    <n v="0"/>
    <n v="1507"/>
    <e v="#NUM!"/>
    <n v="0"/>
    <e v="#DIV/0!"/>
    <x v="3"/>
    <e v="#N/A"/>
    <x v="763"/>
  </r>
  <r>
    <m/>
    <m/>
    <s v="4502513914"/>
    <s v="ZNB"/>
    <s v="0800"/>
    <s v=""/>
    <d v="2024-09-30T00:00:00"/>
    <m/>
    <m/>
    <m/>
    <s v="41603653"/>
    <s v="איי די אס טקטיקל סולושנס בע&quot;מ"/>
    <s v="515511061"/>
    <s v="3"/>
    <n v="4897"/>
    <s v="ILS"/>
    <n v="4897"/>
    <n v="0"/>
    <n v="0"/>
    <n v="0"/>
    <n v="4897"/>
    <s v=""/>
    <s v=" ציוד נלווה לנשק עבור אגף הביטחון איש קשר: איתן מר"/>
    <s v=""/>
    <n v="0"/>
    <s v="@FM@"/>
    <s v="23"/>
    <s v="57"/>
    <s v="305394199"/>
    <s v=""/>
    <s v="רפי אזרך"/>
    <n v="4897"/>
    <n v="0"/>
    <n v="1507"/>
    <e v="#NUM!"/>
    <n v="0"/>
    <e v="#DIV/0!"/>
    <x v="3"/>
    <e v="#N/A"/>
    <x v="672"/>
  </r>
  <r>
    <m/>
    <m/>
    <s v="4502514072"/>
    <s v="ZNB"/>
    <s v="0800"/>
    <s v=""/>
    <d v="2024-09-30T00:00:00"/>
    <d v="2022-10-20T00:00:00"/>
    <d v="2025-10-20T00:00:00"/>
    <m/>
    <s v="40242347"/>
    <s v="כהן קגן אלי"/>
    <s v="016492118"/>
    <s v="3"/>
    <n v="10041.799999999999"/>
    <s v="ILS"/>
    <n v="10041.799999999999"/>
    <n v="21.44"/>
    <n v="2152.8000000000002"/>
    <n v="2152.8000000000002"/>
    <n v="7889"/>
    <s v=""/>
    <s v=" יו&quot;ר ועדה במועצה הציבורית להגנת הפרטיות (יעוץ וחק"/>
    <s v="X"/>
    <n v="0"/>
    <s v="@FM@"/>
    <s v="76"/>
    <s v=""/>
    <s v="305394199"/>
    <s v="  6,670.00"/>
    <s v="עדי מרום"/>
    <n v="7889"/>
    <n v="36"/>
    <n v="33"/>
    <n v="2"/>
    <n v="21.44"/>
    <n v="0.91666666666666663"/>
    <x v="0"/>
    <e v="#N/A"/>
    <x v="598"/>
  </r>
  <r>
    <m/>
    <m/>
    <s v="4502514073"/>
    <s v="ZNB"/>
    <s v="0800"/>
    <s v=""/>
    <d v="2024-09-30T00:00:00"/>
    <m/>
    <m/>
    <m/>
    <s v="41378938"/>
    <s v="בר יהודה שחר"/>
    <s v="032235541"/>
    <s v=""/>
    <n v="0"/>
    <s v="ILS"/>
    <n v="0"/>
    <n v="0"/>
    <n v="0"/>
    <n v="0"/>
    <n v="0"/>
    <s v="X"/>
    <s v=""/>
    <s v=""/>
    <n v="0"/>
    <s v=""/>
    <s v=""/>
    <s v=""/>
    <s v="305394199"/>
    <s v=""/>
    <s v=""/>
    <n v="0"/>
    <n v="0"/>
    <n v="1507"/>
    <e v="#NUM!"/>
    <n v="0"/>
    <e v="#DIV/0!"/>
    <x v="3"/>
    <e v="#N/A"/>
    <x v="322"/>
  </r>
  <r>
    <m/>
    <m/>
    <s v="4502515146"/>
    <s v="ZNB"/>
    <s v="0800"/>
    <s v=""/>
    <d v="2024-10-06T00:00:00"/>
    <d v="2023-09-10T00:00:00"/>
    <d v="2026-09-09T00:00:00"/>
    <m/>
    <s v="41106874"/>
    <s v="קיסר משה"/>
    <s v="029547197"/>
    <s v="2"/>
    <n v="96760"/>
    <s v="ILS"/>
    <n v="96760"/>
    <n v="50"/>
    <n v="41141.449999999997"/>
    <n v="41141.449999999997"/>
    <n v="48380"/>
    <s v=""/>
    <s v=" חבר ועדת ערר מס רכוש (לשכה משפטית) אשת קשר יעל מי"/>
    <s v="X"/>
    <n v="0"/>
    <s v="@FM@"/>
    <s v="76"/>
    <s v=""/>
    <s v="305394199"/>
    <s v=" 41,000.00"/>
    <s v="אורטל מויאל"/>
    <n v="48380"/>
    <n v="35"/>
    <n v="22"/>
    <n v="13"/>
    <n v="50"/>
    <n v="0.62857142857142856"/>
    <x v="1"/>
    <e v="#N/A"/>
    <x v="578"/>
  </r>
  <r>
    <m/>
    <m/>
    <s v="4502515889"/>
    <s v="ZPFC"/>
    <s v="0800"/>
    <s v=""/>
    <d v="2024-10-08T00:00:00"/>
    <m/>
    <m/>
    <m/>
    <s v="40001103"/>
    <s v="קרביץ )4791( בעמ"/>
    <s v="510674039"/>
    <s v="3"/>
    <n v="2433.92"/>
    <s v="ILS"/>
    <n v="2433.92"/>
    <n v="95.75"/>
    <n v="2335.7600000000002"/>
    <n v="2310.77"/>
    <n v="106.93"/>
    <s v=""/>
    <s v=" ציוד משרדי עבור בית הדין השרעי לערעורים באקה אשת"/>
    <s v="X"/>
    <n v="0"/>
    <s v="@FM@"/>
    <s v="07"/>
    <s v=""/>
    <s v="305394199"/>
    <s v=""/>
    <s v="קמר אבו אל הוא"/>
    <n v="103.39"/>
    <n v="0"/>
    <n v="1507"/>
    <e v="#NUM!"/>
    <n v="95.75"/>
    <e v="#DIV/0!"/>
    <x v="3"/>
    <e v="#N/A"/>
    <x v="171"/>
  </r>
  <r>
    <m/>
    <m/>
    <s v="4502516097"/>
    <s v="ZPFC"/>
    <s v="0800"/>
    <s v=""/>
    <d v="2024-10-08T00:00:00"/>
    <m/>
    <m/>
    <m/>
    <s v="40008948"/>
    <s v="רהיטי הכח )1991( בע&quot;מ"/>
    <s v="511599920"/>
    <s v="3"/>
    <n v="14430.81"/>
    <s v="ILS"/>
    <n v="14430.81"/>
    <n v="0"/>
    <n v="0"/>
    <n v="0"/>
    <n v="15483.68"/>
    <s v=""/>
    <s v=" כסאות עבור המחלקה לחקירות שוטרים נתניה איש קשר: ה"/>
    <s v="X"/>
    <n v="0"/>
    <s v="@FM@"/>
    <s v="07"/>
    <s v=""/>
    <s v="305394199"/>
    <s v=""/>
    <s v="גלעד גור"/>
    <n v="14430.81"/>
    <n v="0"/>
    <n v="1507"/>
    <e v="#NUM!"/>
    <n v="0"/>
    <e v="#DIV/0!"/>
    <x v="3"/>
    <e v="#N/A"/>
    <x v="463"/>
  </r>
  <r>
    <m/>
    <m/>
    <s v="4502516101"/>
    <s v="ZPFC"/>
    <s v="0800"/>
    <s v=""/>
    <d v="2024-10-08T00:00:00"/>
    <m/>
    <m/>
    <m/>
    <s v="42154990"/>
    <s v="אטיאס רן"/>
    <s v="061237962"/>
    <s v="3"/>
    <n v="4189"/>
    <s v="ILS"/>
    <n v="4189"/>
    <n v="0"/>
    <n v="0"/>
    <n v="0"/>
    <n v="4189"/>
    <s v=""/>
    <s v=" צמחייה עבור המחלקה לחקירות שוטרים נתניה איש קשר:"/>
    <s v=""/>
    <n v="0"/>
    <s v="@FM@"/>
    <s v="23"/>
    <s v="57"/>
    <s v="305394199"/>
    <s v=""/>
    <s v="גלעד גור"/>
    <n v="4189"/>
    <n v="0"/>
    <n v="1507"/>
    <e v="#NUM!"/>
    <n v="0"/>
    <e v="#DIV/0!"/>
    <x v="3"/>
    <e v="#N/A"/>
    <x v="412"/>
  </r>
  <r>
    <m/>
    <m/>
    <s v="4502516106"/>
    <s v="ZPFC"/>
    <s v="0800"/>
    <s v=""/>
    <d v="2024-10-0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סף 65 +התקנה ותלייה עבור מח&quot;ש נתניה איש קשר:  גל"/>
    <s v="X"/>
    <n v="0"/>
    <s v="@FM@"/>
    <s v="07"/>
    <s v=""/>
    <s v="305394199"/>
    <s v=""/>
    <s v="גלעד גור"/>
    <n v="2527.4499999999998"/>
    <n v="0"/>
    <n v="1507"/>
    <e v="#NUM!"/>
    <n v="0"/>
    <e v="#DIV/0!"/>
    <x v="3"/>
    <e v="#N/A"/>
    <x v="764"/>
  </r>
  <r>
    <m/>
    <m/>
    <s v="4502516264"/>
    <s v="ZNB"/>
    <s v="0800"/>
    <s v=""/>
    <d v="2024-10-08T00:00:00"/>
    <m/>
    <m/>
    <m/>
    <s v="42463534"/>
    <s v="גריסריו צפורית"/>
    <s v="036253573"/>
    <s v="3"/>
    <n v="3926.4"/>
    <s v="ILS"/>
    <n v="3926.4"/>
    <n v="45.03"/>
    <n v="1770.81"/>
    <n v="1767.92"/>
    <n v="2158.48"/>
    <s v=""/>
    <s v=" יעוץ סוציאלי עבור ייצוג קטינים במסגרת תקציב ברלינ"/>
    <s v="X"/>
    <n v="0"/>
    <s v="@FM@"/>
    <s v="23"/>
    <s v="57"/>
    <s v="305394199"/>
    <s v="  2,245.41"/>
    <s v=""/>
    <n v="2158.48"/>
    <n v="0"/>
    <n v="1507"/>
    <e v="#NUM!"/>
    <n v="45.03"/>
    <e v="#DIV/0!"/>
    <x v="3"/>
    <e v="#N/A"/>
    <x v="765"/>
  </r>
  <r>
    <m/>
    <m/>
    <s v="4502516277"/>
    <s v="ZNB"/>
    <s v="0800"/>
    <s v=""/>
    <d v="2024-10-08T00:00:00"/>
    <m/>
    <m/>
    <m/>
    <s v="41378938"/>
    <s v="בר יהודה שחר"/>
    <s v="032235541"/>
    <s v="3"/>
    <n v="4975"/>
    <s v="ILS"/>
    <n v="4975"/>
    <n v="0"/>
    <n v="0"/>
    <n v="0"/>
    <n v="4975"/>
    <s v=""/>
    <s v=" ייעוץ למערך ייצוג קטינים בסיוע המשפטי במסגרת תקצי"/>
    <s v="X"/>
    <n v="0"/>
    <s v="@FM@"/>
    <s v="23"/>
    <s v="57"/>
    <s v="305394199"/>
    <s v="  4,438.00"/>
    <s v=""/>
    <n v="4975"/>
    <n v="0"/>
    <n v="1507"/>
    <e v="#NUM!"/>
    <n v="0"/>
    <e v="#DIV/0!"/>
    <x v="3"/>
    <e v="#N/A"/>
    <x v="766"/>
  </r>
  <r>
    <m/>
    <m/>
    <s v="4502516679"/>
    <s v="ZPFC"/>
    <s v="0800"/>
    <s v=""/>
    <d v="2024-10-09T00:00:00"/>
    <m/>
    <m/>
    <m/>
    <s v="41915625"/>
    <s v="לייזר מכוני העתקות בע&quot;מ"/>
    <s v="514864370"/>
    <s v="3"/>
    <n v="503.86"/>
    <s v="ILS"/>
    <n v="503.86"/>
    <n v="0"/>
    <n v="0"/>
    <n v="0"/>
    <n v="503.86"/>
    <s v=""/>
    <s v=" חותמות עבור חדלות פרעון ב&quot;ש אשת קשר: מיה לוי סאיל"/>
    <s v=""/>
    <n v="0"/>
    <s v="@FM@"/>
    <s v="23"/>
    <s v="57"/>
    <s v="305394199"/>
    <s v=""/>
    <s v="מיה לוי"/>
    <n v="503.86"/>
    <n v="0"/>
    <n v="1507"/>
    <e v="#NUM!"/>
    <n v="0"/>
    <e v="#DIV/0!"/>
    <x v="3"/>
    <e v="#N/A"/>
    <x v="398"/>
  </r>
  <r>
    <m/>
    <m/>
    <s v="4502518962"/>
    <s v="ZPFC"/>
    <s v="0800"/>
    <s v=""/>
    <d v="2024-10-15T00:00:00"/>
    <m/>
    <m/>
    <m/>
    <s v="40973960"/>
    <s v="פרקש איתן דוד"/>
    <s v="314718305"/>
    <s v="3"/>
    <n v="3200"/>
    <s v="ILS"/>
    <n v="3200"/>
    <n v="0"/>
    <n v="0"/>
    <n v="0"/>
    <n v="3200"/>
    <s v=""/>
    <s v=" הדפסה על קנבס עבור מח&quot;ש נתניה איש קשר: גלעד גור,"/>
    <s v=""/>
    <n v="0"/>
    <s v="@FM@"/>
    <s v="23"/>
    <s v="57"/>
    <s v="305394199"/>
    <s v=""/>
    <s v="גלעד גור"/>
    <n v="3200"/>
    <n v="0"/>
    <n v="1507"/>
    <e v="#NUM!"/>
    <n v="0"/>
    <e v="#DIV/0!"/>
    <x v="3"/>
    <e v="#N/A"/>
    <x v="418"/>
  </r>
  <r>
    <m/>
    <m/>
    <s v="4502520569"/>
    <s v="ZNB"/>
    <s v="0800"/>
    <s v=""/>
    <d v="2024-10-28T00:00:00"/>
    <m/>
    <m/>
    <m/>
    <s v="40001103"/>
    <s v="קרביץ )4791( בעמ"/>
    <s v="510674039"/>
    <s v="3"/>
    <n v="1917.5"/>
    <s v="ILS"/>
    <n v="1917.5"/>
    <n v="0"/>
    <n v="1917.5"/>
    <n v="0"/>
    <n v="1917.5"/>
    <s v=""/>
    <s v=" עט כדורי ממותג  עבור בית הדין לאוכלוסין והגירה אי"/>
    <s v=""/>
    <n v="0"/>
    <s v="@FM@"/>
    <s v="23"/>
    <s v="57"/>
    <s v="305394199"/>
    <s v=""/>
    <s v="יוסי ביטון"/>
    <n v="1917.5"/>
    <n v="0"/>
    <n v="1507"/>
    <e v="#NUM!"/>
    <n v="0"/>
    <e v="#DIV/0!"/>
    <x v="3"/>
    <e v="#N/A"/>
    <x v="767"/>
  </r>
  <r>
    <m/>
    <m/>
    <s v="4502521193"/>
    <s v="ZNB"/>
    <s v="0800"/>
    <s v=""/>
    <d v="2024-10-29T00:00:00"/>
    <m/>
    <m/>
    <m/>
    <s v="40254384"/>
    <s v="אחים חסיד חברה קבלנית לבניה בע&quot;מ"/>
    <s v="511089484"/>
    <s v="3"/>
    <n v="3630.86"/>
    <s v="ILS"/>
    <n v="3630.86"/>
    <n v="0"/>
    <n v="0"/>
    <n v="0"/>
    <n v="3630.86"/>
    <s v=""/>
    <s v=" חניה עבור כנס נפגע עבירה סיוע משפטי ירושלים איש ק"/>
    <s v=""/>
    <n v="0"/>
    <s v="@FM@"/>
    <s v="23"/>
    <s v="57"/>
    <s v="305394199"/>
    <s v=""/>
    <s v=""/>
    <n v="3630.86"/>
    <n v="0"/>
    <n v="1507"/>
    <e v="#NUM!"/>
    <n v="0"/>
    <e v="#DIV/0!"/>
    <x v="3"/>
    <e v="#N/A"/>
    <x v="69"/>
  </r>
  <r>
    <m/>
    <m/>
    <s v="4502521326"/>
    <s v="ZNB"/>
    <s v="0800"/>
    <s v=""/>
    <d v="2024-10-29T00:00:00"/>
    <m/>
    <m/>
    <m/>
    <s v="40548852"/>
    <s v="גורודיסקי רם"/>
    <s v="028808863"/>
    <s v="3"/>
    <n v="20000"/>
    <s v="ILS"/>
    <n v="20000"/>
    <n v="18"/>
    <n v="3600"/>
    <n v="3600"/>
    <n v="16400"/>
    <s v=""/>
    <s v=" כרמי ואח' נ' חברת פרטנר תקשורת בע&quot;מ ת&quot;צ-61784-02-"/>
    <s v=""/>
    <n v="0"/>
    <s v="@FM@"/>
    <s v="91"/>
    <s v=""/>
    <s v="305394199"/>
    <s v=""/>
    <s v="עדי מרום"/>
    <n v="16400"/>
    <n v="0"/>
    <n v="1507"/>
    <e v="#NUM!"/>
    <n v="18"/>
    <e v="#DIV/0!"/>
    <x v="3"/>
    <e v="#N/A"/>
    <x v="768"/>
  </r>
  <r>
    <m/>
    <m/>
    <s v="4502521958"/>
    <s v="ZNB"/>
    <s v="0800"/>
    <s v=""/>
    <d v="2024-10-30T00:00:00"/>
    <m/>
    <m/>
    <m/>
    <s v="40312463"/>
    <s v="עזרא הדר"/>
    <s v="301836649"/>
    <s v="3"/>
    <n v="1205.58"/>
    <s v="ILS"/>
    <n v="1205.58"/>
    <n v="0"/>
    <n v="0"/>
    <n v="0"/>
    <n v="1205.58"/>
    <s v=""/>
    <s v=" הרצאה עבור כנס נפגע עבירה סיוע משפטי ירושלים איש"/>
    <s v=""/>
    <n v="0"/>
    <s v="@FM@"/>
    <s v="23"/>
    <s v="57"/>
    <s v="305394199"/>
    <s v="  1,021.67"/>
    <s v=""/>
    <n v="1205.58"/>
    <n v="0"/>
    <n v="1507"/>
    <e v="#NUM!"/>
    <n v="0"/>
    <e v="#DIV/0!"/>
    <x v="3"/>
    <e v="#N/A"/>
    <x v="730"/>
  </r>
  <r>
    <m/>
    <m/>
    <s v="4502522370"/>
    <s v="ZNB"/>
    <s v="0800"/>
    <s v=""/>
    <d v="2024-10-31T00:00:00"/>
    <m/>
    <m/>
    <m/>
    <s v="40007173"/>
    <s v="דיאלוג - יעוץ ארגוני, מחקר והדרכה ב"/>
    <s v="512719709"/>
    <s v="3"/>
    <n v="44958"/>
    <s v="ILS"/>
    <n v="44958"/>
    <n v="0"/>
    <n v="0"/>
    <n v="0"/>
    <n v="44958"/>
    <s v=""/>
    <s v=" פיתוח ערכת למידה בנושא עברות המתה ונפגעי עברות מי"/>
    <s v=""/>
    <n v="0"/>
    <s v="@FM@"/>
    <s v="23"/>
    <s v="57"/>
    <s v="305394199"/>
    <s v=""/>
    <s v=""/>
    <n v="44958"/>
    <n v="0"/>
    <n v="1507"/>
    <e v="#NUM!"/>
    <n v="0"/>
    <e v="#DIV/0!"/>
    <x v="3"/>
    <e v="#N/A"/>
    <x v="769"/>
  </r>
  <r>
    <m/>
    <m/>
    <s v="4502522435"/>
    <s v="ZNB"/>
    <s v="0800"/>
    <s v=""/>
    <d v="2024-10-31T00:00:00"/>
    <m/>
    <m/>
    <m/>
    <s v="40269761"/>
    <s v="נא לגעת (ע&quot;ר)"/>
    <s v=""/>
    <s v="3"/>
    <n v="4000"/>
    <s v="ILS"/>
    <n v="4000"/>
    <n v="0"/>
    <n v="0"/>
    <n v="0"/>
    <n v="4000"/>
    <s v=""/>
    <s v=" סדנת שפת הסימנים במסגרת קורס הכשרה חברה ערבית סיו"/>
    <s v=""/>
    <n v="0"/>
    <s v="@FM@"/>
    <s v="23"/>
    <s v="57"/>
    <s v="305394199"/>
    <s v=""/>
    <s v=""/>
    <n v="4000"/>
    <n v="0"/>
    <n v="1507"/>
    <e v="#NUM!"/>
    <n v="0"/>
    <e v="#DIV/0!"/>
    <x v="3"/>
    <e v="#N/A"/>
    <x v="770"/>
  </r>
  <r>
    <m/>
    <m/>
    <s v="4502522541"/>
    <s v="ZNB"/>
    <s v="0800"/>
    <s v=""/>
    <d v="2024-10-31T00:00:00"/>
    <m/>
    <m/>
    <m/>
    <s v="42853208"/>
    <s v="אסף פוזנר השקעות בע&quot;מ"/>
    <s v="516413291"/>
    <s v="3"/>
    <n v="523.83000000000004"/>
    <s v="ILS"/>
    <n v="523.83000000000004"/>
    <n v="0"/>
    <n v="0"/>
    <n v="0"/>
    <n v="523.83000000000004"/>
    <s v=""/>
    <s v=" הרצאה עבור כנס נפגע עבירה סיוע משפטי ירושלים איש"/>
    <s v=""/>
    <n v="0"/>
    <s v="@FM@"/>
    <s v="23"/>
    <s v="57"/>
    <s v="305394199"/>
    <s v="443.92"/>
    <s v=""/>
    <n v="523.83000000000004"/>
    <n v="0"/>
    <n v="1507"/>
    <e v="#NUM!"/>
    <n v="0"/>
    <e v="#DIV/0!"/>
    <x v="3"/>
    <e v="#N/A"/>
    <x v="730"/>
  </r>
  <r>
    <m/>
    <m/>
    <s v="4502522581"/>
    <s v="ZNB"/>
    <s v="0800"/>
    <s v=""/>
    <d v="2024-10-31T00:00:00"/>
    <m/>
    <m/>
    <m/>
    <s v="41992396"/>
    <s v="מ.ט. מזון קפה ויזמות בע&quot;מ"/>
    <s v="515616936"/>
    <s v=""/>
    <n v="2442.67"/>
    <s v="ILS"/>
    <n v="2442.67"/>
    <n v="0"/>
    <n v="0"/>
    <n v="0"/>
    <n v="0"/>
    <s v="X"/>
    <s v=""/>
    <s v=""/>
    <n v="0"/>
    <s v="@FM@"/>
    <s v=""/>
    <s v=""/>
    <s v="305394199"/>
    <s v=""/>
    <s v=""/>
    <n v="2442.67"/>
    <n v="0"/>
    <n v="1507"/>
    <e v="#NUM!"/>
    <n v="0"/>
    <e v="#DIV/0!"/>
    <x v="3"/>
    <e v="#N/A"/>
    <x v="322"/>
  </r>
  <r>
    <m/>
    <m/>
    <s v="4502522582"/>
    <s v="ZNB"/>
    <s v="0800"/>
    <s v=""/>
    <d v="2024-10-31T00:00:00"/>
    <m/>
    <m/>
    <m/>
    <s v="42052596"/>
    <s v="צבעים בצלחת בע&quot;מ"/>
    <s v="515816916"/>
    <s v=""/>
    <n v="2473.0500000000002"/>
    <s v="ILS"/>
    <n v="2473.0500000000002"/>
    <n v="0"/>
    <n v="0"/>
    <n v="0"/>
    <n v="0"/>
    <s v="X"/>
    <s v=" כיבוד לסדנת חוסן עבור סיוע משפטי הנהלה אורטל גברי"/>
    <s v=""/>
    <n v="0"/>
    <s v="@FM@"/>
    <s v=""/>
    <s v=""/>
    <s v="305394199"/>
    <s v=""/>
    <s v=""/>
    <n v="2473.0500000000002"/>
    <n v="0"/>
    <n v="1507"/>
    <e v="#NUM!"/>
    <n v="0"/>
    <e v="#DIV/0!"/>
    <x v="3"/>
    <e v="#N/A"/>
    <x v="771"/>
  </r>
  <r>
    <m/>
    <m/>
    <s v="4502522584"/>
    <s v="ZNB"/>
    <s v="0800"/>
    <s v=""/>
    <d v="2024-10-31T00:00:00"/>
    <m/>
    <m/>
    <m/>
    <s v="42000553"/>
    <s v="קרייף רונן"/>
    <s v="038557906"/>
    <s v=""/>
    <n v="2447.9899999999998"/>
    <s v="ILS"/>
    <n v="2447.9899999999998"/>
    <n v="0"/>
    <n v="0"/>
    <n v="0"/>
    <n v="0"/>
    <s v="X"/>
    <s v=""/>
    <s v=""/>
    <n v="0"/>
    <s v="@FM@"/>
    <s v=""/>
    <s v=""/>
    <s v="305394199"/>
    <s v=""/>
    <s v=""/>
    <n v="2447.9899999999998"/>
    <n v="0"/>
    <n v="1507"/>
    <e v="#NUM!"/>
    <n v="0"/>
    <e v="#DIV/0!"/>
    <x v="3"/>
    <e v="#N/A"/>
    <x v="322"/>
  </r>
  <r>
    <m/>
    <m/>
    <s v="4502522585"/>
    <s v="ZNB"/>
    <s v="0800"/>
    <s v=""/>
    <d v="2024-10-31T00:00:00"/>
    <m/>
    <m/>
    <m/>
    <s v="42052596"/>
    <s v="צבעים בצלחת בע&quot;מ"/>
    <s v="515816916"/>
    <s v=""/>
    <n v="2454.0500000000002"/>
    <s v="ILS"/>
    <n v="2454.0500000000002"/>
    <n v="0"/>
    <n v="0"/>
    <n v="0"/>
    <n v="0"/>
    <s v="X"/>
    <s v=""/>
    <s v=""/>
    <n v="0"/>
    <s v="@FM@"/>
    <s v=""/>
    <s v=""/>
    <s v="305394199"/>
    <s v=""/>
    <s v=""/>
    <n v="2454.0500000000002"/>
    <n v="0"/>
    <n v="1507"/>
    <e v="#NUM!"/>
    <n v="0"/>
    <e v="#DIV/0!"/>
    <x v="3"/>
    <e v="#N/A"/>
    <x v="322"/>
  </r>
  <r>
    <m/>
    <m/>
    <s v="4502522587"/>
    <s v="ZNB"/>
    <s v="0800"/>
    <s v=""/>
    <d v="2024-11-14T00:00:00"/>
    <m/>
    <m/>
    <m/>
    <s v="42849016"/>
    <s v="צרקה תמר"/>
    <s v="040548315"/>
    <s v=""/>
    <n v="3991.02"/>
    <s v="ILS"/>
    <n v="3991.02"/>
    <n v="0"/>
    <n v="0"/>
    <n v="0"/>
    <n v="0"/>
    <s v="X"/>
    <s v=" ייעוץ למערך ייצוג קטינים בסיוע המשפטי במסגרת תקצי"/>
    <s v="X"/>
    <n v="0"/>
    <s v=""/>
    <s v=""/>
    <s v=""/>
    <s v="305394199"/>
    <s v="  4,121.00"/>
    <s v=""/>
    <n v="3991.02"/>
    <n v="0"/>
    <n v="1507"/>
    <e v="#NUM!"/>
    <n v="0"/>
    <e v="#DIV/0!"/>
    <x v="3"/>
    <e v="#N/A"/>
    <x v="766"/>
  </r>
  <r>
    <m/>
    <m/>
    <s v="4502522588"/>
    <s v="ZA"/>
    <s v="0800"/>
    <s v=""/>
    <d v="2024-10-31T00:00:00"/>
    <m/>
    <m/>
    <m/>
    <s v="42000553"/>
    <s v="קרייף רונן"/>
    <s v="038557906"/>
    <s v=""/>
    <n v="3300.03"/>
    <s v="ILS"/>
    <n v="3300.03"/>
    <n v="0"/>
    <n v="0"/>
    <n v="0"/>
    <n v="0"/>
    <s v="X"/>
    <s v=" כיבוד להכשרה עבור סיוע משפטי הנהלה אורטל גברילוב"/>
    <s v=""/>
    <n v="0"/>
    <s v="@FM@"/>
    <s v=""/>
    <s v=""/>
    <s v="305394199"/>
    <s v=""/>
    <s v=""/>
    <n v="3300.03"/>
    <n v="0"/>
    <n v="1507"/>
    <e v="#NUM!"/>
    <n v="0"/>
    <e v="#DIV/0!"/>
    <x v="3"/>
    <e v="#N/A"/>
    <x v="772"/>
  </r>
  <r>
    <m/>
    <m/>
    <s v="4502522590"/>
    <s v="ZNB"/>
    <s v="0800"/>
    <s v=""/>
    <d v="2024-10-31T00:00:00"/>
    <m/>
    <m/>
    <m/>
    <s v="42696210"/>
    <s v="בן זאב נטע"/>
    <s v="057356958"/>
    <s v="3"/>
    <n v="20500"/>
    <s v="ILS"/>
    <n v="20500"/>
    <n v="0"/>
    <n v="0"/>
    <n v="0"/>
    <n v="20500"/>
    <s v=""/>
    <s v=" פיתוח כלים לתקשורת תומכת כשרות משפטית וזקנה עבור"/>
    <s v=""/>
    <n v="0"/>
    <s v="@FM@"/>
    <s v="23"/>
    <s v="57"/>
    <s v="305394199"/>
    <s v=""/>
    <s v=""/>
    <n v="20500"/>
    <n v="0"/>
    <n v="1507"/>
    <e v="#NUM!"/>
    <n v="0"/>
    <e v="#DIV/0!"/>
    <x v="3"/>
    <e v="#N/A"/>
    <x v="773"/>
  </r>
  <r>
    <m/>
    <m/>
    <s v="4502523610"/>
    <s v="ZNB"/>
    <s v="0800"/>
    <s v=""/>
    <d v="2024-11-04T00:00:00"/>
    <d v="2024-09-01T00:00:00"/>
    <d v="2025-12-31T00:00:00"/>
    <m/>
    <s v="40004927"/>
    <s v="מחצית היובל בע&quot;מ"/>
    <s v="512686114"/>
    <s v="3"/>
    <n v="100854.6"/>
    <s v="ILS"/>
    <n v="100854.6"/>
    <n v="0"/>
    <n v="0"/>
    <n v="0"/>
    <n v="100854.6"/>
    <s v=""/>
    <s v=" עבודות בינוי ושיפוצים קמ&quot;ש תל אביב קומות 8 ו-9 אי"/>
    <s v=""/>
    <n v="0"/>
    <s v="@FM@"/>
    <s v="23"/>
    <s v="01"/>
    <s v="305394199"/>
    <s v=""/>
    <s v="עוזי נעים"/>
    <n v="100854.6"/>
    <n v="15"/>
    <n v="11"/>
    <n v="4"/>
    <n v="0"/>
    <n v="0.73333333333333328"/>
    <x v="0"/>
    <e v="#N/A"/>
    <x v="2"/>
  </r>
  <r>
    <m/>
    <m/>
    <s v="4502525322"/>
    <s v="ZNB"/>
    <s v="0800"/>
    <s v=""/>
    <d v="2024-11-07T00:00:00"/>
    <d v="2024-09-26T00:00:00"/>
    <d v="2027-09-25T00:00:00"/>
    <m/>
    <s v="42805271"/>
    <s v="שי וזאן הילה"/>
    <s v="040395147"/>
    <s v="3"/>
    <n v="48380"/>
    <s v="ILS"/>
    <n v="48380"/>
    <n v="17.63"/>
    <n v="8526.98"/>
    <n v="8526.98"/>
    <n v="39853.019999999997"/>
    <s v=""/>
    <s v=" חבר וועדת עזבונות אפוטרופוס כללי אשת קשר: אורטל ב"/>
    <s v="X"/>
    <n v="0"/>
    <s v="@FM@"/>
    <s v="76"/>
    <s v=""/>
    <s v="305394199"/>
    <s v=" 33,773.75"/>
    <s v="נסים גרידי"/>
    <n v="39853.019999999997"/>
    <n v="35"/>
    <n v="10"/>
    <n v="25"/>
    <n v="17.63"/>
    <n v="0.2857142857142857"/>
    <x v="2"/>
    <e v="#N/A"/>
    <x v="722"/>
  </r>
  <r>
    <m/>
    <m/>
    <s v="4502525901"/>
    <s v="ZNB"/>
    <s v="0800"/>
    <s v=""/>
    <d v="2024-11-10T00:00:00"/>
    <m/>
    <m/>
    <m/>
    <s v="41457074"/>
    <s v="פומרנץ מיכל לין"/>
    <s v="039271325"/>
    <s v="3"/>
    <n v="580"/>
    <s v="ILS"/>
    <n v="580"/>
    <n v="0"/>
    <n v="0"/>
    <n v="0"/>
    <n v="580"/>
    <s v=""/>
    <s v=" הרצאה בנושא נפגעי עברות המתה  סיוע משפטי מתקציב ב"/>
    <s v=""/>
    <n v="0"/>
    <s v="@FM@"/>
    <s v="23"/>
    <s v="57"/>
    <s v="305394199"/>
    <s v="491.52"/>
    <s v=""/>
    <n v="580"/>
    <n v="0"/>
    <n v="1507"/>
    <e v="#NUM!"/>
    <n v="0"/>
    <e v="#DIV/0!"/>
    <x v="3"/>
    <e v="#N/A"/>
    <x v="774"/>
  </r>
  <r>
    <m/>
    <m/>
    <s v="4502526186"/>
    <s v="ZNB"/>
    <s v="0800"/>
    <s v=""/>
    <d v="2024-11-10T00:00:00"/>
    <m/>
    <m/>
    <m/>
    <s v="40478728"/>
    <s v="א. ביסקוטי בע&quot;מ"/>
    <s v="513707752"/>
    <s v="3"/>
    <n v="6911.22"/>
    <s v="ILS"/>
    <n v="6911.22"/>
    <n v="75"/>
    <n v="5183.49"/>
    <n v="5139.3900000000003"/>
    <n v="1727.78"/>
    <s v=""/>
    <s v=" כיבוד עבור 4 מפגשי הכשרות בתחום נפגעי עבירה סיוע"/>
    <s v=""/>
    <n v="0"/>
    <s v="@FM@"/>
    <s v="23"/>
    <s v="57"/>
    <s v="305394199"/>
    <s v=""/>
    <s v=""/>
    <n v="1727.82"/>
    <n v="0"/>
    <n v="1507"/>
    <e v="#NUM!"/>
    <n v="75"/>
    <e v="#DIV/0!"/>
    <x v="3"/>
    <e v="#N/A"/>
    <x v="389"/>
  </r>
  <r>
    <m/>
    <m/>
    <s v="4502526877"/>
    <s v="ZPFC"/>
    <s v="0800"/>
    <s v=""/>
    <d v="2024-11-11T00:00:00"/>
    <m/>
    <m/>
    <m/>
    <s v="40007109"/>
    <s v="א.א.ע. שיווק למוסדות בע&quot;מ"/>
    <s v="512189085"/>
    <s v="3"/>
    <n v="1262.3399999999999"/>
    <s v="ILS"/>
    <n v="1262.3399999999999"/>
    <n v="0"/>
    <n v="0"/>
    <n v="0"/>
    <n v="1305.5999999999999"/>
    <s v=""/>
    <s v=" כיבוד משקי עבור חדלות פרעון באר שבע אשת קשר:  מיה"/>
    <s v="X"/>
    <n v="0"/>
    <s v="@FM@"/>
    <s v="07"/>
    <s v=""/>
    <s v="305394199"/>
    <s v=""/>
    <s v="מיה לוי"/>
    <n v="1262.3399999999999"/>
    <n v="0"/>
    <n v="1507"/>
    <e v="#NUM!"/>
    <n v="0"/>
    <e v="#DIV/0!"/>
    <x v="3"/>
    <e v="#N/A"/>
    <x v="175"/>
  </r>
  <r>
    <m/>
    <m/>
    <s v="4502528036"/>
    <s v="ZNB"/>
    <s v="0800"/>
    <s v=""/>
    <d v="2024-11-13T00:00:00"/>
    <m/>
    <m/>
    <m/>
    <s v="40019105"/>
    <s v="בצלאל- אקדמיה לאומנות ועצוב ירושלים"/>
    <s v="580044345"/>
    <s v="3"/>
    <n v="50000"/>
    <s v="ILS"/>
    <n v="50000"/>
    <n v="0"/>
    <n v="0"/>
    <n v="0"/>
    <n v="50000"/>
    <s v=""/>
    <s v=" שיתוף פעולה במסגרת קורס מעבדת עיצוב אזרחי במסלול"/>
    <s v=""/>
    <n v="0"/>
    <s v="@FM@"/>
    <s v="23"/>
    <s v="57"/>
    <s v="305394199"/>
    <s v=""/>
    <s v=""/>
    <n v="50000"/>
    <n v="0"/>
    <n v="1507"/>
    <e v="#NUM!"/>
    <n v="0"/>
    <e v="#DIV/0!"/>
    <x v="3"/>
    <e v="#N/A"/>
    <x v="775"/>
  </r>
  <r>
    <m/>
    <m/>
    <s v="4502528641"/>
    <s v="ZB"/>
    <s v="0800"/>
    <s v=""/>
    <d v="2024-11-14T00:00:00"/>
    <m/>
    <m/>
    <m/>
    <s v="41516900"/>
    <s v="שגיב משה"/>
    <s v=""/>
    <s v="3"/>
    <n v="592.36"/>
    <s v="ILS"/>
    <n v="592.36"/>
    <n v="0"/>
    <n v="0"/>
    <n v="0"/>
    <n v="592.36"/>
    <s v=""/>
    <s v=" ועדת בוחנים -מכרז-119906  8/10/24 עפ&quot;ח דרחשת טגף"/>
    <s v=""/>
    <n v="0"/>
    <s v="@FM@"/>
    <s v="91"/>
    <s v=""/>
    <s v="305394199"/>
    <s v=""/>
    <s v="נסים גרידי"/>
    <n v="592.36"/>
    <n v="0"/>
    <n v="1507"/>
    <e v="#NUM!"/>
    <n v="0"/>
    <e v="#DIV/0!"/>
    <x v="3"/>
    <e v="#N/A"/>
    <x v="585"/>
  </r>
  <r>
    <m/>
    <m/>
    <s v="4502530335"/>
    <s v="ZPFC"/>
    <s v="0800"/>
    <s v=""/>
    <d v="2024-11-19T00:00:00"/>
    <m/>
    <m/>
    <m/>
    <s v="42346869"/>
    <s v="יל יועצים בע&quot;מ"/>
    <s v="516357266"/>
    <s v="3"/>
    <n v="35400"/>
    <s v="ILS"/>
    <n v="35400"/>
    <n v="0"/>
    <n v="0"/>
    <n v="0"/>
    <n v="35400"/>
    <s v=""/>
    <s v=" מחקר לבחינת התאמות מיוחדות בייצוג מותאם מוגבלות ס"/>
    <s v=""/>
    <n v="0"/>
    <s v="@FM@"/>
    <s v="07"/>
    <s v=""/>
    <s v="305394199"/>
    <s v=""/>
    <s v=""/>
    <n v="35400"/>
    <n v="0"/>
    <n v="1507"/>
    <e v="#NUM!"/>
    <n v="0"/>
    <e v="#DIV/0!"/>
    <x v="3"/>
    <e v="#N/A"/>
    <x v="776"/>
  </r>
  <r>
    <m/>
    <m/>
    <s v="4502530354"/>
    <s v="ZNB"/>
    <s v="0800"/>
    <s v=""/>
    <d v="2024-11-19T00:00:00"/>
    <m/>
    <m/>
    <m/>
    <s v="40000012"/>
    <s v="החברה למתנ&quot;סים - מרכזים קהילתיים בי"/>
    <s v=""/>
    <s v="3"/>
    <n v="25000"/>
    <s v="ILS"/>
    <n v="25000"/>
    <n v="70"/>
    <n v="17500"/>
    <n v="17500"/>
    <n v="7500"/>
    <s v=""/>
    <s v=" פיתוח כלים להנגשת ההליך המשפטי לאוכלוסיה מבוגרת ס"/>
    <s v=""/>
    <n v="0"/>
    <s v="@FM@"/>
    <s v="23"/>
    <s v="57"/>
    <s v="305394199"/>
    <s v=""/>
    <s v=""/>
    <n v="7500"/>
    <n v="0"/>
    <n v="1507"/>
    <e v="#NUM!"/>
    <n v="70"/>
    <e v="#DIV/0!"/>
    <x v="3"/>
    <e v="#N/A"/>
    <x v="773"/>
  </r>
  <r>
    <m/>
    <m/>
    <s v="4502530639"/>
    <s v="ZPFC"/>
    <s v="0800"/>
    <s v=""/>
    <d v="2024-11-19T00:00:00"/>
    <m/>
    <m/>
    <m/>
    <s v="40001103"/>
    <s v="קרביץ )4791( בעמ"/>
    <s v="510674039"/>
    <s v="3"/>
    <n v="1197.8399999999999"/>
    <s v="ILS"/>
    <n v="1197.8399999999999"/>
    <n v="85.24"/>
    <n v="1196.81"/>
    <n v="1020.12"/>
    <n v="126.31"/>
    <s v=""/>
    <s v=" ציוד משרדי עבור סיוע משפטי הנהלה אשת קשר: אורטל ג"/>
    <s v="X"/>
    <n v="0"/>
    <s v="@FM@"/>
    <s v="07"/>
    <s v=""/>
    <s v="305394199"/>
    <s v=""/>
    <s v=""/>
    <n v="122.13"/>
    <n v="0"/>
    <n v="1507"/>
    <e v="#NUM!"/>
    <n v="85.24"/>
    <e v="#DIV/0!"/>
    <x v="3"/>
    <e v="#N/A"/>
    <x v="171"/>
  </r>
  <r>
    <m/>
    <m/>
    <s v="4502530671"/>
    <s v="ZNB"/>
    <s v="0800"/>
    <s v=""/>
    <d v="2024-11-19T00:00:00"/>
    <m/>
    <m/>
    <m/>
    <s v="40476087"/>
    <s v="קואלה פתרונות מיחזור בע&quot;מ"/>
    <s v="514175785"/>
    <s v="3"/>
    <n v="474.22"/>
    <s v="ILS"/>
    <n v="474.22"/>
    <n v="0"/>
    <n v="0"/>
    <n v="0"/>
    <n v="474.22"/>
    <s v=""/>
    <s v=" פחי מחזור עבור הרשות לאיסור הלבנת הון איש קשר: תו"/>
    <s v=""/>
    <n v="0"/>
    <s v="@FM@"/>
    <s v="23"/>
    <s v="57"/>
    <s v="305394199"/>
    <s v=""/>
    <s v="יהודית שטייגנברגר"/>
    <n v="474.22"/>
    <n v="0"/>
    <n v="1507"/>
    <e v="#NUM!"/>
    <n v="0"/>
    <e v="#DIV/0!"/>
    <x v="3"/>
    <e v="#N/A"/>
    <x v="777"/>
  </r>
  <r>
    <m/>
    <m/>
    <s v="4502530672"/>
    <s v="ZPFC"/>
    <s v="0800"/>
    <s v=""/>
    <d v="2024-11-19T00:00:00"/>
    <m/>
    <m/>
    <m/>
    <s v="40973960"/>
    <s v="פרקש איתן דוד"/>
    <s v="314718305"/>
    <s v="3"/>
    <n v="5690"/>
    <s v="ILS"/>
    <n v="5690"/>
    <n v="0"/>
    <n v="0"/>
    <n v="0"/>
    <n v="5690"/>
    <s v=""/>
    <s v=" הדפסה על קנבס עבור חדלות פרעון תל אביב אשת קשר: ה"/>
    <s v=""/>
    <n v="0"/>
    <s v="@FM@"/>
    <s v="23"/>
    <s v="57"/>
    <s v="305394199"/>
    <s v=""/>
    <s v="אליאנה טננבאום"/>
    <n v="5690"/>
    <n v="0"/>
    <n v="1507"/>
    <e v="#NUM!"/>
    <n v="0"/>
    <e v="#DIV/0!"/>
    <x v="3"/>
    <e v="#N/A"/>
    <x v="418"/>
  </r>
  <r>
    <m/>
    <m/>
    <s v="4502530677"/>
    <s v="ZPFC"/>
    <s v="0800"/>
    <s v=""/>
    <d v="2024-11-19T00:00:00"/>
    <d v="2024-11-19T00:00:00"/>
    <d v="2025-12-31T00:00:00"/>
    <m/>
    <s v="40259688"/>
    <s v="אקספרטים כתיבה והדרכה טכנית בע&quot;מ"/>
    <s v="513359752"/>
    <s v="3"/>
    <n v="403418.81"/>
    <s v="ILS"/>
    <n v="403418.81"/>
    <n v="0"/>
    <n v="0"/>
    <n v="0"/>
    <n v="472624.62"/>
    <s v=""/>
    <s v=" קורס דיגיטלי – הכשרת עו&quot;ד משלי עבור סיוע משפטי הח"/>
    <s v="X"/>
    <n v="0"/>
    <s v="@FM@"/>
    <s v="07"/>
    <s v=""/>
    <s v="305394199"/>
    <s v=""/>
    <s v=""/>
    <n v="403418.81"/>
    <n v="13"/>
    <n v="8"/>
    <n v="4"/>
    <n v="0"/>
    <n v="0.61538461538461542"/>
    <x v="0"/>
    <e v="#N/A"/>
    <x v="778"/>
  </r>
  <r>
    <m/>
    <m/>
    <s v="4502532499"/>
    <s v="ZNB"/>
    <s v="0800"/>
    <s v=""/>
    <d v="2024-11-24T00:00:00"/>
    <m/>
    <m/>
    <m/>
    <s v="42849016"/>
    <s v="צרקה תמר"/>
    <s v="040548315"/>
    <s v="3"/>
    <n v="3991.02"/>
    <s v="ILS"/>
    <n v="3991.02"/>
    <n v="0"/>
    <n v="0"/>
    <n v="0"/>
    <n v="3991.02"/>
    <s v=""/>
    <s v=" ייעוץ למערך ייצוג קטינים בסיוע המשפטי במסגרת תקצי"/>
    <s v="X"/>
    <n v="0"/>
    <s v="@FM@"/>
    <s v="23"/>
    <s v="57"/>
    <s v="305394199"/>
    <s v="  4,121.00"/>
    <s v=""/>
    <n v="3991.02"/>
    <n v="0"/>
    <n v="1507"/>
    <e v="#NUM!"/>
    <n v="0"/>
    <e v="#DIV/0!"/>
    <x v="3"/>
    <e v="#N/A"/>
    <x v="766"/>
  </r>
  <r>
    <m/>
    <m/>
    <s v="4502533490"/>
    <s v="ZNB"/>
    <s v="0800"/>
    <s v=""/>
    <d v="2024-11-25T00:00:00"/>
    <m/>
    <m/>
    <m/>
    <s v="40141109"/>
    <s v="מפטגון בע&quot;מ"/>
    <s v="512852757"/>
    <s v="3"/>
    <n v="44692.5"/>
    <s v="ILS"/>
    <n v="44692.5"/>
    <n v="0"/>
    <n v="0"/>
    <n v="0"/>
    <n v="44692.5"/>
    <s v=""/>
    <s v=" שירות טכנאי לפירוק והרכבת מערכת חקירות מח&quot;ש נתניה"/>
    <s v=""/>
    <n v="0"/>
    <s v="@FM@"/>
    <s v="23"/>
    <s v="57"/>
    <s v="305394199"/>
    <s v=""/>
    <s v="גלעד גור"/>
    <n v="44692.5"/>
    <n v="0"/>
    <n v="1507"/>
    <e v="#NUM!"/>
    <n v="0"/>
    <e v="#DIV/0!"/>
    <x v="3"/>
    <e v="#N/A"/>
    <x v="643"/>
  </r>
  <r>
    <m/>
    <m/>
    <s v="4502534844"/>
    <s v="ZNB"/>
    <s v="0800"/>
    <s v=""/>
    <d v="2024-11-27T00:00:00"/>
    <m/>
    <m/>
    <m/>
    <s v="40509316"/>
    <s v="חברת עורך דין יעקב אנוך"/>
    <s v="513539122"/>
    <s v="3"/>
    <n v="1199.3599999999999"/>
    <s v="ILS"/>
    <n v="1199.3599999999999"/>
    <n v="0"/>
    <n v="0"/>
    <n v="0"/>
    <n v="1199.3599999999999"/>
    <s v=""/>
    <s v=" הרצאה במסגרת הכשרה לעו&quot;ד חיצוניים סיוע משפטי תקצי"/>
    <s v=""/>
    <n v="0"/>
    <s v="@FM@"/>
    <s v="23"/>
    <s v="57"/>
    <s v="305394199"/>
    <s v="  1,016.40"/>
    <s v=""/>
    <n v="1199.3599999999999"/>
    <n v="0"/>
    <n v="1507"/>
    <e v="#NUM!"/>
    <n v="0"/>
    <e v="#DIV/0!"/>
    <x v="3"/>
    <e v="#N/A"/>
    <x v="779"/>
  </r>
  <r>
    <m/>
    <m/>
    <s v="4502534863"/>
    <s v="ZNB"/>
    <s v="0800"/>
    <s v=""/>
    <d v="2024-11-27T00:00:00"/>
    <m/>
    <m/>
    <m/>
    <s v="40507204"/>
    <s v="אלדר רות"/>
    <s v="074334640"/>
    <s v="3"/>
    <n v="859.09"/>
    <s v="ILS"/>
    <n v="859.09"/>
    <n v="0"/>
    <n v="0"/>
    <n v="0"/>
    <n v="859.09"/>
    <s v=""/>
    <s v=" הרצאה במסגרת הכשרה לעו&quot;ד חיצוניים סיוע משפטי תקצי"/>
    <s v=""/>
    <n v="0"/>
    <s v="@FM@"/>
    <s v="23"/>
    <s v="57"/>
    <s v="305394199"/>
    <s v="728.04"/>
    <s v=""/>
    <n v="859.09"/>
    <n v="0"/>
    <n v="1507"/>
    <e v="#NUM!"/>
    <n v="0"/>
    <e v="#DIV/0!"/>
    <x v="3"/>
    <e v="#N/A"/>
    <x v="779"/>
  </r>
  <r>
    <m/>
    <m/>
    <s v="4502534871"/>
    <s v="ZNB"/>
    <s v="0800"/>
    <s v=""/>
    <d v="2024-11-27T00:00:00"/>
    <m/>
    <m/>
    <m/>
    <s v="42840100"/>
    <s v="להב אסתר"/>
    <s v="033212432"/>
    <s v="3"/>
    <n v="5030.34"/>
    <s v="ILS"/>
    <n v="5030.34"/>
    <n v="0"/>
    <n v="0"/>
    <n v="0"/>
    <n v="5030.34"/>
    <s v=""/>
    <s v=" יעוץ סוציאלי עבור ייצוג קטינים במסגרת תקציב ברלינ"/>
    <s v="X"/>
    <n v="0"/>
    <s v="@FM@"/>
    <s v="23"/>
    <s v="57"/>
    <s v="305394199"/>
    <s v="  4,350.00"/>
    <s v=""/>
    <n v="5030.34"/>
    <n v="0"/>
    <n v="1507"/>
    <e v="#NUM!"/>
    <n v="0"/>
    <e v="#DIV/0!"/>
    <x v="3"/>
    <e v="#N/A"/>
    <x v="765"/>
  </r>
  <r>
    <m/>
    <m/>
    <s v="4502534878"/>
    <s v="ZNB"/>
    <s v="0800"/>
    <s v=""/>
    <d v="2024-11-27T00:00:00"/>
    <m/>
    <m/>
    <m/>
    <s v="40506695"/>
    <s v="קלנברג לוי תמר"/>
    <s v="032248437"/>
    <s v="3"/>
    <n v="1031.1300000000001"/>
    <s v="ILS"/>
    <n v="1031.1300000000001"/>
    <n v="0"/>
    <n v="0"/>
    <n v="0"/>
    <n v="1031.1300000000001"/>
    <s v=""/>
    <s v=" הרצאה במסגרת הכשרה לעו&quot;ד חיצוניים סיוע משפטי תקצי"/>
    <s v=""/>
    <n v="0"/>
    <s v="@FM@"/>
    <s v="23"/>
    <s v="57"/>
    <s v="305394199"/>
    <s v="873.84"/>
    <s v=""/>
    <n v="1031.1300000000001"/>
    <n v="0"/>
    <n v="1507"/>
    <e v="#NUM!"/>
    <n v="0"/>
    <e v="#DIV/0!"/>
    <x v="3"/>
    <e v="#N/A"/>
    <x v="779"/>
  </r>
  <r>
    <m/>
    <m/>
    <s v="4502534881"/>
    <s v="ZNB"/>
    <s v="0800"/>
    <s v=""/>
    <d v="2024-11-27T00:00:00"/>
    <m/>
    <m/>
    <m/>
    <s v="40266622"/>
    <s v="גרג אודיטוריום בע&quot;מ"/>
    <s v="513983817"/>
    <s v="3"/>
    <n v="7866.35"/>
    <s v="ILS"/>
    <n v="7866.35"/>
    <n v="0"/>
    <n v="0"/>
    <n v="0"/>
    <n v="7866.35"/>
    <s v=""/>
    <s v=" כיבוד עבור מפגש סיכום הכשרה אנשים עם מוגבלויות הח"/>
    <s v=""/>
    <n v="0"/>
    <s v="@FM@"/>
    <s v="23"/>
    <s v="57"/>
    <s v="305394199"/>
    <s v=""/>
    <s v=""/>
    <n v="7866.35"/>
    <n v="0"/>
    <n v="1507"/>
    <e v="#NUM!"/>
    <n v="0"/>
    <e v="#DIV/0!"/>
    <x v="3"/>
    <e v="#N/A"/>
    <x v="389"/>
  </r>
  <r>
    <m/>
    <m/>
    <s v="4502535252"/>
    <s v="ZPFC"/>
    <s v="0800"/>
    <s v=""/>
    <d v="2024-11-28T00:00:00"/>
    <m/>
    <m/>
    <m/>
    <s v="41915625"/>
    <s v="לייזר מכוני העתקות בע&quot;מ"/>
    <s v="514864370"/>
    <s v="3"/>
    <n v="153.4"/>
    <s v="ILS"/>
    <n v="153.4"/>
    <n v="0"/>
    <n v="0"/>
    <n v="0"/>
    <n v="153.4"/>
    <s v=""/>
    <s v=" חותמות עבור אגף שומת מקרקעין אשת קשר: ריקי פרנסה"/>
    <s v=""/>
    <n v="0"/>
    <s v="@FM@"/>
    <s v="23"/>
    <s v="57"/>
    <s v="305394199"/>
    <s v=""/>
    <s v="רבקה פרנסה"/>
    <n v="153.4"/>
    <n v="0"/>
    <n v="1507"/>
    <e v="#NUM!"/>
    <n v="0"/>
    <e v="#DIV/0!"/>
    <x v="3"/>
    <e v="#N/A"/>
    <x v="398"/>
  </r>
  <r>
    <m/>
    <m/>
    <s v="4502535295"/>
    <s v="ZNB"/>
    <s v="0800"/>
    <s v=""/>
    <d v="2024-11-28T00:00:00"/>
    <d v="2022-02-09T00:00:00"/>
    <d v="2026-02-08T00:00:00"/>
    <m/>
    <s v="42444811"/>
    <s v="ליפסיקס גבע נועה פנינה"/>
    <s v="038664231"/>
    <s v="3"/>
    <n v="14514"/>
    <s v="ILS"/>
    <n v="14514"/>
    <n v="23.14"/>
    <n v="3357.9"/>
    <n v="3357.9"/>
    <n v="11156.1"/>
    <s v=""/>
    <s v=" חבר ועדה במועצה הציבורית להגנת הפרטיות (יעוץ וחקי"/>
    <s v="X"/>
    <n v="0"/>
    <s v="@FM@"/>
    <s v="76"/>
    <s v=""/>
    <s v="305394199"/>
    <s v="  9,430.00"/>
    <s v="עדי מרום"/>
    <n v="11156.1"/>
    <n v="47"/>
    <n v="41"/>
    <n v="6"/>
    <n v="23.14"/>
    <n v="0.87234042553191493"/>
    <x v="0"/>
    <e v="#N/A"/>
    <x v="590"/>
  </r>
  <r>
    <m/>
    <m/>
    <s v="4502540075"/>
    <s v="ZPFC"/>
    <s v="0800"/>
    <s v=""/>
    <d v="2024-12-08T00:00:00"/>
    <m/>
    <m/>
    <m/>
    <s v="40001103"/>
    <s v="קרביץ )4791( בעמ"/>
    <s v="510674039"/>
    <s v="3"/>
    <n v="1312.77"/>
    <s v="ILS"/>
    <n v="1312.77"/>
    <n v="99.48"/>
    <n v="1307.1099999999999"/>
    <n v="1294.8599999999999"/>
    <n v="5.85"/>
    <s v=""/>
    <s v=" ציוד משרדי עבור סיוע משפטי מרכז-לוד אשת קשר: בריג"/>
    <s v="X"/>
    <n v="0"/>
    <s v="@FM@"/>
    <s v="07"/>
    <s v=""/>
    <s v="305394199"/>
    <s v=""/>
    <s v="בריג'יט ברונשטיין"/>
    <n v="5.66"/>
    <n v="0"/>
    <n v="1507"/>
    <e v="#NUM!"/>
    <n v="99.48"/>
    <e v="#DIV/0!"/>
    <x v="3"/>
    <e v="#N/A"/>
    <x v="171"/>
  </r>
  <r>
    <m/>
    <m/>
    <s v="4502540076"/>
    <s v="ZPFC"/>
    <s v="0800"/>
    <s v=""/>
    <d v="2024-12-0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סך 65 + התקנה ותלייה עבור בית הדין השרעי בנצרת א"/>
    <s v="X"/>
    <n v="0"/>
    <s v="@FM@"/>
    <s v="07"/>
    <s v=""/>
    <s v="305394199"/>
    <s v=""/>
    <s v="קמר אבו אל הוא"/>
    <n v="2527.4499999999998"/>
    <n v="0"/>
    <n v="1507"/>
    <e v="#NUM!"/>
    <n v="0"/>
    <e v="#DIV/0!"/>
    <x v="3"/>
    <e v="#N/A"/>
    <x v="780"/>
  </r>
  <r>
    <m/>
    <m/>
    <s v="4502540077"/>
    <s v="ZNB"/>
    <s v="0800"/>
    <s v=""/>
    <d v="2024-12-08T00:00:00"/>
    <m/>
    <m/>
    <m/>
    <s v="40004744"/>
    <s v="דרמוני אלקטרו - קופי (1994) בע&quot;מ"/>
    <s v="512019480"/>
    <s v="3"/>
    <n v="4956"/>
    <s v="ILS"/>
    <n v="4956"/>
    <n v="0"/>
    <n v="0"/>
    <n v="0"/>
    <n v="4956"/>
    <s v=""/>
    <s v=" הדפסת עלוני מידע זכויות ניצןלי שואה סיוע משפטי הנ"/>
    <s v=""/>
    <n v="0"/>
    <s v="@FM@"/>
    <s v="23"/>
    <s v="57"/>
    <s v="305394199"/>
    <s v=""/>
    <s v=""/>
    <n v="4956"/>
    <n v="0"/>
    <n v="1507"/>
    <e v="#NUM!"/>
    <n v="0"/>
    <e v="#DIV/0!"/>
    <x v="3"/>
    <e v="#N/A"/>
    <x v="781"/>
  </r>
  <r>
    <m/>
    <m/>
    <s v="4502540995"/>
    <s v="ZNB"/>
    <s v="0800"/>
    <s v=""/>
    <d v="2024-12-08T00:00:00"/>
    <m/>
    <m/>
    <m/>
    <s v="40139236"/>
    <s v="נבט דני"/>
    <s v="012106704"/>
    <s v="3"/>
    <n v="27612.240000000002"/>
    <s v="ILS"/>
    <n v="27612.240000000002"/>
    <n v="0"/>
    <n v="0"/>
    <n v="0"/>
    <n v="27612.240000000002"/>
    <s v=""/>
    <s v=" ליווי פלייבק תיאטרון במסגרת מפגשי הכשרה לעו&quot;ד 6 מ"/>
    <s v=""/>
    <n v="0"/>
    <s v="@FM@"/>
    <s v="23"/>
    <s v="57"/>
    <s v="305394199"/>
    <s v=""/>
    <s v=""/>
    <n v="27612.240000000002"/>
    <n v="0"/>
    <n v="1507"/>
    <e v="#NUM!"/>
    <n v="0"/>
    <e v="#DIV/0!"/>
    <x v="3"/>
    <e v="#N/A"/>
    <x v="782"/>
  </r>
  <r>
    <m/>
    <m/>
    <s v="4502541941"/>
    <s v="ZNB"/>
    <s v="0800"/>
    <s v=""/>
    <d v="2024-12-09T00:00:00"/>
    <m/>
    <m/>
    <m/>
    <s v="42827736"/>
    <s v="אלכס שילמן- דה היומן פקטור בע&quot;מ"/>
    <s v="516806239"/>
    <s v="3"/>
    <n v="16992"/>
    <s v="ILS"/>
    <n v="16992"/>
    <n v="66.67"/>
    <n v="11328"/>
    <n v="11328"/>
    <n v="5664"/>
    <s v=""/>
    <s v=" סדנה כלכלה התנהגותית של חובות ויציאה מהן 6 מחוזות"/>
    <s v=""/>
    <n v="0"/>
    <s v="@FM@"/>
    <s v="23"/>
    <s v="57"/>
    <s v="305394199"/>
    <s v=""/>
    <s v=""/>
    <n v="5664"/>
    <n v="0"/>
    <n v="1507"/>
    <e v="#NUM!"/>
    <n v="66.67"/>
    <e v="#DIV/0!"/>
    <x v="3"/>
    <e v="#N/A"/>
    <x v="783"/>
  </r>
  <r>
    <m/>
    <m/>
    <s v="4502542860"/>
    <s v="ZNB"/>
    <s v="0800"/>
    <s v=""/>
    <d v="2024-12-10T00:00:00"/>
    <m/>
    <m/>
    <m/>
    <s v="42255462"/>
    <s v="קיו-לינגואה שירותי תרגום בע&quot;מ"/>
    <s v="515867521"/>
    <s v="3"/>
    <n v="49560"/>
    <s v="ILS"/>
    <n v="49560"/>
    <n v="31.57"/>
    <n v="15646.8"/>
    <n v="15646.8"/>
    <n v="33913.199999999997"/>
    <s v=""/>
    <s v=" עריכה לשונית והדפסה ספר תפיסת הסיוע המשפטי תחום מ"/>
    <s v=""/>
    <n v="0"/>
    <s v="@FM@"/>
    <s v="23"/>
    <s v="57"/>
    <s v="305394199"/>
    <s v=""/>
    <s v=""/>
    <n v="33913.199999999997"/>
    <n v="0"/>
    <n v="1507"/>
    <e v="#NUM!"/>
    <n v="31.57"/>
    <e v="#DIV/0!"/>
    <x v="3"/>
    <e v="#N/A"/>
    <x v="784"/>
  </r>
  <r>
    <m/>
    <m/>
    <s v="4502544393"/>
    <s v="ZNB"/>
    <s v="0800"/>
    <s v=""/>
    <d v="2024-12-12T00:00:00"/>
    <d v="2024-12-04T00:00:00"/>
    <d v="2025-12-31T00:00:00"/>
    <m/>
    <s v="42217092"/>
    <s v="הילמ&quot;ה - הייטק למען החברה בע&quot;מ (חל&quot;"/>
    <s v=""/>
    <s v="3"/>
    <n v="49000"/>
    <s v="ILS"/>
    <n v="49000"/>
    <n v="30"/>
    <n v="14700"/>
    <n v="14700"/>
    <n v="34300"/>
    <s v=""/>
    <s v=" שאלון דיגיטלי מיזם משותף להערכת סיכון לקוחות עם מ"/>
    <s v=""/>
    <n v="0"/>
    <s v="@FM@"/>
    <s v="23"/>
    <s v="67"/>
    <s v="305394199"/>
    <s v=""/>
    <s v=""/>
    <n v="34300"/>
    <n v="12"/>
    <n v="7"/>
    <n v="4"/>
    <n v="30"/>
    <n v="0.58333333333333337"/>
    <x v="1"/>
    <e v="#N/A"/>
    <x v="785"/>
  </r>
  <r>
    <m/>
    <m/>
    <s v="4502544431"/>
    <s v="ZNB"/>
    <s v="0800"/>
    <s v=""/>
    <d v="2024-12-12T00:00:00"/>
    <d v="2024-11-25T00:00:00"/>
    <d v="2025-12-31T00:00:00"/>
    <m/>
    <s v="40001679"/>
    <s v="בית איזי שפירא - עמותת אבי"/>
    <s v="580071850"/>
    <s v="3"/>
    <n v="149099.98000000001"/>
    <s v="ILS"/>
    <n v="149099.98000000001"/>
    <n v="0"/>
    <n v="0"/>
    <n v="0"/>
    <n v="149099.98000000001"/>
    <s v=""/>
    <s v=" מערך הכשרות בתחום מוגבלות עבור הסיוע המשפטי תקציב"/>
    <s v=""/>
    <n v="0"/>
    <s v="@FM@"/>
    <s v="23"/>
    <s v="01"/>
    <s v="305394199"/>
    <s v=""/>
    <s v=""/>
    <n v="149099.98000000001"/>
    <n v="13"/>
    <n v="8"/>
    <n v="4"/>
    <n v="0"/>
    <n v="0.61538461538461542"/>
    <x v="0"/>
    <e v="#N/A"/>
    <x v="786"/>
  </r>
  <r>
    <m/>
    <m/>
    <s v="4502544443"/>
    <s v="ZNB"/>
    <s v="0800"/>
    <s v=""/>
    <d v="2024-12-14T00:00:00"/>
    <m/>
    <m/>
    <m/>
    <s v="40004744"/>
    <s v="דרמוני אלקטרו - קופי (1994) בע&quot;מ"/>
    <s v="512019480"/>
    <s v="3"/>
    <n v="5015"/>
    <s v="ILS"/>
    <n v="5015"/>
    <n v="0"/>
    <n v="0"/>
    <n v="0"/>
    <n v="5015"/>
    <s v=""/>
    <s v=" הדפסת תמונות על קאפה בתחום ייצוג הורים חוק נוער ס"/>
    <s v=""/>
    <n v="0"/>
    <s v="@FM@"/>
    <s v="23"/>
    <s v="57"/>
    <s v="305394199"/>
    <s v=""/>
    <s v=""/>
    <n v="5015"/>
    <n v="0"/>
    <n v="1507"/>
    <e v="#NUM!"/>
    <n v="0"/>
    <e v="#DIV/0!"/>
    <x v="3"/>
    <e v="#N/A"/>
    <x v="787"/>
  </r>
  <r>
    <m/>
    <m/>
    <s v="4502544446"/>
    <s v="ZNB"/>
    <s v="0800"/>
    <s v=""/>
    <d v="2024-12-14T00:00:00"/>
    <m/>
    <m/>
    <m/>
    <s v="41031960"/>
    <s v="כהן ענבר"/>
    <s v="029256732"/>
    <s v="3"/>
    <n v="3970"/>
    <s v="ILS"/>
    <n v="3970"/>
    <n v="0"/>
    <n v="0"/>
    <n v="0"/>
    <n v="3970"/>
    <s v=""/>
    <s v=" ייעוץ סוציאלי במסגרת סדנאות חוסן עבור הסיוע המשפט"/>
    <s v="X"/>
    <n v="0"/>
    <s v="@FM@"/>
    <s v="23"/>
    <s v="57"/>
    <s v="305394199"/>
    <s v="  4,090.00"/>
    <s v=""/>
    <n v="3970"/>
    <n v="0"/>
    <n v="1507"/>
    <e v="#NUM!"/>
    <n v="0"/>
    <e v="#DIV/0!"/>
    <x v="3"/>
    <e v="#N/A"/>
    <x v="788"/>
  </r>
  <r>
    <m/>
    <m/>
    <s v="4502544447"/>
    <s v="ZNB"/>
    <s v="0800"/>
    <s v=""/>
    <d v="2024-12-14T00:00:00"/>
    <m/>
    <m/>
    <m/>
    <s v="42808972"/>
    <s v="מיינדקל בע&quot;מ"/>
    <s v="516807062"/>
    <s v="3"/>
    <n v="4800.24"/>
    <s v="ILS"/>
    <n v="4800.24"/>
    <n v="0"/>
    <n v="0"/>
    <n v="0"/>
    <n v="4800.24"/>
    <s v=""/>
    <s v=" יועץ 1 למערך ייצוג קטינים סיוע משפטי הנהלה במסגרת"/>
    <s v="X"/>
    <n v="0"/>
    <s v="@FM@"/>
    <s v="23"/>
    <s v="57"/>
    <s v="305394199"/>
    <s v="  4,284.00"/>
    <s v=""/>
    <n v="4800.24"/>
    <n v="0"/>
    <n v="1507"/>
    <e v="#NUM!"/>
    <n v="0"/>
    <e v="#DIV/0!"/>
    <x v="3"/>
    <e v="#N/A"/>
    <x v="789"/>
  </r>
  <r>
    <m/>
    <m/>
    <s v="4502544453"/>
    <s v="ZNB"/>
    <s v="0800"/>
    <s v=""/>
    <d v="2024-12-14T00:00:00"/>
    <m/>
    <m/>
    <m/>
    <s v="40006349"/>
    <s v="מירטנבאום דנה"/>
    <s v="017278144"/>
    <s v="3"/>
    <n v="7788"/>
    <s v="ILS"/>
    <n v="7788"/>
    <n v="0"/>
    <n v="0"/>
    <n v="0"/>
    <n v="7788"/>
    <s v=""/>
    <s v=" ליווי והנחיית יום בהכשרת עבודת עוני סיוע חיפה וצפ"/>
    <s v=""/>
    <n v="0"/>
    <s v="@FM@"/>
    <s v="23"/>
    <s v="57"/>
    <s v="305394199"/>
    <s v=""/>
    <s v=""/>
    <n v="7788"/>
    <n v="0"/>
    <n v="1507"/>
    <e v="#NUM!"/>
    <n v="0"/>
    <e v="#DIV/0!"/>
    <x v="3"/>
    <e v="#N/A"/>
    <x v="790"/>
  </r>
  <r>
    <m/>
    <m/>
    <s v="4502544454"/>
    <s v="ZNB"/>
    <s v="0800"/>
    <s v=""/>
    <d v="2024-12-14T00:00:00"/>
    <m/>
    <m/>
    <m/>
    <s v="42315772"/>
    <s v="גורליק מאיר"/>
    <s v="326923364"/>
    <s v="3"/>
    <n v="9251.2000000000007"/>
    <s v="ILS"/>
    <n v="9251.2000000000007"/>
    <n v="0"/>
    <n v="0"/>
    <n v="0"/>
    <n v="9251.2000000000007"/>
    <s v=""/>
    <s v=" מכשיר דפיברילטור+ ארון ייעודי עבור אגף הביטחון אי"/>
    <s v=""/>
    <n v="0"/>
    <s v="@FM@"/>
    <s v="23"/>
    <s v="57"/>
    <s v="305394199"/>
    <s v=""/>
    <s v="רפי אזרך"/>
    <n v="9251.2000000000007"/>
    <n v="0"/>
    <n v="1507"/>
    <e v="#NUM!"/>
    <n v="0"/>
    <e v="#DIV/0!"/>
    <x v="3"/>
    <e v="#N/A"/>
    <x v="791"/>
  </r>
  <r>
    <m/>
    <m/>
    <s v="4502544666"/>
    <s v="ZNB"/>
    <s v="0800"/>
    <s v=""/>
    <d v="2024-12-15T00:00:00"/>
    <m/>
    <m/>
    <m/>
    <s v="40027722"/>
    <s v="גור אנדרי"/>
    <s v="309025542"/>
    <s v="3"/>
    <n v="41205.800000000003"/>
    <s v="ILS"/>
    <n v="41205.800000000003"/>
    <n v="0"/>
    <n v="0"/>
    <n v="0"/>
    <n v="41205.800000000003"/>
    <s v=""/>
    <s v=" ייעוץ סוציאלי במסגרת סדנאות חוסן עבור הסיוע המשפט"/>
    <s v="X"/>
    <n v="0"/>
    <s v="@FM@"/>
    <s v="23"/>
    <s v="57"/>
    <s v="305394199"/>
    <s v=" 36,810.00"/>
    <s v=""/>
    <n v="41205.800000000003"/>
    <n v="0"/>
    <n v="1507"/>
    <e v="#NUM!"/>
    <n v="0"/>
    <e v="#DIV/0!"/>
    <x v="3"/>
    <e v="#N/A"/>
    <x v="788"/>
  </r>
  <r>
    <m/>
    <m/>
    <s v="4502544709"/>
    <s v="ZNB"/>
    <s v="0800"/>
    <s v=""/>
    <d v="2024-12-15T00:00:00"/>
    <m/>
    <m/>
    <m/>
    <s v="41510811"/>
    <s v="קני-פז סיגל"/>
    <s v="024290389"/>
    <s v="3"/>
    <n v="41856.39"/>
    <s v="ILS"/>
    <n v="41856.39"/>
    <n v="50"/>
    <n v="20928.2"/>
    <n v="20928.2"/>
    <n v="20928.189999999999"/>
    <s v=""/>
    <s v=" ייעוץ סוציאלי במסגרת סדנאות חוסן עבור הסיוע המשפט"/>
    <s v="X"/>
    <n v="0"/>
    <s v="@FM@"/>
    <s v="23"/>
    <s v="57"/>
    <s v="305394199"/>
    <s v=" 22,032.00"/>
    <s v=""/>
    <n v="20928.189999999999"/>
    <n v="0"/>
    <n v="1507"/>
    <e v="#NUM!"/>
    <n v="50"/>
    <e v="#DIV/0!"/>
    <x v="3"/>
    <e v="#N/A"/>
    <x v="788"/>
  </r>
  <r>
    <m/>
    <m/>
    <s v="4502544781"/>
    <s v="ZNB"/>
    <s v="0800"/>
    <s v=""/>
    <d v="2024-12-15T00:00:00"/>
    <m/>
    <m/>
    <m/>
    <s v="40446499"/>
    <s v="אבלין י.א בע&quot;מ"/>
    <s v="514437342"/>
    <s v="3"/>
    <n v="15430.72"/>
    <s v="ILS"/>
    <n v="15430.72"/>
    <n v="0"/>
    <n v="0"/>
    <n v="0"/>
    <n v="15430.72"/>
    <s v=""/>
    <s v=" ליווי סדנאות חוסן במסגרת נפגעי עבירות המתה סיוע מ"/>
    <s v=""/>
    <n v="0"/>
    <s v="@FM@"/>
    <s v="23"/>
    <s v="57"/>
    <s v="305394199"/>
    <s v=""/>
    <s v=""/>
    <n v="15430.72"/>
    <n v="0"/>
    <n v="1507"/>
    <e v="#NUM!"/>
    <n v="0"/>
    <e v="#DIV/0!"/>
    <x v="3"/>
    <e v="#N/A"/>
    <x v="792"/>
  </r>
  <r>
    <m/>
    <m/>
    <s v="4502545142"/>
    <s v="ZNB"/>
    <s v="0800"/>
    <s v=""/>
    <d v="2024-12-15T00:00:00"/>
    <m/>
    <m/>
    <m/>
    <s v="42231996"/>
    <s v="כהן פרנק מנחם"/>
    <s v="311006803"/>
    <s v="3"/>
    <n v="5042.16"/>
    <s v="ILS"/>
    <n v="5042.16"/>
    <n v="52"/>
    <n v="2622"/>
    <n v="2504.58"/>
    <n v="2420.15"/>
    <s v=""/>
    <s v=" כיבוד עבור ישיבות באגף לאסדרת המקצועות אשת קשר: ל"/>
    <s v=""/>
    <n v="0"/>
    <s v="@FM@"/>
    <s v="23"/>
    <s v="57"/>
    <s v="305394199"/>
    <s v=""/>
    <s v="לימור ניזרי"/>
    <n v="2420.16"/>
    <n v="0"/>
    <n v="1507"/>
    <e v="#NUM!"/>
    <n v="52"/>
    <e v="#DIV/0!"/>
    <x v="3"/>
    <e v="#N/A"/>
    <x v="389"/>
  </r>
  <r>
    <m/>
    <m/>
    <s v="4502545421"/>
    <s v="ZNB"/>
    <s v="0800"/>
    <s v=""/>
    <d v="2024-12-15T00:00:00"/>
    <m/>
    <m/>
    <m/>
    <s v="41626955"/>
    <s v="עצבה פוריה נעמה"/>
    <s v="029326485"/>
    <s v="3"/>
    <n v="46303.15"/>
    <s v="ILS"/>
    <n v="46303.15"/>
    <n v="0"/>
    <n v="0"/>
    <n v="0"/>
    <n v="46303.15"/>
    <s v=""/>
    <s v=" יועץ טיפולי בתחום ילד ונוער עבור הסיוע המשפטי מתק"/>
    <s v="X"/>
    <n v="0"/>
    <s v="@FM@"/>
    <s v="23"/>
    <s v="57"/>
    <s v="305394199"/>
    <s v=" 41,310.00"/>
    <s v=""/>
    <n v="46303.15"/>
    <n v="0"/>
    <n v="1507"/>
    <e v="#NUM!"/>
    <n v="0"/>
    <e v="#DIV/0!"/>
    <x v="3"/>
    <e v="#N/A"/>
    <x v="793"/>
  </r>
  <r>
    <m/>
    <m/>
    <s v="4502545432"/>
    <s v="ZNB"/>
    <s v="0800"/>
    <s v=""/>
    <d v="2024-12-15T00:00:00"/>
    <m/>
    <m/>
    <m/>
    <s v="42381622"/>
    <s v="גית אחמד"/>
    <s v="308286335"/>
    <s v="3"/>
    <n v="1367.57"/>
    <s v="ILS"/>
    <n v="1367.57"/>
    <n v="0"/>
    <n v="0"/>
    <n v="0"/>
    <n v="1367.57"/>
    <s v=""/>
    <s v=" הרצאה במסגרת הנגשת שירותי הסיוע להרים וקטינים בסי"/>
    <s v=""/>
    <n v="0"/>
    <s v="@FM@"/>
    <s v="23"/>
    <s v="57"/>
    <s v="305394199"/>
    <s v="  1,158.96"/>
    <s v=""/>
    <n v="1367.57"/>
    <n v="0"/>
    <n v="1507"/>
    <e v="#NUM!"/>
    <n v="0"/>
    <e v="#DIV/0!"/>
    <x v="3"/>
    <e v="#N/A"/>
    <x v="779"/>
  </r>
  <r>
    <m/>
    <m/>
    <s v="4502545436"/>
    <s v="ZNB"/>
    <s v="0800"/>
    <s v=""/>
    <d v="2024-12-15T00:00:00"/>
    <m/>
    <m/>
    <m/>
    <s v="40015672"/>
    <s v="אבו אליונס ח'טיב מונא"/>
    <s v="040488470"/>
    <s v="3"/>
    <n v="4379.92"/>
    <s v="ILS"/>
    <n v="4379.92"/>
    <n v="0"/>
    <n v="0"/>
    <n v="0"/>
    <n v="4379.92"/>
    <s v=""/>
    <s v=" ליווי סדנה בהכשרת מייצגי קטינים סיוע משפטי תקציב"/>
    <s v=""/>
    <n v="0"/>
    <s v="@FM@"/>
    <s v="23"/>
    <s v="57"/>
    <s v="305394199"/>
    <s v=""/>
    <s v=""/>
    <n v="4379.92"/>
    <n v="0"/>
    <n v="1507"/>
    <e v="#NUM!"/>
    <n v="0"/>
    <e v="#DIV/0!"/>
    <x v="3"/>
    <e v="#N/A"/>
    <x v="792"/>
  </r>
  <r>
    <m/>
    <m/>
    <s v="4502545446"/>
    <s v="ZNB"/>
    <s v="0800"/>
    <s v=""/>
    <d v="2024-12-15T00:00:00"/>
    <m/>
    <m/>
    <m/>
    <s v="40213701"/>
    <s v="אעויסאת שיך יוסף סהראב"/>
    <s v="036436806"/>
    <s v="3"/>
    <n v="1367.57"/>
    <s v="ILS"/>
    <n v="1367.57"/>
    <n v="0"/>
    <n v="0"/>
    <n v="0"/>
    <n v="1367.57"/>
    <s v=""/>
    <s v=" הרצאה במסגרת הנגשת שירותי הסיוע להרים וקטינים בסי"/>
    <s v=""/>
    <n v="0"/>
    <s v="@FM@"/>
    <s v="23"/>
    <s v="57"/>
    <s v="305394199"/>
    <s v="  1,158.96"/>
    <s v=""/>
    <n v="1367.57"/>
    <n v="0"/>
    <n v="1507"/>
    <e v="#NUM!"/>
    <n v="0"/>
    <e v="#DIV/0!"/>
    <x v="3"/>
    <e v="#N/A"/>
    <x v="779"/>
  </r>
  <r>
    <m/>
    <m/>
    <s v="4502545453"/>
    <s v="ZNB"/>
    <s v="0800"/>
    <s v=""/>
    <d v="2024-12-15T00:00:00"/>
    <m/>
    <m/>
    <m/>
    <s v="40213701"/>
    <s v="אעויסאת שיך יוסף סהראב"/>
    <s v="036436806"/>
    <s v="3"/>
    <n v="1367.57"/>
    <s v="ILS"/>
    <n v="1367.57"/>
    <n v="0"/>
    <n v="0"/>
    <n v="0"/>
    <n v="1367.57"/>
    <s v=""/>
    <s v=" הרצאה במסגרת הנגשת שירותי הסיוע להרים וקטינים בסי"/>
    <s v=""/>
    <n v="0"/>
    <s v="@FM@"/>
    <s v="23"/>
    <s v="57"/>
    <s v="305394199"/>
    <s v="  1,158.96"/>
    <s v=""/>
    <n v="1367.57"/>
    <n v="0"/>
    <n v="1507"/>
    <e v="#NUM!"/>
    <n v="0"/>
    <e v="#DIV/0!"/>
    <x v="3"/>
    <e v="#N/A"/>
    <x v="779"/>
  </r>
  <r>
    <m/>
    <m/>
    <s v="4502545454"/>
    <s v="ZNB"/>
    <s v="0800"/>
    <s v=""/>
    <d v="2024-12-15T00:00:00"/>
    <m/>
    <m/>
    <m/>
    <s v="40244150"/>
    <s v="ראפע מוסטפא"/>
    <s v="026162339"/>
    <s v="3"/>
    <n v="1367.57"/>
    <s v="ILS"/>
    <n v="1367.57"/>
    <n v="99.84"/>
    <n v="1367.57"/>
    <n v="1365.41"/>
    <n v="2.16"/>
    <s v=""/>
    <s v=" הרצאה במסגרת הנגשת שירותי הסיוע להרים וקטינים בסי"/>
    <s v=""/>
    <n v="0"/>
    <s v="@FM@"/>
    <s v="23"/>
    <s v="57"/>
    <s v="305394199"/>
    <s v="  0.00"/>
    <s v=""/>
    <n v="2.16"/>
    <n v="0"/>
    <n v="1507"/>
    <e v="#NUM!"/>
    <n v="99.84"/>
    <e v="#DIV/0!"/>
    <x v="3"/>
    <e v="#N/A"/>
    <x v="779"/>
  </r>
  <r>
    <m/>
    <m/>
    <s v="4502545458"/>
    <s v="ZNB"/>
    <s v="0800"/>
    <s v=""/>
    <d v="2024-12-15T00:00:00"/>
    <m/>
    <m/>
    <m/>
    <s v="42236174"/>
    <s v="שתייוי עולא"/>
    <s v="034148494"/>
    <s v="3"/>
    <n v="3909.34"/>
    <s v="ILS"/>
    <n v="3909.34"/>
    <n v="0"/>
    <n v="0"/>
    <n v="0"/>
    <n v="3909.34"/>
    <s v=""/>
    <s v=" ליווי סדנה הנגשת שירותי הסיוע להרים וקטינים בסיכו"/>
    <s v=""/>
    <n v="0"/>
    <s v="@FM@"/>
    <s v="23"/>
    <s v="57"/>
    <s v="305394199"/>
    <s v=""/>
    <s v=""/>
    <n v="3909.34"/>
    <n v="0"/>
    <n v="1507"/>
    <e v="#NUM!"/>
    <n v="0"/>
    <e v="#DIV/0!"/>
    <x v="3"/>
    <e v="#N/A"/>
    <x v="792"/>
  </r>
  <r>
    <m/>
    <m/>
    <s v="4502545460"/>
    <s v="ZNB"/>
    <s v="0800"/>
    <s v=""/>
    <d v="2024-12-15T00:00:00"/>
    <m/>
    <m/>
    <m/>
    <s v="40259601"/>
    <s v="הלון אברהים"/>
    <s v="031174923"/>
    <s v="3"/>
    <n v="1367.57"/>
    <s v="ILS"/>
    <n v="1367.57"/>
    <n v="0"/>
    <n v="0"/>
    <n v="0"/>
    <n v="1367.57"/>
    <s v=""/>
    <s v=" הרצאה במסגרת הנגשת שירותי הסיוע להרים וקטינים בסי"/>
    <s v=""/>
    <n v="0"/>
    <s v="@FM@"/>
    <s v="23"/>
    <s v="57"/>
    <s v="305394199"/>
    <s v="  1,158.96"/>
    <s v=""/>
    <n v="1367.57"/>
    <n v="0"/>
    <n v="1507"/>
    <e v="#NUM!"/>
    <n v="0"/>
    <e v="#DIV/0!"/>
    <x v="3"/>
    <e v="#N/A"/>
    <x v="779"/>
  </r>
  <r>
    <m/>
    <m/>
    <s v="4502545462"/>
    <s v="ZNB"/>
    <s v="0800"/>
    <s v=""/>
    <d v="2024-12-15T00:00:00"/>
    <m/>
    <m/>
    <m/>
    <s v="40164422"/>
    <s v="ריאן נזי"/>
    <s v="034138719"/>
    <s v="3"/>
    <n v="2003.48"/>
    <s v="ILS"/>
    <n v="2003.48"/>
    <n v="0"/>
    <n v="0"/>
    <n v="0"/>
    <n v="2003.48"/>
    <s v=""/>
    <s v=" הרצאה במסגרת הנגשת שירותי הסיוע להרים וקטינים בסי"/>
    <s v=""/>
    <n v="0"/>
    <s v="@FM@"/>
    <s v="23"/>
    <s v="57"/>
    <s v="305394199"/>
    <s v="  1,697.86"/>
    <s v=""/>
    <n v="2003.48"/>
    <n v="0"/>
    <n v="1507"/>
    <e v="#NUM!"/>
    <n v="0"/>
    <e v="#DIV/0!"/>
    <x v="3"/>
    <e v="#N/A"/>
    <x v="779"/>
  </r>
  <r>
    <m/>
    <m/>
    <s v="4502545464"/>
    <s v="ZNB"/>
    <s v="0800"/>
    <s v=""/>
    <d v="2024-12-15T00:00:00"/>
    <m/>
    <m/>
    <m/>
    <s v="40004744"/>
    <s v="דרמוני אלקטרו - קופי (1994) בע&quot;מ"/>
    <s v="512019480"/>
    <s v="3"/>
    <n v="2572.4"/>
    <s v="ILS"/>
    <n v="2572.4"/>
    <n v="0"/>
    <n v="0"/>
    <n v="0"/>
    <n v="2572.4"/>
    <s v=""/>
    <s v=" הדפסת אגרת זכויות הורים בשפה העברית וערבית סיוע מ"/>
    <s v=""/>
    <n v="0"/>
    <s v="@FM@"/>
    <s v="23"/>
    <s v="57"/>
    <s v="305394199"/>
    <s v=""/>
    <s v=""/>
    <n v="2572.4"/>
    <n v="0"/>
    <n v="1507"/>
    <e v="#NUM!"/>
    <n v="0"/>
    <e v="#DIV/0!"/>
    <x v="3"/>
    <e v="#N/A"/>
    <x v="794"/>
  </r>
  <r>
    <m/>
    <m/>
    <s v="4502545473"/>
    <s v="ZPFC"/>
    <s v="0800"/>
    <s v=""/>
    <d v="2024-12-15T00:00:00"/>
    <m/>
    <m/>
    <m/>
    <s v="40507468"/>
    <s v="פלייסקייפ בע&quot;מ"/>
    <s v="514618503"/>
    <s v="3"/>
    <n v="84717.93"/>
    <s v="ILS"/>
    <n v="84717.93"/>
    <n v="0"/>
    <n v="0"/>
    <n v="0"/>
    <n v="84717.93"/>
    <s v=""/>
    <s v=" עיצוב גרפי עבור דו&quot;ח רשויות מקומיות + דוח ממשלה ש"/>
    <s v=""/>
    <n v="0"/>
    <s v="@FM@"/>
    <s v="07"/>
    <s v=""/>
    <s v="305394199"/>
    <s v=""/>
    <s v="בת אל בר"/>
    <n v="84717.93"/>
    <n v="0"/>
    <n v="1507"/>
    <e v="#NUM!"/>
    <n v="0"/>
    <e v="#DIV/0!"/>
    <x v="3"/>
    <e v="#N/A"/>
    <x v="795"/>
  </r>
  <r>
    <m/>
    <m/>
    <s v="4502549360"/>
    <s v="ZNB"/>
    <s v="0800"/>
    <s v=""/>
    <d v="2024-12-23T00:00:00"/>
    <m/>
    <m/>
    <m/>
    <s v="41122757"/>
    <s v="בך,לדרמן-משרד עו&quot;ד"/>
    <s v="558204814"/>
    <s v="3"/>
    <n v="35000"/>
    <s v="ILS"/>
    <n v="35000"/>
    <n v="42.86"/>
    <n v="15000"/>
    <n v="15000"/>
    <n v="20000"/>
    <s v=""/>
    <s v=" אור לוי נ' יוניון מוטורס ישראל בע&quot;מ ואח' ת&quot;צ-6037"/>
    <s v=""/>
    <n v="0"/>
    <s v="@FM@"/>
    <s v="91"/>
    <s v=""/>
    <s v="305394199"/>
    <s v=""/>
    <s v="עדי מרום"/>
    <n v="20000"/>
    <n v="0"/>
    <n v="1507"/>
    <e v="#NUM!"/>
    <n v="42.86"/>
    <e v="#DIV/0!"/>
    <x v="3"/>
    <e v="#N/A"/>
    <x v="796"/>
  </r>
  <r>
    <m/>
    <m/>
    <s v="4502549387"/>
    <s v="ZNB"/>
    <s v="0800"/>
    <s v=""/>
    <d v="2024-12-23T00:00:00"/>
    <m/>
    <m/>
    <m/>
    <s v="40397635"/>
    <s v="מירון בן ציון ופריבס"/>
    <s v="540069986"/>
    <s v="3"/>
    <n v="35000"/>
    <s v="ILS"/>
    <n v="35000"/>
    <n v="0"/>
    <n v="0"/>
    <n v="0"/>
    <n v="35000"/>
    <s v=""/>
    <s v=" ברקוביץ ואח' נ' GOOGLE LLC ואח' ת&quot;צ-44007-04-23 א"/>
    <s v=""/>
    <n v="0"/>
    <s v="@FM@"/>
    <s v="91"/>
    <s v=""/>
    <s v="305394199"/>
    <s v=""/>
    <s v="עדי מרום"/>
    <n v="35000"/>
    <n v="0"/>
    <n v="1507"/>
    <e v="#NUM!"/>
    <n v="0"/>
    <e v="#DIV/0!"/>
    <x v="3"/>
    <e v="#N/A"/>
    <x v="797"/>
  </r>
  <r>
    <m/>
    <m/>
    <s v="4502549426"/>
    <s v="ZNB"/>
    <s v="0800"/>
    <s v=""/>
    <d v="2024-12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גרא מרגליות ואח' נ' בחדרי חדשות בע&quot;מ ת&quot;צ-41177-10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798"/>
  </r>
  <r>
    <m/>
    <m/>
    <s v="4502549435"/>
    <s v="ZNB"/>
    <s v="0800"/>
    <s v=""/>
    <d v="2024-12-23T00:00:00"/>
    <m/>
    <m/>
    <m/>
    <s v="41123105"/>
    <s v="שטינר עידו"/>
    <s v="038562534"/>
    <s v="3"/>
    <n v="40000"/>
    <s v="ILS"/>
    <n v="40000"/>
    <n v="0"/>
    <n v="0"/>
    <n v="0"/>
    <n v="40000"/>
    <s v=""/>
    <s v=" חזן נ' מגדל חברה לביטוח בע&quot;מ ת&quot;צ-13634-08-22 אשת"/>
    <s v=""/>
    <n v="0"/>
    <s v="@FM@"/>
    <s v="91"/>
    <s v=""/>
    <s v="305394199"/>
    <s v=""/>
    <s v="עדי מרום"/>
    <n v="40000"/>
    <n v="0"/>
    <n v="1507"/>
    <e v="#NUM!"/>
    <n v="0"/>
    <e v="#DIV/0!"/>
    <x v="3"/>
    <e v="#N/A"/>
    <x v="799"/>
  </r>
  <r>
    <m/>
    <m/>
    <s v="4502549441"/>
    <s v="ZNB"/>
    <s v="0800"/>
    <s v=""/>
    <d v="2024-12-23T00:00:00"/>
    <m/>
    <m/>
    <m/>
    <s v="41062147"/>
    <s v="גלסברג, אפלבאום ושות', עורכי דין ופ"/>
    <s v="514668615"/>
    <s v="3"/>
    <n v="20000"/>
    <s v="ILS"/>
    <n v="20000"/>
    <n v="0"/>
    <n v="0"/>
    <n v="0"/>
    <n v="20000"/>
    <s v=""/>
    <s v=" לדרמן ואח' נ' הוט מובייל בע&quot;מ ת&quot;צ-47795-11-17 אשת"/>
    <s v=""/>
    <n v="0"/>
    <s v="@FM@"/>
    <s v="91"/>
    <s v=""/>
    <s v="305394199"/>
    <s v=""/>
    <s v="אוריה שרה צריקר"/>
    <n v="20000"/>
    <n v="0"/>
    <n v="1507"/>
    <e v="#NUM!"/>
    <n v="0"/>
    <e v="#DIV/0!"/>
    <x v="3"/>
    <e v="#N/A"/>
    <x v="800"/>
  </r>
  <r>
    <m/>
    <m/>
    <s v="4502549448"/>
    <s v="ZNB"/>
    <s v="0800"/>
    <s v=""/>
    <d v="2024-12-23T00:00:00"/>
    <m/>
    <m/>
    <m/>
    <s v="40397635"/>
    <s v="מירון בן ציון ופריבס"/>
    <s v="540069986"/>
    <s v="3"/>
    <n v="20000"/>
    <s v="ILS"/>
    <n v="20000"/>
    <n v="0"/>
    <n v="0"/>
    <n v="0"/>
    <n v="20000"/>
    <s v=""/>
    <s v=" ליכטנשטיין ואח' נ' ידיעות אחרונות בע&quot;מ ואח' ת&quot;צ-3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801"/>
  </r>
  <r>
    <m/>
    <m/>
    <s v="4502549458"/>
    <s v="ZNB"/>
    <s v="0800"/>
    <s v=""/>
    <d v="2024-12-23T00:00:00"/>
    <m/>
    <m/>
    <m/>
    <s v="40297958"/>
    <s v="קובטי שכיב"/>
    <s v="055193288"/>
    <s v="3"/>
    <n v="15500"/>
    <s v="ILS"/>
    <n v="15500"/>
    <n v="0"/>
    <n v="0"/>
    <n v="0"/>
    <n v="15500"/>
    <s v=""/>
    <s v=" מאיר נ' שירותי בריאות כללית ת&quot;צ-53201-10-20 אשת ק"/>
    <s v=""/>
    <n v="0"/>
    <s v="@FM@"/>
    <s v="91"/>
    <s v=""/>
    <s v="305394199"/>
    <s v=""/>
    <s v=""/>
    <n v="15500"/>
    <n v="0"/>
    <n v="1507"/>
    <e v="#NUM!"/>
    <n v="0"/>
    <e v="#DIV/0!"/>
    <x v="3"/>
    <e v="#N/A"/>
    <x v="802"/>
  </r>
  <r>
    <m/>
    <m/>
    <s v="4502549474"/>
    <s v="ZNB"/>
    <s v="0800"/>
    <s v=""/>
    <d v="2024-12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שרעבי נ' AUTOMOBILE DACIA וקרסו מוטורוס בע&quot;מ ת&quot;צ-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803"/>
  </r>
  <r>
    <m/>
    <m/>
    <s v="4502549482"/>
    <s v="ZNB"/>
    <s v="0800"/>
    <s v=""/>
    <d v="2024-12-23T00:00:00"/>
    <m/>
    <m/>
    <m/>
    <s v="40182368"/>
    <s v="חברת עו&quot;ד איתן פלג חיפה"/>
    <s v="513258962"/>
    <s v="3"/>
    <n v="60000"/>
    <s v="ILS"/>
    <n v="60000"/>
    <n v="39"/>
    <n v="23400"/>
    <n v="23400"/>
    <n v="36600"/>
    <s v=""/>
    <s v=" חנה אלאבהון נ' א.ב.א ויקטורי חברה לניהול ואחזקות"/>
    <s v=""/>
    <n v="0"/>
    <s v="@FM@"/>
    <s v="91"/>
    <s v=""/>
    <s v="305394199"/>
    <s v=""/>
    <s v=""/>
    <n v="36600"/>
    <n v="0"/>
    <n v="1507"/>
    <e v="#NUM!"/>
    <n v="39"/>
    <e v="#DIV/0!"/>
    <x v="3"/>
    <e v="#N/A"/>
    <x v="804"/>
  </r>
  <r>
    <m/>
    <m/>
    <s v="4502550448"/>
    <s v="ZNB"/>
    <s v="0800"/>
    <s v=""/>
    <d v="2024-12-24T00:00:00"/>
    <d v="2024-12-25T00:00:00"/>
    <d v="2025-01-31T00:00:00"/>
    <m/>
    <s v="41448450"/>
    <s v="קלעי, רוזן ושות', משרד"/>
    <s v="558249702"/>
    <s v="3"/>
    <n v="290000"/>
    <s v="ILS"/>
    <n v="290000"/>
    <n v="0"/>
    <n v="0"/>
    <n v="0"/>
    <n v="290000"/>
    <s v=""/>
    <s v=" תובענות יצוגיות אין צורך בפורטל. החזר הוצאות. כמו"/>
    <s v=""/>
    <n v="0"/>
    <s v="@FM@"/>
    <s v="91"/>
    <s v=""/>
    <s v="305394199"/>
    <s v=""/>
    <s v="עדי מרום"/>
    <n v="290000"/>
    <n v="1"/>
    <n v="7"/>
    <e v="#NUM!"/>
    <n v="0"/>
    <n v="7"/>
    <x v="0"/>
    <e v="#N/A"/>
    <x v="805"/>
  </r>
  <r>
    <m/>
    <m/>
    <s v="4502558563"/>
    <s v="ZNB"/>
    <s v="0800"/>
    <s v=""/>
    <d v="2025-01-13T00:00:00"/>
    <d v="2022-09-22T00:00:00"/>
    <d v="2025-09-21T00:00:00"/>
    <m/>
    <s v="40126656"/>
    <s v="בקרמן אורית"/>
    <s v="055459697"/>
    <s v="3"/>
    <n v="189980"/>
    <s v="ILS"/>
    <n v="189980"/>
    <n v="73.14"/>
    <n v="128915"/>
    <n v="128915"/>
    <n v="51023.199999999997"/>
    <s v=""/>
    <s v=" יו&quot;ר ועדת ערר מס רכוש (ל' משפטית) אשת קשר יעל מיר"/>
    <s v="X"/>
    <n v="0"/>
    <s v="@FM@"/>
    <s v="76"/>
    <s v=""/>
    <s v="305394199"/>
    <s v=" 43,240.00"/>
    <s v="נסים גרידי"/>
    <n v="51023.199999999997"/>
    <n v="35"/>
    <n v="34"/>
    <n v="1"/>
    <n v="73.14"/>
    <n v="0.97142857142857142"/>
    <x v="1"/>
    <e v="#N/A"/>
    <x v="577"/>
  </r>
  <r>
    <m/>
    <m/>
    <s v="4502560535"/>
    <s v="ZB"/>
    <s v="0800"/>
    <s v=""/>
    <d v="2025-01-19T00:00:00"/>
    <m/>
    <m/>
    <m/>
    <s v="42376270"/>
    <s v="רודניק אריה"/>
    <s v=""/>
    <s v="3"/>
    <n v="2961.8"/>
    <s v="ILS"/>
    <n v="2961.8"/>
    <n v="0"/>
    <n v="0"/>
    <n v="0"/>
    <n v="2961.8"/>
    <s v=""/>
    <s v=" ועדת בוחנים - מכרז-123878 28/11/24  2/8/10/11/12/"/>
    <s v=""/>
    <n v="0"/>
    <s v="@FM@"/>
    <s v="91"/>
    <s v=""/>
    <s v="305394199"/>
    <s v=""/>
    <s v=""/>
    <n v="2961.8"/>
    <n v="0"/>
    <n v="1507"/>
    <e v="#NUM!"/>
    <n v="0"/>
    <e v="#DIV/0!"/>
    <x v="3"/>
    <e v="#N/A"/>
    <x v="585"/>
  </r>
  <r>
    <m/>
    <m/>
    <s v="4502564468"/>
    <s v="ZFO"/>
    <s v="0800"/>
    <s v=""/>
    <d v="2025-01-26T00:00:00"/>
    <d v="2025-01-01T00:00:00"/>
    <d v="2025-12-31T00:00:00"/>
    <m/>
    <s v="10000193"/>
    <s v="מינהל הרכב הממשלתי"/>
    <s v=""/>
    <s v="3"/>
    <n v="330000"/>
    <s v="ILS"/>
    <n v="330000"/>
    <n v="0"/>
    <n v="0"/>
    <n v="0"/>
    <n v="330000"/>
    <s v=""/>
    <s v=" שכירות רכבים עבור יח' המשרד לשנת 2025 אשת קשר: נט"/>
    <s v=""/>
    <n v="0"/>
    <s v="@FM@"/>
    <s v="85"/>
    <s v=""/>
    <s v="305394199"/>
    <s v=""/>
    <s v="נטע ראובני"/>
    <n v="330000"/>
    <n v="11"/>
    <n v="7"/>
    <n v="4"/>
    <n v="0"/>
    <n v="0.63636363636363635"/>
    <x v="0"/>
    <e v="#N/A"/>
    <x v="711"/>
  </r>
  <r>
    <m/>
    <m/>
    <s v="4502565515"/>
    <s v="ZPFC"/>
    <s v="0800"/>
    <s v=""/>
    <d v="2025-01-27T00:00:00"/>
    <m/>
    <m/>
    <m/>
    <s v="40001103"/>
    <s v="קרביץ )4791( בעמ"/>
    <s v="510674039"/>
    <s v="3"/>
    <n v="1176.79"/>
    <s v="ILS"/>
    <n v="1176.79"/>
    <n v="78.540000000000006"/>
    <n v="924.3"/>
    <n v="924.29"/>
    <n v="261.14999999999998"/>
    <s v=""/>
    <s v=" ציוד משרדי עבור הרשות להגנת הפרטיות אשת קשר: קמיל"/>
    <s v="X"/>
    <n v="0"/>
    <s v="@FM@"/>
    <s v="07"/>
    <s v=""/>
    <s v="305394199"/>
    <s v=""/>
    <s v="חופית זהוראי"/>
    <n v="252.49"/>
    <n v="0"/>
    <n v="1507"/>
    <e v="#NUM!"/>
    <n v="78.540000000000006"/>
    <e v="#DIV/0!"/>
    <x v="3"/>
    <e v="#N/A"/>
    <x v="171"/>
  </r>
  <r>
    <m/>
    <m/>
    <s v="4502566662"/>
    <s v="ZPFC"/>
    <s v="0800"/>
    <s v=""/>
    <d v="2025-01-29T00:00:00"/>
    <m/>
    <m/>
    <m/>
    <s v="40001575"/>
    <s v="קולמוס ביט (2002)  בע&quot;מ"/>
    <s v="513325472"/>
    <s v="3"/>
    <n v="997.79"/>
    <s v="ILS"/>
    <n v="997.79"/>
    <n v="0"/>
    <n v="0"/>
    <n v="0"/>
    <n v="1031.95"/>
    <s v=""/>
    <s v=" כיבוד משקי עבור בית הדין לאוכלוסין והגירה רמלוד א"/>
    <s v="X"/>
    <n v="0"/>
    <s v="@FM@"/>
    <s v="07"/>
    <s v=""/>
    <s v="305394199"/>
    <s v=""/>
    <s v="יוסי ביטון"/>
    <n v="997.79"/>
    <n v="0"/>
    <n v="1507"/>
    <e v="#NUM!"/>
    <n v="0"/>
    <e v="#DIV/0!"/>
    <x v="3"/>
    <e v="#N/A"/>
    <x v="175"/>
  </r>
  <r>
    <m/>
    <m/>
    <s v="4502567551"/>
    <s v="ZPFC"/>
    <s v="0800"/>
    <s v=""/>
    <d v="2025-02-10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s v=" כסא אורטופדי עבור אקוע יובל חופש המידע הממשלתי אש"/>
    <s v="X"/>
    <n v="0"/>
    <s v="@FM@"/>
    <s v="07"/>
    <s v=""/>
    <s v="305394199"/>
    <s v=""/>
    <s v="בת אל בר"/>
    <n v="792.37"/>
    <n v="0"/>
    <n v="1507"/>
    <e v="#NUM!"/>
    <n v="0"/>
    <e v="#DIV/0!"/>
    <x v="3"/>
    <e v="#N/A"/>
    <x v="231"/>
  </r>
  <r>
    <m/>
    <m/>
    <s v="4502574104"/>
    <s v="ZPFC"/>
    <s v="0800"/>
    <s v=""/>
    <d v="2025-02-17T00:00:00"/>
    <m/>
    <m/>
    <m/>
    <s v="40510797"/>
    <s v="פלאקסי ישראל בע&quot;מ"/>
    <s v="512768706"/>
    <s v="3"/>
    <n v="99999.1"/>
    <s v="ILS"/>
    <n v="99999.1"/>
    <n v="0"/>
    <n v="0"/>
    <n v="0"/>
    <n v="99999.1"/>
    <s v=""/>
    <s v=" שירותי הסעדה עבור המחלקה לחקירות שוטרים איש קשר:"/>
    <s v=""/>
    <n v="0"/>
    <s v="@FM@"/>
    <s v="23"/>
    <s v="57"/>
    <s v="305394199"/>
    <s v=" 84,745.00"/>
    <s v="גלעד גור"/>
    <n v="99999.1"/>
    <n v="0"/>
    <n v="1507"/>
    <e v="#NUM!"/>
    <n v="0"/>
    <e v="#DIV/0!"/>
    <x v="3"/>
    <e v="#N/A"/>
    <x v="7"/>
  </r>
  <r>
    <m/>
    <m/>
    <s v="4502574511"/>
    <s v="ZNB"/>
    <s v="0800"/>
    <s v=""/>
    <d v="2025-02-18T00:00:00"/>
    <m/>
    <m/>
    <m/>
    <s v="40006678"/>
    <s v="ברוכין אהרן שלמה"/>
    <s v="052137023"/>
    <s v="3"/>
    <n v="592.36"/>
    <s v="ILS"/>
    <n v="592.36"/>
    <n v="0"/>
    <n v="0"/>
    <n v="0"/>
    <n v="592.36"/>
    <s v=""/>
    <s v=" ועדת בוחנים - מכרז-123087 11/2/25 עפ&quot;י דרישת אגף"/>
    <s v=""/>
    <n v="0"/>
    <s v="@FM@"/>
    <s v="91"/>
    <s v=""/>
    <s v="305394199"/>
    <s v="502.00"/>
    <s v="חנה נדב"/>
    <n v="592.36"/>
    <n v="0"/>
    <n v="1507"/>
    <e v="#NUM!"/>
    <n v="0"/>
    <e v="#DIV/0!"/>
    <x v="3"/>
    <e v="#N/A"/>
    <x v="585"/>
  </r>
  <r>
    <m/>
    <m/>
    <s v="4502576108"/>
    <s v="ZNB"/>
    <s v="0800"/>
    <s v=""/>
    <d v="2025-02-23T00:00:00"/>
    <m/>
    <m/>
    <m/>
    <s v="40509316"/>
    <s v="חברת עורך דין יעקב אנוך"/>
    <s v="513539122"/>
    <s v="3"/>
    <n v="849.9"/>
    <s v="ILS"/>
    <n v="849.9"/>
    <n v="0"/>
    <n v="0"/>
    <n v="0"/>
    <n v="849.9"/>
    <s v=""/>
    <s v=" הרצאה במסגרת הכשרה לנפגעי עבירות מין סיוע משפטי מ"/>
    <s v=""/>
    <n v="0"/>
    <s v="@FM@"/>
    <s v="23"/>
    <s v="57"/>
    <s v="305394199"/>
    <s v="720.25"/>
    <s v=""/>
    <n v="849.9"/>
    <n v="0"/>
    <n v="1507"/>
    <e v="#NUM!"/>
    <n v="0"/>
    <e v="#DIV/0!"/>
    <x v="3"/>
    <e v="#N/A"/>
    <x v="779"/>
  </r>
  <r>
    <m/>
    <m/>
    <s v="4502576307"/>
    <s v="ZNB"/>
    <s v="0800"/>
    <s v=""/>
    <d v="2025-02-24T00:00:00"/>
    <m/>
    <m/>
    <m/>
    <s v="42052596"/>
    <s v="צבעים בצלחת בע&quot;מ"/>
    <s v="515816916"/>
    <s v="3"/>
    <n v="8799.99"/>
    <s v="ILS"/>
    <n v="8799.99"/>
    <n v="0"/>
    <n v="7442.78"/>
    <n v="0"/>
    <n v="8799.99"/>
    <s v=""/>
    <s v=" כיבוד עבור 2 מפגשי הכשרה בנושא נפגעי ע' מין סיוע"/>
    <s v=""/>
    <n v="0"/>
    <s v="@FM@"/>
    <s v="23"/>
    <s v="57"/>
    <s v="305394199"/>
    <s v=""/>
    <s v=""/>
    <n v="8799.9699999999993"/>
    <n v="0"/>
    <n v="1507"/>
    <e v="#NUM!"/>
    <n v="0"/>
    <e v="#DIV/0!"/>
    <x v="3"/>
    <e v="#N/A"/>
    <x v="389"/>
  </r>
  <r>
    <m/>
    <m/>
    <s v="4502576335"/>
    <s v="ZNB"/>
    <s v="0800"/>
    <s v=""/>
    <d v="2025-02-24T00:00:00"/>
    <d v="2025-02-11T00:00:00"/>
    <d v="2025-12-31T00:00:00"/>
    <m/>
    <s v="40514141"/>
    <s v="מגלקום בע&quot;מ"/>
    <s v="510728777"/>
    <s v="3"/>
    <n v="5675.8"/>
    <s v="ILS"/>
    <n v="5675.8"/>
    <n v="0"/>
    <n v="0"/>
    <n v="0"/>
    <n v="5675.8"/>
    <s v=""/>
    <s v=" תחזוקה למערכת ביטחון  במח&quot;ש ובארכיב הטאבו בנתניה"/>
    <s v=""/>
    <n v="0"/>
    <s v="@FM@"/>
    <s v="95"/>
    <s v=""/>
    <s v="305394199"/>
    <s v=""/>
    <s v="אביעד רהב"/>
    <n v="5675.8"/>
    <n v="10"/>
    <n v="5"/>
    <n v="4"/>
    <n v="0"/>
    <n v="0.5"/>
    <x v="1"/>
    <e v="#N/A"/>
    <x v="806"/>
  </r>
  <r>
    <m/>
    <m/>
    <s v="4502578517"/>
    <s v="ZPFC"/>
    <s v="0800"/>
    <s v=""/>
    <d v="2025-03-02T00:00:00"/>
    <m/>
    <m/>
    <m/>
    <s v="40001575"/>
    <s v="קולמוס ביט (2002)  בע&quot;מ"/>
    <s v="513325472"/>
    <s v="3"/>
    <n v="1297.3399999999999"/>
    <s v="ILS"/>
    <n v="1297.3399999999999"/>
    <n v="0"/>
    <n v="0"/>
    <n v="0"/>
    <n v="1341.77"/>
    <s v=""/>
    <s v=" כיבוד משקי עבור סיוע משפטי נצרת אשת קשר: נדידה אב"/>
    <s v="X"/>
    <n v="0"/>
    <s v="@FM@"/>
    <s v="07"/>
    <s v=""/>
    <s v="305394199"/>
    <s v=""/>
    <s v="איריס שוורץ"/>
    <n v="1297.3399999999999"/>
    <n v="0"/>
    <n v="1507"/>
    <e v="#NUM!"/>
    <n v="0"/>
    <e v="#DIV/0!"/>
    <x v="3"/>
    <e v="#N/A"/>
    <x v="175"/>
  </r>
  <r>
    <m/>
    <m/>
    <s v="4502579075"/>
    <s v="ZFO"/>
    <s v="0800"/>
    <s v=""/>
    <d v="2025-03-03T00:00:00"/>
    <d v="2025-01-01T00:00:00"/>
    <d v="2025-12-31T00:00:00"/>
    <m/>
    <s v="10000193"/>
    <s v="מינהל הרכב הממשלתי"/>
    <s v=""/>
    <s v="3"/>
    <n v="4170000"/>
    <s v="ILS"/>
    <n v="4170000"/>
    <n v="0"/>
    <n v="0"/>
    <n v="0"/>
    <n v="4170000"/>
    <s v=""/>
    <s v=" הזמנה שנתית לאחזקת רכב ממשלתי לשנת 2025 אשת קשר:"/>
    <s v=""/>
    <n v="0"/>
    <s v="@FM@"/>
    <s v="85"/>
    <s v=""/>
    <s v="305394199"/>
    <s v=""/>
    <s v="נטע ראובני"/>
    <n v="4170000"/>
    <n v="11"/>
    <n v="7"/>
    <n v="4"/>
    <n v="0"/>
    <n v="0.63636363636363635"/>
    <x v="0"/>
    <e v="#N/A"/>
    <x v="807"/>
  </r>
  <r>
    <m/>
    <m/>
    <s v="4502580445"/>
    <s v="ZNB"/>
    <s v="0800"/>
    <s v=""/>
    <d v="2025-03-06T00:00:00"/>
    <m/>
    <m/>
    <m/>
    <s v="40386084"/>
    <s v="זארובי - פיצוחי הגליל בע&quot;מ"/>
    <s v="513054601"/>
    <s v="3"/>
    <n v="25961.18"/>
    <s v="ILS"/>
    <n v="25961.18"/>
    <n v="84.54"/>
    <n v="21948"/>
    <n v="21948"/>
    <n v="4013.18"/>
    <s v=""/>
    <s v=" שי לטו בשבט עבור בנות שירות לאומי חטיבת ההון האנו"/>
    <s v=""/>
    <n v="0"/>
    <s v="@FM@"/>
    <s v="23"/>
    <s v="57"/>
    <s v="305394199"/>
    <s v=""/>
    <s v="אורית לוי"/>
    <n v="4013.18"/>
    <n v="0"/>
    <n v="1507"/>
    <e v="#NUM!"/>
    <n v="84.54"/>
    <e v="#DIV/0!"/>
    <x v="3"/>
    <e v="#N/A"/>
    <x v="808"/>
  </r>
  <r>
    <m/>
    <m/>
    <s v="4502581300"/>
    <s v="ZNB"/>
    <s v="0800"/>
    <s v=""/>
    <d v="2025-03-10T00:00:00"/>
    <m/>
    <m/>
    <m/>
    <s v="40207295"/>
    <s v="מרכז סיוע לנפגעות ונפגעי תקיפה מיני"/>
    <s v=""/>
    <s v="3"/>
    <n v="720.25"/>
    <s v="ILS"/>
    <n v="720.25"/>
    <n v="0"/>
    <n v="0"/>
    <n v="0"/>
    <n v="720.25"/>
    <s v=""/>
    <s v=" הרצאה במסגרת הכשרה לנפגעי עבירות מין סיוע משפטי מ"/>
    <s v=""/>
    <n v="0"/>
    <s v="@FM@"/>
    <s v="23"/>
    <s v="57"/>
    <s v="305394199"/>
    <s v="720.25"/>
    <s v=""/>
    <n v="720.25"/>
    <n v="0"/>
    <n v="1507"/>
    <e v="#NUM!"/>
    <n v="0"/>
    <e v="#DIV/0!"/>
    <x v="3"/>
    <e v="#N/A"/>
    <x v="779"/>
  </r>
  <r>
    <m/>
    <m/>
    <s v="4502581382"/>
    <s v="ZNB"/>
    <s v="0800"/>
    <s v=""/>
    <d v="2025-03-10T00:00:00"/>
    <m/>
    <m/>
    <m/>
    <s v="41099183"/>
    <s v="גיל רון קינן ושות"/>
    <s v="557955424"/>
    <s v="3"/>
    <n v="40000"/>
    <s v="ILS"/>
    <n v="40000"/>
    <n v="0"/>
    <n v="0"/>
    <n v="0"/>
    <n v="40000"/>
    <s v=""/>
    <s v=" אבורקין נ' חברה קדישא (גשח&quot;א) פתח תקווה ת&quot;צ-27753"/>
    <s v=""/>
    <n v="0"/>
    <s v="@FM@"/>
    <s v="91"/>
    <s v=""/>
    <s v="305394199"/>
    <s v=""/>
    <s v="עדי מרום"/>
    <n v="40000"/>
    <n v="0"/>
    <n v="1507"/>
    <e v="#NUM!"/>
    <n v="0"/>
    <e v="#DIV/0!"/>
    <x v="3"/>
    <e v="#N/A"/>
    <x v="809"/>
  </r>
  <r>
    <m/>
    <m/>
    <s v="4502581600"/>
    <s v="ZNB"/>
    <s v="0800"/>
    <s v=""/>
    <d v="2025-03-10T00:00:00"/>
    <m/>
    <m/>
    <m/>
    <s v="41965135"/>
    <s v="נתן שמחוני משרד עורכי דין"/>
    <s v="513305524"/>
    <s v="3"/>
    <n v="12095"/>
    <s v="ILS"/>
    <n v="12095"/>
    <n v="0"/>
    <n v="0"/>
    <n v="0"/>
    <n v="12095"/>
    <s v=""/>
    <s v=" חבר וועדה לבחינת מעצרים לצרכי חקירה אשת קשר: קרן"/>
    <s v="X"/>
    <n v="0"/>
    <s v="@FM@"/>
    <s v="76"/>
    <s v=""/>
    <s v="305394199"/>
    <s v=" 10,250.00"/>
    <s v="נסים גרידי"/>
    <n v="12095"/>
    <n v="0"/>
    <n v="1507"/>
    <e v="#NUM!"/>
    <n v="0"/>
    <e v="#DIV/0!"/>
    <x v="3"/>
    <e v="#N/A"/>
    <x v="622"/>
  </r>
  <r>
    <m/>
    <m/>
    <s v="4502582522"/>
    <s v="ZNB"/>
    <s v="0800"/>
    <s v=""/>
    <d v="2025-03-12T00:00:00"/>
    <m/>
    <m/>
    <m/>
    <s v="40158832"/>
    <s v="טיק טק טכנולוגיות בע&quot;מ"/>
    <s v="512940156"/>
    <s v="3"/>
    <n v="2714"/>
    <s v="ILS"/>
    <n v="2714"/>
    <n v="65.22"/>
    <n v="1770"/>
    <n v="1770"/>
    <n v="944"/>
    <s v=""/>
    <s v=" כתיבת דו&quot;ח שחזור מידע והכנה לעדות בתיק מח&quot;ש איש ק"/>
    <s v=""/>
    <n v="0"/>
    <s v="@FM@"/>
    <s v="23"/>
    <s v="57"/>
    <s v="305394199"/>
    <s v=""/>
    <s v="גלעד גור"/>
    <n v="944"/>
    <n v="0"/>
    <n v="1507"/>
    <e v="#NUM!"/>
    <n v="65.22"/>
    <e v="#DIV/0!"/>
    <x v="3"/>
    <e v="#N/A"/>
    <x v="810"/>
  </r>
  <r>
    <m/>
    <m/>
    <s v="4502582526"/>
    <s v="ZNB"/>
    <s v="0800"/>
    <s v=""/>
    <d v="2025-03-12T00:00:00"/>
    <m/>
    <m/>
    <m/>
    <s v="40169262"/>
    <s v="יעד בטיחות חברה למסחר והנדסה בע&quot;מ"/>
    <s v="511034860"/>
    <s v="3"/>
    <n v="4277.5"/>
    <s v="ILS"/>
    <n v="4277.5"/>
    <n v="59.17"/>
    <n v="2531.1"/>
    <n v="2531.1"/>
    <n v="1746.4"/>
    <s v=""/>
    <s v=" חלפים למערכת כיבוי אש סנגוריה ציבורית ביטחון איש"/>
    <s v=""/>
    <n v="0"/>
    <s v="@FM@"/>
    <s v="23"/>
    <s v="57"/>
    <s v="305394199"/>
    <s v=""/>
    <s v="רפי אזרך"/>
    <n v="1746.4"/>
    <n v="0"/>
    <n v="1507"/>
    <e v="#NUM!"/>
    <n v="59.17"/>
    <e v="#DIV/0!"/>
    <x v="3"/>
    <e v="#N/A"/>
    <x v="707"/>
  </r>
  <r>
    <m/>
    <m/>
    <s v="4502582529"/>
    <s v="ZNB"/>
    <s v="0800"/>
    <s v=""/>
    <d v="2025-03-12T00:00:00"/>
    <m/>
    <m/>
    <m/>
    <s v="40007161"/>
    <s v="אשמורת ניהול נכסים בע&quot;מ"/>
    <s v="512620477"/>
    <s v="3"/>
    <n v="3724.67"/>
    <s v="ILS"/>
    <n v="3724.67"/>
    <n v="0"/>
    <n v="0"/>
    <n v="0"/>
    <n v="3724.67"/>
    <s v=""/>
    <s v=" עבודות בנייה וחשמל עבור קריית הממשלה ב&quot;ש פ' דרום"/>
    <s v=""/>
    <n v="0"/>
    <s v="@FM@"/>
    <s v="23"/>
    <s v="57"/>
    <s v="305394199"/>
    <s v=""/>
    <s v="עוזי נעים"/>
    <n v="3724.67"/>
    <n v="0"/>
    <n v="1507"/>
    <e v="#NUM!"/>
    <n v="0"/>
    <e v="#DIV/0!"/>
    <x v="3"/>
    <e v="#N/A"/>
    <x v="811"/>
  </r>
  <r>
    <m/>
    <m/>
    <s v="4502582531"/>
    <s v="ZNB"/>
    <s v="0800"/>
    <s v=""/>
    <d v="2025-03-12T00:00:00"/>
    <m/>
    <m/>
    <m/>
    <s v="40004904"/>
    <s v="ברון - או קיי ציוד מטבח למקצוענים ב"/>
    <s v="512583923"/>
    <s v="3"/>
    <n v="1145.78"/>
    <s v="ILS"/>
    <n v="1145.78"/>
    <n v="45.31"/>
    <n v="519.20000000000005"/>
    <n v="519.20000000000005"/>
    <n v="626.58000000000004"/>
    <s v=""/>
    <s v=" שירות טכנאי לטיפול בדלפק קירור מזנון הדר דפנה תל"/>
    <s v=""/>
    <n v="0"/>
    <s v="@FM@"/>
    <s v="23"/>
    <s v="57"/>
    <s v="305394199"/>
    <s v=""/>
    <s v="דסליין זאודו"/>
    <n v="626.58000000000004"/>
    <n v="0"/>
    <n v="1507"/>
    <e v="#NUM!"/>
    <n v="45.31"/>
    <e v="#DIV/0!"/>
    <x v="3"/>
    <e v="#N/A"/>
    <x v="643"/>
  </r>
  <r>
    <m/>
    <m/>
    <s v="4502582533"/>
    <s v="ZNB"/>
    <s v="0800"/>
    <s v=""/>
    <d v="2025-03-12T00:00:00"/>
    <m/>
    <m/>
    <m/>
    <s v="20000201"/>
    <s v="עירית תל-אביב-יפו"/>
    <s v="500250006"/>
    <s v="3"/>
    <n v="689.3"/>
    <s v="ILS"/>
    <n v="689.3"/>
    <n v="0"/>
    <n v="0"/>
    <n v="0"/>
    <n v="689.3"/>
    <s v=""/>
    <s v=" אגרת שילוט + הצמדה ואכיפה שדרות שאול המלך 39 ת&quot;א"/>
    <s v=""/>
    <n v="0"/>
    <s v="@FM@"/>
    <s v="23"/>
    <s v="03"/>
    <s v="305394199"/>
    <s v=""/>
    <s v="דסליין זאודו"/>
    <n v="689.3"/>
    <n v="0"/>
    <n v="1507"/>
    <e v="#NUM!"/>
    <n v="0"/>
    <e v="#DIV/0!"/>
    <x v="3"/>
    <e v="#N/A"/>
    <x v="265"/>
  </r>
  <r>
    <m/>
    <m/>
    <s v="4502583225"/>
    <s v="ZPFC"/>
    <s v="0800"/>
    <s v=""/>
    <d v="2025-03-17T00:00:00"/>
    <m/>
    <m/>
    <m/>
    <s v="40188339"/>
    <s v="אלקטרו קובי בע&quot;מ"/>
    <s v="511534893"/>
    <s v="3"/>
    <n v="312.7"/>
    <s v="ILS"/>
    <n v="312.7"/>
    <n v="0"/>
    <n v="0"/>
    <n v="0"/>
    <n v="312.7"/>
    <s v=""/>
    <s v=" טוסטר עבור מחלקת חקירות חדלות פרעון אשת קשר: רחלי"/>
    <s v=""/>
    <n v="0"/>
    <s v="@FM@"/>
    <s v="23"/>
    <s v="57"/>
    <s v="305394199"/>
    <s v=""/>
    <s v="אליאנה טננבאום"/>
    <n v="312.7"/>
    <n v="0"/>
    <n v="1507"/>
    <e v="#NUM!"/>
    <n v="0"/>
    <e v="#DIV/0!"/>
    <x v="3"/>
    <e v="#N/A"/>
    <x v="812"/>
  </r>
  <r>
    <m/>
    <m/>
    <s v="4502583326"/>
    <s v="ZNB"/>
    <s v="0800"/>
    <s v=""/>
    <d v="2025-03-17T00:00:00"/>
    <m/>
    <m/>
    <m/>
    <s v="10000173"/>
    <s v="המדפיס הממשלתי"/>
    <s v=""/>
    <s v="3"/>
    <n v="2700"/>
    <s v="ILS"/>
    <n v="2700"/>
    <n v="0"/>
    <n v="0"/>
    <n v="0"/>
    <n v="2700"/>
    <s v=""/>
    <s v=" הדפסת טופס תמצית רישום עבור בתי הדין השרעיים אשת"/>
    <s v=""/>
    <n v="0"/>
    <s v="@FM@"/>
    <s v="85"/>
    <s v=""/>
    <s v="305394199"/>
    <s v=""/>
    <s v="קמר אבו אל הוא"/>
    <n v="2700"/>
    <n v="0"/>
    <n v="1507"/>
    <e v="#NUM!"/>
    <n v="0"/>
    <e v="#DIV/0!"/>
    <x v="3"/>
    <e v="#N/A"/>
    <x v="813"/>
  </r>
  <r>
    <m/>
    <m/>
    <s v="4502583374"/>
    <s v="ZPFC"/>
    <s v="0800"/>
    <s v=""/>
    <d v="2025-03-17T00:00:00"/>
    <m/>
    <m/>
    <m/>
    <s v="40001103"/>
    <s v="קרביץ )4791( בעמ"/>
    <s v="510674039"/>
    <s v="3"/>
    <n v="3190.92"/>
    <s v="ILS"/>
    <n v="3190.92"/>
    <n v="97.76"/>
    <n v="3119.29"/>
    <n v="3119.26"/>
    <n v="73.81"/>
    <s v=""/>
    <s v=" ציוד משרדי עבור בית הדין השרעי דרום -רהט אשת קשר:"/>
    <s v="X"/>
    <n v="0"/>
    <s v="@FM@"/>
    <s v="07"/>
    <s v=""/>
    <s v="305394199"/>
    <s v=""/>
    <s v="קמר אבו אל הוא"/>
    <n v="71.63"/>
    <n v="0"/>
    <n v="1507"/>
    <e v="#NUM!"/>
    <n v="97.76"/>
    <e v="#DIV/0!"/>
    <x v="3"/>
    <e v="#N/A"/>
    <x v="171"/>
  </r>
  <r>
    <m/>
    <m/>
    <s v="4502583386"/>
    <s v="ZPFC"/>
    <s v="0800"/>
    <s v=""/>
    <d v="2025-03-17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מנהל עבור הקאדי בית הדין השרעי באקה אל גרבייה"/>
    <s v="X"/>
    <n v="0"/>
    <s v="@FM@"/>
    <s v="07"/>
    <s v=""/>
    <s v="305394199"/>
    <s v=""/>
    <s v="קמר אבו אל הוא"/>
    <n v="932.2"/>
    <n v="0"/>
    <n v="1507"/>
    <e v="#NUM!"/>
    <n v="0"/>
    <e v="#DIV/0!"/>
    <x v="3"/>
    <e v="#N/A"/>
    <x v="814"/>
  </r>
  <r>
    <m/>
    <m/>
    <s v="4502583432"/>
    <s v="ZNB"/>
    <s v="0800"/>
    <s v=""/>
    <d v="2025-03-17T00:00:00"/>
    <d v="2024-11-05T00:00:00"/>
    <d v="2027-11-04T00:00:00"/>
    <m/>
    <s v="40008201"/>
    <s v="גולדשטיין ליאן"/>
    <s v="032254039"/>
    <s v="3"/>
    <n v="16933"/>
    <s v="ILS"/>
    <n v="16933"/>
    <n v="0"/>
    <n v="0"/>
    <n v="0"/>
    <n v="16933"/>
    <s v=""/>
    <s v=" חבר וועדת תאגידים גיבוש רשימת נאמנים חדלות פרעון"/>
    <s v="X"/>
    <n v="0"/>
    <s v="@FM@"/>
    <s v="76"/>
    <s v=""/>
    <s v="305394199"/>
    <s v=" 14,350.00"/>
    <s v="נסים גרידי"/>
    <n v="16933"/>
    <n v="35"/>
    <n v="8"/>
    <n v="27"/>
    <n v="0"/>
    <n v="0.22857142857142856"/>
    <x v="2"/>
    <e v="#N/A"/>
    <x v="722"/>
  </r>
  <r>
    <m/>
    <m/>
    <s v="4502583997"/>
    <s v="ZPFC"/>
    <s v="0800"/>
    <s v=""/>
    <d v="2025-03-18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s v=" כסא אורטופדי עבור רחלי יעקב חדלות פרעון הנהלה אשת"/>
    <s v="X"/>
    <n v="0"/>
    <s v="@FM@"/>
    <s v="07"/>
    <s v=""/>
    <s v="305394199"/>
    <s v=""/>
    <s v="אליאנה טננבאום"/>
    <n v="727.12"/>
    <n v="0"/>
    <n v="1507"/>
    <e v="#NUM!"/>
    <n v="0"/>
    <e v="#DIV/0!"/>
    <x v="3"/>
    <e v="#N/A"/>
    <x v="231"/>
  </r>
  <r>
    <m/>
    <m/>
    <s v="4502584034"/>
    <s v="ZPFC"/>
    <s v="0800"/>
    <s v=""/>
    <d v="2025-03-18T00:00:00"/>
    <m/>
    <m/>
    <m/>
    <s v="40001103"/>
    <s v="קרביץ )4791( בעמ"/>
    <s v="510674039"/>
    <s v="3"/>
    <n v="7477.75"/>
    <s v="ILS"/>
    <n v="7477.75"/>
    <n v="96.4"/>
    <n v="7208.22"/>
    <n v="7208.22"/>
    <n v="278.77"/>
    <s v=""/>
    <s v=" ציוד משרדי עבור חטיבת תפעול ולוגיסטיקה איש קשר: א"/>
    <s v="X"/>
    <n v="0"/>
    <s v="@FM@"/>
    <s v="07"/>
    <s v=""/>
    <s v="305394199"/>
    <s v=""/>
    <s v="אברהם לוי"/>
    <n v="269.54000000000002"/>
    <n v="0"/>
    <n v="1507"/>
    <e v="#NUM!"/>
    <n v="96.4"/>
    <e v="#DIV/0!"/>
    <x v="3"/>
    <e v="#N/A"/>
    <x v="171"/>
  </r>
  <r>
    <m/>
    <m/>
    <s v="4502585700"/>
    <s v="ZNB"/>
    <s v="0800"/>
    <s v=""/>
    <d v="2025-03-23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s v=" פרסום בעיתן עבור הסמכת טוענים שרעיים אשת קשר: קמר"/>
    <s v=""/>
    <n v="0"/>
    <s v="@FM@"/>
    <s v="85"/>
    <s v=""/>
    <s v="305394199"/>
    <s v=""/>
    <s v="קמר אבו אל הוא"/>
    <n v="352.8"/>
    <n v="0"/>
    <n v="1507"/>
    <e v="#NUM!"/>
    <n v="0"/>
    <e v="#DIV/0!"/>
    <x v="3"/>
    <e v="#N/A"/>
    <x v="815"/>
  </r>
  <r>
    <m/>
    <m/>
    <s v="4502585755"/>
    <s v="ZNB"/>
    <s v="0800"/>
    <s v=""/>
    <d v="2025-03-23T00:00:00"/>
    <m/>
    <m/>
    <m/>
    <s v="41133805"/>
    <s v="צוקר נועם"/>
    <s v="046235784"/>
    <s v="3"/>
    <n v="20000"/>
    <s v="ILS"/>
    <n v="20000"/>
    <n v="0"/>
    <n v="0"/>
    <n v="0"/>
    <n v="20000"/>
    <s v=""/>
    <s v=" גרוסמן נ' זול ובגדול בע&quot;מ ת&quot;צ-27623-11-23 אשת קשר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736"/>
  </r>
  <r>
    <m/>
    <m/>
    <s v="4502585760"/>
    <s v="ZNB"/>
    <s v="0800"/>
    <s v=""/>
    <d v="2025-03-23T00:00:00"/>
    <m/>
    <m/>
    <m/>
    <s v="41448450"/>
    <s v="קלעי, רוזן ושות', משרד"/>
    <s v="558249702"/>
    <s v="3"/>
    <n v="7605"/>
    <s v="ILS"/>
    <n v="7605"/>
    <n v="0"/>
    <n v="0"/>
    <n v="0"/>
    <n v="7605"/>
    <s v=""/>
    <s v=" חקק נ' גוגל ת&quot;צ-12042-09-23 אשת קשר: עדי מרום טל'"/>
    <s v=""/>
    <n v="0"/>
    <s v="@FM@"/>
    <s v="91"/>
    <s v=""/>
    <s v="305394199"/>
    <s v=""/>
    <s v="עדי מרום"/>
    <n v="7605"/>
    <n v="0"/>
    <n v="1507"/>
    <e v="#NUM!"/>
    <n v="0"/>
    <e v="#DIV/0!"/>
    <x v="3"/>
    <e v="#N/A"/>
    <x v="816"/>
  </r>
  <r>
    <m/>
    <m/>
    <s v="4502585766"/>
    <s v="ZNB"/>
    <s v="0800"/>
    <s v=""/>
    <d v="2025-03-23T00:00:00"/>
    <m/>
    <m/>
    <m/>
    <s v="40131138"/>
    <s v="ברגר שמעיה יאיר"/>
    <s v="054156104"/>
    <s v="3"/>
    <n v="15000"/>
    <s v="ILS"/>
    <n v="15000"/>
    <n v="0"/>
    <n v="0"/>
    <n v="0"/>
    <n v="15000"/>
    <s v=""/>
    <s v=" מתן כספי נ' חברת החשמל ת&quot;צ-47518-11-23 אשת קשר: ע"/>
    <s v=""/>
    <n v="0"/>
    <s v="@FM@"/>
    <s v="91"/>
    <s v=""/>
    <s v="305394199"/>
    <s v=""/>
    <s v="עדי מרום"/>
    <n v="15000"/>
    <n v="0"/>
    <n v="1507"/>
    <e v="#NUM!"/>
    <n v="0"/>
    <e v="#DIV/0!"/>
    <x v="3"/>
    <e v="#N/A"/>
    <x v="817"/>
  </r>
  <r>
    <m/>
    <m/>
    <s v="4502585767"/>
    <s v="ZNB"/>
    <s v="0800"/>
    <s v=""/>
    <d v="2025-03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מיכאלי נ' ליימ נטוורק בע&quot;מ ת&quot;צ-38101-03-24 אשת קש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818"/>
  </r>
  <r>
    <m/>
    <m/>
    <s v="4502586179"/>
    <s v="ZPFC"/>
    <s v="0800"/>
    <s v=""/>
    <d v="2025-03-24T00:00:00"/>
    <m/>
    <m/>
    <m/>
    <s v="40167927"/>
    <s v="איקן - מס בע&quot;מ"/>
    <s v="512495706"/>
    <s v="3"/>
    <n v="20229.93"/>
    <s v="ILS"/>
    <n v="20229.93"/>
    <n v="99.36"/>
    <n v="20100"/>
    <n v="20100"/>
    <n v="129.93"/>
    <s v=""/>
    <s v=" עיצוב גרפי לדו&quot;ח שנתי 2024 המאבק בגזענות הליך 94-"/>
    <s v=""/>
    <n v="0"/>
    <s v="@FM@"/>
    <s v="07"/>
    <s v=""/>
    <s v="305394199"/>
    <s v=""/>
    <s v="רבקה בקי בן שמעון"/>
    <n v="129.93"/>
    <n v="0"/>
    <n v="1507"/>
    <e v="#NUM!"/>
    <n v="99.36"/>
    <e v="#DIV/0!"/>
    <x v="3"/>
    <e v="#N/A"/>
    <x v="795"/>
  </r>
  <r>
    <m/>
    <m/>
    <s v="4502586380"/>
    <s v="ZNB"/>
    <s v="0800"/>
    <s v=""/>
    <d v="2025-03-24T00:00:00"/>
    <m/>
    <m/>
    <m/>
    <s v="40003372"/>
    <s v="מרכז הקונגרסים הבינלאומי אי.סי.סי."/>
    <s v="520017708"/>
    <s v="3"/>
    <n v="18585"/>
    <s v="ILS"/>
    <n v="18585"/>
    <n v="48.67"/>
    <n v="18585"/>
    <n v="9044.7000000000007"/>
    <n v="0"/>
    <s v=""/>
    <s v=" שכירות אולם עבור בחינה לטוענים שרעיים בית הדין הש"/>
    <s v=""/>
    <n v="0"/>
    <s v="@FM@"/>
    <s v="23"/>
    <s v="57"/>
    <s v="305394199"/>
    <s v=""/>
    <s v="קמר אבו אל הוא"/>
    <n v="0"/>
    <n v="0"/>
    <n v="1507"/>
    <e v="#NUM!"/>
    <n v="48.67"/>
    <e v="#DIV/0!"/>
    <x v="3"/>
    <e v="#N/A"/>
    <x v="819"/>
  </r>
  <r>
    <m/>
    <m/>
    <s v="4502586949"/>
    <s v="ZPFC"/>
    <s v="0800"/>
    <s v=""/>
    <d v="2025-03-25T00:00:00"/>
    <m/>
    <m/>
    <m/>
    <s v="40001103"/>
    <s v="קרביץ )4791( בעמ"/>
    <s v="510674039"/>
    <s v="3"/>
    <n v="1370.51"/>
    <s v="ILS"/>
    <n v="1370.51"/>
    <n v="99.91"/>
    <n v="1370.51"/>
    <n v="1369.32"/>
    <n v="0"/>
    <s v=""/>
    <s v=" ציוד משרדי עבור הממונה על חדלות פירעון הנהלה אשת"/>
    <s v="X"/>
    <n v="0"/>
    <s v="@FM@"/>
    <s v="07"/>
    <s v=""/>
    <s v="305394199"/>
    <s v=""/>
    <s v="אליאנה טננבאום"/>
    <n v="0"/>
    <n v="0"/>
    <n v="1507"/>
    <e v="#NUM!"/>
    <n v="99.91"/>
    <e v="#DIV/0!"/>
    <x v="3"/>
    <e v="#N/A"/>
    <x v="171"/>
  </r>
  <r>
    <m/>
    <m/>
    <s v="4502586952"/>
    <s v="ZPFC"/>
    <s v="0800"/>
    <s v=""/>
    <d v="2025-03-25T00:00:00"/>
    <m/>
    <m/>
    <m/>
    <s v="40001575"/>
    <s v="קולמוס ביט (2002)  בע&quot;מ"/>
    <s v="513325472"/>
    <s v="3"/>
    <n v="7519.03"/>
    <s v="ILS"/>
    <n v="7519.03"/>
    <n v="0"/>
    <n v="7519.03"/>
    <n v="0"/>
    <n v="7776.63"/>
    <s v=""/>
    <s v=" כיבוד משקי עבור המחלקה לחקירות שוטרים איש קשר: גל"/>
    <s v="X"/>
    <n v="0"/>
    <s v="@FM@"/>
    <s v="07"/>
    <s v=""/>
    <s v="305394199"/>
    <s v=""/>
    <s v="גלעד גור"/>
    <n v="7519.03"/>
    <n v="0"/>
    <n v="1507"/>
    <e v="#NUM!"/>
    <n v="0"/>
    <e v="#DIV/0!"/>
    <x v="3"/>
    <e v="#N/A"/>
    <x v="175"/>
  </r>
  <r>
    <m/>
    <m/>
    <s v="4502586960"/>
    <s v="ZNB"/>
    <s v="0800"/>
    <s v=""/>
    <d v="2025-03-25T00:00:00"/>
    <m/>
    <m/>
    <m/>
    <s v="42712114"/>
    <s v="זלוצובר רועי"/>
    <s v="305025447"/>
    <s v="3"/>
    <n v="41300"/>
    <s v="ILS"/>
    <n v="41300"/>
    <n v="0"/>
    <n v="0"/>
    <n v="0"/>
    <n v="41300"/>
    <s v=""/>
    <s v=" ניסוח חוזה שכירות למגורים עבור ייעוץ וחקיקה משפט"/>
    <s v=""/>
    <n v="0"/>
    <s v="@FM@"/>
    <s v="23"/>
    <s v="57"/>
    <s v="305394199"/>
    <s v=""/>
    <s v="עדי מרום"/>
    <n v="41300"/>
    <n v="0"/>
    <n v="1507"/>
    <e v="#NUM!"/>
    <n v="0"/>
    <e v="#DIV/0!"/>
    <x v="3"/>
    <e v="#N/A"/>
    <x v="820"/>
  </r>
  <r>
    <m/>
    <m/>
    <s v="4502586962"/>
    <s v="ZPFC"/>
    <s v="0800"/>
    <s v=""/>
    <d v="2025-03-25T00:00:00"/>
    <m/>
    <m/>
    <m/>
    <s v="40001103"/>
    <s v="קרביץ )4791( בעמ"/>
    <s v="510674039"/>
    <s v="3"/>
    <n v="1211.0999999999999"/>
    <s v="ILS"/>
    <n v="1211.0999999999999"/>
    <n v="89.01"/>
    <n v="1079.06"/>
    <n v="1078.02"/>
    <n v="136.56"/>
    <s v=""/>
    <s v=" ציוד משרדי עבור בית הדין לאוכלוסין והגירה ירושלים"/>
    <s v="X"/>
    <n v="0"/>
    <s v="@FM@"/>
    <s v="07"/>
    <s v=""/>
    <s v="305394199"/>
    <s v=""/>
    <s v="יוסי ביטון"/>
    <n v="132.04"/>
    <n v="0"/>
    <n v="1507"/>
    <e v="#NUM!"/>
    <n v="89.01"/>
    <e v="#DIV/0!"/>
    <x v="3"/>
    <e v="#N/A"/>
    <x v="171"/>
  </r>
  <r>
    <m/>
    <m/>
    <s v="4502586965"/>
    <s v="ZNB"/>
    <s v="0800"/>
    <s v=""/>
    <d v="2025-03-25T00:00:00"/>
    <m/>
    <m/>
    <m/>
    <s v="41035408"/>
    <s v="נוי אסף"/>
    <s v="029419397"/>
    <s v="3"/>
    <n v="9086"/>
    <s v="ILS"/>
    <n v="9086"/>
    <n v="0"/>
    <n v="0"/>
    <n v="0"/>
    <n v="9086"/>
    <s v=""/>
    <s v=" מערכת הגברה ליום השואה ויום הזכרון עבור חטיבת תפע"/>
    <s v=""/>
    <n v="0"/>
    <s v="@FM@"/>
    <s v="23"/>
    <s v="57"/>
    <s v="305394199"/>
    <s v=""/>
    <s v="נתנאלה בן דוד"/>
    <n v="9086"/>
    <n v="0"/>
    <n v="1507"/>
    <e v="#NUM!"/>
    <n v="0"/>
    <e v="#DIV/0!"/>
    <x v="3"/>
    <e v="#N/A"/>
    <x v="821"/>
  </r>
  <r>
    <m/>
    <m/>
    <s v="4502586978"/>
    <s v="ZPFC"/>
    <s v="0800"/>
    <s v=""/>
    <d v="2025-03-25T00:00:00"/>
    <m/>
    <m/>
    <m/>
    <s v="40328129"/>
    <s v="ד.מ. )0003( הנדסה בע&quot;מ"/>
    <s v="513228726"/>
    <s v="3"/>
    <n v="8650.32"/>
    <s v="ILS"/>
    <n v="8650.32"/>
    <n v="0"/>
    <n v="0"/>
    <n v="0"/>
    <n v="8220.2800000000007"/>
    <s v=""/>
    <s v=" מסך 65 עבור בית הדין השרעי ברהט אשת קשר: קמר אבו"/>
    <s v="X"/>
    <n v="0"/>
    <s v="@FM@"/>
    <s v="07"/>
    <s v=""/>
    <s v="305394199"/>
    <s v=""/>
    <s v="קמר אבו אל הוא"/>
    <n v="8650.32"/>
    <n v="0"/>
    <n v="1507"/>
    <e v="#NUM!"/>
    <n v="0"/>
    <e v="#DIV/0!"/>
    <x v="3"/>
    <e v="#N/A"/>
    <x v="822"/>
  </r>
  <r>
    <m/>
    <m/>
    <s v="4502588419"/>
    <s v="ZPFC"/>
    <s v="0800"/>
    <s v=""/>
    <d v="2025-03-31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s v=" כסא אורטופדי עבור חנאן עלי חופש המידע הממשלתי אשת"/>
    <s v="X"/>
    <n v="0"/>
    <s v="@FM@"/>
    <s v="07"/>
    <s v=""/>
    <s v="305394199"/>
    <s v=""/>
    <s v="בת אל בר"/>
    <n v="792.37"/>
    <n v="0"/>
    <n v="1507"/>
    <e v="#NUM!"/>
    <n v="0"/>
    <e v="#DIV/0!"/>
    <x v="3"/>
    <e v="#N/A"/>
    <x v="231"/>
  </r>
  <r>
    <m/>
    <m/>
    <s v="4502588668"/>
    <s v="ZNB"/>
    <s v="0800"/>
    <s v=""/>
    <d v="2025-03-31T00:00:00"/>
    <m/>
    <m/>
    <m/>
    <s v="40001244"/>
    <s v="דנגוט מחשבים בע&quot;מ"/>
    <s v="511398836"/>
    <s v="3"/>
    <n v="2354.23"/>
    <s v="ILS"/>
    <n v="2354.23"/>
    <n v="0"/>
    <n v="2354.23"/>
    <n v="0"/>
    <n v="2161.59"/>
    <s v=""/>
    <s v=" מחסניות דיו עבור המחלקה לחקירות שוטרים איש קשר: ה"/>
    <s v="X"/>
    <n v="0"/>
    <s v="@FM@"/>
    <s v="23"/>
    <s v="57"/>
    <s v="305394199"/>
    <s v=""/>
    <s v="גלעד גור"/>
    <n v="2354.23"/>
    <n v="0"/>
    <n v="1507"/>
    <e v="#NUM!"/>
    <n v="0"/>
    <e v="#DIV/0!"/>
    <x v="3"/>
    <e v="#N/A"/>
    <x v="823"/>
  </r>
  <r>
    <m/>
    <m/>
    <s v="4502588680"/>
    <s v="ZNB"/>
    <s v="0800"/>
    <s v=""/>
    <d v="2025-03-31T00:00:00"/>
    <m/>
    <m/>
    <m/>
    <s v="42303434"/>
    <s v="בן דרור משה"/>
    <s v="038117883"/>
    <s v="3"/>
    <n v="20000"/>
    <s v="ILS"/>
    <n v="20000"/>
    <n v="0"/>
    <n v="0"/>
    <n v="0"/>
    <n v="20000"/>
    <s v=""/>
    <s v=" אוגלי ואח' נ' אל על נתיבי אוויר לישראל בע&quot;מ ת&quot;צ-4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824"/>
  </r>
  <r>
    <m/>
    <m/>
    <s v="4502588687"/>
    <s v="ZNB"/>
    <s v="0800"/>
    <s v=""/>
    <d v="2025-03-31T00:00:00"/>
    <m/>
    <m/>
    <m/>
    <s v="40015415"/>
    <s v="בן ארי, פיש, עורכי דין"/>
    <s v="540187135"/>
    <s v="3"/>
    <n v="21000"/>
    <s v="ILS"/>
    <n v="21000"/>
    <n v="0"/>
    <n v="0"/>
    <n v="0"/>
    <n v="21000"/>
    <s v=""/>
    <s v=" בעניין שריפה באתר מחזור פסולת עפולה (טרם הוגשה) א"/>
    <s v=""/>
    <n v="0"/>
    <s v="@FM@"/>
    <s v="91"/>
    <s v=""/>
    <s v="305394199"/>
    <s v=""/>
    <s v="עדי מרום"/>
    <n v="21000"/>
    <n v="0"/>
    <n v="1507"/>
    <e v="#NUM!"/>
    <n v="0"/>
    <e v="#DIV/0!"/>
    <x v="3"/>
    <e v="#N/A"/>
    <x v="825"/>
  </r>
  <r>
    <m/>
    <m/>
    <s v="4502588737"/>
    <s v="ZB"/>
    <s v="0800"/>
    <s v=""/>
    <d v="2025-05-26T00:00:00"/>
    <d v="2024-12-12T00:00:00"/>
    <d v="2027-12-11T00:00:00"/>
    <m/>
    <s v="42900673"/>
    <s v="שחאדה נזיה"/>
    <s v=""/>
    <s v="3"/>
    <n v="36285"/>
    <s v="ILS"/>
    <n v="36285"/>
    <n v="0"/>
    <n v="0"/>
    <n v="0"/>
    <n v="36285"/>
    <s v=""/>
    <s v=" חבר וועדת עזבונות אפוטרופס כללי אשת קשר: לילית בי"/>
    <s v="X"/>
    <n v="0"/>
    <s v="@FM@"/>
    <s v="76"/>
    <s v=""/>
    <s v="305394199"/>
    <s v=""/>
    <s v="לילית ביטון"/>
    <n v="36285"/>
    <n v="35"/>
    <n v="7"/>
    <n v="28"/>
    <n v="0"/>
    <n v="0.2"/>
    <x v="2"/>
    <e v="#N/A"/>
    <x v="722"/>
  </r>
  <r>
    <m/>
    <m/>
    <s v="4502588886"/>
    <s v="ZB"/>
    <s v="0800"/>
    <s v=""/>
    <d v="2025-04-01T00:00:00"/>
    <m/>
    <m/>
    <m/>
    <s v="41966461"/>
    <s v="יונתן-זמיר טל"/>
    <s v=""/>
    <s v="3"/>
    <n v="24190"/>
    <s v="ILS"/>
    <n v="24190"/>
    <n v="0"/>
    <n v="0"/>
    <n v="0"/>
    <n v="24190"/>
    <s v=""/>
    <s v=" חבר וועדת מעצרים לצרכי חקירה אשת קשר: קרן רוט טל'"/>
    <s v="X"/>
    <n v="0"/>
    <s v="@FM@"/>
    <s v="76"/>
    <s v=""/>
    <s v="305394199"/>
    <s v=""/>
    <s v="נסים גרידי"/>
    <n v="24190"/>
    <n v="0"/>
    <n v="1507"/>
    <e v="#NUM!"/>
    <n v="0"/>
    <e v="#DIV/0!"/>
    <x v="3"/>
    <e v="#N/A"/>
    <x v="722"/>
  </r>
  <r>
    <m/>
    <m/>
    <s v="4502590655"/>
    <s v="ZNB"/>
    <s v="0800"/>
    <s v=""/>
    <d v="2025-04-06T00:00:00"/>
    <m/>
    <m/>
    <m/>
    <s v="40303819"/>
    <s v="מרכז סיוע לנפגעות אונס ותקיפה מינית"/>
    <s v=""/>
    <s v="3"/>
    <n v="1601.03"/>
    <s v="ILS"/>
    <n v="1601.03"/>
    <n v="0"/>
    <n v="0"/>
    <n v="0"/>
    <n v="1601.03"/>
    <s v=""/>
    <s v=" הרצאה במסגרת הכשרה לנפגעי עבירות מין סיוע משפטי מ"/>
    <s v=""/>
    <n v="0"/>
    <s v="@FM@"/>
    <s v="23"/>
    <s v="57"/>
    <s v="305394199"/>
    <s v="  1,601.03"/>
    <s v=""/>
    <n v="1601.03"/>
    <n v="0"/>
    <n v="1507"/>
    <e v="#NUM!"/>
    <n v="0"/>
    <e v="#DIV/0!"/>
    <x v="3"/>
    <e v="#N/A"/>
    <x v="779"/>
  </r>
  <r>
    <m/>
    <m/>
    <s v="4502590658"/>
    <s v="ZPFC"/>
    <s v="0800"/>
    <s v=""/>
    <d v="2025-04-28T00:00:00"/>
    <m/>
    <m/>
    <m/>
    <s v="40001103"/>
    <s v="קרביץ )4791( בעמ"/>
    <s v="510674039"/>
    <s v="3"/>
    <n v="11781.38"/>
    <s v="ILS"/>
    <n v="11781.38"/>
    <n v="0"/>
    <n v="0"/>
    <n v="0"/>
    <n v="12185.04"/>
    <s v=""/>
    <s v=" ציוד משרדי עבור המחלקה לחקירות שוטרים איש קשר: גל"/>
    <s v="X"/>
    <n v="0"/>
    <s v="@FM@"/>
    <s v="07"/>
    <s v=""/>
    <s v="305394199"/>
    <s v=""/>
    <s v="גלעד גור"/>
    <n v="11781.38"/>
    <n v="0"/>
    <n v="1507"/>
    <e v="#NUM!"/>
    <n v="0"/>
    <e v="#DIV/0!"/>
    <x v="3"/>
    <e v="#N/A"/>
    <x v="171"/>
  </r>
  <r>
    <m/>
    <m/>
    <s v="4502590659"/>
    <s v="ZPFC"/>
    <s v="0800"/>
    <s v=""/>
    <d v="2025-04-28T00:00:00"/>
    <m/>
    <m/>
    <m/>
    <s v="40001103"/>
    <s v="קרביץ )4791( בעמ"/>
    <s v="510674039"/>
    <s v="3"/>
    <n v="2687.04"/>
    <s v="ILS"/>
    <n v="2687.04"/>
    <n v="0"/>
    <n v="0"/>
    <n v="0"/>
    <n v="2779.11"/>
    <s v=""/>
    <s v=" ציוד משרדי עבור בית הדין לאוכלוסין והגירה גבעון א"/>
    <s v="X"/>
    <n v="0"/>
    <s v="@FM@"/>
    <s v="07"/>
    <s v=""/>
    <s v="305394199"/>
    <s v=""/>
    <s v="יוסי ביטון"/>
    <n v="2687.04"/>
    <n v="0"/>
    <n v="1507"/>
    <e v="#NUM!"/>
    <n v="0"/>
    <e v="#DIV/0!"/>
    <x v="3"/>
    <e v="#N/A"/>
    <x v="171"/>
  </r>
  <r>
    <m/>
    <m/>
    <s v="4502590660"/>
    <s v="ZPFC"/>
    <s v="0800"/>
    <s v=""/>
    <d v="2025-04-06T00:00:00"/>
    <m/>
    <m/>
    <m/>
    <s v="40001103"/>
    <s v="קרביץ )4791( בעמ"/>
    <s v="510674039"/>
    <s v="3"/>
    <n v="3243.1"/>
    <s v="ILS"/>
    <n v="3243.1"/>
    <n v="98.29"/>
    <n v="3187.59"/>
    <n v="3187.6"/>
    <n v="57.41"/>
    <s v=""/>
    <s v=" ציוד משרדי עבור חדלות פרעון תל אביב אשת קשר: רוית"/>
    <s v="X"/>
    <n v="0"/>
    <s v="@FM@"/>
    <s v="07"/>
    <s v=""/>
    <s v="305394199"/>
    <s v=""/>
    <s v="אליאנה טננבאום"/>
    <n v="55.51"/>
    <n v="0"/>
    <n v="1507"/>
    <e v="#NUM!"/>
    <n v="98.29"/>
    <e v="#DIV/0!"/>
    <x v="3"/>
    <e v="#N/A"/>
    <x v="171"/>
  </r>
  <r>
    <m/>
    <m/>
    <s v="4502590661"/>
    <s v="ZPFC"/>
    <s v="0800"/>
    <s v=""/>
    <d v="2025-04-06T00:00:00"/>
    <m/>
    <m/>
    <m/>
    <s v="40001103"/>
    <s v="קרביץ )4791( בעמ"/>
    <s v="510674039"/>
    <s v="3"/>
    <n v="1599.18"/>
    <s v="ILS"/>
    <n v="1599.18"/>
    <n v="42.17"/>
    <n v="674.34"/>
    <n v="674.33"/>
    <n v="956.52"/>
    <s v=""/>
    <s v=" ציוד משרדי עבור בית הדין לאוכלוסין והגירה תל אביב"/>
    <s v="X"/>
    <n v="0"/>
    <s v="@FM@"/>
    <s v="07"/>
    <s v=""/>
    <s v="305394199"/>
    <s v=""/>
    <s v="יוסי ביטון"/>
    <n v="924.84"/>
    <n v="0"/>
    <n v="1507"/>
    <e v="#NUM!"/>
    <n v="42.17"/>
    <e v="#DIV/0!"/>
    <x v="3"/>
    <e v="#N/A"/>
    <x v="171"/>
  </r>
  <r>
    <m/>
    <m/>
    <s v="4502590662"/>
    <s v="ZPFC"/>
    <s v="0800"/>
    <s v=""/>
    <d v="2025-04-06T00:00:00"/>
    <m/>
    <m/>
    <m/>
    <s v="40001103"/>
    <s v="קרביץ )4791( בעמ"/>
    <s v="510674039"/>
    <s v="3"/>
    <n v="1205.3800000000001"/>
    <s v="ILS"/>
    <n v="1205.3800000000001"/>
    <n v="97.96"/>
    <n v="1205.3800000000001"/>
    <n v="1180.8"/>
    <n v="0"/>
    <s v=""/>
    <s v=" ציוד משרדי עבור הרשות לאיסור הלבנת הון אשת קשר: ה"/>
    <s v="X"/>
    <n v="0"/>
    <s v="@FM@"/>
    <s v="07"/>
    <s v=""/>
    <s v="305394199"/>
    <s v=""/>
    <s v="יהודית שטייגנברגר"/>
    <n v="0"/>
    <n v="0"/>
    <n v="1507"/>
    <e v="#NUM!"/>
    <n v="97.96"/>
    <e v="#DIV/0!"/>
    <x v="3"/>
    <e v="#N/A"/>
    <x v="171"/>
  </r>
  <r>
    <m/>
    <m/>
    <s v="4502590663"/>
    <s v="ZPFC"/>
    <s v="0800"/>
    <s v=""/>
    <d v="2025-04-06T00:00:00"/>
    <m/>
    <m/>
    <m/>
    <s v="40001103"/>
    <s v="קרביץ )4791( בעמ"/>
    <s v="510674039"/>
    <s v="3"/>
    <n v="1825.92"/>
    <s v="ILS"/>
    <n v="1825.92"/>
    <n v="94.3"/>
    <n v="1721.78"/>
    <n v="1721.76"/>
    <n v="107.71"/>
    <s v=""/>
    <s v=" ציוד משרדי עבור הממונה על חדלות פרעון חיפה אשת קש"/>
    <s v="X"/>
    <n v="0"/>
    <s v="@FM@"/>
    <s v="07"/>
    <s v=""/>
    <s v="305394199"/>
    <s v=""/>
    <s v="שלומית גל"/>
    <n v="104.14"/>
    <n v="0"/>
    <n v="1507"/>
    <e v="#NUM!"/>
    <n v="94.3"/>
    <e v="#DIV/0!"/>
    <x v="3"/>
    <e v="#N/A"/>
    <x v="171"/>
  </r>
  <r>
    <m/>
    <m/>
    <s v="4502590666"/>
    <s v="ZNB"/>
    <s v="0800"/>
    <s v=""/>
    <d v="2025-04-06T00:00:00"/>
    <m/>
    <m/>
    <m/>
    <s v="42305322"/>
    <s v="קורן רוית רבקה"/>
    <s v="052704368"/>
    <s v="3"/>
    <n v="1018.26"/>
    <s v="ILS"/>
    <n v="1018.26"/>
    <n v="0"/>
    <n v="0"/>
    <n v="0"/>
    <n v="1018.26"/>
    <s v=""/>
    <s v=" הרצאה במסגרת הכשרה לנפגעי עבירות מין סיוע משפטי מ"/>
    <s v=""/>
    <n v="0"/>
    <s v="@FM@"/>
    <s v="23"/>
    <s v="57"/>
    <s v="305394199"/>
    <s v="862.93"/>
    <s v=""/>
    <n v="1018.26"/>
    <n v="0"/>
    <n v="1507"/>
    <e v="#NUM!"/>
    <n v="0"/>
    <e v="#DIV/0!"/>
    <x v="3"/>
    <e v="#N/A"/>
    <x v="779"/>
  </r>
  <r>
    <m/>
    <m/>
    <s v="4502590667"/>
    <s v="ZNB"/>
    <s v="0800"/>
    <s v=""/>
    <d v="2025-04-06T00:00:00"/>
    <m/>
    <m/>
    <m/>
    <s v="42898082"/>
    <s v="ליברמן קובי גבריאלה"/>
    <s v="029587300"/>
    <s v="3"/>
    <n v="1961.76"/>
    <s v="ILS"/>
    <n v="1961.76"/>
    <n v="0"/>
    <n v="0"/>
    <n v="0"/>
    <n v="1961.76"/>
    <s v=""/>
    <s v=" הרצאה במסגרת הכשרה לנפגעי עבירות מין סיוע משפטי מ"/>
    <s v=""/>
    <n v="0"/>
    <s v="@FM@"/>
    <s v="23"/>
    <s v="57"/>
    <s v="305394199"/>
    <s v="  1,662.51"/>
    <s v=""/>
    <n v="1961.76"/>
    <n v="0"/>
    <n v="1507"/>
    <e v="#NUM!"/>
    <n v="0"/>
    <e v="#DIV/0!"/>
    <x v="3"/>
    <e v="#N/A"/>
    <x v="779"/>
  </r>
  <r>
    <m/>
    <m/>
    <s v="4502590668"/>
    <s v="ZPFC"/>
    <s v="0800"/>
    <s v=""/>
    <d v="2025-04-28T00:00:00"/>
    <m/>
    <m/>
    <m/>
    <s v="40001103"/>
    <s v="קרביץ )4791( בעמ"/>
    <s v="510674039"/>
    <s v="3"/>
    <n v="6206.02"/>
    <s v="ILS"/>
    <n v="6206.02"/>
    <n v="0"/>
    <n v="0"/>
    <n v="0"/>
    <n v="6418.64"/>
    <s v=""/>
    <s v=" ציוד משרדי עבור סיוע משפטי באר שבע אשת קשר: לירון"/>
    <s v="X"/>
    <n v="0"/>
    <s v="@FM@"/>
    <s v="07"/>
    <s v=""/>
    <s v="305394199"/>
    <s v=""/>
    <s v="לי רון אמסלם"/>
    <n v="6206.02"/>
    <n v="0"/>
    <n v="1507"/>
    <e v="#NUM!"/>
    <n v="0"/>
    <e v="#DIV/0!"/>
    <x v="3"/>
    <e v="#N/A"/>
    <x v="171"/>
  </r>
  <r>
    <m/>
    <m/>
    <s v="4502591634"/>
    <s v="ZPFC"/>
    <s v="0800"/>
    <s v=""/>
    <d v="2025-04-08T00:00:00"/>
    <m/>
    <m/>
    <m/>
    <s v="40001575"/>
    <s v="קולמוס ביט (2002)  בע&quot;מ"/>
    <s v="513325472"/>
    <s v="3"/>
    <n v="1242.6199999999999"/>
    <s v="ILS"/>
    <n v="1242.6199999999999"/>
    <n v="0"/>
    <n v="0"/>
    <n v="0"/>
    <n v="1285.2"/>
    <s v=""/>
    <s v=" כיבוד משקי וועדת ערר קורונה אשת קשר: איילת טפירו"/>
    <s v="X"/>
    <n v="0"/>
    <s v="@FM@"/>
    <s v="07"/>
    <s v=""/>
    <s v="305394199"/>
    <s v=""/>
    <s v="אורטל מויאל"/>
    <n v="1242.6199999999999"/>
    <n v="0"/>
    <n v="1507"/>
    <e v="#NUM!"/>
    <n v="0"/>
    <e v="#DIV/0!"/>
    <x v="3"/>
    <e v="#N/A"/>
    <x v="175"/>
  </r>
  <r>
    <m/>
    <m/>
    <s v="4502591644"/>
    <s v="ZPFC"/>
    <s v="0800"/>
    <s v=""/>
    <d v="2025-04-0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עבור בית הדין השרעי בסכנין אשת קשר:  קמר אבו"/>
    <s v="X"/>
    <n v="0"/>
    <s v="@FM@"/>
    <s v="07"/>
    <s v=""/>
    <s v="305394199"/>
    <s v=""/>
    <s v="קמר אבו אל הוא"/>
    <n v="932.2"/>
    <n v="0"/>
    <n v="1507"/>
    <e v="#NUM!"/>
    <n v="0"/>
    <e v="#DIV/0!"/>
    <x v="3"/>
    <e v="#N/A"/>
    <x v="536"/>
  </r>
  <r>
    <m/>
    <m/>
    <s v="4502591688"/>
    <s v="ZPFC"/>
    <s v="0800"/>
    <s v=""/>
    <d v="2025-04-08T00:00:00"/>
    <m/>
    <m/>
    <m/>
    <s v="40376926"/>
    <s v="ברורמן עדנה"/>
    <s v="028900124"/>
    <s v="3"/>
    <n v="667.88"/>
    <s v="ILS"/>
    <n v="667.88"/>
    <n v="0"/>
    <n v="0"/>
    <n v="0"/>
    <n v="667.88"/>
    <s v=""/>
    <s v=" חותמות עבור בית הדין לאוכלוסין והגירה ירושלים אשת"/>
    <s v=""/>
    <n v="0"/>
    <s v="@FM@"/>
    <s v="23"/>
    <s v="57"/>
    <s v="305394199"/>
    <s v=""/>
    <s v="יוסי ביטון"/>
    <n v="667.88"/>
    <n v="0"/>
    <n v="1507"/>
    <e v="#NUM!"/>
    <n v="0"/>
    <e v="#DIV/0!"/>
    <x v="3"/>
    <e v="#N/A"/>
    <x v="398"/>
  </r>
  <r>
    <m/>
    <m/>
    <s v="4502592692"/>
    <s v="ZNB"/>
    <s v="0800"/>
    <s v=""/>
    <d v="2025-04-20T00:00:00"/>
    <m/>
    <m/>
    <m/>
    <s v="41442417"/>
    <s v="סונגו אורטל"/>
    <s v="300639333"/>
    <s v="3"/>
    <n v="4956"/>
    <s v="ILS"/>
    <n v="4956"/>
    <n v="0"/>
    <n v="0"/>
    <n v="0"/>
    <n v="4956"/>
    <s v=""/>
    <s v=" הדפסת פנקסי הפקדת נשק עבור אגף הביטחון ירושלים אי"/>
    <s v=""/>
    <n v="0"/>
    <s v="@FM@"/>
    <s v="23"/>
    <s v="57"/>
    <s v="305394199"/>
    <s v=""/>
    <s v="ניר הרוש"/>
    <n v="4956"/>
    <n v="0"/>
    <n v="1507"/>
    <e v="#NUM!"/>
    <n v="0"/>
    <e v="#DIV/0!"/>
    <x v="3"/>
    <e v="#N/A"/>
    <x v="826"/>
  </r>
  <r>
    <m/>
    <m/>
    <s v="4502592828"/>
    <s v="ZNB"/>
    <s v="0800"/>
    <s v=""/>
    <d v="2025-04-20T00:00:00"/>
    <m/>
    <m/>
    <m/>
    <s v="40004851"/>
    <s v="שמש משה פרוייקטים מיוחדים בע&quot;מ"/>
    <s v="512382961"/>
    <s v="3"/>
    <n v="18526"/>
    <s v="ILS"/>
    <n v="18526"/>
    <n v="0"/>
    <n v="0"/>
    <n v="0"/>
    <n v="18526"/>
    <s v=""/>
    <s v=" ליווי עבור הקמת גרם מדרגות למילוט הדר דפנה תל אבי"/>
    <s v=""/>
    <n v="0"/>
    <s v="@FM@"/>
    <s v="23"/>
    <s v="57"/>
    <s v="305394199"/>
    <s v=""/>
    <s v="רפי אזרך"/>
    <n v="18526"/>
    <n v="0"/>
    <n v="1507"/>
    <e v="#NUM!"/>
    <n v="0"/>
    <e v="#DIV/0!"/>
    <x v="3"/>
    <e v="#N/A"/>
    <x v="827"/>
  </r>
  <r>
    <m/>
    <m/>
    <s v="4502593229"/>
    <s v="ZNB"/>
    <s v="0800"/>
    <s v=""/>
    <d v="2025-04-21T00:00:00"/>
    <m/>
    <m/>
    <m/>
    <s v="42049396"/>
    <s v="ז'יטניצקי צדוק אריאל"/>
    <s v="037203346"/>
    <s v="3"/>
    <n v="48380"/>
    <s v="ILS"/>
    <n v="48380"/>
    <n v="32.5"/>
    <n v="15723.51"/>
    <n v="15723.51"/>
    <n v="32656.49"/>
    <s v=""/>
    <s v=" חבר וועדת ערר קורונה אשת קשר: רות מוגס טל'-053528"/>
    <s v="X"/>
    <n v="0"/>
    <s v="@FM@"/>
    <s v="76"/>
    <s v=""/>
    <s v="305394199"/>
    <s v=" 27,675.00"/>
    <s v="נסים גרידי"/>
    <n v="32656.49"/>
    <n v="0"/>
    <n v="1507"/>
    <e v="#NUM!"/>
    <n v="32.5"/>
    <e v="#DIV/0!"/>
    <x v="3"/>
    <e v="#N/A"/>
    <x v="722"/>
  </r>
  <r>
    <m/>
    <m/>
    <s v="4502593747"/>
    <s v="ZNB"/>
    <s v="0800"/>
    <s v=""/>
    <d v="2025-04-22T00:00:00"/>
    <m/>
    <m/>
    <m/>
    <s v="40963671"/>
    <s v="קנטור ויאצ'סלב"/>
    <s v="307802371"/>
    <s v="3"/>
    <n v="4484"/>
    <s v="ILS"/>
    <n v="4484"/>
    <n v="0"/>
    <n v="0"/>
    <n v="0"/>
    <n v="4484"/>
    <s v=""/>
    <s v=" בדיקה ואישור גשר מעבר בניין הדר דפנה תל אביב-ביטח"/>
    <s v=""/>
    <n v="0"/>
    <s v="@FM@"/>
    <s v="23"/>
    <s v="57"/>
    <s v="305394199"/>
    <s v=""/>
    <s v="רפי אזרך"/>
    <n v="4484"/>
    <n v="0"/>
    <n v="1507"/>
    <e v="#NUM!"/>
    <n v="0"/>
    <e v="#DIV/0!"/>
    <x v="3"/>
    <e v="#N/A"/>
    <x v="828"/>
  </r>
  <r>
    <m/>
    <m/>
    <s v="4502594032"/>
    <s v="ZA"/>
    <s v="0800"/>
    <s v=""/>
    <d v="2025-04-22T00:00:00"/>
    <d v="2025-01-01T00:00:00"/>
    <d v="2026-12-31T00:00:00"/>
    <m/>
    <s v="40005144"/>
    <s v="ג'י וואן טכנולוגיות מיגון בע&quot;מ"/>
    <s v="520039306"/>
    <s v="3"/>
    <n v="41890"/>
    <s v="ILS"/>
    <n v="41890"/>
    <n v="0"/>
    <n v="0"/>
    <n v="0"/>
    <n v="41890"/>
    <s v=""/>
    <s v=" תחזקת מערכת ביטחון עבור בית הדין השרעי ביפו 2025-"/>
    <s v=""/>
    <n v="0"/>
    <s v="@FM@"/>
    <s v="23"/>
    <s v="57"/>
    <s v="305394199"/>
    <s v=""/>
    <s v="אביעד רהב"/>
    <n v="41890"/>
    <n v="23"/>
    <n v="7"/>
    <n v="16"/>
    <n v="0"/>
    <n v="0.30434782608695654"/>
    <x v="2"/>
    <e v="#N/A"/>
    <x v="829"/>
  </r>
  <r>
    <m/>
    <m/>
    <s v="4502594545"/>
    <s v="ZNB"/>
    <s v="0800"/>
    <s v=""/>
    <d v="2025-04-23T00:00:00"/>
    <m/>
    <m/>
    <m/>
    <s v="41625460"/>
    <s v="מטווחי הצפון ק.א בע&quot;מ"/>
    <s v="515866465"/>
    <s v="3"/>
    <n v="4920.6000000000004"/>
    <s v="ILS"/>
    <n v="4920.6000000000004"/>
    <n v="0"/>
    <n v="0"/>
    <n v="0"/>
    <n v="4920.6000000000004"/>
    <s v=""/>
    <s v=" מטווחי ירי משרדי צפון עבור אגף הביטחון איש קשר: ר"/>
    <s v=""/>
    <n v="0"/>
    <s v="@FM@"/>
    <s v="23"/>
    <s v="57"/>
    <s v="305394199"/>
    <s v=""/>
    <s v="רפי אזרך"/>
    <n v="4920.6000000000004"/>
    <n v="0"/>
    <n v="1507"/>
    <e v="#NUM!"/>
    <n v="0"/>
    <e v="#DIV/0!"/>
    <x v="3"/>
    <e v="#N/A"/>
    <x v="830"/>
  </r>
  <r>
    <m/>
    <m/>
    <s v="4502594551"/>
    <s v="ZNB"/>
    <s v="0800"/>
    <s v=""/>
    <d v="2025-04-23T00:00:00"/>
    <m/>
    <m/>
    <m/>
    <s v="40003692"/>
    <s v="טופ-ליין יבוא ושיווק רהיטים בע&quot;מ"/>
    <s v="511613564"/>
    <s v="3"/>
    <n v="4991.3999999999996"/>
    <s v="ILS"/>
    <n v="4991.3999999999996"/>
    <n v="0"/>
    <n v="0"/>
    <n v="0"/>
    <n v="4991.3999999999996"/>
    <s v=""/>
    <s v=" ריהוט גן למרפסת עבור הנהלת האגף חדלות פרעון תל אב"/>
    <s v=""/>
    <n v="0"/>
    <s v="@FM@"/>
    <s v="23"/>
    <s v="57"/>
    <s v="305394199"/>
    <s v=""/>
    <s v="אליאנה טננבאום"/>
    <n v="4991.3999999999996"/>
    <n v="0"/>
    <n v="1507"/>
    <e v="#NUM!"/>
    <n v="0"/>
    <e v="#DIV/0!"/>
    <x v="3"/>
    <e v="#N/A"/>
    <x v="831"/>
  </r>
  <r>
    <m/>
    <m/>
    <s v="4502594556"/>
    <s v="ZNB"/>
    <s v="0800"/>
    <s v=""/>
    <d v="2025-04-23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s v=" פרסום לצורך מינוי רשמי נישואין בית הדין השרעי בעכ"/>
    <s v=""/>
    <n v="0"/>
    <s v="@FM@"/>
    <s v="85"/>
    <s v=""/>
    <s v="305394199"/>
    <s v=""/>
    <s v="קמר אבו אל הוא"/>
    <n v="352.8"/>
    <n v="0"/>
    <n v="1507"/>
    <e v="#NUM!"/>
    <n v="0"/>
    <e v="#DIV/0!"/>
    <x v="3"/>
    <e v="#N/A"/>
    <x v="832"/>
  </r>
  <r>
    <m/>
    <m/>
    <s v="4502594957"/>
    <s v="ZNB"/>
    <s v="0800"/>
    <s v=""/>
    <d v="2025-04-24T00:00:00"/>
    <m/>
    <m/>
    <m/>
    <s v="40000885"/>
    <s v="צחובוי אילן"/>
    <s v="050719913"/>
    <s v="3"/>
    <n v="2124"/>
    <s v="ILS"/>
    <n v="2124"/>
    <n v="0"/>
    <n v="0"/>
    <n v="0"/>
    <n v="2124"/>
    <s v=""/>
    <s v=" דגלים עבור אגף בכיר חירום, ביטחון המידע וסייבר אי"/>
    <s v=""/>
    <n v="0"/>
    <s v="@FM@"/>
    <s v="23"/>
    <s v="57"/>
    <s v="305394199"/>
    <s v=""/>
    <s v="רפי אזרך"/>
    <n v="2124"/>
    <n v="0"/>
    <n v="1507"/>
    <e v="#NUM!"/>
    <n v="0"/>
    <e v="#DIV/0!"/>
    <x v="3"/>
    <e v="#N/A"/>
    <x v="503"/>
  </r>
  <r>
    <m/>
    <m/>
    <s v="4502595704"/>
    <s v="ZNB"/>
    <s v="0800"/>
    <s v=""/>
    <d v="2025-04-27T00:00:00"/>
    <m/>
    <m/>
    <m/>
    <s v="40001165"/>
    <s v="בינת יישום מערכות בע&quot;מ"/>
    <s v="511012866"/>
    <s v="3"/>
    <n v="9973.36"/>
    <s v="ILS"/>
    <n v="9973.36"/>
    <n v="0"/>
    <n v="0"/>
    <n v="0"/>
    <n v="9973.36"/>
    <s v=""/>
    <s v=" שירות טכנאי לפירוק מערכת מצלמות המלך דוד ירושלים-"/>
    <s v=""/>
    <n v="0"/>
    <s v="@FM@"/>
    <s v="23"/>
    <s v="57"/>
    <s v="305394199"/>
    <s v=""/>
    <s v="ניר הרוש"/>
    <n v="9973.36"/>
    <n v="0"/>
    <n v="1507"/>
    <e v="#NUM!"/>
    <n v="0"/>
    <e v="#DIV/0!"/>
    <x v="3"/>
    <e v="#N/A"/>
    <x v="643"/>
  </r>
  <r>
    <m/>
    <m/>
    <s v="4502595713"/>
    <s v="ZPFC"/>
    <s v="0800"/>
    <s v=""/>
    <d v="2025-04-27T00:00:00"/>
    <m/>
    <m/>
    <m/>
    <s v="40001575"/>
    <s v="קולמוס ביט (2002)  בע&quot;מ"/>
    <s v="513325472"/>
    <s v="3"/>
    <n v="5472.03"/>
    <s v="ILS"/>
    <n v="5472.03"/>
    <n v="0"/>
    <n v="0"/>
    <n v="0"/>
    <n v="3193.71"/>
    <s v=""/>
    <s v=" כיבוד משקי עבור סיוע משפטי באר שבע אשת קשר:  לירו"/>
    <s v="X"/>
    <n v="0"/>
    <s v="@FM@"/>
    <s v="07"/>
    <s v=""/>
    <s v="305394199"/>
    <s v=""/>
    <s v="לי רון אמסלם"/>
    <n v="3039.99"/>
    <n v="0"/>
    <n v="1507"/>
    <e v="#NUM!"/>
    <n v="0"/>
    <e v="#DIV/0!"/>
    <x v="3"/>
    <e v="#N/A"/>
    <x v="175"/>
  </r>
  <r>
    <m/>
    <m/>
    <s v="4502595719"/>
    <s v="ZPFC"/>
    <s v="0800"/>
    <s v=""/>
    <d v="2025-04-27T00:00:00"/>
    <m/>
    <m/>
    <m/>
    <s v="40003692"/>
    <s v="טופ-ליין יבוא ושיווק רהיטים בע&quot;מ"/>
    <s v="511613564"/>
    <s v="3"/>
    <n v="3811.4"/>
    <s v="ILS"/>
    <n v="3811.4"/>
    <n v="0"/>
    <n v="0"/>
    <n v="0"/>
    <n v="4089.48"/>
    <s v=""/>
    <s v=" כסאות עבור סיוע משפטי מרכז-לוד אשת קשר: בריג'יט ב"/>
    <s v="X"/>
    <n v="0"/>
    <s v="@FM@"/>
    <s v="07"/>
    <s v=""/>
    <s v="305394199"/>
    <s v=""/>
    <s v="בריג'יט ברונשטיין"/>
    <n v="3811.4"/>
    <n v="0"/>
    <n v="1507"/>
    <e v="#NUM!"/>
    <n v="0"/>
    <e v="#DIV/0!"/>
    <x v="3"/>
    <e v="#N/A"/>
    <x v="463"/>
  </r>
  <r>
    <m/>
    <m/>
    <s v="4502595986"/>
    <s v="ZPFC"/>
    <s v="0800"/>
    <s v=""/>
    <d v="2025-04-28T00:00:00"/>
    <m/>
    <m/>
    <m/>
    <s v="10000173"/>
    <s v="המדפיס הממשלתי"/>
    <s v=""/>
    <s v="3"/>
    <n v="6175"/>
    <s v="ILS"/>
    <n v="6175"/>
    <n v="0"/>
    <n v="0"/>
    <n v="0"/>
    <n v="6175"/>
    <s v=""/>
    <s v=" מעטפות עבור האגף לאסדרת המקצועות אשת קשר:  לימור"/>
    <s v=""/>
    <n v="0"/>
    <s v="@FM@"/>
    <s v="85"/>
    <s v=""/>
    <s v="305394199"/>
    <s v=""/>
    <s v="לימור ניזרי"/>
    <n v="6175"/>
    <n v="0"/>
    <n v="1507"/>
    <e v="#NUM!"/>
    <n v="0"/>
    <e v="#DIV/0!"/>
    <x v="3"/>
    <e v="#N/A"/>
    <x v="494"/>
  </r>
  <r>
    <m/>
    <m/>
    <s v="4502596085"/>
    <s v="ZPFC"/>
    <s v="0800"/>
    <s v=""/>
    <d v="2025-04-28T00:00:00"/>
    <m/>
    <m/>
    <m/>
    <s v="40003734"/>
    <s v="חב המשקם לתעסוקת קשישים ובעלי כושר"/>
    <s v="510355720"/>
    <s v="3"/>
    <n v="24426"/>
    <s v="ILS"/>
    <n v="24426"/>
    <n v="0"/>
    <n v="0"/>
    <n v="0"/>
    <n v="24426"/>
    <s v=""/>
    <s v=" תיקי פרקליטות עבור בית הדין לאוכלוסין והגירה ירוש"/>
    <s v=""/>
    <n v="0"/>
    <s v="@FM@"/>
    <s v="23"/>
    <s v="10"/>
    <s v="305394199"/>
    <s v=""/>
    <s v="יוסי ביטון"/>
    <n v="24426"/>
    <n v="0"/>
    <n v="1507"/>
    <e v="#NUM!"/>
    <n v="0"/>
    <e v="#DIV/0!"/>
    <x v="3"/>
    <e v="#N/A"/>
    <x v="241"/>
  </r>
  <r>
    <m/>
    <m/>
    <s v="4502596112"/>
    <s v="ZNB"/>
    <s v="0800"/>
    <s v=""/>
    <d v="2025-04-28T00:00:00"/>
    <m/>
    <m/>
    <m/>
    <s v="40007031"/>
    <s v="המרכז הבריאותי ד.ע. בע&quot;מ"/>
    <s v="511363582"/>
    <s v="3"/>
    <n v="404.94"/>
    <s v="ILS"/>
    <n v="404.94"/>
    <n v="0"/>
    <n v="0"/>
    <n v="0"/>
    <n v="404.94"/>
    <s v=""/>
    <s v=" חלפים לכסא אורטופדי עבור אגף שומת מקרקעין תל אביב"/>
    <s v=""/>
    <n v="0"/>
    <s v="@FM@"/>
    <s v="23"/>
    <s v="57"/>
    <s v="305394199"/>
    <s v=""/>
    <s v="רבקה פרנסה"/>
    <n v="404.94"/>
    <n v="0"/>
    <n v="1507"/>
    <e v="#NUM!"/>
    <n v="0"/>
    <e v="#DIV/0!"/>
    <x v="3"/>
    <e v="#N/A"/>
    <x v="833"/>
  </r>
  <r>
    <m/>
    <m/>
    <s v="4502596306"/>
    <s v="ZPFC"/>
    <s v="0800"/>
    <s v=""/>
    <d v="2025-04-28T00:00:00"/>
    <m/>
    <m/>
    <m/>
    <s v="40001103"/>
    <s v="קרביץ )4791( בעמ"/>
    <s v="510674039"/>
    <s v="3"/>
    <n v="4007.44"/>
    <s v="ILS"/>
    <n v="4007.44"/>
    <n v="0"/>
    <n v="0"/>
    <n v="0"/>
    <n v="4144.74"/>
    <s v=""/>
    <s v=" ציוד משרדי עבור שומת מקרקעין תל אביב אשת קשר: ריק"/>
    <s v="X"/>
    <n v="0"/>
    <s v="@FM@"/>
    <s v="07"/>
    <s v=""/>
    <s v="305394199"/>
    <s v=""/>
    <s v="רבקה פרנסה"/>
    <n v="4007.44"/>
    <n v="0"/>
    <n v="1507"/>
    <e v="#NUM!"/>
    <n v="0"/>
    <e v="#DIV/0!"/>
    <x v="3"/>
    <e v="#N/A"/>
    <x v="171"/>
  </r>
  <r>
    <m/>
    <m/>
    <s v="4502596561"/>
    <s v="ZNB"/>
    <s v="0800"/>
    <s v=""/>
    <d v="2025-04-29T00:00:00"/>
    <m/>
    <m/>
    <m/>
    <s v="41342765"/>
    <s v="גבאי יעקב רן"/>
    <s v="027850130"/>
    <s v="3"/>
    <n v="2832"/>
    <s v="ILS"/>
    <n v="2832"/>
    <n v="0"/>
    <n v="0"/>
    <n v="0"/>
    <n v="2832"/>
    <s v=""/>
    <s v=" שלט תלת מימד עבור הבניין החדש ירושלים -ביטחון איש"/>
    <s v=""/>
    <n v="0"/>
    <s v="@FM@"/>
    <s v="23"/>
    <s v="57"/>
    <s v="305394199"/>
    <s v=""/>
    <s v="רפי אזרך"/>
    <n v="2832"/>
    <n v="0"/>
    <n v="1507"/>
    <e v="#NUM!"/>
    <n v="0"/>
    <e v="#DIV/0!"/>
    <x v="3"/>
    <e v="#N/A"/>
    <x v="834"/>
  </r>
  <r>
    <m/>
    <m/>
    <s v="4502596566"/>
    <s v="ZNB"/>
    <s v="0800"/>
    <s v=""/>
    <d v="2025-04-29T00:00:00"/>
    <m/>
    <m/>
    <m/>
    <s v="41034159"/>
    <s v="טי סי אס - מערכות תקשורת משיבים בע&quot;"/>
    <s v="511973471"/>
    <s v="3"/>
    <n v="531"/>
    <s v="ILS"/>
    <n v="531"/>
    <n v="0"/>
    <n v="0"/>
    <n v="0"/>
    <n v="531"/>
    <s v=""/>
    <s v=" שירות טכנאי לטיפול בשער מגנומטר בטאבו אשדוד-ביטחו"/>
    <s v=""/>
    <n v="0"/>
    <s v="@FM@"/>
    <s v="23"/>
    <s v="57"/>
    <s v="305394199"/>
    <s v=""/>
    <s v="ניר הרוש"/>
    <n v="531"/>
    <n v="0"/>
    <n v="1507"/>
    <e v="#NUM!"/>
    <n v="0"/>
    <e v="#DIV/0!"/>
    <x v="3"/>
    <e v="#N/A"/>
    <x v="643"/>
  </r>
  <r>
    <m/>
    <m/>
    <s v="4502596573"/>
    <s v="ZNB"/>
    <s v="0800"/>
    <s v=""/>
    <d v="2025-04-29T00:00:00"/>
    <m/>
    <m/>
    <m/>
    <s v="42814405"/>
    <s v="נשק הצפון האקדמיה לאבטחה ולחימה בע&quot;"/>
    <s v="516612504"/>
    <s v="3"/>
    <n v="4897"/>
    <s v="ILS"/>
    <n v="4897"/>
    <n v="0"/>
    <n v="0"/>
    <n v="0"/>
    <n v="4897"/>
    <s v=""/>
    <s v=" מטווחי ירי משרדי חיפה אגף הביטחון איש קשר: רפי אז"/>
    <s v=""/>
    <n v="0"/>
    <s v="@FM@"/>
    <s v="23"/>
    <s v="57"/>
    <s v="305394199"/>
    <s v=""/>
    <s v="רפי אזרך"/>
    <n v="4897"/>
    <n v="0"/>
    <n v="1507"/>
    <e v="#NUM!"/>
    <n v="0"/>
    <e v="#DIV/0!"/>
    <x v="3"/>
    <e v="#N/A"/>
    <x v="830"/>
  </r>
  <r>
    <m/>
    <m/>
    <s v="4502596683"/>
    <s v="ZPFC"/>
    <s v="0800"/>
    <s v=""/>
    <d v="2025-05-18T00:00:00"/>
    <m/>
    <m/>
    <m/>
    <s v="40001103"/>
    <s v="קרביץ )4791( בעמ"/>
    <s v="510674039"/>
    <s v="3"/>
    <n v="3182.58"/>
    <s v="ILS"/>
    <n v="3182.58"/>
    <n v="0"/>
    <n v="0"/>
    <n v="0"/>
    <n v="3291.59"/>
    <s v=""/>
    <s v=" ציוד משרדי עבור בית הדין הדרוזי הנהלה איש קשר: נד"/>
    <s v="X"/>
    <n v="0"/>
    <s v="@FM@"/>
    <s v="07"/>
    <s v=""/>
    <s v="305394199"/>
    <s v=""/>
    <s v="נדים ח'ניפס"/>
    <n v="3182.58"/>
    <n v="0"/>
    <n v="1507"/>
    <e v="#NUM!"/>
    <n v="0"/>
    <e v="#DIV/0!"/>
    <x v="3"/>
    <e v="#N/A"/>
    <x v="171"/>
  </r>
  <r>
    <m/>
    <m/>
    <s v="4502596744"/>
    <s v="ZPFC"/>
    <s v="0800"/>
    <s v=""/>
    <d v="2025-04-29T00:00:00"/>
    <m/>
    <m/>
    <m/>
    <s v="40001575"/>
    <s v="קולמוס ביט (2002)  בע&quot;מ"/>
    <s v="513325472"/>
    <s v="3"/>
    <n v="1239.0899999999999"/>
    <s v="ILS"/>
    <n v="1239.0899999999999"/>
    <n v="102.37"/>
    <n v="1239.0899999999999"/>
    <n v="1332.63"/>
    <n v="0"/>
    <s v=""/>
    <s v=" כיבוד משקי עבור בית הדין השרעי ברהט אשת קשר: קמר"/>
    <s v="X"/>
    <n v="0"/>
    <s v="@FM@"/>
    <s v="07"/>
    <s v=""/>
    <s v="305394199"/>
    <s v=""/>
    <s v="קמר אבו אל הוא"/>
    <n v="0"/>
    <n v="0"/>
    <n v="1507"/>
    <e v="#NUM!"/>
    <n v="102.37"/>
    <e v="#DIV/0!"/>
    <x v="3"/>
    <e v="#N/A"/>
    <x v="175"/>
  </r>
  <r>
    <m/>
    <m/>
    <s v="4502596788"/>
    <s v="ZPFC"/>
    <s v="0800"/>
    <s v=""/>
    <d v="2025-04-29T00:00:00"/>
    <m/>
    <m/>
    <m/>
    <s v="40003692"/>
    <s v="טופ-ליין יבוא ושיווק רהיטים בע&quot;מ"/>
    <s v="511613564"/>
    <s v="3"/>
    <n v="1181.18"/>
    <s v="ILS"/>
    <n v="1181.18"/>
    <n v="0"/>
    <n v="0"/>
    <n v="0"/>
    <n v="1267.3599999999999"/>
    <s v=""/>
    <s v=" כורסה עבור מחלקת חקירות חדלות פרעון אשת קשר: רחלי"/>
    <s v="X"/>
    <n v="0"/>
    <s v="@FM@"/>
    <s v="07"/>
    <s v=""/>
    <s v="305394199"/>
    <s v=""/>
    <s v="אליאנה טננבאום"/>
    <n v="1181.18"/>
    <n v="0"/>
    <n v="1507"/>
    <e v="#NUM!"/>
    <n v="0"/>
    <e v="#DIV/0!"/>
    <x v="3"/>
    <e v="#N/A"/>
    <x v="835"/>
  </r>
  <r>
    <m/>
    <m/>
    <s v="4502597523"/>
    <s v="ZNB"/>
    <s v="0800"/>
    <s v=""/>
    <d v="2025-05-04T00:00:00"/>
    <d v="2024-12-02T00:00:00"/>
    <d v="2025-11-30T00:00:00"/>
    <m/>
    <s v="40141109"/>
    <s v="מפטגון בע&quot;מ"/>
    <s v="512852757"/>
    <s v="3"/>
    <n v="142314.37"/>
    <s v="ILS"/>
    <n v="142314.37"/>
    <n v="0"/>
    <n v="0"/>
    <n v="0"/>
    <n v="142314.37"/>
    <s v=""/>
    <s v=" התקנת מערכת חקירות בטחונית מח&quot;ש אשקלון איש קשר: ג"/>
    <s v=""/>
    <n v="0"/>
    <s v="@FM@"/>
    <s v="23"/>
    <s v="01"/>
    <s v="305394199"/>
    <s v=""/>
    <s v="גלעד גור"/>
    <n v="142314.37"/>
    <n v="11"/>
    <n v="8"/>
    <n v="3"/>
    <n v="0"/>
    <n v="0.72727272727272729"/>
    <x v="0"/>
    <e v="#N/A"/>
    <x v="836"/>
  </r>
  <r>
    <m/>
    <m/>
    <s v="4502598183"/>
    <s v="ZNB"/>
    <s v="0800"/>
    <s v=""/>
    <d v="2025-05-05T00:00:00"/>
    <m/>
    <m/>
    <m/>
    <s v="40000885"/>
    <s v="צחובוי אילן"/>
    <s v="050719913"/>
    <s v="3"/>
    <n v="2360"/>
    <s v="ILS"/>
    <n v="2360"/>
    <n v="0"/>
    <n v="0"/>
    <n v="0"/>
    <n v="2360"/>
    <s v=""/>
    <s v=" תשורה עבור משלחת כוח המשימה הבין לאומי למאבק במימ"/>
    <s v=""/>
    <n v="0"/>
    <s v="@FM@"/>
    <s v="23"/>
    <s v="57"/>
    <s v="305394199"/>
    <s v=""/>
    <s v="יהודית שטייגנברגר"/>
    <n v="2360"/>
    <n v="0"/>
    <n v="1507"/>
    <e v="#NUM!"/>
    <n v="0"/>
    <e v="#DIV/0!"/>
    <x v="3"/>
    <e v="#N/A"/>
    <x v="837"/>
  </r>
  <r>
    <m/>
    <m/>
    <s v="4502598317"/>
    <s v="ZNB"/>
    <s v="0800"/>
    <s v=""/>
    <d v="2025-05-05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s v=" פרסום לצורך מינוי רשמי נישואין בית הדין השרעי ביפ"/>
    <s v=""/>
    <n v="0"/>
    <s v="@FM@"/>
    <s v="85"/>
    <s v=""/>
    <s v="305394199"/>
    <s v=""/>
    <s v="קמר אבו אל הוא"/>
    <n v="352.8"/>
    <n v="0"/>
    <n v="1507"/>
    <e v="#NUM!"/>
    <n v="0"/>
    <e v="#DIV/0!"/>
    <x v="3"/>
    <e v="#N/A"/>
    <x v="832"/>
  </r>
  <r>
    <m/>
    <m/>
    <s v="4502598320"/>
    <s v="ZNB"/>
    <s v="0800"/>
    <s v=""/>
    <d v="2025-05-05T00:00:00"/>
    <m/>
    <m/>
    <m/>
    <s v="40208266"/>
    <s v="שוחט - סל המוסיקה בע&quot;מ"/>
    <s v="511545931"/>
    <s v="3"/>
    <n v="5000"/>
    <s v="ILS"/>
    <n v="5000"/>
    <n v="0"/>
    <n v="0"/>
    <n v="0"/>
    <n v="5000"/>
    <s v=""/>
    <s v=" אוזניות עבור המחלקה לחקירות שוטרים איש קשר: גלעד"/>
    <s v=""/>
    <n v="0"/>
    <s v="@FM@"/>
    <s v="23"/>
    <s v="57"/>
    <s v="305394199"/>
    <s v=""/>
    <s v="גלעד גור"/>
    <n v="5000"/>
    <n v="0"/>
    <n v="1507"/>
    <e v="#NUM!"/>
    <n v="0"/>
    <e v="#DIV/0!"/>
    <x v="3"/>
    <e v="#N/A"/>
    <x v="838"/>
  </r>
  <r>
    <m/>
    <m/>
    <s v="4502598328"/>
    <s v="ZNB"/>
    <s v="0800"/>
    <s v=""/>
    <d v="2025-05-05T00:00:00"/>
    <m/>
    <m/>
    <m/>
    <s v="40143975"/>
    <s v="מדטכניקה - אורתופון בע&quot;מ"/>
    <s v="511340887"/>
    <s v="3"/>
    <n v="826"/>
    <s v="ILS"/>
    <n v="826"/>
    <n v="0"/>
    <n v="0"/>
    <n v="0"/>
    <n v="826"/>
    <s v=""/>
    <s v=" מערכת שמע לכבדי שמיעה עבור חדלות פרעון חקירות לוד"/>
    <s v=""/>
    <n v="0"/>
    <s v="@FM@"/>
    <s v="23"/>
    <s v="57"/>
    <s v="305394199"/>
    <s v=""/>
    <s v="אליאנה טננבאום"/>
    <n v="826"/>
    <n v="0"/>
    <n v="1507"/>
    <e v="#NUM!"/>
    <n v="0"/>
    <e v="#DIV/0!"/>
    <x v="3"/>
    <e v="#N/A"/>
    <x v="839"/>
  </r>
  <r>
    <m/>
    <m/>
    <s v="4502598341"/>
    <s v="ZNB"/>
    <s v="0800"/>
    <s v=""/>
    <d v="2025-05-05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s v=" פרסום לצורך מינוי רשמי נישואין בית הדין השרעי בסכ"/>
    <s v=""/>
    <n v="0"/>
    <s v="@FM@"/>
    <s v="85"/>
    <s v=""/>
    <s v="305394199"/>
    <s v=""/>
    <s v="קמר אבו אל הוא"/>
    <n v="352.8"/>
    <n v="0"/>
    <n v="1507"/>
    <e v="#NUM!"/>
    <n v="0"/>
    <e v="#DIV/0!"/>
    <x v="3"/>
    <e v="#N/A"/>
    <x v="832"/>
  </r>
  <r>
    <m/>
    <m/>
    <s v="4502598830"/>
    <s v="ZPFC"/>
    <s v="0800"/>
    <s v=""/>
    <d v="2025-05-06T00:00:00"/>
    <m/>
    <m/>
    <m/>
    <s v="40001103"/>
    <s v="קרביץ )4791( בעמ"/>
    <s v="510674039"/>
    <s v="3"/>
    <n v="1574.08"/>
    <s v="ILS"/>
    <n v="1574.08"/>
    <n v="0"/>
    <n v="0"/>
    <n v="0"/>
    <n v="1628.01"/>
    <s v=""/>
    <s v=" ציוד משרדי עבור בית הדין השרעי ביפו אשת קשר:  קמר"/>
    <s v="X"/>
    <n v="0"/>
    <s v="@FM@"/>
    <s v="07"/>
    <s v=""/>
    <s v="305394199"/>
    <s v=""/>
    <s v="קמר אבו אל הוא"/>
    <n v="1574.08"/>
    <n v="0"/>
    <n v="1507"/>
    <e v="#NUM!"/>
    <n v="0"/>
    <e v="#DIV/0!"/>
    <x v="3"/>
    <e v="#N/A"/>
    <x v="171"/>
  </r>
  <r>
    <m/>
    <m/>
    <s v="4502598875"/>
    <s v="ZPFC"/>
    <s v="0800"/>
    <s v=""/>
    <d v="2025-05-06T00:00:00"/>
    <m/>
    <m/>
    <m/>
    <s v="40001575"/>
    <s v="קולמוס ביט (2002)  בע&quot;מ"/>
    <s v="513325472"/>
    <s v="3"/>
    <n v="1613.32"/>
    <s v="ILS"/>
    <n v="1613.32"/>
    <n v="101.68"/>
    <n v="1613.32"/>
    <n v="1723.28"/>
    <n v="0"/>
    <s v=""/>
    <s v=" כיבוד משקי עבור בית הדין השרעי ביפו אשת קשר: קמר"/>
    <s v="X"/>
    <n v="0"/>
    <s v="@FM@"/>
    <s v="07"/>
    <s v=""/>
    <s v="305394199"/>
    <s v=""/>
    <s v="קמר אבו אל הוא"/>
    <n v="0"/>
    <n v="0"/>
    <n v="1507"/>
    <e v="#NUM!"/>
    <n v="101.68"/>
    <e v="#DIV/0!"/>
    <x v="3"/>
    <e v="#N/A"/>
    <x v="175"/>
  </r>
  <r>
    <m/>
    <m/>
    <s v="4502598878"/>
    <s v="ZPFC"/>
    <s v="0800"/>
    <s v=""/>
    <d v="2025-05-06T00:00:00"/>
    <m/>
    <m/>
    <m/>
    <s v="40001575"/>
    <s v="קולמוס ביט (2002)  בע&quot;מ"/>
    <s v="513325472"/>
    <s v="3"/>
    <n v="1182.8699999999999"/>
    <s v="ILS"/>
    <n v="1182.8699999999999"/>
    <n v="102.09"/>
    <n v="1182.8699999999999"/>
    <n v="1268.58"/>
    <n v="0"/>
    <s v=""/>
    <s v=" כיבוד משקי עבור בית הדין השרעי באר שבע אשת קשר: ק"/>
    <s v="X"/>
    <n v="0"/>
    <s v="@FM@"/>
    <s v="07"/>
    <s v=""/>
    <s v="305394199"/>
    <s v=""/>
    <s v="קמר אבו אל הוא"/>
    <n v="0"/>
    <n v="0"/>
    <n v="1507"/>
    <e v="#NUM!"/>
    <n v="102.09"/>
    <e v="#DIV/0!"/>
    <x v="3"/>
    <e v="#N/A"/>
    <x v="175"/>
  </r>
  <r>
    <m/>
    <m/>
    <s v="4502598880"/>
    <s v="ZPFC"/>
    <s v="0800"/>
    <s v=""/>
    <d v="2025-05-06T00:00:00"/>
    <m/>
    <m/>
    <m/>
    <s v="40001575"/>
    <s v="קולמוס ביט (2002)  בע&quot;מ"/>
    <s v="513325472"/>
    <s v="3"/>
    <n v="1780.56"/>
    <s v="ILS"/>
    <n v="1780.56"/>
    <n v="0"/>
    <n v="0"/>
    <n v="0"/>
    <n v="1006.98"/>
    <s v=""/>
    <s v=" כיבוד משקי עבור בית הדין השרעי בבאקה אשת קשר: קמר"/>
    <s v="X"/>
    <n v="0"/>
    <s v="@FM@"/>
    <s v="07"/>
    <s v=""/>
    <s v="305394199"/>
    <s v=""/>
    <s v="קמר אבו אל הוא"/>
    <n v="1780.56"/>
    <n v="0"/>
    <n v="1507"/>
    <e v="#NUM!"/>
    <n v="0"/>
    <e v="#DIV/0!"/>
    <x v="3"/>
    <e v="#N/A"/>
    <x v="175"/>
  </r>
  <r>
    <m/>
    <m/>
    <s v="4502598884"/>
    <s v="ZPFC"/>
    <s v="0800"/>
    <s v=""/>
    <d v="2025-05-06T00:00:00"/>
    <m/>
    <m/>
    <m/>
    <s v="40001103"/>
    <s v="קרביץ )4791( בעמ"/>
    <s v="510674039"/>
    <s v="3"/>
    <n v="1248.9000000000001"/>
    <s v="ILS"/>
    <n v="1248.9000000000001"/>
    <n v="0"/>
    <n v="0"/>
    <n v="0"/>
    <n v="1291.72"/>
    <s v=""/>
    <s v=" ציוד משרדי עבור בית הדין השרעי בנצרת אשת קשר:  קמ"/>
    <s v="X"/>
    <n v="0"/>
    <s v="@FM@"/>
    <s v="07"/>
    <s v=""/>
    <s v="305394199"/>
    <s v=""/>
    <s v="קמר אבו אל הוא"/>
    <n v="1248.9000000000001"/>
    <n v="0"/>
    <n v="1507"/>
    <e v="#NUM!"/>
    <n v="0"/>
    <e v="#DIV/0!"/>
    <x v="3"/>
    <e v="#N/A"/>
    <x v="171"/>
  </r>
  <r>
    <m/>
    <m/>
    <s v="4502599480"/>
    <s v="ZPFC"/>
    <s v="0800"/>
    <s v=""/>
    <d v="2025-05-07T00:00:00"/>
    <m/>
    <m/>
    <m/>
    <s v="40007038"/>
    <s v="ז.כ. מחקר וסקרים (1989) בע&quot;מ"/>
    <s v="511400731"/>
    <s v="3"/>
    <n v="17700"/>
    <s v="ILS"/>
    <n v="17700"/>
    <n v="0"/>
    <n v="0"/>
    <n v="0"/>
    <n v="17700"/>
    <s v=""/>
    <s v=" שירותי שמאות עבור שומות למשרד הביטחון פרויקט פינו"/>
    <s v=""/>
    <n v="0"/>
    <s v="@FM@"/>
    <s v="07"/>
    <s v=""/>
    <s v="305394199"/>
    <s v=" 15,000.00"/>
    <s v="רבקה פרנסה"/>
    <n v="17700"/>
    <n v="0"/>
    <n v="1507"/>
    <e v="#NUM!"/>
    <n v="0"/>
    <e v="#DIV/0!"/>
    <x v="3"/>
    <e v="#N/A"/>
    <x v="840"/>
  </r>
  <r>
    <m/>
    <m/>
    <s v="4502599540"/>
    <s v="ZNB"/>
    <s v="0800"/>
    <s v=""/>
    <d v="2025-05-07T00:00:00"/>
    <m/>
    <m/>
    <m/>
    <s v="42904330"/>
    <s v="שש זהבה"/>
    <s v="051944858"/>
    <s v="3"/>
    <n v="98294"/>
    <s v="ILS"/>
    <n v="98294"/>
    <n v="52.94"/>
    <n v="52038"/>
    <n v="52038"/>
    <n v="46256"/>
    <s v=""/>
    <s v=" שירותי עריכת מבחנים מתווכים וחוקרים פרטיים האגף ל"/>
    <s v=""/>
    <n v="0"/>
    <s v="@FM@"/>
    <s v="23"/>
    <s v="57"/>
    <s v="305394199"/>
    <s v=""/>
    <s v="לימור ניזרי"/>
    <n v="46256"/>
    <n v="0"/>
    <n v="1507"/>
    <e v="#NUM!"/>
    <n v="52.94"/>
    <e v="#DIV/0!"/>
    <x v="3"/>
    <e v="#N/A"/>
    <x v="170"/>
  </r>
  <r>
    <m/>
    <m/>
    <s v="4502601420"/>
    <s v="ZPFC"/>
    <s v="0800"/>
    <s v=""/>
    <d v="2025-05-13T00:00:00"/>
    <m/>
    <m/>
    <m/>
    <s v="40003692"/>
    <s v="טופ-ליין יבוא ושיווק רהיטים בע&quot;מ"/>
    <s v="511613564"/>
    <s v="3"/>
    <n v="3124.64"/>
    <s v="ILS"/>
    <n v="3124.64"/>
    <n v="0"/>
    <n v="0"/>
    <n v="0"/>
    <n v="3256.41"/>
    <s v=""/>
    <s v=" ריהוט משרדי עבור סיוע משפטי ירושלים איש קשר:  אופ"/>
    <s v="X"/>
    <n v="0"/>
    <s v="@FM@"/>
    <s v="07"/>
    <s v=""/>
    <s v="305394199"/>
    <s v=""/>
    <s v=""/>
    <n v="3124.64"/>
    <n v="0"/>
    <n v="1507"/>
    <e v="#NUM!"/>
    <n v="0"/>
    <e v="#DIV/0!"/>
    <x v="3"/>
    <e v="#N/A"/>
    <x v="219"/>
  </r>
  <r>
    <m/>
    <m/>
    <s v="4502601422"/>
    <s v="ZPFC"/>
    <s v="0800"/>
    <s v=""/>
    <d v="2025-05-26T00:00:00"/>
    <m/>
    <m/>
    <m/>
    <s v="40001103"/>
    <s v="קרביץ )4791( בעמ"/>
    <s v="510674039"/>
    <s v="3"/>
    <n v="1578.47"/>
    <s v="ILS"/>
    <n v="1578.47"/>
    <n v="0"/>
    <n v="0"/>
    <n v="0"/>
    <n v="1632.54"/>
    <s v=""/>
    <s v=" ציוד משרדי עבור בית הדין השרעי בחיפה אשת קשר: קמר"/>
    <s v="X"/>
    <n v="0"/>
    <s v="@FM@"/>
    <s v="07"/>
    <s v=""/>
    <s v="305394199"/>
    <s v=""/>
    <s v="קמר אבו אל הוא"/>
    <n v="1578.47"/>
    <n v="0"/>
    <n v="1507"/>
    <e v="#NUM!"/>
    <n v="0"/>
    <e v="#DIV/0!"/>
    <x v="3"/>
    <e v="#N/A"/>
    <x v="171"/>
  </r>
  <r>
    <m/>
    <m/>
    <s v="4502601460"/>
    <s v="ZPFC"/>
    <s v="0800"/>
    <s v=""/>
    <d v="2025-05-13T00:00:00"/>
    <m/>
    <m/>
    <m/>
    <s v="40214002"/>
    <s v="יצחקוב אבי"/>
    <s v="016911612"/>
    <s v="3"/>
    <n v="4248"/>
    <s v="ILS"/>
    <n v="4248"/>
    <n v="0"/>
    <n v="0"/>
    <n v="0"/>
    <n v="4248"/>
    <s v=""/>
    <s v=" תמונות זכוכית חדלות פרעון מחלקת חקירות (חיפה) אשת"/>
    <s v=""/>
    <n v="0"/>
    <s v="@FM@"/>
    <s v="23"/>
    <s v="57"/>
    <s v="305394199"/>
    <s v=""/>
    <s v="אליאנה טננבאום"/>
    <n v="4248"/>
    <n v="0"/>
    <n v="1507"/>
    <e v="#NUM!"/>
    <n v="0"/>
    <e v="#DIV/0!"/>
    <x v="3"/>
    <e v="#N/A"/>
    <x v="429"/>
  </r>
  <r>
    <m/>
    <m/>
    <s v="4502601532"/>
    <s v="ZPFC"/>
    <s v="0800"/>
    <s v=""/>
    <d v="2025-05-13T00:00:00"/>
    <m/>
    <m/>
    <m/>
    <s v="40332920"/>
    <s v="אוהב ציון בע&quot;מ"/>
    <s v="512774019"/>
    <s v="3"/>
    <n v="2703.38"/>
    <s v="ILS"/>
    <n v="2703.38"/>
    <n v="0"/>
    <n v="0"/>
    <n v="0"/>
    <n v="2703.38"/>
    <s v=""/>
    <s v=" מקרר גדול עבור חדלות פרעון מחלקת חקירות חיפה אשת"/>
    <s v=""/>
    <n v="0"/>
    <s v="@FM@"/>
    <s v="21"/>
    <s v=""/>
    <s v="305394199"/>
    <s v=""/>
    <s v="אליאנה טננבאום"/>
    <n v="2703.38"/>
    <n v="0"/>
    <n v="1507"/>
    <e v="#NUM!"/>
    <n v="0"/>
    <e v="#DIV/0!"/>
    <x v="3"/>
    <e v="#N/A"/>
    <x v="244"/>
  </r>
  <r>
    <m/>
    <m/>
    <s v="4502602045"/>
    <s v="ZPFC"/>
    <s v="0800"/>
    <s v=""/>
    <d v="2025-05-14T00:00:00"/>
    <m/>
    <m/>
    <m/>
    <s v="40200779"/>
    <s v="א&quot;ד מירז תעשיות בע&quot;מ"/>
    <s v="511402125"/>
    <s v="3"/>
    <n v="4413.2"/>
    <s v="ILS"/>
    <n v="4413.2"/>
    <n v="0"/>
    <n v="0"/>
    <n v="0"/>
    <n v="4206.09"/>
    <s v=""/>
    <s v=" ריהוט משרדי עבור הממונה על חדלות פרעון תל אביב אש"/>
    <s v="X"/>
    <n v="0"/>
    <s v="@FM@"/>
    <s v="07"/>
    <s v=""/>
    <s v="305394199"/>
    <s v=""/>
    <s v="אליאנה טננבאום"/>
    <n v="4413.2"/>
    <n v="0"/>
    <n v="1507"/>
    <e v="#NUM!"/>
    <n v="0"/>
    <e v="#DIV/0!"/>
    <x v="3"/>
    <e v="#N/A"/>
    <x v="219"/>
  </r>
  <r>
    <m/>
    <m/>
    <s v="4502602083"/>
    <s v="ZPFC"/>
    <s v="0800"/>
    <s v=""/>
    <d v="2025-05-14T00:00:00"/>
    <m/>
    <m/>
    <m/>
    <s v="40001575"/>
    <s v="קולמוס ביט (2002)  בע&quot;מ"/>
    <s v="513325472"/>
    <s v="3"/>
    <n v="1205.98"/>
    <s v="ILS"/>
    <n v="1205.98"/>
    <n v="102.36"/>
    <n v="1205.98"/>
    <n v="1296.8599999999999"/>
    <n v="0"/>
    <s v=""/>
    <s v=" כיבוד משקי עבור בית הדין השרעי בעכו אשת קשר: קמר"/>
    <s v="X"/>
    <n v="0"/>
    <s v="@FM@"/>
    <s v="07"/>
    <s v=""/>
    <s v="305394199"/>
    <s v=""/>
    <s v="קמר אבו אל הוא"/>
    <n v="0"/>
    <n v="0"/>
    <n v="1507"/>
    <e v="#NUM!"/>
    <n v="102.36"/>
    <e v="#DIV/0!"/>
    <x v="3"/>
    <e v="#N/A"/>
    <x v="175"/>
  </r>
  <r>
    <m/>
    <m/>
    <s v="4502602093"/>
    <s v="ZPFC"/>
    <s v="0800"/>
    <s v=""/>
    <d v="2025-05-14T00:00:00"/>
    <m/>
    <m/>
    <m/>
    <s v="40001575"/>
    <s v="קולמוס ביט (2002)  בע&quot;מ"/>
    <s v="513325472"/>
    <s v="3"/>
    <n v="1279.8399999999999"/>
    <s v="ILS"/>
    <n v="1279.8399999999999"/>
    <n v="103.04"/>
    <n v="1279.8399999999999"/>
    <n v="1385.43"/>
    <n v="0"/>
    <s v=""/>
    <s v=" כיבוד משקי עבור בית הדין השרעי בחיפה אשת קשר: קמר"/>
    <s v="X"/>
    <n v="0"/>
    <s v="@FM@"/>
    <s v="07"/>
    <s v=""/>
    <s v="305394199"/>
    <s v=""/>
    <s v="קמר אבו אל הוא"/>
    <n v="0"/>
    <n v="0"/>
    <n v="1507"/>
    <e v="#NUM!"/>
    <n v="103.04"/>
    <e v="#DIV/0!"/>
    <x v="3"/>
    <e v="#N/A"/>
    <x v="175"/>
  </r>
  <r>
    <m/>
    <m/>
    <s v="4502602248"/>
    <s v="ZNB"/>
    <s v="0800"/>
    <s v=""/>
    <d v="2025-05-14T00:00:00"/>
    <m/>
    <m/>
    <m/>
    <s v="40000885"/>
    <s v="צחובוי אילן"/>
    <s v="050719913"/>
    <s v="3"/>
    <n v="5097.6000000000004"/>
    <s v="ILS"/>
    <n v="5097.6000000000004"/>
    <n v="0"/>
    <n v="0"/>
    <n v="0"/>
    <n v="5097.6000000000004"/>
    <s v=""/>
    <s v=" דגלי מדינה  עבור אגף שומת מקרקעין תל אביב אשת קשר"/>
    <s v=""/>
    <n v="0"/>
    <s v="@FM@"/>
    <s v="23"/>
    <s v="57"/>
    <s v="305394199"/>
    <s v=""/>
    <s v="רבקה פרנסה"/>
    <n v="5097.6000000000004"/>
    <n v="0"/>
    <n v="1507"/>
    <e v="#NUM!"/>
    <n v="0"/>
    <e v="#DIV/0!"/>
    <x v="3"/>
    <e v="#N/A"/>
    <x v="841"/>
  </r>
  <r>
    <m/>
    <m/>
    <s v="4502602269"/>
    <s v="ZPFC"/>
    <s v="0800"/>
    <s v=""/>
    <d v="2025-05-14T00:00:00"/>
    <m/>
    <m/>
    <m/>
    <s v="40008948"/>
    <s v="רהיטי הכח )1991( בע&quot;מ"/>
    <s v="511599920"/>
    <s v="3"/>
    <n v="5146.57"/>
    <s v="ILS"/>
    <n v="5146.57"/>
    <n v="0"/>
    <n v="0"/>
    <n v="0"/>
    <n v="5522.06"/>
    <s v=""/>
    <s v=" כסאות עבור בית הדין לאוכלוסין והגירה איש קשר: יוס"/>
    <s v="X"/>
    <n v="0"/>
    <s v="@FM@"/>
    <s v="07"/>
    <s v=""/>
    <s v="305394199"/>
    <s v=""/>
    <s v="יוסי ביטון"/>
    <n v="5146.57"/>
    <n v="0"/>
    <n v="1507"/>
    <e v="#NUM!"/>
    <n v="0"/>
    <e v="#DIV/0!"/>
    <x v="3"/>
    <e v="#N/A"/>
    <x v="463"/>
  </r>
  <r>
    <m/>
    <m/>
    <s v="4502602300"/>
    <s v="ZPFC"/>
    <s v="0800"/>
    <s v=""/>
    <d v="2025-05-14T00:00:00"/>
    <m/>
    <m/>
    <m/>
    <s v="40003692"/>
    <s v="טופ-ליין יבוא ושיווק רהיטים בע&quot;מ"/>
    <s v="511613564"/>
    <s v="3"/>
    <n v="519.20000000000005"/>
    <s v="ILS"/>
    <n v="519.20000000000005"/>
    <n v="0"/>
    <n v="0"/>
    <n v="0"/>
    <n v="494.83"/>
    <s v=""/>
    <s v=" שולחן אירוח עבור חדלות פרעון מחלקת חקירות אשת קשר"/>
    <s v="X"/>
    <n v="0"/>
    <s v="@FM@"/>
    <s v="07"/>
    <s v=""/>
    <s v="305394199"/>
    <s v=""/>
    <s v="אליאנה טננבאום"/>
    <n v="519.20000000000005"/>
    <n v="0"/>
    <n v="1507"/>
    <e v="#NUM!"/>
    <n v="0"/>
    <e v="#DIV/0!"/>
    <x v="3"/>
    <e v="#N/A"/>
    <x v="842"/>
  </r>
  <r>
    <m/>
    <m/>
    <s v="4502602305"/>
    <s v="ZPFC"/>
    <s v="0800"/>
    <s v=""/>
    <d v="2025-05-14T00:00:00"/>
    <m/>
    <m/>
    <m/>
    <s v="40001212"/>
    <s v="שחר - מוצרי נייר בע&quot;מ"/>
    <s v="511219933"/>
    <s v="3"/>
    <n v="23788.799999999999"/>
    <s v="ILS"/>
    <n v="23788.799999999999"/>
    <n v="0"/>
    <n v="0"/>
    <n v="0"/>
    <n v="24245.119999999999"/>
    <s v=""/>
    <s v=" נייר צילום עבור חדלות פרעון תל אביב אשת קשר: רוית"/>
    <s v="X"/>
    <n v="0"/>
    <s v="@FM@"/>
    <s v="07"/>
    <s v=""/>
    <s v="305394199"/>
    <s v=""/>
    <s v="אליאנה טננבאום"/>
    <n v="23788.799999999999"/>
    <n v="0"/>
    <n v="1507"/>
    <e v="#NUM!"/>
    <n v="0"/>
    <e v="#DIV/0!"/>
    <x v="3"/>
    <e v="#N/A"/>
    <x v="475"/>
  </r>
  <r>
    <m/>
    <m/>
    <s v="4502602673"/>
    <s v="ZPFC"/>
    <s v="0800"/>
    <s v=""/>
    <d v="2025-05-26T00:00:00"/>
    <m/>
    <m/>
    <m/>
    <s v="40001103"/>
    <s v="קרביץ )4791( בעמ"/>
    <s v="510674039"/>
    <s v="3"/>
    <n v="2948.54"/>
    <s v="ILS"/>
    <n v="2948.54"/>
    <n v="0"/>
    <n v="0"/>
    <n v="0"/>
    <n v="3049.56"/>
    <s v=""/>
    <s v=" ציוד משרדי עבור סיוע משפטי תל אביב אשת קשר: רונית"/>
    <s v="X"/>
    <n v="0"/>
    <s v="@FM@"/>
    <s v="07"/>
    <s v=""/>
    <s v="305394199"/>
    <s v=""/>
    <s v="רונית הראל"/>
    <n v="2948.54"/>
    <n v="0"/>
    <n v="1507"/>
    <e v="#NUM!"/>
    <n v="0"/>
    <e v="#DIV/0!"/>
    <x v="3"/>
    <e v="#N/A"/>
    <x v="171"/>
  </r>
  <r>
    <m/>
    <m/>
    <s v="4502603608"/>
    <s v="ZNB"/>
    <s v="0800"/>
    <s v=""/>
    <d v="2025-05-19T00:00:00"/>
    <d v="2019-11-24T00:00:00"/>
    <d v="2026-12-31T00:00:00"/>
    <m/>
    <s v="41033465"/>
    <s v="גיא צדיק שמאות בע&quot;מ"/>
    <s v="514645084"/>
    <s v="3"/>
    <n v="199774"/>
    <s v="ILS"/>
    <n v="199774"/>
    <n v="69.900000000000006"/>
    <n v="141546.9"/>
    <n v="139635.5"/>
    <n v="60138.5"/>
    <s v=""/>
    <s v=" חבר ועדת השגות שומת מקרקעין אשת קשר רקי פרנסה, פל"/>
    <s v="X"/>
    <n v="0"/>
    <s v="@FM@"/>
    <s v="76"/>
    <s v=""/>
    <s v="305394199"/>
    <s v=" 49,345.00"/>
    <s v="רבקה פרנסה"/>
    <n v="60138.5"/>
    <n v="85"/>
    <n v="68"/>
    <n v="16"/>
    <n v="69.900000000000006"/>
    <n v="0.8"/>
    <x v="1"/>
    <e v="#N/A"/>
    <x v="578"/>
  </r>
  <r>
    <m/>
    <m/>
    <s v="4502603635"/>
    <s v="ZB"/>
    <s v="0800"/>
    <s v=""/>
    <d v="2025-05-19T00:00:00"/>
    <d v="2024-11-05T00:00:00"/>
    <d v="2027-11-04T00:00:00"/>
    <m/>
    <s v="40015299"/>
    <s v="רוזן דוד"/>
    <s v=""/>
    <s v="3"/>
    <n v="18998"/>
    <s v="ILS"/>
    <n v="18998"/>
    <n v="0"/>
    <n v="0"/>
    <n v="0"/>
    <n v="18998"/>
    <s v=""/>
    <s v=" יושב ראש וועדה לתאגידים לגיבוש רשימת נאמנים חדלות"/>
    <s v="X"/>
    <n v="0"/>
    <s v="@FM@"/>
    <s v="76"/>
    <s v=""/>
    <s v="305394199"/>
    <s v=""/>
    <s v="נסים גרידי"/>
    <n v="18998"/>
    <n v="35"/>
    <n v="8"/>
    <n v="27"/>
    <n v="0"/>
    <n v="0.22857142857142856"/>
    <x v="2"/>
    <e v="#N/A"/>
    <x v="843"/>
  </r>
  <r>
    <m/>
    <m/>
    <s v="4502603714"/>
    <s v="ZNB"/>
    <s v="0800"/>
    <s v=""/>
    <d v="2025-05-19T00:00:00"/>
    <m/>
    <m/>
    <m/>
    <s v="40818125"/>
    <s v="היפר רוזנפלד ש.מ. (2012) בע&quot;מ"/>
    <s v="514779065"/>
    <s v="3"/>
    <n v="775.99"/>
    <s v="ILS"/>
    <n v="775.99"/>
    <n v="0"/>
    <n v="0"/>
    <n v="0"/>
    <n v="775.99"/>
    <s v=""/>
    <s v=" עגלה מתקפלת עבור אגף בכיר חירום, ביטחון המידע וסי"/>
    <s v=""/>
    <n v="0"/>
    <s v="@FM@"/>
    <s v="23"/>
    <s v="57"/>
    <s v="305394199"/>
    <s v=""/>
    <s v="רפי אזרך"/>
    <n v="775.99"/>
    <n v="0"/>
    <n v="1507"/>
    <e v="#NUM!"/>
    <n v="0"/>
    <e v="#DIV/0!"/>
    <x v="3"/>
    <e v="#N/A"/>
    <x v="550"/>
  </r>
  <r>
    <m/>
    <m/>
    <s v="4502603838"/>
    <s v="ZNB"/>
    <s v="0800"/>
    <s v=""/>
    <d v="2025-05-19T00:00:00"/>
    <m/>
    <m/>
    <m/>
    <s v="41442417"/>
    <s v="סונגו אורטל"/>
    <s v="300639333"/>
    <s v="3"/>
    <n v="4956"/>
    <s v="ILS"/>
    <n v="4956"/>
    <n v="0"/>
    <n v="0"/>
    <n v="0"/>
    <n v="4956"/>
    <s v=""/>
    <s v=" הדפסת פנקסי הפקדת נשק עבור אגף הביטחון מרכז איש ק"/>
    <s v=""/>
    <n v="0"/>
    <s v="@FM@"/>
    <s v="23"/>
    <s v="57"/>
    <s v="305394199"/>
    <s v=""/>
    <s v="בועז גולדברג"/>
    <n v="4956"/>
    <n v="0"/>
    <n v="1507"/>
    <e v="#NUM!"/>
    <n v="0"/>
    <e v="#DIV/0!"/>
    <x v="3"/>
    <e v="#N/A"/>
    <x v="826"/>
  </r>
  <r>
    <m/>
    <m/>
    <s v="4502603916"/>
    <s v="ZNB"/>
    <s v="0800"/>
    <s v=""/>
    <d v="2025-06-03T00:00:00"/>
    <m/>
    <m/>
    <m/>
    <s v="40001309"/>
    <s v="שמאור - מוקד הבטחון הישראלי בע&quot;מ"/>
    <s v="511717423"/>
    <s v="3"/>
    <n v="27836.2"/>
    <s v="ILS"/>
    <n v="27836.2"/>
    <n v="0"/>
    <n v="0"/>
    <n v="0"/>
    <n v="27836.2"/>
    <s v=""/>
    <s v=" מערכת לגילוי פריצה עבור המחלקה לחקירות שוטרים תל"/>
    <s v=""/>
    <n v="0"/>
    <s v="@FM@"/>
    <s v="23"/>
    <s v="57"/>
    <s v="305394199"/>
    <s v=""/>
    <s v="בועז גולדברג"/>
    <n v="27836.2"/>
    <n v="0"/>
    <n v="1507"/>
    <e v="#NUM!"/>
    <n v="0"/>
    <e v="#DIV/0!"/>
    <x v="3"/>
    <e v="#N/A"/>
    <x v="844"/>
  </r>
  <r>
    <m/>
    <m/>
    <s v="4502606506"/>
    <s v="ZPFC"/>
    <s v="0800"/>
    <s v=""/>
    <d v="2025-05-26T00:00:00"/>
    <d v="2025-05-26T00:00:00"/>
    <d v="2026-05-18T00:00:00"/>
    <m/>
    <s v="40188561"/>
    <s v="בצעד קדימה בע&quot;מ"/>
    <s v="512795311"/>
    <s v="3"/>
    <n v="100000"/>
    <s v="ILS"/>
    <n v="100000"/>
    <n v="43.48"/>
    <n v="43482.41"/>
    <n v="43482.41"/>
    <n v="56517.59"/>
    <s v=""/>
    <s v=" הדפסת תעודות עבור המועצות השנות באגף לאסדרת המקצו"/>
    <s v=""/>
    <n v="0"/>
    <s v="@FM@"/>
    <s v="23"/>
    <s v="57"/>
    <s v="305394199"/>
    <s v=" 47,896.26"/>
    <s v="לימור ניזרי"/>
    <n v="56517.59"/>
    <n v="11"/>
    <n v="2"/>
    <n v="9"/>
    <n v="43.48"/>
    <n v="0.18181818181818182"/>
    <x v="2"/>
    <e v="#N/A"/>
    <x v="845"/>
  </r>
  <r>
    <m/>
    <m/>
    <s v="4502606556"/>
    <s v="ZNB"/>
    <s v="0800"/>
    <s v=""/>
    <d v="2025-05-26T00:00:00"/>
    <m/>
    <m/>
    <m/>
    <s v="40001081"/>
    <s v="לטרא סיסטמס בע&quot;מ"/>
    <s v="510502008"/>
    <s v="3"/>
    <n v="4248"/>
    <s v="ILS"/>
    <n v="4248"/>
    <n v="0"/>
    <n v="0"/>
    <n v="0"/>
    <n v="4401.74"/>
    <s v=""/>
    <s v=" שילוט עבור בית הדין השרעי ברהט אשת קשר: קמר אבו א"/>
    <s v="X"/>
    <n v="0"/>
    <s v="@FM@"/>
    <s v="23"/>
    <s v="57"/>
    <s v="305394199"/>
    <s v=""/>
    <s v="קמר אבו אל הוא"/>
    <n v="4248"/>
    <n v="0"/>
    <n v="1507"/>
    <e v="#NUM!"/>
    <n v="0"/>
    <e v="#DIV/0!"/>
    <x v="3"/>
    <e v="#N/A"/>
    <x v="458"/>
  </r>
  <r>
    <m/>
    <m/>
    <s v="4502606564"/>
    <s v="ZNB"/>
    <s v="0800"/>
    <s v=""/>
    <d v="2025-05-26T00:00:00"/>
    <m/>
    <m/>
    <m/>
    <s v="40289933"/>
    <s v="נשק הצפון ר. 2002 בע&quot;מ"/>
    <s v="513249052"/>
    <s v="3"/>
    <n v="885"/>
    <s v="ILS"/>
    <n v="885"/>
    <n v="0"/>
    <n v="0"/>
    <n v="0"/>
    <n v="885"/>
    <s v=""/>
    <s v=" כדורי תחמושת 9 מ&quot;מ עבור אגף הביטחון איש קשר: איתן"/>
    <s v=""/>
    <n v="0"/>
    <s v="@FM@"/>
    <s v="23"/>
    <s v="57"/>
    <s v="305394199"/>
    <s v=""/>
    <s v="רפי אזרך"/>
    <n v="885"/>
    <n v="0"/>
    <n v="1507"/>
    <e v="#NUM!"/>
    <n v="0"/>
    <e v="#DIV/0!"/>
    <x v="3"/>
    <e v="#N/A"/>
    <x v="846"/>
  </r>
  <r>
    <m/>
    <m/>
    <s v="4502606567"/>
    <s v="ZPFC"/>
    <s v="0800"/>
    <s v=""/>
    <d v="2025-05-26T00:00:00"/>
    <m/>
    <m/>
    <m/>
    <s v="41453522"/>
    <s v="אילבן יבוא ושיווק בע&quot;מ"/>
    <s v="514658137"/>
    <s v="3"/>
    <n v="599.44000000000005"/>
    <s v="ILS"/>
    <n v="599.44000000000005"/>
    <n v="0"/>
    <n v="0"/>
    <n v="0"/>
    <n v="599.44000000000005"/>
    <s v=""/>
    <s v=" מוצרי חשמל קטנים עבור חדלות פרעון מחלקת חקירות חי"/>
    <s v=""/>
    <n v="0"/>
    <s v="@FM@"/>
    <s v="21"/>
    <s v=""/>
    <s v="305394199"/>
    <s v=""/>
    <s v="אליאנה טננבאום"/>
    <n v="599.44000000000005"/>
    <n v="0"/>
    <n v="1507"/>
    <e v="#NUM!"/>
    <n v="0"/>
    <e v="#DIV/0!"/>
    <x v="3"/>
    <e v="#N/A"/>
    <x v="178"/>
  </r>
  <r>
    <m/>
    <m/>
    <s v="4502606584"/>
    <s v="ZNB"/>
    <s v="0800"/>
    <s v=""/>
    <d v="2025-05-26T00:00:00"/>
    <m/>
    <m/>
    <m/>
    <s v="40220888"/>
    <s v="מלונות פתאל בע&quot;מ"/>
    <s v="510678816"/>
    <s v=""/>
    <n v="10443"/>
    <s v="ILS"/>
    <n v="10443"/>
    <n v="0"/>
    <n v="0"/>
    <n v="0"/>
    <n v="0"/>
    <s v="X"/>
    <s v=""/>
    <s v=""/>
    <n v="0"/>
    <s v="@FM@"/>
    <s v=""/>
    <s v=""/>
    <s v="305394199"/>
    <s v=""/>
    <s v=""/>
    <n v="10443"/>
    <n v="0"/>
    <n v="1507"/>
    <e v="#NUM!"/>
    <n v="0"/>
    <e v="#DIV/0!"/>
    <x v="3"/>
    <e v="#N/A"/>
    <x v="322"/>
  </r>
  <r>
    <m/>
    <m/>
    <s v="4502607674"/>
    <s v="ZNB"/>
    <s v="0800"/>
    <s v=""/>
    <d v="2025-05-28T00:00:00"/>
    <m/>
    <m/>
    <m/>
    <s v="40411734"/>
    <s v="ה.ב. איכות ויזמות בע&quot;מ"/>
    <s v="511848160"/>
    <s v="3"/>
    <n v="1982.4"/>
    <s v="ILS"/>
    <n v="1982.4"/>
    <n v="0"/>
    <n v="0"/>
    <n v="0"/>
    <n v="1982.4"/>
    <s v=""/>
    <s v=" עדכון לומדת בטיחות וחירום אגף הביטחון איש קשר:צבי"/>
    <s v=""/>
    <n v="0"/>
    <s v="@FM@"/>
    <s v="23"/>
    <s v="57"/>
    <s v="305394199"/>
    <s v=""/>
    <s v="רפי אזרך"/>
    <n v="1982.4"/>
    <n v="0"/>
    <n v="1507"/>
    <e v="#NUM!"/>
    <n v="0"/>
    <e v="#DIV/0!"/>
    <x v="3"/>
    <e v="#N/A"/>
    <x v="847"/>
  </r>
  <r>
    <m/>
    <m/>
    <s v="4502607817"/>
    <s v="ZNB"/>
    <s v="0800"/>
    <s v=""/>
    <d v="2025-05-29T00:00:00"/>
    <m/>
    <m/>
    <m/>
    <s v="40005156"/>
    <s v="אפקון בקרה ואוטומציה בע&quot;מ"/>
    <s v="520043340"/>
    <s v="3"/>
    <n v="1628.4"/>
    <s v="ILS"/>
    <n v="1628.4"/>
    <n v="0"/>
    <n v="0"/>
    <n v="0"/>
    <n v="1628.4"/>
    <s v=""/>
    <s v=" שירות טכנאי עבור התקנת קורא כרטיסים בית הדין לאוכ"/>
    <s v=""/>
    <n v="0"/>
    <s v="@FM@"/>
    <s v="23"/>
    <s v="57"/>
    <s v="305394199"/>
    <s v=""/>
    <s v="ניר הרוש"/>
    <n v="1628.4"/>
    <n v="0"/>
    <n v="1507"/>
    <e v="#NUM!"/>
    <n v="0"/>
    <e v="#DIV/0!"/>
    <x v="3"/>
    <e v="#N/A"/>
    <x v="643"/>
  </r>
  <r>
    <m/>
    <m/>
    <s v="4502607916"/>
    <s v="ZPFC"/>
    <s v="0800"/>
    <s v=""/>
    <d v="2025-05-29T00:00:00"/>
    <m/>
    <m/>
    <m/>
    <s v="40003692"/>
    <s v="טופ-ליין יבוא ושיווק רהיטים בע&quot;מ"/>
    <s v="511613564"/>
    <s v="3"/>
    <n v="27797.26"/>
    <s v="ILS"/>
    <n v="27797.26"/>
    <n v="0"/>
    <n v="0"/>
    <n v="0"/>
    <n v="26492.69"/>
    <s v=""/>
    <s v=" ריהוט משרדי עבור חדלות פרעון מחלקת חקירות אשת קשר"/>
    <s v="X"/>
    <n v="0"/>
    <s v="@FM@"/>
    <s v="07"/>
    <s v=""/>
    <s v="305394199"/>
    <s v=""/>
    <s v="אליאנה טננבאום"/>
    <n v="27797.26"/>
    <n v="0"/>
    <n v="1507"/>
    <e v="#NUM!"/>
    <n v="0"/>
    <e v="#DIV/0!"/>
    <x v="3"/>
    <e v="#N/A"/>
    <x v="219"/>
  </r>
  <r>
    <m/>
    <m/>
    <s v="4502607929"/>
    <s v="ZNB"/>
    <s v="0800"/>
    <s v=""/>
    <d v="2025-05-29T00:00:00"/>
    <m/>
    <m/>
    <m/>
    <s v="40001377"/>
    <s v="מרום אפ. ג'י. פי. יצור יבוא ושיווק"/>
    <s v="512075185"/>
    <s v="3"/>
    <n v="29075.200000000001"/>
    <s v="ILS"/>
    <n v="29075.200000000001"/>
    <n v="0"/>
    <n v="0"/>
    <n v="0"/>
    <n v="29075.200000000001"/>
    <s v=""/>
    <s v=" דגלי מדינה עבור בית הדין לאוכלוסין והגירה כלל המח"/>
    <s v=""/>
    <n v="0"/>
    <s v="@FM@"/>
    <s v="23"/>
    <s v="57"/>
    <s v="305394199"/>
    <s v=""/>
    <s v="יוסי ביטון"/>
    <n v="29075.200000000001"/>
    <n v="0"/>
    <n v="1507"/>
    <e v="#NUM!"/>
    <n v="0"/>
    <e v="#DIV/0!"/>
    <x v="3"/>
    <e v="#N/A"/>
    <x v="841"/>
  </r>
  <r>
    <m/>
    <m/>
    <s v="4502607933"/>
    <s v="ZNB"/>
    <s v="0800"/>
    <s v=""/>
    <d v="2025-05-29T00:00:00"/>
    <m/>
    <m/>
    <m/>
    <s v="40005144"/>
    <s v="ג'י וואן טכנולוגיות מיגון בע&quot;מ"/>
    <s v="520039306"/>
    <s v="3"/>
    <n v="9416.4"/>
    <s v="ILS"/>
    <n v="9416.4"/>
    <n v="0"/>
    <n v="0"/>
    <n v="0"/>
    <n v="9416.4"/>
    <s v=""/>
    <s v=" 2 שלוחות אינטרקום קומפלט עבור מח&quot;ש תל אביב ביטחון"/>
    <s v=""/>
    <n v="0"/>
    <s v="@FM@"/>
    <s v="23"/>
    <s v="57"/>
    <s v="305394199"/>
    <s v=""/>
    <s v="בועז גולדברג"/>
    <n v="9416.4"/>
    <n v="0"/>
    <n v="1507"/>
    <e v="#NUM!"/>
    <n v="0"/>
    <e v="#DIV/0!"/>
    <x v="3"/>
    <e v="#N/A"/>
    <x v="848"/>
  </r>
  <r>
    <m/>
    <m/>
    <s v="4502607941"/>
    <s v="ZNB"/>
    <s v="0800"/>
    <s v=""/>
    <d v="2025-05-29T00:00:00"/>
    <m/>
    <m/>
    <m/>
    <s v="40005144"/>
    <s v="ג'י וואן טכנולוגיות מיגון בע&quot;מ"/>
    <s v="520039306"/>
    <s v="3"/>
    <n v="8437"/>
    <s v="ILS"/>
    <n v="8437"/>
    <n v="0"/>
    <n v="0"/>
    <n v="0"/>
    <n v="8437"/>
    <s v=""/>
    <s v=" שלוחת אינטרקום משולבת מצלמה עבור מח&quot;ש ראשון לציון"/>
    <s v=""/>
    <n v="0"/>
    <s v="@FM@"/>
    <s v="23"/>
    <s v="57"/>
    <s v="305394199"/>
    <s v=""/>
    <s v="בועז גולדברג"/>
    <n v="8437"/>
    <n v="0"/>
    <n v="1507"/>
    <e v="#NUM!"/>
    <n v="0"/>
    <e v="#DIV/0!"/>
    <x v="3"/>
    <e v="#N/A"/>
    <x v="849"/>
  </r>
  <r>
    <m/>
    <m/>
    <s v="4502608009"/>
    <s v="ZPFC"/>
    <s v="0800"/>
    <s v=""/>
    <d v="2025-05-29T00:00:00"/>
    <m/>
    <m/>
    <m/>
    <s v="40001575"/>
    <s v="קולמוס ביט (2002)  בע&quot;מ"/>
    <s v="513325472"/>
    <s v="3"/>
    <n v="2970.29"/>
    <s v="ILS"/>
    <n v="2970.29"/>
    <n v="104.46"/>
    <n v="2970.29"/>
    <n v="3259.54"/>
    <n v="0"/>
    <s v=""/>
    <s v=" כיבוד משקי עבור בית הדין השרעי הנהלה אשת קשר: קמר"/>
    <s v="X"/>
    <n v="0"/>
    <s v="@FM@"/>
    <s v="07"/>
    <s v=""/>
    <s v="305394199"/>
    <s v=""/>
    <s v="קמר אבו אל הוא"/>
    <n v="0"/>
    <n v="0"/>
    <n v="1507"/>
    <e v="#NUM!"/>
    <n v="104.46"/>
    <e v="#DIV/0!"/>
    <x v="3"/>
    <e v="#N/A"/>
    <x v="175"/>
  </r>
  <r>
    <m/>
    <m/>
    <s v="4502608010"/>
    <s v="ZPFC"/>
    <s v="0800"/>
    <s v=""/>
    <d v="2025-05-29T00:00:00"/>
    <m/>
    <m/>
    <m/>
    <s v="40001103"/>
    <s v="קרביץ )4791( בעמ"/>
    <s v="510674039"/>
    <s v="3"/>
    <n v="2630.53"/>
    <s v="ILS"/>
    <n v="2630.53"/>
    <n v="0"/>
    <n v="0"/>
    <n v="0"/>
    <n v="2720.64"/>
    <s v=""/>
    <s v=" ציוד משרדי עבור וועדת ערר קורונה אשת קשר: איילת ט"/>
    <s v="X"/>
    <n v="0"/>
    <s v="@FM@"/>
    <s v="07"/>
    <s v=""/>
    <s v="305394199"/>
    <s v=""/>
    <s v="אורטל מויאל"/>
    <n v="2630.53"/>
    <n v="0"/>
    <n v="1507"/>
    <e v="#NUM!"/>
    <n v="0"/>
    <e v="#DIV/0!"/>
    <x v="3"/>
    <e v="#N/A"/>
    <x v="171"/>
  </r>
  <r>
    <m/>
    <m/>
    <s v="4502609086"/>
    <s v="ZNB"/>
    <s v="0800"/>
    <s v=""/>
    <d v="2025-06-04T00:00:00"/>
    <m/>
    <m/>
    <m/>
    <s v="40126937"/>
    <s v="חישולים בע&quot;מ"/>
    <s v="512262189"/>
    <s v="3"/>
    <n v="2950"/>
    <s v="ILS"/>
    <n v="2950"/>
    <n v="0"/>
    <n v="2950"/>
    <n v="0"/>
    <n v="2950"/>
    <s v=""/>
    <s v=" בדיקה ואישור היתר שימוש במכונת שיקוף בניין חדש אי"/>
    <s v=""/>
    <n v="0"/>
    <s v="@FM@"/>
    <s v="23"/>
    <s v="57"/>
    <s v="305394199"/>
    <s v=""/>
    <s v="רפי אזרך"/>
    <n v="2950"/>
    <n v="0"/>
    <n v="1507"/>
    <e v="#NUM!"/>
    <n v="0"/>
    <e v="#DIV/0!"/>
    <x v="3"/>
    <e v="#N/A"/>
    <x v="828"/>
  </r>
  <r>
    <m/>
    <m/>
    <s v="4502609197"/>
    <s v="ZB"/>
    <s v="0800"/>
    <s v=""/>
    <d v="2025-06-04T00:00:00"/>
    <m/>
    <m/>
    <m/>
    <s v="40578106"/>
    <s v="ימיני מרגלית"/>
    <s v=""/>
    <s v="3"/>
    <n v="592.36"/>
    <s v="ILS"/>
    <n v="592.36"/>
    <n v="0"/>
    <n v="0"/>
    <n v="0"/>
    <n v="592.36"/>
    <s v=""/>
    <s v=" ועדת בוחנים מכרז-123363 19/5/25 על פי דרישת משאבי"/>
    <s v=""/>
    <n v="0"/>
    <s v="@FM@"/>
    <s v="91"/>
    <s v=""/>
    <s v="305394199"/>
    <s v=""/>
    <s v=""/>
    <n v="592.36"/>
    <n v="0"/>
    <n v="1507"/>
    <e v="#NUM!"/>
    <n v="0"/>
    <e v="#DIV/0!"/>
    <x v="3"/>
    <e v="#N/A"/>
    <x v="585"/>
  </r>
  <r>
    <m/>
    <m/>
    <s v="4502609624"/>
    <s v="ZPFC"/>
    <s v="0800"/>
    <s v=""/>
    <d v="2025-06-05T00:00:00"/>
    <d v="2025-06-05T00:00:00"/>
    <d v="2026-06-04T00:00:00"/>
    <m/>
    <s v="40182094"/>
    <s v="גילת טלקום בע&quot;מ"/>
    <s v="511784498"/>
    <s v="3"/>
    <n v="80178.03"/>
    <s v="ILS"/>
    <n v="80178.03"/>
    <n v="54.69"/>
    <n v="43848.32"/>
    <n v="45249"/>
    <n v="36642.5"/>
    <s v=""/>
    <s v=" רכישה והתקנת 2 טלפונים לווינים בבניין החדש איש קש"/>
    <s v="X"/>
    <n v="0"/>
    <s v="@FM@"/>
    <s v="07"/>
    <s v=""/>
    <s v="305394199"/>
    <s v="  8,474.57"/>
    <s v="רפי אזרך"/>
    <n v="36329.71"/>
    <n v="11"/>
    <n v="1"/>
    <n v="10"/>
    <n v="54.69"/>
    <n v="9.0909090909090912E-2"/>
    <x v="2"/>
    <e v="#N/A"/>
    <x v="26"/>
  </r>
  <r>
    <m/>
    <m/>
    <s v="4502609983"/>
    <s v="ZNB"/>
    <s v="0800"/>
    <s v=""/>
    <d v="2025-06-08T00:00:00"/>
    <d v="2024-11-28T00:00:00"/>
    <d v="2027-11-27T00:00:00"/>
    <m/>
    <s v="42384271"/>
    <s v="לוין עמית"/>
    <s v="036170983"/>
    <s v="3"/>
    <n v="24190"/>
    <s v="ILS"/>
    <n v="24190"/>
    <n v="34.5"/>
    <n v="8345.5499999999993"/>
    <n v="8345.5499999999993"/>
    <n v="15844.45"/>
    <s v=""/>
    <s v=" חבר ועדה ציבורית לחלוקת כספים אפוטרופוס כללי אשת"/>
    <s v="X"/>
    <n v="0"/>
    <s v="@FM@"/>
    <s v="76"/>
    <s v=""/>
    <s v="305394199"/>
    <s v=" 13,427.50"/>
    <s v="נסים גרידי"/>
    <n v="15844.45"/>
    <n v="35"/>
    <n v="8"/>
    <n v="27"/>
    <n v="34.5"/>
    <n v="0.22857142857142856"/>
    <x v="2"/>
    <e v="#N/A"/>
    <x v="590"/>
  </r>
  <r>
    <m/>
    <m/>
    <s v="4502610107"/>
    <s v="ZNB"/>
    <s v="0800"/>
    <s v=""/>
    <d v="2025-06-08T00:00:00"/>
    <m/>
    <m/>
    <m/>
    <s v="40012158"/>
    <s v="יונידרס - תדמית בע&quot;מ"/>
    <s v="513097055"/>
    <s v="3"/>
    <n v="1302.72"/>
    <s v="ILS"/>
    <n v="1302.72"/>
    <n v="0"/>
    <n v="0"/>
    <n v="0"/>
    <n v="1302.72"/>
    <s v=""/>
    <s v=" מדי חוקר עבור הרשות להגנת הפרטיות אשת קשר: חופית"/>
    <s v=""/>
    <n v="0"/>
    <s v="@FM@"/>
    <s v="23"/>
    <s v="57"/>
    <s v="305394199"/>
    <s v=""/>
    <s v="חופית זהוראי"/>
    <n v="1302.72"/>
    <n v="0"/>
    <n v="1507"/>
    <e v="#NUM!"/>
    <n v="0"/>
    <e v="#DIV/0!"/>
    <x v="3"/>
    <e v="#N/A"/>
    <x v="850"/>
  </r>
  <r>
    <m/>
    <m/>
    <s v="4502610123"/>
    <s v="ZPFC"/>
    <s v="0800"/>
    <s v=""/>
    <d v="2025-06-08T00:00:00"/>
    <m/>
    <m/>
    <m/>
    <s v="40001575"/>
    <s v="קולמוס ביט (2002)  בע&quot;מ"/>
    <s v="513325472"/>
    <s v="3"/>
    <n v="2789.52"/>
    <s v="ILS"/>
    <n v="2789.52"/>
    <n v="0"/>
    <n v="0"/>
    <n v="0"/>
    <n v="1010.82"/>
    <s v=""/>
    <s v=" כיבוד משקי עבור סיוע משפטי חיפה איש קשר: צדוק ירק"/>
    <s v="X"/>
    <n v="0"/>
    <s v="@FM@"/>
    <s v="07"/>
    <s v=""/>
    <s v="305394199"/>
    <s v=""/>
    <s v="צדוק ירקוני"/>
    <n v="962.17"/>
    <n v="0"/>
    <n v="1507"/>
    <e v="#NUM!"/>
    <n v="0"/>
    <e v="#DIV/0!"/>
    <x v="3"/>
    <e v="#N/A"/>
    <x v="175"/>
  </r>
  <r>
    <m/>
    <m/>
    <s v="4502610128"/>
    <s v="ZPFC"/>
    <s v="0800"/>
    <s v=""/>
    <d v="2025-06-0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מנהל עבור סיוע משפטי הנהלה אשת קשר: אורטל גבר"/>
    <s v="X"/>
    <n v="0"/>
    <s v="@FM@"/>
    <s v="07"/>
    <s v=""/>
    <s v="305394199"/>
    <s v=""/>
    <s v=""/>
    <n v="932.2"/>
    <n v="0"/>
    <n v="1507"/>
    <e v="#NUM!"/>
    <n v="0"/>
    <e v="#DIV/0!"/>
    <x v="3"/>
    <e v="#N/A"/>
    <x v="814"/>
  </r>
  <r>
    <m/>
    <m/>
    <s v="4502610134"/>
    <s v="ZPFC"/>
    <s v="0800"/>
    <s v=""/>
    <d v="2025-06-08T00:00:00"/>
    <m/>
    <m/>
    <m/>
    <s v="40200779"/>
    <s v="א&quot;ד מירז תעשיות בע&quot;מ"/>
    <s v="511402125"/>
    <s v="3"/>
    <n v="2951.18"/>
    <s v="ILS"/>
    <n v="2951.18"/>
    <n v="0"/>
    <n v="0"/>
    <n v="0"/>
    <n v="2812.69"/>
    <s v=""/>
    <s v=" ריהוט משרדי עבור הרשות לאיסור הלבנת הון אשת קשר:"/>
    <s v="X"/>
    <n v="0"/>
    <s v="@FM@"/>
    <s v="07"/>
    <s v=""/>
    <s v="305394199"/>
    <s v=""/>
    <s v="יהודית שטייגנברגר"/>
    <n v="2951.18"/>
    <n v="0"/>
    <n v="1507"/>
    <e v="#NUM!"/>
    <n v="0"/>
    <e v="#DIV/0!"/>
    <x v="3"/>
    <e v="#N/A"/>
    <x v="219"/>
  </r>
  <r>
    <m/>
    <m/>
    <s v="4502610142"/>
    <s v="ZNB"/>
    <s v="0800"/>
    <s v=""/>
    <d v="2025-06-08T00:00:00"/>
    <m/>
    <m/>
    <m/>
    <s v="42908359"/>
    <s v="עדידה יבוא ושיווק בע&quot;מ"/>
    <s v="517020228"/>
    <s v="3"/>
    <n v="3132.9"/>
    <s v="ILS"/>
    <n v="3132.9"/>
    <n v="0"/>
    <n v="0"/>
    <n v="0"/>
    <n v="3132.9"/>
    <s v=""/>
    <s v=" הדפסת תיקיות לבחינות מתווכים עבור האגף לאסדרת המק"/>
    <s v=""/>
    <n v="0"/>
    <s v="@FM@"/>
    <s v="23"/>
    <s v="57"/>
    <s v="305394199"/>
    <s v=""/>
    <s v="לימור ניזרי"/>
    <n v="3132.9"/>
    <n v="0"/>
    <n v="1507"/>
    <e v="#NUM!"/>
    <n v="0"/>
    <e v="#DIV/0!"/>
    <x v="3"/>
    <e v="#N/A"/>
    <x v="851"/>
  </r>
  <r>
    <m/>
    <m/>
    <s v="4502610160"/>
    <s v="ZNB"/>
    <s v="0800"/>
    <s v=""/>
    <d v="2025-06-08T00:00:00"/>
    <d v="2025-04-01T00:00:00"/>
    <d v="2028-03-31T00:00:00"/>
    <m/>
    <s v="42319958"/>
    <s v="שיינמן יעקב ישעיהו"/>
    <s v="050466978"/>
    <s v="3"/>
    <n v="49560"/>
    <s v="ILS"/>
    <n v="49560"/>
    <n v="25.46"/>
    <n v="12620.1"/>
    <n v="12620.1"/>
    <n v="36939.9"/>
    <s v=""/>
    <s v=" יו&quot;ר ועדה ציבורית לחלוקת כספים אפוטרופוס כללי אשת"/>
    <s v="X"/>
    <n v="0"/>
    <s v="@FM@"/>
    <s v="76"/>
    <s v=""/>
    <s v="305394199"/>
    <s v=" 31,305.00"/>
    <s v="נסים גרידי"/>
    <n v="36939.9"/>
    <n v="35"/>
    <n v="4"/>
    <n v="31"/>
    <n v="25.46"/>
    <n v="0.11428571428571428"/>
    <x v="2"/>
    <e v="#N/A"/>
    <x v="598"/>
  </r>
  <r>
    <m/>
    <m/>
    <s v="4502610524"/>
    <s v="ZNB"/>
    <s v="0800"/>
    <s v=""/>
    <d v="2025-06-09T00:00:00"/>
    <m/>
    <m/>
    <m/>
    <s v="40963671"/>
    <s v="קנטור ויאצ'סלב"/>
    <s v="307802371"/>
    <s v="3"/>
    <n v="2714"/>
    <s v="ILS"/>
    <n v="2714"/>
    <n v="0"/>
    <n v="0"/>
    <n v="0"/>
    <n v="2714"/>
    <s v=""/>
    <s v=" שירות טכנאי וחוו&quot;ד עבור חיבורי אנטנה בניין חדש אי"/>
    <s v=""/>
    <n v="0"/>
    <s v="@FM@"/>
    <s v="23"/>
    <s v="57"/>
    <s v="305394199"/>
    <s v=""/>
    <s v="רפי אזרך"/>
    <n v="2714"/>
    <n v="0"/>
    <n v="1507"/>
    <e v="#NUM!"/>
    <n v="0"/>
    <e v="#DIV/0!"/>
    <x v="3"/>
    <e v="#N/A"/>
    <x v="643"/>
  </r>
  <r>
    <m/>
    <m/>
    <s v="4502610546"/>
    <s v="ZPFC"/>
    <s v="0800"/>
    <s v=""/>
    <d v="2025-06-09T00:00:00"/>
    <m/>
    <m/>
    <m/>
    <s v="40001103"/>
    <s v="קרביץ )4791( בעמ"/>
    <s v="510674039"/>
    <s v="3"/>
    <n v="1491.17"/>
    <s v="ILS"/>
    <n v="1491.17"/>
    <n v="0"/>
    <n v="0"/>
    <n v="0"/>
    <n v="1542.24"/>
    <s v=""/>
    <s v=" ציוד משרדי עבור הרשות להגנת הפרטיות אשת קשר: קמיל"/>
    <s v="X"/>
    <n v="0"/>
    <s v="@FM@"/>
    <s v="07"/>
    <s v=""/>
    <s v="305394199"/>
    <s v=""/>
    <s v="חופית זהוראי"/>
    <n v="1491.17"/>
    <n v="0"/>
    <n v="1507"/>
    <e v="#NUM!"/>
    <n v="0"/>
    <e v="#DIV/0!"/>
    <x v="3"/>
    <e v="#N/A"/>
    <x v="171"/>
  </r>
  <r>
    <m/>
    <m/>
    <s v="4502610557"/>
    <s v="ZPFC"/>
    <s v="0800"/>
    <s v=""/>
    <d v="2025-06-09T00:00:00"/>
    <m/>
    <m/>
    <m/>
    <s v="40001103"/>
    <s v="קרביץ )4791( בעמ"/>
    <s v="510674039"/>
    <s v="3"/>
    <n v="1418.64"/>
    <s v="ILS"/>
    <n v="1418.64"/>
    <n v="0"/>
    <n v="0"/>
    <n v="0"/>
    <n v="1467.23"/>
    <s v=""/>
    <s v=" ציוד משרדי עבור בית הדין השרעי בעכו אשת קשר: קמר"/>
    <s v="X"/>
    <n v="0"/>
    <s v="@FM@"/>
    <s v="23"/>
    <s v="57"/>
    <s v="305394199"/>
    <s v=""/>
    <s v="קמר אבו אל הוא"/>
    <n v="1418.64"/>
    <n v="0"/>
    <n v="1507"/>
    <e v="#NUM!"/>
    <n v="0"/>
    <e v="#DIV/0!"/>
    <x v="3"/>
    <e v="#N/A"/>
    <x v="171"/>
  </r>
  <r>
    <m/>
    <m/>
    <s v="4502611034"/>
    <s v="ZNB"/>
    <s v="0800"/>
    <s v=""/>
    <d v="2025-06-10T00:00:00"/>
    <m/>
    <m/>
    <m/>
    <s v="40266622"/>
    <s v="גרג אודיטוריום בע&quot;מ"/>
    <s v="513983817"/>
    <s v="3"/>
    <n v="9999.99"/>
    <s v="ILS"/>
    <n v="9999.99"/>
    <n v="0"/>
    <n v="0"/>
    <n v="0"/>
    <n v="9999.99"/>
    <s v=""/>
    <s v=" כיבוד בוקר וצהריים עבור כנס מודעת עוני סיוע משפטי"/>
    <s v=""/>
    <n v="0"/>
    <s v="@FM@"/>
    <s v="23"/>
    <s v="57"/>
    <s v="305394199"/>
    <s v=""/>
    <s v="צדוק ירקוני"/>
    <n v="9999.99"/>
    <n v="0"/>
    <n v="1507"/>
    <e v="#NUM!"/>
    <n v="0"/>
    <e v="#DIV/0!"/>
    <x v="3"/>
    <e v="#N/A"/>
    <x v="280"/>
  </r>
  <r>
    <m/>
    <m/>
    <s v="4502611065"/>
    <s v="ZNB"/>
    <s v="0800"/>
    <s v=""/>
    <d v="2025-06-10T00:00:00"/>
    <m/>
    <m/>
    <m/>
    <s v="40331103"/>
    <s v="בית הארחה קליה בע&quot;מ"/>
    <s v="513048066"/>
    <s v="3"/>
    <n v="3149.89"/>
    <s v="ILS"/>
    <n v="3149.89"/>
    <n v="0"/>
    <n v="0"/>
    <n v="0"/>
    <n v="3149.89"/>
    <s v=""/>
    <s v=" כיבוד בוקר + בקבוק מים במסגרת יום גיבוש עבןר מח&quot;ש"/>
    <s v=""/>
    <n v="0"/>
    <s v="@FM@"/>
    <s v="23"/>
    <s v="57"/>
    <s v="305394199"/>
    <s v=""/>
    <s v="גלעד גור"/>
    <n v="3149.89"/>
    <n v="0"/>
    <n v="1507"/>
    <e v="#NUM!"/>
    <n v="0"/>
    <e v="#DIV/0!"/>
    <x v="3"/>
    <e v="#N/A"/>
    <x v="280"/>
  </r>
  <r>
    <m/>
    <m/>
    <s v="4502611080"/>
    <s v="ZPFC"/>
    <s v="0800"/>
    <s v=""/>
    <d v="2025-06-10T00:00:00"/>
    <m/>
    <m/>
    <m/>
    <s v="40214002"/>
    <s v="יצחקוב אבי"/>
    <s v="016911612"/>
    <s v="3"/>
    <n v="7434"/>
    <s v="ILS"/>
    <n v="7434"/>
    <n v="0"/>
    <n v="0"/>
    <n v="0"/>
    <n v="7434"/>
    <s v=""/>
    <s v=" הדפסה על תמונות זכוכית עבור בית הדין לאוכלוסין וה"/>
    <s v=""/>
    <n v="0"/>
    <s v="@FM@"/>
    <s v="23"/>
    <s v="57"/>
    <s v="305394199"/>
    <s v=""/>
    <s v="יוסי ביטון"/>
    <n v="7434"/>
    <n v="0"/>
    <n v="1507"/>
    <e v="#NUM!"/>
    <n v="0"/>
    <e v="#DIV/0!"/>
    <x v="3"/>
    <e v="#N/A"/>
    <x v="418"/>
  </r>
  <r>
    <m/>
    <m/>
    <s v="4502611091"/>
    <s v="ZPFC"/>
    <s v="0800"/>
    <s v=""/>
    <d v="2025-06-10T00:00:00"/>
    <m/>
    <m/>
    <m/>
    <s v="40001575"/>
    <s v="קולמוס ביט (2002)  בע&quot;מ"/>
    <s v="513325472"/>
    <s v="3"/>
    <n v="1957.13"/>
    <s v="ILS"/>
    <n v="1957.13"/>
    <n v="103.99"/>
    <n v="1957.13"/>
    <n v="2138.11"/>
    <n v="0"/>
    <s v=""/>
    <s v=" כיבוד משקי עבור חדלות פרעון תל אביב אשת קשר: רוית"/>
    <s v="X"/>
    <n v="0"/>
    <s v="@FM@"/>
    <s v="07"/>
    <s v=""/>
    <s v="305394199"/>
    <s v=""/>
    <s v="אליאנה טננבאום"/>
    <n v="0"/>
    <n v="0"/>
    <n v="1507"/>
    <e v="#NUM!"/>
    <n v="103.99"/>
    <e v="#DIV/0!"/>
    <x v="3"/>
    <e v="#N/A"/>
    <x v="175"/>
  </r>
  <r>
    <m/>
    <m/>
    <s v="4502611095"/>
    <s v="ZPFC"/>
    <s v="0800"/>
    <s v=""/>
    <d v="2025-06-1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מנהל עבור המחלקה לחקירות שוטרים איש קשר: גלעד"/>
    <s v="X"/>
    <n v="0"/>
    <s v="@FM@"/>
    <s v="07"/>
    <s v=""/>
    <s v="305394199"/>
    <s v=""/>
    <s v="גלעד גור"/>
    <n v="932.2"/>
    <n v="0"/>
    <n v="1507"/>
    <e v="#NUM!"/>
    <n v="0"/>
    <e v="#DIV/0!"/>
    <x v="3"/>
    <e v="#N/A"/>
    <x v="814"/>
  </r>
  <r>
    <m/>
    <m/>
    <s v="4502612280"/>
    <s v="ZPFC"/>
    <s v="0800"/>
    <s v=""/>
    <d v="2025-06-12T00:00:00"/>
    <m/>
    <m/>
    <m/>
    <s v="40311963"/>
    <s v="כספות חצור בע&quot;מ"/>
    <s v="514165109"/>
    <s v="3"/>
    <n v="60000"/>
    <s v="ILS"/>
    <n v="60000"/>
    <n v="1.18"/>
    <n v="708"/>
    <n v="708"/>
    <n v="59292"/>
    <s v=""/>
    <s v=" שירותי מנעולנות עבור אגף הביטחון ירושלים ודרום אי"/>
    <s v=""/>
    <n v="0"/>
    <s v="@FM@"/>
    <s v="23"/>
    <s v="57"/>
    <s v="305394199"/>
    <s v=" 50,247.46"/>
    <s v="ניר הרוש"/>
    <n v="59292"/>
    <n v="0"/>
    <n v="1507"/>
    <e v="#NUM!"/>
    <n v="1.18"/>
    <e v="#DIV/0!"/>
    <x v="3"/>
    <e v="#N/A"/>
    <x v="852"/>
  </r>
  <r>
    <m/>
    <m/>
    <s v="4502612288"/>
    <s v="ZPFC"/>
    <s v="0800"/>
    <s v=""/>
    <d v="2025-06-12T00:00:00"/>
    <m/>
    <m/>
    <m/>
    <s v="40001575"/>
    <s v="קולמוס ביט (2002)  בע&quot;מ"/>
    <s v="513325472"/>
    <s v="3"/>
    <n v="1603.01"/>
    <s v="ILS"/>
    <n v="1603.01"/>
    <n v="0"/>
    <n v="0"/>
    <n v="0"/>
    <n v="987.3"/>
    <s v=""/>
    <s v=" כיבוד משקי עבור בית הדין לאוכלוסין והגירה חיפה אי"/>
    <s v="X"/>
    <n v="0"/>
    <s v="@FM@"/>
    <s v="07"/>
    <s v=""/>
    <s v="305394199"/>
    <s v=""/>
    <s v="יוסי ביטון"/>
    <n v="939.76"/>
    <n v="0"/>
    <n v="1507"/>
    <e v="#NUM!"/>
    <n v="0"/>
    <e v="#DIV/0!"/>
    <x v="3"/>
    <e v="#N/A"/>
    <x v="175"/>
  </r>
  <r>
    <m/>
    <m/>
    <s v="4502612290"/>
    <s v="ZPFC"/>
    <s v="0800"/>
    <s v=""/>
    <d v="2025-06-12T00:00:00"/>
    <m/>
    <m/>
    <m/>
    <s v="40001575"/>
    <s v="קולמוס ביט (2002)  בע&quot;מ"/>
    <s v="513325472"/>
    <s v="3"/>
    <n v="3361.04"/>
    <s v="ILS"/>
    <n v="3361.04"/>
    <n v="0"/>
    <n v="0"/>
    <n v="0"/>
    <n v="1920.99"/>
    <s v=""/>
    <s v=" כיבוד משקי עבור סיוע משפטי הנהלה אשת קשר: אורטל ג"/>
    <s v="X"/>
    <n v="0"/>
    <s v="@FM@"/>
    <s v="07"/>
    <s v=""/>
    <s v="305394199"/>
    <s v=""/>
    <s v=""/>
    <n v="1828.52"/>
    <n v="0"/>
    <n v="1507"/>
    <e v="#NUM!"/>
    <n v="0"/>
    <e v="#DIV/0!"/>
    <x v="3"/>
    <e v="#N/A"/>
    <x v="175"/>
  </r>
  <r>
    <m/>
    <m/>
    <s v="4502612627"/>
    <s v="ZNB"/>
    <s v="0800"/>
    <s v=""/>
    <d v="2025-06-15T00:00:00"/>
    <m/>
    <m/>
    <m/>
    <s v="40281550"/>
    <s v="עולם המזרונים"/>
    <s v="557594785"/>
    <s v="3"/>
    <n v="7924.88"/>
    <s v="ILS"/>
    <n v="7924.88"/>
    <n v="0"/>
    <n v="0"/>
    <n v="0"/>
    <n v="7924.88"/>
    <s v=""/>
    <s v=" מזרנים + שמיכות לשעת חירום עבור תת&quot;ק אגף הביטחון"/>
    <s v=""/>
    <n v="0"/>
    <s v="@FM@"/>
    <s v="23"/>
    <s v="57"/>
    <s v="305394199"/>
    <s v=""/>
    <s v="רפי אזרך"/>
    <n v="7924.88"/>
    <n v="0"/>
    <n v="1507"/>
    <e v="#NUM!"/>
    <n v="0"/>
    <e v="#DIV/0!"/>
    <x v="3"/>
    <e v="#N/A"/>
    <x v="853"/>
  </r>
  <r>
    <m/>
    <m/>
    <s v="4502612630"/>
    <s v="ZNB"/>
    <s v="0800"/>
    <s v=""/>
    <d v="2025-06-15T00:00:00"/>
    <m/>
    <m/>
    <m/>
    <s v="41593807"/>
    <s v="ד.מ. שיווק פסגת זאב בע&quot;מ"/>
    <s v="514529593"/>
    <s v="3"/>
    <n v="2645.61"/>
    <s v="ILS"/>
    <n v="2645.61"/>
    <n v="0"/>
    <n v="0"/>
    <n v="0"/>
    <n v="2645.61"/>
    <s v=""/>
    <s v=" ציוד לשעת חירום עבור אגף חירום ביטחון בניין חדש א"/>
    <s v=""/>
    <n v="0"/>
    <s v="@FM@"/>
    <s v="23"/>
    <s v="57"/>
    <s v="305394199"/>
    <s v=""/>
    <s v="רפי אזרך"/>
    <n v="2645.61"/>
    <n v="0"/>
    <n v="1507"/>
    <e v="#NUM!"/>
    <n v="0"/>
    <e v="#DIV/0!"/>
    <x v="3"/>
    <e v="#N/A"/>
    <x v="854"/>
  </r>
  <r>
    <m/>
    <m/>
    <s v="4502613557"/>
    <s v="ZPFC"/>
    <s v="0800"/>
    <s v=""/>
    <d v="2025-06-18T00:00:00"/>
    <m/>
    <m/>
    <m/>
    <s v="40544510"/>
    <s v="הרוש דוד חיים"/>
    <s v="057788507"/>
    <s v="3"/>
    <n v="6749.91"/>
    <s v="ILS"/>
    <n v="6749.91"/>
    <n v="0"/>
    <n v="0"/>
    <n v="0"/>
    <n v="6749.91"/>
    <s v=""/>
    <s v=" עיצוב והפקה עבור מסמך דיגיטלי תיקון החוק הרשות לה"/>
    <s v=""/>
    <n v="0"/>
    <s v="@FM@"/>
    <s v="07"/>
    <s v=""/>
    <s v="305394199"/>
    <s v=""/>
    <s v="חופית זהוראי"/>
    <n v="6749.91"/>
    <n v="0"/>
    <n v="1507"/>
    <e v="#NUM!"/>
    <n v="0"/>
    <e v="#DIV/0!"/>
    <x v="3"/>
    <e v="#N/A"/>
    <x v="855"/>
  </r>
  <r>
    <m/>
    <m/>
    <s v="4502613577"/>
    <s v="ZPFC"/>
    <s v="0800"/>
    <s v=""/>
    <d v="2025-06-18T00:00:00"/>
    <m/>
    <m/>
    <m/>
    <s v="40544510"/>
    <s v="הרוש דוד חיים"/>
    <s v="057788507"/>
    <s v="3"/>
    <n v="16494.98"/>
    <s v="ILS"/>
    <n v="16494.98"/>
    <n v="0"/>
    <n v="0"/>
    <n v="0"/>
    <n v="16494.98"/>
    <s v=""/>
    <s v=" עיצוב דו&quot;ח שנתי לסיכום הפעילות עבור בית הדין הדרו"/>
    <s v=""/>
    <n v="0"/>
    <s v="@FM@"/>
    <s v="07"/>
    <s v=""/>
    <s v="305394199"/>
    <s v=""/>
    <s v="נדים ח'ניפס"/>
    <n v="16494.98"/>
    <n v="0"/>
    <n v="1507"/>
    <e v="#NUM!"/>
    <n v="0"/>
    <e v="#DIV/0!"/>
    <x v="3"/>
    <e v="#N/A"/>
    <x v="856"/>
  </r>
  <r>
    <m/>
    <m/>
    <s v="4502613593"/>
    <s v="ZNB"/>
    <s v="0800"/>
    <s v=""/>
    <d v="2025-06-18T00:00:00"/>
    <m/>
    <m/>
    <m/>
    <s v="40007021"/>
    <s v="אוזן קשבת בע&quot;מ"/>
    <s v="511277550"/>
    <s v="3"/>
    <n v="3899.99"/>
    <s v="ILS"/>
    <n v="3899.99"/>
    <n v="0"/>
    <n v="0"/>
    <n v="0"/>
    <n v="3899.99"/>
    <s v=""/>
    <s v=" מכשיר להגברת שמע עבור לקויי שיעה חדלות פרעון הנהל"/>
    <s v=""/>
    <n v="0"/>
    <s v="@FM@"/>
    <s v="23"/>
    <s v="57"/>
    <s v="305394199"/>
    <s v=""/>
    <s v="אליאנה טננבאום"/>
    <n v="3899.99"/>
    <n v="0"/>
    <n v="1507"/>
    <e v="#NUM!"/>
    <n v="0"/>
    <e v="#DIV/0!"/>
    <x v="3"/>
    <e v="#N/A"/>
    <x v="857"/>
  </r>
  <r>
    <m/>
    <m/>
    <s v="4502613598"/>
    <s v="ZPFC"/>
    <s v="0800"/>
    <s v=""/>
    <d v="2025-06-18T00:00:00"/>
    <m/>
    <m/>
    <m/>
    <s v="40167927"/>
    <s v="איקן - מס בע&quot;מ"/>
    <s v="512495706"/>
    <s v="3"/>
    <n v="11849.86"/>
    <s v="ILS"/>
    <n v="11849.86"/>
    <n v="0"/>
    <n v="0"/>
    <n v="0"/>
    <n v="11849.86"/>
    <s v=""/>
    <s v=" עיצוב והפקה לדו&quot;ח שנתי עבור הרשות להגנת הפרטיות א"/>
    <s v=""/>
    <n v="0"/>
    <s v="@FM@"/>
    <s v="07"/>
    <s v=""/>
    <s v="305394199"/>
    <s v=""/>
    <s v="חופית זהוראי"/>
    <n v="11849.86"/>
    <n v="0"/>
    <n v="1507"/>
    <e v="#NUM!"/>
    <n v="0"/>
    <e v="#DIV/0!"/>
    <x v="3"/>
    <e v="#N/A"/>
    <x v="855"/>
  </r>
  <r>
    <m/>
    <m/>
    <s v="4502614012"/>
    <s v="ZNB"/>
    <s v="0800"/>
    <s v=""/>
    <d v="2025-06-19T00:00:00"/>
    <m/>
    <m/>
    <m/>
    <s v="40281550"/>
    <s v="עולם המזרונים"/>
    <s v="557594785"/>
    <s v="3"/>
    <n v="5363.1"/>
    <s v="ILS"/>
    <n v="5363.1"/>
    <n v="0"/>
    <n v="5363.1"/>
    <n v="0"/>
    <n v="5363.1"/>
    <s v=""/>
    <s v=" מיטה מתקפלת עבור חמ&quot;ל אגף בכיר חירום, ביטחון המיד"/>
    <s v=""/>
    <n v="0"/>
    <s v="@FM@"/>
    <s v="23"/>
    <s v="57"/>
    <s v="305394199"/>
    <s v=""/>
    <s v="רפי אזרך"/>
    <n v="5363.1"/>
    <n v="0"/>
    <n v="1507"/>
    <e v="#NUM!"/>
    <n v="0"/>
    <e v="#DIV/0!"/>
    <x v="3"/>
    <e v="#N/A"/>
    <x v="858"/>
  </r>
  <r>
    <m/>
    <m/>
    <s v="4502614033"/>
    <s v="ZNB"/>
    <s v="0800"/>
    <s v=""/>
    <d v="2025-06-19T00:00:00"/>
    <m/>
    <m/>
    <m/>
    <s v="40001103"/>
    <s v="קרביץ )4791( בעמ"/>
    <s v="510674039"/>
    <s v="3"/>
    <n v="6544.54"/>
    <s v="ILS"/>
    <n v="6544.54"/>
    <n v="0"/>
    <n v="0"/>
    <n v="0"/>
    <n v="6544.54"/>
    <s v=""/>
    <s v=" ציוד לוגיסטי עבור חמל חירום משרד המשפטים איש קשר:"/>
    <s v=""/>
    <n v="0"/>
    <s v="@FM@"/>
    <s v="23"/>
    <s v="57"/>
    <s v="305394199"/>
    <s v=""/>
    <s v="רפי אזרך"/>
    <n v="6544.54"/>
    <n v="0"/>
    <n v="1507"/>
    <e v="#NUM!"/>
    <n v="0"/>
    <e v="#DIV/0!"/>
    <x v="3"/>
    <e v="#N/A"/>
    <x v="859"/>
  </r>
  <r>
    <m/>
    <m/>
    <s v="4502614879"/>
    <s v="ZNB"/>
    <s v="0800"/>
    <s v=""/>
    <d v="2025-06-23T00:00:00"/>
    <m/>
    <m/>
    <m/>
    <s v="40001165"/>
    <s v="בינת יישום מערכות בע&quot;מ"/>
    <s v="511012866"/>
    <s v="3"/>
    <n v="8691.8799999999992"/>
    <s v="ILS"/>
    <n v="8691.8799999999992"/>
    <n v="0"/>
    <n v="0"/>
    <n v="0"/>
    <n v="8691.8799999999992"/>
    <s v=""/>
    <s v=" התקנת מקלט לחצן מצוקה עבור קרסו באר שבע -ביטחון א"/>
    <s v=""/>
    <n v="0"/>
    <s v="@FM@"/>
    <s v="23"/>
    <s v="57"/>
    <s v="305394199"/>
    <s v=""/>
    <s v="ניר הרוש"/>
    <n v="8691.8799999999992"/>
    <n v="0"/>
    <n v="1507"/>
    <e v="#NUM!"/>
    <n v="0"/>
    <e v="#DIV/0!"/>
    <x v="3"/>
    <e v="#N/A"/>
    <x v="860"/>
  </r>
  <r>
    <m/>
    <m/>
    <s v="4502615454"/>
    <s v="ZNB"/>
    <s v="0800"/>
    <s v=""/>
    <d v="2025-06-24T00:00:00"/>
    <m/>
    <m/>
    <m/>
    <s v="40140606"/>
    <s v="דגון יצחק"/>
    <s v="051646404"/>
    <s v="3"/>
    <n v="80830"/>
    <s v="ILS"/>
    <n v="80830"/>
    <n v="11.55"/>
    <n v="9921.56"/>
    <n v="9336.75"/>
    <n v="71493.25"/>
    <s v=""/>
    <s v=" חבר ועדת מס רכוש אשת קשר יעל מירזאי, פלאפון 05476"/>
    <s v="X"/>
    <n v="0"/>
    <s v="@FM@"/>
    <s v="76"/>
    <s v=""/>
    <s v="305394199"/>
    <s v=" 60,091.90"/>
    <s v="נסים גרידי"/>
    <n v="71493.25"/>
    <n v="0"/>
    <n v="1507"/>
    <e v="#NUM!"/>
    <n v="11.55"/>
    <e v="#DIV/0!"/>
    <x v="3"/>
    <e v="#N/A"/>
    <x v="578"/>
  </r>
  <r>
    <m/>
    <m/>
    <s v="4502615468"/>
    <s v="ZPFC"/>
    <s v="0800"/>
    <s v=""/>
    <d v="2025-06-24T00:00:00"/>
    <d v="2025-06-18T00:00:00"/>
    <d v="2026-06-17T00:00:00"/>
    <m/>
    <s v="42577070"/>
    <s v="שערי מנשה"/>
    <s v="023549363"/>
    <s v="3"/>
    <n v="99999.1"/>
    <s v="ILS"/>
    <n v="99999.1"/>
    <n v="0"/>
    <n v="0"/>
    <n v="0"/>
    <n v="99999.1"/>
    <s v=""/>
    <s v=" בדיקות פוליגרף עבור המחלקה לחקירות שוטרים איש קשר"/>
    <s v=""/>
    <n v="0"/>
    <s v="@FM@"/>
    <s v="23"/>
    <s v="57"/>
    <s v="305394199"/>
    <s v=" 84,745.00"/>
    <s v="גלעד גור"/>
    <n v="99999.1"/>
    <n v="11"/>
    <n v="1"/>
    <n v="10"/>
    <n v="0"/>
    <n v="9.0909090909090912E-2"/>
    <x v="2"/>
    <e v="#N/A"/>
    <x v="726"/>
  </r>
  <r>
    <m/>
    <m/>
    <s v="4502616932"/>
    <s v="ZPFC"/>
    <s v="0800"/>
    <s v=""/>
    <d v="2025-06-29T00:00:00"/>
    <m/>
    <m/>
    <m/>
    <s v="40001103"/>
    <s v="קרביץ )4791( בעמ"/>
    <s v="510674039"/>
    <s v="3"/>
    <n v="3957.62"/>
    <s v="ILS"/>
    <n v="3957.62"/>
    <n v="0"/>
    <n v="0"/>
    <n v="0"/>
    <n v="4093.22"/>
    <s v=""/>
    <s v=" ציוד משרדי עבור סיוע משפטי הנהלה אשת קשר: אורטל ג"/>
    <s v="X"/>
    <n v="0"/>
    <s v="@FM@"/>
    <s v="07"/>
    <s v=""/>
    <s v="305394199"/>
    <s v=""/>
    <s v=""/>
    <n v="3957.62"/>
    <n v="0"/>
    <n v="1507"/>
    <e v="#NUM!"/>
    <n v="0"/>
    <e v="#DIV/0!"/>
    <x v="3"/>
    <e v="#N/A"/>
    <x v="171"/>
  </r>
  <r>
    <m/>
    <m/>
    <s v="4502616947"/>
    <s v="ZNB"/>
    <s v="0800"/>
    <s v=""/>
    <d v="2025-06-29T00:00:00"/>
    <m/>
    <m/>
    <m/>
    <s v="40000885"/>
    <s v="צחובוי אילן"/>
    <s v="050719913"/>
    <s v="3"/>
    <n v="3280.4"/>
    <s v="ILS"/>
    <n v="3280.4"/>
    <n v="0"/>
    <n v="0"/>
    <n v="0"/>
    <n v="3280.4"/>
    <s v=""/>
    <s v=" דגלי מדינה עבור בית הדין לאוכלוסין והגירה חולון א"/>
    <s v=""/>
    <n v="0"/>
    <s v="@FM@"/>
    <s v="23"/>
    <s v="57"/>
    <s v="305394199"/>
    <s v=""/>
    <s v="יוסי ביטון"/>
    <n v="3280.4"/>
    <n v="0"/>
    <n v="1507"/>
    <e v="#NUM!"/>
    <n v="0"/>
    <e v="#DIV/0!"/>
    <x v="3"/>
    <e v="#N/A"/>
    <x v="841"/>
  </r>
  <r>
    <m/>
    <m/>
    <s v="4502616954"/>
    <s v="ZNB"/>
    <s v="0800"/>
    <s v=""/>
    <d v="2025-06-29T00:00:00"/>
    <m/>
    <m/>
    <m/>
    <s v="40375552"/>
    <s v="שערים (אב-שער) בע&quot;מ"/>
    <s v="512566597"/>
    <s v="3"/>
    <n v="837.8"/>
    <s v="ILS"/>
    <n v="837.8"/>
    <n v="0"/>
    <n v="0"/>
    <n v="0"/>
    <n v="837.8"/>
    <s v=""/>
    <s v=" שירות טכנאי לתיקון שער בית מע&quot;צ -ביטחון איש קשר:"/>
    <s v=""/>
    <n v="0"/>
    <s v="@FM@"/>
    <s v="23"/>
    <s v="57"/>
    <s v="305394199"/>
    <s v=""/>
    <s v="רפי אזרך"/>
    <n v="837.8"/>
    <n v="0"/>
    <n v="1507"/>
    <e v="#NUM!"/>
    <n v="0"/>
    <e v="#DIV/0!"/>
    <x v="3"/>
    <e v="#N/A"/>
    <x v="643"/>
  </r>
  <r>
    <m/>
    <m/>
    <s v="4502616969"/>
    <s v="ZNB"/>
    <s v="0800"/>
    <s v=""/>
    <d v="2025-06-29T00:00:00"/>
    <m/>
    <m/>
    <m/>
    <s v="40000885"/>
    <s v="צחובוי אילן"/>
    <s v="050719913"/>
    <s v="3"/>
    <n v="613.6"/>
    <s v="ILS"/>
    <n v="613.6"/>
    <n v="0"/>
    <n v="0"/>
    <n v="0"/>
    <n v="613.6"/>
    <s v=""/>
    <s v=" דגלים עבור האגף לאסדרת המקצועות אשת קשר: לימור ני"/>
    <s v=""/>
    <n v="0"/>
    <s v="@FM@"/>
    <s v="23"/>
    <s v="57"/>
    <s v="305394199"/>
    <s v=""/>
    <s v="לימור ניזרי"/>
    <n v="613.6"/>
    <n v="0"/>
    <n v="1507"/>
    <e v="#NUM!"/>
    <n v="0"/>
    <e v="#DIV/0!"/>
    <x v="3"/>
    <e v="#N/A"/>
    <x v="503"/>
  </r>
  <r>
    <m/>
    <m/>
    <s v="4502617045"/>
    <s v="ZNB"/>
    <s v="0800"/>
    <s v=""/>
    <d v="2025-06-29T00:00:00"/>
    <m/>
    <m/>
    <m/>
    <s v="40001309"/>
    <s v="שמאור - מוקד הבטחון הישראלי בע&quot;מ"/>
    <s v="511717423"/>
    <s v="3"/>
    <n v="99922.4"/>
    <s v="ILS"/>
    <n v="99922.4"/>
    <n v="0"/>
    <n v="0"/>
    <n v="0"/>
    <n v="99922.4"/>
    <s v=""/>
    <s v=" שירות טכנאי עבור אחזקה ומתח נמוך ביטחון ירושלים ו"/>
    <s v=""/>
    <n v="0"/>
    <s v="@FM@"/>
    <s v="23"/>
    <s v="57"/>
    <s v="305394199"/>
    <s v=""/>
    <s v="ניר הרוש"/>
    <n v="99922.4"/>
    <n v="0"/>
    <n v="1507"/>
    <e v="#NUM!"/>
    <n v="0"/>
    <e v="#DIV/0!"/>
    <x v="3"/>
    <e v="#N/A"/>
    <x v="643"/>
  </r>
  <r>
    <m/>
    <m/>
    <s v="4502617447"/>
    <s v="ZPFC"/>
    <s v="0800"/>
    <s v=""/>
    <d v="2025-06-30T00:00:00"/>
    <m/>
    <m/>
    <m/>
    <s v="40003692"/>
    <s v="טופ-ליין יבוא ושיווק רהיטים בע&quot;מ"/>
    <s v="511613564"/>
    <s v="3"/>
    <n v="7271.16"/>
    <s v="ILS"/>
    <n v="7271.16"/>
    <n v="0"/>
    <n v="0"/>
    <n v="0"/>
    <n v="7801.66"/>
    <s v=""/>
    <s v=" כסאות עבור סיוע משפטי מרכז-לוד אשת קשר: בריג'יט ב"/>
    <s v="X"/>
    <n v="0"/>
    <s v="@FM@"/>
    <s v="07"/>
    <s v=""/>
    <s v="305394199"/>
    <s v=""/>
    <s v="בריג'יט ברונשטיין"/>
    <n v="7271.16"/>
    <n v="0"/>
    <n v="1507"/>
    <e v="#NUM!"/>
    <n v="0"/>
    <e v="#DIV/0!"/>
    <x v="3"/>
    <e v="#N/A"/>
    <x v="463"/>
  </r>
  <r>
    <m/>
    <m/>
    <s v="4502619105"/>
    <s v="ZNB"/>
    <s v="0800"/>
    <s v=""/>
    <d v="2025-07-03T00:00:00"/>
    <m/>
    <m/>
    <m/>
    <s v="40539556"/>
    <s v="מלאך רות"/>
    <s v="001196518"/>
    <s v="3"/>
    <n v="1004"/>
    <s v="ILS"/>
    <n v="1004"/>
    <n v="100"/>
    <n v="1004"/>
    <n v="1004"/>
    <n v="0"/>
    <s v=""/>
    <s v=" ועדת בוחנים - מכרז-81063043 81116251  30/3-14/5/2"/>
    <s v=""/>
    <n v="0"/>
    <s v="@FM@"/>
    <s v="91"/>
    <s v=""/>
    <s v="305394199"/>
    <s v="  0.00"/>
    <s v="חנה נדב"/>
    <n v="0"/>
    <n v="0"/>
    <n v="1507"/>
    <e v="#NUM!"/>
    <n v="100"/>
    <e v="#DIV/0!"/>
    <x v="3"/>
    <e v="#N/A"/>
    <x v="585"/>
  </r>
  <r>
    <m/>
    <m/>
    <s v="4502619152"/>
    <s v="ZNB"/>
    <s v="0800"/>
    <s v=""/>
    <d v="2025-07-03T00:00:00"/>
    <m/>
    <m/>
    <m/>
    <s v="42225608"/>
    <s v="וכטל יצחק"/>
    <s v="051830495"/>
    <s v="3"/>
    <n v="592.36"/>
    <s v="ILS"/>
    <n v="592.36"/>
    <n v="100"/>
    <n v="592.36"/>
    <n v="592.36"/>
    <n v="0"/>
    <s v=""/>
    <s v=" ועדת בוחנים מכרז-125698 19/6/25 עפ&quot;י דרישת אגף מש"/>
    <s v=""/>
    <n v="0"/>
    <s v="@FM@"/>
    <s v="91"/>
    <s v=""/>
    <s v="305394199"/>
    <s v="  0.00"/>
    <s v=""/>
    <n v="0"/>
    <n v="0"/>
    <n v="1507"/>
    <e v="#NUM!"/>
    <n v="100"/>
    <e v="#DIV/0!"/>
    <x v="3"/>
    <e v="#N/A"/>
    <x v="585"/>
  </r>
  <r>
    <m/>
    <m/>
    <s v="4502619170"/>
    <s v="ZNB"/>
    <s v="0800"/>
    <s v=""/>
    <d v="2025-07-03T00:00:00"/>
    <m/>
    <m/>
    <m/>
    <s v="41404661"/>
    <s v="בנימיני לוי ציון"/>
    <s v="050260587"/>
    <s v="3"/>
    <n v="502"/>
    <s v="ILS"/>
    <n v="502"/>
    <n v="100"/>
    <n v="502"/>
    <n v="502"/>
    <n v="0"/>
    <s v=""/>
    <s v=" ועדת בוחנים - מכרז-81090710 18/6/25 עפ&quot;י דרישת אג"/>
    <s v=""/>
    <n v="0"/>
    <s v="@FM@"/>
    <s v="91"/>
    <s v=""/>
    <s v="305394199"/>
    <s v="  0.00"/>
    <s v="חנה נדב"/>
    <n v="0"/>
    <n v="0"/>
    <n v="1507"/>
    <e v="#NUM!"/>
    <n v="100"/>
    <e v="#DIV/0!"/>
    <x v="3"/>
    <e v="#N/A"/>
    <x v="585"/>
  </r>
  <r>
    <m/>
    <m/>
    <s v="4502619173"/>
    <s v="ZNB"/>
    <s v="0800"/>
    <s v=""/>
    <d v="2025-07-03T00:00:00"/>
    <m/>
    <m/>
    <m/>
    <s v="41404661"/>
    <s v="בנימיני לוי ציון"/>
    <s v="050260587"/>
    <s v="3"/>
    <n v="502"/>
    <s v="ILS"/>
    <n v="502"/>
    <n v="100"/>
    <n v="502"/>
    <n v="502"/>
    <n v="0"/>
    <s v=""/>
    <s v=" ועדת בוחנים - מכרז-81090668 23/6/25 עפ&quot;י דרישת אג"/>
    <s v=""/>
    <n v="0"/>
    <s v="@FM@"/>
    <s v="91"/>
    <s v=""/>
    <s v="305394199"/>
    <s v="  0.00"/>
    <s v="חנה נדב"/>
    <n v="0"/>
    <n v="0"/>
    <n v="1507"/>
    <e v="#NUM!"/>
    <n v="100"/>
    <e v="#DIV/0!"/>
    <x v="3"/>
    <e v="#N/A"/>
    <x v="585"/>
  </r>
  <r>
    <m/>
    <m/>
    <s v="4502619194"/>
    <s v="ZNB"/>
    <s v="0800"/>
    <s v=""/>
    <d v="2025-07-06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s v=" רחמים נ' סקאלה ד.מ בע&quot;מ ת&quot;צ-13886-03-24 אשת קשר:"/>
    <s v=""/>
    <n v="0"/>
    <s v="@FM@"/>
    <s v="91"/>
    <s v=""/>
    <s v="305394199"/>
    <s v=""/>
    <s v="עדי מרום"/>
    <n v="20000"/>
    <n v="0"/>
    <n v="1507"/>
    <e v="#NUM!"/>
    <n v="0"/>
    <e v="#DIV/0!"/>
    <x v="3"/>
    <e v="#N/A"/>
    <x v="861"/>
  </r>
  <r>
    <m/>
    <m/>
    <s v="4502619221"/>
    <s v="ZNB"/>
    <s v="0800"/>
    <s v=""/>
    <d v="2025-07-03T00:00:00"/>
    <m/>
    <m/>
    <m/>
    <s v="40276637"/>
    <s v="אי.פי. גרופ בע&quot;מ"/>
    <s v="513926097"/>
    <s v="3"/>
    <n v="40710"/>
    <s v="ILS"/>
    <n v="40710"/>
    <n v="0"/>
    <n v="0"/>
    <n v="0"/>
    <n v="40710"/>
    <s v=""/>
    <s v=" לווי התעדה תקן 27001ISO מתקן 2013 לתקן 2022 עבור"/>
    <s v=""/>
    <n v="0"/>
    <s v="@FM@"/>
    <s v="23"/>
    <s v="57"/>
    <s v="305394199"/>
    <s v=""/>
    <s v="מיטל מגעיד"/>
    <n v="40710"/>
    <n v="0"/>
    <n v="1507"/>
    <e v="#NUM!"/>
    <n v="0"/>
    <e v="#DIV/0!"/>
    <x v="3"/>
    <e v="#N/A"/>
    <x v="862"/>
  </r>
  <r>
    <m/>
    <m/>
    <s v="4502619230"/>
    <s v="ZNB"/>
    <s v="0800"/>
    <s v=""/>
    <d v="2025-07-03T00:00:00"/>
    <m/>
    <m/>
    <m/>
    <s v="40001216"/>
    <s v="קרב - מועדון קליעה וירי בע&quot;מ"/>
    <s v="511233777"/>
    <s v="3"/>
    <n v="4826.2"/>
    <s v="ILS"/>
    <n v="4826.2"/>
    <n v="53.55"/>
    <n v="2584.1999999999998"/>
    <n v="2584.1999999999998"/>
    <n v="2242"/>
    <s v=""/>
    <s v=" אימון מטווח ירי עבור אגף הביטחון מחוז ירושלים איש"/>
    <s v=""/>
    <n v="0"/>
    <s v="@FM@"/>
    <s v="23"/>
    <s v="57"/>
    <s v="305394199"/>
    <s v=""/>
    <s v="רפי אזרך"/>
    <n v="2242"/>
    <n v="0"/>
    <n v="1507"/>
    <e v="#NUM!"/>
    <n v="53.55"/>
    <e v="#DIV/0!"/>
    <x v="3"/>
    <e v="#N/A"/>
    <x v="863"/>
  </r>
  <r>
    <m/>
    <m/>
    <s v="4502619263"/>
    <s v="ZNB"/>
    <s v="0800"/>
    <s v=""/>
    <d v="2025-07-06T00:00:00"/>
    <m/>
    <m/>
    <m/>
    <s v="42352713"/>
    <s v="מצקין צבי"/>
    <s v="066065731"/>
    <s v="3"/>
    <n v="46399"/>
    <s v="ILS"/>
    <n v="46399"/>
    <n v="0"/>
    <n v="0"/>
    <n v="0"/>
    <n v="46399"/>
    <s v=""/>
    <s v=" בירקה נ' המרכז למימוש זכויות רפואיות בע&quot;מ ת&quot;צ-459"/>
    <s v=""/>
    <n v="0"/>
    <s v="@FM@"/>
    <s v="91"/>
    <s v=""/>
    <s v="305394199"/>
    <s v=""/>
    <s v="עדי מרום"/>
    <n v="46399"/>
    <n v="0"/>
    <n v="1507"/>
    <e v="#NUM!"/>
    <n v="0"/>
    <e v="#DIV/0!"/>
    <x v="3"/>
    <e v="#N/A"/>
    <x v="864"/>
  </r>
  <r>
    <m/>
    <m/>
    <s v="4502619264"/>
    <s v="ZNB"/>
    <s v="0800"/>
    <s v=""/>
    <d v="2025-07-06T00:00:00"/>
    <m/>
    <m/>
    <m/>
    <s v="41585966"/>
    <s v="נפתלי גולן"/>
    <s v="040617326"/>
    <s v="3"/>
    <n v="12285"/>
    <s v="ILS"/>
    <n v="12285"/>
    <n v="0"/>
    <n v="0"/>
    <n v="0"/>
    <n v="12285"/>
    <s v=""/>
    <s v=" ביתן נ' נווה מדבר תאגיד מים בע&quot;מ ת&quot;צ-27180-08-24"/>
    <s v=""/>
    <n v="0"/>
    <s v="@FM@"/>
    <s v="91"/>
    <s v=""/>
    <s v="305394199"/>
    <s v=""/>
    <s v="עדי מרום"/>
    <n v="12285"/>
    <n v="0"/>
    <n v="1507"/>
    <e v="#NUM!"/>
    <n v="0"/>
    <e v="#DIV/0!"/>
    <x v="3"/>
    <e v="#N/A"/>
    <x v="865"/>
  </r>
  <r>
    <m/>
    <m/>
    <s v="4502619265"/>
    <s v="ZNB"/>
    <s v="0800"/>
    <s v=""/>
    <d v="2025-07-06T00:00:00"/>
    <m/>
    <m/>
    <m/>
    <s v="41133805"/>
    <s v="צוקר נועם"/>
    <s v="046235784"/>
    <s v="3"/>
    <n v="30000"/>
    <s v="ILS"/>
    <n v="30000"/>
    <n v="0"/>
    <n v="0"/>
    <n v="0"/>
    <n v="30000"/>
    <s v=""/>
    <s v=" גרוסמן נ' שירותי בריאות כללית ת&quot;צ-28624-03-22 אשת"/>
    <s v=""/>
    <n v="0"/>
    <s v="@FM@"/>
    <s v="91"/>
    <s v=""/>
    <s v="305394199"/>
    <s v=""/>
    <s v="עדי מרום"/>
    <n v="30000"/>
    <n v="0"/>
    <n v="1507"/>
    <e v="#NUM!"/>
    <n v="0"/>
    <e v="#DIV/0!"/>
    <x v="3"/>
    <e v="#N/A"/>
    <x v="736"/>
  </r>
  <r>
    <m/>
    <m/>
    <s v="4502619266"/>
    <s v="ZNB"/>
    <s v="0800"/>
    <s v=""/>
    <d v="2025-07-06T00:00:00"/>
    <m/>
    <m/>
    <m/>
    <s v="41122757"/>
    <s v="בך,לדרמן-משרד עו&quot;ד"/>
    <s v="558204814"/>
    <s v="3"/>
    <n v="45803"/>
    <s v="ILS"/>
    <n v="45803"/>
    <n v="0"/>
    <n v="0"/>
    <n v="0"/>
    <n v="45803"/>
    <s v=""/>
    <s v=" ת&quot;צ-1473-12-22 חאמי נ' COMPANY MOTORS GENERAL ת&quot;צ"/>
    <s v=""/>
    <n v="0"/>
    <s v="@FM@"/>
    <s v="91"/>
    <s v=""/>
    <s v="305394199"/>
    <s v=""/>
    <s v="עדי מרום"/>
    <n v="45803"/>
    <n v="0"/>
    <n v="1507"/>
    <e v="#NUM!"/>
    <n v="0"/>
    <e v="#DIV/0!"/>
    <x v="3"/>
    <e v="#N/A"/>
    <x v="866"/>
  </r>
  <r>
    <m/>
    <m/>
    <s v="4502619267"/>
    <s v="ZNB"/>
    <s v="0800"/>
    <s v=""/>
    <d v="2025-07-06T00:00:00"/>
    <m/>
    <m/>
    <m/>
    <s v="41122757"/>
    <s v="בך,לדרמן-משרד עו&quot;ד"/>
    <s v="558204814"/>
    <s v="3"/>
    <n v="53714"/>
    <s v="ILS"/>
    <n v="53714"/>
    <n v="0"/>
    <n v="0"/>
    <n v="0"/>
    <n v="53714"/>
    <s v=""/>
    <s v=" קמפו נ' צ'מפיון מוטורס בע&quot;מ ת&quot;צ-22619-01-18 אשת ק"/>
    <s v=""/>
    <n v="0"/>
    <s v="@FM@"/>
    <s v="91"/>
    <s v=""/>
    <s v="305394199"/>
    <s v=""/>
    <s v="עדי מרום"/>
    <n v="53714"/>
    <n v="0"/>
    <n v="1507"/>
    <e v="#NUM!"/>
    <n v="0"/>
    <e v="#DIV/0!"/>
    <x v="3"/>
    <e v="#N/A"/>
    <x v="867"/>
  </r>
  <r>
    <m/>
    <m/>
    <s v="4502620532"/>
    <s v="ZPFC"/>
    <s v="0800"/>
    <s v=""/>
    <d v="2025-07-08T00:00:00"/>
    <m/>
    <m/>
    <m/>
    <s v="40001103"/>
    <s v="קרביץ )4791( בעמ"/>
    <s v="510674039"/>
    <s v="3"/>
    <n v="2726.88"/>
    <s v="ILS"/>
    <n v="2726.88"/>
    <n v="0"/>
    <n v="0"/>
    <n v="0"/>
    <n v="2820.29"/>
    <s v=""/>
    <s v=" ציוד משרדי עבור בית הדין השרעי ירושלים אשת קשר: ק"/>
    <s v="X"/>
    <n v="0"/>
    <s v="@FM@"/>
    <s v="07"/>
    <s v=""/>
    <s v="305394199"/>
    <s v=""/>
    <s v="קמר אבו אל הוא"/>
    <n v="2726.88"/>
    <n v="0"/>
    <n v="1507"/>
    <e v="#NUM!"/>
    <n v="0"/>
    <e v="#DIV/0!"/>
    <x v="3"/>
    <e v="#N/A"/>
    <x v="171"/>
  </r>
  <r>
    <m/>
    <m/>
    <s v="4502620622"/>
    <s v="ZNB"/>
    <s v="0800"/>
    <s v=""/>
    <d v="2025-07-08T00:00:00"/>
    <m/>
    <m/>
    <m/>
    <s v="42052596"/>
    <s v="צבעים בצלחת בע&quot;מ"/>
    <s v="515816916"/>
    <s v="3"/>
    <n v="2654.9"/>
    <s v="ILS"/>
    <n v="2654.9"/>
    <n v="0"/>
    <n v="0"/>
    <n v="0"/>
    <n v="2654.9"/>
    <s v=""/>
    <s v=" כיבוד עבור מסיבת פרישה אריאלה שוורצבלט סיוע משפטי"/>
    <s v=""/>
    <n v="0"/>
    <s v="@FM@"/>
    <s v="23"/>
    <s v="57"/>
    <s v="305394199"/>
    <s v=""/>
    <s v="רונית הראל"/>
    <n v="2654.9"/>
    <n v="0"/>
    <n v="1507"/>
    <e v="#NUM!"/>
    <n v="0"/>
    <e v="#DIV/0!"/>
    <x v="3"/>
    <e v="#N/A"/>
    <x v="389"/>
  </r>
  <r>
    <m/>
    <m/>
    <s v="4502620691"/>
    <s v="ZNB"/>
    <s v="0800"/>
    <s v=""/>
    <d v="2025-07-08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s v=" פרסום בעיתון עבור רשמי נישואין בית הדין השרעי נצר"/>
    <s v=""/>
    <n v="0"/>
    <s v="@FM@"/>
    <s v="85"/>
    <s v=""/>
    <s v="305394199"/>
    <s v=""/>
    <s v="קמר אבו אל הוא"/>
    <n v="352.8"/>
    <n v="0"/>
    <n v="1507"/>
    <e v="#NUM!"/>
    <n v="0"/>
    <e v="#DIV/0!"/>
    <x v="3"/>
    <e v="#N/A"/>
    <x v="815"/>
  </r>
  <r>
    <m/>
    <m/>
    <s v="4502620709"/>
    <s v="ZPFC"/>
    <s v="0800"/>
    <s v=""/>
    <d v="2025-07-08T00:00:00"/>
    <m/>
    <m/>
    <m/>
    <s v="40003692"/>
    <s v="טופ-ליין יבוא ושיווק רהיטים בע&quot;מ"/>
    <s v="511613564"/>
    <s v="3"/>
    <n v="3398.4"/>
    <s v="ILS"/>
    <n v="3398.4"/>
    <n v="0"/>
    <n v="0"/>
    <n v="0"/>
    <n v="3646.34"/>
    <s v=""/>
    <s v=" כסאות עבור בית הדין השרעי בעכו אשת קשר: קמר אבו א"/>
    <s v="X"/>
    <n v="0"/>
    <s v="@FM@"/>
    <s v="07"/>
    <s v=""/>
    <s v="305394199"/>
    <s v=""/>
    <s v="קמר אבו אל הוא"/>
    <n v="3398.4"/>
    <n v="0"/>
    <n v="1507"/>
    <e v="#NUM!"/>
    <n v="0"/>
    <e v="#DIV/0!"/>
    <x v="3"/>
    <e v="#N/A"/>
    <x v="463"/>
  </r>
  <r>
    <m/>
    <m/>
    <s v="4502621615"/>
    <s v="ZPFC"/>
    <s v="0800"/>
    <s v=""/>
    <d v="2025-07-10T00:00:00"/>
    <m/>
    <m/>
    <m/>
    <s v="40001575"/>
    <s v="קולמוס ביט (2002)  בע&quot;מ"/>
    <s v="513325472"/>
    <s v=""/>
    <n v="12348.59"/>
    <s v="ILS"/>
    <n v="12348.59"/>
    <n v="0"/>
    <n v="0"/>
    <n v="0"/>
    <n v="0"/>
    <s v="X"/>
    <s v=" כיבוד משקי עבור חדלות פרעון חיפה אשת קשר: שלומית"/>
    <s v="X"/>
    <n v="0"/>
    <s v="@FM@"/>
    <s v="07"/>
    <s v=""/>
    <s v="305394199"/>
    <s v=""/>
    <s v="שלומית גל"/>
    <n v="12348.59"/>
    <n v="0"/>
    <n v="1507"/>
    <e v="#NUM!"/>
    <n v="0"/>
    <e v="#DIV/0!"/>
    <x v="3"/>
    <e v="#N/A"/>
    <x v="175"/>
  </r>
  <r>
    <m/>
    <m/>
    <s v="4502621668"/>
    <s v="ZNB"/>
    <s v="0800"/>
    <s v=""/>
    <d v="2025-07-16T00:00:00"/>
    <m/>
    <m/>
    <m/>
    <s v="42913059"/>
    <s v="עתיד הנדסה ניהול ופיקו"/>
    <s v="558316832"/>
    <s v="3"/>
    <n v="13570"/>
    <s v="ILS"/>
    <n v="13570"/>
    <n v="0"/>
    <n v="0"/>
    <n v="0"/>
    <n v="13570"/>
    <s v=""/>
    <s v=" בדיקה וחיזוק גשר מעבר בהדר דפנה בתל אביב -ביטחון"/>
    <s v=""/>
    <n v="0"/>
    <s v="@FM@"/>
    <s v="23"/>
    <s v="57"/>
    <s v="305394199"/>
    <s v=""/>
    <s v="רפי אזרך"/>
    <n v="13570"/>
    <n v="0"/>
    <n v="1507"/>
    <e v="#NUM!"/>
    <n v="0"/>
    <e v="#DIV/0!"/>
    <x v="3"/>
    <e v="#N/A"/>
    <x v="868"/>
  </r>
  <r>
    <m/>
    <m/>
    <s v="4502621724"/>
    <s v="ZPFC"/>
    <s v="0800"/>
    <s v=""/>
    <d v="2025-07-10T00:00:00"/>
    <m/>
    <m/>
    <m/>
    <s v="40214002"/>
    <s v="יצחקוב אבי"/>
    <s v="016911612"/>
    <s v="3"/>
    <n v="7552"/>
    <s v="ILS"/>
    <n v="7552"/>
    <n v="0"/>
    <n v="0"/>
    <n v="0"/>
    <n v="7552"/>
    <s v=""/>
    <s v=" הדפסה על תמונות זכוכית עבור חדלות פרעון תל אביב א"/>
    <s v=""/>
    <n v="0"/>
    <s v="@FM@"/>
    <s v="23"/>
    <s v="57"/>
    <s v="305394199"/>
    <s v=""/>
    <s v="אליאנה טננבאום"/>
    <n v="7552"/>
    <n v="0"/>
    <n v="1507"/>
    <e v="#NUM!"/>
    <n v="0"/>
    <e v="#DIV/0!"/>
    <x v="3"/>
    <e v="#N/A"/>
    <x v="418"/>
  </r>
  <r>
    <m/>
    <m/>
    <s v="4502622398"/>
    <s v="ZPFC"/>
    <s v="0800"/>
    <s v=""/>
    <d v="2025-07-13T00:00:00"/>
    <m/>
    <m/>
    <m/>
    <s v="40003734"/>
    <s v="חב המשקם לתעסוקת קשישים ובעלי כושר"/>
    <s v="510355720"/>
    <s v="3"/>
    <n v="4644.4799999999996"/>
    <s v="ILS"/>
    <n v="4644.4799999999996"/>
    <n v="0"/>
    <n v="0"/>
    <n v="0"/>
    <n v="4644.4799999999996"/>
    <s v=""/>
    <s v=" תיקים עבור סיוע משפטי הנהלה אשת קשר: אורטל גברילו"/>
    <s v=""/>
    <n v="0"/>
    <s v="@FM@"/>
    <s v="23"/>
    <s v="10"/>
    <s v="305394199"/>
    <s v=""/>
    <s v=""/>
    <n v="4644.4799999999996"/>
    <n v="0"/>
    <n v="1507"/>
    <e v="#NUM!"/>
    <n v="0"/>
    <e v="#DIV/0!"/>
    <x v="3"/>
    <e v="#N/A"/>
    <x v="572"/>
  </r>
  <r>
    <m/>
    <m/>
    <s v="4502623120"/>
    <s v="ZNB"/>
    <s v="0800"/>
    <s v=""/>
    <d v="2025-07-14T00:00:00"/>
    <m/>
    <m/>
    <m/>
    <s v="42052596"/>
    <s v="צבעים בצלחת בע&quot;מ"/>
    <s v="515816916"/>
    <s v="3"/>
    <n v="2999.99"/>
    <s v="ILS"/>
    <n v="2999.99"/>
    <n v="0"/>
    <n v="0"/>
    <n v="0"/>
    <n v="2999.99"/>
    <s v=""/>
    <s v=" כיבוד עבור כנס בתחום שורדות זנות סיוע משפטי הנהלה"/>
    <s v=""/>
    <n v="0"/>
    <s v="@FM@"/>
    <s v="23"/>
    <s v="57"/>
    <s v="305394199"/>
    <s v=""/>
    <s v=""/>
    <n v="2999.99"/>
    <n v="0"/>
    <n v="1507"/>
    <e v="#NUM!"/>
    <n v="0"/>
    <e v="#DIV/0!"/>
    <x v="3"/>
    <e v="#N/A"/>
    <x v="389"/>
  </r>
  <r>
    <m/>
    <m/>
    <s v="4502623176"/>
    <s v="ZNB"/>
    <s v="0800"/>
    <s v=""/>
    <d v="2025-07-14T00:00:00"/>
    <m/>
    <m/>
    <m/>
    <s v="42855826"/>
    <s v="מגן פורנזיקס ישראל בע&quot;מ"/>
    <s v="517039988"/>
    <s v="2"/>
    <n v="100000"/>
    <s v="ILS"/>
    <n v="100000"/>
    <n v="0"/>
    <n v="0"/>
    <n v="0"/>
    <n v="100000"/>
    <s v=""/>
    <s v=" קורס חוקר מחשב מיומן עבור עובדי מח&quot;ש איש קשר: גלע"/>
    <s v=""/>
    <n v="0"/>
    <s v="@FM@"/>
    <s v="23"/>
    <s v="57"/>
    <s v="305394199"/>
    <s v=""/>
    <s v="גלעד גור"/>
    <n v="100000"/>
    <n v="0"/>
    <n v="1507"/>
    <e v="#NUM!"/>
    <n v="0"/>
    <e v="#DIV/0!"/>
    <x v="3"/>
    <e v="#N/A"/>
    <x v="869"/>
  </r>
  <r>
    <m/>
    <m/>
    <s v="4502623183"/>
    <s v="ZNB"/>
    <s v="0800"/>
    <s v=""/>
    <d v="2025-07-14T00:00:00"/>
    <m/>
    <m/>
    <m/>
    <s v="41115155"/>
    <s v="לוין ליאור"/>
    <s v="054153457"/>
    <s v="3"/>
    <n v="592.36"/>
    <s v="ILS"/>
    <n v="592.36"/>
    <n v="100"/>
    <n v="592.36"/>
    <n v="592.36"/>
    <n v="0"/>
    <s v=""/>
    <s v=" ועדת בוחנים - ללא מספר מכרז כלכלן חטיבת אסרטגיה 1"/>
    <s v=""/>
    <n v="0"/>
    <s v="@FM@"/>
    <s v="91"/>
    <s v=""/>
    <s v="305394199"/>
    <s v="  0.00"/>
    <s v=""/>
    <n v="0"/>
    <n v="0"/>
    <n v="1507"/>
    <e v="#NUM!"/>
    <n v="100"/>
    <e v="#DIV/0!"/>
    <x v="3"/>
    <e v="#N/A"/>
    <x v="585"/>
  </r>
  <r>
    <m/>
    <m/>
    <s v="4502623930"/>
    <s v="ZNB"/>
    <s v="0800"/>
    <s v=""/>
    <d v="2025-07-16T00:00:00"/>
    <m/>
    <m/>
    <m/>
    <s v="40011894"/>
    <s v="בנדא מגנטיק בע&quot;מ"/>
    <s v="511195703"/>
    <s v="3"/>
    <n v="2360"/>
    <s v="ILS"/>
    <n v="2360"/>
    <n v="0"/>
    <n v="0"/>
    <n v="0"/>
    <n v="2360"/>
    <s v=""/>
    <s v=" דיסקים עבור המחלקה לחקירות שוטרים איש קשר: גלעד ג"/>
    <s v=""/>
    <n v="0"/>
    <s v="@FM@"/>
    <s v="23"/>
    <s v="57"/>
    <s v="305394199"/>
    <s v=""/>
    <s v="גלעד גור"/>
    <n v="2360"/>
    <n v="0"/>
    <n v="1507"/>
    <e v="#NUM!"/>
    <n v="0"/>
    <e v="#DIV/0!"/>
    <x v="3"/>
    <e v="#N/A"/>
    <x v="870"/>
  </r>
  <r>
    <m/>
    <m/>
    <s v="4502623935"/>
    <s v="ZPFC"/>
    <s v="0800"/>
    <s v=""/>
    <d v="2025-07-16T00:00:00"/>
    <m/>
    <m/>
    <m/>
    <s v="42154990"/>
    <s v="אטיאס רן"/>
    <s v="061237962"/>
    <s v="3"/>
    <n v="6832.2"/>
    <s v="ILS"/>
    <n v="6832.2"/>
    <n v="0"/>
    <n v="0"/>
    <n v="0"/>
    <n v="6832.2"/>
    <s v=""/>
    <s v=" צמחייה עבור בית הדין לאוכלוסין והגירה חולון איש ק"/>
    <s v=""/>
    <n v="0"/>
    <s v="@FM@"/>
    <s v="23"/>
    <s v="57"/>
    <s v="305394199"/>
    <s v=""/>
    <s v="יוסי ביטון"/>
    <n v="6832.2"/>
    <n v="0"/>
    <n v="1507"/>
    <e v="#NUM!"/>
    <n v="0"/>
    <e v="#DIV/0!"/>
    <x v="3"/>
    <e v="#N/A"/>
    <x v="412"/>
  </r>
  <r>
    <m/>
    <m/>
    <s v="4502623944"/>
    <s v="ZNB"/>
    <s v="0800"/>
    <s v=""/>
    <d v="2025-07-16T00:00:00"/>
    <m/>
    <m/>
    <m/>
    <s v="40007161"/>
    <s v="אשמורת ניהול נכסים בע&quot;מ"/>
    <s v="512620477"/>
    <s v="3"/>
    <n v="808.06"/>
    <s v="ILS"/>
    <n v="808.06"/>
    <n v="0"/>
    <n v="0"/>
    <n v="0"/>
    <n v="808.06"/>
    <s v=""/>
    <s v=" התחייבות עבור  התקנת וילון קריית הממשלה באר שבע-מ"/>
    <s v=""/>
    <n v="0"/>
    <s v="@FM@"/>
    <s v="23"/>
    <s v="57"/>
    <s v="305394199"/>
    <s v=""/>
    <s v="גלעד גור"/>
    <n v="808.06"/>
    <n v="0"/>
    <n v="1507"/>
    <e v="#NUM!"/>
    <n v="0"/>
    <e v="#DIV/0!"/>
    <x v="3"/>
    <e v="#N/A"/>
    <x v="714"/>
  </r>
  <r>
    <m/>
    <m/>
    <s v="4502623961"/>
    <s v="ZPFC"/>
    <s v="0800"/>
    <s v=""/>
    <d v="2025-07-16T00:00:00"/>
    <m/>
    <m/>
    <m/>
    <s v="40001103"/>
    <s v="קרביץ )4791( בעמ"/>
    <s v="510674039"/>
    <s v="1"/>
    <n v="5892.84"/>
    <s v="ILS"/>
    <n v="5892.84"/>
    <n v="0"/>
    <n v="0"/>
    <n v="0"/>
    <n v="6094.74"/>
    <s v=""/>
    <s v=" ציוד משרדי עבור בית הדין לאוכלוסין והגירה חולון א"/>
    <s v="X"/>
    <n v="0"/>
    <s v="@FM@"/>
    <s v="07"/>
    <s v=""/>
    <s v="305394199"/>
    <s v=""/>
    <s v="יוסי ביטון"/>
    <n v="5892.84"/>
    <n v="0"/>
    <n v="1507"/>
    <e v="#NUM!"/>
    <n v="0"/>
    <e v="#DIV/0!"/>
    <x v="3"/>
    <e v="#N/A"/>
    <x v="171"/>
  </r>
  <r>
    <m/>
    <m/>
    <s v="4502623968"/>
    <s v="ZPFC"/>
    <s v="0800"/>
    <s v=""/>
    <d v="2025-07-16T00:00:00"/>
    <m/>
    <m/>
    <m/>
    <s v="40001103"/>
    <s v="קרביץ )4791( בעמ"/>
    <s v="510674039"/>
    <s v="3"/>
    <n v="1704.69"/>
    <s v="ILS"/>
    <n v="1704.69"/>
    <n v="0"/>
    <n v="0"/>
    <n v="0"/>
    <n v="1763.08"/>
    <s v=""/>
    <s v=" ציוד משרדי עבור בית הדין השרעי בסכנין אשת קשר: קמ"/>
    <s v="X"/>
    <n v="0"/>
    <s v="@FM@"/>
    <s v="07"/>
    <s v=""/>
    <s v="305394199"/>
    <s v=""/>
    <s v="קמר אבו אל הוא"/>
    <n v="1704.69"/>
    <n v="0"/>
    <n v="1507"/>
    <e v="#NUM!"/>
    <n v="0"/>
    <e v="#DIV/0!"/>
    <x v="3"/>
    <e v="#N/A"/>
    <x v="171"/>
  </r>
  <r>
    <m/>
    <m/>
    <s v="4502624084"/>
    <s v="ZNB"/>
    <s v="0800"/>
    <s v=""/>
    <d v="2025-07-16T00:00:00"/>
    <m/>
    <m/>
    <m/>
    <s v="40819575"/>
    <s v="קדם יריב דב"/>
    <s v="023572944"/>
    <s v="3"/>
    <n v="1097.4000000000001"/>
    <s v="ILS"/>
    <n v="1097.4000000000001"/>
    <n v="0"/>
    <n v="0"/>
    <n v="0"/>
    <n v="1097.4000000000001"/>
    <s v=""/>
    <s v=" שירותי נוטריון ותרגום עבור סיוע משפטי הנהלה אשת ק"/>
    <s v=""/>
    <n v="0"/>
    <s v="@FM@"/>
    <s v="23"/>
    <s v="57"/>
    <s v="305394199"/>
    <s v=""/>
    <s v=""/>
    <n v="1097.4000000000001"/>
    <n v="0"/>
    <n v="1507"/>
    <e v="#NUM!"/>
    <n v="0"/>
    <e v="#DIV/0!"/>
    <x v="3"/>
    <e v="#N/A"/>
    <x v="871"/>
  </r>
  <r>
    <m/>
    <m/>
    <s v="4502624091"/>
    <s v="ZNB"/>
    <s v="0800"/>
    <s v=""/>
    <d v="2025-07-16T00:00:00"/>
    <m/>
    <m/>
    <m/>
    <s v="40329082"/>
    <s v="בינון שמעון"/>
    <s v="052084100"/>
    <s v="3"/>
    <n v="592.36"/>
    <s v="ILS"/>
    <n v="592.36"/>
    <n v="100"/>
    <n v="592.36"/>
    <n v="592.36"/>
    <n v="0"/>
    <s v=""/>
    <s v=" ועדת בוחנים - 126872 10/7/25 עפ&quot;י דרישת אגף משאבי"/>
    <s v=""/>
    <n v="0"/>
    <s v="@FM@"/>
    <s v="91"/>
    <s v=""/>
    <s v="305394199"/>
    <s v="  0.00"/>
    <s v=""/>
    <n v="0"/>
    <n v="0"/>
    <n v="1507"/>
    <e v="#NUM!"/>
    <n v="100"/>
    <e v="#DIV/0!"/>
    <x v="3"/>
    <e v="#N/A"/>
    <x v="585"/>
  </r>
  <r>
    <m/>
    <m/>
    <s v="4502624096"/>
    <s v="ZNB"/>
    <s v="0800"/>
    <s v=""/>
    <d v="2025-07-16T00:00:00"/>
    <m/>
    <m/>
    <m/>
    <s v="42904942"/>
    <s v="מעוז איתן - שירותים משפטיים"/>
    <s v="513282731"/>
    <s v="3"/>
    <n v="8187.69"/>
    <s v="ILS"/>
    <n v="8187.69"/>
    <n v="0"/>
    <n v="0"/>
    <n v="0"/>
    <n v="8187.69"/>
    <s v=""/>
    <s v=" החזר הוצאות טיסה ומלון תיק אלבר-מיאמי 18-22/5/25"/>
    <s v=""/>
    <n v="0"/>
    <s v="@FM@"/>
    <s v="99"/>
    <s v=""/>
    <s v="305394199"/>
    <s v=""/>
    <s v="לינור כהן"/>
    <n v="8187.69"/>
    <n v="0"/>
    <n v="1507"/>
    <e v="#NUM!"/>
    <n v="0"/>
    <e v="#DIV/0!"/>
    <x v="3"/>
    <e v="#N/A"/>
    <x v="54"/>
  </r>
  <r>
    <m/>
    <m/>
    <s v="4502624244"/>
    <s v="ZNB"/>
    <s v="0800"/>
    <s v=""/>
    <d v="2025-07-17T00:00:00"/>
    <m/>
    <m/>
    <m/>
    <s v="40819575"/>
    <s v="קדם יריב דב"/>
    <s v="023572944"/>
    <s v="3"/>
    <n v="469"/>
    <s v="ILS"/>
    <n v="469"/>
    <n v="0"/>
    <n v="0"/>
    <n v="0"/>
    <n v="469"/>
    <s v=""/>
    <s v=" שירותי נוטריון ותרגום עבור סיוע משפטי הנהלה אשת ק"/>
    <s v=""/>
    <n v="0"/>
    <s v="@FM@"/>
    <s v="23"/>
    <s v="57"/>
    <s v="305394199"/>
    <s v=""/>
    <s v="נסים גרידי"/>
    <n v="469"/>
    <n v="0"/>
    <n v="1507"/>
    <e v="#NUM!"/>
    <n v="0"/>
    <e v="#DIV/0!"/>
    <x v="3"/>
    <e v="#N/A"/>
    <x v="871"/>
  </r>
  <r>
    <m/>
    <m/>
    <s v="4502624337"/>
    <s v="ZNB"/>
    <s v="0800"/>
    <s v=""/>
    <d v="2025-07-17T00:00:00"/>
    <m/>
    <m/>
    <m/>
    <s v="40001244"/>
    <s v="דנגוט מחשבים בע&quot;מ"/>
    <s v="511398836"/>
    <s v="3"/>
    <n v="1629.85"/>
    <s v="ILS"/>
    <n v="1629.85"/>
    <n v="0"/>
    <n v="0"/>
    <n v="0"/>
    <n v="1629.85"/>
    <s v=""/>
    <s v=" מחסניות דיו עבור המחלקה לחקירות שוטרים איש קשר: ה"/>
    <s v=""/>
    <n v="0"/>
    <s v="@FM@"/>
    <s v="23"/>
    <s v="57"/>
    <s v="305394199"/>
    <s v=""/>
    <s v="גלעד גור"/>
    <n v="1629.85"/>
    <n v="0"/>
    <n v="1507"/>
    <e v="#NUM!"/>
    <n v="0"/>
    <e v="#DIV/0!"/>
    <x v="3"/>
    <e v="#N/A"/>
    <x v="823"/>
  </r>
  <r>
    <m/>
    <m/>
    <s v="4502624380"/>
    <s v="ZPFC"/>
    <s v="0800"/>
    <s v=""/>
    <d v="2025-07-17T00:00:00"/>
    <m/>
    <m/>
    <m/>
    <s v="40340482"/>
    <s v="שמואל שרון שמאות מקרקעין בע&quot;מ"/>
    <s v="514117126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404"/>
    <s v="ZNB"/>
    <s v="0800"/>
    <s v=""/>
    <d v="2025-07-17T00:00:00"/>
    <m/>
    <m/>
    <m/>
    <s v="41054024"/>
    <s v="כהן נדב"/>
    <s v="037305075"/>
    <s v="3"/>
    <n v="16520"/>
    <s v="ILS"/>
    <n v="16520"/>
    <n v="0"/>
    <n v="0"/>
    <n v="0"/>
    <n v="16520"/>
    <s v=""/>
    <s v=" הפעלות עבור ילדי עובדי המשרד רווחה אשת קשר: רחלי"/>
    <s v=""/>
    <n v="0"/>
    <s v="@FM@"/>
    <s v="23"/>
    <s v="57"/>
    <s v="305394199"/>
    <s v=""/>
    <s v="אורית לוי"/>
    <n v="16520"/>
    <n v="0"/>
    <n v="1507"/>
    <e v="#NUM!"/>
    <n v="0"/>
    <e v="#DIV/0!"/>
    <x v="3"/>
    <e v="#N/A"/>
    <x v="872"/>
  </r>
  <r>
    <m/>
    <m/>
    <s v="4502624439"/>
    <s v="ZPFC"/>
    <s v="0800"/>
    <s v=""/>
    <d v="2025-07-17T00:00:00"/>
    <m/>
    <m/>
    <m/>
    <s v="42296531"/>
    <s v="אלדר אריאל יהוראי"/>
    <s v="040641953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493"/>
    <s v="ZPFC"/>
    <s v="0800"/>
    <s v=""/>
    <d v="2025-07-2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932.2"/>
    <s v=""/>
    <s v=" כסא אורתופדי עבור ארז הילה סיוע משפטי ירושלים אשת"/>
    <s v=""/>
    <n v="0"/>
    <s v="@FM@"/>
    <s v="07"/>
    <s v=""/>
    <s v="305394199"/>
    <s v=""/>
    <s v="נסים גרידי"/>
    <n v="932.2"/>
    <n v="0"/>
    <n v="1507"/>
    <e v="#NUM!"/>
    <n v="0"/>
    <e v="#DIV/0!"/>
    <x v="3"/>
    <e v="#N/A"/>
    <x v="762"/>
  </r>
  <r>
    <m/>
    <m/>
    <s v="4502624494"/>
    <s v="ZPFC"/>
    <s v="0800"/>
    <s v=""/>
    <d v="2025-07-20T00:00:00"/>
    <m/>
    <m/>
    <m/>
    <s v="40003692"/>
    <s v="טופ-ליין יבוא ושיווק רהיטים בע&quot;מ"/>
    <s v="511613564"/>
    <s v="3"/>
    <n v="1454.23"/>
    <s v="ILS"/>
    <n v="1454.23"/>
    <n v="0"/>
    <n v="0"/>
    <n v="0"/>
    <n v="1454.23"/>
    <s v=""/>
    <s v=" כסא מנהל עבור בית הדין השרעי בנצרת אשת קשר: קמר א"/>
    <s v=""/>
    <n v="0"/>
    <s v="@FM@"/>
    <s v="07"/>
    <s v=""/>
    <s v="305394199"/>
    <s v=""/>
    <s v="קמר אבו אל הוא"/>
    <n v="1454.23"/>
    <n v="0"/>
    <n v="1507"/>
    <e v="#NUM!"/>
    <n v="0"/>
    <e v="#DIV/0!"/>
    <x v="3"/>
    <e v="#N/A"/>
    <x v="814"/>
  </r>
  <r>
    <m/>
    <m/>
    <s v="4502624495"/>
    <s v="ZPFC"/>
    <s v="0800"/>
    <s v=""/>
    <d v="2025-07-20T00:00:00"/>
    <m/>
    <m/>
    <m/>
    <s v="41583746"/>
    <s v="רפאלי אליהו"/>
    <s v="032388530"/>
    <s v="3"/>
    <n v="236"/>
    <s v="ILS"/>
    <n v="236"/>
    <n v="0"/>
    <n v="0"/>
    <n v="0"/>
    <n v="236"/>
    <s v=""/>
    <s v=" מוצרי חשמל קטנים עבור חדלות פרעון תל אביב אשת קשר"/>
    <s v=""/>
    <n v="0"/>
    <s v="@FM@"/>
    <s v="23"/>
    <s v="57"/>
    <s v="305394199"/>
    <s v=""/>
    <s v="אליאנה טננבאום"/>
    <n v="236"/>
    <n v="0"/>
    <n v="1507"/>
    <e v="#NUM!"/>
    <n v="0"/>
    <e v="#DIV/0!"/>
    <x v="3"/>
    <e v="#N/A"/>
    <x v="178"/>
  </r>
  <r>
    <m/>
    <m/>
    <s v="4502624496"/>
    <s v="ZPFC"/>
    <s v="0800"/>
    <s v=""/>
    <d v="2025-07-20T00:00:00"/>
    <m/>
    <m/>
    <m/>
    <s v="41583746"/>
    <s v="רפאלי אליהו"/>
    <s v="032388530"/>
    <s v="3"/>
    <n v="649"/>
    <s v="ILS"/>
    <n v="649"/>
    <n v="0"/>
    <n v="0"/>
    <n v="0"/>
    <n v="649"/>
    <s v=""/>
    <s v=" מוצרי חשמל קטנים עבור בית הדין לאוכלוסין והגירה ח"/>
    <s v=""/>
    <n v="0"/>
    <s v="@FM@"/>
    <s v="23"/>
    <s v="57"/>
    <s v="305394199"/>
    <s v=""/>
    <s v="יוסי ביטון"/>
    <n v="649"/>
    <n v="0"/>
    <n v="1507"/>
    <e v="#NUM!"/>
    <n v="0"/>
    <e v="#DIV/0!"/>
    <x v="3"/>
    <e v="#N/A"/>
    <x v="178"/>
  </r>
  <r>
    <m/>
    <m/>
    <s v="4502624497"/>
    <s v="ZNB"/>
    <s v="0800"/>
    <s v=""/>
    <d v="2025-07-20T00:00:00"/>
    <m/>
    <m/>
    <m/>
    <s v="10000021"/>
    <s v="לשכת הפירסום הממשלתי"/>
    <s v=""/>
    <s v="3"/>
    <n v="453.6"/>
    <s v="ILS"/>
    <n v="453.6"/>
    <n v="0"/>
    <n v="0"/>
    <n v="0"/>
    <n v="453.6"/>
    <s v=""/>
    <s v=" פרסום בעיתון עבור רשמי נישואין בית הדין השרעי בעכ"/>
    <s v=""/>
    <n v="0"/>
    <s v="@FM@"/>
    <s v="85"/>
    <s v=""/>
    <s v="305394199"/>
    <s v=""/>
    <s v="קמר אבו אל הוא"/>
    <n v="453.6"/>
    <n v="0"/>
    <n v="1507"/>
    <e v="#NUM!"/>
    <n v="0"/>
    <e v="#DIV/0!"/>
    <x v="3"/>
    <e v="#N/A"/>
    <x v="815"/>
  </r>
  <r>
    <m/>
    <m/>
    <s v="4502624498"/>
    <s v="ZPFC"/>
    <s v="0800"/>
    <s v=""/>
    <d v="2025-07-20T00:00:00"/>
    <m/>
    <m/>
    <m/>
    <s v="40007038"/>
    <s v="ז.כ. מחקר וסקרים (1989) בע&quot;מ"/>
    <s v="511400731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499"/>
    <s v="ZPFC"/>
    <s v="0800"/>
    <s v=""/>
    <d v="2025-07-20T00:00:00"/>
    <m/>
    <m/>
    <m/>
    <s v="40939144"/>
    <s v="יניב אסולין וסם רובל כ"/>
    <s v="558035952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500"/>
    <s v="ZPFC"/>
    <s v="0800"/>
    <s v=""/>
    <d v="2025-07-18T00:00:00"/>
    <m/>
    <m/>
    <m/>
    <s v="40020052"/>
    <s v="גרינברג אולפינר בע&quot;מ"/>
    <s v="512536970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501"/>
    <s v="ZPFC"/>
    <s v="0800"/>
    <s v=""/>
    <d v="2025-07-18T00:00:00"/>
    <m/>
    <m/>
    <m/>
    <s v="42496819"/>
    <s v="רהב שמאות מקרקעין וליווי פרויקטים ב"/>
    <s v="516689288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502"/>
    <s v="ZPFC"/>
    <s v="0800"/>
    <s v=""/>
    <d v="2025-07-18T00:00:00"/>
    <m/>
    <m/>
    <m/>
    <s v="40199396"/>
    <s v="דנוס ושות' שמאי מקרקעין"/>
    <s v="513770834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4503"/>
    <s v="ZPFC"/>
    <s v="0800"/>
    <s v=""/>
    <d v="2025-07-20T00:00:00"/>
    <m/>
    <m/>
    <m/>
    <s v="40984160"/>
    <s v="שלפמן זהר זורי"/>
    <s v="011364916"/>
    <s v="2"/>
    <n v="147500"/>
    <s v="ILS"/>
    <n v="147500"/>
    <n v="0"/>
    <n v="0"/>
    <n v="0"/>
    <n v="147500"/>
    <s v=""/>
    <s v=" שירותי שמאות לצורך קביעת פיצוי לדירות שנפגעו -עם"/>
    <s v=""/>
    <n v="0"/>
    <s v="@FM@"/>
    <s v="07"/>
    <s v=""/>
    <s v="305394199"/>
    <s v="125,000.00"/>
    <s v="רבקה פרנסה"/>
    <n v="147500"/>
    <n v="0"/>
    <n v="1507"/>
    <e v="#NUM!"/>
    <n v="0"/>
    <e v="#DIV/0!"/>
    <x v="3"/>
    <e v="#N/A"/>
    <x v="840"/>
  </r>
  <r>
    <m/>
    <m/>
    <s v="4502625339"/>
    <s v="ZPFC"/>
    <s v="0800"/>
    <s v=""/>
    <d v="2025-07-21T00:00:00"/>
    <m/>
    <m/>
    <m/>
    <s v="40001575"/>
    <s v="קולמוס ביט (2002)  בע&quot;מ"/>
    <s v="513325472"/>
    <s v="3"/>
    <n v="1176.1400000000001"/>
    <s v="ILS"/>
    <n v="1176.1400000000001"/>
    <n v="0"/>
    <n v="0"/>
    <n v="0"/>
    <n v="1235.6199999999999"/>
    <s v=""/>
    <s v=" כיבוד משקי עבור חדלות פרעון הנהלה אשת קשר: יעל לו"/>
    <s v="X"/>
    <n v="0"/>
    <s v="@FM@"/>
    <s v="07"/>
    <s v=""/>
    <s v="305394199"/>
    <s v=""/>
    <s v="אליאנה טננבאום"/>
    <n v="1176.1400000000001"/>
    <n v="0"/>
    <n v="1507"/>
    <e v="#NUM!"/>
    <n v="0"/>
    <e v="#DIV/0!"/>
    <x v="3"/>
    <e v="#N/A"/>
    <x v="175"/>
  </r>
  <r>
    <m/>
    <m/>
    <s v="4502625347"/>
    <s v="ZPFC"/>
    <s v="0800"/>
    <s v=""/>
    <d v="2025-07-21T00:00:00"/>
    <m/>
    <m/>
    <m/>
    <s v="40001575"/>
    <s v="קולמוס ביט (2002)  בע&quot;מ"/>
    <s v="513325472"/>
    <s v="3"/>
    <n v="2151.2800000000002"/>
    <s v="ILS"/>
    <n v="2151.2800000000002"/>
    <n v="0"/>
    <n v="0"/>
    <n v="0"/>
    <n v="2312.34"/>
    <s v=""/>
    <s v=" כיבוד משקי עבור סיוע משפטי מרכז-לוד אשת קשר: בריג"/>
    <s v="X"/>
    <n v="0"/>
    <s v="@FM@"/>
    <s v="07"/>
    <s v=""/>
    <s v="305394199"/>
    <s v=""/>
    <s v="בריג'יט ברונשטיין"/>
    <n v="2151.2800000000002"/>
    <n v="0"/>
    <n v="1507"/>
    <e v="#NUM!"/>
    <n v="0"/>
    <e v="#DIV/0!"/>
    <x v="3"/>
    <e v="#N/A"/>
    <x v="175"/>
  </r>
  <r>
    <m/>
    <m/>
    <s v="4502625356"/>
    <s v="ZPFC"/>
    <s v="0800"/>
    <s v=""/>
    <d v="2025-07-21T00:00:00"/>
    <m/>
    <m/>
    <m/>
    <s v="40001103"/>
    <s v="קרביץ )4791( בעמ"/>
    <s v="510674039"/>
    <s v="3"/>
    <n v="2164.5300000000002"/>
    <s v="ILS"/>
    <n v="2164.5300000000002"/>
    <n v="0"/>
    <n v="0"/>
    <n v="0"/>
    <n v="2238.6799999999998"/>
    <s v=""/>
    <s v=" ציוד משרדי עבור הרשות לאיסור הלבנת הון אשת קשר: י"/>
    <s v="X"/>
    <n v="0"/>
    <s v="@FM@"/>
    <s v="07"/>
    <s v=""/>
    <s v="305394199"/>
    <s v=""/>
    <s v="יהודית שטייגנברגר"/>
    <n v="2164.5300000000002"/>
    <n v="0"/>
    <n v="1507"/>
    <e v="#NUM!"/>
    <n v="0"/>
    <e v="#DIV/0!"/>
    <x v="3"/>
    <e v="#N/A"/>
    <x v="171"/>
  </r>
  <r>
    <m/>
    <m/>
    <s v="4502625358"/>
    <s v="ZPFC"/>
    <s v="0800"/>
    <s v=""/>
    <d v="2025-07-21T00:00:00"/>
    <m/>
    <m/>
    <m/>
    <s v="40376926"/>
    <s v="ברורמן עדנה"/>
    <s v="028900124"/>
    <s v="3"/>
    <n v="1040.76"/>
    <s v="ILS"/>
    <n v="1040.76"/>
    <n v="0"/>
    <n v="0"/>
    <n v="0"/>
    <n v="1040.76"/>
    <s v=""/>
    <s v=" חותמות עבור בית הדין לאוכלוסין והגירה ירושלים איש"/>
    <s v=""/>
    <n v="0"/>
    <s v="@FM@"/>
    <s v="23"/>
    <s v="57"/>
    <s v="305394199"/>
    <s v=""/>
    <s v="יוסי ביטון"/>
    <n v="1040.76"/>
    <n v="0"/>
    <n v="1507"/>
    <e v="#NUM!"/>
    <n v="0"/>
    <e v="#DIV/0!"/>
    <x v="3"/>
    <e v="#N/A"/>
    <x v="398"/>
  </r>
  <r>
    <m/>
    <m/>
    <s v="4502625371"/>
    <s v="ZPFC"/>
    <s v="0800"/>
    <s v=""/>
    <d v="2025-07-21T00:00:00"/>
    <m/>
    <m/>
    <m/>
    <s v="40001103"/>
    <s v="קרביץ )4791( בעמ"/>
    <s v="510674039"/>
    <s v="3"/>
    <n v="1608.52"/>
    <s v="ILS"/>
    <n v="1608.52"/>
    <n v="0"/>
    <n v="0"/>
    <n v="0"/>
    <n v="1663.66"/>
    <s v=""/>
    <s v=" ציוד משרדי עבור בית הדין לאוכלוסין והגירה חולון א"/>
    <s v="X"/>
    <n v="0"/>
    <s v="@FM@"/>
    <s v="07"/>
    <s v=""/>
    <s v="305394199"/>
    <s v=""/>
    <s v="יוסי ביטון"/>
    <n v="1608.52"/>
    <n v="0"/>
    <n v="1507"/>
    <e v="#NUM!"/>
    <n v="0"/>
    <e v="#DIV/0!"/>
    <x v="3"/>
    <e v="#N/A"/>
    <x v="171"/>
  </r>
  <r>
    <m/>
    <m/>
    <s v="4502625377"/>
    <s v="ZNB"/>
    <s v="0800"/>
    <s v=""/>
    <d v="2025-07-21T00:00:00"/>
    <m/>
    <m/>
    <m/>
    <s v="40007011"/>
    <s v="דב וחנוך שינדלר עבודות חשמל בע&quot;מ"/>
    <s v="511191272"/>
    <s v="3"/>
    <n v="4956"/>
    <s v="ILS"/>
    <n v="4956"/>
    <n v="0"/>
    <n v="0"/>
    <n v="0"/>
    <n v="4956"/>
    <s v=""/>
    <s v=" שירות טכנאי לניתוק חירום לוח חשמל סניגוריה ירושלי"/>
    <s v=""/>
    <n v="0"/>
    <s v="@FM@"/>
    <s v="23"/>
    <s v="57"/>
    <s v="305394199"/>
    <s v=""/>
    <s v="רפי אזרך"/>
    <n v="4956"/>
    <n v="0"/>
    <n v="1507"/>
    <e v="#NUM!"/>
    <n v="0"/>
    <e v="#DIV/0!"/>
    <x v="3"/>
    <e v="#N/A"/>
    <x v="643"/>
  </r>
  <r>
    <m/>
    <m/>
    <s v="4502625391"/>
    <s v="ZNB"/>
    <s v="0800"/>
    <s v=""/>
    <d v="2025-07-21T00:00:00"/>
    <m/>
    <m/>
    <m/>
    <s v="41898502"/>
    <s v="קו האופק- פור יור אייד בע&quot;מ"/>
    <s v="515799443"/>
    <s v="3"/>
    <n v="17995"/>
    <s v="ILS"/>
    <n v="17995"/>
    <n v="0"/>
    <n v="0"/>
    <n v="0"/>
    <n v="17995"/>
    <s v=""/>
    <s v=" פנס וכפפות עבור קריית הממשלה חיפה-ביטחון המידע וס"/>
    <s v=""/>
    <n v="0"/>
    <s v="@FM@"/>
    <s v="23"/>
    <s v="57"/>
    <s v="305394199"/>
    <s v=""/>
    <s v="רפי אזרך"/>
    <n v="17995"/>
    <n v="0"/>
    <n v="1507"/>
    <e v="#NUM!"/>
    <n v="0"/>
    <e v="#DIV/0!"/>
    <x v="3"/>
    <e v="#N/A"/>
    <x v="873"/>
  </r>
  <r>
    <m/>
    <m/>
    <s v="4502626932"/>
    <s v="ZB"/>
    <s v="0800"/>
    <s v=""/>
    <d v="2025-07-27T00:00:00"/>
    <m/>
    <m/>
    <m/>
    <s v="41041584"/>
    <s v="אלוני גיל"/>
    <s v=""/>
    <s v="1"/>
    <n v="592.36"/>
    <s v="ILS"/>
    <n v="592.36"/>
    <n v="0"/>
    <n v="0"/>
    <n v="0"/>
    <n v="592.36"/>
    <s v=""/>
    <s v=" ועדת בוחנים - מכרז-119006 8/7/25 עפ&quot;י דרישת אגף מ"/>
    <s v=""/>
    <n v="0"/>
    <s v="@FM@"/>
    <s v="91"/>
    <s v=""/>
    <s v="305394199"/>
    <s v=""/>
    <s v=""/>
    <n v="592.36"/>
    <n v="0"/>
    <n v="1507"/>
    <e v="#NUM!"/>
    <n v="0"/>
    <e v="#DIV/0!"/>
    <x v="3"/>
    <e v="#N/A"/>
    <x v="585"/>
  </r>
  <r>
    <m/>
    <m/>
    <s v="4502626933"/>
    <s v="ZNB"/>
    <s v="0800"/>
    <s v=""/>
    <d v="2025-07-27T00:00:00"/>
    <m/>
    <m/>
    <m/>
    <s v="40139892"/>
    <s v="בירגר אילה"/>
    <s v="055616304"/>
    <s v="1"/>
    <n v="592.36"/>
    <s v="ILS"/>
    <n v="592.36"/>
    <n v="0"/>
    <n v="0"/>
    <n v="0"/>
    <n v="592.36"/>
    <s v=""/>
    <s v=" ועדת בוחנים - מכרז-128199 26/6/25 עפ&quot;י דרישת אגף"/>
    <s v=""/>
    <n v="0"/>
    <s v="@FM@"/>
    <s v="91"/>
    <s v=""/>
    <s v="305394199"/>
    <s v="502.00"/>
    <s v=""/>
    <n v="592.36"/>
    <n v="0"/>
    <n v="1507"/>
    <e v="#NUM!"/>
    <n v="0"/>
    <e v="#DIV/0!"/>
    <x v="3"/>
    <e v="#N/A"/>
    <x v="585"/>
  </r>
  <r>
    <m/>
    <m/>
    <s v="4502626934"/>
    <s v="ZNB"/>
    <s v="0800"/>
    <s v=""/>
    <d v="2025-07-27T00:00:00"/>
    <m/>
    <m/>
    <m/>
    <s v="40329082"/>
    <s v="בינון שמעון"/>
    <s v="052084100"/>
    <s v="1"/>
    <n v="592.36"/>
    <s v="ILS"/>
    <n v="592.36"/>
    <n v="0"/>
    <n v="0"/>
    <n v="0"/>
    <n v="592.36"/>
    <s v=""/>
    <s v=" ועדת בוחנים קול קורא מנהל מחלקה משפטית תאגידים לל"/>
    <s v=""/>
    <n v="0"/>
    <s v="@FM@"/>
    <s v="91"/>
    <s v=""/>
    <s v="305394199"/>
    <s v="502.00"/>
    <s v=""/>
    <n v="592.36"/>
    <n v="0"/>
    <n v="1507"/>
    <e v="#NUM!"/>
    <n v="0"/>
    <e v="#DIV/0!"/>
    <x v="3"/>
    <e v="#N/A"/>
    <x v="585"/>
  </r>
  <r>
    <m/>
    <m/>
    <s v="4502626935"/>
    <s v="ZB"/>
    <s v="0800"/>
    <s v=""/>
    <d v="2025-07-27T00:00:00"/>
    <m/>
    <m/>
    <m/>
    <s v="41034537"/>
    <s v="גלאי אברהם"/>
    <s v=""/>
    <s v="1"/>
    <n v="592.36"/>
    <s v="ILS"/>
    <n v="592.36"/>
    <n v="0"/>
    <n v="0"/>
    <n v="0"/>
    <n v="592.36"/>
    <s v=""/>
    <s v=" ועדת בוחנים - מכרז-125202 25/5/25 עפי דרישת אגף מ"/>
    <s v=""/>
    <n v="0"/>
    <s v="@FM@"/>
    <s v="91"/>
    <s v=""/>
    <s v="305394199"/>
    <s v=""/>
    <s v=""/>
    <n v="592.36"/>
    <n v="0"/>
    <n v="1507"/>
    <e v="#NUM!"/>
    <n v="0"/>
    <e v="#DIV/0!"/>
    <x v="3"/>
    <e v="#N/A"/>
    <x v="585"/>
  </r>
  <r>
    <m/>
    <m/>
    <s v="4502626936"/>
    <s v="ZB"/>
    <s v="0800"/>
    <s v=""/>
    <d v="2025-07-27T00:00:00"/>
    <m/>
    <m/>
    <m/>
    <s v="40963338"/>
    <s v="בלאו צביה"/>
    <s v=""/>
    <s v="1"/>
    <n v="592.36"/>
    <s v="ILS"/>
    <n v="592.36"/>
    <n v="0"/>
    <n v="0"/>
    <n v="0"/>
    <n v="592.36"/>
    <s v=""/>
    <s v=" ועדת בוחנים -מכרז-125900  17/7/25 עפ&quot;י לדרישת אגף"/>
    <s v=""/>
    <n v="0"/>
    <s v="@FM@"/>
    <s v="91"/>
    <s v=""/>
    <s v="305394199"/>
    <s v=""/>
    <s v="חנה נדב"/>
    <n v="592.36"/>
    <n v="0"/>
    <n v="1507"/>
    <e v="#NUM!"/>
    <n v="0"/>
    <e v="#DIV/0!"/>
    <x v="3"/>
    <e v="#N/A"/>
    <x v="585"/>
  </r>
  <r>
    <m/>
    <m/>
    <s v="4502626937"/>
    <s v="ZPFC"/>
    <s v="0800"/>
    <s v=""/>
    <d v="2025-07-27T00:00:00"/>
    <m/>
    <m/>
    <m/>
    <s v="40462044"/>
    <s v="המכללה האקדמית לישראל ברמת-גן בע&quot;מ"/>
    <s v="513798579"/>
    <s v="1"/>
    <n v="99999.99"/>
    <s v="ILS"/>
    <n v="99999.99"/>
    <n v="0"/>
    <n v="0"/>
    <n v="0"/>
    <n v="99999.99"/>
    <s v=""/>
    <s v=" שירותי אולם לבחינות עבור האגף לאסדרת המקצועות אשת"/>
    <s v=""/>
    <n v="0"/>
    <s v="@FM@"/>
    <s v="23"/>
    <s v="57"/>
    <s v="305394199"/>
    <s v=" 99,999.99"/>
    <s v="לימור ניזרי"/>
    <n v="99999.99"/>
    <n v="0"/>
    <n v="1507"/>
    <e v="#NUM!"/>
    <n v="0"/>
    <e v="#DIV/0!"/>
    <x v="3"/>
    <e v="#N/A"/>
    <x v="874"/>
  </r>
  <r>
    <m/>
    <m/>
    <s v="4502626938"/>
    <s v="ZNB"/>
    <s v="0800"/>
    <s v=""/>
    <d v="2025-07-27T00:00:00"/>
    <m/>
    <m/>
    <m/>
    <s v="40473890"/>
    <s v="עמר רייטר זאן שוכטוביץ"/>
    <s v="557987427"/>
    <s v="1"/>
    <n v="7339.45"/>
    <s v="ILS"/>
    <n v="7339.45"/>
    <n v="0"/>
    <n v="0"/>
    <n v="0"/>
    <n v="7339.45"/>
    <s v=""/>
    <s v=" החזר הוצאות טיסה ומלון תיק אלבר-מיאמי 18-22/5/25"/>
    <s v=""/>
    <n v="0"/>
    <s v="@FM@"/>
    <s v="99"/>
    <s v=""/>
    <s v="305394199"/>
    <s v=""/>
    <s v="לינור כהן"/>
    <n v="7339.45"/>
    <n v="0"/>
    <n v="1507"/>
    <e v="#NUM!"/>
    <n v="0"/>
    <e v="#DIV/0!"/>
    <x v="3"/>
    <e v="#N/A"/>
    <x v="54"/>
  </r>
  <r>
    <m/>
    <m/>
    <s v="4502627454"/>
    <s v="ZNB"/>
    <s v="0800"/>
    <s v=""/>
    <d v="2025-07-27T00:00:00"/>
    <m/>
    <m/>
    <m/>
    <s v="40004268"/>
    <s v="מגאסון אלקטרוניקה ובקרה 1978 בע&quot;מ"/>
    <s v="510789464"/>
    <s v="2"/>
    <n v="1770"/>
    <s v="ILS"/>
    <n v="1770"/>
    <n v="0"/>
    <n v="0"/>
    <n v="0"/>
    <n v="1770"/>
    <s v=""/>
    <s v=" שירות טכנאי לפירמוט מערכות ביטחון סאלח אדין איש ק"/>
    <s v=""/>
    <n v="0"/>
    <s v="@FM@"/>
    <s v="23"/>
    <s v="57"/>
    <s v="305394199"/>
    <s v=""/>
    <s v="רפי אזרך"/>
    <n v="1770"/>
    <n v="0"/>
    <n v="1507"/>
    <e v="#NUM!"/>
    <n v="0"/>
    <e v="#DIV/0!"/>
    <x v="3"/>
    <e v="#N/A"/>
    <x v="643"/>
  </r>
  <r>
    <m/>
    <m/>
    <s v="4502627460"/>
    <s v="ZB"/>
    <s v="0800"/>
    <s v=""/>
    <d v="2025-07-27T00:00:00"/>
    <m/>
    <m/>
    <m/>
    <s v="41878128"/>
    <s v="דיסקין מרים"/>
    <s v=""/>
    <s v="1"/>
    <n v="888.54"/>
    <s v="ILS"/>
    <n v="888.54"/>
    <n v="0"/>
    <n v="0"/>
    <n v="0"/>
    <n v="888.54"/>
    <s v=""/>
    <s v=" ועדת בוחנים - מכרז-128707 128539 21/7/25 עפ&quot;י דרי"/>
    <s v=""/>
    <n v="0"/>
    <s v="@FM@"/>
    <s v="91"/>
    <s v=""/>
    <s v="305394199"/>
    <s v=""/>
    <s v=""/>
    <n v="888.54"/>
    <n v="0"/>
    <n v="1507"/>
    <e v="#NUM!"/>
    <n v="0"/>
    <e v="#DIV/0!"/>
    <x v="3"/>
    <e v="#N/A"/>
    <x v="585"/>
  </r>
  <r>
    <m/>
    <m/>
    <s v="4502628127"/>
    <s v="ZNB"/>
    <s v="0800"/>
    <s v=""/>
    <d v="2025-07-28T00:00:00"/>
    <m/>
    <m/>
    <s v="יחיאל ליכטנשטיין"/>
    <s v="42928080"/>
    <s v="א.ו. חללי עבודה משותפים בע&quot;מ"/>
    <s v="516337557"/>
    <s v="1"/>
    <n v="47200"/>
    <s v="ILS"/>
    <n v="47200"/>
    <n v="0"/>
    <n v="0"/>
    <n v="0"/>
    <n v="47200"/>
    <s v=""/>
    <s v=" תשלום דמי שכירות עבור מתחמי עבודה משותפים למשרד ה"/>
    <s v=""/>
    <n v="0"/>
    <s v="@FM@"/>
    <s v="23"/>
    <s v="57"/>
    <s v="305394199"/>
    <s v=""/>
    <s v=""/>
    <n v="47200"/>
    <n v="0"/>
    <n v="1507"/>
    <e v="#NUM!"/>
    <n v="0"/>
    <e v="#DIV/0!"/>
    <x v="3"/>
    <e v="#N/A"/>
    <x v="875"/>
  </r>
  <r>
    <m/>
    <m/>
    <s v="4501393523"/>
    <s v="ZPFC"/>
    <s v="0800"/>
    <s v=""/>
    <d v="2017-04-23T00:00:00"/>
    <m/>
    <m/>
    <s v="מאיה לוי"/>
    <s v="40001337"/>
    <s v="גרפיטי - שיווק ציוד משרדי ונייר בע&quot;"/>
    <s v="511846156"/>
    <s v="3"/>
    <n v="9602.0499999999993"/>
    <s v="ILS"/>
    <n v="9602.0499999999993"/>
    <n v="100"/>
    <n v="9602.0499999999993"/>
    <n v="9601.91"/>
    <n v="0"/>
    <s v=""/>
    <s v=" ציוד משרדי עבור בית הדין לעררים תל אביב אשת קשר:"/>
    <s v=""/>
    <n v="0"/>
    <s v="@FM@"/>
    <s v="07"/>
    <s v=""/>
    <s v="038792313"/>
    <s v=""/>
    <s v="רבקה סימנסקי"/>
    <n v="0"/>
    <n v="0"/>
    <n v="1507"/>
    <e v="#NUM!"/>
    <n v="100"/>
    <e v="#DIV/0!"/>
    <x v="3"/>
    <s v="MayaLe@justice.gov.il "/>
    <x v="171"/>
  </r>
  <r>
    <m/>
    <m/>
    <s v="4501471362"/>
    <s v="ZPFC"/>
    <s v="0800"/>
    <s v=""/>
    <d v="2017-09-27T00:00:00"/>
    <m/>
    <m/>
    <m/>
    <s v="40001337"/>
    <s v="גרפיטי - שיווק ציוד משרדי ונייר בע&quot;"/>
    <s v="511846156"/>
    <s v="3"/>
    <n v="4189.99"/>
    <s v="ILS"/>
    <n v="4189.99"/>
    <n v="86.56"/>
    <n v="3663.36"/>
    <n v="3622.98"/>
    <n v="526.59"/>
    <s v=""/>
    <s v=" ציוש משרדי עבור המלך דוד 20 לשכה ראשית אשת קשר: מ"/>
    <s v=""/>
    <n v="0"/>
    <s v="@FM@"/>
    <s v="07"/>
    <s v=""/>
    <s v="038792313"/>
    <s v=""/>
    <s v=""/>
    <n v="526.59"/>
    <n v="0"/>
    <n v="1507"/>
    <e v="#NUM!"/>
    <n v="86.56"/>
    <e v="#DIV/0!"/>
    <x v="3"/>
    <s v="MayaLe@justice.gov.il "/>
    <x v="876"/>
  </r>
  <r>
    <m/>
    <m/>
    <s v="4501837062"/>
    <s v="ZNB"/>
    <s v="0800"/>
    <s v=""/>
    <d v="2019-12-03T00:00:00"/>
    <d v="2020-01-01T00:00:00"/>
    <d v="2023-12-31T00:00:00"/>
    <m/>
    <s v="41003244"/>
    <s v="משרד האוצר/סוכנות נסיעות ממשלתית"/>
    <s v=""/>
    <s v="3"/>
    <n v="1315000"/>
    <s v="ILS"/>
    <n v="1315000"/>
    <n v="95.31"/>
    <n v="115000"/>
    <n v="1253270.43"/>
    <n v="25837"/>
    <s v=""/>
    <s v=" נסיעות  בהתאם למפתח תקציב לפי אחוזים לכל יחידה אש"/>
    <s v=""/>
    <n v="0"/>
    <s v="@FM@"/>
    <s v="23"/>
    <s v="07"/>
    <s v="038792313"/>
    <s v=""/>
    <s v=""/>
    <n v="25836.99"/>
    <n v="47"/>
    <n v="67"/>
    <e v="#NUM!"/>
    <n v="95.31"/>
    <n v="1.425531914893617"/>
    <x v="1"/>
    <s v="MayaLe@justice.gov.il "/>
    <x v="877"/>
  </r>
  <r>
    <m/>
    <m/>
    <s v="4501915575"/>
    <s v="ZPFC"/>
    <s v="0800"/>
    <s v=""/>
    <d v="2020-07-01T00:00:00"/>
    <d v="2020-01-01T00:00:00"/>
    <d v="2020-12-31T00:00:00"/>
    <m/>
    <s v="40001103"/>
    <s v="קרביץ )4791( בעמ"/>
    <s v="510674039"/>
    <s v=""/>
    <n v="1.17"/>
    <s v="ILS"/>
    <n v="1.17"/>
    <n v="0"/>
    <n v="0"/>
    <n v="0"/>
    <n v="0"/>
    <s v="X"/>
    <s v=" כיבוד משקי עבור מחסן באר שבע איש קשר: אוסמה אבו ע"/>
    <s v=""/>
    <n v="0"/>
    <s v=""/>
    <s v="01"/>
    <s v=""/>
    <s v="038792313"/>
    <s v="  1.00"/>
    <s v=""/>
    <n v="1.17"/>
    <n v="11"/>
    <n v="67"/>
    <e v="#NUM!"/>
    <n v="0"/>
    <n v="6.0909090909090908"/>
    <x v="0"/>
    <s v="MayaLe@justice.gov.il "/>
    <x v="175"/>
  </r>
  <r>
    <m/>
    <m/>
    <s v="4501969409"/>
    <s v="ZPFC"/>
    <s v="0800"/>
    <s v=""/>
    <d v="2020-12-03T00:00:00"/>
    <d v="2020-01-01T00:00:00"/>
    <d v="2023-12-31T00:00:00"/>
    <m/>
    <s v="40442257"/>
    <s v="א.א. מעיינות בע&quot;מ"/>
    <s v="513143842"/>
    <s v="3"/>
    <n v="292931.65000000002"/>
    <s v="ILS"/>
    <n v="292931.65000000002"/>
    <n v="93.95"/>
    <n v="274805.64"/>
    <n v="273676.44"/>
    <n v="17752.5"/>
    <s v=""/>
    <s v=" אספקה, התקנה ותחזוקת מתקני שתייה עבור כלל יחידות"/>
    <s v=""/>
    <n v="0"/>
    <s v="@FM@"/>
    <s v="07"/>
    <s v=""/>
    <s v="038792313"/>
    <s v=""/>
    <s v="רון ויצלינג"/>
    <n v="17752.5"/>
    <n v="47"/>
    <n v="67"/>
    <e v="#NUM!"/>
    <n v="93.95"/>
    <n v="1.425531914893617"/>
    <x v="1"/>
    <s v="MayaLe@justice.gov.il "/>
    <x v="878"/>
  </r>
  <r>
    <m/>
    <m/>
    <s v="4502242626"/>
    <s v="ZPFC"/>
    <s v="0800"/>
    <s v=""/>
    <d v="2022-11-09T00:00:00"/>
    <m/>
    <m/>
    <m/>
    <s v="41572467"/>
    <s v="סקלה אביזרי רכב בע&quot;מ"/>
    <s v="515753614"/>
    <s v="3"/>
    <n v="50427.35"/>
    <s v="ILS"/>
    <n v="50427.35"/>
    <n v="7.92"/>
    <n v="3995.55"/>
    <n v="3995.55"/>
    <n v="46431.8"/>
    <s v=""/>
    <s v=" שירותי תחזוקה לרכב עבור מח' תחבורה אשת קשר: נטע ר"/>
    <s v=""/>
    <n v="0"/>
    <s v="@FM@"/>
    <s v="23"/>
    <s v="57"/>
    <s v="038792313"/>
    <s v=" 39,320.04"/>
    <s v="נטע ראובני"/>
    <n v="46431.8"/>
    <n v="0"/>
    <n v="1507"/>
    <e v="#NUM!"/>
    <n v="7.92"/>
    <e v="#DIV/0!"/>
    <x v="3"/>
    <s v="MayaLe@justice.gov.il "/>
    <x v="879"/>
  </r>
  <r>
    <m/>
    <m/>
    <s v="4502243571"/>
    <s v="ZPFC"/>
    <s v="0800"/>
    <s v=""/>
    <d v="2022-11-10T00:00:00"/>
    <m/>
    <m/>
    <m/>
    <s v="42095366"/>
    <s v="סלע מלי מלין"/>
    <s v="201624715"/>
    <s v="3"/>
    <n v="50427.35"/>
    <s v="ILS"/>
    <n v="50427.35"/>
    <n v="54.43"/>
    <n v="27466.54"/>
    <n v="27445.94"/>
    <n v="22981.37"/>
    <s v=""/>
    <s v=" שירותי כיבודים עבור מרחב דרום הזמנת מסגרת עפ&quot;י בי"/>
    <s v=""/>
    <n v="0"/>
    <s v="@FM@"/>
    <s v="23"/>
    <s v="57"/>
    <s v="038792313"/>
    <s v=" 17,762.78"/>
    <s v=""/>
    <n v="22981.37"/>
    <n v="0"/>
    <n v="1507"/>
    <e v="#NUM!"/>
    <n v="54.43"/>
    <e v="#DIV/0!"/>
    <x v="3"/>
    <s v="MayaLe@justice.gov.il "/>
    <x v="880"/>
  </r>
  <r>
    <m/>
    <m/>
    <s v="4502249941"/>
    <s v="ZPFC"/>
    <s v="0800"/>
    <s v=""/>
    <d v="2022-11-23T00:00:00"/>
    <m/>
    <m/>
    <m/>
    <s v="41448531"/>
    <s v="בריח סדן תעשיות כספות ומיגון בע&quot;מ"/>
    <s v="515446524"/>
    <s v="3"/>
    <n v="50427.35"/>
    <s v="ILS"/>
    <n v="50427.35"/>
    <n v="35.270000000000003"/>
    <n v="18323.3"/>
    <n v="17784.599999999999"/>
    <n v="32642.75"/>
    <s v=""/>
    <s v=" שירותי מנעולנות עבור כלל המשרד דרישה של הביטחון א"/>
    <s v=""/>
    <n v="0"/>
    <s v="@FM@"/>
    <s v="23"/>
    <s v="57"/>
    <s v="038792313"/>
    <s v=" 25,905.04"/>
    <s v="ניר הרוש"/>
    <n v="32642.75"/>
    <n v="0"/>
    <n v="1507"/>
    <e v="#NUM!"/>
    <n v="35.270000000000003"/>
    <e v="#DIV/0!"/>
    <x v="3"/>
    <s v="MayaLe@justice.gov.il "/>
    <x v="852"/>
  </r>
  <r>
    <m/>
    <m/>
    <s v="4502249949"/>
    <s v="ZPFC"/>
    <s v="0800"/>
    <s v=""/>
    <d v="2022-11-23T00:00:00"/>
    <m/>
    <m/>
    <m/>
    <s v="40411214"/>
    <s v="אורות מלחה 2008 בע&quot;מ"/>
    <s v="514113836"/>
    <s v="3"/>
    <n v="50427.35"/>
    <s v="ILS"/>
    <n v="50427.35"/>
    <n v="51.85"/>
    <n v="26150.05"/>
    <n v="26144.83"/>
    <n v="24282.45"/>
    <s v=""/>
    <s v=" הזמנת מסגרת לכיבודים בירושלים לאירועים באחריות תפ"/>
    <s v=""/>
    <n v="0"/>
    <s v="@FM@"/>
    <s v="23"/>
    <s v="57"/>
    <s v="038792313"/>
    <s v=" 20,384.63"/>
    <s v="אורטל מויאל"/>
    <n v="24282.45"/>
    <n v="0"/>
    <n v="1507"/>
    <e v="#NUM!"/>
    <n v="51.85"/>
    <e v="#DIV/0!"/>
    <x v="3"/>
    <s v="MayaLe@justice.gov.il "/>
    <x v="304"/>
  </r>
  <r>
    <m/>
    <s v="189"/>
    <s v="4502263747"/>
    <s v="ZNB"/>
    <s v="0800"/>
    <s v=""/>
    <d v="2022-12-13T00:00:00"/>
    <m/>
    <m/>
    <s v="מאיה לוי"/>
    <s v="10000192"/>
    <s v="מינהל הדיור הממשלתי"/>
    <s v="500105994"/>
    <s v="3"/>
    <n v="229095.4"/>
    <s v="ILS"/>
    <n v="229095.4"/>
    <n v="52.38"/>
    <n v="126002.43"/>
    <n v="120002.13"/>
    <n v="103092.97"/>
    <s v=""/>
    <s v=" שיפוץ והנגשת משרדים ובתי הדין במתחם כלא גבעוןכולל"/>
    <s v=""/>
    <n v="0"/>
    <s v="@FM@"/>
    <s v="85"/>
    <s v=""/>
    <s v="038792313"/>
    <s v=""/>
    <s v=""/>
    <n v="103092.97"/>
    <n v="0"/>
    <n v="1507"/>
    <e v="#NUM!"/>
    <n v="52.38"/>
    <e v="#DIV/0!"/>
    <x v="3"/>
    <s v="MayaLe@justice.gov.il "/>
    <x v="881"/>
  </r>
  <r>
    <m/>
    <s v="198"/>
    <s v="4501036380"/>
    <s v="ZNB"/>
    <s v="0800"/>
    <s v=""/>
    <d v="2015-03-18T00:00:00"/>
    <m/>
    <m/>
    <s v="אסתר ואנונו"/>
    <s v="40551322"/>
    <s v="מיכאל בך, חברת עורכי דין"/>
    <s v="512912353"/>
    <s v="3"/>
    <n v="80000"/>
    <s v="ILS"/>
    <n v="80000"/>
    <n v="29.25"/>
    <n v="23400"/>
    <n v="23400"/>
    <n v="56600"/>
    <s v=""/>
    <s v=" תשלום מקרן למימון תובענות ייצוגיות בענין עדי קרני"/>
    <s v=""/>
    <n v="0"/>
    <s v="@FM@"/>
    <s v="99"/>
    <s v=""/>
    <s v="069673994"/>
    <s v=""/>
    <s v=""/>
    <n v="56600"/>
    <n v="0"/>
    <n v="1507"/>
    <e v="#NUM!"/>
    <n v="29.25"/>
    <e v="#DIV/0!"/>
    <x v="3"/>
    <e v="#N/A"/>
    <x v="882"/>
  </r>
  <r>
    <m/>
    <m/>
    <s v="4501243372"/>
    <s v="ZNB"/>
    <s v="0800"/>
    <s v=""/>
    <d v="2016-06-26T00:00:00"/>
    <m/>
    <m/>
    <m/>
    <s v="40566800"/>
    <s v="ממן נאור יאיר"/>
    <s v="025153115"/>
    <s v="3"/>
    <n v="44040"/>
    <s v="ILS"/>
    <n v="44040"/>
    <n v="31.88"/>
    <n v="14040"/>
    <n v="14040"/>
    <n v="30000"/>
    <s v=""/>
    <s v=" חוות דעת מומחה + הוצאות משפט עבור אזרחים למען הסב"/>
    <s v=""/>
    <n v="0"/>
    <s v="@FM@"/>
    <s v="91"/>
    <s v=""/>
    <s v="069673994"/>
    <s v=""/>
    <s v=""/>
    <n v="30000"/>
    <n v="0"/>
    <n v="1507"/>
    <e v="#NUM!"/>
    <n v="31.88"/>
    <e v="#DIV/0!"/>
    <x v="3"/>
    <e v="#N/A"/>
    <x v="261"/>
  </r>
  <r>
    <m/>
    <m/>
    <s v="4501636043"/>
    <s v="ZNB"/>
    <s v="0800"/>
    <s v=""/>
    <d v="2018-08-27T00:00:00"/>
    <m/>
    <m/>
    <m/>
    <s v="41127830"/>
    <s v="פינק אסף"/>
    <s v="033695909"/>
    <s v="3"/>
    <n v="60000"/>
    <s v="ILS"/>
    <n v="60000"/>
    <n v="33.33"/>
    <n v="20000"/>
    <n v="20000"/>
    <n v="40000"/>
    <s v=""/>
    <s v=" עריכת סקר ומימון חוקר פרטי, הוצאות משפט בענין יהו"/>
    <s v=""/>
    <n v="0"/>
    <s v="@FM@"/>
    <s v="91"/>
    <s v=""/>
    <s v="069673994"/>
    <s v=""/>
    <s v="נטע משה"/>
    <n v="40000"/>
    <n v="0"/>
    <n v="1507"/>
    <e v="#NUM!"/>
    <n v="33.33"/>
    <e v="#DIV/0!"/>
    <x v="3"/>
    <e v="#N/A"/>
    <x v="883"/>
  </r>
  <r>
    <m/>
    <m/>
    <s v="4501662768"/>
    <s v="ZNB"/>
    <s v="0800"/>
    <s v=""/>
    <d v="2018-11-11T00:00:00"/>
    <m/>
    <m/>
    <m/>
    <s v="40452581"/>
    <s v="בם דבורין כהן, משרד עורכי דין"/>
    <s v="514261932"/>
    <s v="3"/>
    <n v="85000"/>
    <s v="ILS"/>
    <n v="85000"/>
    <n v="76.47"/>
    <n v="65000"/>
    <n v="65000"/>
    <n v="20000"/>
    <s v=""/>
    <s v=" מימון חוות דעת + הוצאות משפט בענין הצלחה נגד UBS"/>
    <s v=""/>
    <n v="0"/>
    <s v="@FM@"/>
    <s v="91"/>
    <s v=""/>
    <s v="069673994"/>
    <s v=""/>
    <s v="נטע משה"/>
    <n v="20000"/>
    <n v="0"/>
    <n v="1507"/>
    <e v="#NUM!"/>
    <n v="76.47"/>
    <e v="#DIV/0!"/>
    <x v="3"/>
    <e v="#N/A"/>
    <x v="884"/>
  </r>
  <r>
    <m/>
    <m/>
    <s v="4501685559"/>
    <s v="ZNB"/>
    <s v="0800"/>
    <s v=""/>
    <d v="2018-12-18T00:00:00"/>
    <m/>
    <m/>
    <m/>
    <s v="41133805"/>
    <s v="צוקר נועם"/>
    <s v="046235784"/>
    <s v="3"/>
    <n v="50000"/>
    <s v="ILS"/>
    <n v="50000"/>
    <n v="40"/>
    <n v="20000"/>
    <n v="20000"/>
    <n v="30000"/>
    <s v=""/>
    <s v=" הוצאות משפט וחוות דעת מומחה בענין מאירזדה נגד רכב"/>
    <s v=""/>
    <n v="0"/>
    <s v="@FM@"/>
    <s v="91"/>
    <s v=""/>
    <s v="069673994"/>
    <s v=""/>
    <s v="נטע משה"/>
    <n v="30000"/>
    <n v="0"/>
    <n v="1507"/>
    <e v="#NUM!"/>
    <n v="40"/>
    <e v="#DIV/0!"/>
    <x v="3"/>
    <e v="#N/A"/>
    <x v="296"/>
  </r>
  <r>
    <m/>
    <m/>
    <s v="4501685590"/>
    <s v="ZNB"/>
    <s v="0800"/>
    <s v=""/>
    <d v="2018-12-18T00:00:00"/>
    <m/>
    <m/>
    <m/>
    <s v="41127830"/>
    <s v="פינק אסף"/>
    <s v="033695909"/>
    <s v="3"/>
    <n v="45500"/>
    <s v="ILS"/>
    <n v="45500"/>
    <n v="12.09"/>
    <n v="5500"/>
    <n v="5500"/>
    <n v="40000"/>
    <s v=""/>
    <s v=" הוצאות משפט + אגרה בענין הפרת תנאי הרישיון של חבר"/>
    <s v=""/>
    <n v="0"/>
    <s v="@FM@"/>
    <s v="91"/>
    <s v=""/>
    <s v="069673994"/>
    <s v=""/>
    <s v="נטע משה"/>
    <n v="40000"/>
    <n v="0"/>
    <n v="1507"/>
    <e v="#NUM!"/>
    <n v="12.09"/>
    <e v="#DIV/0!"/>
    <x v="3"/>
    <e v="#N/A"/>
    <x v="296"/>
  </r>
  <r>
    <m/>
    <m/>
    <s v="4501722463"/>
    <s v="ZNB"/>
    <s v="0800"/>
    <s v=""/>
    <d v="2019-02-28T00:00:00"/>
    <m/>
    <m/>
    <m/>
    <s v="40006446"/>
    <s v="גזל אייל אורן"/>
    <s v="024891293"/>
    <s v="3"/>
    <n v="17747.2"/>
    <s v="ILS"/>
    <n v="17747.2"/>
    <n v="28.77"/>
    <n v="5169.0600000000004"/>
    <n v="5242.89"/>
    <n v="13790.25"/>
    <s v=""/>
    <s v=" חבר ועדת סדר דין פלילי אשת קשר נטע משה, פלאפון 05"/>
    <s v="X"/>
    <n v="0"/>
    <s v="@FM@"/>
    <s v="76"/>
    <s v=""/>
    <s v="069673994"/>
    <s v=" 10,622.00"/>
    <s v=""/>
    <n v="12641.45"/>
    <n v="0"/>
    <n v="1507"/>
    <e v="#NUM!"/>
    <n v="28.77"/>
    <e v="#DIV/0!"/>
    <x v="3"/>
    <e v="#N/A"/>
    <x v="578"/>
  </r>
  <r>
    <m/>
    <m/>
    <s v="4501722477"/>
    <s v="ZB"/>
    <s v="0800"/>
    <s v=""/>
    <d v="2019-02-28T00:00:00"/>
    <m/>
    <m/>
    <m/>
    <s v="40298042"/>
    <s v="רוטר אריה"/>
    <s v=""/>
    <s v="3"/>
    <n v="17747.2"/>
    <s v="ILS"/>
    <n v="17747.2"/>
    <n v="31.25"/>
    <n v="5499"/>
    <n v="5559.59"/>
    <n v="13309.99"/>
    <s v=""/>
    <s v=" חבר ועדת סדר דין פלילי אשת קשר נטע משה, פלאפון 05"/>
    <s v="X"/>
    <n v="0"/>
    <s v="@FM@"/>
    <s v="76"/>
    <s v=""/>
    <s v="069673994"/>
    <s v=""/>
    <s v=""/>
    <n v="12201.2"/>
    <n v="0"/>
    <n v="1507"/>
    <e v="#NUM!"/>
    <n v="31.25"/>
    <e v="#DIV/0!"/>
    <x v="3"/>
    <e v="#N/A"/>
    <x v="578"/>
  </r>
  <r>
    <m/>
    <m/>
    <s v="4501769619"/>
    <s v="ZNB"/>
    <s v="0800"/>
    <s v=""/>
    <d v="2019-06-19T00:00:00"/>
    <m/>
    <m/>
    <m/>
    <s v="41901364"/>
    <s v="קדם רועי"/>
    <s v="037610086"/>
    <s v="3"/>
    <n v="35000"/>
    <s v="ILS"/>
    <n v="35000"/>
    <n v="29.25"/>
    <n v="10237.5"/>
    <n v="10237.5"/>
    <n v="24762.5"/>
    <s v=""/>
    <s v=" חוות דעת מומחה בענין אחיאסף גרסט נגד 013 נטוויז'ן"/>
    <s v=""/>
    <n v="0"/>
    <s v="@FM@"/>
    <s v="91"/>
    <s v=""/>
    <s v="069673994"/>
    <s v=""/>
    <s v="נטע משה"/>
    <n v="24762.5"/>
    <n v="0"/>
    <n v="1507"/>
    <e v="#NUM!"/>
    <n v="29.25"/>
    <e v="#DIV/0!"/>
    <x v="3"/>
    <e v="#N/A"/>
    <x v="261"/>
  </r>
  <r>
    <m/>
    <m/>
    <s v="4501781462"/>
    <s v="ZNB"/>
    <s v="0800"/>
    <s v=""/>
    <d v="2019-07-16T00:00:00"/>
    <m/>
    <m/>
    <m/>
    <s v="41907430"/>
    <s v="אבנר גבאי - חברת עורכי דין"/>
    <s v="515405496"/>
    <s v="3"/>
    <n v="55257"/>
    <s v="ILS"/>
    <n v="55257"/>
    <n v="27.61"/>
    <n v="15257"/>
    <n v="15257"/>
    <n v="40000"/>
    <s v=""/>
    <s v=" חוות דעת מומחה,  מימון אגרה והוצאות משפט בענין קי"/>
    <s v=""/>
    <n v="0"/>
    <s v="@FM@"/>
    <s v="91"/>
    <s v=""/>
    <s v="069673994"/>
    <s v=""/>
    <s v="נטע משה"/>
    <n v="40000"/>
    <n v="0"/>
    <n v="1507"/>
    <e v="#NUM!"/>
    <n v="27.61"/>
    <e v="#DIV/0!"/>
    <x v="3"/>
    <e v="#N/A"/>
    <x v="261"/>
  </r>
  <r>
    <m/>
    <m/>
    <s v="4501809572"/>
    <s v="ZNB"/>
    <s v="0800"/>
    <s v=""/>
    <d v="2019-09-24T00:00:00"/>
    <m/>
    <m/>
    <m/>
    <s v="41127830"/>
    <s v="פינק אסף"/>
    <s v="033695909"/>
    <s v="3"/>
    <n v="50000"/>
    <s v="ILS"/>
    <n v="50000"/>
    <n v="40"/>
    <n v="20000"/>
    <n v="20000"/>
    <n v="30000"/>
    <s v=""/>
    <s v=" הוצאות תרגומים והוצאות משפט בענין עמותת אזרחים למ"/>
    <s v=""/>
    <n v="0"/>
    <s v="@FM@"/>
    <s v="91"/>
    <s v=""/>
    <s v="069673994"/>
    <s v=""/>
    <s v="נטע משה"/>
    <n v="30000"/>
    <n v="0"/>
    <n v="1507"/>
    <e v="#NUM!"/>
    <n v="40"/>
    <e v="#DIV/0!"/>
    <x v="3"/>
    <e v="#N/A"/>
    <x v="885"/>
  </r>
  <r>
    <m/>
    <m/>
    <s v="4501810184"/>
    <s v="ZNB"/>
    <s v="0800"/>
    <s v=""/>
    <d v="2019-09-25T00:00:00"/>
    <m/>
    <m/>
    <m/>
    <s v="41127830"/>
    <s v="פינק אסף"/>
    <s v="033695909"/>
    <s v="3"/>
    <n v="45000"/>
    <s v="ILS"/>
    <n v="45000"/>
    <n v="0"/>
    <n v="0"/>
    <n v="0"/>
    <n v="45000"/>
    <s v=""/>
    <s v=" מימון הוצאות איתור כתובות ותמלול והוצאות משפט בענ"/>
    <s v=""/>
    <n v="0"/>
    <s v="@FM@"/>
    <s v="91"/>
    <s v=""/>
    <s v="069673994"/>
    <s v=""/>
    <s v="נטע משה"/>
    <n v="45000"/>
    <n v="0"/>
    <n v="1507"/>
    <e v="#NUM!"/>
    <n v="0"/>
    <e v="#DIV/0!"/>
    <x v="3"/>
    <e v="#N/A"/>
    <x v="886"/>
  </r>
  <r>
    <m/>
    <m/>
    <s v="4501810196"/>
    <s v="ZNB"/>
    <s v="0800"/>
    <s v=""/>
    <d v="2019-09-25T00:00:00"/>
    <m/>
    <m/>
    <m/>
    <s v="41448450"/>
    <s v="קלעי, רוזן ושות', משרד"/>
    <s v="558249702"/>
    <s v="3"/>
    <n v="15566"/>
    <s v="ILS"/>
    <n v="15566"/>
    <n v="35.76"/>
    <n v="5566"/>
    <n v="5566"/>
    <n v="10000"/>
    <s v=""/>
    <s v=" מימון אגרת בית משפט והוצאות משפט בענין אדם ג'ונסו"/>
    <s v=""/>
    <n v="0"/>
    <s v="@FM@"/>
    <s v="91"/>
    <s v=""/>
    <s v="069673994"/>
    <s v=""/>
    <s v="נטע משה"/>
    <n v="10000"/>
    <n v="0"/>
    <n v="1507"/>
    <e v="#NUM!"/>
    <n v="35.76"/>
    <e v="#DIV/0!"/>
    <x v="3"/>
    <e v="#N/A"/>
    <x v="887"/>
  </r>
  <r>
    <m/>
    <m/>
    <s v="4501810205"/>
    <s v="ZNB"/>
    <s v="0800"/>
    <s v=""/>
    <d v="2019-09-25T00:00:00"/>
    <m/>
    <m/>
    <m/>
    <s v="41448450"/>
    <s v="קלעי, רוזן ושות', משרד"/>
    <s v="558249702"/>
    <s v="3"/>
    <n v="25566"/>
    <s v="ILS"/>
    <n v="25566"/>
    <n v="39.11"/>
    <n v="10000"/>
    <n v="10000"/>
    <n v="15566"/>
    <s v=""/>
    <s v=" חוות דעת מומחה + חוות דעת משלימה, מימון אגרה והוצ"/>
    <s v=""/>
    <n v="0"/>
    <s v="@FM@"/>
    <s v="91"/>
    <s v=""/>
    <s v="069673994"/>
    <s v=""/>
    <s v="נטע משה"/>
    <n v="15566"/>
    <n v="0"/>
    <n v="1507"/>
    <e v="#NUM!"/>
    <n v="39.11"/>
    <e v="#DIV/0!"/>
    <x v="3"/>
    <e v="#N/A"/>
    <x v="261"/>
  </r>
  <r>
    <m/>
    <m/>
    <s v="4501990529"/>
    <s v="ZNB"/>
    <s v="0800"/>
    <s v=""/>
    <d v="2021-01-18T00:00:00"/>
    <m/>
    <m/>
    <m/>
    <s v="40006977"/>
    <s v="אי.טי.טי.אי )שיווק( בע&quot;מ"/>
    <s v="510908361"/>
    <s v="3"/>
    <n v="49855"/>
    <s v="ILS"/>
    <n v="49855"/>
    <n v="93.77"/>
    <n v="46352.51"/>
    <n v="46352.51"/>
    <n v="3106.35"/>
    <s v=""/>
    <s v=" שירות עיבוד נתונים עבור הטאבו איש קשר אבי שמר, פל"/>
    <s v=""/>
    <n v="0"/>
    <s v="@FM@"/>
    <s v="23"/>
    <s v="57"/>
    <s v="069673994"/>
    <s v=""/>
    <s v=""/>
    <n v="3106.35"/>
    <n v="0"/>
    <n v="1507"/>
    <e v="#NUM!"/>
    <n v="93.77"/>
    <e v="#DIV/0!"/>
    <x v="3"/>
    <e v="#N/A"/>
    <x v="888"/>
  </r>
  <r>
    <m/>
    <m/>
    <s v="4502024377"/>
    <s v="ZPFC"/>
    <s v="0800"/>
    <s v=""/>
    <d v="2021-04-25T00:00:00"/>
    <m/>
    <m/>
    <m/>
    <s v="40001103"/>
    <s v="קרביץ )4791( בעמ"/>
    <s v="510674039"/>
    <s v="3"/>
    <n v="45902"/>
    <s v="ILS"/>
    <n v="45902"/>
    <n v="95.25"/>
    <n v="45222.34"/>
    <n v="46582.04"/>
    <n v="2522.0700000000002"/>
    <s v=""/>
    <s v=" קרגלים עבור מחסן הטאבו איש קשר אבי שמר, פלאפון 05"/>
    <s v="X"/>
    <n v="0"/>
    <s v="@FM@"/>
    <s v="07"/>
    <s v=""/>
    <s v="069673994"/>
    <s v=""/>
    <s v="יאיר אבוחצירה"/>
    <n v="2180.35"/>
    <n v="0"/>
    <n v="1507"/>
    <e v="#NUM!"/>
    <n v="95.25"/>
    <e v="#DIV/0!"/>
    <x v="3"/>
    <e v="#N/A"/>
    <x v="498"/>
  </r>
  <r>
    <m/>
    <m/>
    <s v="4502025431"/>
    <s v="ZNB"/>
    <s v="0800"/>
    <s v=""/>
    <d v="2021-04-27T00:00:00"/>
    <m/>
    <m/>
    <m/>
    <s v="10000192"/>
    <s v="מינהל הדיור הממשלתי"/>
    <s v="500105994"/>
    <s v="3"/>
    <n v="100000"/>
    <s v="ILS"/>
    <n v="100000"/>
    <n v="89.05"/>
    <n v="89050.8"/>
    <n v="89050.8"/>
    <n v="0"/>
    <s v=""/>
    <s v=" שירותי ליווי פרוייקט עבור טאבו חולון, רחוב קדושי"/>
    <s v=""/>
    <n v="0"/>
    <s v="@FM@"/>
    <s v="85"/>
    <s v=""/>
    <s v="069673994"/>
    <s v=""/>
    <s v="עוזי נעים"/>
    <n v="10949.2"/>
    <n v="0"/>
    <n v="1507"/>
    <e v="#NUM!"/>
    <n v="89.05"/>
    <e v="#DIV/0!"/>
    <x v="3"/>
    <e v="#N/A"/>
    <x v="188"/>
  </r>
  <r>
    <m/>
    <m/>
    <s v="4502054874"/>
    <s v="ZPFC"/>
    <s v="0800"/>
    <s v=""/>
    <d v="2021-07-19T00:00:00"/>
    <d v="2021-01-01T00:00:00"/>
    <d v="2025-08-31T00:00:00"/>
    <m/>
    <s v="40189595"/>
    <s v="חברת דואר ישראל בע&quot;מ-עמלות"/>
    <s v="513467191"/>
    <s v="3"/>
    <n v="74488.05"/>
    <s v="ILS"/>
    <n v="74488.05"/>
    <n v="90.3"/>
    <n v="45760.4"/>
    <n v="44431.49"/>
    <n v="7424.52"/>
    <s v=""/>
    <s v=" שורה 23 - שירותים לפי נספח א' 1 להסכם שורה 24 - ש"/>
    <s v="X"/>
    <n v="0"/>
    <s v="@FM@"/>
    <s v="07"/>
    <s v=""/>
    <s v="069673994"/>
    <s v="  5,635.28"/>
    <s v="שרית קלמן"/>
    <n v="7228.36"/>
    <n v="55"/>
    <n v="55"/>
    <n v="0"/>
    <n v="90.3"/>
    <n v="1"/>
    <x v="1"/>
    <e v="#N/A"/>
    <x v="889"/>
  </r>
  <r>
    <m/>
    <m/>
    <s v="4502062167"/>
    <s v="ZNB"/>
    <s v="0800"/>
    <s v=""/>
    <d v="2021-08-09T00:00:00"/>
    <m/>
    <m/>
    <m/>
    <s v="40001216"/>
    <s v="קרב - מועדון קליעה וירי בע&quot;מ"/>
    <s v="511233777"/>
    <s v="3"/>
    <n v="1967.5"/>
    <s v="ILS"/>
    <n v="1967.5"/>
    <n v="85.62"/>
    <n v="1677.3"/>
    <n v="1676.29"/>
    <n v="282.87"/>
    <s v=""/>
    <s v=" תחמושת ונרתיקים עבור אגף הבטחון איש קשר רפי אזרך,"/>
    <s v=""/>
    <n v="0"/>
    <s v="@FM@"/>
    <s v="23"/>
    <s v="57"/>
    <s v="069673994"/>
    <s v=""/>
    <s v="רפי אזרך"/>
    <n v="282.86"/>
    <n v="0"/>
    <n v="1507"/>
    <e v="#NUM!"/>
    <n v="85.62"/>
    <e v="#DIV/0!"/>
    <x v="3"/>
    <e v="#N/A"/>
    <x v="890"/>
  </r>
  <r>
    <m/>
    <m/>
    <s v="4502131524"/>
    <s v="ZPFC"/>
    <s v="0800"/>
    <s v=""/>
    <d v="2022-01-24T00:00:00"/>
    <m/>
    <m/>
    <s v="אסתר ואנונו"/>
    <s v="40001103"/>
    <s v="קרביץ )4791( בעמ"/>
    <s v="510674039"/>
    <s v="3"/>
    <n v="5383.67"/>
    <s v="ILS"/>
    <n v="5383.67"/>
    <n v="97.35"/>
    <n v="5242.7700000000004"/>
    <n v="5344.95"/>
    <n v="162.99"/>
    <s v=""/>
    <s v=" ציוד משרדי עבור רשם לענייני ירושה - אפ&quot;כ תל-אביב"/>
    <s v="X"/>
    <n v="0"/>
    <s v="@FM@"/>
    <s v="07"/>
    <s v=""/>
    <s v="069673994"/>
    <s v=""/>
    <s v="נורית יוחאי"/>
    <n v="140.9"/>
    <n v="0"/>
    <n v="1507"/>
    <e v="#NUM!"/>
    <n v="97.35"/>
    <e v="#DIV/0!"/>
    <x v="3"/>
    <e v="#N/A"/>
    <x v="171"/>
  </r>
  <r>
    <m/>
    <m/>
    <s v="4502177993"/>
    <s v="ZNB"/>
    <s v="0800"/>
    <s v=""/>
    <d v="2022-05-18T00:00:00"/>
    <d v="2022-03-15T00:00:00"/>
    <d v="2024-07-31T00:00:00"/>
    <s v="גלית שמואל"/>
    <s v="40005151"/>
    <s v="צילומעתיק בעמ"/>
    <s v="520041880"/>
    <s v="3"/>
    <n v="15903"/>
    <s v="ILS"/>
    <n v="15903"/>
    <n v="57.78"/>
    <n v="9140"/>
    <n v="9138"/>
    <n v="6726"/>
    <s v=""/>
    <s v=" שכירות למכונת צילום עבור ביתי הדין השרעי המכונה ת"/>
    <s v=""/>
    <n v="0"/>
    <s v="@FM@"/>
    <s v="23"/>
    <s v="57"/>
    <s v="043545631"/>
    <s v=""/>
    <s v="רון ויצלינג"/>
    <n v="6726"/>
    <n v="28"/>
    <n v="40"/>
    <e v="#NUM!"/>
    <n v="57.78"/>
    <n v="1.4285714285714286"/>
    <x v="1"/>
    <s v="GalitGe@justice.gov.il"/>
    <x v="891"/>
  </r>
  <r>
    <m/>
    <m/>
    <s v="4502235234"/>
    <s v="ZPFC"/>
    <s v="0800"/>
    <s v=""/>
    <d v="2022-10-24T00:00:00"/>
    <m/>
    <m/>
    <m/>
    <s v="40386641"/>
    <s v="שטראוס מים בע&quot;מ"/>
    <s v="513919779"/>
    <s v="3"/>
    <n v="708"/>
    <s v="ILS"/>
    <n v="708"/>
    <n v="33.33"/>
    <n v="234"/>
    <n v="234"/>
    <n v="472"/>
    <s v=""/>
    <s v=" אחר, הלשכה הראשית ירושלים, רון ויצלינג, 050-62177"/>
    <s v=""/>
    <n v="0"/>
    <s v="@FM@"/>
    <s v="07"/>
    <s v=""/>
    <s v="043545631"/>
    <s v=""/>
    <s v="רון ויצלינג"/>
    <n v="472"/>
    <n v="0"/>
    <n v="1507"/>
    <e v="#NUM!"/>
    <n v="33.33"/>
    <e v="#DIV/0!"/>
    <x v="3"/>
    <s v="GalitGe@justice.gov.il"/>
    <x v="892"/>
  </r>
  <r>
    <m/>
    <m/>
    <s v="4502262949"/>
    <s v="ZPFC"/>
    <s v="0800"/>
    <s v=""/>
    <d v="2022-12-12T00:00:00"/>
    <d v="2022-12-04T00:00:00"/>
    <d v="2025-12-31T00:00:00"/>
    <m/>
    <s v="40001144"/>
    <s v="ארטרא בע&quot;מ"/>
    <s v="510936347"/>
    <s v="3"/>
    <n v="1012369.94"/>
    <s v="ILS"/>
    <n v="1012369.94"/>
    <n v="60.76"/>
    <n v="633433.35"/>
    <n v="611554.75"/>
    <n v="395820.4"/>
    <s v=""/>
    <s v=" אפ&quot;כ, לילית ביטון 0506213333 התשלום יהיה לפי בפוע"/>
    <s v=""/>
    <n v="0"/>
    <s v="@FM@"/>
    <s v="07"/>
    <s v=""/>
    <s v="043545631"/>
    <s v=""/>
    <s v="לילית ביטון"/>
    <n v="395820.4"/>
    <n v="36"/>
    <n v="31"/>
    <n v="4"/>
    <n v="60.76"/>
    <n v="0.86111111111111116"/>
    <x v="1"/>
    <s v="GalitGe@justice.gov.il"/>
    <x v="405"/>
  </r>
  <r>
    <m/>
    <m/>
    <s v="4502267907"/>
    <s v="ZNB"/>
    <s v="0800"/>
    <s v=""/>
    <d v="2022-12-20T00:00:00"/>
    <d v="2025-04-28T00:00:00"/>
    <d v="2025-12-31T00:00:00"/>
    <m/>
    <s v="42423447"/>
    <s v="אשכנזי עמית"/>
    <s v="029325610"/>
    <s v="3"/>
    <n v="80240"/>
    <s v="ILS"/>
    <n v="80240"/>
    <n v="67.66"/>
    <n v="54288"/>
    <n v="54288"/>
    <n v="25952"/>
    <s v=""/>
    <s v=" לשכה ראשית, לשכה משפטית נמרוד ארצי 050-7366156 הת"/>
    <s v=""/>
    <n v="0"/>
    <s v="@FM@"/>
    <s v="23"/>
    <s v="57"/>
    <s v="043545631"/>
    <s v=" 21,600.00"/>
    <s v="עמיחי ציסמריו"/>
    <n v="25952"/>
    <n v="8"/>
    <n v="3"/>
    <n v="4"/>
    <n v="67.66"/>
    <n v="0.375"/>
    <x v="2"/>
    <s v="GalitGe@justice.gov.il"/>
    <x v="356"/>
  </r>
  <r>
    <m/>
    <m/>
    <s v="4502454921"/>
    <s v="ZPFC"/>
    <s v="0800"/>
    <s v=""/>
    <d v="2024-04-07T00:00:00"/>
    <m/>
    <m/>
    <s v="גלית שמואל"/>
    <s v="40001103"/>
    <s v="קרביץ )4791( בעמ"/>
    <s v="510674039"/>
    <s v="3"/>
    <n v="1134.18"/>
    <s v="ILS"/>
    <n v="1134.18"/>
    <n v="57.28"/>
    <n v="992.58"/>
    <n v="721.2"/>
    <n v="563.22"/>
    <s v=""/>
    <s v=" ציוד משרדי עבור אפ&quot;כ חיפה- קרן דהן 050-7061659 הת"/>
    <s v="X"/>
    <n v="0"/>
    <s v="@FM@"/>
    <s v="07"/>
    <s v=""/>
    <s v="043545631"/>
    <s v=""/>
    <s v="קרן דהן"/>
    <n v="486.9"/>
    <n v="0"/>
    <n v="1507"/>
    <e v="#NUM!"/>
    <n v="57.28"/>
    <e v="#DIV/0!"/>
    <x v="3"/>
    <s v="GalitGe@justice.gov.il"/>
    <x v="171"/>
  </r>
  <r>
    <m/>
    <m/>
    <s v="4502198954"/>
    <s v="ZNB"/>
    <s v="0800"/>
    <s v=""/>
    <d v="2022-07-07T00:00:00"/>
    <m/>
    <m/>
    <s v="חן פילי"/>
    <s v="40189258"/>
    <s v="טבקמן מיכל"/>
    <s v="037538808"/>
    <s v="3"/>
    <n v="34680"/>
    <s v="ILS"/>
    <n v="34680"/>
    <n v="7.79"/>
    <n v="2700"/>
    <n v="2700"/>
    <n v="31980"/>
    <s v=""/>
    <s v=" יועץ להתאמות נגישות בלימודים, עבור נציבות שוויון"/>
    <s v=""/>
    <n v="0"/>
    <s v="@FM@"/>
    <s v="23"/>
    <s v="57"/>
    <s v="311227151"/>
    <s v=""/>
    <s v="אפרת מצליח"/>
    <n v="31980"/>
    <n v="0"/>
    <n v="1507"/>
    <e v="#NUM!"/>
    <n v="7.79"/>
    <e v="#DIV/0!"/>
    <x v="3"/>
    <e v="#N/A"/>
    <x v="893"/>
  </r>
  <r>
    <m/>
    <m/>
    <s v="4502209185"/>
    <s v="ZPFC"/>
    <s v="0800"/>
    <s v=""/>
    <d v="2022-08-01T00:00:00"/>
    <m/>
    <m/>
    <m/>
    <s v="40544510"/>
    <s v="הרוש דוד חיים"/>
    <s v="057788507"/>
    <s v="3"/>
    <n v="29000"/>
    <s v="ILS"/>
    <n v="29000"/>
    <n v="47.28"/>
    <n v="13728"/>
    <n v="13790"/>
    <n v="0"/>
    <s v=""/>
    <s v=" הפקת סרטון אנימציה  +קריינות נציבות שוויון זכויות"/>
    <s v=""/>
    <n v="0"/>
    <s v="@FM@"/>
    <s v="07"/>
    <s v=""/>
    <s v="311227151"/>
    <s v=""/>
    <s v="אפרת מצליח"/>
    <n v="5000"/>
    <n v="0"/>
    <n v="1507"/>
    <e v="#NUM!"/>
    <n v="47.28"/>
    <e v="#DIV/0!"/>
    <x v="3"/>
    <e v="#N/A"/>
    <x v="337"/>
  </r>
  <r>
    <m/>
    <m/>
    <s v="4502256595"/>
    <s v="ZPFC"/>
    <s v="0800"/>
    <s v=""/>
    <d v="2022-12-04T00:00:00"/>
    <m/>
    <m/>
    <m/>
    <s v="41332576"/>
    <s v="פינגולד חגי"/>
    <s v="027375906"/>
    <s v="3"/>
    <n v="90195.35"/>
    <s v="ILS"/>
    <n v="90195.35"/>
    <n v="59.04"/>
    <n v="52900.5"/>
    <n v="52900.5"/>
    <n v="37013.65"/>
    <s v=""/>
    <s v=" אספקת שירותי דיגיטל עבור נציבות שיווין זכויות לאנ"/>
    <s v=""/>
    <n v="0"/>
    <s v="@FM@"/>
    <s v="07"/>
    <s v=""/>
    <s v="311227151"/>
    <s v=""/>
    <s v="אפרת מצליח"/>
    <n v="37013.65"/>
    <n v="0"/>
    <n v="1507"/>
    <e v="#NUM!"/>
    <n v="59.04"/>
    <e v="#DIV/0!"/>
    <x v="3"/>
    <e v="#N/A"/>
    <x v="72"/>
  </r>
  <r>
    <m/>
    <m/>
    <s v="4502272181"/>
    <s v="ZPFC"/>
    <s v="0800"/>
    <s v=""/>
    <d v="2022-12-27T00:00:00"/>
    <d v="2024-01-01T00:00:00"/>
    <d v="2025-06-30T00:00:00"/>
    <m/>
    <s v="40532662"/>
    <s v="אס.טי.ג'י. מיתוג אינטרנטי בע&quot;מ"/>
    <s v="514541473"/>
    <s v="3"/>
    <n v="766325"/>
    <s v="ILS"/>
    <n v="766325"/>
    <n v="97.35"/>
    <n v="741751.91"/>
    <n v="741752.31"/>
    <n v="20060.59"/>
    <s v=""/>
    <s v=" פרוטוקול 478/22,פתיחה,הקמה וניהול של רשת חברתית ע"/>
    <s v=""/>
    <n v="0"/>
    <s v="@FM@"/>
    <s v="07"/>
    <s v=""/>
    <s v="311227151"/>
    <s v=""/>
    <s v="אפרת מצליח"/>
    <n v="20060.59"/>
    <n v="17"/>
    <n v="19"/>
    <e v="#NUM!"/>
    <n v="97.35"/>
    <n v="1.1176470588235294"/>
    <x v="1"/>
    <e v="#N/A"/>
    <x v="66"/>
  </r>
  <r>
    <m/>
    <m/>
    <s v="4502286133"/>
    <s v="ZNB"/>
    <s v="0800"/>
    <s v=""/>
    <d v="2023-01-24T00:00:00"/>
    <d v="2022-10-09T00:00:00"/>
    <d v="2026-03-31T00:00:00"/>
    <m/>
    <s v="40005151"/>
    <s v="צילומעתיק בעמ"/>
    <s v="520041880"/>
    <s v="3"/>
    <n v="151252.4"/>
    <s v="ILS"/>
    <n v="151252.4"/>
    <n v="23.06"/>
    <n v="34627.199999999997"/>
    <n v="30644.39"/>
    <n v="116371.6"/>
    <s v=""/>
    <s v=" שינוע מכונות צילום +כרטיסים עבור יח' המשרד א&quot;ק: ר"/>
    <s v=""/>
    <n v="0"/>
    <s v="@FM@"/>
    <s v="23"/>
    <s v="01"/>
    <s v="311227151"/>
    <s v=""/>
    <s v="רון ויצלינג"/>
    <n v="116371.6"/>
    <n v="41"/>
    <n v="33"/>
    <n v="7"/>
    <n v="23.06"/>
    <n v="0.80487804878048785"/>
    <x v="0"/>
    <e v="#N/A"/>
    <x v="894"/>
  </r>
  <r>
    <m/>
    <m/>
    <s v="4502290763"/>
    <s v="ZPFC"/>
    <s v="0800"/>
    <s v=""/>
    <d v="2023-02-02T00:00:00"/>
    <d v="2023-01-01T00:00:00"/>
    <d v="2024-12-31T00:00:00"/>
    <m/>
    <s v="40442257"/>
    <s v="א.א. מעיינות בע&quot;מ"/>
    <s v="513143842"/>
    <s v="3"/>
    <n v="154805.62"/>
    <s v="ILS"/>
    <n v="154805.62"/>
    <n v="87.17"/>
    <n v="133804.85"/>
    <n v="136885.67000000001"/>
    <n v="23517.82"/>
    <s v=""/>
    <s v=" אספקה, התקנה ותחזוקת מתקני שתייה עבור כלל יח' המש"/>
    <s v="X"/>
    <n v="0"/>
    <s v="@FM@"/>
    <s v="07"/>
    <s v=""/>
    <s v="311227151"/>
    <s v=""/>
    <s v="רון ויצלינג"/>
    <n v="19857.13"/>
    <n v="23"/>
    <n v="31"/>
    <e v="#NUM!"/>
    <n v="87.17"/>
    <n v="1.3478260869565217"/>
    <x v="1"/>
    <e v="#N/A"/>
    <x v="878"/>
  </r>
  <r>
    <m/>
    <m/>
    <s v="4502298618"/>
    <s v="ZPFC"/>
    <s v="0800"/>
    <s v=""/>
    <d v="2023-02-20T00:00:00"/>
    <m/>
    <m/>
    <m/>
    <s v="40001608"/>
    <s v="חיון טכנולוגיות בע&quot;מ"/>
    <s v="520041930"/>
    <s v="3"/>
    <n v="2097.13"/>
    <s v="ILS"/>
    <n v="2097.13"/>
    <n v="86.2"/>
    <n v="1844.99"/>
    <n v="1805.94"/>
    <n v="252.14"/>
    <s v=""/>
    <s v=" מסך עבור מערכת ניהול תורים, נח&quot;ל, עבור אפ&quot;כ נוף ה"/>
    <s v="X"/>
    <n v="0"/>
    <s v="@FM@"/>
    <s v="07"/>
    <s v=""/>
    <s v="311227151"/>
    <s v=""/>
    <s v="לילית ביטון"/>
    <n v="252.14"/>
    <n v="0"/>
    <n v="1507"/>
    <e v="#NUM!"/>
    <n v="86.2"/>
    <e v="#DIV/0!"/>
    <x v="3"/>
    <e v="#N/A"/>
    <x v="420"/>
  </r>
  <r>
    <m/>
    <m/>
    <s v="4502303855"/>
    <s v="ZPFC"/>
    <s v="0800"/>
    <s v=""/>
    <d v="2023-03-06T00:00:00"/>
    <m/>
    <m/>
    <m/>
    <s v="40510075"/>
    <s v="קולפלו תוכנה בע&quot;מ"/>
    <s v="512799149"/>
    <s v="3"/>
    <n v="4318.46"/>
    <s v="ILS"/>
    <n v="4318.46"/>
    <n v="0"/>
    <n v="3550.98"/>
    <n v="0"/>
    <n v="4089.04"/>
    <s v=""/>
    <s v=" ציוד למערכת ניהול תורים, עבור מעבר טאבו נוף הגליל"/>
    <s v="X"/>
    <n v="0"/>
    <s v="@FM@"/>
    <s v="07"/>
    <s v=""/>
    <s v="311227151"/>
    <s v=""/>
    <s v="יאיר אבוחצירה"/>
    <n v="4318.46"/>
    <n v="0"/>
    <n v="1507"/>
    <e v="#NUM!"/>
    <n v="0"/>
    <e v="#DIV/0!"/>
    <x v="3"/>
    <e v="#N/A"/>
    <x v="895"/>
  </r>
  <r>
    <m/>
    <m/>
    <s v="4502304110"/>
    <s v="ZNB"/>
    <s v="0800"/>
    <s v=""/>
    <d v="2023-03-06T00:00:00"/>
    <m/>
    <m/>
    <m/>
    <s v="40015371"/>
    <s v="כהנא בלהה"/>
    <s v="056521206"/>
    <s v="3"/>
    <n v="4130"/>
    <s v="ILS"/>
    <n v="4130"/>
    <n v="0"/>
    <n v="0"/>
    <n v="0"/>
    <n v="4130"/>
    <s v=""/>
    <s v=" שעות גישור - כהנא בלהה,עבור לשכה משפטית- קדם תביע"/>
    <s v=""/>
    <n v="0"/>
    <s v="@FM@"/>
    <s v="76"/>
    <s v=""/>
    <s v="311227151"/>
    <s v=""/>
    <s v="עמיחי ציסמריו"/>
    <n v="4130"/>
    <n v="0"/>
    <n v="1507"/>
    <e v="#NUM!"/>
    <n v="0"/>
    <e v="#DIV/0!"/>
    <x v="3"/>
    <e v="#N/A"/>
    <x v="896"/>
  </r>
  <r>
    <m/>
    <m/>
    <s v="4502308808"/>
    <s v="ZFO"/>
    <s v="0800"/>
    <s v=""/>
    <d v="2023-03-19T00:00:00"/>
    <d v="2024-01-01T00:00:00"/>
    <d v="2025-12-31T00:00:00"/>
    <m/>
    <s v="40158861"/>
    <s v="ב.ר. שרותי הארחה והסעדה בע&quot;מ"/>
    <s v="513222729"/>
    <s v="3"/>
    <n v="139474.59"/>
    <s v="ILS"/>
    <n v="139474.59"/>
    <n v="87.83"/>
    <n v="0"/>
    <n v="122497.32"/>
    <n v="16976.39"/>
    <s v=""/>
    <s v=" שירותי מזון עבור רושת התאגידים, נציבות שוויון זכו"/>
    <s v=""/>
    <n v="0"/>
    <s v="@FM@"/>
    <s v="07"/>
    <s v=""/>
    <s v="311227151"/>
    <s v=""/>
    <s v="רונן צור"/>
    <n v="16976.39"/>
    <n v="23"/>
    <n v="19"/>
    <n v="4"/>
    <n v="87.83"/>
    <n v="0.82608695652173914"/>
    <x v="1"/>
    <e v="#N/A"/>
    <x v="897"/>
  </r>
  <r>
    <m/>
    <m/>
    <s v="4502311454"/>
    <s v="ZNB"/>
    <s v="0800"/>
    <s v=""/>
    <d v="2023-03-26T00:00:00"/>
    <m/>
    <m/>
    <m/>
    <s v="41112642"/>
    <s v="קרית יצחק וולפסון"/>
    <s v="557410859"/>
    <s v="3"/>
    <n v="4779"/>
    <s v="ILS"/>
    <n v="4779"/>
    <n v="79.319999999999993"/>
    <n v="3790.8"/>
    <n v="3790.8"/>
    <n v="955.8"/>
    <s v=""/>
    <s v=" אספקה והתקנה 15 נקודות חיבור, הרשות לרישום והסדר"/>
    <s v=""/>
    <n v="0"/>
    <s v="@FM@"/>
    <s v="23"/>
    <s v="57"/>
    <s v="311227151"/>
    <s v=""/>
    <s v="יאיר אבוחצירה"/>
    <n v="988.2"/>
    <n v="0"/>
    <n v="1507"/>
    <e v="#NUM!"/>
    <n v="79.319999999999993"/>
    <e v="#DIV/0!"/>
    <x v="3"/>
    <e v="#N/A"/>
    <x v="898"/>
  </r>
  <r>
    <m/>
    <m/>
    <s v="4502319732"/>
    <s v="ZPFC"/>
    <s v="0800"/>
    <s v=""/>
    <d v="2023-04-25T00:00:00"/>
    <m/>
    <m/>
    <m/>
    <s v="40200779"/>
    <s v="א&quot;ד מירז תעשיות בע&quot;מ"/>
    <s v="511402125"/>
    <s v="3"/>
    <n v="90265.9"/>
    <s v="ILS"/>
    <n v="90265.9"/>
    <n v="59.83"/>
    <n v="53647.43"/>
    <n v="52795.27"/>
    <n v="34618.639999999999"/>
    <s v=""/>
    <s v=" ריהוט עבור פרויקט כורש ירושלים, פרקליטות ירושלים"/>
    <s v="X"/>
    <n v="0"/>
    <s v="@FM@"/>
    <s v="07"/>
    <s v=""/>
    <s v="311227151"/>
    <s v=""/>
    <s v="יעקב זוהר"/>
    <n v="36323.35"/>
    <n v="0"/>
    <n v="1507"/>
    <e v="#NUM!"/>
    <n v="59.83"/>
    <e v="#DIV/0!"/>
    <x v="3"/>
    <e v="#N/A"/>
    <x v="459"/>
  </r>
  <r>
    <m/>
    <m/>
    <s v="4502319932"/>
    <s v="ZNB"/>
    <s v="0800"/>
    <s v=""/>
    <d v="2023-04-27T00:00:00"/>
    <d v="2023-01-08T00:00:00"/>
    <d v="2024-01-07T00:00:00"/>
    <m/>
    <s v="40532886"/>
    <s v="תבונה ונגישות טכנולוגיות בע&quot;מ"/>
    <s v="514583103"/>
    <s v="3"/>
    <n v="50303.4"/>
    <s v="ILS"/>
    <n v="50303.4"/>
    <n v="45.28"/>
    <n v="22775.51"/>
    <n v="22775.51"/>
    <n v="27527.89"/>
    <s v=""/>
    <s v=" בדיקת נגישות ב-22 אתרי המשרד, בהתאם לפרוטוקול ועד"/>
    <s v=""/>
    <n v="0"/>
    <s v="@FM@"/>
    <s v="23"/>
    <s v="57"/>
    <s v="311227151"/>
    <s v=" 23,163.75"/>
    <s v="שניר בן טובים"/>
    <n v="27527.89"/>
    <n v="11"/>
    <n v="30"/>
    <e v="#NUM!"/>
    <n v="45.28"/>
    <n v="2.7272727272727271"/>
    <x v="0"/>
    <e v="#N/A"/>
    <x v="899"/>
  </r>
  <r>
    <m/>
    <m/>
    <s v="4502320773"/>
    <s v="ZPFC"/>
    <s v="0800"/>
    <s v=""/>
    <d v="2023-04-30T00:00:00"/>
    <m/>
    <m/>
    <m/>
    <s v="40189595"/>
    <s v="חברת דואר ישראל בע&quot;מ-עמלות"/>
    <s v="513467191"/>
    <s v="3"/>
    <n v="1007759.85"/>
    <s v="ILS"/>
    <n v="1007759.85"/>
    <n v="85.7"/>
    <n v="698794.82"/>
    <n v="701305.12"/>
    <n v="152812.79999999999"/>
    <s v=""/>
    <s v=" תשלום אגרות לפטנטים ורשות התאגידים טאבו ומנהלת הי"/>
    <s v="X"/>
    <n v="0"/>
    <s v="@FM@"/>
    <s v="07"/>
    <s v=""/>
    <s v="311227151"/>
    <s v="123,000.00"/>
    <s v="שרית קלמן"/>
    <n v="144060"/>
    <n v="0"/>
    <n v="1507"/>
    <e v="#NUM!"/>
    <n v="85.7"/>
    <e v="#DIV/0!"/>
    <x v="3"/>
    <e v="#N/A"/>
    <x v="900"/>
  </r>
  <r>
    <m/>
    <m/>
    <s v="4502321276"/>
    <s v="ZPFC"/>
    <s v="0800"/>
    <s v=""/>
    <d v="2023-05-01T00:00:00"/>
    <m/>
    <m/>
    <m/>
    <s v="40200779"/>
    <s v="א&quot;ד מירז תעשיות בע&quot;מ"/>
    <s v="511402125"/>
    <s v="3"/>
    <n v="172668.62"/>
    <s v="ILS"/>
    <n v="172668.62"/>
    <n v="98.41"/>
    <n v="170597.7"/>
    <n v="169848.9"/>
    <n v="1915.23"/>
    <s v=""/>
    <s v=" ריהוט עבור פרויקט- בית מושקוביץ קומה 1 א&quot;ק- ריקי"/>
    <s v="X"/>
    <n v="0"/>
    <s v="@FM@"/>
    <s v="07"/>
    <s v=""/>
    <s v="311227151"/>
    <s v=""/>
    <s v="רבקה פרנסה"/>
    <n v="2009.54"/>
    <n v="0"/>
    <n v="1507"/>
    <e v="#NUM!"/>
    <n v="98.41"/>
    <e v="#DIV/0!"/>
    <x v="3"/>
    <e v="#N/A"/>
    <x v="459"/>
  </r>
  <r>
    <m/>
    <m/>
    <s v="4502321298"/>
    <s v="ZPFC"/>
    <s v="0800"/>
    <s v=""/>
    <d v="2023-05-01T00:00:00"/>
    <m/>
    <m/>
    <m/>
    <s v="41060047"/>
    <s v="יומטוביאן אלון בע&quot;מ"/>
    <s v="514434661"/>
    <s v=""/>
    <n v="0"/>
    <s v="ILS"/>
    <n v="0"/>
    <n v="0"/>
    <n v="0"/>
    <n v="0"/>
    <n v="0"/>
    <s v="X"/>
    <s v=" מאגר השמאים הממשלתי"/>
    <s v=""/>
    <n v="0"/>
    <s v=""/>
    <s v="07"/>
    <s v=""/>
    <s v="311227151"/>
    <s v=""/>
    <s v=""/>
    <n v="0"/>
    <n v="0"/>
    <n v="1507"/>
    <e v="#NUM!"/>
    <n v="0"/>
    <e v="#DIV/0!"/>
    <x v="3"/>
    <e v="#N/A"/>
    <x v="901"/>
  </r>
  <r>
    <m/>
    <m/>
    <s v="4502321779"/>
    <s v="ZPFC"/>
    <s v="0800"/>
    <s v=""/>
    <d v="2023-05-02T00:00:00"/>
    <m/>
    <m/>
    <m/>
    <s v="41060047"/>
    <s v="יומטוביאן אלון בע&quot;מ"/>
    <s v="514434661"/>
    <s v="3"/>
    <n v="12260.2"/>
    <s v="ILS"/>
    <n v="12260.2"/>
    <n v="0"/>
    <n v="0"/>
    <n v="0"/>
    <n v="12260.2"/>
    <s v=""/>
    <s v=" מאגר השמאים הממשלתי שירותי שמאות עבור רשות התאגיד"/>
    <s v=""/>
    <n v="0"/>
    <s v="@FM@"/>
    <s v="07"/>
    <s v=""/>
    <s v="311227151"/>
    <s v=" 10,390.00"/>
    <s v="רונן צור"/>
    <n v="12260.2"/>
    <n v="0"/>
    <n v="1507"/>
    <e v="#NUM!"/>
    <n v="0"/>
    <e v="#DIV/0!"/>
    <x v="3"/>
    <e v="#N/A"/>
    <x v="901"/>
  </r>
  <r>
    <m/>
    <m/>
    <s v="4502322050"/>
    <s v="ZNB"/>
    <s v="0800"/>
    <s v=""/>
    <d v="2023-05-03T00:00:00"/>
    <m/>
    <m/>
    <m/>
    <s v="40006977"/>
    <s v="אי.טי.טי.אי )שיווק( בע&quot;מ"/>
    <s v="510908361"/>
    <s v="3"/>
    <n v="26845"/>
    <s v="ILS"/>
    <n v="26845"/>
    <n v="96.51"/>
    <n v="25689.73"/>
    <n v="25689.73"/>
    <n v="935.74"/>
    <s v=""/>
    <s v=" טיוב נתונים-  כ3500 תיקי בתים משותפים, רישום והסד"/>
    <s v=""/>
    <n v="0"/>
    <s v="@FM@"/>
    <s v="23"/>
    <s v="57"/>
    <s v="311227151"/>
    <s v=""/>
    <s v="יאיר אבוחצירה"/>
    <n v="935.74"/>
    <n v="0"/>
    <n v="1507"/>
    <e v="#NUM!"/>
    <n v="96.51"/>
    <e v="#DIV/0!"/>
    <x v="3"/>
    <e v="#N/A"/>
    <x v="902"/>
  </r>
  <r>
    <m/>
    <m/>
    <s v="4502322728"/>
    <s v="ZNB"/>
    <s v="0800"/>
    <s v=""/>
    <d v="2023-05-04T00:00:00"/>
    <m/>
    <m/>
    <m/>
    <s v="40328129"/>
    <s v="ד.מ. )0003( הנדסה בע&quot;מ"/>
    <s v="513228726"/>
    <s v=""/>
    <n v="2506.0300000000002"/>
    <s v="ILS"/>
    <n v="2506.0300000000002"/>
    <n v="0"/>
    <n v="0"/>
    <n v="0"/>
    <n v="0"/>
    <s v="X"/>
    <s v=" תצורה 1.3 - מסך מקצועי &quot;65 - ד.מ פרקליטות דרום פל"/>
    <s v="X"/>
    <n v="0"/>
    <s v="@FM@"/>
    <s v="07"/>
    <s v=""/>
    <s v="311227151"/>
    <s v=""/>
    <s v="ענת דקל"/>
    <n v="2506.0300000000002"/>
    <n v="0"/>
    <n v="1507"/>
    <e v="#NUM!"/>
    <n v="0"/>
    <e v="#DIV/0!"/>
    <x v="3"/>
    <e v="#N/A"/>
    <x v="199"/>
  </r>
  <r>
    <m/>
    <m/>
    <s v="4502326310"/>
    <s v="ZNB"/>
    <s v="0800"/>
    <s v=""/>
    <d v="2023-05-14T00:00:00"/>
    <m/>
    <m/>
    <m/>
    <s v="40478728"/>
    <s v="א. ביסקוטי בע&quot;מ"/>
    <s v="513707752"/>
    <s v="3"/>
    <n v="11627.68"/>
    <s v="ILS"/>
    <n v="11627.68"/>
    <n v="85.36"/>
    <n v="9900.5499999999993"/>
    <n v="9898.2000000000007"/>
    <n v="1710.41"/>
    <s v=""/>
    <s v=" כיבוד עבור 2 כנסים בוקר + אחרה&quot;צ ,בתאריכים 1.6, 5"/>
    <s v=""/>
    <n v="0"/>
    <s v="@FM@"/>
    <s v="23"/>
    <s v="57"/>
    <s v="311227151"/>
    <s v=""/>
    <s v="אפרת מצליח"/>
    <n v="1710.41"/>
    <n v="0"/>
    <n v="1507"/>
    <e v="#NUM!"/>
    <n v="85.36"/>
    <e v="#DIV/0!"/>
    <x v="3"/>
    <e v="#N/A"/>
    <x v="389"/>
  </r>
  <r>
    <m/>
    <m/>
    <s v="4502331947"/>
    <s v="ZNB"/>
    <s v="0800"/>
    <s v=""/>
    <d v="2023-05-29T00:00:00"/>
    <m/>
    <m/>
    <m/>
    <s v="42500181"/>
    <s v="מיט טיים"/>
    <s v="558432282"/>
    <s v="3"/>
    <n v="15980"/>
    <s v="ILS"/>
    <n v="15980"/>
    <n v="93.1"/>
    <n v="14818.06"/>
    <n v="14813.96"/>
    <n v="1103.3"/>
    <s v=""/>
    <s v=" ארוחת צהריים מלאה הכוללת מנה עיקרית + תוספת + שתי"/>
    <s v=""/>
    <n v="0"/>
    <s v="@FM@"/>
    <s v="23"/>
    <s v="57"/>
    <s v="311227151"/>
    <s v=""/>
    <s v="יאיר אבוחצירה"/>
    <n v="1103.3"/>
    <n v="0"/>
    <n v="1507"/>
    <e v="#NUM!"/>
    <n v="93.1"/>
    <e v="#DIV/0!"/>
    <x v="3"/>
    <e v="#N/A"/>
    <x v="450"/>
  </r>
  <r>
    <m/>
    <m/>
    <s v="4502332379"/>
    <s v="ZPFC"/>
    <s v="0800"/>
    <s v=""/>
    <d v="2023-05-30T00:00:00"/>
    <m/>
    <m/>
    <m/>
    <s v="40001608"/>
    <s v="חיון טכנולוגיות בע&quot;מ"/>
    <s v="520041930"/>
    <s v="3"/>
    <n v="12326.98"/>
    <s v="ILS"/>
    <n v="12326.98"/>
    <n v="0"/>
    <n v="0"/>
    <n v="0"/>
    <n v="11988.4"/>
    <s v=""/>
    <s v=" מסכים עבור מעבר ביה&quot;ד שרעי טייבה, בית הדין השרעי"/>
    <s v="X"/>
    <n v="0"/>
    <s v="@FM@"/>
    <s v="07"/>
    <s v=""/>
    <s v="311227151"/>
    <s v=""/>
    <s v="קמר אבו אל הוא"/>
    <n v="12326.98"/>
    <n v="0"/>
    <n v="1507"/>
    <e v="#NUM!"/>
    <n v="0"/>
    <e v="#DIV/0!"/>
    <x v="3"/>
    <e v="#N/A"/>
    <x v="903"/>
  </r>
  <r>
    <m/>
    <m/>
    <s v="4502332399"/>
    <s v="ZPFC"/>
    <s v="0800"/>
    <s v=""/>
    <d v="2023-05-30T00:00:00"/>
    <m/>
    <m/>
    <m/>
    <s v="40328129"/>
    <s v="ד.מ. )0003( הנדסה בע&quot;מ"/>
    <s v="513228726"/>
    <s v="3"/>
    <n v="13894.41"/>
    <s v="ILS"/>
    <n v="13894.41"/>
    <n v="96.93"/>
    <n v="13856.43"/>
    <n v="14242.73"/>
    <n v="0"/>
    <s v=""/>
    <s v=" מסך עבור פרויקט שיפוץ בית מושקוביץ ת&quot;א, סיוע משפט"/>
    <s v="X"/>
    <n v="0"/>
    <s v="@FM@"/>
    <s v="07"/>
    <s v=""/>
    <s v="311227151"/>
    <s v=""/>
    <s v="רונית הראל"/>
    <n v="0"/>
    <n v="0"/>
    <n v="1507"/>
    <e v="#NUM!"/>
    <n v="96.93"/>
    <e v="#DIV/0!"/>
    <x v="3"/>
    <e v="#N/A"/>
    <x v="420"/>
  </r>
  <r>
    <m/>
    <m/>
    <s v="4502334047"/>
    <s v="ZPFC"/>
    <s v="0800"/>
    <s v=""/>
    <d v="2023-06-04T00:00:00"/>
    <m/>
    <m/>
    <m/>
    <s v="40003692"/>
    <s v="טופ-ליין יבוא ושיווק רהיטים בע&quot;מ"/>
    <s v="511613564"/>
    <s v="3"/>
    <n v="34962.800000000003"/>
    <s v="ILS"/>
    <n v="34962.800000000003"/>
    <n v="84.62"/>
    <n v="29546.6"/>
    <n v="29546.6"/>
    <n v="5162.01"/>
    <s v=""/>
    <s v=" ריהוט עבור פרויקט- רשות התאגידים מגדלי הבירה י-ם,"/>
    <s v="X"/>
    <n v="0"/>
    <s v="@FM@"/>
    <s v="07"/>
    <s v=""/>
    <s v="311227151"/>
    <s v=""/>
    <s v="רונן צור"/>
    <n v="5416.2"/>
    <n v="0"/>
    <n v="1507"/>
    <e v="#NUM!"/>
    <n v="84.62"/>
    <e v="#DIV/0!"/>
    <x v="3"/>
    <e v="#N/A"/>
    <x v="459"/>
  </r>
  <r>
    <m/>
    <m/>
    <s v="4502335209"/>
    <s v="ZNB"/>
    <s v="0800"/>
    <s v=""/>
    <d v="2023-06-06T00:00:00"/>
    <m/>
    <m/>
    <m/>
    <s v="40015371"/>
    <s v="כהנא בלהה"/>
    <s v="056521206"/>
    <s v="3"/>
    <n v="14452.64"/>
    <s v="ILS"/>
    <n v="14452.64"/>
    <n v="48.15"/>
    <n v="7165.08"/>
    <n v="6959.16"/>
    <n v="7493.48"/>
    <s v=""/>
    <s v=" התקשרות לצורך גישור בתיק בנימין מורבסקי מס הליך ת"/>
    <s v=""/>
    <n v="0"/>
    <s v="@FM@"/>
    <s v="76"/>
    <s v=""/>
    <s v="311227151"/>
    <s v="  6,124.00"/>
    <s v="עמיחי ציסמריו"/>
    <n v="7493.48"/>
    <n v="0"/>
    <n v="1507"/>
    <e v="#NUM!"/>
    <n v="48.15"/>
    <e v="#DIV/0!"/>
    <x v="3"/>
    <e v="#N/A"/>
    <x v="58"/>
  </r>
  <r>
    <m/>
    <m/>
    <s v="4502342385"/>
    <s v="ZPFC"/>
    <s v="0800"/>
    <s v=""/>
    <d v="2023-06-25T00:00:00"/>
    <m/>
    <m/>
    <m/>
    <s v="40001103"/>
    <s v="קרביץ )4791( בעמ"/>
    <s v="510674039"/>
    <s v="3"/>
    <n v="14131.91"/>
    <s v="ILS"/>
    <n v="14131.91"/>
    <n v="82.88"/>
    <n v="11694.43"/>
    <n v="12690.48"/>
    <n v="2812.46"/>
    <s v=""/>
    <s v=" ציוד משרדי עבור רישום והסדר מקרקעין י-ם שמואל בן"/>
    <s v="X"/>
    <n v="0"/>
    <s v="@FM@"/>
    <s v="07"/>
    <s v=""/>
    <s v="311227151"/>
    <s v=""/>
    <s v="יאיר אבוחצירה"/>
    <n v="2431.39"/>
    <n v="0"/>
    <n v="1507"/>
    <e v="#NUM!"/>
    <n v="82.88"/>
    <e v="#DIV/0!"/>
    <x v="3"/>
    <e v="#N/A"/>
    <x v="171"/>
  </r>
  <r>
    <m/>
    <m/>
    <s v="4502343652"/>
    <s v="ZNB"/>
    <s v="0800"/>
    <s v=""/>
    <d v="2023-06-28T00:00:00"/>
    <m/>
    <m/>
    <m/>
    <s v="10000021"/>
    <s v="לשכת הפירסום הממשלתי"/>
    <s v=""/>
    <s v="3"/>
    <n v="115000"/>
    <s v="ILS"/>
    <n v="115000"/>
    <n v="20.48"/>
    <n v="23550"/>
    <n v="23509.55"/>
    <n v="91450"/>
    <s v=""/>
    <s v=" פרסום בעיתון עבור רשם המפלגות לרישום ושינויים במפ"/>
    <s v=""/>
    <n v="0"/>
    <s v="@FM@"/>
    <s v="23"/>
    <s v="12"/>
    <s v="311227151"/>
    <s v=""/>
    <s v="רונן צור"/>
    <n v="91450"/>
    <n v="0"/>
    <n v="1507"/>
    <e v="#NUM!"/>
    <n v="20.48"/>
    <e v="#DIV/0!"/>
    <x v="3"/>
    <e v="#N/A"/>
    <x v="815"/>
  </r>
  <r>
    <m/>
    <m/>
    <s v="4502344701"/>
    <s v="ZNB"/>
    <s v="0800"/>
    <s v=""/>
    <d v="2023-07-02T00:00:00"/>
    <m/>
    <m/>
    <m/>
    <s v="42117507"/>
    <s v="עדי זרנקין - יישוב סכסוכים בע&quot;מ"/>
    <s v="516066198"/>
    <s v="3"/>
    <n v="52146.559999999998"/>
    <s v="ILS"/>
    <n v="52146.559999999998"/>
    <n v="0"/>
    <n v="0"/>
    <n v="0"/>
    <n v="52146.559999999998"/>
    <s v=""/>
    <s v=" גישור בתיק נטלי פלר 5066-02-22 הלשכה המשפטית , אב"/>
    <s v=""/>
    <n v="0"/>
    <s v="@FM@"/>
    <s v="76"/>
    <s v=""/>
    <s v="311227151"/>
    <s v=" 44,192.00"/>
    <s v="עמיחי ציסמריו"/>
    <n v="52146.559999999998"/>
    <n v="0"/>
    <n v="1507"/>
    <e v="#NUM!"/>
    <n v="0"/>
    <e v="#DIV/0!"/>
    <x v="3"/>
    <e v="#N/A"/>
    <x v="904"/>
  </r>
  <r>
    <m/>
    <m/>
    <s v="4502348142"/>
    <s v="ZPFC"/>
    <s v="0800"/>
    <s v=""/>
    <d v="2023-07-10T00:00:00"/>
    <m/>
    <m/>
    <m/>
    <s v="41478789"/>
    <s v="ארגותרפי בע&quot;מ"/>
    <s v="515449114"/>
    <s v="3"/>
    <n v="1203.5999999999999"/>
    <s v="ILS"/>
    <n v="1203.5999999999999"/>
    <n v="0"/>
    <n v="0"/>
    <n v="0"/>
    <n v="1203.5999999999999"/>
    <s v=""/>
    <s v=" כסא אורטופדי עבור העובדת נוית ישראלי, סנגוריה ציב"/>
    <s v=""/>
    <n v="0"/>
    <s v="@FM@"/>
    <s v="23"/>
    <s v="57"/>
    <s v="311227151"/>
    <s v=""/>
    <s v="נוית רחל ישראלי"/>
    <n v="1203.5999999999999"/>
    <n v="0"/>
    <n v="1507"/>
    <e v="#NUM!"/>
    <n v="0"/>
    <e v="#DIV/0!"/>
    <x v="3"/>
    <e v="#N/A"/>
    <x v="231"/>
  </r>
  <r>
    <m/>
    <m/>
    <s v="4502351461"/>
    <s v="ZNB"/>
    <s v="0800"/>
    <s v=""/>
    <d v="2023-07-19T00:00:00"/>
    <m/>
    <m/>
    <m/>
    <s v="40302257"/>
    <s v="רדיאנו צביה"/>
    <s v="053627709"/>
    <s v="3"/>
    <n v="17518.29"/>
    <s v="ILS"/>
    <n v="17518.29"/>
    <n v="41.83"/>
    <n v="7274.48"/>
    <n v="7274.48"/>
    <n v="10201.69"/>
    <s v=""/>
    <s v=" קורס בנושא כתיבה שירותית שלושה מפגשים- 25 משתתפים"/>
    <s v=""/>
    <n v="0"/>
    <s v="@FM@"/>
    <s v="23"/>
    <s v="57"/>
    <s v="311227151"/>
    <s v=""/>
    <s v="שירן מזרחי"/>
    <n v="10201.69"/>
    <n v="0"/>
    <n v="1507"/>
    <e v="#NUM!"/>
    <n v="41.83"/>
    <e v="#DIV/0!"/>
    <x v="3"/>
    <e v="#N/A"/>
    <x v="905"/>
  </r>
  <r>
    <m/>
    <m/>
    <s v="4502352886"/>
    <s v="ZPFC"/>
    <s v="0800"/>
    <s v=""/>
    <d v="2023-07-23T00:00:00"/>
    <m/>
    <m/>
    <m/>
    <s v="40003734"/>
    <s v="חב המשקם לתעסוקת קשישים ובעלי כושר"/>
    <s v="510355720"/>
    <s v="3"/>
    <n v="90624"/>
    <s v="ILS"/>
    <n v="90624"/>
    <n v="93.75"/>
    <n v="84240"/>
    <n v="84240"/>
    <n v="5664"/>
    <s v=""/>
    <s v=" תיקי פעולה עפ&quot;י פרוטוקול 503/23 מיום 19/02/2023,"/>
    <s v=""/>
    <n v="0"/>
    <s v="@FM@"/>
    <s v="23"/>
    <s v="10"/>
    <s v="311227151"/>
    <s v=""/>
    <s v="יאיר אבוחצירה"/>
    <n v="5664"/>
    <n v="0"/>
    <n v="1507"/>
    <e v="#NUM!"/>
    <n v="93.75"/>
    <e v="#DIV/0!"/>
    <x v="3"/>
    <e v="#N/A"/>
    <x v="906"/>
  </r>
  <r>
    <m/>
    <m/>
    <s v="4502355048"/>
    <s v="ZPFC"/>
    <s v="0800"/>
    <s v=""/>
    <d v="2023-07-30T00:00:00"/>
    <m/>
    <m/>
    <m/>
    <s v="40331603"/>
    <s v="מנטבר אמנים והפקות בע&quot;מ"/>
    <s v="512523812"/>
    <s v="3"/>
    <n v="155482.32"/>
    <s v="ILS"/>
    <n v="155482.32"/>
    <n v="86.63"/>
    <n v="133778.97"/>
    <n v="133778.97"/>
    <n v="20821.099999999999"/>
    <s v=""/>
    <s v=" יום גיבוש בתאריך ה12.9 עבור 300 משתתפים, הרשות לר"/>
    <s v=""/>
    <n v="0"/>
    <s v="@FM@"/>
    <s v="07"/>
    <s v=""/>
    <s v="311227151"/>
    <s v=""/>
    <s v="יאיר אבוחצירה"/>
    <n v="20821.099999999999"/>
    <n v="0"/>
    <n v="1507"/>
    <e v="#NUM!"/>
    <n v="86.63"/>
    <e v="#DIV/0!"/>
    <x v="3"/>
    <e v="#N/A"/>
    <x v="666"/>
  </r>
  <r>
    <m/>
    <m/>
    <s v="4502360702"/>
    <s v="ZPFC"/>
    <s v="0800"/>
    <s v=""/>
    <d v="2023-08-13T00:00:00"/>
    <m/>
    <m/>
    <m/>
    <s v="40328129"/>
    <s v="ד.מ. )0003( הנדסה בע&quot;מ"/>
    <s v="513228726"/>
    <s v="3"/>
    <n v="806.84"/>
    <s v="ILS"/>
    <n v="806.84"/>
    <n v="0"/>
    <n v="0"/>
    <n v="0"/>
    <n v="806.84"/>
    <s v=""/>
    <s v=" חיבור למסך עבור רשות התאגידים רונן צור 0506216200"/>
    <s v=""/>
    <n v="0"/>
    <s v="@FM@"/>
    <s v="07"/>
    <s v=""/>
    <s v="311227151"/>
    <s v=""/>
    <s v="רונן צור"/>
    <n v="806.84"/>
    <n v="0"/>
    <n v="1507"/>
    <e v="#NUM!"/>
    <n v="0"/>
    <e v="#DIV/0!"/>
    <x v="3"/>
    <e v="#N/A"/>
    <x v="907"/>
  </r>
  <r>
    <m/>
    <m/>
    <s v="4502362570"/>
    <s v="ZNB"/>
    <s v="0800"/>
    <s v=""/>
    <d v="2023-08-17T00:00:00"/>
    <m/>
    <m/>
    <m/>
    <s v="40486612"/>
    <s v="מירטק סטודיוגרף בע&quot;מ"/>
    <s v="511934218"/>
    <s v="3"/>
    <n v="2655"/>
    <s v="ILS"/>
    <n v="2655"/>
    <n v="0"/>
    <n v="0"/>
    <n v="0"/>
    <n v="2655"/>
    <s v=""/>
    <s v=" מגן קיר , רשות התאגידים-רונן צור 050-6216200 התשל"/>
    <s v=""/>
    <n v="0"/>
    <s v="@FM@"/>
    <s v="23"/>
    <s v="57"/>
    <s v="311227151"/>
    <s v=""/>
    <s v="רונן צור"/>
    <n v="2655"/>
    <n v="0"/>
    <n v="1507"/>
    <e v="#NUM!"/>
    <n v="0"/>
    <e v="#DIV/0!"/>
    <x v="3"/>
    <e v="#N/A"/>
    <x v="908"/>
  </r>
  <r>
    <m/>
    <m/>
    <s v="4502363889"/>
    <s v="ZPFC"/>
    <s v="0800"/>
    <s v=""/>
    <d v="2023-08-21T00:00:00"/>
    <m/>
    <m/>
    <m/>
    <s v="40003692"/>
    <s v="טופ-ליין יבוא ושיווק רהיטים בע&quot;מ"/>
    <s v="511613564"/>
    <s v="3"/>
    <n v="118405.83"/>
    <s v="ILS"/>
    <n v="118405.83"/>
    <n v="98.36"/>
    <n v="116853.51"/>
    <n v="117760.34"/>
    <n v="1488.92"/>
    <s v=""/>
    <s v=" כסאות עובד+מנהל+ח.ישיבות ופינות המתנה, סיוע משפטי"/>
    <s v="X"/>
    <n v="0"/>
    <s v="@FM@"/>
    <s v="07"/>
    <s v=""/>
    <s v="311227151"/>
    <s v=""/>
    <s v="רונית הראל"/>
    <n v="1387.68"/>
    <n v="0"/>
    <n v="1507"/>
    <e v="#NUM!"/>
    <n v="98.36"/>
    <e v="#DIV/0!"/>
    <x v="3"/>
    <e v="#N/A"/>
    <x v="909"/>
  </r>
  <r>
    <m/>
    <m/>
    <s v="4502364945"/>
    <s v="ZPFC"/>
    <s v="0800"/>
    <s v=""/>
    <d v="2023-08-24T00:00:00"/>
    <m/>
    <m/>
    <m/>
    <s v="40001103"/>
    <s v="קרביץ )4791( בעמ"/>
    <s v="510674039"/>
    <s v="3"/>
    <n v="4262.37"/>
    <s v="ILS"/>
    <n v="4262.37"/>
    <n v="67.790000000000006"/>
    <n v="2881.35"/>
    <n v="3195.04"/>
    <n v="1597.48"/>
    <s v=""/>
    <s v=" ציוד משרדי עבור סנגוריה ציבורית ת&quot;א, רוחמה שמואלי"/>
    <s v="X"/>
    <n v="0"/>
    <s v="@FM@"/>
    <s v="07"/>
    <s v=""/>
    <s v="311227151"/>
    <s v=""/>
    <s v="רוחמה שמואלי"/>
    <n v="1381.02"/>
    <n v="0"/>
    <n v="1507"/>
    <e v="#NUM!"/>
    <n v="67.790000000000006"/>
    <e v="#DIV/0!"/>
    <x v="3"/>
    <e v="#N/A"/>
    <x v="171"/>
  </r>
  <r>
    <m/>
    <m/>
    <s v="4502368665"/>
    <s v="ZPFC"/>
    <s v="0800"/>
    <s v=""/>
    <d v="2023-09-05T00:00:00"/>
    <m/>
    <m/>
    <m/>
    <s v="40001103"/>
    <s v="קרביץ )4791( בעמ"/>
    <s v="510674039"/>
    <s v="3"/>
    <n v="1633.96"/>
    <s v="ILS"/>
    <n v="1633.96"/>
    <n v="87.1"/>
    <n v="1421.56"/>
    <n v="1576.31"/>
    <n v="245.69"/>
    <s v=""/>
    <s v=" כיבוד משקי, רשות התאגידים-רונן צור 050-6216200 כת"/>
    <s v="X"/>
    <n v="0"/>
    <s v="@FM@"/>
    <s v="07"/>
    <s v=""/>
    <s v="311227151"/>
    <s v=""/>
    <s v="רונן צור"/>
    <n v="212.4"/>
    <n v="0"/>
    <n v="1507"/>
    <e v="#NUM!"/>
    <n v="87.1"/>
    <e v="#DIV/0!"/>
    <x v="3"/>
    <e v="#N/A"/>
    <x v="175"/>
  </r>
  <r>
    <m/>
    <m/>
    <s v="4502368669"/>
    <s v="ZPFC"/>
    <s v="0800"/>
    <s v=""/>
    <d v="2023-09-05T00:00:00"/>
    <m/>
    <m/>
    <m/>
    <s v="40386641"/>
    <s v="שטראוס מים בע&quot;מ"/>
    <s v="513919779"/>
    <s v="3"/>
    <n v="2360"/>
    <s v="ILS"/>
    <n v="2360"/>
    <n v="20"/>
    <n v="468"/>
    <n v="468"/>
    <n v="1888"/>
    <s v=""/>
    <s v=" העתקות של מתקני שתיה, לשכה ראשית- רון ויצלינג 050"/>
    <s v=""/>
    <n v="0"/>
    <s v="@FM@"/>
    <s v="07"/>
    <s v=""/>
    <s v="311227151"/>
    <s v=""/>
    <s v="רון ויצלינג"/>
    <n v="1888"/>
    <n v="0"/>
    <n v="1507"/>
    <e v="#NUM!"/>
    <n v="20"/>
    <e v="#DIV/0!"/>
    <x v="3"/>
    <e v="#N/A"/>
    <x v="910"/>
  </r>
  <r>
    <m/>
    <m/>
    <s v="4502371852"/>
    <s v="ZNB"/>
    <s v="0800"/>
    <s v=""/>
    <d v="2023-09-13T00:00:00"/>
    <m/>
    <m/>
    <m/>
    <s v="40158794"/>
    <s v="הדקה התשעים בע&quot;מ"/>
    <s v="512543927"/>
    <s v="3"/>
    <n v="20154.400000000001"/>
    <s v="ILS"/>
    <n v="20154.400000000001"/>
    <n v="0"/>
    <n v="0"/>
    <n v="0"/>
    <n v="20154.400000000001"/>
    <s v=""/>
    <s v=" לינות עבור סמינר מנהלים, רישום והסדר מקרקעין - הנ"/>
    <s v=""/>
    <n v="0"/>
    <s v="@FM@"/>
    <s v="23"/>
    <s v="57"/>
    <s v="311227151"/>
    <s v=""/>
    <s v="יאיר אבוחצירה"/>
    <n v="20154.400000000001"/>
    <n v="0"/>
    <n v="1507"/>
    <e v="#NUM!"/>
    <n v="0"/>
    <e v="#DIV/0!"/>
    <x v="3"/>
    <e v="#N/A"/>
    <x v="361"/>
  </r>
  <r>
    <m/>
    <m/>
    <s v="4502378139"/>
    <s v="ZNB"/>
    <s v="0800"/>
    <s v=""/>
    <d v="2023-10-11T00:00:00"/>
    <m/>
    <m/>
    <m/>
    <s v="41566424"/>
    <s v="דאיך אורן"/>
    <s v="039390216"/>
    <s v="3"/>
    <n v="1239"/>
    <s v="ILS"/>
    <n v="1239"/>
    <n v="0"/>
    <n v="0"/>
    <n v="0"/>
    <n v="1239"/>
    <s v=""/>
    <s v=" שירותי הדברה, רישום והסדר מקרקעין הנהלה- יאיר אבו"/>
    <s v=""/>
    <n v="0"/>
    <s v="@FM@"/>
    <s v="23"/>
    <s v="57"/>
    <s v="311227151"/>
    <s v=""/>
    <s v="יאיר אבוחצירה"/>
    <n v="1239"/>
    <n v="0"/>
    <n v="1507"/>
    <e v="#NUM!"/>
    <n v="0"/>
    <e v="#DIV/0!"/>
    <x v="3"/>
    <e v="#N/A"/>
    <x v="16"/>
  </r>
  <r>
    <m/>
    <m/>
    <s v="4502378666"/>
    <s v="ZNB"/>
    <s v="0800"/>
    <s v=""/>
    <d v="2023-10-12T00:00:00"/>
    <m/>
    <m/>
    <m/>
    <s v="41578292"/>
    <s v="כולנא ירושלים (ע''ר)"/>
    <s v=""/>
    <s v="3"/>
    <n v="1200"/>
    <s v="ILS"/>
    <n v="1200"/>
    <n v="0"/>
    <n v="0"/>
    <n v="0"/>
    <n v="1200"/>
    <s v=""/>
    <s v=" סיור ואירוח בקונסוליה, הזמנה בדיעבד- אישור חשב מצ"/>
    <s v=""/>
    <n v="0"/>
    <s v="@FM@"/>
    <s v="23"/>
    <s v="57"/>
    <s v="311227151"/>
    <s v=""/>
    <s v="רוחמה שמואלי"/>
    <n v="1200"/>
    <n v="0"/>
    <n v="1507"/>
    <e v="#NUM!"/>
    <n v="0"/>
    <e v="#DIV/0!"/>
    <x v="3"/>
    <e v="#N/A"/>
    <x v="911"/>
  </r>
  <r>
    <m/>
    <m/>
    <s v="4502401082"/>
    <s v="ZNB"/>
    <s v="0800"/>
    <s v=""/>
    <d v="2023-12-03T00:00:00"/>
    <m/>
    <m/>
    <m/>
    <s v="41609461"/>
    <s v="מוטי דפוס צבעי הקשת בע&quot;מ"/>
    <s v="515788024"/>
    <s v="3"/>
    <n v="531"/>
    <s v="ILS"/>
    <n v="531"/>
    <n v="0"/>
    <n v="0"/>
    <n v="0"/>
    <n v="531"/>
    <s v=""/>
    <s v=" רולאפ עבור סנגוריה י-ם, ענת זיו 050-6216498 התשלו"/>
    <s v=""/>
    <n v="0"/>
    <s v="@FM@"/>
    <s v="23"/>
    <s v="57"/>
    <s v="311227151"/>
    <s v=""/>
    <s v="ענת זיו"/>
    <n v="531"/>
    <n v="0"/>
    <n v="1507"/>
    <e v="#NUM!"/>
    <n v="0"/>
    <e v="#DIV/0!"/>
    <x v="3"/>
    <e v="#N/A"/>
    <x v="912"/>
  </r>
  <r>
    <m/>
    <m/>
    <s v="4502402943"/>
    <s v="ZPFC"/>
    <s v="0800"/>
    <s v=""/>
    <d v="2023-12-05T00:00:00"/>
    <m/>
    <m/>
    <m/>
    <s v="40001103"/>
    <s v="קרביץ )4791( בעמ"/>
    <s v="510674039"/>
    <s v="3"/>
    <n v="3970.93"/>
    <s v="ILS"/>
    <n v="3970.93"/>
    <n v="99.43"/>
    <n v="3970.78"/>
    <n v="4378.09"/>
    <n v="20.149999999999999"/>
    <s v=""/>
    <s v=" ציוד משרדי, נציבות שוויון זכויות לאנשים עם מוגבלו"/>
    <s v="X"/>
    <n v="0"/>
    <s v="@FM@"/>
    <s v="07"/>
    <s v=""/>
    <s v="311227151"/>
    <s v=""/>
    <s v="אפרת מצליח"/>
    <n v="17.420000000000002"/>
    <n v="0"/>
    <n v="1507"/>
    <e v="#NUM!"/>
    <n v="99.43"/>
    <e v="#DIV/0!"/>
    <x v="3"/>
    <e v="#N/A"/>
    <x v="171"/>
  </r>
  <r>
    <m/>
    <m/>
    <s v="4502403004"/>
    <s v="ZNB"/>
    <s v="0800"/>
    <s v=""/>
    <d v="2023-12-05T00:00:00"/>
    <m/>
    <m/>
    <m/>
    <s v="10000021"/>
    <s v="לשכת הפירסום הממשלתי"/>
    <s v=""/>
    <s v="3"/>
    <n v="280000"/>
    <s v="ILS"/>
    <n v="280000"/>
    <n v="87.24"/>
    <n v="244270.14"/>
    <n v="244270.14"/>
    <n v="35729.86"/>
    <s v=""/>
    <s v=" מיתוג מיזם &quot;גיידסטאר&quot;, רשות התאגידים, רונן צור, 0"/>
    <s v=""/>
    <n v="0"/>
    <s v="@FM@"/>
    <s v="23"/>
    <s v="12"/>
    <s v="311227151"/>
    <s v=""/>
    <s v=""/>
    <n v="35729.86"/>
    <n v="0"/>
    <n v="1507"/>
    <e v="#NUM!"/>
    <n v="87.24"/>
    <e v="#DIV/0!"/>
    <x v="3"/>
    <e v="#N/A"/>
    <x v="913"/>
  </r>
  <r>
    <m/>
    <m/>
    <s v="4502405018"/>
    <s v="ZNB"/>
    <s v="0800"/>
    <s v=""/>
    <d v="2023-12-10T00:00:00"/>
    <m/>
    <m/>
    <m/>
    <s v="40328129"/>
    <s v="ד.מ. )0003( הנדסה בע&quot;מ"/>
    <s v="513228726"/>
    <s v="3"/>
    <n v="1899.26"/>
    <s v="ILS"/>
    <n v="1899.26"/>
    <n v="78.8"/>
    <n v="1492.57"/>
    <n v="1492.57"/>
    <n v="404.97"/>
    <s v=""/>
    <s v=" מולטימדיה עבור פרויקט הדר דפנה 13 חטיבת תפעול ולו"/>
    <s v=""/>
    <n v="0"/>
    <s v="@FM@"/>
    <s v="23"/>
    <s v="57"/>
    <s v="311227151"/>
    <s v=""/>
    <s v="רחלי גרינברג"/>
    <n v="404.98"/>
    <n v="0"/>
    <n v="1507"/>
    <e v="#NUM!"/>
    <n v="78.8"/>
    <e v="#DIV/0!"/>
    <x v="3"/>
    <e v="#N/A"/>
    <x v="349"/>
  </r>
  <r>
    <m/>
    <m/>
    <s v="4502405637"/>
    <s v="ZNB"/>
    <s v="0800"/>
    <s v=""/>
    <d v="2023-12-11T00:00:00"/>
    <m/>
    <m/>
    <m/>
    <s v="10000021"/>
    <s v="לשכת הפירסום הממשלתי"/>
    <s v=""/>
    <s v="3"/>
    <n v="52500"/>
    <s v="ILS"/>
    <n v="52500"/>
    <n v="96.79"/>
    <n v="50812.5"/>
    <n v="50812.5"/>
    <n v="1687.5"/>
    <s v=""/>
    <s v=" פרסומים, רשות התאגידים, רונן צור, 050-6216200 התש"/>
    <s v=""/>
    <n v="0"/>
    <s v="@FM@"/>
    <s v="23"/>
    <s v="12"/>
    <s v="311227151"/>
    <s v=""/>
    <s v="רונן צור"/>
    <n v="1687.5"/>
    <n v="0"/>
    <n v="1507"/>
    <e v="#NUM!"/>
    <n v="96.79"/>
    <e v="#DIV/0!"/>
    <x v="3"/>
    <e v="#N/A"/>
    <x v="914"/>
  </r>
  <r>
    <m/>
    <m/>
    <s v="4502405832"/>
    <s v="ZPFC"/>
    <s v="0800"/>
    <s v=""/>
    <d v="2023-12-11T00:00:00"/>
    <m/>
    <m/>
    <m/>
    <s v="40328129"/>
    <s v="ד.מ. )0003( הנדסה בע&quot;מ"/>
    <s v="513228726"/>
    <s v="3"/>
    <n v="29047.42"/>
    <s v="ILS"/>
    <n v="29047.42"/>
    <n v="0"/>
    <n v="0"/>
    <n v="0"/>
    <n v="27501.95"/>
    <s v=""/>
    <s v=" שדרוג חדרי מנהלים לאחר שיפוץ מושקוביץ ת&quot;א, חטיבת"/>
    <s v="X"/>
    <n v="0"/>
    <s v="@FM@"/>
    <s v="07"/>
    <s v=""/>
    <s v="311227151"/>
    <s v=""/>
    <s v="יהודה כהן"/>
    <n v="29047.42"/>
    <n v="0"/>
    <n v="1507"/>
    <e v="#NUM!"/>
    <n v="0"/>
    <e v="#DIV/0!"/>
    <x v="3"/>
    <e v="#N/A"/>
    <x v="915"/>
  </r>
  <r>
    <m/>
    <m/>
    <s v="4502405923"/>
    <s v="ZPFC"/>
    <s v="0800"/>
    <s v=""/>
    <d v="2023-12-11T00:00:00"/>
    <m/>
    <m/>
    <m/>
    <s v="40328129"/>
    <s v="ד.מ. )0003( הנדסה בע&quot;מ"/>
    <s v="513228726"/>
    <s v="3"/>
    <n v="117068.13"/>
    <s v="ILS"/>
    <n v="117068.13"/>
    <n v="0"/>
    <n v="0"/>
    <n v="0"/>
    <n v="112837.98"/>
    <s v=""/>
    <s v=" מולטימדיה שדרוג ישיבות- סיוע משפטי בית מושקוביץ ח"/>
    <s v="X"/>
    <n v="0"/>
    <s v="@FM@"/>
    <s v="07"/>
    <s v=""/>
    <s v="311227151"/>
    <s v=""/>
    <s v="יהודה כהן"/>
    <n v="117068.13"/>
    <n v="0"/>
    <n v="1507"/>
    <e v="#NUM!"/>
    <n v="0"/>
    <e v="#DIV/0!"/>
    <x v="3"/>
    <e v="#N/A"/>
    <x v="349"/>
  </r>
  <r>
    <m/>
    <m/>
    <s v="4502405958"/>
    <s v="ZPFC"/>
    <s v="0800"/>
    <s v=""/>
    <d v="2023-12-11T00:00:00"/>
    <m/>
    <m/>
    <m/>
    <s v="40328129"/>
    <s v="ד.מ. )0003( הנדסה בע&quot;מ"/>
    <s v="513228726"/>
    <s v="3"/>
    <n v="14692.31"/>
    <s v="ILS"/>
    <n v="14692.31"/>
    <n v="0"/>
    <n v="0"/>
    <n v="0"/>
    <n v="14135.9"/>
    <s v=""/>
    <s v=" מולטימדיה שדרוג חדרי ישיבות קומה 1 בית מושקוביץ ת"/>
    <s v="X"/>
    <n v="0"/>
    <s v="@FM@"/>
    <s v="07"/>
    <s v=""/>
    <s v="311227151"/>
    <s v=""/>
    <s v="יהודה כהן"/>
    <n v="14692.31"/>
    <n v="0"/>
    <n v="1507"/>
    <e v="#NUM!"/>
    <n v="0"/>
    <e v="#DIV/0!"/>
    <x v="3"/>
    <e v="#N/A"/>
    <x v="349"/>
  </r>
  <r>
    <m/>
    <m/>
    <s v="4502406212"/>
    <s v="ZPFC"/>
    <s v="0800"/>
    <s v=""/>
    <d v="2023-12-11T00:00:00"/>
    <m/>
    <m/>
    <m/>
    <s v="40008948"/>
    <s v="רהיטי הכח )1991( בע&quot;מ"/>
    <s v="511599920"/>
    <s v="3"/>
    <n v="101530.15"/>
    <s v="ILS"/>
    <n v="101530.15"/>
    <n v="0"/>
    <n v="48200.05"/>
    <n v="0"/>
    <n v="108937.71"/>
    <s v=""/>
    <s v=" כסאות עבור פרויקט חולון, רישום והסדר מקרקעין, יאי"/>
    <s v="X"/>
    <n v="0"/>
    <s v="@FM@"/>
    <s v="07"/>
    <s v=""/>
    <s v="311227151"/>
    <s v=""/>
    <s v="יאיר אבוחצירה"/>
    <n v="101530.15"/>
    <n v="0"/>
    <n v="1507"/>
    <e v="#NUM!"/>
    <n v="0"/>
    <e v="#DIV/0!"/>
    <x v="3"/>
    <e v="#N/A"/>
    <x v="463"/>
  </r>
  <r>
    <m/>
    <m/>
    <s v="4502406225"/>
    <s v="ZNB"/>
    <s v="0800"/>
    <s v=""/>
    <d v="2023-12-11T00:00:00"/>
    <m/>
    <m/>
    <m/>
    <s v="40328129"/>
    <s v="ד.מ. )0003( הנדסה בע&quot;מ"/>
    <s v="513228726"/>
    <s v=""/>
    <n v="8415.2900000000009"/>
    <s v="ILS"/>
    <n v="8415.2900000000009"/>
    <n v="0"/>
    <n v="0"/>
    <n v="0"/>
    <n v="0"/>
    <s v="X"/>
    <s v=""/>
    <s v="X"/>
    <n v="0"/>
    <s v="@FM@"/>
    <s v=""/>
    <s v=""/>
    <s v="311227151"/>
    <s v=""/>
    <s v=""/>
    <n v="8415.2900000000009"/>
    <n v="0"/>
    <n v="1507"/>
    <e v="#NUM!"/>
    <n v="0"/>
    <e v="#DIV/0!"/>
    <x v="3"/>
    <e v="#N/A"/>
    <x v="322"/>
  </r>
  <r>
    <m/>
    <m/>
    <s v="4502406226"/>
    <s v="ZPFC"/>
    <s v="0800"/>
    <s v=""/>
    <d v="2023-12-11T00:00:00"/>
    <m/>
    <m/>
    <m/>
    <s v="40328129"/>
    <s v="ד.מ. )0003( הנדסה בע&quot;מ"/>
    <s v="513228726"/>
    <s v="3"/>
    <n v="8487.2099999999991"/>
    <s v="ILS"/>
    <n v="8487.2099999999991"/>
    <n v="0"/>
    <n v="0"/>
    <n v="0"/>
    <n v="8223.6200000000008"/>
    <s v=""/>
    <s v=" מולטימדיה שדרוג ח.ישיבות אפוטורופוס כללי, שיפוץ ב"/>
    <s v="X"/>
    <n v="0"/>
    <s v="@FM@"/>
    <s v="07"/>
    <s v=""/>
    <s v="311227151"/>
    <s v=""/>
    <s v="נורית יוחאי"/>
    <n v="8487.2099999999991"/>
    <n v="0"/>
    <n v="1507"/>
    <e v="#NUM!"/>
    <n v="0"/>
    <e v="#DIV/0!"/>
    <x v="3"/>
    <e v="#N/A"/>
    <x v="349"/>
  </r>
  <r>
    <m/>
    <m/>
    <s v="4502406228"/>
    <s v="ZPFC"/>
    <s v="0800"/>
    <s v=""/>
    <d v="2023-12-11T00:00:00"/>
    <m/>
    <m/>
    <m/>
    <s v="40328129"/>
    <s v="ד.מ. )0003( הנדסה בע&quot;מ"/>
    <s v="513228726"/>
    <s v="3"/>
    <n v="7331.45"/>
    <s v="ILS"/>
    <n v="7331.45"/>
    <n v="0"/>
    <n v="0"/>
    <n v="0"/>
    <n v="7022.68"/>
    <s v=""/>
    <s v=" מולטימדיה שדרוג ח.ישיבות קומה 4- תאגידים, שיפוץ ב"/>
    <s v="X"/>
    <n v="0"/>
    <s v="@FM@"/>
    <s v="07"/>
    <s v=""/>
    <s v="311227151"/>
    <s v=""/>
    <s v="רונן צור"/>
    <n v="7331.45"/>
    <n v="0"/>
    <n v="1507"/>
    <e v="#NUM!"/>
    <n v="0"/>
    <e v="#DIV/0!"/>
    <x v="3"/>
    <e v="#N/A"/>
    <x v="349"/>
  </r>
  <r>
    <m/>
    <m/>
    <s v="4502411694"/>
    <s v="ZPFC"/>
    <s v="0800"/>
    <s v=""/>
    <d v="2023-12-21T00:00:00"/>
    <m/>
    <m/>
    <m/>
    <s v="40328129"/>
    <s v="ד.מ. )0003( הנדסה בע&quot;מ"/>
    <s v="513228726"/>
    <s v="3"/>
    <n v="16897.599999999999"/>
    <s v="ILS"/>
    <n v="16897.599999999999"/>
    <n v="95"/>
    <n v="15931"/>
    <n v="16153.9"/>
    <n v="925.05"/>
    <s v=""/>
    <s v=" שעות עבודה עבור התקנות מולטימדיה לפרויקטים, חטיבת"/>
    <s v="X"/>
    <n v="0"/>
    <s v="@FM@"/>
    <s v="07"/>
    <s v=""/>
    <s v="311227151"/>
    <s v=""/>
    <s v="יהודה כהן"/>
    <n v="844.88"/>
    <n v="0"/>
    <n v="1507"/>
    <e v="#NUM!"/>
    <n v="95"/>
    <e v="#DIV/0!"/>
    <x v="3"/>
    <e v="#N/A"/>
    <x v="916"/>
  </r>
  <r>
    <m/>
    <m/>
    <s v="4502425377"/>
    <s v="ZNB"/>
    <s v="0800"/>
    <s v=""/>
    <d v="2024-01-22T00:00:00"/>
    <m/>
    <m/>
    <m/>
    <s v="40937183"/>
    <s v="יעקב רובין-משרד עו&quot;ד"/>
    <s v="558094447"/>
    <s v="3"/>
    <n v="50427.35"/>
    <s v="ILS"/>
    <n v="50427.35"/>
    <n v="0"/>
    <n v="0"/>
    <n v="0"/>
    <n v="50427.35"/>
    <s v=""/>
    <s v=" ייצוג, הלשכה המשפטית -אבי אלמי 0542606717 התשלום"/>
    <s v=""/>
    <n v="0"/>
    <s v="@FM@"/>
    <s v="23"/>
    <s v="57"/>
    <s v="311227151"/>
    <s v=""/>
    <s v="עמיחי ציסמריו"/>
    <n v="50427.35"/>
    <n v="0"/>
    <n v="1507"/>
    <e v="#NUM!"/>
    <n v="0"/>
    <e v="#DIV/0!"/>
    <x v="3"/>
    <e v="#N/A"/>
    <x v="917"/>
  </r>
  <r>
    <m/>
    <m/>
    <s v="4502425679"/>
    <s v="ZPFC"/>
    <s v="0800"/>
    <s v=""/>
    <d v="2024-01-22T00:00:00"/>
    <m/>
    <m/>
    <m/>
    <s v="40200779"/>
    <s v="א&quot;ד מירז תעשיות בע&quot;מ"/>
    <s v="511402125"/>
    <s v="3"/>
    <n v="69990.52"/>
    <s v="ILS"/>
    <n v="69990.52"/>
    <n v="0"/>
    <n v="0"/>
    <n v="0"/>
    <n v="66705.77"/>
    <s v=""/>
    <s v=" ריהוט עבור פרויקט בית הדין השרעי רהט, בית הדין הש"/>
    <s v="X"/>
    <n v="0"/>
    <s v="@FM@"/>
    <s v="07"/>
    <s v=""/>
    <s v="311227151"/>
    <s v=""/>
    <s v="קמר אבו אל הוא"/>
    <n v="69990.52"/>
    <n v="0"/>
    <n v="1507"/>
    <e v="#NUM!"/>
    <n v="0"/>
    <e v="#DIV/0!"/>
    <x v="3"/>
    <e v="#N/A"/>
    <x v="459"/>
  </r>
  <r>
    <m/>
    <m/>
    <s v="4502425754"/>
    <s v="ZNB"/>
    <s v="0800"/>
    <s v=""/>
    <d v="2024-01-29T00:00:00"/>
    <m/>
    <m/>
    <m/>
    <s v="40019561"/>
    <s v="האחים נחמיה (משקאות) בע&quot;מ"/>
    <s v="511037376"/>
    <s v="3"/>
    <n v="990.86"/>
    <s v="ILS"/>
    <n v="990.86"/>
    <n v="89.55"/>
    <n v="882.18"/>
    <n v="882.18"/>
    <n v="103.84"/>
    <s v=""/>
    <s v=" שתיית בכירים, אגף בכיר שירות-שירן מזרחי 050785856"/>
    <s v=""/>
    <n v="0"/>
    <s v="@FM@"/>
    <s v="23"/>
    <s v="57"/>
    <s v="311227151"/>
    <s v=""/>
    <s v="שירן מזרחי"/>
    <n v="108.68"/>
    <n v="0"/>
    <n v="1507"/>
    <e v="#NUM!"/>
    <n v="89.55"/>
    <e v="#DIV/0!"/>
    <x v="3"/>
    <e v="#N/A"/>
    <x v="918"/>
  </r>
  <r>
    <m/>
    <m/>
    <s v="4502429383"/>
    <s v="ZNB"/>
    <s v="0800"/>
    <s v=""/>
    <d v="2024-01-29T00:00:00"/>
    <m/>
    <m/>
    <m/>
    <s v="41061244"/>
    <s v="ה.ד. גלריה בע&quot;מ"/>
    <s v="515028439"/>
    <s v="3"/>
    <n v="4867.5"/>
    <s v="ILS"/>
    <n v="4867.5"/>
    <n v="0"/>
    <n v="0"/>
    <n v="0"/>
    <n v="4867.5"/>
    <s v=""/>
    <s v=" תמונות, רישום והסדר מקרקעין -שמואל בן עמי 052-861"/>
    <s v=""/>
    <n v="0"/>
    <s v="@FM@"/>
    <s v="23"/>
    <s v="57"/>
    <s v="311227151"/>
    <s v=""/>
    <s v="יאיר אבוחצירה"/>
    <n v="4867.5"/>
    <n v="0"/>
    <n v="1507"/>
    <e v="#NUM!"/>
    <n v="0"/>
    <e v="#DIV/0!"/>
    <x v="3"/>
    <e v="#N/A"/>
    <x v="919"/>
  </r>
  <r>
    <m/>
    <m/>
    <s v="4502430269"/>
    <s v="ZNB"/>
    <s v="0800"/>
    <s v=""/>
    <d v="2024-01-31T00:00:00"/>
    <m/>
    <m/>
    <m/>
    <s v="40015371"/>
    <s v="כהנא בלהה"/>
    <s v="056521206"/>
    <s v="3"/>
    <n v="15302.24"/>
    <s v="ILS"/>
    <n v="15302.24"/>
    <n v="45.87"/>
    <n v="7586.28"/>
    <n v="6959.16"/>
    <n v="8343.08"/>
    <s v=""/>
    <s v=" גישור ת&quot;א 30743-03-16 אביבה דזטרוב נ' מ&quot;י - המגשר"/>
    <s v=""/>
    <n v="0"/>
    <s v="@FM@"/>
    <s v="76"/>
    <s v=""/>
    <s v="311227151"/>
    <s v="  6,484.00"/>
    <s v="עמיחי ציסמריו"/>
    <n v="8343.08"/>
    <n v="0"/>
    <n v="1507"/>
    <e v="#NUM!"/>
    <n v="45.87"/>
    <e v="#DIV/0!"/>
    <x v="3"/>
    <e v="#N/A"/>
    <x v="920"/>
  </r>
  <r>
    <m/>
    <m/>
    <s v="4502431268"/>
    <s v="ZPFC"/>
    <s v="0800"/>
    <s v=""/>
    <d v="2024-02-04T00:00:00"/>
    <m/>
    <m/>
    <m/>
    <s v="40510075"/>
    <s v="קולפלו תוכנה בע&quot;מ"/>
    <s v="512799149"/>
    <s v="3"/>
    <n v="4856.3100000000004"/>
    <s v="ILS"/>
    <n v="4856.3100000000004"/>
    <n v="0"/>
    <n v="0"/>
    <n v="0"/>
    <n v="4881.97"/>
    <s v=""/>
    <s v=" מערכת ניהול תורים, אגף בכיר שירות -גלי דוגמא 0543"/>
    <s v="X"/>
    <n v="0"/>
    <s v="@FM@"/>
    <s v="07"/>
    <s v=""/>
    <s v="311227151"/>
    <s v=""/>
    <s v="שניר בן טובים"/>
    <n v="4856.3100000000004"/>
    <n v="0"/>
    <n v="1507"/>
    <e v="#NUM!"/>
    <n v="0"/>
    <e v="#DIV/0!"/>
    <x v="3"/>
    <e v="#N/A"/>
    <x v="921"/>
  </r>
  <r>
    <m/>
    <m/>
    <s v="4502434830"/>
    <s v="ZPFC"/>
    <s v="0800"/>
    <s v=""/>
    <d v="2024-02-11T00:00:00"/>
    <m/>
    <m/>
    <m/>
    <s v="40510075"/>
    <s v="קולפלו תוכנה בע&quot;מ"/>
    <s v="512799149"/>
    <s v="3"/>
    <n v="47200"/>
    <s v="ILS"/>
    <n v="47200"/>
    <n v="0"/>
    <n v="0"/>
    <n v="0"/>
    <n v="55526.98"/>
    <s v=""/>
    <s v=" מודול המאפשר זימון תורים לשיחה טלפונית, אגף בכיר"/>
    <s v="X"/>
    <n v="0"/>
    <s v="@FM@"/>
    <s v="07"/>
    <s v=""/>
    <s v="311227151"/>
    <s v=""/>
    <s v="שירן מזרחי"/>
    <n v="47200"/>
    <n v="0"/>
    <n v="1507"/>
    <e v="#NUM!"/>
    <n v="0"/>
    <e v="#DIV/0!"/>
    <x v="3"/>
    <e v="#N/A"/>
    <x v="922"/>
  </r>
  <r>
    <m/>
    <m/>
    <s v="4502435900"/>
    <s v="ZNB"/>
    <s v="0800"/>
    <s v=""/>
    <d v="2024-02-13T00:00:00"/>
    <m/>
    <m/>
    <m/>
    <s v="41050117"/>
    <s v="טנא רינדה מיכל"/>
    <s v="037336427"/>
    <s v="3"/>
    <n v="955.8"/>
    <s v="ILS"/>
    <n v="955.8"/>
    <n v="0"/>
    <n v="0"/>
    <n v="0"/>
    <n v="955.8"/>
    <s v=""/>
    <s v=" הרצאה &quot;נגישות לנפגעי טראומה&quot; המתקיימת ב25.2.24, נ"/>
    <s v=""/>
    <n v="0"/>
    <s v="@FM@"/>
    <s v="23"/>
    <s v="57"/>
    <s v="311227151"/>
    <s v=""/>
    <s v="אפרת מצליח"/>
    <n v="955.8"/>
    <n v="0"/>
    <n v="1507"/>
    <e v="#NUM!"/>
    <n v="0"/>
    <e v="#DIV/0!"/>
    <x v="3"/>
    <e v="#N/A"/>
    <x v="923"/>
  </r>
  <r>
    <m/>
    <m/>
    <s v="4502438610"/>
    <s v="ZPFC"/>
    <s v="0800"/>
    <s v=""/>
    <d v="2024-02-19T00:00:00"/>
    <m/>
    <m/>
    <m/>
    <s v="40001103"/>
    <s v="קרביץ )4791( בעמ"/>
    <s v="510674039"/>
    <s v="3"/>
    <n v="3009.67"/>
    <s v="ILS"/>
    <n v="3009.67"/>
    <n v="93.64"/>
    <n v="2816.74"/>
    <n v="3138.33"/>
    <n v="223.17"/>
    <s v=""/>
    <s v=" כיבוד משקי, סנגוריה ציבורית מרכז, אפרת מאולבוגט,"/>
    <s v="X"/>
    <n v="0"/>
    <s v="@FM@"/>
    <s v="07"/>
    <s v=""/>
    <s v="311227151"/>
    <s v=""/>
    <s v="אפרת מאולבוגט"/>
    <n v="192.93"/>
    <n v="0"/>
    <n v="1507"/>
    <e v="#NUM!"/>
    <n v="93.64"/>
    <e v="#DIV/0!"/>
    <x v="3"/>
    <e v="#N/A"/>
    <x v="175"/>
  </r>
  <r>
    <m/>
    <m/>
    <s v="4502438650"/>
    <s v="ZPFC"/>
    <s v="0800"/>
    <s v=""/>
    <d v="2024-02-19T00:00:00"/>
    <m/>
    <m/>
    <m/>
    <s v="40001103"/>
    <s v="קרביץ )4791( בעמ"/>
    <s v="510674039"/>
    <s v="3"/>
    <n v="22250.58"/>
    <s v="ILS"/>
    <n v="22250.58"/>
    <n v="99.09"/>
    <n v="22047.82"/>
    <n v="24563.21"/>
    <n v="234.54"/>
    <s v=""/>
    <s v=" ציוד משרדי, רישום והסדר מקרקעין ירושלים, שמואל בן"/>
    <s v="X"/>
    <n v="0"/>
    <s v="@FM@"/>
    <s v="07"/>
    <s v=""/>
    <s v="311227151"/>
    <s v=""/>
    <s v="יאיר אבוחצירה"/>
    <n v="202.76"/>
    <n v="0"/>
    <n v="1507"/>
    <e v="#NUM!"/>
    <n v="99.09"/>
    <e v="#DIV/0!"/>
    <x v="3"/>
    <e v="#N/A"/>
    <x v="171"/>
  </r>
  <r>
    <m/>
    <m/>
    <s v="4502438890"/>
    <s v="ZNB"/>
    <s v="0800"/>
    <s v=""/>
    <d v="2024-02-20T00:00:00"/>
    <m/>
    <m/>
    <m/>
    <s v="40493905"/>
    <s v="אמנון סטרשנוב - בוררויות וגישורים"/>
    <s v="514293562"/>
    <s v="3"/>
    <n v="26715.25"/>
    <s v="ILS"/>
    <n v="26715.25"/>
    <n v="86.96"/>
    <n v="23101.39"/>
    <n v="23090.61"/>
    <n v="3624.64"/>
    <s v=""/>
    <s v=" גישור בתיק רומן זדורוב נ' מדינת ישראל - קדם תביעה"/>
    <s v=""/>
    <n v="0"/>
    <s v="@FM@"/>
    <s v="76"/>
    <s v=""/>
    <s v="311227151"/>
    <s v="  2,950.22"/>
    <s v="עמיחי ציסמריו"/>
    <n v="3624.64"/>
    <n v="0"/>
    <n v="1507"/>
    <e v="#NUM!"/>
    <n v="86.96"/>
    <e v="#DIV/0!"/>
    <x v="3"/>
    <e v="#N/A"/>
    <x v="904"/>
  </r>
  <r>
    <m/>
    <m/>
    <s v="4502439116"/>
    <s v="ZPFC"/>
    <s v="0800"/>
    <s v=""/>
    <d v="2024-02-20T00:00:00"/>
    <m/>
    <m/>
    <m/>
    <s v="40001103"/>
    <s v="קרביץ )4791( בעמ"/>
    <s v="510674039"/>
    <s v="3"/>
    <n v="9392.39"/>
    <s v="ILS"/>
    <n v="9392.39"/>
    <n v="94.36"/>
    <n v="8865.27"/>
    <n v="9865.24"/>
    <n v="604.91999999999996"/>
    <s v=""/>
    <s v=" ציוד משרדי, סנגוריה ציבורית מרכז, אפרת מאולבוגט,"/>
    <s v="X"/>
    <n v="0"/>
    <s v="@FM@"/>
    <s v="07"/>
    <s v=""/>
    <s v="311227151"/>
    <s v=""/>
    <s v="אפרת מאולבוגט"/>
    <n v="522.95000000000005"/>
    <n v="0"/>
    <n v="1507"/>
    <e v="#NUM!"/>
    <n v="94.36"/>
    <e v="#DIV/0!"/>
    <x v="3"/>
    <e v="#N/A"/>
    <x v="171"/>
  </r>
  <r>
    <m/>
    <m/>
    <s v="4502440741"/>
    <s v="ZPFC"/>
    <s v="0800"/>
    <s v=""/>
    <d v="2024-02-25T00:00:00"/>
    <d v="2024-01-01T00:00:00"/>
    <d v="2024-12-31T00:00:00"/>
    <m/>
    <s v="40005151"/>
    <s v="צילומעתיק בעמ"/>
    <s v="520041880"/>
    <s v="3"/>
    <n v="527056.85"/>
    <s v="ILS"/>
    <n v="527056.85"/>
    <n v="95.49"/>
    <n v="497456.99"/>
    <n v="499028"/>
    <n v="55999.98"/>
    <s v=""/>
    <s v=" שכירת מכונות צילום+תשלום פעימת מונה למכונות צילום"/>
    <s v="X"/>
    <n v="0"/>
    <s v="@FM@"/>
    <s v="07"/>
    <s v=""/>
    <s v="311227151"/>
    <s v=""/>
    <s v="רון ויצלינג"/>
    <n v="56824.74"/>
    <n v="11"/>
    <n v="19"/>
    <e v="#NUM!"/>
    <n v="95.49"/>
    <n v="1.7272727272727273"/>
    <x v="1"/>
    <e v="#N/A"/>
    <x v="924"/>
  </r>
  <r>
    <m/>
    <m/>
    <s v="4502440958"/>
    <s v="ZPFC"/>
    <s v="0800"/>
    <s v=""/>
    <d v="2024-02-25T00:00:00"/>
    <m/>
    <m/>
    <m/>
    <s v="40001103"/>
    <s v="קרביץ )4791( בעמ"/>
    <s v="510674039"/>
    <s v="3"/>
    <n v="866.86"/>
    <s v="ILS"/>
    <n v="866.86"/>
    <n v="84.12"/>
    <n v="728.21"/>
    <n v="811.34"/>
    <n v="160.38"/>
    <s v=""/>
    <s v=" ציוד משרדי, רשות התאגידים, רונן צור, 050-6216200"/>
    <s v="X"/>
    <n v="0"/>
    <s v="@FM@"/>
    <s v="07"/>
    <s v=""/>
    <s v="311227151"/>
    <s v=""/>
    <s v="רונן צור"/>
    <n v="138.65"/>
    <n v="0"/>
    <n v="1507"/>
    <e v="#NUM!"/>
    <n v="84.12"/>
    <e v="#DIV/0!"/>
    <x v="3"/>
    <e v="#N/A"/>
    <x v="171"/>
  </r>
  <r>
    <m/>
    <m/>
    <s v="4502441040"/>
    <s v="ZPFC"/>
    <s v="0800"/>
    <s v=""/>
    <d v="2024-03-21T00:00:00"/>
    <m/>
    <m/>
    <m/>
    <s v="40001158"/>
    <s v="גלובס פבלישר עתונות (1983) בע&quot;מ"/>
    <s v="510989940"/>
    <s v="3"/>
    <n v="68660.42"/>
    <s v="ILS"/>
    <n v="68660.42"/>
    <n v="74.14"/>
    <n v="50928.43"/>
    <n v="50546.97"/>
    <n v="17615.21"/>
    <s v=""/>
    <s v=" עיתונות מודפסת ומקוונת"/>
    <s v=""/>
    <n v="0"/>
    <s v="@FM@"/>
    <s v="07"/>
    <s v=""/>
    <s v="311227151"/>
    <s v=""/>
    <s v="חן פילי"/>
    <n v="17615.21"/>
    <n v="0"/>
    <n v="1507"/>
    <e v="#NUM!"/>
    <n v="74.14"/>
    <e v="#DIV/0!"/>
    <x v="3"/>
    <e v="#N/A"/>
    <x v="925"/>
  </r>
  <r>
    <m/>
    <m/>
    <s v="4502442037"/>
    <s v="ZNB"/>
    <s v="0800"/>
    <s v=""/>
    <d v="2024-02-29T00:00:00"/>
    <m/>
    <m/>
    <m/>
    <s v="41050117"/>
    <s v="טנא רינדה מיכל"/>
    <s v="037336427"/>
    <s v="3"/>
    <n v="955.8"/>
    <s v="ILS"/>
    <n v="955.8"/>
    <n v="0"/>
    <n v="0"/>
    <n v="0"/>
    <n v="955.8"/>
    <s v=""/>
    <s v=" הרצאה &quot;הנגשת הסביבה והשירותים לנפגעי טראומה&quot; המתק"/>
    <s v=""/>
    <n v="0"/>
    <s v="@FM@"/>
    <s v="23"/>
    <s v="57"/>
    <s v="311227151"/>
    <s v=""/>
    <s v="אפרת מצליח"/>
    <n v="955.8"/>
    <n v="0"/>
    <n v="1507"/>
    <e v="#NUM!"/>
    <n v="0"/>
    <e v="#DIV/0!"/>
    <x v="3"/>
    <e v="#N/A"/>
    <x v="926"/>
  </r>
  <r>
    <m/>
    <m/>
    <s v="4502442052"/>
    <s v="ZNB"/>
    <s v="0800"/>
    <s v=""/>
    <d v="2024-02-29T00:00:00"/>
    <m/>
    <m/>
    <m/>
    <s v="41049139"/>
    <s v="אי.או.אס פתרונות משרד מתקדמים בע&quot;מ"/>
    <s v="515031177"/>
    <s v="3"/>
    <n v="254.88"/>
    <s v="ILS"/>
    <n v="254.88"/>
    <n v="0"/>
    <n v="0"/>
    <n v="0"/>
    <n v="254.88"/>
    <s v=""/>
    <s v=" החלפת גלופה למכונת ביול, רישום והסדר מקרקעין ירוש"/>
    <s v=""/>
    <n v="0"/>
    <s v="@FM@"/>
    <s v="23"/>
    <s v="57"/>
    <s v="311227151"/>
    <s v=""/>
    <s v="יאיר אבוחצירה"/>
    <n v="254.88"/>
    <n v="0"/>
    <n v="1507"/>
    <e v="#NUM!"/>
    <n v="0"/>
    <e v="#DIV/0!"/>
    <x v="3"/>
    <e v="#N/A"/>
    <x v="927"/>
  </r>
  <r>
    <m/>
    <m/>
    <s v="4502447762"/>
    <s v="ZNB"/>
    <s v="0800"/>
    <s v=""/>
    <d v="2024-03-17T00:00:00"/>
    <m/>
    <m/>
    <m/>
    <s v="40386641"/>
    <s v="שטראוס מים בע&quot;מ"/>
    <s v="513919779"/>
    <s v="3"/>
    <n v="33802.400000000001"/>
    <s v="ILS"/>
    <n v="33802.400000000001"/>
    <n v="40.479999999999997"/>
    <n v="13565.99"/>
    <n v="13565.88"/>
    <n v="20120.48"/>
    <s v=""/>
    <s v=" החלפת פלסטיקה במתקני שתיה, לשכה ראשית רון ויצלינג"/>
    <s v=""/>
    <n v="0"/>
    <s v="@FM@"/>
    <s v="23"/>
    <s v="57"/>
    <s v="311227151"/>
    <s v=""/>
    <s v="רון ויצלינג"/>
    <n v="20120.48"/>
    <n v="0"/>
    <n v="1507"/>
    <e v="#NUM!"/>
    <n v="40.479999999999997"/>
    <e v="#DIV/0!"/>
    <x v="3"/>
    <e v="#N/A"/>
    <x v="928"/>
  </r>
  <r>
    <m/>
    <m/>
    <s v="4502447803"/>
    <s v="ZNB"/>
    <s v="0800"/>
    <s v=""/>
    <d v="2024-03-19T00:00:00"/>
    <d v="2024-01-01T00:00:00"/>
    <d v="2024-12-31T00:00:00"/>
    <m/>
    <s v="41555340"/>
    <s v="סלקט תקשורת בע&quot;מ"/>
    <s v="514737881"/>
    <s v="3"/>
    <n v="43140.12"/>
    <s v="ILS"/>
    <n v="43140.12"/>
    <n v="72.5"/>
    <n v="31507.66"/>
    <n v="31166.26"/>
    <n v="11571.08"/>
    <s v=""/>
    <s v=" תשלום חודשי עבור חיוב לכוכבית מספר מקוצר, חטיבת ת"/>
    <s v=""/>
    <n v="0"/>
    <s v="@FM@"/>
    <s v="23"/>
    <s v="57"/>
    <s v="311227151"/>
    <s v=""/>
    <s v="אלי דוידי"/>
    <n v="11571.08"/>
    <n v="11"/>
    <n v="19"/>
    <e v="#NUM!"/>
    <n v="72.5"/>
    <n v="1.7272727272727273"/>
    <x v="1"/>
    <e v="#N/A"/>
    <x v="929"/>
  </r>
  <r>
    <m/>
    <m/>
    <s v="4502448138"/>
    <s v="ZPFC"/>
    <s v="0800"/>
    <s v=""/>
    <d v="2024-03-18T00:00:00"/>
    <m/>
    <m/>
    <m/>
    <s v="40001103"/>
    <s v="קרביץ )4791( בעמ"/>
    <s v="510674039"/>
    <s v="3"/>
    <n v="1842.58"/>
    <s v="ILS"/>
    <n v="1842.58"/>
    <n v="92.53"/>
    <n v="1703.93"/>
    <n v="1898.43"/>
    <n v="160.38"/>
    <s v=""/>
    <s v=" ציוד משרדי, רשות התאגידים רונן צור 050-6216200 הת"/>
    <s v="X"/>
    <n v="0"/>
    <s v="@FM@"/>
    <s v="07"/>
    <s v=""/>
    <s v="311227151"/>
    <s v=""/>
    <s v="רונן צור"/>
    <n v="138.65"/>
    <n v="0"/>
    <n v="1507"/>
    <e v="#NUM!"/>
    <n v="92.53"/>
    <e v="#DIV/0!"/>
    <x v="3"/>
    <e v="#N/A"/>
    <x v="171"/>
  </r>
  <r>
    <m/>
    <m/>
    <s v="4502449577"/>
    <s v="ZPFC"/>
    <s v="0800"/>
    <s v=""/>
    <d v="2024-03-21T00:00:00"/>
    <d v="2024-01-01T00:00:00"/>
    <d v="2025-12-31T00:00:00"/>
    <m/>
    <s v="41059088"/>
    <s v="עיתון מקור ראשון שותפות מוגבלת"/>
    <s v="550255509"/>
    <s v="3"/>
    <n v="5691.54"/>
    <s v="ILS"/>
    <n v="5691.54"/>
    <n v="98.59"/>
    <n v="5644.12"/>
    <n v="5583.92"/>
    <n v="19.670000000000002"/>
    <s v=""/>
    <s v=" עיתונות מודפסת ומקוונת- מקור ראשון / ישראל היום 2"/>
    <s v=""/>
    <n v="0"/>
    <s v="@FM@"/>
    <s v="07"/>
    <s v=""/>
    <s v="311227151"/>
    <s v=""/>
    <s v="חן פילי"/>
    <n v="19.670000000000002"/>
    <n v="23"/>
    <n v="19"/>
    <n v="4"/>
    <n v="98.59"/>
    <n v="0.82608695652173914"/>
    <x v="1"/>
    <e v="#N/A"/>
    <x v="925"/>
  </r>
  <r>
    <m/>
    <m/>
    <s v="4502450382"/>
    <s v="ZPFC"/>
    <s v="0800"/>
    <s v=""/>
    <d v="2024-03-26T00:00:00"/>
    <d v="2024-01-01T00:00:00"/>
    <d v="2024-12-31T00:00:00"/>
    <m/>
    <s v="40011446"/>
    <s v="ידיעות מינויים"/>
    <s v="540181054"/>
    <s v="3"/>
    <n v="46895.78"/>
    <s v="ILS"/>
    <n v="46895.78"/>
    <n v="39.729999999999997"/>
    <n v="18475.96"/>
    <n v="18390.5"/>
    <n v="28261.9"/>
    <s v=""/>
    <s v=" עיתונות מודפסת ומקוונת 16.4.24- לא בוצע כמות נכונ"/>
    <s v=""/>
    <n v="0"/>
    <s v="@FM@"/>
    <s v="07"/>
    <s v=""/>
    <s v="311227151"/>
    <s v=""/>
    <s v="חן פילי"/>
    <n v="28261.91"/>
    <n v="11"/>
    <n v="19"/>
    <e v="#NUM!"/>
    <n v="39.729999999999997"/>
    <n v="1.7272727272727273"/>
    <x v="0"/>
    <e v="#N/A"/>
    <x v="925"/>
  </r>
  <r>
    <m/>
    <m/>
    <s v="4502451110"/>
    <s v="ZPFC"/>
    <s v="0800"/>
    <s v=""/>
    <d v="2024-03-27T00:00:00"/>
    <m/>
    <m/>
    <m/>
    <s v="40328129"/>
    <s v="ד.מ. )0003( הנדסה בע&quot;מ"/>
    <s v="513228726"/>
    <s v="3"/>
    <n v="2823.16"/>
    <s v="ILS"/>
    <n v="2823.16"/>
    <n v="88.83"/>
    <n v="2446.7600000000002"/>
    <n v="2507.7600000000002"/>
    <n v="404.46"/>
    <s v=""/>
    <s v=" מסך, סנגוריה ציבורית ת&quot;א, ניר יורב, 054-4509686 ה"/>
    <s v="X"/>
    <n v="0"/>
    <s v="@FM@"/>
    <s v="07"/>
    <s v=""/>
    <s v="311227151"/>
    <s v=""/>
    <s v="ניר יורב"/>
    <n v="376.4"/>
    <n v="0"/>
    <n v="1507"/>
    <e v="#NUM!"/>
    <n v="88.83"/>
    <e v="#DIV/0!"/>
    <x v="3"/>
    <e v="#N/A"/>
    <x v="930"/>
  </r>
  <r>
    <m/>
    <m/>
    <s v="4502451136"/>
    <s v="ZPFC"/>
    <s v="0800"/>
    <s v=""/>
    <d v="2024-03-27T00:00:00"/>
    <m/>
    <m/>
    <m/>
    <s v="40001103"/>
    <s v="קרביץ )4791( בעמ"/>
    <s v="510674039"/>
    <s v="3"/>
    <n v="5994.78"/>
    <s v="ILS"/>
    <n v="5994.78"/>
    <n v="87.95"/>
    <n v="5486.57"/>
    <n v="5870.26"/>
    <n v="587.86"/>
    <s v=""/>
    <s v=" ציוד משרדי, סנגוריה ציבורית חיפה אורלי פרייליך 05"/>
    <s v="X"/>
    <n v="0"/>
    <s v="@FM@"/>
    <s v="07"/>
    <s v=""/>
    <s v="311227151"/>
    <s v=""/>
    <s v="אורלי פרייליך"/>
    <n v="508.21"/>
    <n v="0"/>
    <n v="1507"/>
    <e v="#NUM!"/>
    <n v="87.95"/>
    <e v="#DIV/0!"/>
    <x v="3"/>
    <e v="#N/A"/>
    <x v="171"/>
  </r>
  <r>
    <m/>
    <m/>
    <s v="4502451171"/>
    <s v="ZPFC"/>
    <s v="0800"/>
    <s v=""/>
    <d v="2024-03-27T00:00:00"/>
    <m/>
    <m/>
    <m/>
    <s v="41915625"/>
    <s v="לייזר מכוני העתקות בע&quot;מ"/>
    <s v="514864370"/>
    <s v="3"/>
    <n v="118"/>
    <s v="ILS"/>
    <n v="118"/>
    <n v="0"/>
    <n v="0"/>
    <n v="0"/>
    <n v="118"/>
    <s v=""/>
    <s v=" חותמות, סנגוריה ציבורית באר שבע חלי אוחיון 052-53"/>
    <s v=""/>
    <n v="0"/>
    <s v="@FM@"/>
    <s v="23"/>
    <s v="57"/>
    <s v="311227151"/>
    <s v=""/>
    <s v="אפרת מאולבוגט"/>
    <n v="118"/>
    <n v="0"/>
    <n v="1507"/>
    <e v="#NUM!"/>
    <n v="0"/>
    <e v="#DIV/0!"/>
    <x v="3"/>
    <e v="#N/A"/>
    <x v="931"/>
  </r>
  <r>
    <m/>
    <m/>
    <s v="4502451184"/>
    <s v="ZPFC"/>
    <s v="0800"/>
    <s v=""/>
    <d v="2024-03-27T00:00:00"/>
    <m/>
    <m/>
    <m/>
    <s v="40001103"/>
    <s v="קרביץ )4791( בעמ"/>
    <s v="510674039"/>
    <s v="3"/>
    <n v="1089.97"/>
    <s v="ILS"/>
    <n v="1089.97"/>
    <n v="87.37"/>
    <n v="951.32"/>
    <n v="1059.93"/>
    <n v="160.38"/>
    <s v=""/>
    <s v=" ציוד משרדי, סנגוריה ציבורית באר שבע חלי אוחיון 05"/>
    <s v="X"/>
    <n v="0"/>
    <s v="@FM@"/>
    <s v="07"/>
    <s v=""/>
    <s v="311227151"/>
    <s v=""/>
    <s v=""/>
    <n v="138.65"/>
    <n v="0"/>
    <n v="1507"/>
    <e v="#NUM!"/>
    <n v="87.37"/>
    <e v="#DIV/0!"/>
    <x v="3"/>
    <e v="#N/A"/>
    <x v="171"/>
  </r>
  <r>
    <m/>
    <m/>
    <s v="4502451186"/>
    <s v="ZPFC"/>
    <s v="0800"/>
    <s v=""/>
    <d v="2024-03-27T00:00:00"/>
    <m/>
    <m/>
    <m/>
    <s v="40328129"/>
    <s v="ד.מ. )0003( הנדסה בע&quot;מ"/>
    <s v="513228726"/>
    <s v="3"/>
    <n v="7862.8"/>
    <s v="ILS"/>
    <n v="7862.8"/>
    <n v="104.93"/>
    <n v="7610.66"/>
    <n v="8247.81"/>
    <n v="252.14"/>
    <s v=""/>
    <s v=" תצורה 1.7 - מסך מקצועי &quot;85-&quot;86 -ד.מ סנגוריה ת&quot;א נ"/>
    <s v="X"/>
    <n v="0"/>
    <s v="@FM@"/>
    <s v="07"/>
    <s v=""/>
    <s v="311227151"/>
    <s v=""/>
    <s v="ניר יורב"/>
    <n v="252.14"/>
    <n v="0"/>
    <n v="1507"/>
    <e v="#NUM!"/>
    <n v="104.93"/>
    <e v="#DIV/0!"/>
    <x v="3"/>
    <e v="#N/A"/>
    <x v="246"/>
  </r>
  <r>
    <m/>
    <m/>
    <s v="4502451536"/>
    <s v="ZPFC"/>
    <s v="0800"/>
    <s v=""/>
    <d v="2024-03-28T00:00:00"/>
    <m/>
    <m/>
    <m/>
    <s v="40275415"/>
    <s v="דיין יהודה"/>
    <s v="022256143"/>
    <s v="3"/>
    <n v="5900"/>
    <s v="ILS"/>
    <n v="5900"/>
    <n v="0"/>
    <n v="0"/>
    <n v="0"/>
    <n v="5900"/>
    <s v=""/>
    <s v=" שירותי שמאות עבור רשות התאגידים. איש קשר-רונן צור"/>
    <s v=""/>
    <n v="0"/>
    <s v="@FM@"/>
    <s v="07"/>
    <s v=""/>
    <s v="311227151"/>
    <s v="  5,000.00"/>
    <s v="רונן צור"/>
    <n v="5900"/>
    <n v="0"/>
    <n v="1507"/>
    <e v="#NUM!"/>
    <n v="0"/>
    <e v="#DIV/0!"/>
    <x v="3"/>
    <e v="#N/A"/>
    <x v="840"/>
  </r>
  <r>
    <m/>
    <m/>
    <s v="4502455709"/>
    <s v="ZPFC"/>
    <s v="0800"/>
    <s v=""/>
    <d v="2024-04-08T00:00:00"/>
    <m/>
    <m/>
    <m/>
    <s v="40571902"/>
    <s v="ונונו אירית"/>
    <s v="025599028"/>
    <s v="3"/>
    <n v="53100"/>
    <s v="ILS"/>
    <n v="53100"/>
    <n v="27.91"/>
    <n v="14820.4"/>
    <n v="14820.4"/>
    <n v="38279.599999999999"/>
    <s v=""/>
    <s v=" שירותי שמאות עבור רשות התאגידים. איש קשר-רונן צור"/>
    <s v=""/>
    <n v="0"/>
    <s v="@FM@"/>
    <s v="07"/>
    <s v=""/>
    <s v="311227151"/>
    <s v=" 32,360.00"/>
    <s v="רונן צור"/>
    <n v="38279.599999999999"/>
    <n v="0"/>
    <n v="1507"/>
    <e v="#NUM!"/>
    <n v="27.91"/>
    <e v="#DIV/0!"/>
    <x v="3"/>
    <e v="#N/A"/>
    <x v="840"/>
  </r>
  <r>
    <m/>
    <m/>
    <s v="4502458516"/>
    <s v="ZNB"/>
    <s v="0800"/>
    <s v=""/>
    <d v="2024-04-15T00:00:00"/>
    <m/>
    <m/>
    <m/>
    <s v="10000021"/>
    <s v="לשכת הפירסום הממשלתי"/>
    <s v=""/>
    <s v="3"/>
    <n v="50000"/>
    <s v="ILS"/>
    <n v="50000"/>
    <n v="29.1"/>
    <n v="14550"/>
    <n v="14551.4"/>
    <n v="35450"/>
    <s v=""/>
    <s v=" פרסום מפלגה בעיתון עבור רשות התאגידים רונן צור 05"/>
    <s v=""/>
    <n v="0"/>
    <s v="@FM@"/>
    <s v="23"/>
    <s v="12"/>
    <s v="311227151"/>
    <s v=""/>
    <s v="רונן צור"/>
    <n v="35450"/>
    <n v="0"/>
    <n v="1507"/>
    <e v="#NUM!"/>
    <n v="29.1"/>
    <e v="#DIV/0!"/>
    <x v="3"/>
    <e v="#N/A"/>
    <x v="932"/>
  </r>
  <r>
    <m/>
    <m/>
    <s v="4502464510"/>
    <s v="ZPFC"/>
    <s v="0800"/>
    <s v=""/>
    <d v="2024-05-12T00:00:00"/>
    <m/>
    <m/>
    <m/>
    <s v="40001103"/>
    <s v="קרביץ )4791( בעמ"/>
    <s v="510674039"/>
    <s v="3"/>
    <n v="1342.84"/>
    <s v="ILS"/>
    <n v="1342.84"/>
    <n v="79.88"/>
    <n v="1071.28"/>
    <n v="1193.56"/>
    <n v="234.22"/>
    <s v=""/>
    <s v=" ציוד משרדי, סנגוריה ת&quot;א -ניר יורב 054-4509686 התש"/>
    <s v="X"/>
    <n v="0"/>
    <s v="@FM@"/>
    <s v="07"/>
    <s v=""/>
    <s v="311227151"/>
    <s v=""/>
    <s v="ניר יורב"/>
    <n v="202.48"/>
    <n v="0"/>
    <n v="1507"/>
    <e v="#NUM!"/>
    <n v="79.88"/>
    <e v="#DIV/0!"/>
    <x v="3"/>
    <e v="#N/A"/>
    <x v="171"/>
  </r>
  <r>
    <m/>
    <m/>
    <s v="4502467483"/>
    <s v="ZNB"/>
    <s v="0800"/>
    <s v=""/>
    <d v="2024-05-20T00:00:00"/>
    <m/>
    <m/>
    <m/>
    <s v="42067125"/>
    <s v="גיא תרב ובר בע&quot;מ"/>
    <s v="515364131"/>
    <s v="3"/>
    <n v="4992.5"/>
    <s v="ILS"/>
    <n v="4992.5"/>
    <n v="52.94"/>
    <n v="2632.5"/>
    <n v="2632.5"/>
    <n v="2360"/>
    <s v=""/>
    <s v=" הדברה, רישום והסדר מקרקעין נתניה, שמואל בן עמי, 0"/>
    <s v=""/>
    <n v="0"/>
    <s v="@FM@"/>
    <s v="23"/>
    <s v="57"/>
    <s v="311227151"/>
    <s v=""/>
    <s v=""/>
    <n v="2360"/>
    <n v="0"/>
    <n v="1507"/>
    <e v="#NUM!"/>
    <n v="52.94"/>
    <e v="#DIV/0!"/>
    <x v="3"/>
    <e v="#N/A"/>
    <x v="933"/>
  </r>
  <r>
    <m/>
    <m/>
    <s v="4502467560"/>
    <s v="ZPFC"/>
    <s v="0800"/>
    <s v=""/>
    <d v="2024-05-20T00:00:00"/>
    <m/>
    <m/>
    <m/>
    <s v="40328129"/>
    <s v="ד.מ. )0003( הנדסה בע&quot;מ"/>
    <s v="513228726"/>
    <s v="3"/>
    <n v="5704.84"/>
    <s v="ILS"/>
    <n v="5704.84"/>
    <n v="0"/>
    <n v="0"/>
    <n v="0"/>
    <n v="5530.99"/>
    <s v=""/>
    <s v=" מסכים עבור קריית ממשלה חדשה נתניה, רישום והסדר מק"/>
    <s v="X"/>
    <n v="0"/>
    <s v="@FM@"/>
    <s v="07"/>
    <s v=""/>
    <s v="311227151"/>
    <s v=""/>
    <s v="יאיר אבוחצירה"/>
    <n v="5704.84"/>
    <n v="0"/>
    <n v="1507"/>
    <e v="#NUM!"/>
    <n v="0"/>
    <e v="#DIV/0!"/>
    <x v="3"/>
    <e v="#N/A"/>
    <x v="903"/>
  </r>
  <r>
    <m/>
    <m/>
    <s v="4502468154"/>
    <s v="ZPFC"/>
    <s v="0800"/>
    <s v=""/>
    <d v="2024-05-21T00:00:00"/>
    <d v="2024-01-01T00:00:00"/>
    <d v="2024-12-31T00:00:00"/>
    <m/>
    <s v="40001037"/>
    <s v="הוצאת עתון הארץ בע&quot;מ"/>
    <s v="510015449"/>
    <s v="3"/>
    <n v="62124.03"/>
    <s v="ILS"/>
    <n v="62124.03"/>
    <n v="68.760000000000005"/>
    <n v="42364.13"/>
    <n v="42113.47"/>
    <n v="19405.02"/>
    <s v=""/>
    <s v=" עיתונות מודפסת ומקוונת עיתונות מודפסת ומקוונת"/>
    <s v=""/>
    <n v="0"/>
    <s v="@FM@"/>
    <s v="07"/>
    <s v=""/>
    <s v="311227151"/>
    <s v=""/>
    <s v="חן פילי"/>
    <n v="19405.02"/>
    <n v="11"/>
    <n v="19"/>
    <e v="#NUM!"/>
    <n v="68.760000000000005"/>
    <n v="1.7272727272727273"/>
    <x v="1"/>
    <e v="#N/A"/>
    <x v="925"/>
  </r>
  <r>
    <m/>
    <m/>
    <s v="4502468396"/>
    <s v="ZPFC"/>
    <s v="0800"/>
    <s v=""/>
    <d v="2024-05-21T00:00:00"/>
    <m/>
    <m/>
    <m/>
    <s v="41907326"/>
    <s v="תרוג'מן יוסף"/>
    <s v="300058484"/>
    <s v="3"/>
    <n v="10085.459999999999"/>
    <s v="ILS"/>
    <n v="10085.459999999999"/>
    <n v="0"/>
    <n v="0"/>
    <n v="0"/>
    <n v="10085.459999999999"/>
    <s v=""/>
    <s v=""/>
    <s v=""/>
    <n v="0"/>
    <s v="@FM@"/>
    <s v="07"/>
    <s v=""/>
    <s v="311227151"/>
    <s v="  8,547.00"/>
    <s v="רונן צור"/>
    <n v="10085.459999999999"/>
    <n v="0"/>
    <n v="1507"/>
    <e v="#NUM!"/>
    <n v="0"/>
    <e v="#DIV/0!"/>
    <x v="3"/>
    <e v="#N/A"/>
    <x v="322"/>
  </r>
  <r>
    <m/>
    <m/>
    <s v="4502469767"/>
    <s v="ZPFC"/>
    <s v="0800"/>
    <s v=""/>
    <d v="2024-05-26T00:00:00"/>
    <m/>
    <m/>
    <m/>
    <s v="40001608"/>
    <s v="חיון טכנולוגיות בע&quot;מ"/>
    <s v="520041930"/>
    <s v="3"/>
    <n v="332.83"/>
    <s v="ILS"/>
    <n v="332.83"/>
    <n v="0"/>
    <n v="0"/>
    <n v="0"/>
    <n v="332.83"/>
    <s v=""/>
    <s v=" התקנת מסך עבור חדר ישיבות בקריית ממשלה חולון חדשה"/>
    <s v=""/>
    <n v="0"/>
    <s v="@FM@"/>
    <s v="07"/>
    <s v=""/>
    <s v="311227151"/>
    <s v=""/>
    <s v="יאיר אבוחצירה"/>
    <n v="332.83"/>
    <n v="0"/>
    <n v="1507"/>
    <e v="#NUM!"/>
    <n v="0"/>
    <e v="#DIV/0!"/>
    <x v="3"/>
    <e v="#N/A"/>
    <x v="934"/>
  </r>
  <r>
    <m/>
    <m/>
    <s v="4502469772"/>
    <s v="ZPFC"/>
    <s v="0800"/>
    <s v=""/>
    <d v="2024-05-26T00:00:00"/>
    <m/>
    <m/>
    <m/>
    <s v="40015936"/>
    <s v="יניר מערכות בע&quot;מ"/>
    <s v="511732893"/>
    <s v="3"/>
    <n v="4414.1000000000004"/>
    <s v="ILS"/>
    <n v="4414.1000000000004"/>
    <n v="0"/>
    <n v="0"/>
    <n v="0"/>
    <n v="4297.7"/>
    <s v=""/>
    <s v=" מסכים עבור קריית ממשלה חדשה בנתניה, רישום והסדר מ"/>
    <s v="X"/>
    <n v="0"/>
    <s v="@FM@"/>
    <s v="07"/>
    <s v=""/>
    <s v="311227151"/>
    <s v=""/>
    <s v="יאיר אבוחצירה"/>
    <n v="4414.1000000000004"/>
    <n v="0"/>
    <n v="1507"/>
    <e v="#NUM!"/>
    <n v="0"/>
    <e v="#DIV/0!"/>
    <x v="3"/>
    <e v="#N/A"/>
    <x v="903"/>
  </r>
  <r>
    <m/>
    <m/>
    <s v="4502469785"/>
    <s v="ZPFC"/>
    <s v="0800"/>
    <s v=""/>
    <d v="2024-05-26T00:00:00"/>
    <m/>
    <m/>
    <m/>
    <s v="40015936"/>
    <s v="יניר מערכות בע&quot;מ"/>
    <s v="511732893"/>
    <s v="3"/>
    <n v="4414.1000000000004"/>
    <s v="ILS"/>
    <n v="4414.1000000000004"/>
    <n v="0"/>
    <n v="0"/>
    <n v="0"/>
    <n v="4297.7"/>
    <s v=""/>
    <s v=" מסכים ללשכת חולון בקריית ממשלה חדשה, רישום והסדר"/>
    <s v="X"/>
    <n v="0"/>
    <s v="@FM@"/>
    <s v="23"/>
    <s v="57"/>
    <s v="311227151"/>
    <s v=""/>
    <s v="יאיר אבוחצירה"/>
    <n v="4414.1000000000004"/>
    <n v="0"/>
    <n v="1507"/>
    <e v="#NUM!"/>
    <n v="0"/>
    <e v="#DIV/0!"/>
    <x v="3"/>
    <e v="#N/A"/>
    <x v="935"/>
  </r>
  <r>
    <m/>
    <m/>
    <s v="4502469791"/>
    <s v="ZPFC"/>
    <s v="0800"/>
    <s v=""/>
    <d v="2024-05-26T00:00:00"/>
    <m/>
    <m/>
    <m/>
    <s v="40328129"/>
    <s v="ד.מ. )0003( הנדסה בע&quot;מ"/>
    <s v="513228726"/>
    <s v="3"/>
    <n v="3328.67"/>
    <s v="ILS"/>
    <n v="3328.67"/>
    <n v="0"/>
    <n v="0"/>
    <n v="0"/>
    <n v="3217.73"/>
    <s v=""/>
    <s v=" מסכי מולטימדיה ללשכת חולון החדשה בקריית הממשלה, ר"/>
    <s v="X"/>
    <n v="0"/>
    <s v="@FM@"/>
    <s v="07"/>
    <s v=""/>
    <s v="311227151"/>
    <s v=""/>
    <s v="יאיר אבוחצירה"/>
    <n v="3328.67"/>
    <n v="0"/>
    <n v="1507"/>
    <e v="#NUM!"/>
    <n v="0"/>
    <e v="#DIV/0!"/>
    <x v="3"/>
    <e v="#N/A"/>
    <x v="936"/>
  </r>
  <r>
    <m/>
    <m/>
    <s v="4502476424"/>
    <s v="ZPFC"/>
    <s v="0800"/>
    <s v=""/>
    <d v="2024-06-16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s v=" כרטיסי ביקור, סנגוריה ציבורית ת&quot;א, תמר בוקשפן, 05"/>
    <s v=""/>
    <n v="0"/>
    <s v="@FM@"/>
    <s v="23"/>
    <s v="10"/>
    <s v="311227151"/>
    <s v=""/>
    <s v="תמר בוקשפן"/>
    <n v="282.49"/>
    <n v="0"/>
    <n v="1507"/>
    <e v="#NUM!"/>
    <n v="0"/>
    <e v="#DIV/0!"/>
    <x v="3"/>
    <e v="#N/A"/>
    <x v="324"/>
  </r>
  <r>
    <m/>
    <m/>
    <s v="4502479924"/>
    <s v="ZNB"/>
    <s v="0800"/>
    <s v=""/>
    <d v="2024-06-24T00:00:00"/>
    <m/>
    <m/>
    <m/>
    <s v="40823683"/>
    <s v="בוימן נורברט"/>
    <s v="302035696"/>
    <s v="3"/>
    <n v="5042.6099999999997"/>
    <s v="ILS"/>
    <n v="5042.6099999999997"/>
    <n v="6"/>
    <n v="299.99"/>
    <n v="299.99"/>
    <n v="4740.0600000000004"/>
    <s v=""/>
    <s v=" מזוזות עבור הרשות לרישום והסדר זכויות מקרקעין שמו"/>
    <s v=""/>
    <n v="0"/>
    <s v="@FM@"/>
    <s v="23"/>
    <s v="57"/>
    <s v="311227151"/>
    <s v=""/>
    <s v="יאיר אבוחצירה"/>
    <n v="4740.0600000000004"/>
    <n v="0"/>
    <n v="1507"/>
    <e v="#NUM!"/>
    <n v="6"/>
    <e v="#DIV/0!"/>
    <x v="3"/>
    <e v="#N/A"/>
    <x v="937"/>
  </r>
  <r>
    <m/>
    <m/>
    <s v="4502482509"/>
    <s v="ZNB"/>
    <s v="0800"/>
    <s v=""/>
    <d v="2024-07-01T00:00:00"/>
    <m/>
    <m/>
    <m/>
    <s v="40200779"/>
    <s v="א&quot;ד מירז תעשיות בע&quot;מ"/>
    <s v="511402125"/>
    <s v="3"/>
    <n v="3540"/>
    <s v="ILS"/>
    <n v="3540"/>
    <n v="0"/>
    <n v="0"/>
    <n v="0"/>
    <n v="3540"/>
    <s v=""/>
    <s v=" דלתות, רישום והסדר מקרקעין נתניה, שמואל בן עמי, 0"/>
    <s v=""/>
    <n v="0"/>
    <s v="@FM@"/>
    <s v="23"/>
    <s v="57"/>
    <s v="311227151"/>
    <s v=""/>
    <s v="יאיר אבוחצירה"/>
    <n v="3540"/>
    <n v="0"/>
    <n v="1507"/>
    <e v="#NUM!"/>
    <n v="0"/>
    <e v="#DIV/0!"/>
    <x v="3"/>
    <e v="#N/A"/>
    <x v="938"/>
  </r>
  <r>
    <m/>
    <m/>
    <s v="4502482936"/>
    <s v="ZPFC"/>
    <s v="0800"/>
    <s v=""/>
    <d v="2024-07-02T00:00:00"/>
    <m/>
    <m/>
    <m/>
    <s v="41915625"/>
    <s v="לייזר מכוני העתקות בע&quot;מ"/>
    <s v="514864370"/>
    <s v="3"/>
    <n v="307.98"/>
    <s v="ILS"/>
    <n v="307.98"/>
    <n v="0"/>
    <n v="0"/>
    <n v="0"/>
    <n v="307.98"/>
    <s v=""/>
    <s v=" חותמות עבור סנג&quot;צ חיפה אורלי פרייליך 050-6217408"/>
    <s v=""/>
    <n v="0"/>
    <s v="@FM@"/>
    <s v="23"/>
    <s v="57"/>
    <s v="311227151"/>
    <s v=""/>
    <s v=""/>
    <n v="307.98"/>
    <n v="0"/>
    <n v="1507"/>
    <e v="#NUM!"/>
    <n v="0"/>
    <e v="#DIV/0!"/>
    <x v="3"/>
    <e v="#N/A"/>
    <x v="398"/>
  </r>
  <r>
    <m/>
    <m/>
    <s v="4502484628"/>
    <s v="ZPFC"/>
    <s v="0800"/>
    <s v=""/>
    <d v="2024-07-07T00:00:00"/>
    <m/>
    <m/>
    <m/>
    <s v="40200779"/>
    <s v="א&quot;ד מירז תעשיות בע&quot;מ"/>
    <s v="511402125"/>
    <s v="3"/>
    <n v="195301.8"/>
    <s v="ILS"/>
    <n v="195301.8"/>
    <n v="98.36"/>
    <n v="192092.2"/>
    <n v="187099.22"/>
    <n v="3058.97"/>
    <s v=""/>
    <s v=" ריהוט עבור קריית הממשלחה החדשה בנתניה, רישום והסד"/>
    <s v="X"/>
    <n v="0"/>
    <s v="@FM@"/>
    <s v="07"/>
    <s v=""/>
    <s v="311227151"/>
    <s v=""/>
    <s v="יאיר אבוחצירה"/>
    <n v="3209.6"/>
    <n v="0"/>
    <n v="1507"/>
    <e v="#NUM!"/>
    <n v="98.36"/>
    <e v="#DIV/0!"/>
    <x v="3"/>
    <e v="#N/A"/>
    <x v="459"/>
  </r>
  <r>
    <m/>
    <m/>
    <s v="4502485407"/>
    <s v="ZNB"/>
    <s v="0800"/>
    <s v=""/>
    <d v="2024-07-08T00:00:00"/>
    <m/>
    <m/>
    <m/>
    <s v="40478728"/>
    <s v="א. ביסקוטי בע&quot;מ"/>
    <s v="513707752"/>
    <s v="3"/>
    <n v="20995.5"/>
    <s v="ILS"/>
    <n v="20995.5"/>
    <n v="98.95"/>
    <n v="20599.740000000002"/>
    <n v="20599.919999999998"/>
    <n v="219.76"/>
    <s v=""/>
    <s v=" כיבוד עבור סדרת ימי עיון, אגף בכיר השירות, שירן מ"/>
    <s v=""/>
    <n v="0"/>
    <s v="@FM@"/>
    <s v="23"/>
    <s v="57"/>
    <s v="311227151"/>
    <s v=""/>
    <s v="שירן מזרחי"/>
    <n v="219.76"/>
    <n v="0"/>
    <n v="1507"/>
    <e v="#NUM!"/>
    <n v="98.95"/>
    <e v="#DIV/0!"/>
    <x v="3"/>
    <e v="#N/A"/>
    <x v="389"/>
  </r>
  <r>
    <m/>
    <m/>
    <s v="4502485431"/>
    <s v="ZNB"/>
    <s v="0800"/>
    <s v=""/>
    <d v="2024-07-08T00:00:00"/>
    <m/>
    <m/>
    <m/>
    <s v="40000017"/>
    <s v="חברת מוסדות חנוך, תרבות ושקום שכונו"/>
    <s v="510623721"/>
    <s v="3"/>
    <n v="9600"/>
    <s v="ILS"/>
    <n v="9600"/>
    <n v="0"/>
    <n v="0"/>
    <n v="0"/>
    <n v="9600"/>
    <s v=""/>
    <s v=" השכרת כיתות לסדרת ימי עיון, אגף בכיר שירות, שירן"/>
    <s v=""/>
    <n v="0"/>
    <s v="@FM@"/>
    <s v="23"/>
    <s v="57"/>
    <s v="311227151"/>
    <s v=""/>
    <s v="שירן מזרחי"/>
    <n v="9600"/>
    <n v="0"/>
    <n v="1507"/>
    <e v="#NUM!"/>
    <n v="0"/>
    <e v="#DIV/0!"/>
    <x v="3"/>
    <e v="#N/A"/>
    <x v="645"/>
  </r>
  <r>
    <m/>
    <m/>
    <s v="4502486510"/>
    <s v="ZNB"/>
    <s v="0800"/>
    <s v=""/>
    <d v="2024-07-10T00:00:00"/>
    <m/>
    <m/>
    <m/>
    <s v="40007105"/>
    <s v="דפוסית דפוס והוצאה לאור בע&quot;מ"/>
    <s v="512158122"/>
    <s v="3"/>
    <n v="354"/>
    <s v="ILS"/>
    <n v="354"/>
    <n v="0"/>
    <n v="0"/>
    <n v="0"/>
    <n v="354"/>
    <s v=""/>
    <s v=" פוסטרים לצורך הדרכה ליחידה חדל&quot;פ, אגף בכיר שירות,"/>
    <s v=""/>
    <n v="0"/>
    <s v="@FM@"/>
    <s v="23"/>
    <s v="57"/>
    <s v="311227151"/>
    <s v=""/>
    <s v="שירן מזרחי"/>
    <n v="354"/>
    <n v="0"/>
    <n v="1507"/>
    <e v="#NUM!"/>
    <n v="0"/>
    <e v="#DIV/0!"/>
    <x v="3"/>
    <e v="#N/A"/>
    <x v="939"/>
  </r>
  <r>
    <m/>
    <m/>
    <s v="4502487833"/>
    <s v="ZNB"/>
    <s v="0800"/>
    <s v=""/>
    <d v="2024-07-15T00:00:00"/>
    <m/>
    <m/>
    <m/>
    <s v="40200779"/>
    <s v="א&quot;ד מירז תעשיות בע&quot;מ"/>
    <s v="511402125"/>
    <s v="3"/>
    <n v="15611.4"/>
    <s v="ILS"/>
    <n v="15611.4"/>
    <n v="71.430000000000007"/>
    <n v="11056.5"/>
    <n v="11056.5"/>
    <n v="4460.3999999999996"/>
    <s v=""/>
    <s v=" פתח תקשורת לשולחן ישיבות, הכונס הרשמי, רוית דורון"/>
    <s v=""/>
    <n v="0"/>
    <s v="@FM@"/>
    <s v="23"/>
    <s v="57"/>
    <s v="311227151"/>
    <s v=""/>
    <s v="אליאנה טננבאום"/>
    <n v="4460.3999999999996"/>
    <n v="0"/>
    <n v="1507"/>
    <e v="#NUM!"/>
    <n v="71.430000000000007"/>
    <e v="#DIV/0!"/>
    <x v="3"/>
    <e v="#N/A"/>
    <x v="940"/>
  </r>
  <r>
    <m/>
    <m/>
    <s v="4502488830"/>
    <s v="ZPFC"/>
    <s v="0800"/>
    <s v=""/>
    <d v="2024-07-17T00:00:00"/>
    <m/>
    <m/>
    <m/>
    <s v="40200779"/>
    <s v="א&quot;ד מירז תעשיות בע&quot;מ"/>
    <s v="511402125"/>
    <s v="3"/>
    <n v="174646.49"/>
    <s v="ILS"/>
    <n v="174646.49"/>
    <n v="97.49"/>
    <n v="168822.82"/>
    <n v="159558.91"/>
    <n v="4175.1499999999996"/>
    <s v=""/>
    <s v=" ריהוט עבור הכונס הרשמי, בית מושקוביץ ת&quot;א, הכונס ה"/>
    <s v="X"/>
    <n v="0"/>
    <s v="@FM@"/>
    <s v="07"/>
    <s v=""/>
    <s v="311227151"/>
    <s v=""/>
    <s v="אליאנה טננבאום"/>
    <n v="4380.75"/>
    <n v="0"/>
    <n v="1507"/>
    <e v="#NUM!"/>
    <n v="97.49"/>
    <e v="#DIV/0!"/>
    <x v="3"/>
    <e v="#N/A"/>
    <x v="459"/>
  </r>
  <r>
    <m/>
    <m/>
    <s v="4502492352"/>
    <s v="ZPFC"/>
    <s v="0800"/>
    <s v=""/>
    <d v="2024-07-29T00:00:00"/>
    <m/>
    <m/>
    <m/>
    <s v="40008948"/>
    <s v="רהיטי הכח )1991( בע&quot;מ"/>
    <s v="511599920"/>
    <s v="3"/>
    <n v="22420"/>
    <s v="ILS"/>
    <n v="22420"/>
    <n v="64"/>
    <n v="14227.2"/>
    <n v="14861.35"/>
    <n v="8660.07"/>
    <s v=""/>
    <s v=" ספסלי המתנה, אפ&quot;כ תל אביב, נורית יוחאי, 050-62161"/>
    <s v="X"/>
    <n v="0"/>
    <s v="@FM@"/>
    <s v="07"/>
    <s v=""/>
    <s v="311227151"/>
    <s v=""/>
    <s v="נורית יוחאי"/>
    <n v="8071.2"/>
    <n v="0"/>
    <n v="1507"/>
    <e v="#NUM!"/>
    <n v="64"/>
    <e v="#DIV/0!"/>
    <x v="3"/>
    <e v="#N/A"/>
    <x v="941"/>
  </r>
  <r>
    <m/>
    <m/>
    <s v="4502492776"/>
    <s v="ZNB"/>
    <s v="0800"/>
    <s v=""/>
    <d v="2024-07-30T00:00:00"/>
    <d v="2024-08-01T00:00:00"/>
    <d v="2025-12-31T00:00:00"/>
    <m/>
    <s v="40005151"/>
    <s v="צילומעתיק בעמ"/>
    <s v="520041880"/>
    <s v="3"/>
    <n v="4012"/>
    <s v="ILS"/>
    <n v="4012"/>
    <n v="0"/>
    <n v="0"/>
    <n v="0"/>
    <n v="4012"/>
    <s v=""/>
    <s v=" מכונות צילום לקהל, חטיבת תפעול ולוגיסטיקה ירושלים"/>
    <s v=""/>
    <n v="0"/>
    <s v="@FM@"/>
    <s v="23"/>
    <s v="57"/>
    <s v="311227151"/>
    <s v=""/>
    <s v="רון ויצלינג"/>
    <n v="4012"/>
    <n v="16"/>
    <n v="12"/>
    <n v="4"/>
    <n v="0"/>
    <n v="0.75"/>
    <x v="1"/>
    <e v="#N/A"/>
    <x v="942"/>
  </r>
  <r>
    <m/>
    <m/>
    <s v="4502492891"/>
    <s v="ZPFC"/>
    <s v="0800"/>
    <s v=""/>
    <d v="2024-07-30T00:00:00"/>
    <m/>
    <m/>
    <m/>
    <s v="42321773"/>
    <s v="יעקב (קובי) כהן- ייעוץ כלכלי ושמאות"/>
    <s v="516326238"/>
    <s v="3"/>
    <n v="77880"/>
    <s v="ILS"/>
    <n v="77880"/>
    <n v="61.48"/>
    <n v="53427.93"/>
    <n v="47882.34"/>
    <n v="29997.66"/>
    <s v=""/>
    <s v=" שירותי שמאות עבור רשות התאגידים. יעקוב כהן - ייעו"/>
    <s v=""/>
    <n v="0"/>
    <s v="@FM@"/>
    <s v="07"/>
    <s v=""/>
    <s v="311227151"/>
    <s v=" 20,597.18"/>
    <s v="רונן צור"/>
    <n v="29997.66"/>
    <n v="0"/>
    <n v="1507"/>
    <e v="#NUM!"/>
    <n v="61.48"/>
    <e v="#DIV/0!"/>
    <x v="3"/>
    <e v="#N/A"/>
    <x v="840"/>
  </r>
  <r>
    <m/>
    <m/>
    <s v="4502498081"/>
    <s v="ZPFC"/>
    <s v="0800"/>
    <s v=""/>
    <d v="2024-08-14T00:00:00"/>
    <m/>
    <m/>
    <m/>
    <s v="42093593"/>
    <s v="תורג'מן מאיר"/>
    <s v="027203215"/>
    <s v="3"/>
    <n v="17700"/>
    <s v="ILS"/>
    <n v="17700"/>
    <n v="0"/>
    <n v="0"/>
    <n v="0"/>
    <n v="17700"/>
    <s v=""/>
    <s v=" שירותי שמאות עבור רשות התאגידים. - תורג'מן מאיר א"/>
    <s v=""/>
    <n v="0"/>
    <s v="@FM@"/>
    <s v="07"/>
    <s v=""/>
    <s v="311227151"/>
    <s v=" 15,000.00"/>
    <s v="רונן צור"/>
    <n v="17700"/>
    <n v="0"/>
    <n v="1507"/>
    <e v="#NUM!"/>
    <n v="0"/>
    <e v="#DIV/0!"/>
    <x v="3"/>
    <e v="#N/A"/>
    <x v="840"/>
  </r>
  <r>
    <m/>
    <m/>
    <s v="4502499547"/>
    <s v="ZPFC"/>
    <s v="0800"/>
    <s v=""/>
    <d v="2024-08-18T00:00:00"/>
    <m/>
    <m/>
    <m/>
    <s v="40019561"/>
    <s v="האחים נחמיה (משקאות) בע&quot;מ"/>
    <s v="511037376"/>
    <s v="3"/>
    <n v="3529.91"/>
    <s v="ILS"/>
    <n v="3529.91"/>
    <n v="61.15"/>
    <n v="2158.65"/>
    <n v="2158.65"/>
    <n v="1371.26"/>
    <s v=""/>
    <s v=" שתייה בכירים, הרשות לרישום והסדר זכויות מקרקעין ש"/>
    <s v=""/>
    <n v="0"/>
    <s v="@FM@"/>
    <s v="23"/>
    <s v="57"/>
    <s v="311227151"/>
    <s v="  1,155.45"/>
    <s v="יאיר אבוחצירה"/>
    <n v="1371.26"/>
    <n v="0"/>
    <n v="1507"/>
    <e v="#NUM!"/>
    <n v="61.15"/>
    <e v="#DIV/0!"/>
    <x v="3"/>
    <e v="#N/A"/>
    <x v="943"/>
  </r>
  <r>
    <m/>
    <m/>
    <s v="4502499609"/>
    <s v="ZPFC"/>
    <s v="0800"/>
    <s v=""/>
    <d v="2024-08-18T00:00:00"/>
    <m/>
    <m/>
    <m/>
    <s v="40007109"/>
    <s v="א.א.ע. שיווק למוסדות בע&quot;מ"/>
    <s v="512189085"/>
    <s v="3"/>
    <n v="6310.38"/>
    <s v="ILS"/>
    <n v="6310.38"/>
    <n v="99.56"/>
    <n v="6310.14"/>
    <n v="6282.15"/>
    <n v="29.2"/>
    <s v=""/>
    <s v=" כיבוד משקי, אפ&quot;כ ירושלים, לילית ביטון, 050-621733"/>
    <s v="X"/>
    <n v="0"/>
    <s v="@FM@"/>
    <s v="07"/>
    <s v=""/>
    <s v="311227151"/>
    <s v=""/>
    <s v="לילית ביטון"/>
    <n v="28.23"/>
    <n v="0"/>
    <n v="1507"/>
    <e v="#NUM!"/>
    <n v="99.56"/>
    <e v="#DIV/0!"/>
    <x v="3"/>
    <e v="#N/A"/>
    <x v="175"/>
  </r>
  <r>
    <m/>
    <m/>
    <s v="4502499610"/>
    <s v="ZNB"/>
    <s v="0800"/>
    <s v=""/>
    <d v="2024-08-18T00:00:00"/>
    <m/>
    <m/>
    <m/>
    <s v="40283878"/>
    <s v="אקיפ, החברה לציוד מלונאי בע&quot;מ"/>
    <s v="512775883"/>
    <s v="3"/>
    <n v="1323.96"/>
    <s v="ILS"/>
    <n v="1323.96"/>
    <n v="0"/>
    <n v="0"/>
    <n v="0"/>
    <n v="1323.96"/>
    <s v=""/>
    <s v=" ציוד למטבח, אפ&quot;כ ת&quot;א, נורית יוחאי, 050-6216157 הת"/>
    <s v=""/>
    <n v="0"/>
    <s v="@FM@"/>
    <s v="23"/>
    <s v="57"/>
    <s v="311227151"/>
    <s v=""/>
    <s v="נורית יוחאי"/>
    <n v="1323.96"/>
    <n v="0"/>
    <n v="1507"/>
    <e v="#NUM!"/>
    <n v="0"/>
    <e v="#DIV/0!"/>
    <x v="3"/>
    <e v="#N/A"/>
    <x v="944"/>
  </r>
  <r>
    <m/>
    <m/>
    <s v="4502499613"/>
    <s v="ZPFC"/>
    <s v="0800"/>
    <s v=""/>
    <d v="2024-08-18T00:00:00"/>
    <m/>
    <m/>
    <m/>
    <s v="40001103"/>
    <s v="קרביץ )4791( בעמ"/>
    <s v="510674039"/>
    <s v="3"/>
    <n v="1200.6500000000001"/>
    <s v="ILS"/>
    <n v="1200.6500000000001"/>
    <n v="85.38"/>
    <n v="1023.84"/>
    <n v="1023.82"/>
    <n v="182.86"/>
    <s v=""/>
    <s v=" ציוד משרדי, אפוטרופוס כללי באר שבע ענת ברקוביץ -"/>
    <s v="X"/>
    <n v="0"/>
    <s v="@FM@"/>
    <s v="07"/>
    <s v=""/>
    <s v="311227151"/>
    <s v=""/>
    <s v=""/>
    <n v="176.81"/>
    <n v="0"/>
    <n v="1507"/>
    <e v="#NUM!"/>
    <n v="85.38"/>
    <e v="#DIV/0!"/>
    <x v="3"/>
    <e v="#N/A"/>
    <x v="171"/>
  </r>
  <r>
    <m/>
    <m/>
    <s v="4502502213"/>
    <s v="ZNB"/>
    <s v="0800"/>
    <s v=""/>
    <d v="2024-08-26T00:00:00"/>
    <m/>
    <m/>
    <m/>
    <s v="40331972"/>
    <s v="עודד שטרנברג משרד עורכי דין"/>
    <s v="514094366"/>
    <s v="3"/>
    <n v="3450.32"/>
    <s v="ILS"/>
    <n v="3450.32"/>
    <n v="0"/>
    <n v="0"/>
    <n v="0"/>
    <n v="3450.32"/>
    <s v=""/>
    <s v=" גישור בתיק קרן סידקובסקי נ' מד&quot;י 31258-02-20 הלשכ"/>
    <s v=""/>
    <n v="0"/>
    <s v="@FM@"/>
    <s v="76"/>
    <s v=""/>
    <s v="311227151"/>
    <s v="  2,924.00"/>
    <s v="עמיחי ציסמריו"/>
    <n v="3450.32"/>
    <n v="0"/>
    <n v="1507"/>
    <e v="#NUM!"/>
    <n v="0"/>
    <e v="#DIV/0!"/>
    <x v="3"/>
    <e v="#N/A"/>
    <x v="904"/>
  </r>
  <r>
    <m/>
    <m/>
    <s v="4502502649"/>
    <s v="ZPFC"/>
    <s v="0800"/>
    <s v=""/>
    <d v="2024-08-27T00:00:00"/>
    <m/>
    <m/>
    <m/>
    <s v="40001103"/>
    <s v="קרביץ )4791( בעמ"/>
    <s v="510674039"/>
    <s v="3"/>
    <n v="7477.81"/>
    <s v="ILS"/>
    <n v="7477.81"/>
    <n v="95.91"/>
    <n v="7171.01"/>
    <n v="7150.31"/>
    <n v="317.31"/>
    <s v=""/>
    <s v=" ציוד משרדי, סנגוריה ציבורית ת&quot;א, תמר בוקשפן, 050-"/>
    <s v="X"/>
    <n v="0"/>
    <s v="@FM@"/>
    <s v="07"/>
    <s v=""/>
    <s v="311227151"/>
    <s v=""/>
    <s v="תמר בוקשפן"/>
    <n v="306.8"/>
    <n v="0"/>
    <n v="1507"/>
    <e v="#NUM!"/>
    <n v="95.91"/>
    <e v="#DIV/0!"/>
    <x v="3"/>
    <e v="#N/A"/>
    <x v="171"/>
  </r>
  <r>
    <m/>
    <m/>
    <s v="4502502789"/>
    <s v="ZNB"/>
    <s v="0800"/>
    <s v=""/>
    <d v="2024-08-27T00:00:00"/>
    <m/>
    <m/>
    <m/>
    <s v="40411361"/>
    <s v="איחוד הצלה ישראל 1221 (ע&quot;ר)"/>
    <s v="580465979"/>
    <s v="3"/>
    <n v="900"/>
    <s v="ILS"/>
    <n v="900"/>
    <n v="0"/>
    <n v="0"/>
    <n v="0"/>
    <n v="900"/>
    <s v=""/>
    <s v=" ניידת טיפול נמרץ כולל נהג חובש + פרמדיק למשחק לזכ"/>
    <s v=""/>
    <n v="0"/>
    <s v="@FM@"/>
    <s v="23"/>
    <s v="57"/>
    <s v="311227151"/>
    <s v=""/>
    <s v="שרה אברהמי"/>
    <n v="900"/>
    <n v="0"/>
    <n v="1507"/>
    <e v="#NUM!"/>
    <n v="0"/>
    <e v="#DIV/0!"/>
    <x v="3"/>
    <e v="#N/A"/>
    <x v="945"/>
  </r>
  <r>
    <m/>
    <m/>
    <s v="4502502806"/>
    <s v="ZPFC"/>
    <s v="0800"/>
    <s v=""/>
    <d v="2024-08-27T00:00:00"/>
    <m/>
    <m/>
    <m/>
    <s v="40001103"/>
    <s v="קרביץ )4791( בעמ"/>
    <s v="510674039"/>
    <s v="3"/>
    <n v="5020.67"/>
    <s v="ILS"/>
    <n v="5020.67"/>
    <n v="74.38"/>
    <n v="3726.32"/>
    <n v="3726.36"/>
    <n v="1334.93"/>
    <s v=""/>
    <s v=" ציוד משרדי, נציבות שוויון זכויות לאנשים עם מוגבלו"/>
    <s v="X"/>
    <n v="0"/>
    <s v="@FM@"/>
    <s v="07"/>
    <s v=""/>
    <s v="311227151"/>
    <s v=""/>
    <s v="אפרת מצליח"/>
    <n v="1290.71"/>
    <n v="0"/>
    <n v="1507"/>
    <e v="#NUM!"/>
    <n v="74.38"/>
    <e v="#DIV/0!"/>
    <x v="3"/>
    <e v="#N/A"/>
    <x v="171"/>
  </r>
  <r>
    <m/>
    <m/>
    <s v="4502503077"/>
    <s v="ZNB"/>
    <s v="0800"/>
    <s v=""/>
    <d v="2024-08-28T00:00:00"/>
    <m/>
    <m/>
    <m/>
    <s v="10000021"/>
    <s v="לשכת הפירסום הממשלתי"/>
    <s v=""/>
    <s v="3"/>
    <n v="52500"/>
    <s v="ILS"/>
    <n v="52500"/>
    <n v="32.200000000000003"/>
    <n v="18982.8"/>
    <n v="16903.8"/>
    <n v="35596.199999999997"/>
    <s v=""/>
    <s v=" פרסום מודעות לפירוק עמותות, רונן צור 050-6216200"/>
    <s v=""/>
    <n v="0"/>
    <s v="@FM@"/>
    <s v="85"/>
    <s v=""/>
    <s v="311227151"/>
    <s v=""/>
    <s v="רונן צור"/>
    <n v="35596.199999999997"/>
    <n v="0"/>
    <n v="1507"/>
    <e v="#NUM!"/>
    <n v="32.200000000000003"/>
    <e v="#DIV/0!"/>
    <x v="3"/>
    <e v="#N/A"/>
    <x v="946"/>
  </r>
  <r>
    <m/>
    <m/>
    <s v="4502504407"/>
    <s v="ZNB"/>
    <s v="0800"/>
    <s v=""/>
    <d v="2024-09-02T00:00:00"/>
    <m/>
    <m/>
    <m/>
    <s v="41586958"/>
    <s v="שגב ירין"/>
    <s v="035846815"/>
    <s v="3"/>
    <n v="1858.5"/>
    <s v="ILS"/>
    <n v="1858.5"/>
    <n v="0"/>
    <n v="0"/>
    <n v="0"/>
    <n v="1858.5"/>
    <s v=""/>
    <s v=" גישור בתיק ת&quot;א 9986-10-23 כהן נ' משרד המשפטים, לש"/>
    <s v=""/>
    <n v="0"/>
    <s v="@FM@"/>
    <s v="76"/>
    <s v=""/>
    <s v="311227151"/>
    <s v="  1,575.00"/>
    <s v="עמיחי ציסמריו"/>
    <n v="1858.5"/>
    <n v="0"/>
    <n v="1507"/>
    <e v="#NUM!"/>
    <n v="0"/>
    <e v="#DIV/0!"/>
    <x v="3"/>
    <e v="#N/A"/>
    <x v="904"/>
  </r>
  <r>
    <m/>
    <m/>
    <s v="4502504469"/>
    <s v="ZPFC"/>
    <s v="0800"/>
    <s v=""/>
    <d v="2024-09-02T00:00:00"/>
    <m/>
    <m/>
    <m/>
    <s v="40001103"/>
    <s v="קרביץ )4791( בעמ"/>
    <s v="510674039"/>
    <s v="3"/>
    <n v="17405"/>
    <s v="ILS"/>
    <n v="17405"/>
    <n v="40"/>
    <n v="6932.5"/>
    <n v="6903"/>
    <n v="10800.78"/>
    <s v=""/>
    <s v=" קרטון ארכיב, רשות התאגידים ,רונן צור 050-6216200"/>
    <s v="X"/>
    <n v="0"/>
    <s v="@FM@"/>
    <s v="07"/>
    <s v=""/>
    <s v="311227151"/>
    <s v=""/>
    <s v="רונן צור"/>
    <n v="10443"/>
    <n v="0"/>
    <n v="1507"/>
    <e v="#NUM!"/>
    <n v="40"/>
    <e v="#DIV/0!"/>
    <x v="3"/>
    <e v="#N/A"/>
    <x v="947"/>
  </r>
  <r>
    <m/>
    <m/>
    <s v="4502506925"/>
    <s v="ZPFC"/>
    <s v="0800"/>
    <s v=""/>
    <d v="2024-09-09T00:00:00"/>
    <m/>
    <m/>
    <m/>
    <s v="40007109"/>
    <s v="א.א.ע. שיווק למוסדות בע&quot;מ"/>
    <s v="512189085"/>
    <s v="3"/>
    <n v="11065.48"/>
    <s v="ILS"/>
    <n v="11065.48"/>
    <n v="82.74"/>
    <n v="9213.0300000000007"/>
    <n v="9138.2800000000007"/>
    <n v="1910.99"/>
    <s v=""/>
    <s v=" כיבוד משקי, סנגוריה ציבורית ת&quot;א, תמר בוקשפן, 050-"/>
    <s v="X"/>
    <n v="0"/>
    <s v="@FM@"/>
    <s v="07"/>
    <s v=""/>
    <s v="311227151"/>
    <s v=""/>
    <s v="תמר בוקשפן"/>
    <n v="1847.69"/>
    <n v="0"/>
    <n v="1507"/>
    <e v="#NUM!"/>
    <n v="82.74"/>
    <e v="#DIV/0!"/>
    <x v="3"/>
    <e v="#N/A"/>
    <x v="175"/>
  </r>
  <r>
    <m/>
    <m/>
    <s v="4502507541"/>
    <s v="ZNB"/>
    <s v="0800"/>
    <s v=""/>
    <d v="2024-09-10T00:00:00"/>
    <m/>
    <m/>
    <m/>
    <s v="40001103"/>
    <s v="קרביץ )4791( בעמ"/>
    <s v="510674039"/>
    <s v=""/>
    <n v="5975.25"/>
    <s v="ILS"/>
    <n v="5975.25"/>
    <n v="0"/>
    <n v="0"/>
    <n v="0"/>
    <n v="0"/>
    <s v="X"/>
    <s v=" 9 לוחות עבור רשות התאגידים לפי פירוט הצעת המחיר ה"/>
    <s v=""/>
    <n v="0"/>
    <s v="@FM@"/>
    <s v="07"/>
    <s v=""/>
    <s v="311227151"/>
    <s v="  0.00"/>
    <s v="רונן צור"/>
    <n v="5975.25"/>
    <n v="0"/>
    <n v="1507"/>
    <e v="#NUM!"/>
    <n v="0"/>
    <e v="#DIV/0!"/>
    <x v="3"/>
    <e v="#N/A"/>
    <x v="948"/>
  </r>
  <r>
    <m/>
    <m/>
    <s v="4502507545"/>
    <s v="ZNB"/>
    <s v="0800"/>
    <s v=""/>
    <d v="2024-09-10T00:00:00"/>
    <m/>
    <m/>
    <m/>
    <s v="40001103"/>
    <s v="קרביץ )4791( בעמ"/>
    <s v="510674039"/>
    <s v="3"/>
    <n v="6026.32"/>
    <s v="ILS"/>
    <n v="6026.32"/>
    <n v="99.15"/>
    <n v="0.13"/>
    <n v="5975.25"/>
    <n v="51.07"/>
    <s v=""/>
    <s v=" 9 לוחות עבור רשות התאגידים לפי פירוט הצעת המחיר ה"/>
    <s v=""/>
    <n v="0"/>
    <s v="@FM@"/>
    <s v="07"/>
    <s v=""/>
    <s v="311227151"/>
    <s v="  0.11"/>
    <s v="רונן צור"/>
    <n v="51.07"/>
    <n v="0"/>
    <n v="1507"/>
    <e v="#NUM!"/>
    <n v="99.15"/>
    <e v="#DIV/0!"/>
    <x v="3"/>
    <e v="#N/A"/>
    <x v="948"/>
  </r>
  <r>
    <m/>
    <m/>
    <s v="4502508502"/>
    <s v="ZNB"/>
    <s v="0800"/>
    <s v=""/>
    <d v="2024-09-12T00:00:00"/>
    <m/>
    <m/>
    <m/>
    <s v="40007109"/>
    <s v="א.א.ע. שיווק למוסדות בע&quot;מ"/>
    <s v="512189085"/>
    <s v="3"/>
    <n v="4659.28"/>
    <s v="ILS"/>
    <n v="4659.28"/>
    <n v="96.13"/>
    <n v="4485.59"/>
    <n v="4477.38"/>
    <n v="179.64"/>
    <s v=""/>
    <s v=" כיבוד משקי, סנגוריה ציבורית הנהלה, רוחמה שמואלי,"/>
    <s v="X"/>
    <n v="0"/>
    <s v="@FM@"/>
    <s v="07"/>
    <s v=""/>
    <s v="311227151"/>
    <s v=""/>
    <s v="רוחמה שמואלי"/>
    <n v="173.69"/>
    <n v="0"/>
    <n v="1507"/>
    <e v="#NUM!"/>
    <n v="96.13"/>
    <e v="#DIV/0!"/>
    <x v="3"/>
    <e v="#N/A"/>
    <x v="175"/>
  </r>
  <r>
    <m/>
    <m/>
    <s v="4502508550"/>
    <s v="ZNB"/>
    <s v="0800"/>
    <s v=""/>
    <d v="2024-09-12T00:00:00"/>
    <m/>
    <m/>
    <m/>
    <s v="40006754"/>
    <s v="ערן אורנה"/>
    <s v="056490105"/>
    <s v="3"/>
    <n v="50124.04"/>
    <s v="ILS"/>
    <n v="50124.04"/>
    <n v="12.69"/>
    <n v="6359.02"/>
    <n v="6304.74"/>
    <n v="43765.02"/>
    <s v=""/>
    <s v=" יועץ למוגבלות שמיעה עבור נציבות שוויון זכויות לאנ"/>
    <s v=""/>
    <n v="0"/>
    <s v="@FM@"/>
    <s v="23"/>
    <s v="57"/>
    <s v="311227151"/>
    <s v=""/>
    <s v="אפרת מצליח"/>
    <n v="43765.02"/>
    <n v="0"/>
    <n v="1507"/>
    <e v="#NUM!"/>
    <n v="12.69"/>
    <e v="#DIV/0!"/>
    <x v="3"/>
    <e v="#N/A"/>
    <x v="949"/>
  </r>
  <r>
    <m/>
    <m/>
    <s v="4502508590"/>
    <s v="ZNB"/>
    <s v="0800"/>
    <s v=""/>
    <d v="2024-09-12T00:00:00"/>
    <m/>
    <m/>
    <m/>
    <s v="40223053"/>
    <s v="יוביפרינט (2005) בע&quot;מ"/>
    <s v="513652057"/>
    <s v="3"/>
    <n v="49648.5"/>
    <s v="ILS"/>
    <n v="49648.5"/>
    <n v="0"/>
    <n v="0"/>
    <n v="0"/>
    <n v="49648.5"/>
    <s v=""/>
    <s v=" תיק מפקח על רישום מקרקעין, רישום והסדר מקרקעין, ש"/>
    <s v=""/>
    <n v="0"/>
    <s v="@FM@"/>
    <s v="23"/>
    <s v="57"/>
    <s v="311227151"/>
    <s v=""/>
    <s v="יאיר אבוחצירה"/>
    <n v="49648.5"/>
    <n v="0"/>
    <n v="1507"/>
    <e v="#NUM!"/>
    <n v="0"/>
    <e v="#DIV/0!"/>
    <x v="3"/>
    <e v="#N/A"/>
    <x v="950"/>
  </r>
  <r>
    <m/>
    <m/>
    <s v="4502509743"/>
    <s v="ZPFC"/>
    <s v="0800"/>
    <s v=""/>
    <d v="2024-09-16T00:00:00"/>
    <m/>
    <m/>
    <m/>
    <s v="40001103"/>
    <s v="קרביץ )4791( בעמ"/>
    <s v="510674039"/>
    <s v="3"/>
    <n v="2569.29"/>
    <s v="ILS"/>
    <n v="2569.29"/>
    <n v="63.47"/>
    <n v="1625.67"/>
    <n v="1625.67"/>
    <n v="975.95"/>
    <s v=""/>
    <s v=" ציוד משרדי, סנגוריה ציבורית ת&quot;א, תמר בוקשפן, 050-"/>
    <s v="X"/>
    <n v="0"/>
    <s v="@FM@"/>
    <s v="07"/>
    <s v=""/>
    <s v="311227151"/>
    <s v=""/>
    <s v="תמר בוקשפן"/>
    <n v="943.62"/>
    <n v="0"/>
    <n v="1507"/>
    <e v="#NUM!"/>
    <n v="63.47"/>
    <e v="#DIV/0!"/>
    <x v="3"/>
    <e v="#N/A"/>
    <x v="171"/>
  </r>
  <r>
    <m/>
    <m/>
    <s v="4502510723"/>
    <s v="ZNB"/>
    <s v="0800"/>
    <s v=""/>
    <d v="2024-09-18T00:00:00"/>
    <m/>
    <m/>
    <m/>
    <s v="40939674"/>
    <s v="נגאר הנרי"/>
    <s v="028157634"/>
    <s v="3"/>
    <n v="4248"/>
    <s v="ILS"/>
    <n v="4248"/>
    <n v="75.06"/>
    <n v="3188.66"/>
    <n v="3188.66"/>
    <n v="1059.3399999999999"/>
    <s v=""/>
    <s v=" גישור בת.א 54662-04-23 אמל סגיר נ' מ&quot;י , הלשכה המ"/>
    <s v=""/>
    <n v="0"/>
    <s v="@FM@"/>
    <s v="23"/>
    <s v="57"/>
    <s v="311227151"/>
    <s v="897.75"/>
    <s v="עמיחי ציסמריו"/>
    <n v="1059.3399999999999"/>
    <n v="0"/>
    <n v="1507"/>
    <e v="#NUM!"/>
    <n v="75.06"/>
    <e v="#DIV/0!"/>
    <x v="3"/>
    <e v="#N/A"/>
    <x v="951"/>
  </r>
  <r>
    <m/>
    <m/>
    <s v="4502515798"/>
    <s v="ZPFC"/>
    <s v="0800"/>
    <s v=""/>
    <d v="2024-10-08T00:00:00"/>
    <m/>
    <m/>
    <m/>
    <s v="40007109"/>
    <s v="א.א.ע. שיווק למוסדות בע&quot;מ"/>
    <s v="512189085"/>
    <s v="3"/>
    <n v="17375.77"/>
    <s v="ILS"/>
    <n v="17375.77"/>
    <n v="73.349999999999994"/>
    <n v="12955.97"/>
    <n v="12521.14"/>
    <n v="4797.41"/>
    <s v=""/>
    <s v=" כיבוד משקי, רישום והסדר מקרקעין הנהלה, שמואל בן ע"/>
    <s v="X"/>
    <n v="0"/>
    <s v="@FM@"/>
    <s v="07"/>
    <s v=""/>
    <s v="311227151"/>
    <s v=""/>
    <s v="יאיר אבוחצירה"/>
    <n v="4638.47"/>
    <n v="0"/>
    <n v="1507"/>
    <e v="#NUM!"/>
    <n v="73.349999999999994"/>
    <e v="#DIV/0!"/>
    <x v="3"/>
    <e v="#N/A"/>
    <x v="175"/>
  </r>
  <r>
    <m/>
    <m/>
    <s v="4502516566"/>
    <s v="ZNB"/>
    <s v="0800"/>
    <s v=""/>
    <d v="2024-10-09T00:00:00"/>
    <m/>
    <m/>
    <m/>
    <s v="40275759"/>
    <s v="גורי את גורי חברת עורכי דין"/>
    <s v="513754994"/>
    <s v="3"/>
    <n v="2156.4499999999998"/>
    <s v="ILS"/>
    <n v="2156.4499999999998"/>
    <n v="0"/>
    <n v="0"/>
    <n v="0"/>
    <n v="2156.4499999999998"/>
    <s v=""/>
    <s v=" גישור זכריא סיאם נ' מ&quot;י ת&quot;א 28244/05/22, מגשר גור"/>
    <s v=""/>
    <n v="0"/>
    <s v="@FM@"/>
    <s v="76"/>
    <s v=""/>
    <s v="311227151"/>
    <s v="  1,827.50"/>
    <s v="עמיחי ציסמריו"/>
    <n v="2156.4499999999998"/>
    <n v="0"/>
    <n v="1507"/>
    <e v="#NUM!"/>
    <n v="0"/>
    <e v="#DIV/0!"/>
    <x v="3"/>
    <e v="#N/A"/>
    <x v="952"/>
  </r>
  <r>
    <m/>
    <m/>
    <s v="4502519672"/>
    <s v="ZPFC"/>
    <s v="0800"/>
    <s v=""/>
    <d v="2024-10-27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s v=" מסך, רישום והסדר מקרקעין פתח תקווה, שמואל בן עמי,"/>
    <s v="X"/>
    <n v="0"/>
    <s v="@FM@"/>
    <s v="07"/>
    <s v=""/>
    <s v="311227151"/>
    <s v=""/>
    <s v="יאיר אבוחצירה"/>
    <n v="2527.4499999999998"/>
    <n v="0"/>
    <n v="1507"/>
    <e v="#NUM!"/>
    <n v="0"/>
    <e v="#DIV/0!"/>
    <x v="3"/>
    <e v="#N/A"/>
    <x v="953"/>
  </r>
  <r>
    <m/>
    <m/>
    <s v="4502520615"/>
    <s v="ZNB"/>
    <s v="0800"/>
    <s v=""/>
    <d v="2024-10-29T00:00:00"/>
    <m/>
    <m/>
    <m/>
    <s v="42165577"/>
    <s v="אתרי ניהול ואירוח בע&quot;מ"/>
    <s v="515804227"/>
    <s v="3"/>
    <n v="2601.9"/>
    <s v="ILS"/>
    <n v="2601.9"/>
    <n v="0"/>
    <n v="0"/>
    <n v="0"/>
    <n v="2601.9"/>
    <s v=""/>
    <s v=" מים וכריכים לסיור עבור סנגוריה ציבורית 3/11/24 רו"/>
    <s v=""/>
    <n v="0"/>
    <s v="@FM@"/>
    <s v="23"/>
    <s v="57"/>
    <s v="311227151"/>
    <s v=""/>
    <s v="רוחמה שמואלי"/>
    <n v="2601.9"/>
    <n v="0"/>
    <n v="1507"/>
    <e v="#NUM!"/>
    <n v="0"/>
    <e v="#DIV/0!"/>
    <x v="3"/>
    <e v="#N/A"/>
    <x v="954"/>
  </r>
  <r>
    <m/>
    <m/>
    <s v="4502520629"/>
    <s v="ZPFC"/>
    <s v="0800"/>
    <s v=""/>
    <d v="2024-10-29T00:00:00"/>
    <m/>
    <m/>
    <m/>
    <s v="40001212"/>
    <s v="שחר - מוצרי נייר בע&quot;מ"/>
    <s v="511219933"/>
    <s v="3"/>
    <n v="79296"/>
    <s v="ILS"/>
    <n v="79296"/>
    <n v="100.02"/>
    <n v="79199.240000000005"/>
    <n v="80414.02"/>
    <n v="0"/>
    <s v=""/>
    <s v=" נייר צילום, רישום והסדר מקרקעין הנהלה, שמואל בן ע"/>
    <s v="X"/>
    <n v="0"/>
    <s v="@FM@"/>
    <s v="07"/>
    <s v=""/>
    <s v="311227151"/>
    <s v=""/>
    <s v="יאיר אבוחצירה"/>
    <n v="0"/>
    <n v="0"/>
    <n v="1507"/>
    <e v="#NUM!"/>
    <n v="100.02"/>
    <e v="#DIV/0!"/>
    <x v="3"/>
    <e v="#N/A"/>
    <x v="475"/>
  </r>
  <r>
    <m/>
    <m/>
    <s v="4502520705"/>
    <s v="ZPFC"/>
    <s v="0800"/>
    <s v=""/>
    <d v="2024-10-29T00:00:00"/>
    <m/>
    <m/>
    <m/>
    <s v="41915625"/>
    <s v="לייזר מכוני העתקות בע&quot;מ"/>
    <s v="514864370"/>
    <s v="3"/>
    <n v="411.82"/>
    <s v="ILS"/>
    <n v="411.82"/>
    <n v="0"/>
    <n v="0"/>
    <n v="0"/>
    <n v="411.82"/>
    <s v=""/>
    <s v=" חותמות, אפ&quot;כ הנהלה, ניצה גרשון, 050-6217559 התשלו"/>
    <s v=""/>
    <n v="0"/>
    <s v="@FM@"/>
    <s v="23"/>
    <s v="57"/>
    <s v="311227151"/>
    <s v=""/>
    <s v=""/>
    <n v="411.82"/>
    <n v="0"/>
    <n v="1507"/>
    <e v="#NUM!"/>
    <n v="0"/>
    <e v="#DIV/0!"/>
    <x v="3"/>
    <e v="#N/A"/>
    <x v="955"/>
  </r>
  <r>
    <m/>
    <m/>
    <s v="4502527639"/>
    <s v="ZNB"/>
    <s v="0800"/>
    <s v=""/>
    <d v="2024-11-13T00:00:00"/>
    <m/>
    <m/>
    <m/>
    <s v="40007139"/>
    <s v="תג נאור בע&quot;מ"/>
    <s v="512477845"/>
    <s v="3"/>
    <n v="7115.4"/>
    <s v="ILS"/>
    <n v="7115.4"/>
    <n v="99.17"/>
    <n v="7056.4"/>
    <n v="7056.4"/>
    <n v="59"/>
    <s v=""/>
    <s v=" מדפסת עבור אפ&quot;כ הנהלה לילית ביטון 0506217333 התשל"/>
    <s v=""/>
    <n v="0"/>
    <s v="@FM@"/>
    <s v="23"/>
    <s v="57"/>
    <s v="311227151"/>
    <s v=""/>
    <s v="לילית ביטון"/>
    <n v="59"/>
    <n v="0"/>
    <n v="1507"/>
    <e v="#NUM!"/>
    <n v="99.17"/>
    <e v="#DIV/0!"/>
    <x v="3"/>
    <e v="#N/A"/>
    <x v="956"/>
  </r>
  <r>
    <m/>
    <m/>
    <s v="4502527671"/>
    <s v="ZPFC"/>
    <s v="0800"/>
    <s v=""/>
    <d v="2024-11-13T00:00:00"/>
    <m/>
    <m/>
    <m/>
    <s v="40007109"/>
    <s v="א.א.ע. שיווק למוסדות בע&quot;מ"/>
    <s v="512189085"/>
    <s v="3"/>
    <n v="24529.37"/>
    <s v="ILS"/>
    <n v="24529.37"/>
    <n v="61.04"/>
    <n v="15744.77"/>
    <n v="14946.26"/>
    <n v="9883.98"/>
    <s v=""/>
    <s v=" כיבוד משקי, רישום והסדר מקרקעין הנהלה, שמואל בן ע"/>
    <s v="X"/>
    <n v="0"/>
    <s v="@FM@"/>
    <s v="07"/>
    <s v=""/>
    <s v="311227151"/>
    <s v=""/>
    <s v="יאיר אבוחצירה"/>
    <n v="9556.57"/>
    <n v="0"/>
    <n v="1507"/>
    <e v="#NUM!"/>
    <n v="61.04"/>
    <e v="#DIV/0!"/>
    <x v="3"/>
    <e v="#N/A"/>
    <x v="175"/>
  </r>
  <r>
    <m/>
    <m/>
    <s v="4502530056"/>
    <s v="ZPFC"/>
    <s v="0800"/>
    <s v=""/>
    <d v="2024-11-19T00:00:00"/>
    <m/>
    <m/>
    <m/>
    <s v="40510075"/>
    <s v="קולפלו תוכנה בע&quot;מ"/>
    <s v="512799149"/>
    <s v="3"/>
    <n v="5805.6"/>
    <s v="ILS"/>
    <n v="5805.6"/>
    <n v="0"/>
    <n v="0"/>
    <n v="0"/>
    <n v="6829.82"/>
    <s v=""/>
    <s v=" שירות מסרונים עבור מוקד השירות גלי דוגמא 05431185"/>
    <s v="X"/>
    <n v="0"/>
    <s v="@FM@"/>
    <s v="07"/>
    <s v=""/>
    <s v="311227151"/>
    <s v=""/>
    <s v="שירן מזרחי"/>
    <n v="5805.6"/>
    <n v="0"/>
    <n v="1507"/>
    <e v="#NUM!"/>
    <n v="0"/>
    <e v="#DIV/0!"/>
    <x v="3"/>
    <e v="#N/A"/>
    <x v="957"/>
  </r>
  <r>
    <m/>
    <m/>
    <s v="4502530106"/>
    <s v="ZNB"/>
    <s v="0800"/>
    <s v=""/>
    <d v="2024-12-04T00:00:00"/>
    <m/>
    <m/>
    <m/>
    <s v="42523111"/>
    <s v="קומפקטוס מערכות אחסון בע&quot;מ"/>
    <s v="516777646"/>
    <s v="3"/>
    <n v="37928.92"/>
    <s v="ILS"/>
    <n v="37928.92"/>
    <n v="100"/>
    <n v="37928.92"/>
    <n v="37928.92"/>
    <n v="0"/>
    <s v=""/>
    <s v=" מעבדה פורנזית עבור שיפוץ - נחקרים לוד, הממונה על"/>
    <s v=""/>
    <n v="0"/>
    <s v="@FM@"/>
    <s v="23"/>
    <s v="57"/>
    <s v="311227151"/>
    <s v=""/>
    <s v="אליאנה טננבאום"/>
    <n v="0"/>
    <n v="0"/>
    <n v="1507"/>
    <e v="#NUM!"/>
    <n v="100"/>
    <e v="#DIV/0!"/>
    <x v="3"/>
    <e v="#N/A"/>
    <x v="958"/>
  </r>
  <r>
    <m/>
    <m/>
    <s v="4502531098"/>
    <s v="ZPFC"/>
    <s v="0800"/>
    <s v=""/>
    <d v="2024-11-20T00:00:00"/>
    <m/>
    <m/>
    <m/>
    <s v="40008948"/>
    <s v="רהיטי הכח )1991( בע&quot;מ"/>
    <s v="511599920"/>
    <s v="3"/>
    <n v="46040.65"/>
    <s v="ILS"/>
    <n v="46040.65"/>
    <n v="0"/>
    <n v="0"/>
    <n v="0"/>
    <n v="49399.75"/>
    <s v=""/>
    <s v=" כסאות עבור פרויקט ביה&quot;ד חולון, בית הדין לאוכלוסין"/>
    <s v="X"/>
    <n v="0"/>
    <s v="@FM@"/>
    <s v="07"/>
    <s v=""/>
    <s v="311227151"/>
    <s v=""/>
    <s v="יוסי ביטון"/>
    <n v="46040.65"/>
    <n v="0"/>
    <n v="1507"/>
    <e v="#NUM!"/>
    <n v="0"/>
    <e v="#DIV/0!"/>
    <x v="3"/>
    <e v="#N/A"/>
    <x v="463"/>
  </r>
  <r>
    <m/>
    <m/>
    <s v="4502531175"/>
    <s v="ZPFC"/>
    <s v="0800"/>
    <s v=""/>
    <d v="2024-11-20T00:00:00"/>
    <m/>
    <m/>
    <m/>
    <s v="40001212"/>
    <s v="שחר - מוצרי נייר בע&quot;מ"/>
    <s v="511219933"/>
    <s v="3"/>
    <n v="76124.160000000003"/>
    <s v="ILS"/>
    <n v="76124.160000000003"/>
    <n v="67.400000000000006"/>
    <n v="62586.06"/>
    <n v="52066.22"/>
    <n v="0"/>
    <s v=""/>
    <s v=" נייר צילום, אפ&quot;כ הנהלה, ניצה גרשון, 050-6217559 ה"/>
    <s v="X"/>
    <n v="0"/>
    <s v="@FM@"/>
    <s v="07"/>
    <s v=""/>
    <s v="311227151"/>
    <s v=""/>
    <s v="לילית ביטון"/>
    <n v="24819.65"/>
    <n v="0"/>
    <n v="1507"/>
    <e v="#NUM!"/>
    <n v="67.400000000000006"/>
    <e v="#DIV/0!"/>
    <x v="3"/>
    <e v="#N/A"/>
    <x v="475"/>
  </r>
  <r>
    <m/>
    <m/>
    <s v="4502531258"/>
    <s v="ZNB"/>
    <s v="0800"/>
    <s v=""/>
    <d v="2024-11-20T00:00:00"/>
    <m/>
    <m/>
    <m/>
    <s v="40007109"/>
    <s v="א.א.ע. שיווק למוסדות בע&quot;מ"/>
    <s v="512189085"/>
    <s v="3"/>
    <n v="1628.16"/>
    <s v="ILS"/>
    <n v="1628.16"/>
    <n v="100"/>
    <n v="1628.16"/>
    <n v="1587.78"/>
    <n v="0"/>
    <s v=""/>
    <s v=" כיבוד משקי, האפוטרופוס הכללי- ענת ברקוביץ' 050-62"/>
    <s v="X"/>
    <n v="0"/>
    <s v="@FM@"/>
    <s v="07"/>
    <s v=""/>
    <s v="311227151"/>
    <s v=""/>
    <s v="לילית ביטון"/>
    <n v="0"/>
    <n v="0"/>
    <n v="1507"/>
    <e v="#NUM!"/>
    <n v="100"/>
    <e v="#DIV/0!"/>
    <x v="3"/>
    <e v="#N/A"/>
    <x v="175"/>
  </r>
  <r>
    <m/>
    <m/>
    <s v="4502531268"/>
    <s v="ZPFC"/>
    <s v="0800"/>
    <s v=""/>
    <d v="2024-11-20T00:00:00"/>
    <m/>
    <m/>
    <m/>
    <s v="40001103"/>
    <s v="קרביץ )4791( בעמ"/>
    <s v="510674039"/>
    <s v="3"/>
    <n v="5488.19"/>
    <s v="ILS"/>
    <n v="5488.19"/>
    <n v="98.51"/>
    <n v="5406.26"/>
    <n v="5360.46"/>
    <n v="84.72"/>
    <s v=""/>
    <s v=" ציוד משרדי, אפ&quot;כ ירושלים, ניצה גרשון, 050-6217559"/>
    <s v="X"/>
    <n v="0"/>
    <s v="@FM@"/>
    <s v="07"/>
    <s v=""/>
    <s v="311227151"/>
    <s v=""/>
    <s v=""/>
    <n v="81.93"/>
    <n v="0"/>
    <n v="1507"/>
    <e v="#NUM!"/>
    <n v="98.51"/>
    <e v="#DIV/0!"/>
    <x v="3"/>
    <e v="#N/A"/>
    <x v="171"/>
  </r>
  <r>
    <m/>
    <m/>
    <s v="4502532862"/>
    <s v="ZPFC"/>
    <s v="0800"/>
    <s v=""/>
    <d v="2024-11-25T00:00:00"/>
    <m/>
    <m/>
    <m/>
    <s v="40504030"/>
    <s v="אילן עדו"/>
    <s v="054668256"/>
    <s v="3"/>
    <n v="15531.62"/>
    <s v="ILS"/>
    <n v="15531.62"/>
    <n v="50.5"/>
    <n v="8154.1"/>
    <n v="7838.39"/>
    <n v="7688.15"/>
    <s v=""/>
    <s v=" עריכת פודקאסט - עולם הירושה, אפ&quot;כ הנהלה, לילית בי"/>
    <s v=""/>
    <n v="0"/>
    <s v="@FM@"/>
    <s v="07"/>
    <s v=""/>
    <s v="311227151"/>
    <s v=""/>
    <s v="לילית ביטון"/>
    <n v="7688.15"/>
    <n v="0"/>
    <n v="1507"/>
    <e v="#NUM!"/>
    <n v="50.5"/>
    <e v="#DIV/0!"/>
    <x v="3"/>
    <e v="#N/A"/>
    <x v="959"/>
  </r>
  <r>
    <m/>
    <m/>
    <s v="4502532973"/>
    <s v="ZPFC"/>
    <s v="0800"/>
    <s v=""/>
    <d v="2024-11-25T00:00:00"/>
    <m/>
    <m/>
    <m/>
    <s v="40200779"/>
    <s v="א&quot;ד מירז תעשיות בע&quot;מ"/>
    <s v="511402125"/>
    <s v="3"/>
    <n v="55231.08"/>
    <s v="ILS"/>
    <n v="55231.08"/>
    <n v="0"/>
    <n v="0"/>
    <n v="0"/>
    <n v="52638.99"/>
    <s v=""/>
    <s v=" השלמות ריהוט לפרוייקט , רישום והסדר מקרקעין חולון"/>
    <s v="X"/>
    <n v="0"/>
    <s v="@FM@"/>
    <s v="07"/>
    <s v=""/>
    <s v="311227151"/>
    <s v=""/>
    <s v="יאיר אבוחצירה"/>
    <n v="55231.08"/>
    <n v="0"/>
    <n v="1507"/>
    <e v="#NUM!"/>
    <n v="0"/>
    <e v="#DIV/0!"/>
    <x v="3"/>
    <e v="#N/A"/>
    <x v="960"/>
  </r>
  <r>
    <m/>
    <m/>
    <s v="4502537721"/>
    <s v="ZNB"/>
    <s v="0800"/>
    <s v=""/>
    <d v="2024-12-03T00:00:00"/>
    <m/>
    <m/>
    <m/>
    <s v="41555340"/>
    <s v="סלקט תקשורת בע&quot;מ"/>
    <s v="514737881"/>
    <s v="3"/>
    <n v="27180.12"/>
    <s v="ILS"/>
    <n v="27180.12"/>
    <n v="60.43"/>
    <n v="16567.2"/>
    <n v="16425.599999999999"/>
    <n v="10612.92"/>
    <s v=""/>
    <s v=" חיוג כוכבית עבור לשכה ראשית עומר הדס הנדלסמן 050-"/>
    <s v=""/>
    <n v="0"/>
    <s v="@FM@"/>
    <s v="23"/>
    <s v="57"/>
    <s v="311227151"/>
    <s v=""/>
    <s v="הדס לוגסי זקו"/>
    <n v="10612.92"/>
    <n v="0"/>
    <n v="1507"/>
    <e v="#NUM!"/>
    <n v="60.43"/>
    <e v="#DIV/0!"/>
    <x v="3"/>
    <e v="#N/A"/>
    <x v="961"/>
  </r>
  <r>
    <m/>
    <m/>
    <s v="4502538187"/>
    <s v="ZNB"/>
    <s v="0800"/>
    <s v=""/>
    <d v="2024-12-03T00:00:00"/>
    <m/>
    <m/>
    <m/>
    <s v="40545939"/>
    <s v="אריסטוקרט פבריק בע&quot;מ"/>
    <s v="514678465"/>
    <s v="3"/>
    <n v="3072.43"/>
    <s v="ILS"/>
    <n v="3072.43"/>
    <n v="100"/>
    <n v="3072.43"/>
    <n v="3072.43"/>
    <n v="0"/>
    <s v=""/>
    <s v=" וילונות, אפ&quot;כ - יחידת החילוט, ניצה גרשון, 050-621"/>
    <s v=""/>
    <n v="0"/>
    <s v="@FM@"/>
    <s v="23"/>
    <s v="57"/>
    <s v="311227151"/>
    <s v=""/>
    <s v="לילית ביטון"/>
    <n v="0"/>
    <n v="0"/>
    <n v="1507"/>
    <e v="#NUM!"/>
    <n v="100"/>
    <e v="#DIV/0!"/>
    <x v="3"/>
    <e v="#N/A"/>
    <x v="962"/>
  </r>
  <r>
    <m/>
    <m/>
    <s v="4502540354"/>
    <s v="ZPFC"/>
    <s v="0800"/>
    <s v=""/>
    <d v="2024-12-08T00:00:00"/>
    <m/>
    <m/>
    <m/>
    <s v="40001103"/>
    <s v="קרביץ )4791( בעמ"/>
    <s v="510674039"/>
    <s v="3"/>
    <n v="18205.259999999998"/>
    <s v="ILS"/>
    <n v="18205.259999999998"/>
    <n v="99.13"/>
    <n v="18049.14"/>
    <n v="17893.900000000001"/>
    <n v="161.47"/>
    <s v=""/>
    <s v=" ציוד משרדי, סנגוריה ציבורית מרכז, אפרת מאולבוגט,"/>
    <s v="X"/>
    <n v="0"/>
    <s v="@FM@"/>
    <s v="07"/>
    <s v=""/>
    <s v="311227151"/>
    <s v=""/>
    <s v="אפרת מאולבוגט"/>
    <n v="156.12"/>
    <n v="0"/>
    <n v="1507"/>
    <e v="#NUM!"/>
    <n v="99.13"/>
    <e v="#DIV/0!"/>
    <x v="3"/>
    <e v="#N/A"/>
    <x v="171"/>
  </r>
  <r>
    <m/>
    <m/>
    <s v="4502540369"/>
    <s v="ZPFC"/>
    <s v="0800"/>
    <s v=""/>
    <d v="2024-12-08T00:00:00"/>
    <m/>
    <m/>
    <m/>
    <s v="40328129"/>
    <s v="ד.מ. )0003( הנדסה בע&quot;מ"/>
    <s v="513228726"/>
    <s v="3"/>
    <n v="6479.82"/>
    <s v="ILS"/>
    <n v="6479.82"/>
    <n v="82.04"/>
    <n v="6479.82"/>
    <n v="5729.9"/>
    <n v="997.96"/>
    <s v=""/>
    <s v=" התקנת מקרן, רשות התאגידים -רונן צור 050-6216200 ה"/>
    <s v="X"/>
    <n v="0"/>
    <s v="@FM@"/>
    <s v="07"/>
    <s v=""/>
    <s v="311227151"/>
    <s v=""/>
    <s v="רונן צור"/>
    <n v="1061.6199999999999"/>
    <n v="0"/>
    <n v="1507"/>
    <e v="#NUM!"/>
    <n v="82.04"/>
    <e v="#DIV/0!"/>
    <x v="3"/>
    <e v="#N/A"/>
    <x v="963"/>
  </r>
  <r>
    <m/>
    <m/>
    <s v="4502540379"/>
    <s v="ZPFC"/>
    <s v="0800"/>
    <s v=""/>
    <d v="2024-12-08T00:00:00"/>
    <m/>
    <m/>
    <m/>
    <s v="40510075"/>
    <s v="קולפלו תוכנה בע&quot;מ"/>
    <s v="512799149"/>
    <s v="3"/>
    <n v="28320"/>
    <s v="ILS"/>
    <n v="28320"/>
    <n v="0"/>
    <n v="0"/>
    <n v="0"/>
    <n v="33316.19"/>
    <s v=""/>
    <s v=" שעות מנהל פרויקט, אגף בכיר שירות, גלי דוגמא, 054-"/>
    <s v="X"/>
    <n v="0"/>
    <s v="@FM@"/>
    <s v="07"/>
    <s v=""/>
    <s v="311227151"/>
    <s v=""/>
    <s v="שירן מזרחי"/>
    <n v="28320"/>
    <n v="0"/>
    <n v="1507"/>
    <e v="#NUM!"/>
    <n v="0"/>
    <e v="#DIV/0!"/>
    <x v="3"/>
    <e v="#N/A"/>
    <x v="964"/>
  </r>
  <r>
    <m/>
    <m/>
    <s v="4502540513"/>
    <s v="ZPFC"/>
    <s v="0800"/>
    <s v=""/>
    <d v="2024-12-08T00:00:00"/>
    <m/>
    <m/>
    <m/>
    <s v="40001575"/>
    <s v="קולמוס ביט (2002)  בע&quot;מ"/>
    <s v="513325472"/>
    <s v="3"/>
    <n v="1353.34"/>
    <s v="ILS"/>
    <n v="1353.34"/>
    <n v="90.89"/>
    <n v="1230.04"/>
    <n v="1230.03"/>
    <n v="127.53"/>
    <s v=""/>
    <s v=" כיבוד משקי, נציבות שוויון זכויות לאנשים עם מוגבלו"/>
    <s v="X"/>
    <n v="0"/>
    <s v="@FM@"/>
    <s v="07"/>
    <s v=""/>
    <s v="311227151"/>
    <s v=""/>
    <s v="אפרת מצליח"/>
    <n v="123.3"/>
    <n v="0"/>
    <n v="1507"/>
    <e v="#NUM!"/>
    <n v="90.89"/>
    <e v="#DIV/0!"/>
    <x v="3"/>
    <e v="#N/A"/>
    <x v="175"/>
  </r>
  <r>
    <m/>
    <m/>
    <s v="4502540535"/>
    <s v="ZPFC"/>
    <s v="0800"/>
    <s v=""/>
    <d v="2024-12-08T00:00:00"/>
    <m/>
    <m/>
    <m/>
    <s v="10000173"/>
    <s v="המדפיס הממשלתי"/>
    <s v=""/>
    <s v="3"/>
    <n v="6175"/>
    <s v="ILS"/>
    <n v="6175"/>
    <n v="0"/>
    <n v="0"/>
    <n v="0"/>
    <n v="6175"/>
    <s v=""/>
    <s v=" מעטפות, נציבות שוויון זכויות לאנשים עם מוגבלות אפ"/>
    <s v=""/>
    <n v="0"/>
    <s v="@FM@"/>
    <s v="85"/>
    <s v=""/>
    <s v="311227151"/>
    <s v=""/>
    <s v="אפרת מצליח"/>
    <n v="6175"/>
    <n v="0"/>
    <n v="1507"/>
    <e v="#NUM!"/>
    <n v="0"/>
    <e v="#DIV/0!"/>
    <x v="3"/>
    <e v="#N/A"/>
    <x v="965"/>
  </r>
  <r>
    <m/>
    <m/>
    <s v="4502540552"/>
    <s v="ZPFC"/>
    <s v="0800"/>
    <s v=""/>
    <d v="2024-12-08T00:00:00"/>
    <m/>
    <m/>
    <m/>
    <s v="40001575"/>
    <s v="קולמוס ביט (2002)  בע&quot;מ"/>
    <s v="513325472"/>
    <s v="3"/>
    <n v="3050.14"/>
    <s v="ILS"/>
    <n v="3050.14"/>
    <n v="90.74"/>
    <n v="2744.2"/>
    <n v="2744.2"/>
    <n v="292.17"/>
    <s v=""/>
    <s v=" כיבוד משקי, אגף בכיר שירות, שירן מזרחי, 050-78585"/>
    <s v="X"/>
    <n v="0"/>
    <s v="@FM@"/>
    <s v="07"/>
    <s v=""/>
    <s v="311227151"/>
    <s v=""/>
    <s v="שירן מזרחי"/>
    <n v="282.49"/>
    <n v="0"/>
    <n v="1507"/>
    <e v="#NUM!"/>
    <n v="90.74"/>
    <e v="#DIV/0!"/>
    <x v="3"/>
    <e v="#N/A"/>
    <x v="175"/>
  </r>
  <r>
    <m/>
    <m/>
    <s v="4502540590"/>
    <s v="ZPFC"/>
    <s v="0800"/>
    <s v=""/>
    <d v="2024-12-08T00:00:00"/>
    <m/>
    <m/>
    <m/>
    <s v="42154990"/>
    <s v="אטיאס רן"/>
    <s v="061237962"/>
    <s v="3"/>
    <n v="3870.4"/>
    <s v="ILS"/>
    <n v="3870.4"/>
    <n v="0"/>
    <n v="0"/>
    <n v="0"/>
    <n v="3870.4"/>
    <s v=""/>
    <s v=" צמחייה, נציבות שוויון זכויות לאנשים עם מוגבלות, א"/>
    <s v=""/>
    <n v="0"/>
    <s v="@FM@"/>
    <s v="23"/>
    <s v="57"/>
    <s v="311227151"/>
    <s v=""/>
    <s v="אפרת מצליח"/>
    <n v="3870.4"/>
    <n v="0"/>
    <n v="1507"/>
    <e v="#NUM!"/>
    <n v="0"/>
    <e v="#DIV/0!"/>
    <x v="3"/>
    <e v="#N/A"/>
    <x v="966"/>
  </r>
  <r>
    <m/>
    <m/>
    <s v="4502540611"/>
    <s v="ZPFC"/>
    <s v="0800"/>
    <s v=""/>
    <d v="2024-12-08T00:00:00"/>
    <m/>
    <m/>
    <m/>
    <s v="40001103"/>
    <s v="קרביץ )4791( בעמ"/>
    <s v="510674039"/>
    <s v="3"/>
    <n v="2784.49"/>
    <s v="ILS"/>
    <n v="2784.49"/>
    <n v="70.41"/>
    <n v="1960.38"/>
    <n v="1944.03"/>
    <n v="852.34"/>
    <s v=""/>
    <s v=" ציוד משרדי, סנגוריה ציבורית ירושלים, נוית ישראלי,"/>
    <s v="X"/>
    <n v="0"/>
    <s v="@FM@"/>
    <s v="07"/>
    <s v=""/>
    <s v="311227151"/>
    <s v=""/>
    <s v="נוית רחל ישראלי"/>
    <n v="824.11"/>
    <n v="0"/>
    <n v="1507"/>
    <e v="#NUM!"/>
    <n v="70.41"/>
    <e v="#DIV/0!"/>
    <x v="3"/>
    <e v="#N/A"/>
    <x v="171"/>
  </r>
  <r>
    <m/>
    <m/>
    <s v="4502543912"/>
    <s v="ZPFC"/>
    <s v="0800"/>
    <s v=""/>
    <d v="2024-12-12T00:00:00"/>
    <m/>
    <m/>
    <m/>
    <s v="40952004"/>
    <s v="אריה דסל תעשיות בע&quot;מ"/>
    <s v="513268508"/>
    <s v="3"/>
    <n v="5074"/>
    <s v="ILS"/>
    <n v="5074"/>
    <n v="0"/>
    <n v="0"/>
    <n v="0"/>
    <n v="5444.19"/>
    <s v=""/>
    <s v=" פינת ישיבה, נציבות שוויון זכויות לאנשים עם מוגבלו"/>
    <s v="X"/>
    <n v="0"/>
    <s v="@FM@"/>
    <s v="07"/>
    <s v=""/>
    <s v="311227151"/>
    <s v=""/>
    <s v="אפרת מצליח"/>
    <n v="5074"/>
    <n v="0"/>
    <n v="1507"/>
    <e v="#NUM!"/>
    <n v="0"/>
    <e v="#DIV/0!"/>
    <x v="3"/>
    <e v="#N/A"/>
    <x v="967"/>
  </r>
  <r>
    <m/>
    <m/>
    <s v="4502544089"/>
    <s v="ZNB"/>
    <s v="0800"/>
    <s v=""/>
    <d v="2024-12-12T00:00:00"/>
    <m/>
    <m/>
    <m/>
    <s v="10000021"/>
    <s v="לשכת הפירסום הממשלתי"/>
    <s v=""/>
    <s v="3"/>
    <n v="150000"/>
    <s v="ILS"/>
    <n v="150000"/>
    <n v="31.21"/>
    <n v="46821.599999999999"/>
    <n v="46821.599999999999"/>
    <n v="103178.4"/>
    <s v=""/>
    <s v=" פרסום בעיתונות עבור רשם המפלגות, רשות התאגידים, ר"/>
    <s v=""/>
    <n v="0"/>
    <s v="@FM@"/>
    <s v="85"/>
    <s v=""/>
    <s v="311227151"/>
    <s v=""/>
    <s v="רונן צור"/>
    <n v="103178.4"/>
    <n v="0"/>
    <n v="1507"/>
    <e v="#NUM!"/>
    <n v="31.21"/>
    <e v="#DIV/0!"/>
    <x v="3"/>
    <e v="#N/A"/>
    <x v="815"/>
  </r>
  <r>
    <m/>
    <m/>
    <s v="4502544796"/>
    <s v="ZPFC"/>
    <s v="0800"/>
    <s v=""/>
    <d v="2024-12-15T00:00:00"/>
    <m/>
    <m/>
    <m/>
    <s v="40007038"/>
    <s v="ז.כ. מחקר וסקרים (1989) בע&quot;מ"/>
    <s v="511400731"/>
    <s v="3"/>
    <n v="29500"/>
    <s v="ILS"/>
    <n v="29500"/>
    <n v="60"/>
    <n v="17699.29"/>
    <n v="17699.29"/>
    <n v="11800.71"/>
    <s v=""/>
    <s v=" מאגר השמאים הממשלתי שמאי עודד לוי, איש קשר-רונן צ"/>
    <s v=""/>
    <n v="0"/>
    <s v="@FM@"/>
    <s v="07"/>
    <s v=""/>
    <s v="311227151"/>
    <s v=" 10,000.60"/>
    <s v="רונן צור"/>
    <n v="11800.71"/>
    <n v="0"/>
    <n v="1507"/>
    <e v="#NUM!"/>
    <n v="60"/>
    <e v="#DIV/0!"/>
    <x v="3"/>
    <e v="#N/A"/>
    <x v="901"/>
  </r>
  <r>
    <m/>
    <m/>
    <s v="4502545030"/>
    <s v="ZNB"/>
    <s v="0800"/>
    <s v=""/>
    <d v="2024-12-15T00:00:00"/>
    <m/>
    <m/>
    <m/>
    <s v="40175741"/>
    <s v="קו לקו הפקות 2003 בע&quot;מ"/>
    <s v="513425298"/>
    <s v="3"/>
    <n v="100848.7"/>
    <s v="ILS"/>
    <n v="100848.7"/>
    <n v="0"/>
    <n v="0"/>
    <n v="0"/>
    <n v="100848.7"/>
    <s v=""/>
    <s v=" כתיבה, הפקה ושיווק של הצגה לילדים , נציבות שוויון"/>
    <s v=""/>
    <n v="0"/>
    <s v="@FM@"/>
    <s v="23"/>
    <s v="57"/>
    <s v="311227151"/>
    <s v=""/>
    <s v="אפרת מצליח"/>
    <n v="100848.7"/>
    <n v="0"/>
    <n v="1507"/>
    <e v="#NUM!"/>
    <n v="0"/>
    <e v="#DIV/0!"/>
    <x v="3"/>
    <e v="#N/A"/>
    <x v="968"/>
  </r>
  <r>
    <m/>
    <m/>
    <s v="4502545044"/>
    <s v="ZNB"/>
    <s v="0800"/>
    <s v=""/>
    <d v="2024-12-15T00:00:00"/>
    <m/>
    <m/>
    <m/>
    <s v="40007105"/>
    <s v="דפוסית דפוס והוצאה לאור בע&quot;מ"/>
    <s v="512158122"/>
    <s v="3"/>
    <n v="40592"/>
    <s v="ILS"/>
    <n v="40592"/>
    <n v="73.55"/>
    <n v="29854"/>
    <n v="29854"/>
    <n v="10738"/>
    <s v=""/>
    <s v=" הדפסות, נציבות שוויון זכויות לאנשים עם מוגבלות- א"/>
    <s v=""/>
    <n v="0"/>
    <s v="@FM@"/>
    <s v="23"/>
    <s v="57"/>
    <s v="311227151"/>
    <s v=""/>
    <s v="אפרת מצליח"/>
    <n v="10738"/>
    <n v="0"/>
    <n v="1507"/>
    <e v="#NUM!"/>
    <n v="73.55"/>
    <e v="#DIV/0!"/>
    <x v="3"/>
    <e v="#N/A"/>
    <x v="969"/>
  </r>
  <r>
    <m/>
    <m/>
    <s v="4502545061"/>
    <s v="ZNB"/>
    <s v="0800"/>
    <s v=""/>
    <d v="2024-12-15T00:00:00"/>
    <m/>
    <m/>
    <m/>
    <s v="10000020"/>
    <s v="משרד ראש הממשלה"/>
    <s v=""/>
    <s v="3"/>
    <n v="1500"/>
    <s v="ILS"/>
    <n v="1500"/>
    <n v="0"/>
    <n v="0"/>
    <n v="0"/>
    <n v="1500"/>
    <s v=""/>
    <s v=" הקמת ערוץ יעודי לפודקסטים, רשות התאגידים רונן צור"/>
    <s v=""/>
    <n v="0"/>
    <s v="@FM@"/>
    <s v="85"/>
    <s v=""/>
    <s v="311227151"/>
    <s v=""/>
    <s v="רונן צור"/>
    <n v="1500"/>
    <n v="0"/>
    <n v="1507"/>
    <e v="#NUM!"/>
    <n v="0"/>
    <e v="#DIV/0!"/>
    <x v="3"/>
    <e v="#N/A"/>
    <x v="970"/>
  </r>
  <r>
    <m/>
    <m/>
    <s v="4502552799"/>
    <s v="ZPFC"/>
    <s v="0800"/>
    <s v=""/>
    <d v="2024-12-29T00:00:00"/>
    <m/>
    <m/>
    <m/>
    <s v="42865561"/>
    <s v="דרור מור"/>
    <s v="302612148"/>
    <s v="3"/>
    <n v="100854.6"/>
    <s v="ILS"/>
    <n v="100854.6"/>
    <n v="31.86"/>
    <n v="32137.3"/>
    <n v="32137.3"/>
    <n v="68717.3"/>
    <s v=""/>
    <s v=" מתן ייעוץ סוציאלי עם יועץ שיקומי במחוז מרכז, ענת"/>
    <s v=""/>
    <n v="0"/>
    <s v="@FM@"/>
    <s v="23"/>
    <s v="57"/>
    <s v="311227151"/>
    <s v=" 58,235.00"/>
    <s v="    ענת     יערי"/>
    <n v="68717.3"/>
    <n v="0"/>
    <n v="1507"/>
    <e v="#NUM!"/>
    <n v="31.86"/>
    <e v="#DIV/0!"/>
    <x v="3"/>
    <e v="#N/A"/>
    <x v="971"/>
  </r>
  <r>
    <m/>
    <m/>
    <s v="4502552801"/>
    <s v="ZPFC"/>
    <s v="0800"/>
    <s v=""/>
    <d v="2024-12-29T00:00:00"/>
    <m/>
    <m/>
    <m/>
    <s v="42866154"/>
    <s v="וקנין זר"/>
    <s v="316356609"/>
    <s v="3"/>
    <n v="100000"/>
    <s v="ILS"/>
    <n v="100000"/>
    <n v="49.21"/>
    <n v="63019.6"/>
    <n v="49207.199999999997"/>
    <n v="50792.800000000003"/>
    <s v=""/>
    <s v=" יועץ שיקומי למחוז חיפה של הסניגוריה הציבורית, אור"/>
    <s v=""/>
    <n v="0"/>
    <s v="@FM@"/>
    <s v="23"/>
    <s v="57"/>
    <s v="311227151"/>
    <s v=" 36,980.40"/>
    <s v="גלית זמירי"/>
    <n v="50792.800000000003"/>
    <n v="0"/>
    <n v="1507"/>
    <e v="#NUM!"/>
    <n v="49.21"/>
    <e v="#DIV/0!"/>
    <x v="3"/>
    <e v="#N/A"/>
    <x v="972"/>
  </r>
  <r>
    <m/>
    <m/>
    <s v="4502569514"/>
    <s v="ZNB"/>
    <s v="0800"/>
    <s v=""/>
    <d v="2025-02-05T00:00:00"/>
    <m/>
    <m/>
    <m/>
    <s v="40006977"/>
    <s v="אי.טי.טי.אי )שיווק( בע&quot;מ"/>
    <s v="510908361"/>
    <s v="3"/>
    <n v="4985.5"/>
    <s v="ILS"/>
    <n v="4985.5"/>
    <n v="71.38"/>
    <n v="3558.88"/>
    <n v="3558.88"/>
    <n v="1426.62"/>
    <s v=""/>
    <s v=" טיוב תיקי בית משותף רישום והסדר מקרקעין הנהלה שמו"/>
    <s v=""/>
    <n v="0"/>
    <s v="@FM@"/>
    <s v="23"/>
    <s v="57"/>
    <s v="311227151"/>
    <s v=""/>
    <s v="יאיר אבוחצירה"/>
    <n v="1426.62"/>
    <n v="0"/>
    <n v="1507"/>
    <e v="#NUM!"/>
    <n v="71.38"/>
    <e v="#DIV/0!"/>
    <x v="3"/>
    <e v="#N/A"/>
    <x v="973"/>
  </r>
  <r>
    <m/>
    <m/>
    <s v="4502574420"/>
    <s v="ZPFC"/>
    <s v="0800"/>
    <s v=""/>
    <d v="2025-02-18T00:00:00"/>
    <m/>
    <m/>
    <m/>
    <s v="40005151"/>
    <s v="צילומעתיק בעמ"/>
    <s v="520041880"/>
    <s v="3"/>
    <n v="527056.85"/>
    <s v="ILS"/>
    <n v="527056.85"/>
    <n v="42.86"/>
    <n v="225912.37"/>
    <n v="238560.8"/>
    <n v="296733.34000000003"/>
    <s v=""/>
    <s v=" שכירת מכונות צילום+תשלום פעימת מונה למכונות צילום"/>
    <s v="X"/>
    <n v="0"/>
    <s v="@FM@"/>
    <s v="07"/>
    <s v=""/>
    <s v="311227151"/>
    <s v=""/>
    <s v="רון ויצלינג"/>
    <n v="301144.52"/>
    <n v="0"/>
    <n v="1507"/>
    <e v="#NUM!"/>
    <n v="42.86"/>
    <e v="#DIV/0!"/>
    <x v="3"/>
    <e v="#N/A"/>
    <x v="924"/>
  </r>
  <r>
    <m/>
    <m/>
    <s v="4502578121"/>
    <s v="ZPFC"/>
    <s v="0800"/>
    <s v=""/>
    <d v="2025-02-27T00:00:00"/>
    <m/>
    <m/>
    <m/>
    <s v="40003692"/>
    <s v="טופ-ליין יבוא ושיווק רהיטים בע&quot;מ"/>
    <s v="511613564"/>
    <s v="3"/>
    <n v="45747.42"/>
    <s v="ILS"/>
    <n v="45747.42"/>
    <n v="0"/>
    <n v="0"/>
    <n v="0"/>
    <n v="43600.42"/>
    <s v=""/>
    <s v=" ריהוט פרויקט אפ&quot;כ, אפ&quot;כ חיפה, קרן דהן, 050-706165"/>
    <s v="X"/>
    <n v="0"/>
    <s v="@FM@"/>
    <s v="07"/>
    <s v=""/>
    <s v="311227151"/>
    <s v=""/>
    <s v="קרן דהן"/>
    <n v="45747.42"/>
    <n v="0"/>
    <n v="1507"/>
    <e v="#NUM!"/>
    <n v="0"/>
    <e v="#DIV/0!"/>
    <x v="3"/>
    <e v="#N/A"/>
    <x v="974"/>
  </r>
  <r>
    <m/>
    <m/>
    <s v="4502578754"/>
    <s v="ZPFC"/>
    <s v="0800"/>
    <s v=""/>
    <d v="2025-03-03T00:00:00"/>
    <m/>
    <m/>
    <m/>
    <s v="40189595"/>
    <s v="חברת דואר ישראל בע&quot;מ-עמלות"/>
    <s v="513467191"/>
    <s v="3"/>
    <n v="885000"/>
    <s v="ILS"/>
    <n v="885000"/>
    <n v="23.74"/>
    <n v="274407.86"/>
    <n v="219843.76"/>
    <n v="732832.19"/>
    <s v=""/>
    <s v=" תשלום אגרות דואר ישראל - שנת 2025. אשת קשר : שרית"/>
    <s v="X"/>
    <n v="0"/>
    <s v="@FM@"/>
    <s v="07"/>
    <s v=""/>
    <s v="311227151"/>
    <s v="517,450.99"/>
    <s v="שרית קלמן"/>
    <n v="674858.71"/>
    <n v="0"/>
    <n v="1507"/>
    <e v="#NUM!"/>
    <n v="23.74"/>
    <e v="#DIV/0!"/>
    <x v="3"/>
    <e v="#N/A"/>
    <x v="900"/>
  </r>
  <r>
    <m/>
    <m/>
    <s v="4502579080"/>
    <s v="ZPFC"/>
    <s v="0800"/>
    <s v=""/>
    <d v="2025-03-03T00:00:00"/>
    <m/>
    <m/>
    <m/>
    <s v="40001212"/>
    <s v="שחר - מוצרי נייר בע&quot;מ"/>
    <s v="511219933"/>
    <s v="3"/>
    <n v="39648"/>
    <s v="ILS"/>
    <n v="39648"/>
    <n v="71.13"/>
    <n v="28229.39"/>
    <n v="28726.98"/>
    <n v="11637.65"/>
    <s v=""/>
    <s v=" נייר צילום רישום והסדר מקרקעין הנהלה, שמואל בן עמ"/>
    <s v="X"/>
    <n v="0"/>
    <s v="@FM@"/>
    <s v="07"/>
    <s v=""/>
    <s v="311227151"/>
    <s v=""/>
    <s v="יאיר אבוחצירה"/>
    <n v="11445.81"/>
    <n v="0"/>
    <n v="1507"/>
    <e v="#NUM!"/>
    <n v="71.13"/>
    <e v="#DIV/0!"/>
    <x v="3"/>
    <e v="#N/A"/>
    <x v="475"/>
  </r>
  <r>
    <m/>
    <m/>
    <s v="4502579082"/>
    <s v="ZPFC"/>
    <s v="0800"/>
    <s v=""/>
    <d v="2025-03-03T00:00:00"/>
    <m/>
    <m/>
    <m/>
    <s v="40001575"/>
    <s v="קולמוס ביט (2002)  בע&quot;מ"/>
    <s v="513325472"/>
    <s v="3"/>
    <n v="6778.04"/>
    <s v="ILS"/>
    <n v="6778.04"/>
    <n v="103.25"/>
    <n v="6680.33"/>
    <n v="6998.57"/>
    <n v="101.05"/>
    <s v=""/>
    <s v=" כיבוד משקי, רישום והסדר מקרקעין הנהלה, שמואל בן ע"/>
    <s v="X"/>
    <n v="0"/>
    <s v="@FM@"/>
    <s v="07"/>
    <s v=""/>
    <s v="311227151"/>
    <s v=""/>
    <s v="יאיר אבוחצירה"/>
    <n v="97.7"/>
    <n v="0"/>
    <n v="1507"/>
    <e v="#NUM!"/>
    <n v="103.25"/>
    <e v="#DIV/0!"/>
    <x v="3"/>
    <e v="#N/A"/>
    <x v="175"/>
  </r>
  <r>
    <m/>
    <m/>
    <s v="4502580271"/>
    <s v="ZNB"/>
    <s v="0800"/>
    <s v=""/>
    <d v="2025-03-06T00:00:00"/>
    <m/>
    <m/>
    <m/>
    <s v="42572295"/>
    <s v="ממתקי אליאב בע&quot;מ"/>
    <s v="516740354"/>
    <s v="3"/>
    <n v="4980.78"/>
    <s v="ILS"/>
    <n v="4980.78"/>
    <n v="99.98"/>
    <n v="4980.78"/>
    <n v="4979.6000000000004"/>
    <n v="1.18"/>
    <s v=""/>
    <s v=" שתיה עבור הבניין החדש, חטיבת תפעול ולוגיסטיקה- הד"/>
    <s v=""/>
    <n v="0"/>
    <s v="@FM@"/>
    <s v="23"/>
    <s v="57"/>
    <s v="311227151"/>
    <s v=""/>
    <s v="הדר גור"/>
    <n v="1.18"/>
    <n v="0"/>
    <n v="1507"/>
    <e v="#NUM!"/>
    <n v="99.98"/>
    <e v="#DIV/0!"/>
    <x v="3"/>
    <e v="#N/A"/>
    <x v="975"/>
  </r>
  <r>
    <m/>
    <m/>
    <s v="4502580945"/>
    <s v="ZPFC"/>
    <s v="0800"/>
    <s v=""/>
    <d v="2025-03-09T00:00:00"/>
    <m/>
    <m/>
    <m/>
    <s v="40328129"/>
    <s v="ד.מ. )0003( הנדסה בע&quot;מ"/>
    <s v="513228726"/>
    <s v="3"/>
    <n v="19263.73"/>
    <s v="ILS"/>
    <n v="19263.73"/>
    <n v="0"/>
    <n v="0"/>
    <n v="0"/>
    <n v="19263.73"/>
    <s v=""/>
    <s v=" זרועות + התקנה, חטיבת תפעול ולוגיסטיקה, אבי לוי,"/>
    <s v=""/>
    <n v="0"/>
    <s v="@FM@"/>
    <s v="07"/>
    <s v=""/>
    <s v="311227151"/>
    <s v=""/>
    <s v="אברהם לוי"/>
    <n v="19263.73"/>
    <n v="0"/>
    <n v="1507"/>
    <e v="#NUM!"/>
    <n v="0"/>
    <e v="#DIV/0!"/>
    <x v="3"/>
    <e v="#N/A"/>
    <x v="976"/>
  </r>
  <r>
    <m/>
    <m/>
    <s v="4502583965"/>
    <s v="ZPFC"/>
    <s v="0800"/>
    <s v=""/>
    <d v="2025-03-18T00:00:00"/>
    <m/>
    <m/>
    <m/>
    <s v="40003692"/>
    <s v="טופ-ליין יבוא ושיווק רהיטים בע&quot;מ"/>
    <s v="511613564"/>
    <s v="3"/>
    <n v="25216.84"/>
    <s v="ILS"/>
    <n v="25216.84"/>
    <n v="0"/>
    <n v="0"/>
    <n v="0"/>
    <n v="26932.15"/>
    <s v=""/>
    <s v=" כסאות עבור פרוייקט - נחקרים חיפה, חדל&quot;פ - מחלקת ח"/>
    <s v="X"/>
    <n v="0"/>
    <s v="@FM@"/>
    <s v="07"/>
    <s v=""/>
    <s v="311227151"/>
    <s v=""/>
    <s v="אליאנה טננבאום"/>
    <n v="25216.84"/>
    <n v="0"/>
    <n v="1507"/>
    <e v="#NUM!"/>
    <n v="0"/>
    <e v="#DIV/0!"/>
    <x v="3"/>
    <e v="#N/A"/>
    <x v="463"/>
  </r>
  <r>
    <m/>
    <m/>
    <s v="4502583976"/>
    <s v="ZPFC"/>
    <s v="0800"/>
    <s v=""/>
    <d v="2025-03-18T00:00:00"/>
    <m/>
    <m/>
    <m/>
    <s v="40015936"/>
    <s v="יניר מערכות בע&quot;מ"/>
    <s v="511732893"/>
    <s v="3"/>
    <n v="2181.84"/>
    <s v="ILS"/>
    <n v="2181.84"/>
    <n v="0"/>
    <n v="0"/>
    <n v="0"/>
    <n v="2134.6999999999998"/>
    <s v=""/>
    <s v=" מסכים עבור פרויקט - נחקרים חיפה , חדל&quot;פ - מחלקת ח"/>
    <s v="X"/>
    <n v="0"/>
    <s v="@FM@"/>
    <s v="07"/>
    <s v=""/>
    <s v="311227151"/>
    <s v=""/>
    <s v="אליאנה טננבאום"/>
    <n v="2181.84"/>
    <n v="0"/>
    <n v="1507"/>
    <e v="#NUM!"/>
    <n v="0"/>
    <e v="#DIV/0!"/>
    <x v="3"/>
    <e v="#N/A"/>
    <x v="903"/>
  </r>
  <r>
    <m/>
    <m/>
    <s v="4502583989"/>
    <s v="ZPFC"/>
    <s v="0800"/>
    <s v=""/>
    <d v="2025-03-18T00:00:00"/>
    <m/>
    <m/>
    <m/>
    <s v="40003692"/>
    <s v="טופ-ליין יבוא ושיווק רהיטים בע&quot;מ"/>
    <s v="511613564"/>
    <s v="3"/>
    <n v="11093.18"/>
    <s v="ILS"/>
    <n v="11093.18"/>
    <n v="0"/>
    <n v="0"/>
    <n v="0"/>
    <n v="11902.53"/>
    <s v=""/>
    <s v=" כסאות עבור פרויקט נחקרים חיפה, חדל&quot;פ - מחלקת חקיר"/>
    <s v="X"/>
    <n v="0"/>
    <s v="@FM@"/>
    <s v="07"/>
    <s v=""/>
    <s v="311227151"/>
    <s v=""/>
    <s v="אליאנה טננבאום"/>
    <n v="11093.18"/>
    <n v="0"/>
    <n v="1507"/>
    <e v="#NUM!"/>
    <n v="0"/>
    <e v="#DIV/0!"/>
    <x v="3"/>
    <e v="#N/A"/>
    <x v="463"/>
  </r>
  <r>
    <m/>
    <m/>
    <s v="4502584132"/>
    <s v="ZPFC"/>
    <s v="0800"/>
    <s v=""/>
    <d v="2025-03-18T00:00:00"/>
    <m/>
    <m/>
    <m/>
    <s v="42154990"/>
    <s v="אטיאס רן"/>
    <s v="061237962"/>
    <s v="3"/>
    <n v="5876.4"/>
    <s v="ILS"/>
    <n v="5876.4"/>
    <n v="0"/>
    <n v="0"/>
    <n v="0"/>
    <n v="5876.4"/>
    <s v=""/>
    <s v=" צמחייה עבור פרויקט נחקרים חיפה, חדל&quot;פ - מחלקת חקי"/>
    <s v=""/>
    <n v="0"/>
    <s v="@FM@"/>
    <s v="23"/>
    <s v="57"/>
    <s v="311227151"/>
    <s v=""/>
    <s v="אליאנה טננבאום"/>
    <n v="5876.4"/>
    <n v="0"/>
    <n v="1507"/>
    <e v="#NUM!"/>
    <n v="0"/>
    <e v="#DIV/0!"/>
    <x v="3"/>
    <e v="#N/A"/>
    <x v="412"/>
  </r>
  <r>
    <m/>
    <m/>
    <s v="4502584174"/>
    <s v="ZPFC"/>
    <s v="0800"/>
    <s v=""/>
    <d v="2025-03-19T00:00:00"/>
    <m/>
    <m/>
    <m/>
    <s v="40364068"/>
    <s v="או.די. אופיס דיזיין בע&quot;מ"/>
    <s v="513767426"/>
    <s v="3"/>
    <n v="6112.4"/>
    <s v="ILS"/>
    <n v="6112.4"/>
    <n v="0"/>
    <n v="0"/>
    <n v="0"/>
    <n v="5825.54"/>
    <s v=""/>
    <s v=" שולחן ישיבות עבור פרויקט קרית הממשלה החדשה חולון,"/>
    <s v="X"/>
    <n v="0"/>
    <s v="@FM@"/>
    <s v="07"/>
    <s v=""/>
    <s v="311227151"/>
    <s v=""/>
    <s v="יוסי ביטון"/>
    <n v="6112.4"/>
    <n v="0"/>
    <n v="1507"/>
    <e v="#NUM!"/>
    <n v="0"/>
    <e v="#DIV/0!"/>
    <x v="3"/>
    <e v="#N/A"/>
    <x v="977"/>
  </r>
  <r>
    <m/>
    <m/>
    <s v="4502585401"/>
    <s v="ZPFC"/>
    <s v="0800"/>
    <s v=""/>
    <d v="2025-03-23T00:00:00"/>
    <m/>
    <m/>
    <m/>
    <s v="40001212"/>
    <s v="שחר - מוצרי נייר בע&quot;מ"/>
    <s v="511219933"/>
    <s v="3"/>
    <n v="39648"/>
    <s v="ILS"/>
    <n v="39648"/>
    <n v="43.2"/>
    <n v="17127.939999999999"/>
    <n v="17456.03"/>
    <n v="22952.04"/>
    <s v=""/>
    <s v=" נייר אקולוגי 75 או 80 גרם."/>
    <s v="X"/>
    <n v="0"/>
    <s v="@FM@"/>
    <s v="07"/>
    <s v=""/>
    <s v="311227151"/>
    <s v=""/>
    <s v="יאיר אבוחצירה"/>
    <n v="22520.06"/>
    <n v="0"/>
    <n v="1507"/>
    <e v="#NUM!"/>
    <n v="43.2"/>
    <e v="#DIV/0!"/>
    <x v="3"/>
    <e v="#N/A"/>
    <x v="192"/>
  </r>
  <r>
    <m/>
    <m/>
    <s v="4502585585"/>
    <s v="ZPFC"/>
    <s v="0800"/>
    <s v=""/>
    <d v="2025-03-23T00:00:00"/>
    <m/>
    <m/>
    <m/>
    <s v="40015936"/>
    <s v="יניר מערכות בע&quot;מ"/>
    <s v="511732893"/>
    <s v="3"/>
    <n v="9261.18"/>
    <s v="ILS"/>
    <n v="9261.18"/>
    <n v="0"/>
    <n v="0"/>
    <n v="0"/>
    <n v="9262.02"/>
    <s v=""/>
    <s v=" מסכים, אגף בכיר שירות, גלי דוגמא, 054-3118525 התש"/>
    <s v="X"/>
    <n v="0"/>
    <s v="@FM@"/>
    <s v="07"/>
    <s v=""/>
    <s v="311227151"/>
    <s v=""/>
    <s v="גלי דוגמא"/>
    <n v="9261.18"/>
    <n v="0"/>
    <n v="1507"/>
    <e v="#NUM!"/>
    <n v="0"/>
    <e v="#DIV/0!"/>
    <x v="3"/>
    <e v="#N/A"/>
    <x v="978"/>
  </r>
  <r>
    <m/>
    <m/>
    <s v="4502586934"/>
    <s v="ZPFC"/>
    <s v="0800"/>
    <s v=""/>
    <d v="2025-03-25T00:00:00"/>
    <m/>
    <m/>
    <m/>
    <s v="40001103"/>
    <s v="קרביץ )4791( בעמ"/>
    <s v="510674039"/>
    <s v="3"/>
    <n v="4788.09"/>
    <s v="ILS"/>
    <n v="4788.09"/>
    <n v="76.150000000000006"/>
    <n v="3646.08"/>
    <n v="3646.08"/>
    <n v="1181.1300000000001"/>
    <s v=""/>
    <s v=" ציוד משרדי, סנגוריה ציבורית ירושלים, נוית ישראלי,"/>
    <s v="X"/>
    <n v="0"/>
    <s v="@FM@"/>
    <s v="07"/>
    <s v=""/>
    <s v="311227151"/>
    <s v=""/>
    <s v="רונן צור"/>
    <n v="1142.01"/>
    <n v="0"/>
    <n v="1507"/>
    <e v="#NUM!"/>
    <n v="76.150000000000006"/>
    <e v="#DIV/0!"/>
    <x v="3"/>
    <e v="#N/A"/>
    <x v="171"/>
  </r>
  <r>
    <m/>
    <m/>
    <s v="4502586936"/>
    <s v="ZPFC"/>
    <s v="0800"/>
    <s v=""/>
    <d v="2025-03-25T00:00:00"/>
    <m/>
    <m/>
    <m/>
    <s v="40001103"/>
    <s v="קרביץ )4791( בעמ"/>
    <s v="510674039"/>
    <s v="3"/>
    <n v="1869.37"/>
    <s v="ILS"/>
    <n v="1869.37"/>
    <n v="71.37"/>
    <n v="1334.12"/>
    <n v="1334.13"/>
    <n v="553.59"/>
    <s v=""/>
    <s v=" ציוד משרדי, סנגוריה ציבורית באר שבע, חלי אוחיון,"/>
    <s v="X"/>
    <n v="0"/>
    <s v="@FM@"/>
    <s v="07"/>
    <s v=""/>
    <s v="311227151"/>
    <s v=""/>
    <s v="שוהם יוגב - סנדלר"/>
    <n v="535.25"/>
    <n v="0"/>
    <n v="1507"/>
    <e v="#NUM!"/>
    <n v="71.37"/>
    <e v="#DIV/0!"/>
    <x v="3"/>
    <e v="#N/A"/>
    <x v="171"/>
  </r>
  <r>
    <m/>
    <m/>
    <s v="4502586937"/>
    <s v="ZPFC"/>
    <s v="0800"/>
    <s v=""/>
    <d v="2025-03-25T00:00:00"/>
    <m/>
    <m/>
    <m/>
    <s v="10000173"/>
    <s v="המדפיס הממשלתי"/>
    <s v=""/>
    <s v="4"/>
    <n v="7060"/>
    <s v="ILS"/>
    <n v="7060"/>
    <n v="0"/>
    <n v="0"/>
    <n v="0"/>
    <n v="7060"/>
    <s v=""/>
    <s v=" מעטפות, סנגוריה ציבורית ת&quot;א, ניר יורב, 054-450968"/>
    <s v=""/>
    <n v="0"/>
    <s v="@FM@"/>
    <s v="23"/>
    <s v="57"/>
    <s v="311227151"/>
    <s v=""/>
    <s v="ניר יורב"/>
    <n v="7060"/>
    <n v="0"/>
    <n v="1507"/>
    <e v="#NUM!"/>
    <n v="0"/>
    <e v="#DIV/0!"/>
    <x v="3"/>
    <e v="#N/A"/>
    <x v="979"/>
  </r>
  <r>
    <m/>
    <m/>
    <s v="4502586945"/>
    <s v="ZPFC"/>
    <s v="0800"/>
    <s v=""/>
    <d v="2025-03-25T00:00:00"/>
    <m/>
    <m/>
    <m/>
    <s v="40003734"/>
    <s v="חב המשקם לתעסוקת קשישים ובעלי כושר"/>
    <s v="510355720"/>
    <s v=""/>
    <n v="5451.6"/>
    <s v="ILS"/>
    <n v="5451.6"/>
    <n v="0"/>
    <n v="0"/>
    <n v="0"/>
    <n v="0"/>
    <s v="X"/>
    <s v=" תיקי פרק', רישום והסדר מקרקעין הנהלה, שמואל בן עמ"/>
    <s v=""/>
    <n v="0"/>
    <s v="@FM@"/>
    <s v=""/>
    <s v=""/>
    <s v="311227151"/>
    <s v=""/>
    <s v=""/>
    <n v="5451.6"/>
    <n v="0"/>
    <n v="1507"/>
    <e v="#NUM!"/>
    <n v="0"/>
    <e v="#DIV/0!"/>
    <x v="3"/>
    <e v="#N/A"/>
    <x v="980"/>
  </r>
  <r>
    <m/>
    <m/>
    <s v="4502588553"/>
    <s v="ZPFC"/>
    <s v="0800"/>
    <s v=""/>
    <d v="2025-04-01T00:00:00"/>
    <m/>
    <m/>
    <m/>
    <s v="40001244"/>
    <s v="דנגוט מחשבים בע&quot;מ"/>
    <s v="511398836"/>
    <s v="3"/>
    <n v="34296.11"/>
    <s v="ILS"/>
    <n v="34296.11"/>
    <n v="0"/>
    <n v="0"/>
    <n v="0"/>
    <n v="33693.550000000003"/>
    <s v=""/>
    <s v=" טונרים, חטיבת תפעול ולוגיסטיקה תל אביב חביב עזרן"/>
    <s v="X"/>
    <n v="0"/>
    <s v="@FM@"/>
    <s v="07"/>
    <s v=""/>
    <s v="311227151"/>
    <s v=""/>
    <s v="חביב עזרן"/>
    <n v="34296.11"/>
    <n v="0"/>
    <n v="1507"/>
    <e v="#NUM!"/>
    <n v="0"/>
    <e v="#DIV/0!"/>
    <x v="3"/>
    <e v="#N/A"/>
    <x v="981"/>
  </r>
  <r>
    <m/>
    <m/>
    <s v="4502589028"/>
    <s v="ZNB"/>
    <s v="0800"/>
    <s v=""/>
    <d v="2025-04-01T00:00:00"/>
    <d v="2025-02-24T00:00:00"/>
    <d v="2025-12-31T00:00:00"/>
    <m/>
    <s v="40011874"/>
    <s v="אלקטרה אפ אם- אחזקת מבנים ומערכות ב"/>
    <s v="511095853"/>
    <s v="3"/>
    <n v="750000"/>
    <s v="ILS"/>
    <n v="750000"/>
    <n v="54.2"/>
    <n v="406500"/>
    <n v="405910.77"/>
    <n v="343500"/>
    <s v=""/>
    <s v=" שיפוצים ברקיית הממשלה נתניה, אגף דיור ונכסים עוזי"/>
    <s v=""/>
    <n v="0"/>
    <s v="@FM@"/>
    <s v="01"/>
    <s v=""/>
    <s v="311227151"/>
    <s v=""/>
    <s v="עוזי נעים"/>
    <n v="343500.01"/>
    <n v="10"/>
    <n v="5"/>
    <n v="4"/>
    <n v="54.2"/>
    <n v="0.5"/>
    <x v="1"/>
    <e v="#N/A"/>
    <x v="982"/>
  </r>
  <r>
    <m/>
    <m/>
    <s v="4502589239"/>
    <s v="ZNB"/>
    <s v="0800"/>
    <s v=""/>
    <d v="2025-04-03T00:00:00"/>
    <m/>
    <m/>
    <m/>
    <s v="42865699"/>
    <s v="סלע כרמית"/>
    <s v="032761199"/>
    <s v="3"/>
    <n v="32733.200000000001"/>
    <s v="ILS"/>
    <n v="32733.200000000001"/>
    <n v="0"/>
    <n v="0"/>
    <n v="0"/>
    <n v="32733.200000000001"/>
    <s v=""/>
    <s v=" התקשרות עם יועץ למוגבלות נפשית, נציבות שוויון זכו"/>
    <s v=""/>
    <n v="0"/>
    <s v="@FM@"/>
    <s v="23"/>
    <s v="57"/>
    <s v="311227151"/>
    <s v=""/>
    <s v="אפרת מצליח"/>
    <n v="32733.200000000001"/>
    <n v="0"/>
    <n v="1507"/>
    <e v="#NUM!"/>
    <n v="0"/>
    <e v="#DIV/0!"/>
    <x v="3"/>
    <e v="#N/A"/>
    <x v="12"/>
  </r>
  <r>
    <m/>
    <m/>
    <s v="4502589322"/>
    <s v="ZPFC"/>
    <s v="0800"/>
    <s v=""/>
    <d v="2025-04-02T00:00:00"/>
    <m/>
    <m/>
    <m/>
    <s v="40510075"/>
    <s v="קולפלו תוכנה בע&quot;מ"/>
    <s v="512799149"/>
    <s v="3"/>
    <n v="16638"/>
    <s v="ILS"/>
    <n v="16638"/>
    <n v="0"/>
    <n v="0"/>
    <n v="0"/>
    <n v="19573.259999999998"/>
    <s v=""/>
    <s v=" התאמת מערכת ניהול תורים לייבוא ערוץ שירות, גלי דו"/>
    <s v="X"/>
    <n v="0"/>
    <s v="@FM@"/>
    <s v="07"/>
    <s v=""/>
    <s v="311227151"/>
    <s v=""/>
    <s v="גלי דוגמא"/>
    <n v="16638"/>
    <n v="0"/>
    <n v="1507"/>
    <e v="#NUM!"/>
    <n v="0"/>
    <e v="#DIV/0!"/>
    <x v="3"/>
    <e v="#N/A"/>
    <x v="983"/>
  </r>
  <r>
    <m/>
    <m/>
    <s v="4502591780"/>
    <s v="ZPFC"/>
    <s v="0800"/>
    <s v=""/>
    <d v="2025-04-09T00:00:00"/>
    <m/>
    <m/>
    <m/>
    <s v="40328129"/>
    <s v="ד.מ. )0003( הנדסה בע&quot;מ"/>
    <s v="513228726"/>
    <s v="3"/>
    <n v="4903.62"/>
    <s v="ILS"/>
    <n v="4903.62"/>
    <n v="0"/>
    <n v="0"/>
    <n v="0"/>
    <n v="4777.8100000000004"/>
    <s v=""/>
    <s v=" מסכים עבור פרויקט שיפוץ נחקרים חיפה, חדל&quot;פ - מחלק"/>
    <s v="X"/>
    <n v="0"/>
    <s v="@FM@"/>
    <s v="07"/>
    <s v=""/>
    <s v="311227151"/>
    <s v=""/>
    <s v="אליאנה טננבאום"/>
    <n v="4903.62"/>
    <n v="0"/>
    <n v="1507"/>
    <e v="#NUM!"/>
    <n v="0"/>
    <e v="#DIV/0!"/>
    <x v="3"/>
    <e v="#N/A"/>
    <x v="903"/>
  </r>
  <r>
    <m/>
    <m/>
    <s v="4502591958"/>
    <s v="ZPFC"/>
    <s v="0800"/>
    <s v=""/>
    <d v="2025-04-09T00:00:00"/>
    <d v="2025-02-09T00:00:00"/>
    <d v="2026-12-31T00:00:00"/>
    <m/>
    <s v="40148185"/>
    <s v="תאסק תל אביב ייעוץ אסטרטגי בע&quot;מ"/>
    <s v="513596445"/>
    <s v="3"/>
    <n v="379960"/>
    <s v="ILS"/>
    <n v="379960"/>
    <n v="93.17"/>
    <n v="354000"/>
    <n v="354000"/>
    <n v="25960"/>
    <s v=""/>
    <s v=" יעוץ אסטרטגי לאפ&quot;כ, מוחמד בן זליקא , 0504010289 מ"/>
    <s v=""/>
    <n v="0"/>
    <s v="@FM@"/>
    <s v="07"/>
    <s v=""/>
    <s v="311227151"/>
    <s v=""/>
    <s v="לילית ביטון"/>
    <n v="25960"/>
    <n v="22"/>
    <n v="5"/>
    <n v="16"/>
    <n v="93.17"/>
    <n v="0.22727272727272727"/>
    <x v="2"/>
    <e v="#N/A"/>
    <x v="984"/>
  </r>
  <r>
    <m/>
    <m/>
    <s v="4502592774"/>
    <s v="ZPFC"/>
    <s v="0800"/>
    <s v=""/>
    <d v="2025-04-20T00:00:00"/>
    <m/>
    <m/>
    <m/>
    <s v="40008948"/>
    <s v="רהיטי הכח )1991( בע&quot;מ"/>
    <s v="511599920"/>
    <s v="3"/>
    <n v="9929.7000000000007"/>
    <s v="ILS"/>
    <n v="9929.7000000000007"/>
    <n v="0"/>
    <n v="0"/>
    <n v="0"/>
    <n v="10654.16"/>
    <s v=""/>
    <s v=" כסאות, רישום והסדר מקרקעין באר שבע, שמואל בן עמי,"/>
    <s v="X"/>
    <n v="0"/>
    <s v="@FM@"/>
    <s v="07"/>
    <s v=""/>
    <s v="311227151"/>
    <s v=""/>
    <s v="יאיר אבוחצירה"/>
    <n v="9929.7000000000007"/>
    <n v="0"/>
    <n v="1507"/>
    <e v="#NUM!"/>
    <n v="0"/>
    <e v="#DIV/0!"/>
    <x v="3"/>
    <e v="#N/A"/>
    <x v="985"/>
  </r>
  <r>
    <m/>
    <m/>
    <s v="4502592777"/>
    <s v="ZNB"/>
    <s v="0800"/>
    <s v=""/>
    <d v="2025-04-20T00:00:00"/>
    <m/>
    <m/>
    <m/>
    <s v="40545939"/>
    <s v="אריסטוקרט פבריק בע&quot;מ"/>
    <s v="514678465"/>
    <s v="3"/>
    <n v="607.70000000000005"/>
    <s v="ILS"/>
    <n v="607.70000000000005"/>
    <n v="100"/>
    <n v="607.70000000000005"/>
    <n v="607.70000000000005"/>
    <n v="0"/>
    <s v=""/>
    <s v=" וילונות, אפ&quot;כ הנהלה - יחידת החילוט, לינוי טרכטנבר"/>
    <s v=""/>
    <n v="0"/>
    <s v="@FM@"/>
    <s v="23"/>
    <s v="57"/>
    <s v="311227151"/>
    <s v=""/>
    <s v="לילית ביטון"/>
    <n v="0"/>
    <n v="0"/>
    <n v="1507"/>
    <e v="#NUM!"/>
    <n v="100"/>
    <e v="#DIV/0!"/>
    <x v="3"/>
    <e v="#N/A"/>
    <x v="962"/>
  </r>
  <r>
    <m/>
    <m/>
    <s v="4502592782"/>
    <s v="ZPFC"/>
    <s v="0800"/>
    <s v=""/>
    <d v="2025-04-20T00:00:00"/>
    <m/>
    <m/>
    <m/>
    <s v="40001103"/>
    <s v="קרביץ )4791( בעמ"/>
    <s v="510674039"/>
    <s v="3"/>
    <n v="1470.92"/>
    <s v="ILS"/>
    <n v="1470.92"/>
    <n v="0"/>
    <n v="0"/>
    <n v="0"/>
    <n v="1521.33"/>
    <s v=""/>
    <s v=" ציוד משרדי, רשות התאגידים, רונן צור, 050-6216200"/>
    <s v="X"/>
    <n v="0"/>
    <s v="@FM@"/>
    <s v="07"/>
    <s v=""/>
    <s v="311227151"/>
    <s v=""/>
    <s v="רונן צור"/>
    <n v="1470.92"/>
    <n v="0"/>
    <n v="1507"/>
    <e v="#NUM!"/>
    <n v="0"/>
    <e v="#DIV/0!"/>
    <x v="3"/>
    <e v="#N/A"/>
    <x v="171"/>
  </r>
  <r>
    <m/>
    <m/>
    <s v="4502592785"/>
    <s v="ZPFC"/>
    <s v="0800"/>
    <s v=""/>
    <d v="2025-04-20T00:00:00"/>
    <m/>
    <m/>
    <m/>
    <s v="40001103"/>
    <s v="קרביץ )4791( בעמ"/>
    <s v="510674039"/>
    <s v="3"/>
    <n v="2949.16"/>
    <s v="ILS"/>
    <n v="2949.16"/>
    <n v="0"/>
    <n v="0"/>
    <n v="0"/>
    <n v="3049.63"/>
    <s v=""/>
    <s v=" ציוד משקי, אפ&quot;כ הנהלה - יחידת החילוט, לילית ביטון"/>
    <s v="X"/>
    <n v="0"/>
    <s v="@FM@"/>
    <s v="07"/>
    <s v=""/>
    <s v="311227151"/>
    <s v=""/>
    <s v="לילית ביטון"/>
    <n v="2949.16"/>
    <n v="0"/>
    <n v="1507"/>
    <e v="#NUM!"/>
    <n v="0"/>
    <e v="#DIV/0!"/>
    <x v="3"/>
    <e v="#N/A"/>
    <x v="179"/>
  </r>
  <r>
    <m/>
    <m/>
    <s v="4502592791"/>
    <s v="ZNB"/>
    <s v="0800"/>
    <s v=""/>
    <d v="2025-04-20T00:00:00"/>
    <m/>
    <m/>
    <m/>
    <s v="40007173"/>
    <s v="דיאלוג - יעוץ ארגוני, מחקר והדרכה ב"/>
    <s v="512719709"/>
    <s v="3"/>
    <n v="4999.99"/>
    <s v="ILS"/>
    <n v="4999.99"/>
    <n v="100"/>
    <n v="4999.99"/>
    <n v="4999.99"/>
    <n v="0"/>
    <s v=""/>
    <s v=" הרצאה ליום הכשרה אפ&quot;כ ירושלים לינוי טרכטנברג 054-"/>
    <s v=""/>
    <n v="0"/>
    <s v="@FM@"/>
    <s v="23"/>
    <s v="57"/>
    <s v="311227151"/>
    <s v=""/>
    <s v="לילית ביטון"/>
    <n v="0"/>
    <n v="0"/>
    <n v="1507"/>
    <e v="#NUM!"/>
    <n v="100"/>
    <e v="#DIV/0!"/>
    <x v="3"/>
    <e v="#N/A"/>
    <x v="480"/>
  </r>
  <r>
    <m/>
    <m/>
    <s v="4502593113"/>
    <s v="ZNB"/>
    <s v="0800"/>
    <s v=""/>
    <d v="2025-04-21T00:00:00"/>
    <m/>
    <m/>
    <m/>
    <s v="10000020"/>
    <s v="משרד ראש הממשלה"/>
    <s v=""/>
    <s v="3"/>
    <n v="12720"/>
    <s v="ILS"/>
    <n v="12720"/>
    <n v="0"/>
    <n v="0"/>
    <n v="0"/>
    <n v="12720"/>
    <s v=""/>
    <s v=" הקלטת פודקסטים, רשות התאגידים, רונן צור, 050-6216"/>
    <s v=""/>
    <n v="0"/>
    <s v="@FM@"/>
    <s v="85"/>
    <s v=""/>
    <s v="311227151"/>
    <s v=""/>
    <s v="רונן צור"/>
    <n v="12720"/>
    <n v="0"/>
    <n v="1507"/>
    <e v="#NUM!"/>
    <n v="0"/>
    <e v="#DIV/0!"/>
    <x v="3"/>
    <e v="#N/A"/>
    <x v="986"/>
  </r>
  <r>
    <m/>
    <m/>
    <s v="4502593281"/>
    <s v="ZNB"/>
    <s v="0800"/>
    <s v=""/>
    <d v="2025-04-21T00:00:00"/>
    <m/>
    <m/>
    <m/>
    <s v="41189395"/>
    <s v="חכם שושנה"/>
    <s v="037310380"/>
    <s v="3"/>
    <n v="998"/>
    <s v="ILS"/>
    <n v="998"/>
    <n v="0"/>
    <n v="0"/>
    <n v="0"/>
    <n v="998"/>
    <s v=""/>
    <s v=" מקרר מיני, רישום והסדר מקרקעין הנהלה שמואל בן עמי"/>
    <s v=""/>
    <n v="0"/>
    <s v="@FM@"/>
    <s v="23"/>
    <s v="57"/>
    <s v="311227151"/>
    <s v=""/>
    <s v="יאיר אבוחצירה"/>
    <n v="998"/>
    <n v="0"/>
    <n v="1507"/>
    <e v="#NUM!"/>
    <n v="0"/>
    <e v="#DIV/0!"/>
    <x v="3"/>
    <e v="#N/A"/>
    <x v="987"/>
  </r>
  <r>
    <m/>
    <m/>
    <s v="4502593342"/>
    <s v="ZPFC"/>
    <s v="0800"/>
    <s v=""/>
    <d v="2025-04-21T00:00:00"/>
    <m/>
    <m/>
    <m/>
    <s v="40015936"/>
    <s v="יניר מערכות בע&quot;מ"/>
    <s v="511732893"/>
    <s v="3"/>
    <n v="16814.53"/>
    <s v="ILS"/>
    <n v="16814.53"/>
    <n v="0"/>
    <n v="0"/>
    <n v="0"/>
    <n v="16508.439999999999"/>
    <s v=""/>
    <s v=" מסכים, אגף בכיר שירות גלי דוגמא 054-3118525 התשלו"/>
    <s v="X"/>
    <n v="0"/>
    <s v="@FM@"/>
    <s v="07"/>
    <s v=""/>
    <s v="311227151"/>
    <s v=""/>
    <s v="גלי דוגמא"/>
    <n v="16814.53"/>
    <n v="0"/>
    <n v="1507"/>
    <e v="#NUM!"/>
    <n v="0"/>
    <e v="#DIV/0!"/>
    <x v="3"/>
    <e v="#N/A"/>
    <x v="978"/>
  </r>
  <r>
    <m/>
    <m/>
    <s v="4502597429"/>
    <s v="ZPFC"/>
    <s v="0800"/>
    <s v=""/>
    <d v="2025-05-04T00:00:00"/>
    <m/>
    <m/>
    <m/>
    <s v="40001103"/>
    <s v="קרביץ )4791( בעמ"/>
    <s v="510674039"/>
    <s v="3"/>
    <n v="37028.400000000001"/>
    <s v="ILS"/>
    <n v="37028.400000000001"/>
    <n v="0"/>
    <n v="0"/>
    <n v="0"/>
    <n v="38296.99"/>
    <s v=""/>
    <s v=" קרגלים, רישום והסדר מקרקעין הנהלה, שמואל בן עמי,"/>
    <s v="X"/>
    <n v="0"/>
    <s v="@FM@"/>
    <s v="07"/>
    <s v=""/>
    <s v="311227151"/>
    <s v=""/>
    <s v="יאיר אבוחצירה"/>
    <n v="37028.400000000001"/>
    <n v="0"/>
    <n v="1507"/>
    <e v="#NUM!"/>
    <n v="0"/>
    <e v="#DIV/0!"/>
    <x v="3"/>
    <e v="#N/A"/>
    <x v="988"/>
  </r>
  <r>
    <m/>
    <m/>
    <s v="4502597433"/>
    <s v="ZNB"/>
    <s v="0800"/>
    <s v=""/>
    <d v="2025-05-04T00:00:00"/>
    <m/>
    <m/>
    <m/>
    <s v="42067125"/>
    <s v="גיא תרב ובר בע&quot;מ"/>
    <s v="515364131"/>
    <s v="3"/>
    <n v="2500"/>
    <s v="ILS"/>
    <n v="2500"/>
    <n v="0"/>
    <n v="0"/>
    <n v="0"/>
    <n v="2500"/>
    <s v=""/>
    <s v=" הדברה, רישום והסדר מקרקעין הנהלה שמואל בן עמי 052"/>
    <s v=""/>
    <n v="0"/>
    <s v="@FM@"/>
    <s v="23"/>
    <s v="57"/>
    <s v="311227151"/>
    <s v=""/>
    <s v="יאיר אבוחצירה"/>
    <n v="2500"/>
    <n v="0"/>
    <n v="1507"/>
    <e v="#NUM!"/>
    <n v="0"/>
    <e v="#DIV/0!"/>
    <x v="3"/>
    <e v="#N/A"/>
    <x v="933"/>
  </r>
  <r>
    <m/>
    <m/>
    <s v="4502597440"/>
    <s v="ZPFC"/>
    <s v="0800"/>
    <s v=""/>
    <d v="2025-05-04T00:00:00"/>
    <m/>
    <m/>
    <m/>
    <s v="40214002"/>
    <s v="יצחקוב אבי"/>
    <s v="016911612"/>
    <s v="3"/>
    <n v="1003"/>
    <s v="ILS"/>
    <n v="1003"/>
    <n v="0"/>
    <n v="0"/>
    <n v="0"/>
    <n v="1003"/>
    <s v=""/>
    <s v=" תמונות, סנגוריה ציבורית נצרת, ז'אנה דיק, 050-6216"/>
    <s v=""/>
    <n v="0"/>
    <s v="@FM@"/>
    <s v="23"/>
    <s v="57"/>
    <s v="311227151"/>
    <s v=""/>
    <s v="ז'אנה דיק"/>
    <n v="1003"/>
    <n v="0"/>
    <n v="1507"/>
    <e v="#NUM!"/>
    <n v="0"/>
    <e v="#DIV/0!"/>
    <x v="3"/>
    <e v="#N/A"/>
    <x v="989"/>
  </r>
  <r>
    <m/>
    <m/>
    <s v="4502597444"/>
    <s v="ZPFC"/>
    <s v="0800"/>
    <s v=""/>
    <d v="2025-05-04T00:00:00"/>
    <m/>
    <m/>
    <m/>
    <s v="40214002"/>
    <s v="יצחקוב אבי"/>
    <s v="016911612"/>
    <s v="3"/>
    <n v="472"/>
    <s v="ILS"/>
    <n v="472"/>
    <n v="0"/>
    <n v="0"/>
    <n v="0"/>
    <n v="472"/>
    <s v=""/>
    <s v=" תמונות, נציבות שוויון זכויות לאנשים עם מוגבלות, א"/>
    <s v=""/>
    <n v="0"/>
    <s v="@FM@"/>
    <s v="23"/>
    <s v="57"/>
    <s v="311227151"/>
    <s v=""/>
    <s v="אפרת מצליח"/>
    <n v="472"/>
    <n v="0"/>
    <n v="1507"/>
    <e v="#NUM!"/>
    <n v="0"/>
    <e v="#DIV/0!"/>
    <x v="3"/>
    <e v="#N/A"/>
    <x v="990"/>
  </r>
  <r>
    <m/>
    <m/>
    <s v="4502597629"/>
    <s v="ZPFC"/>
    <s v="0800"/>
    <s v=""/>
    <d v="2025-05-04T00:00:00"/>
    <m/>
    <m/>
    <m/>
    <s v="40001103"/>
    <s v="קרביץ )4791( בעמ"/>
    <s v="510674039"/>
    <s v="3"/>
    <n v="1389.03"/>
    <s v="ILS"/>
    <n v="1389.03"/>
    <n v="94.27"/>
    <n v="1309.3800000000001"/>
    <n v="1309.3900000000001"/>
    <n v="82.38"/>
    <s v=""/>
    <s v=" ציוד משרדי, אפ&quot;כ הנהלה לינוי טרכטנברג 054-3957754"/>
    <s v="X"/>
    <n v="0"/>
    <s v="@FM@"/>
    <s v="07"/>
    <s v=""/>
    <s v="311227151"/>
    <s v=""/>
    <s v="לינוי טרכטנברג"/>
    <n v="79.650000000000006"/>
    <n v="0"/>
    <n v="1507"/>
    <e v="#NUM!"/>
    <n v="94.27"/>
    <e v="#DIV/0!"/>
    <x v="3"/>
    <e v="#N/A"/>
    <x v="171"/>
  </r>
  <r>
    <m/>
    <m/>
    <s v="4502597631"/>
    <s v="ZPFC"/>
    <s v="0800"/>
    <s v=""/>
    <d v="2025-05-04T00:00:00"/>
    <m/>
    <m/>
    <m/>
    <s v="40001575"/>
    <s v="קולמוס ביט (2002)  בע&quot;מ"/>
    <s v="513325472"/>
    <s v="3"/>
    <n v="2046.43"/>
    <s v="ILS"/>
    <n v="2046.43"/>
    <n v="103.61"/>
    <n v="2046.43"/>
    <n v="2227.52"/>
    <n v="0"/>
    <s v=""/>
    <s v=" כיבוד משקי, אפ&quot;כ הנהלה לינוי טרכטנברג 054-3957754"/>
    <s v="X"/>
    <n v="0"/>
    <s v="@FM@"/>
    <s v="07"/>
    <s v=""/>
    <s v="311227151"/>
    <s v=""/>
    <s v="לינוי טרכטנברג"/>
    <n v="0"/>
    <n v="0"/>
    <n v="1507"/>
    <e v="#NUM!"/>
    <n v="103.61"/>
    <e v="#DIV/0!"/>
    <x v="3"/>
    <e v="#N/A"/>
    <x v="175"/>
  </r>
  <r>
    <m/>
    <m/>
    <s v="4502597638"/>
    <s v="ZPFC"/>
    <s v="0800"/>
    <s v=""/>
    <d v="2025-05-04T00:00:00"/>
    <m/>
    <m/>
    <m/>
    <s v="40001575"/>
    <s v="קולמוס ביט (2002)  בע&quot;מ"/>
    <s v="513325472"/>
    <s v="3"/>
    <n v="3221"/>
    <s v="ILS"/>
    <n v="3221"/>
    <n v="0"/>
    <n v="0"/>
    <n v="0"/>
    <n v="933.4"/>
    <s v=""/>
    <s v=" כיבוד משקי, סנגוריה ציבורית באר שבע, חלי אוחיון,"/>
    <s v="X"/>
    <n v="0"/>
    <s v="@FM@"/>
    <s v="07"/>
    <s v=""/>
    <s v="311227151"/>
    <s v=""/>
    <s v=""/>
    <n v="888.48"/>
    <n v="0"/>
    <n v="1507"/>
    <e v="#NUM!"/>
    <n v="0"/>
    <e v="#DIV/0!"/>
    <x v="3"/>
    <e v="#N/A"/>
    <x v="175"/>
  </r>
  <r>
    <m/>
    <m/>
    <s v="4502597639"/>
    <s v="ZPFC"/>
    <s v="0800"/>
    <s v=""/>
    <d v="2025-05-04T00:00:00"/>
    <m/>
    <m/>
    <m/>
    <s v="40001103"/>
    <s v="קרביץ )4791( בעמ"/>
    <s v="510674039"/>
    <s v="3"/>
    <n v="26879.1"/>
    <s v="ILS"/>
    <n v="26879.1"/>
    <n v="0"/>
    <n v="0"/>
    <n v="0"/>
    <n v="27799.97"/>
    <s v=""/>
    <s v=" ציוד משרדי, רישום והסדר מקרקעין הנהלה, שמואל בן ע"/>
    <s v="X"/>
    <n v="0"/>
    <s v="@FM@"/>
    <s v="07"/>
    <s v=""/>
    <s v="311227151"/>
    <s v=""/>
    <s v="יאיר אבוחצירה"/>
    <n v="26879.1"/>
    <n v="0"/>
    <n v="1507"/>
    <e v="#NUM!"/>
    <n v="0"/>
    <e v="#DIV/0!"/>
    <x v="3"/>
    <e v="#N/A"/>
    <x v="171"/>
  </r>
  <r>
    <m/>
    <m/>
    <s v="4502597643"/>
    <s v="ZPFC"/>
    <s v="0800"/>
    <s v=""/>
    <d v="2025-05-04T00:00:00"/>
    <m/>
    <m/>
    <m/>
    <s v="41045408"/>
    <s v="פז גלית"/>
    <s v="033642893"/>
    <s v="3"/>
    <n v="859.04"/>
    <s v="ILS"/>
    <n v="859.04"/>
    <n v="0"/>
    <n v="0"/>
    <n v="0"/>
    <n v="859.04"/>
    <s v=""/>
    <s v=" מזוודות, אפ&quot;כ חיפה, קרן דהן, 050-7061659 התשלום י"/>
    <s v=""/>
    <n v="0"/>
    <s v="@FM@"/>
    <s v="23"/>
    <s v="57"/>
    <s v="311227151"/>
    <s v=""/>
    <s v="קרן דהן"/>
    <n v="859.04"/>
    <n v="0"/>
    <n v="1507"/>
    <e v="#NUM!"/>
    <n v="0"/>
    <e v="#DIV/0!"/>
    <x v="3"/>
    <e v="#N/A"/>
    <x v="991"/>
  </r>
  <r>
    <m/>
    <m/>
    <s v="4502597645"/>
    <s v="ZPFC"/>
    <s v="0800"/>
    <s v=""/>
    <d v="2025-05-08T00:00:00"/>
    <m/>
    <m/>
    <m/>
    <s v="40001103"/>
    <s v="קרביץ )4791( בעמ"/>
    <s v="510674039"/>
    <s v="3"/>
    <n v="5436.11"/>
    <s v="ILS"/>
    <n v="5436.11"/>
    <n v="97.26"/>
    <n v="5287.43"/>
    <n v="5287.41"/>
    <n v="153.77000000000001"/>
    <s v=""/>
    <s v=" ציוד משרדי, סנגוריה ציבורית באר שבע, חלי אוחיון,"/>
    <s v="X"/>
    <n v="0"/>
    <s v="@FM@"/>
    <s v="07"/>
    <s v=""/>
    <s v="311227151"/>
    <s v=""/>
    <s v="שוהם יוגב - סנדלר"/>
    <n v="148.68"/>
    <n v="0"/>
    <n v="1507"/>
    <e v="#NUM!"/>
    <n v="97.26"/>
    <e v="#DIV/0!"/>
    <x v="3"/>
    <e v="#N/A"/>
    <x v="171"/>
  </r>
  <r>
    <m/>
    <m/>
    <s v="4502597647"/>
    <s v="ZNB"/>
    <s v="0800"/>
    <s v=""/>
    <d v="2025-05-04T00:00:00"/>
    <m/>
    <m/>
    <m/>
    <s v="41120048"/>
    <s v="חשמל ישיר ירושלים בע&quot;מ"/>
    <s v="515156859"/>
    <s v="3"/>
    <n v="609.47"/>
    <s v="ILS"/>
    <n v="609.47"/>
    <n v="0"/>
    <n v="0"/>
    <n v="0"/>
    <n v="609.47"/>
    <s v=""/>
    <s v=" כבל מאריך, רישום והסדר מקרקעין הנהלה, שמואל בן עמ"/>
    <s v=""/>
    <n v="0"/>
    <s v="@FM@"/>
    <s v="23"/>
    <s v="57"/>
    <s v="311227151"/>
    <s v=""/>
    <s v="יאיר אבוחצירה"/>
    <n v="609.47"/>
    <n v="0"/>
    <n v="1507"/>
    <e v="#NUM!"/>
    <n v="0"/>
    <e v="#DIV/0!"/>
    <x v="3"/>
    <e v="#N/A"/>
    <x v="992"/>
  </r>
  <r>
    <m/>
    <m/>
    <s v="4502597814"/>
    <s v="ZPFC"/>
    <s v="0800"/>
    <s v=""/>
    <d v="2025-05-05T00:00:00"/>
    <m/>
    <m/>
    <m/>
    <s v="40001575"/>
    <s v="קולמוס ביט (2002)  בע&quot;מ"/>
    <s v="513325472"/>
    <s v="3"/>
    <n v="2101.89"/>
    <s v="ILS"/>
    <n v="2101.89"/>
    <n v="100.05"/>
    <n v="2101.89"/>
    <n v="2180.5700000000002"/>
    <n v="0"/>
    <s v=""/>
    <s v=" כיבוד משקי, סנגוריה ציבורית ת&quot;א, תמר בוקשפן, 050-"/>
    <s v="X"/>
    <n v="0"/>
    <s v="@FM@"/>
    <s v="07"/>
    <s v=""/>
    <s v="311227151"/>
    <s v=""/>
    <s v="תמר בוקשפן"/>
    <n v="0"/>
    <n v="0"/>
    <n v="1507"/>
    <e v="#NUM!"/>
    <n v="100.05"/>
    <e v="#DIV/0!"/>
    <x v="3"/>
    <e v="#N/A"/>
    <x v="175"/>
  </r>
  <r>
    <m/>
    <m/>
    <s v="4502597830"/>
    <s v="ZPFC"/>
    <s v="0800"/>
    <s v=""/>
    <d v="2025-05-05T00:00:00"/>
    <m/>
    <m/>
    <m/>
    <s v="40001575"/>
    <s v="קולמוס ביט (2002)  בע&quot;מ"/>
    <s v="513325472"/>
    <s v="3"/>
    <n v="2819.21"/>
    <s v="ILS"/>
    <n v="2819.21"/>
    <n v="0"/>
    <n v="0"/>
    <n v="0"/>
    <n v="978.55"/>
    <s v=""/>
    <s v=" כיבוד משקי, סנגוריה ציבורית ירושלים, נוית ישראלי,"/>
    <s v="X"/>
    <n v="0"/>
    <s v="@FM@"/>
    <s v="07"/>
    <s v=""/>
    <s v="311227151"/>
    <s v=""/>
    <s v="נוית רחל ישראלי"/>
    <n v="931.45"/>
    <n v="0"/>
    <n v="1507"/>
    <e v="#NUM!"/>
    <n v="0"/>
    <e v="#DIV/0!"/>
    <x v="3"/>
    <e v="#N/A"/>
    <x v="175"/>
  </r>
  <r>
    <m/>
    <m/>
    <s v="4502597834"/>
    <s v="ZPFC"/>
    <s v="0800"/>
    <s v=""/>
    <d v="2025-05-05T00:00:00"/>
    <m/>
    <m/>
    <m/>
    <s v="40001575"/>
    <s v="קולמוס ביט (2002)  בע&quot;מ"/>
    <s v="513325472"/>
    <s v="3"/>
    <n v="43777.01"/>
    <s v="ILS"/>
    <n v="43777.01"/>
    <n v="0"/>
    <n v="0"/>
    <n v="0"/>
    <n v="31628.99"/>
    <s v=""/>
    <s v=" כיבוד משקי, רישום והסדר מקרקעין הנהלה, שמואל בן ע"/>
    <s v="X"/>
    <n v="0"/>
    <s v="@FM@"/>
    <s v="07"/>
    <s v=""/>
    <s v="311227151"/>
    <s v=""/>
    <s v="יאיר אבוחצירה"/>
    <n v="43777.01"/>
    <n v="0"/>
    <n v="1507"/>
    <e v="#NUM!"/>
    <n v="0"/>
    <e v="#DIV/0!"/>
    <x v="3"/>
    <e v="#N/A"/>
    <x v="175"/>
  </r>
  <r>
    <m/>
    <m/>
    <s v="4502597836"/>
    <s v="ZPFC"/>
    <s v="0800"/>
    <s v=""/>
    <d v="2025-05-05T00:00:00"/>
    <m/>
    <m/>
    <m/>
    <s v="40001575"/>
    <s v="קולמוס ביט (2002)  בע&quot;מ"/>
    <s v="513325472"/>
    <s v="3"/>
    <n v="2513.81"/>
    <s v="ILS"/>
    <n v="2513.81"/>
    <n v="96.37"/>
    <n v="2513.81"/>
    <n v="2675.92"/>
    <n v="0"/>
    <s v=""/>
    <s v=" כיבוד משקי, סנגוריה ציבורית ת&quot;א תמר בוקשפן 050227"/>
    <s v="X"/>
    <n v="0"/>
    <s v="@FM@"/>
    <s v="07"/>
    <s v=""/>
    <s v="311227151"/>
    <s v=""/>
    <s v="תמר בוקשפן"/>
    <n v="0"/>
    <n v="0"/>
    <n v="1507"/>
    <e v="#NUM!"/>
    <n v="96.37"/>
    <e v="#DIV/0!"/>
    <x v="3"/>
    <e v="#N/A"/>
    <x v="175"/>
  </r>
  <r>
    <m/>
    <m/>
    <s v="4502597838"/>
    <s v="ZNB"/>
    <s v="0800"/>
    <s v=""/>
    <d v="2025-05-05T00:00:00"/>
    <m/>
    <m/>
    <m/>
    <s v="40001575"/>
    <s v="קולמוס ביט (2002)  בע&quot;מ"/>
    <s v="513325472"/>
    <s v="3"/>
    <n v="1405.48"/>
    <s v="ILS"/>
    <n v="1405.48"/>
    <n v="0"/>
    <n v="0"/>
    <n v="0"/>
    <n v="1080.08"/>
    <s v=""/>
    <s v=" כיבוד משקי, אפ&quot;כ הנהלה - מחלקת עזבונות, לינוי טרכ"/>
    <s v="X"/>
    <n v="0"/>
    <s v="@FM@"/>
    <s v="07"/>
    <s v=""/>
    <s v="311227151"/>
    <s v=""/>
    <s v="לינוי טרכטנברג"/>
    <n v="1405.48"/>
    <n v="0"/>
    <n v="1507"/>
    <e v="#NUM!"/>
    <n v="0"/>
    <e v="#DIV/0!"/>
    <x v="3"/>
    <e v="#N/A"/>
    <x v="175"/>
  </r>
  <r>
    <m/>
    <m/>
    <s v="4502597845"/>
    <s v="ZPFC"/>
    <s v="0800"/>
    <s v=""/>
    <d v="2025-05-14T00:00:00"/>
    <m/>
    <m/>
    <m/>
    <s v="40001103"/>
    <s v="קרביץ )4791( בעמ"/>
    <s v="510674039"/>
    <s v=""/>
    <n v="2622.44"/>
    <s v="ILS"/>
    <n v="2622.44"/>
    <n v="0"/>
    <n v="0"/>
    <n v="0"/>
    <n v="0"/>
    <s v="X"/>
    <s v=" ציוד משרדי, אפ&quot;כ הנהלה, לינוי טרכטנברג, 054-39577"/>
    <s v="X"/>
    <n v="0"/>
    <s v="@FM@"/>
    <s v="07"/>
    <s v=""/>
    <s v="311227151"/>
    <s v=""/>
    <s v="לינוי טרכטנברג"/>
    <n v="2622.44"/>
    <n v="0"/>
    <n v="1507"/>
    <e v="#NUM!"/>
    <n v="0"/>
    <e v="#DIV/0!"/>
    <x v="3"/>
    <e v="#N/A"/>
    <x v="171"/>
  </r>
  <r>
    <m/>
    <m/>
    <s v="4502597858"/>
    <s v="ZPFC"/>
    <s v="0800"/>
    <s v=""/>
    <d v="2025-05-05T00:00:00"/>
    <m/>
    <m/>
    <m/>
    <s v="10000173"/>
    <s v="המדפיס הממשלתי"/>
    <s v=""/>
    <s v="3"/>
    <n v="1145"/>
    <s v="ILS"/>
    <n v="1145"/>
    <n v="0"/>
    <n v="0"/>
    <n v="0"/>
    <n v="1145"/>
    <s v=""/>
    <s v=" מעטפות, אפ&quot;כ חיפה, קרן דהן, 050-7061659 התשלום יה"/>
    <s v=""/>
    <n v="0"/>
    <s v="@FM@"/>
    <s v="85"/>
    <s v=""/>
    <s v="311227151"/>
    <s v=""/>
    <s v="קרן דהן"/>
    <n v="1145"/>
    <n v="0"/>
    <n v="1507"/>
    <e v="#NUM!"/>
    <n v="0"/>
    <e v="#DIV/0!"/>
    <x v="3"/>
    <e v="#N/A"/>
    <x v="993"/>
  </r>
  <r>
    <m/>
    <m/>
    <s v="4502597865"/>
    <s v="ZPFC"/>
    <s v="0800"/>
    <s v=""/>
    <d v="2025-05-05T00:00:00"/>
    <m/>
    <m/>
    <m/>
    <s v="40001103"/>
    <s v="קרביץ )4791( בעמ"/>
    <s v="510674039"/>
    <s v="3"/>
    <n v="1738.09"/>
    <s v="ILS"/>
    <n v="1738.09"/>
    <n v="0"/>
    <n v="0"/>
    <n v="0"/>
    <n v="1797.65"/>
    <s v=""/>
    <s v=" ציוד משרדי, אפ&quot;כ באר שבע, ענת ברקוביץ, 050-621711"/>
    <s v="X"/>
    <n v="0"/>
    <s v="@FM@"/>
    <s v="07"/>
    <s v=""/>
    <s v="311227151"/>
    <s v=""/>
    <s v="לילית ביטון"/>
    <n v="1738.09"/>
    <n v="0"/>
    <n v="1507"/>
    <e v="#NUM!"/>
    <n v="0"/>
    <e v="#DIV/0!"/>
    <x v="3"/>
    <e v="#N/A"/>
    <x v="171"/>
  </r>
  <r>
    <m/>
    <m/>
    <s v="4502598106"/>
    <s v="ZNB"/>
    <s v="0800"/>
    <s v=""/>
    <d v="2025-05-05T00:00:00"/>
    <d v="2024-09-01T00:00:00"/>
    <d v="2025-12-31T00:00:00"/>
    <m/>
    <s v="40009399"/>
    <s v="חברת גב-ים לקרקעות בע&quot;מ"/>
    <s v="520001736"/>
    <s v="3"/>
    <n v="151282.04999999999"/>
    <s v="ILS"/>
    <n v="151282.04999999999"/>
    <n v="0"/>
    <n v="0"/>
    <n v="0"/>
    <n v="151282.04999999999"/>
    <s v=""/>
    <s v=" שירותי שיפוץ עבור קריית הממשלה החדשה בחולון, לפי"/>
    <s v=""/>
    <n v="0"/>
    <s v="@FM@"/>
    <s v="23"/>
    <s v="01"/>
    <s v="311227151"/>
    <s v=""/>
    <s v="עוזי נעים"/>
    <n v="151282.04999999999"/>
    <n v="15"/>
    <n v="11"/>
    <n v="4"/>
    <n v="0"/>
    <n v="0.73333333333333328"/>
    <x v="0"/>
    <e v="#N/A"/>
    <x v="994"/>
  </r>
  <r>
    <m/>
    <m/>
    <s v="4502600411"/>
    <s v="ZPFC"/>
    <s v="0800"/>
    <s v=""/>
    <d v="2025-05-11T00:00:00"/>
    <m/>
    <m/>
    <m/>
    <s v="40001103"/>
    <s v="קרביץ )4791( בעמ"/>
    <s v="510674039"/>
    <s v="3"/>
    <n v="3085.7"/>
    <s v="ILS"/>
    <n v="3085.7"/>
    <n v="100"/>
    <n v="3085.7"/>
    <n v="3085.7"/>
    <n v="0"/>
    <s v=""/>
    <s v=" קרגלים, אפ&quot;כ הנהלה, לינוי טרכטנברג, 054-3957754 ה"/>
    <s v="X"/>
    <n v="0"/>
    <s v="@FM@"/>
    <s v="07"/>
    <s v=""/>
    <s v="311227151"/>
    <s v=""/>
    <s v="לילית ביטון"/>
    <n v="0"/>
    <n v="0"/>
    <n v="1507"/>
    <e v="#NUM!"/>
    <n v="100"/>
    <e v="#DIV/0!"/>
    <x v="3"/>
    <e v="#N/A"/>
    <x v="995"/>
  </r>
  <r>
    <m/>
    <m/>
    <s v="4502600616"/>
    <s v="ZPFC"/>
    <s v="0800"/>
    <s v=""/>
    <d v="2025-05-12T00:00:00"/>
    <m/>
    <m/>
    <m/>
    <s v="40001212"/>
    <s v="שחר - מוצרי נייר בע&quot;מ"/>
    <s v="511219933"/>
    <s v="3"/>
    <n v="95155.199999999997"/>
    <s v="ILS"/>
    <n v="95155.199999999997"/>
    <n v="0"/>
    <n v="0"/>
    <n v="0"/>
    <n v="96980.479999999996"/>
    <s v=""/>
    <s v=" נייר צילום רישום והסדר מקרקעין הנהלה, שמואל בן עמ"/>
    <s v="X"/>
    <n v="0"/>
    <s v="@FM@"/>
    <s v="07"/>
    <s v=""/>
    <s v="311227151"/>
    <s v=""/>
    <s v="יאיר אבוחצירה"/>
    <n v="95155.199999999997"/>
    <n v="0"/>
    <n v="1507"/>
    <e v="#NUM!"/>
    <n v="0"/>
    <e v="#DIV/0!"/>
    <x v="3"/>
    <e v="#N/A"/>
    <x v="475"/>
  </r>
  <r>
    <m/>
    <m/>
    <s v="4502600621"/>
    <s v="ZPFC"/>
    <s v="0800"/>
    <s v=""/>
    <d v="2025-05-12T00:00:00"/>
    <m/>
    <m/>
    <m/>
    <s v="40015936"/>
    <s v="יניר מערכות בע&quot;מ"/>
    <s v="511732893"/>
    <s v="3"/>
    <n v="4037.06"/>
    <s v="ILS"/>
    <n v="4037.06"/>
    <n v="0"/>
    <n v="0"/>
    <n v="0"/>
    <n v="4087.1"/>
    <s v=""/>
    <s v=" מסכים, אגף בכיר שירות, גלי דוגמא, 054-3118525 התש"/>
    <s v="X"/>
    <n v="0"/>
    <s v="@FM@"/>
    <s v="07"/>
    <s v=""/>
    <s v="311227151"/>
    <s v=""/>
    <s v="גלי דוגמא"/>
    <n v="4037.06"/>
    <n v="0"/>
    <n v="1507"/>
    <e v="#NUM!"/>
    <n v="0"/>
    <e v="#DIV/0!"/>
    <x v="3"/>
    <e v="#N/A"/>
    <x v="978"/>
  </r>
  <r>
    <m/>
    <m/>
    <s v="4502600668"/>
    <s v="ZPFC"/>
    <s v="0800"/>
    <s v=""/>
    <d v="2025-05-12T00:00:00"/>
    <m/>
    <m/>
    <m/>
    <s v="40001575"/>
    <s v="קולמוס ביט (2002)  בע&quot;מ"/>
    <s v="513325472"/>
    <s v="3"/>
    <n v="1224.52"/>
    <s v="ILS"/>
    <n v="1224.52"/>
    <n v="0"/>
    <n v="0"/>
    <n v="0"/>
    <n v="1144.97"/>
    <s v=""/>
    <s v=" כיבוד משקי, אפ&quot;כ ירושלים, לינוי טרכטנברג, 054-395"/>
    <s v="X"/>
    <n v="0"/>
    <s v="@FM@"/>
    <s v="07"/>
    <s v=""/>
    <s v="311227151"/>
    <s v=""/>
    <s v="לינוי טרכטנברג"/>
    <n v="1224.52"/>
    <n v="0"/>
    <n v="1507"/>
    <e v="#NUM!"/>
    <n v="0"/>
    <e v="#DIV/0!"/>
    <x v="3"/>
    <e v="#N/A"/>
    <x v="175"/>
  </r>
  <r>
    <m/>
    <m/>
    <s v="4502600672"/>
    <s v="ZNB"/>
    <s v="0800"/>
    <s v=""/>
    <d v="2025-05-12T00:00:00"/>
    <m/>
    <m/>
    <m/>
    <s v="42832440"/>
    <s v="שגב ניר-יעקב"/>
    <s v="062880117"/>
    <s v="3"/>
    <n v="2088.6"/>
    <s v="ILS"/>
    <n v="2088.6"/>
    <n v="0"/>
    <n v="0"/>
    <n v="0"/>
    <n v="2088.6"/>
    <s v=""/>
    <s v=" עמדה ארגונומית עולה יורדת דגם SX32 רישום והסדר מק"/>
    <s v=""/>
    <n v="0"/>
    <s v="@FM@"/>
    <s v="23"/>
    <s v="57"/>
    <s v="311227151"/>
    <s v=""/>
    <s v="יאיר אבוחצירה"/>
    <n v="2088.6"/>
    <n v="0"/>
    <n v="1507"/>
    <e v="#NUM!"/>
    <n v="0"/>
    <e v="#DIV/0!"/>
    <x v="3"/>
    <e v="#N/A"/>
    <x v="996"/>
  </r>
  <r>
    <m/>
    <m/>
    <s v="4502600675"/>
    <s v="ZNB"/>
    <s v="0800"/>
    <s v=""/>
    <d v="2025-05-26T00:00:00"/>
    <m/>
    <m/>
    <m/>
    <s v="41529115"/>
    <s v="וויקו פתרונות בע&quot;מ"/>
    <s v="515642312"/>
    <s v="3"/>
    <n v="141600"/>
    <s v="ILS"/>
    <n v="141600"/>
    <n v="100"/>
    <n v="141600"/>
    <n v="141600"/>
    <n v="0"/>
    <s v=""/>
    <s v=" שירותי הנגשת מסמכים, לפי פרוטוקול- 18/25-1 אגף בכ"/>
    <s v=""/>
    <n v="0"/>
    <s v="@FM@"/>
    <s v="23"/>
    <s v="01"/>
    <s v="311227151"/>
    <s v=""/>
    <s v="שירן מזרחי"/>
    <n v="0"/>
    <n v="0"/>
    <n v="1507"/>
    <e v="#NUM!"/>
    <n v="100"/>
    <e v="#DIV/0!"/>
    <x v="3"/>
    <e v="#N/A"/>
    <x v="6"/>
  </r>
  <r>
    <m/>
    <m/>
    <s v="4502600677"/>
    <s v="ZPFC"/>
    <s v="0800"/>
    <s v=""/>
    <d v="2025-05-12T00:00:00"/>
    <m/>
    <m/>
    <m/>
    <s v="40003692"/>
    <s v="טופ-ליין יבוא ושיווק רהיטים בע&quot;מ"/>
    <s v="511613564"/>
    <s v="3"/>
    <n v="2097.4499999999998"/>
    <s v="ILS"/>
    <n v="2097.4499999999998"/>
    <n v="100"/>
    <n v="2097.4499999999998"/>
    <n v="2250.48"/>
    <n v="0"/>
    <s v=""/>
    <s v=" כסאות, רשות התאגידים, רונן צור, 050-6216200 התשלו"/>
    <s v="X"/>
    <n v="0"/>
    <s v="@FM@"/>
    <s v="07"/>
    <s v=""/>
    <s v="311227151"/>
    <s v=""/>
    <s v="רונן צור"/>
    <n v="0"/>
    <n v="0"/>
    <n v="1507"/>
    <e v="#NUM!"/>
    <n v="100"/>
    <e v="#DIV/0!"/>
    <x v="3"/>
    <e v="#N/A"/>
    <x v="997"/>
  </r>
  <r>
    <m/>
    <m/>
    <s v="4502600694"/>
    <s v="ZPFC"/>
    <s v="0800"/>
    <s v=""/>
    <d v="2025-05-12T00:00:00"/>
    <m/>
    <m/>
    <m/>
    <s v="42154990"/>
    <s v="אטיאס רן"/>
    <s v="061237962"/>
    <s v="3"/>
    <n v="3292.2"/>
    <s v="ILS"/>
    <n v="3292.2"/>
    <n v="0"/>
    <n v="0"/>
    <n v="0"/>
    <n v="3292.2"/>
    <s v=""/>
    <s v=" צמחייה מלאכותית, סנגוריה ציבורית חיפה, אורלי פריי"/>
    <s v=""/>
    <n v="0"/>
    <s v="@FM@"/>
    <s v="23"/>
    <s v="57"/>
    <s v="311227151"/>
    <s v=""/>
    <s v="אורלי פרייליך"/>
    <n v="3292.2"/>
    <n v="0"/>
    <n v="1507"/>
    <e v="#NUM!"/>
    <n v="0"/>
    <e v="#DIV/0!"/>
    <x v="3"/>
    <e v="#N/A"/>
    <x v="998"/>
  </r>
  <r>
    <m/>
    <m/>
    <s v="4502601147"/>
    <s v="ZNB"/>
    <s v="0800"/>
    <s v=""/>
    <d v="2025-05-13T00:00:00"/>
    <m/>
    <m/>
    <m/>
    <s v="41579650"/>
    <s v="שיכון ובינוי -סולל בונה נצרת עילית"/>
    <s v="550278196"/>
    <s v="3"/>
    <n v="1089.1400000000001"/>
    <s v="ILS"/>
    <n v="1089.1400000000001"/>
    <n v="0"/>
    <n v="0"/>
    <n v="0"/>
    <n v="1089.1400000000001"/>
    <s v=""/>
    <s v=" שילוט, אפ&quot;כ חיפה, קרן דהן, 050-7061659 התשלום יהי"/>
    <s v=""/>
    <n v="0"/>
    <s v="@FM@"/>
    <s v="23"/>
    <s v="57"/>
    <s v="311227151"/>
    <s v=""/>
    <s v="קרן דהן"/>
    <n v="1089.1400000000001"/>
    <n v="0"/>
    <n v="1507"/>
    <e v="#NUM!"/>
    <n v="0"/>
    <e v="#DIV/0!"/>
    <x v="3"/>
    <e v="#N/A"/>
    <x v="999"/>
  </r>
  <r>
    <m/>
    <m/>
    <s v="4502601149"/>
    <s v="ZPFC"/>
    <s v="0800"/>
    <s v=""/>
    <d v="2025-05-26T00:00:00"/>
    <m/>
    <m/>
    <m/>
    <s v="40003692"/>
    <s v="טופ-ליין יבוא ושיווק רהיטים בע&quot;מ"/>
    <s v="511613564"/>
    <s v="3"/>
    <n v="35840.730000000003"/>
    <s v="ILS"/>
    <n v="35840.730000000003"/>
    <n v="0"/>
    <n v="0"/>
    <n v="0"/>
    <n v="38455.64"/>
    <s v=""/>
    <s v=" כסאות, סנגוריה ציבורית ת&quot;א, תמר בוקשפן, 050-22773"/>
    <s v="X"/>
    <n v="0"/>
    <s v="@FM@"/>
    <s v="07"/>
    <s v=""/>
    <s v="311227151"/>
    <s v=""/>
    <s v="תמר בוקשפן"/>
    <n v="35840.730000000003"/>
    <n v="0"/>
    <n v="1507"/>
    <e v="#NUM!"/>
    <n v="0"/>
    <e v="#DIV/0!"/>
    <x v="3"/>
    <e v="#N/A"/>
    <x v="1000"/>
  </r>
  <r>
    <m/>
    <m/>
    <s v="4502601151"/>
    <s v="ZPFC"/>
    <s v="0800"/>
    <s v=""/>
    <d v="2025-05-13T00:00:00"/>
    <m/>
    <m/>
    <m/>
    <s v="40003692"/>
    <s v="טופ-ליין יבוא ושיווק רהיטים בע&quot;מ"/>
    <s v="511613564"/>
    <s v="3"/>
    <n v="727.12"/>
    <s v="ILS"/>
    <n v="727.12"/>
    <n v="100"/>
    <n v="727.12"/>
    <n v="780.17"/>
    <n v="0"/>
    <s v=""/>
    <s v=" כסא אורטופדי עבור העובדת הילה צדקה רשות התאגידים,"/>
    <s v="X"/>
    <n v="0"/>
    <s v="@FM@"/>
    <s v="07"/>
    <s v=""/>
    <s v="311227151"/>
    <s v=""/>
    <s v="רונן צור"/>
    <n v="0"/>
    <n v="0"/>
    <n v="1507"/>
    <e v="#NUM!"/>
    <n v="100"/>
    <e v="#DIV/0!"/>
    <x v="3"/>
    <e v="#N/A"/>
    <x v="231"/>
  </r>
  <r>
    <m/>
    <m/>
    <s v="4502601154"/>
    <s v="ZPFC"/>
    <s v="0800"/>
    <s v=""/>
    <d v="2025-05-26T00:00:00"/>
    <m/>
    <m/>
    <m/>
    <s v="40001103"/>
    <s v="קרביץ )4791( בעמ"/>
    <s v="510674039"/>
    <s v="3"/>
    <n v="2649.4"/>
    <s v="ILS"/>
    <n v="2649.4"/>
    <n v="0"/>
    <n v="0"/>
    <n v="0"/>
    <n v="2740.17"/>
    <s v=""/>
    <s v=" ציוד משרדי, סנגוריה ציבורית ת&quot;א, תמר בוקשפן, 050-"/>
    <s v="X"/>
    <n v="0"/>
    <s v="@FM@"/>
    <s v="07"/>
    <s v=""/>
    <s v="311227151"/>
    <s v=""/>
    <s v="תמר בוקשפן"/>
    <n v="2649.4"/>
    <n v="0"/>
    <n v="1507"/>
    <e v="#NUM!"/>
    <n v="0"/>
    <e v="#DIV/0!"/>
    <x v="3"/>
    <e v="#N/A"/>
    <x v="171"/>
  </r>
  <r>
    <m/>
    <m/>
    <s v="4502601499"/>
    <s v="ZPFC"/>
    <s v="0800"/>
    <s v=""/>
    <d v="2025-06-09T00:00:00"/>
    <m/>
    <m/>
    <m/>
    <s v="40148185"/>
    <s v="תאסק תל אביב ייעוץ אסטרטגי בע&quot;מ"/>
    <s v="513596445"/>
    <s v=""/>
    <n v="379960"/>
    <s v="ILS"/>
    <n v="379960"/>
    <n v="0"/>
    <n v="0"/>
    <n v="0"/>
    <n v="0"/>
    <s v="X"/>
    <s v=" מכרז דיגיטל-9-2019-תאסק ייעוץ אסטרטגי אפ&quot;כ הנהלה,"/>
    <s v=""/>
    <n v="0"/>
    <s v="@FM@"/>
    <s v="07"/>
    <s v=""/>
    <s v="311227151"/>
    <s v=""/>
    <s v="לילית ביטון"/>
    <n v="379960"/>
    <n v="0"/>
    <n v="1507"/>
    <e v="#NUM!"/>
    <n v="0"/>
    <e v="#DIV/0!"/>
    <x v="3"/>
    <e v="#N/A"/>
    <x v="190"/>
  </r>
  <r>
    <m/>
    <m/>
    <s v="4502607135"/>
    <s v="ZNB"/>
    <s v="0800"/>
    <s v=""/>
    <d v="2025-05-28T00:00:00"/>
    <d v="2025-04-01T00:00:00"/>
    <d v="2026-04-01T00:00:00"/>
    <m/>
    <s v="40386641"/>
    <s v="שטראוס מים בע&quot;מ"/>
    <s v="513919779"/>
    <s v="3"/>
    <n v="47412.4"/>
    <s v="ILS"/>
    <n v="47412.4"/>
    <n v="0"/>
    <n v="0"/>
    <n v="0"/>
    <n v="47412.4"/>
    <s v=""/>
    <s v=" חידוש מסלול שרות שנתי יזומות אחריות מלאה FAMILY 2"/>
    <s v=""/>
    <n v="0"/>
    <s v="@FM@"/>
    <s v="23"/>
    <s v="57"/>
    <s v="311227151"/>
    <s v=""/>
    <s v="רון ויצלינג"/>
    <n v="47412.4"/>
    <n v="12"/>
    <n v="4"/>
    <n v="7"/>
    <n v="0"/>
    <n v="0.33333333333333331"/>
    <x v="2"/>
    <e v="#N/A"/>
    <x v="1001"/>
  </r>
  <r>
    <m/>
    <m/>
    <s v="4502607142"/>
    <s v="ZNB"/>
    <s v="0800"/>
    <s v=""/>
    <d v="2025-05-28T00:00:00"/>
    <m/>
    <m/>
    <m/>
    <s v="40004883"/>
    <s v="שרגאי דגלים וסמלים בע&quot;מ"/>
    <s v="512534371"/>
    <s v="3"/>
    <n v="3233.2"/>
    <s v="ILS"/>
    <n v="3233.2"/>
    <n v="0"/>
    <n v="0"/>
    <n v="0"/>
    <n v="3233.2"/>
    <s v=""/>
    <s v=" דגלים עבור פרויקט שיפוץ בטחון הדר דפנה , בטחון הד"/>
    <s v=""/>
    <n v="0"/>
    <s v="@FM@"/>
    <s v="23"/>
    <s v="57"/>
    <s v="311227151"/>
    <s v=""/>
    <s v="בועז גולדברג"/>
    <n v="3233.2"/>
    <n v="0"/>
    <n v="1507"/>
    <e v="#NUM!"/>
    <n v="0"/>
    <e v="#DIV/0!"/>
    <x v="3"/>
    <e v="#N/A"/>
    <x v="503"/>
  </r>
  <r>
    <m/>
    <m/>
    <s v="4502607152"/>
    <s v="ZPFC"/>
    <s v="0800"/>
    <s v=""/>
    <d v="2025-05-29T00:00:00"/>
    <m/>
    <m/>
    <m/>
    <s v="40001212"/>
    <s v="שחר - מוצרי נייר בע&quot;מ"/>
    <s v="511219933"/>
    <s v="3"/>
    <n v="23788.799999999999"/>
    <s v="ILS"/>
    <n v="23788.799999999999"/>
    <n v="0"/>
    <n v="0"/>
    <n v="0"/>
    <n v="24245.119999999999"/>
    <s v=""/>
    <s v=" נייר צילום, סנגוריה ציבורית באר שבע, שוהם יוגב, 0"/>
    <s v="X"/>
    <n v="0"/>
    <s v="@FM@"/>
    <s v="07"/>
    <s v=""/>
    <s v="311227151"/>
    <s v=""/>
    <s v="שוהם יוגב - סנדלר"/>
    <n v="23788.799999999999"/>
    <n v="0"/>
    <n v="1507"/>
    <e v="#NUM!"/>
    <n v="0"/>
    <e v="#DIV/0!"/>
    <x v="3"/>
    <e v="#N/A"/>
    <x v="475"/>
  </r>
  <r>
    <m/>
    <m/>
    <s v="4502607197"/>
    <s v="ZPFC"/>
    <s v="0800"/>
    <s v=""/>
    <d v="2025-06-03T00:00:00"/>
    <m/>
    <m/>
    <m/>
    <s v="40001212"/>
    <s v="שחר - מוצרי נייר בע&quot;מ"/>
    <s v="511219933"/>
    <s v="3"/>
    <n v="26643.46"/>
    <s v="ILS"/>
    <n v="26643.46"/>
    <n v="0"/>
    <n v="0"/>
    <n v="0"/>
    <n v="27154.54"/>
    <s v=""/>
    <s v=" נייר צילום, סנגוריה ציבורית ת&quot;א, תמר בוקשפן, 050-"/>
    <s v="X"/>
    <n v="0"/>
    <s v="@FM@"/>
    <s v="07"/>
    <s v=""/>
    <s v="311227151"/>
    <s v=""/>
    <s v="תמר בוקשפן"/>
    <n v="26643.46"/>
    <n v="0"/>
    <n v="1507"/>
    <e v="#NUM!"/>
    <n v="0"/>
    <e v="#DIV/0!"/>
    <x v="3"/>
    <e v="#N/A"/>
    <x v="475"/>
  </r>
  <r>
    <m/>
    <m/>
    <s v="4502607202"/>
    <s v="ZPFC"/>
    <s v="0800"/>
    <s v=""/>
    <d v="2025-06-03T00:00:00"/>
    <m/>
    <m/>
    <m/>
    <s v="40001212"/>
    <s v="שחר - מוצרי נייר בע&quot;מ"/>
    <s v="511219933"/>
    <s v="3"/>
    <n v="60264.959999999999"/>
    <s v="ILS"/>
    <n v="60264.959999999999"/>
    <n v="0"/>
    <n v="0"/>
    <n v="0"/>
    <n v="61420.97"/>
    <s v=""/>
    <s v=" נייר צילום, אפ&quot;כ הנהלה, לינוי טרכטנברג, 054-39577"/>
    <s v="X"/>
    <n v="0"/>
    <s v="@FM@"/>
    <s v="07"/>
    <s v=""/>
    <s v="311227151"/>
    <s v=""/>
    <s v="לינוי טרכטנברג"/>
    <n v="60264.959999999999"/>
    <n v="0"/>
    <n v="1507"/>
    <e v="#NUM!"/>
    <n v="0"/>
    <e v="#DIV/0!"/>
    <x v="3"/>
    <e v="#N/A"/>
    <x v="475"/>
  </r>
  <r>
    <m/>
    <m/>
    <s v="4502607204"/>
    <s v="ZPFC"/>
    <s v="0800"/>
    <s v=""/>
    <d v="2025-06-03T00:00:00"/>
    <m/>
    <m/>
    <m/>
    <s v="40001212"/>
    <s v="שחר - מוצרי נייר בע&quot;מ"/>
    <s v="511219933"/>
    <s v="3"/>
    <n v="3171.84"/>
    <s v="ILS"/>
    <n v="3171.84"/>
    <n v="100.04"/>
    <n v="3171.84"/>
    <n v="3232"/>
    <n v="0"/>
    <s v=""/>
    <s v=" נייר צילום נציבות שוויון זכויות לאנשים עם מוגבלות"/>
    <s v="X"/>
    <n v="0"/>
    <s v="@FM@"/>
    <s v="07"/>
    <s v=""/>
    <s v="311227151"/>
    <s v=""/>
    <s v="אפרת מצליח"/>
    <n v="0"/>
    <n v="0"/>
    <n v="1507"/>
    <e v="#NUM!"/>
    <n v="100.04"/>
    <e v="#DIV/0!"/>
    <x v="3"/>
    <e v="#N/A"/>
    <x v="475"/>
  </r>
  <r>
    <m/>
    <m/>
    <s v="4502607215"/>
    <s v="ZPFC"/>
    <s v="0800"/>
    <s v=""/>
    <d v="2025-06-03T00:00:00"/>
    <m/>
    <m/>
    <m/>
    <s v="40001212"/>
    <s v="שחר - מוצרי נייר בע&quot;מ"/>
    <s v="511219933"/>
    <s v="3"/>
    <n v="634.37"/>
    <s v="ILS"/>
    <n v="634.37"/>
    <n v="0"/>
    <n v="0"/>
    <n v="0"/>
    <n v="646.54"/>
    <s v=""/>
    <s v=" נייר צילום, נציבות שוויון זכויות לאנשים עם מוגבלו"/>
    <s v="X"/>
    <n v="0"/>
    <s v="@FM@"/>
    <s v="07"/>
    <s v=""/>
    <s v="311227151"/>
    <s v=""/>
    <s v="אפרת מצליח"/>
    <n v="634.37"/>
    <n v="0"/>
    <n v="1507"/>
    <e v="#NUM!"/>
    <n v="0"/>
    <e v="#DIV/0!"/>
    <x v="3"/>
    <e v="#N/A"/>
    <x v="475"/>
  </r>
  <r>
    <m/>
    <m/>
    <s v="4502607221"/>
    <s v="ZPFC"/>
    <s v="0800"/>
    <s v=""/>
    <d v="2025-06-03T00:00:00"/>
    <m/>
    <m/>
    <m/>
    <s v="40001212"/>
    <s v="שחר - מוצרי נייר בע&quot;מ"/>
    <s v="511219933"/>
    <s v="3"/>
    <n v="45674.5"/>
    <s v="ILS"/>
    <n v="45674.5"/>
    <n v="0"/>
    <n v="0"/>
    <n v="0"/>
    <n v="46550.63"/>
    <s v=""/>
    <s v=" נייר צילום, סנגוריה ציבורית מרכז, אפרת מאולבוגט,"/>
    <s v="X"/>
    <n v="0"/>
    <s v="@FM@"/>
    <s v="07"/>
    <s v=""/>
    <s v="311227151"/>
    <s v=""/>
    <s v="אפרת מצליח"/>
    <n v="45674.5"/>
    <n v="0"/>
    <n v="1507"/>
    <e v="#NUM!"/>
    <n v="0"/>
    <e v="#DIV/0!"/>
    <x v="3"/>
    <e v="#N/A"/>
    <x v="475"/>
  </r>
  <r>
    <m/>
    <m/>
    <s v="4502607260"/>
    <s v="ZPFC"/>
    <s v="0800"/>
    <s v=""/>
    <d v="2025-06-03T00:00:00"/>
    <m/>
    <m/>
    <m/>
    <s v="40001575"/>
    <s v="קולמוס ביט (2002)  בע&quot;מ"/>
    <s v="513325472"/>
    <s v="3"/>
    <n v="1236.3499999999999"/>
    <s v="ILS"/>
    <n v="1236.3499999999999"/>
    <n v="96.37"/>
    <n v="1236.3499999999999"/>
    <n v="1332.9"/>
    <n v="0"/>
    <s v=""/>
    <s v=" כיבוד משקי, אפ&quot;כ באר שבע, ענת ברקוביץ, 050-621711"/>
    <s v="X"/>
    <n v="0"/>
    <s v="@FM@"/>
    <s v="07"/>
    <s v=""/>
    <s v="311227151"/>
    <s v=""/>
    <s v="לילית ביטון"/>
    <n v="0"/>
    <n v="0"/>
    <n v="1507"/>
    <e v="#NUM!"/>
    <n v="96.37"/>
    <e v="#DIV/0!"/>
    <x v="3"/>
    <e v="#N/A"/>
    <x v="175"/>
  </r>
  <r>
    <m/>
    <m/>
    <s v="4502607265"/>
    <s v="ZPFC"/>
    <s v="0800"/>
    <s v=""/>
    <d v="2025-05-28T00:00:00"/>
    <m/>
    <m/>
    <m/>
    <s v="42154990"/>
    <s v="אטיאס רן"/>
    <s v="061237962"/>
    <s v="3"/>
    <n v="4012"/>
    <s v="ILS"/>
    <n v="4012"/>
    <n v="100"/>
    <n v="4012"/>
    <n v="4012"/>
    <n v="0"/>
    <s v=""/>
    <s v=" צמחייה אפ&quot;כ באר שבע, ענת ברקוביץ, 050-6217112 התש"/>
    <s v=""/>
    <n v="0"/>
    <s v="@FM@"/>
    <s v="23"/>
    <s v="57"/>
    <s v="311227151"/>
    <s v=""/>
    <s v="לילית ביטון"/>
    <n v="0"/>
    <n v="0"/>
    <n v="1507"/>
    <e v="#NUM!"/>
    <n v="100"/>
    <e v="#DIV/0!"/>
    <x v="3"/>
    <e v="#N/A"/>
    <x v="1002"/>
  </r>
  <r>
    <m/>
    <m/>
    <s v="4502607270"/>
    <s v="ZPFC"/>
    <s v="0800"/>
    <s v=""/>
    <d v="2025-06-03T00:00:00"/>
    <m/>
    <m/>
    <m/>
    <s v="40364068"/>
    <s v="או.די. אופיס דיזיין בע&quot;מ"/>
    <s v="513767426"/>
    <s v="3"/>
    <n v="20031.439999999999"/>
    <s v="ILS"/>
    <n v="20031.439999999999"/>
    <n v="0"/>
    <n v="0"/>
    <n v="0"/>
    <n v="19091.34"/>
    <s v=""/>
    <s v=" השלמת ריהוט קרייה חדשה, רישום והסדר מקרקעין הנהלה"/>
    <s v="X"/>
    <n v="0"/>
    <s v="@FM@"/>
    <s v="07"/>
    <s v=""/>
    <s v="311227151"/>
    <s v=""/>
    <s v="יאיר אבוחצירה"/>
    <n v="20031.439999999999"/>
    <n v="0"/>
    <n v="1507"/>
    <e v="#NUM!"/>
    <n v="0"/>
    <e v="#DIV/0!"/>
    <x v="3"/>
    <e v="#N/A"/>
    <x v="1003"/>
  </r>
  <r>
    <m/>
    <m/>
    <s v="4502607275"/>
    <s v="ZPFC"/>
    <s v="0800"/>
    <s v=""/>
    <d v="2025-05-28T00:00:00"/>
    <m/>
    <m/>
    <m/>
    <s v="40003692"/>
    <s v="טופ-ליין יבוא ושיווק רהיטים בע&quot;מ"/>
    <s v="511613564"/>
    <s v="3"/>
    <n v="4661"/>
    <s v="ILS"/>
    <n v="4661"/>
    <n v="0"/>
    <n v="0"/>
    <n v="0"/>
    <n v="5001.0600000000004"/>
    <s v=""/>
    <s v=" כסאות עבור פרויקט שיפוץ, חטיבת תפעול ולוגיסטיקה ב"/>
    <s v="X"/>
    <n v="0"/>
    <s v="@FM@"/>
    <s v="07"/>
    <s v=""/>
    <s v="311227151"/>
    <s v=""/>
    <s v="עמוס סגרון"/>
    <n v="4661"/>
    <n v="0"/>
    <n v="1507"/>
    <e v="#NUM!"/>
    <n v="0"/>
    <e v="#DIV/0!"/>
    <x v="3"/>
    <e v="#N/A"/>
    <x v="463"/>
  </r>
  <r>
    <m/>
    <m/>
    <s v="4502607283"/>
    <s v="ZPFC"/>
    <s v="0800"/>
    <s v=""/>
    <d v="2025-05-28T00:00:00"/>
    <m/>
    <m/>
    <m/>
    <s v="40364068"/>
    <s v="או.די. אופיס דיזיין בע&quot;מ"/>
    <s v="513767426"/>
    <s v="3"/>
    <n v="53886.47"/>
    <s v="ILS"/>
    <n v="53886.47"/>
    <n v="0"/>
    <n v="0"/>
    <n v="0"/>
    <n v="51357.5"/>
    <s v=""/>
    <s v=" ריהוט שיפוץ אגף בטחון הדר דפנה , בטחון הדר דפנה ,"/>
    <s v="X"/>
    <n v="0"/>
    <s v="@FM@"/>
    <s v="07"/>
    <s v=""/>
    <s v="311227151"/>
    <s v=""/>
    <s v="בועז גולדברג"/>
    <n v="53886.47"/>
    <n v="0"/>
    <n v="1507"/>
    <e v="#NUM!"/>
    <n v="0"/>
    <e v="#DIV/0!"/>
    <x v="3"/>
    <e v="#N/A"/>
    <x v="1004"/>
  </r>
  <r>
    <m/>
    <m/>
    <s v="4502608504"/>
    <s v="ZPFC"/>
    <s v="0800"/>
    <s v=""/>
    <d v="2025-06-03T00:00:00"/>
    <m/>
    <m/>
    <m/>
    <s v="40952004"/>
    <s v="אריה דסל תעשיות בע&quot;מ"/>
    <s v="513268508"/>
    <s v="3"/>
    <n v="5407.23"/>
    <s v="ILS"/>
    <n v="5407.23"/>
    <n v="0"/>
    <n v="0"/>
    <n v="0"/>
    <n v="5801.74"/>
    <s v=""/>
    <s v=" כורסאות, אפ&quot;כ חיפה, קרן דהן, 050-7061659 התשלום י"/>
    <s v="X"/>
    <n v="0"/>
    <s v="@FM@"/>
    <s v="07"/>
    <s v=""/>
    <s v="311227151"/>
    <s v=""/>
    <s v="קרן דהן"/>
    <n v="5407.23"/>
    <n v="0"/>
    <n v="1507"/>
    <e v="#NUM!"/>
    <n v="0"/>
    <e v="#DIV/0!"/>
    <x v="3"/>
    <e v="#N/A"/>
    <x v="1005"/>
  </r>
  <r>
    <m/>
    <m/>
    <s v="4502608509"/>
    <s v="ZNB"/>
    <s v="0800"/>
    <s v=""/>
    <d v="2025-06-03T00:00:00"/>
    <m/>
    <m/>
    <m/>
    <s v="42517448"/>
    <s v="יהנה גדעון"/>
    <s v="059704114"/>
    <s v="3"/>
    <n v="1003"/>
    <s v="ILS"/>
    <n v="1003"/>
    <n v="100"/>
    <n v="1003"/>
    <n v="1003"/>
    <n v="0"/>
    <s v=""/>
    <s v=" תמונת קנבס , רשות התאגידים, רונן צור, 050-6216200"/>
    <s v=""/>
    <n v="0"/>
    <s v="@FM@"/>
    <s v="23"/>
    <s v="57"/>
    <s v="311227151"/>
    <s v=""/>
    <s v="רונן צור"/>
    <n v="0"/>
    <n v="0"/>
    <n v="1507"/>
    <e v="#NUM!"/>
    <n v="100"/>
    <e v="#DIV/0!"/>
    <x v="3"/>
    <e v="#N/A"/>
    <x v="1006"/>
  </r>
  <r>
    <m/>
    <m/>
    <s v="4502608514"/>
    <s v="ZPFC"/>
    <s v="0800"/>
    <s v=""/>
    <d v="2025-06-03T00:00:00"/>
    <m/>
    <m/>
    <m/>
    <s v="40001103"/>
    <s v="קרביץ )4791( בעמ"/>
    <s v="510674039"/>
    <s v="3"/>
    <n v="1236.24"/>
    <s v="ILS"/>
    <n v="1236.24"/>
    <n v="0"/>
    <n v="0"/>
    <n v="0"/>
    <n v="1278.5899999999999"/>
    <s v=""/>
    <s v=" ציוד משרדי, רשות התאגידים חיפה, רונן צור, 050-621"/>
    <s v="X"/>
    <n v="0"/>
    <s v="@FM@"/>
    <s v="07"/>
    <s v=""/>
    <s v="311227151"/>
    <s v=""/>
    <s v="רונן צור"/>
    <n v="1236.24"/>
    <n v="0"/>
    <n v="1507"/>
    <e v="#NUM!"/>
    <n v="0"/>
    <e v="#DIV/0!"/>
    <x v="3"/>
    <e v="#N/A"/>
    <x v="171"/>
  </r>
  <r>
    <m/>
    <m/>
    <s v="4502608521"/>
    <s v="ZNB"/>
    <s v="0800"/>
    <s v=""/>
    <d v="2025-06-03T00:00:00"/>
    <m/>
    <m/>
    <m/>
    <s v="41061244"/>
    <s v="ה.ד. גלריה בע&quot;מ"/>
    <s v="515028439"/>
    <s v="3"/>
    <n v="4499.97"/>
    <s v="ILS"/>
    <n v="4499.97"/>
    <n v="0"/>
    <n v="0"/>
    <n v="0"/>
    <n v="4499.97"/>
    <s v=""/>
    <s v=" תמונות, רישום והסדר מקרקעין נתניה, שמואל בן עמי,"/>
    <s v=""/>
    <n v="0"/>
    <s v="@FM@"/>
    <s v="23"/>
    <s v="57"/>
    <s v="311227151"/>
    <s v=""/>
    <s v="יאיר אבוחצירה"/>
    <n v="4499.97"/>
    <n v="0"/>
    <n v="1507"/>
    <e v="#NUM!"/>
    <n v="0"/>
    <e v="#DIV/0!"/>
    <x v="3"/>
    <e v="#N/A"/>
    <x v="919"/>
  </r>
  <r>
    <m/>
    <m/>
    <s v="4502608524"/>
    <s v="ZPFC"/>
    <s v="0800"/>
    <s v=""/>
    <d v="2025-06-25T00:00:00"/>
    <m/>
    <m/>
    <m/>
    <s v="40001103"/>
    <s v="קרביץ )4791( בעמ"/>
    <s v="510674039"/>
    <s v="3"/>
    <n v="3687.61"/>
    <s v="ILS"/>
    <n v="3687.61"/>
    <n v="0"/>
    <n v="0"/>
    <n v="0"/>
    <n v="3813.95"/>
    <s v=""/>
    <s v=" ציוד משרדי, סנגוריה ציבורית באר שבע, שוהם יוגב, 0"/>
    <s v="X"/>
    <n v="0"/>
    <s v="@FM@"/>
    <s v="07"/>
    <s v=""/>
    <s v="311227151"/>
    <s v=""/>
    <s v="שוהם יוגב - סנדלר"/>
    <n v="3687.61"/>
    <n v="0"/>
    <n v="1507"/>
    <e v="#NUM!"/>
    <n v="0"/>
    <e v="#DIV/0!"/>
    <x v="3"/>
    <e v="#N/A"/>
    <x v="171"/>
  </r>
  <r>
    <m/>
    <m/>
    <s v="4502608836"/>
    <s v="ZPFC"/>
    <s v="0800"/>
    <s v=""/>
    <d v="2025-06-04T00:00:00"/>
    <m/>
    <m/>
    <m/>
    <s v="40001103"/>
    <s v="קרביץ )4791( בעמ"/>
    <s v="510674039"/>
    <s v="3"/>
    <n v="11991.09"/>
    <s v="ILS"/>
    <n v="11991.09"/>
    <n v="0"/>
    <n v="0"/>
    <n v="0"/>
    <n v="12401.91"/>
    <s v=""/>
    <s v=" ציוד משרדי, אפ&quot;כ ת&quot;א, רבקה אסולין, 052-8495448 הת"/>
    <s v="X"/>
    <n v="0"/>
    <s v="@FM@"/>
    <s v="07"/>
    <s v=""/>
    <s v="311227151"/>
    <s v=""/>
    <s v="לילית ביטון"/>
    <n v="11991.09"/>
    <n v="0"/>
    <n v="1507"/>
    <e v="#NUM!"/>
    <n v="0"/>
    <e v="#DIV/0!"/>
    <x v="3"/>
    <e v="#N/A"/>
    <x v="171"/>
  </r>
  <r>
    <m/>
    <m/>
    <s v="4502609799"/>
    <s v="ZPFC"/>
    <s v="0800"/>
    <s v=""/>
    <d v="2025-06-08T00:00:00"/>
    <m/>
    <m/>
    <m/>
    <s v="40001103"/>
    <s v="קרביץ )4791( בעמ"/>
    <s v="510674039"/>
    <s v="3"/>
    <n v="3467.79"/>
    <s v="ILS"/>
    <n v="3467.79"/>
    <n v="0"/>
    <n v="0"/>
    <n v="0"/>
    <n v="3586.59"/>
    <s v=""/>
    <s v=" ציוד משרדי , רשות התאגידים, רונן צור, 050-6216200"/>
    <s v="X"/>
    <n v="0"/>
    <s v="@FM@"/>
    <s v="07"/>
    <s v=""/>
    <s v="311227151"/>
    <s v=""/>
    <s v="רונן צור"/>
    <n v="3467.79"/>
    <n v="0"/>
    <n v="1507"/>
    <e v="#NUM!"/>
    <n v="0"/>
    <e v="#DIV/0!"/>
    <x v="3"/>
    <e v="#N/A"/>
    <x v="171"/>
  </r>
  <r>
    <m/>
    <m/>
    <s v="4502612091"/>
    <s v="ZPFC"/>
    <s v="0800"/>
    <s v=""/>
    <d v="2025-06-12T00:00:00"/>
    <m/>
    <m/>
    <m/>
    <s v="40001575"/>
    <s v="קולמוס ביט (2002)  בע&quot;מ"/>
    <s v="513325472"/>
    <s v="3"/>
    <n v="2521.9699999999998"/>
    <s v="ILS"/>
    <n v="2521.9699999999998"/>
    <n v="100"/>
    <n v="2521.9699999999998"/>
    <n v="2649.47"/>
    <n v="0"/>
    <s v=""/>
    <s v=" ציוד מטבח, רישום והסדר מקרקעין נתניה, שמואל בן עמ"/>
    <s v="X"/>
    <n v="0"/>
    <s v="@FM@"/>
    <s v="07"/>
    <s v=""/>
    <s v="311227151"/>
    <s v=""/>
    <s v="יאיר אבוחצירה"/>
    <n v="0"/>
    <n v="0"/>
    <n v="1507"/>
    <e v="#NUM!"/>
    <n v="100"/>
    <e v="#DIV/0!"/>
    <x v="3"/>
    <e v="#N/A"/>
    <x v="1007"/>
  </r>
  <r>
    <m/>
    <m/>
    <s v="4502612099"/>
    <s v="ZNB"/>
    <s v="0800"/>
    <s v=""/>
    <d v="2025-06-12T00:00:00"/>
    <m/>
    <m/>
    <m/>
    <s v="40143932"/>
    <s v="שלום אברהם"/>
    <s v="057522625"/>
    <s v="3"/>
    <n v="5242.03"/>
    <s v="ILS"/>
    <n v="5242.03"/>
    <n v="0"/>
    <n v="0"/>
    <n v="0"/>
    <n v="5242.03"/>
    <s v=""/>
    <s v=" מידוף, רישום והסדר מקרקעין רחובות, שמואל בן עמי,"/>
    <s v=""/>
    <n v="0"/>
    <s v="@FM@"/>
    <s v="23"/>
    <s v="57"/>
    <s v="311227151"/>
    <s v=""/>
    <s v="יאיר אבוחצירה"/>
    <n v="5242.03"/>
    <n v="0"/>
    <n v="1507"/>
    <e v="#NUM!"/>
    <n v="0"/>
    <e v="#DIV/0!"/>
    <x v="3"/>
    <e v="#N/A"/>
    <x v="1008"/>
  </r>
  <r>
    <m/>
    <m/>
    <s v="4502612104"/>
    <s v="ZPFC"/>
    <s v="0800"/>
    <s v=""/>
    <d v="2025-06-12T00:00:00"/>
    <m/>
    <m/>
    <m/>
    <s v="40015936"/>
    <s v="יניר מערכות בע&quot;מ"/>
    <s v="511732893"/>
    <s v="3"/>
    <n v="2161.6799999999998"/>
    <s v="ILS"/>
    <n v="2161.6799999999998"/>
    <n v="0"/>
    <n v="0"/>
    <n v="0"/>
    <n v="2109.2600000000002"/>
    <s v=""/>
    <s v=" מסך, אפ&quot;כ חיפה, קרן דהן, 050-7061659 התשלום יהיה"/>
    <s v="X"/>
    <n v="0"/>
    <s v="@FM@"/>
    <s v="07"/>
    <s v=""/>
    <s v="311227151"/>
    <s v=""/>
    <s v="קרן דהן"/>
    <n v="2161.6799999999998"/>
    <n v="0"/>
    <n v="1507"/>
    <e v="#NUM!"/>
    <n v="0"/>
    <e v="#DIV/0!"/>
    <x v="3"/>
    <e v="#N/A"/>
    <x v="1009"/>
  </r>
  <r>
    <m/>
    <m/>
    <s v="4502612107"/>
    <s v="ZPFC"/>
    <s v="0800"/>
    <s v=""/>
    <d v="2025-06-12T00:00:00"/>
    <m/>
    <m/>
    <m/>
    <s v="40008948"/>
    <s v="רהיטי הכח )1991( בע&quot;מ"/>
    <s v="511599920"/>
    <s v="3"/>
    <n v="732.19"/>
    <s v="ILS"/>
    <n v="732.19"/>
    <n v="100"/>
    <n v="732.19"/>
    <n v="783.32"/>
    <n v="0"/>
    <s v=""/>
    <s v=" כסא אורטופדי עבור העובדת עונג שלומוב רישום והסדר"/>
    <s v="X"/>
    <n v="0"/>
    <s v="@FM@"/>
    <s v="07"/>
    <s v=""/>
    <s v="311227151"/>
    <s v=""/>
    <s v="יאיר אבוחצירה"/>
    <n v="0"/>
    <n v="0"/>
    <n v="1507"/>
    <e v="#NUM!"/>
    <n v="100"/>
    <e v="#DIV/0!"/>
    <x v="3"/>
    <e v="#N/A"/>
    <x v="231"/>
  </r>
  <r>
    <m/>
    <m/>
    <s v="4502612110"/>
    <s v="ZNB"/>
    <s v="0800"/>
    <s v=""/>
    <d v="2025-06-12T00:00:00"/>
    <m/>
    <m/>
    <m/>
    <s v="10000173"/>
    <s v="המדפיס הממשלתי"/>
    <s v=""/>
    <s v="3"/>
    <n v="1150"/>
    <s v="ILS"/>
    <n v="1150"/>
    <n v="0"/>
    <n v="0"/>
    <n v="0"/>
    <n v="1150"/>
    <s v=""/>
    <s v=" דפי מזכר ממותג רשות התאגידים, רונן צור, 050-62162"/>
    <s v=""/>
    <n v="0"/>
    <s v="@FM@"/>
    <s v="85"/>
    <s v=""/>
    <s v="311227151"/>
    <s v=""/>
    <s v="רונן צור"/>
    <n v="1150"/>
    <n v="0"/>
    <n v="1507"/>
    <e v="#NUM!"/>
    <n v="0"/>
    <e v="#DIV/0!"/>
    <x v="3"/>
    <e v="#N/A"/>
    <x v="1010"/>
  </r>
  <r>
    <m/>
    <m/>
    <s v="4502612798"/>
    <s v="ZNB"/>
    <s v="0800"/>
    <s v=""/>
    <d v="2025-06-16T00:00:00"/>
    <m/>
    <m/>
    <m/>
    <s v="40402171"/>
    <s v="בורקס אמא - מוטי בע&quot;מ"/>
    <s v="514304989"/>
    <s v="3"/>
    <n v="3540"/>
    <s v="ILS"/>
    <n v="3540"/>
    <n v="0"/>
    <n v="0"/>
    <n v="0"/>
    <n v="3540"/>
    <s v=""/>
    <s v=" כיבוד למסיבת פרישה לגמלאות אפ&quot;כ הנהלה, לילית ביטו"/>
    <s v=""/>
    <n v="0"/>
    <s v="@FM@"/>
    <s v="23"/>
    <s v="57"/>
    <s v="311227151"/>
    <s v=""/>
    <s v="לילית ביטון"/>
    <n v="3540"/>
    <n v="0"/>
    <n v="1507"/>
    <e v="#NUM!"/>
    <n v="0"/>
    <e v="#DIV/0!"/>
    <x v="3"/>
    <e v="#N/A"/>
    <x v="1011"/>
  </r>
  <r>
    <m/>
    <m/>
    <s v="4502613513"/>
    <s v="ZNB"/>
    <s v="0800"/>
    <s v=""/>
    <d v="2025-06-18T00:00:00"/>
    <m/>
    <m/>
    <m/>
    <s v="41393959"/>
    <s v="אלחזוב סרגיי"/>
    <s v="317015063"/>
    <s v="3"/>
    <n v="1800.74"/>
    <s v="ILS"/>
    <n v="1800.74"/>
    <n v="0"/>
    <n v="0"/>
    <n v="0"/>
    <n v="1800.74"/>
    <s v=""/>
    <s v=" כיבוד להשתלמות, סנגוריה ציבורית באר שבע, שוהם יוג"/>
    <s v=""/>
    <n v="0"/>
    <s v="@FM@"/>
    <s v="23"/>
    <s v="57"/>
    <s v="311227151"/>
    <s v=""/>
    <s v="שוהם יוגב - סנדלר"/>
    <n v="1800.74"/>
    <n v="0"/>
    <n v="1507"/>
    <e v="#NUM!"/>
    <n v="0"/>
    <e v="#DIV/0!"/>
    <x v="3"/>
    <e v="#N/A"/>
    <x v="1012"/>
  </r>
  <r>
    <m/>
    <m/>
    <s v="4502615790"/>
    <s v="ZPFC"/>
    <s v="0800"/>
    <s v=""/>
    <d v="2025-06-25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אורטופדי עבור מאמן עינת רשות התאגידים, רונן צור,"/>
    <s v="X"/>
    <n v="0"/>
    <s v="@FM@"/>
    <s v="07"/>
    <s v=""/>
    <s v="311227151"/>
    <s v=""/>
    <s v="רונן צור"/>
    <n v="932.2"/>
    <n v="0"/>
    <n v="1507"/>
    <e v="#NUM!"/>
    <n v="0"/>
    <e v="#DIV/0!"/>
    <x v="3"/>
    <e v="#N/A"/>
    <x v="1013"/>
  </r>
  <r>
    <m/>
    <m/>
    <s v="4502617622"/>
    <s v="ZNB"/>
    <s v="0800"/>
    <s v=""/>
    <d v="2025-06-30T00:00:00"/>
    <m/>
    <m/>
    <m/>
    <s v="10000021"/>
    <s v="לשכת הפירסום הממשלתי"/>
    <s v=""/>
    <s v="3"/>
    <n v="500000"/>
    <s v="ILS"/>
    <n v="500000"/>
    <n v="0"/>
    <n v="0"/>
    <n v="0"/>
    <n v="500000"/>
    <s v=""/>
    <s v=" בריף לקמפיין חברה ערבית 2025, נציבות שוויון זכויו"/>
    <s v=""/>
    <n v="0"/>
    <s v="@FM@"/>
    <s v="85"/>
    <s v=""/>
    <s v="311227151"/>
    <s v=""/>
    <s v="אפרת מצליח"/>
    <n v="500000"/>
    <n v="0"/>
    <n v="1507"/>
    <e v="#NUM!"/>
    <n v="0"/>
    <e v="#DIV/0!"/>
    <x v="3"/>
    <e v="#N/A"/>
    <x v="1014"/>
  </r>
  <r>
    <m/>
    <m/>
    <s v="4502617627"/>
    <s v="ZNB"/>
    <s v="0800"/>
    <s v=""/>
    <d v="2025-06-30T00:00:00"/>
    <m/>
    <m/>
    <m/>
    <s v="40329981"/>
    <s v="שנהב יניב"/>
    <s v="034207928"/>
    <s v="3"/>
    <n v="19999.96"/>
    <s v="ILS"/>
    <n v="19999.96"/>
    <n v="100"/>
    <n v="19999.96"/>
    <n v="19999.96"/>
    <n v="0"/>
    <s v=""/>
    <s v=" סנדא עד 4 שעות - 6/7/25 אפ&quot;כ הנהלה, לינוי טרכטנבר"/>
    <s v=""/>
    <n v="0"/>
    <s v="@FM@"/>
    <s v="23"/>
    <s v="57"/>
    <s v="311227151"/>
    <s v=""/>
    <s v="לינוי טרכטנברג"/>
    <n v="0"/>
    <n v="0"/>
    <n v="1507"/>
    <e v="#NUM!"/>
    <n v="100"/>
    <e v="#DIV/0!"/>
    <x v="3"/>
    <e v="#N/A"/>
    <x v="1015"/>
  </r>
  <r>
    <m/>
    <m/>
    <s v="4502617638"/>
    <s v="ZPFC"/>
    <s v="0800"/>
    <s v=""/>
    <d v="2025-07-16T00:00:00"/>
    <m/>
    <m/>
    <m/>
    <s v="40001103"/>
    <s v="קרביץ )4791( בעמ"/>
    <s v="510674039"/>
    <s v="3"/>
    <n v="7684.11"/>
    <s v="ILS"/>
    <n v="7684.11"/>
    <n v="0"/>
    <n v="0"/>
    <n v="0"/>
    <n v="7946.86"/>
    <s v=""/>
    <s v=" ציוד משרדי, סנגוריה ציבורית ירושלים, נוית ישראלי,"/>
    <s v="X"/>
    <n v="0"/>
    <s v="@FM@"/>
    <s v="07"/>
    <s v=""/>
    <s v="311227151"/>
    <s v=""/>
    <s v="נוית רחל ישראלי"/>
    <n v="7684.11"/>
    <n v="0"/>
    <n v="1507"/>
    <e v="#NUM!"/>
    <n v="0"/>
    <e v="#DIV/0!"/>
    <x v="3"/>
    <e v="#N/A"/>
    <x v="171"/>
  </r>
  <r>
    <m/>
    <m/>
    <s v="4502617721"/>
    <s v="ZNB"/>
    <s v="0800"/>
    <s v=""/>
    <d v="2025-07-01T00:00:00"/>
    <m/>
    <m/>
    <m/>
    <s v="40300340"/>
    <s v="חי כהן מערכות מידע ומחשבים בע&quot;מ"/>
    <s v="512420225"/>
    <s v="3"/>
    <n v="1498.6"/>
    <s v="ILS"/>
    <n v="1498.6"/>
    <n v="0"/>
    <n v="0"/>
    <n v="0"/>
    <n v="1498.6"/>
    <s v=""/>
    <s v=" מסך לטמס CLEARVIEW אפ&quot;כ הנהלה, לילית ביטון, 050-6"/>
    <s v=""/>
    <n v="0"/>
    <s v="@FM@"/>
    <s v="23"/>
    <s v="57"/>
    <s v="311227151"/>
    <s v=""/>
    <s v="לילית ביטון"/>
    <n v="1498.6"/>
    <n v="0"/>
    <n v="1507"/>
    <e v="#NUM!"/>
    <n v="0"/>
    <e v="#DIV/0!"/>
    <x v="3"/>
    <e v="#N/A"/>
    <x v="1016"/>
  </r>
  <r>
    <m/>
    <m/>
    <s v="4502617726"/>
    <s v="ZPFC"/>
    <s v="0800"/>
    <s v=""/>
    <d v="2025-07-01T00:00:00"/>
    <m/>
    <m/>
    <m/>
    <s v="40001103"/>
    <s v="קרביץ )4791( בעמ"/>
    <s v="510674039"/>
    <s v="3"/>
    <n v="3085.7"/>
    <s v="ILS"/>
    <n v="3085.7"/>
    <n v="0"/>
    <n v="0"/>
    <n v="0"/>
    <n v="3191.41"/>
    <s v=""/>
    <s v=" קרגלים, אפ&quot;כ הנהלה, לילית ביטון, 050-6217333 התשל"/>
    <s v="X"/>
    <n v="0"/>
    <s v="@FM@"/>
    <s v="07"/>
    <s v=""/>
    <s v="311227151"/>
    <s v=""/>
    <s v="לילית ביטון"/>
    <n v="3085.7"/>
    <n v="0"/>
    <n v="1507"/>
    <e v="#NUM!"/>
    <n v="0"/>
    <e v="#DIV/0!"/>
    <x v="3"/>
    <e v="#N/A"/>
    <x v="995"/>
  </r>
  <r>
    <m/>
    <m/>
    <s v="4502618655"/>
    <s v="ZPFC"/>
    <s v="0800"/>
    <s v=""/>
    <d v="2025-07-02T00:00:00"/>
    <m/>
    <m/>
    <m/>
    <s v="40001605"/>
    <s v="טלדור מערכות מחשבים (1986) בע&quot;מ"/>
    <s v="520039710"/>
    <s v="3"/>
    <n v="49998.96"/>
    <s v="ILS"/>
    <n v="49998.96"/>
    <n v="0"/>
    <n v="0"/>
    <n v="0"/>
    <n v="49998.96"/>
    <s v=""/>
    <s v=" שעות יעוץ ותמיכה פרונטלית בתוכנת אוטוקאד, רישום ו"/>
    <s v=""/>
    <n v="0"/>
    <s v="@FM@"/>
    <s v="23"/>
    <s v="57"/>
    <s v="311227151"/>
    <s v=" 42,372.00"/>
    <s v="יאיר אבוחצירה"/>
    <n v="49998.96"/>
    <n v="0"/>
    <n v="1507"/>
    <e v="#NUM!"/>
    <n v="0"/>
    <e v="#DIV/0!"/>
    <x v="3"/>
    <e v="#N/A"/>
    <x v="1017"/>
  </r>
  <r>
    <m/>
    <m/>
    <s v="4502619980"/>
    <s v="ZNB"/>
    <s v="0800"/>
    <s v=""/>
    <d v="2025-07-07T00:00:00"/>
    <m/>
    <m/>
    <m/>
    <s v="42911106"/>
    <s v="כהן אהרון"/>
    <s v="024503096"/>
    <s v="3"/>
    <n v="4336.5"/>
    <s v="ILS"/>
    <n v="4336.5"/>
    <n v="0"/>
    <n v="0"/>
    <n v="0"/>
    <n v="4336.5"/>
    <s v=""/>
    <s v=" לוח פרספקט גודל 80*50 שקוף רישום והסדר מקרקעין חו"/>
    <s v=""/>
    <n v="0"/>
    <s v="@FM@"/>
    <s v="23"/>
    <s v="57"/>
    <s v="311227151"/>
    <s v=""/>
    <s v="יאיר אבוחצירה"/>
    <n v="4336.5"/>
    <n v="0"/>
    <n v="1507"/>
    <e v="#NUM!"/>
    <n v="0"/>
    <e v="#DIV/0!"/>
    <x v="3"/>
    <e v="#N/A"/>
    <x v="1018"/>
  </r>
  <r>
    <m/>
    <m/>
    <s v="4502619994"/>
    <s v="ZPFC"/>
    <s v="0800"/>
    <s v=""/>
    <d v="2025-07-07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אוטופדי עבור אינה ברבלטה סנגוריה ציבורית נצרת"/>
    <s v="X"/>
    <n v="0"/>
    <s v="@FM@"/>
    <s v="07"/>
    <s v=""/>
    <s v="311227151"/>
    <s v=""/>
    <s v="יאיר אבוחצירה"/>
    <n v="932.2"/>
    <n v="0"/>
    <n v="1507"/>
    <e v="#NUM!"/>
    <n v="0"/>
    <e v="#DIV/0!"/>
    <x v="3"/>
    <e v="#N/A"/>
    <x v="1019"/>
  </r>
  <r>
    <m/>
    <m/>
    <s v="4502620055"/>
    <s v="ZNB"/>
    <s v="0800"/>
    <s v=""/>
    <d v="2025-07-07T00:00:00"/>
    <m/>
    <m/>
    <m/>
    <s v="41061244"/>
    <s v="ה.ד. גלריה בע&quot;מ"/>
    <s v="515028439"/>
    <s v="3"/>
    <n v="4094.6"/>
    <s v="ILS"/>
    <n v="4094.6"/>
    <n v="0"/>
    <n v="0"/>
    <n v="0"/>
    <n v="4094.6"/>
    <s v=""/>
    <s v=" חותמת, רישום והסדר מקרקעין הנהלה, שמואל בן עמי, 0"/>
    <s v=""/>
    <n v="0"/>
    <s v="@FM@"/>
    <s v="23"/>
    <s v="57"/>
    <s v="311227151"/>
    <s v=""/>
    <s v="יאיר אבוחצירה"/>
    <n v="4094.6"/>
    <n v="0"/>
    <n v="1507"/>
    <e v="#NUM!"/>
    <n v="0"/>
    <e v="#DIV/0!"/>
    <x v="3"/>
    <e v="#N/A"/>
    <x v="1020"/>
  </r>
  <r>
    <m/>
    <m/>
    <s v="4502620060"/>
    <s v="ZPFC"/>
    <s v="0800"/>
    <s v=""/>
    <d v="2025-07-07T00:00:00"/>
    <m/>
    <m/>
    <m/>
    <s v="40008948"/>
    <s v="רהיטי הכח )1991( בע&quot;מ"/>
    <s v="511599920"/>
    <s v="3"/>
    <n v="732.19"/>
    <s v="ILS"/>
    <n v="732.19"/>
    <n v="0"/>
    <n v="0"/>
    <n v="0"/>
    <n v="785.61"/>
    <s v=""/>
    <s v=" כסא לעובדת לילך קסר , רישום והסדר מקרקעין רחובות,"/>
    <s v="X"/>
    <n v="0"/>
    <s v="@FM@"/>
    <s v="07"/>
    <s v=""/>
    <s v="311227151"/>
    <s v=""/>
    <s v="יאיר אבוחצירה"/>
    <n v="732.19"/>
    <n v="0"/>
    <n v="1507"/>
    <e v="#NUM!"/>
    <n v="0"/>
    <e v="#DIV/0!"/>
    <x v="3"/>
    <e v="#N/A"/>
    <x v="1021"/>
  </r>
  <r>
    <m/>
    <m/>
    <s v="4502620083"/>
    <s v="ZNB"/>
    <s v="0800"/>
    <s v=""/>
    <d v="2025-07-07T00:00:00"/>
    <m/>
    <m/>
    <m/>
    <s v="40297608"/>
    <s v="צבי יעקובוביץ, עו&quot;ד - משרד עורכי די"/>
    <s v="512702945"/>
    <s v="3"/>
    <n v="15526.44"/>
    <s v="ILS"/>
    <n v="15526.44"/>
    <n v="0"/>
    <n v="0"/>
    <n v="0"/>
    <n v="5175.4799999999996"/>
    <s v=""/>
    <s v=" גישור ת&quot;א 9809-05-23 בוטניק לאב (השקעות) בע&quot;מ הלש"/>
    <s v=""/>
    <n v="0"/>
    <s v="@FM@"/>
    <s v="23"/>
    <s v="57"/>
    <s v="311227151"/>
    <s v="  4,386.00"/>
    <s v="עמיחי ציסמריו"/>
    <n v="5175.4799999999996"/>
    <n v="0"/>
    <n v="1507"/>
    <e v="#NUM!"/>
    <n v="0"/>
    <e v="#DIV/0!"/>
    <x v="3"/>
    <e v="#N/A"/>
    <x v="920"/>
  </r>
  <r>
    <m/>
    <m/>
    <s v="4502620177"/>
    <s v="ZNB"/>
    <s v="0800"/>
    <s v=""/>
    <d v="2025-07-07T00:00:00"/>
    <m/>
    <m/>
    <m/>
    <s v="41067267"/>
    <s v="פ.ב.א. ויזנר סוכנויות בע&quot;מ"/>
    <s v="515111474"/>
    <s v="3"/>
    <n v="49998.96"/>
    <s v="ILS"/>
    <n v="49998.96"/>
    <n v="0"/>
    <n v="0"/>
    <n v="0"/>
    <n v="49998.96"/>
    <s v=""/>
    <s v=" מיכל תיוק אפור פנינה אפ&quot;כ ת&quot;א, נורית יוחאי, 050-6"/>
    <s v=""/>
    <n v="0"/>
    <s v="@FM@"/>
    <s v="23"/>
    <s v="57"/>
    <s v="311227151"/>
    <s v=""/>
    <s v="נורית יוחאי"/>
    <n v="49998.96"/>
    <n v="0"/>
    <n v="1507"/>
    <e v="#NUM!"/>
    <n v="0"/>
    <e v="#DIV/0!"/>
    <x v="3"/>
    <e v="#N/A"/>
    <x v="1022"/>
  </r>
  <r>
    <m/>
    <m/>
    <s v="4502620359"/>
    <s v="ZPFC"/>
    <s v="0800"/>
    <s v=""/>
    <d v="2025-07-07T00:00:00"/>
    <m/>
    <m/>
    <m/>
    <s v="40001103"/>
    <s v="קרביץ )4791( בעמ"/>
    <s v="510674039"/>
    <s v="3"/>
    <n v="1486.8"/>
    <s v="ILS"/>
    <n v="1486.8"/>
    <n v="0"/>
    <n v="0"/>
    <n v="0"/>
    <n v="1537.74"/>
    <s v=""/>
    <s v=" דיסקים סנגוריה ציבורית ירושלים, נוית ישראלי, 050-"/>
    <s v="X"/>
    <n v="0"/>
    <s v="@FM@"/>
    <s v="07"/>
    <s v=""/>
    <s v="311227151"/>
    <s v=""/>
    <s v="נוית רחל ישראלי"/>
    <n v="1486.8"/>
    <n v="0"/>
    <n v="1507"/>
    <e v="#NUM!"/>
    <n v="0"/>
    <e v="#DIV/0!"/>
    <x v="3"/>
    <e v="#N/A"/>
    <x v="269"/>
  </r>
  <r>
    <m/>
    <m/>
    <s v="4502620943"/>
    <s v="ZNB"/>
    <s v="0800"/>
    <s v=""/>
    <d v="2025-07-09T00:00:00"/>
    <m/>
    <m/>
    <m/>
    <s v="40009512"/>
    <s v="אופק רחב בע&quot;מ"/>
    <s v="511522997"/>
    <s v="3"/>
    <n v="7251.1"/>
    <s v="ILS"/>
    <n v="7251.1"/>
    <n v="0"/>
    <n v="0"/>
    <n v="0"/>
    <n v="7251.1"/>
    <s v=""/>
    <s v=" הדפסת רולאפים עבור החלטת ממשלה, אגף בכיר שירות, ש"/>
    <s v=""/>
    <n v="0"/>
    <s v="@FM@"/>
    <s v="23"/>
    <s v="57"/>
    <s v="311227151"/>
    <s v=""/>
    <s v="שירן מזרחי"/>
    <n v="7251.1"/>
    <n v="0"/>
    <n v="1507"/>
    <e v="#NUM!"/>
    <n v="0"/>
    <e v="#DIV/0!"/>
    <x v="3"/>
    <e v="#N/A"/>
    <x v="196"/>
  </r>
  <r>
    <m/>
    <m/>
    <s v="4502621265"/>
    <s v="ZNB"/>
    <s v="0800"/>
    <s v=""/>
    <d v="2025-07-09T00:00:00"/>
    <m/>
    <m/>
    <m/>
    <s v="40003708"/>
    <s v="דגניר בע&quot;מ"/>
    <s v="512145723"/>
    <s v="3"/>
    <n v="1888"/>
    <s v="ILS"/>
    <n v="1888"/>
    <n v="0"/>
    <n v="0"/>
    <n v="0"/>
    <n v="1888"/>
    <s v=""/>
    <s v=" כרטיסי פי.וי.סי הדפסה צבעונית דו צדדית נציבות שוו"/>
    <s v=""/>
    <n v="0"/>
    <s v="@FM@"/>
    <s v="23"/>
    <s v="57"/>
    <s v="311227151"/>
    <s v=""/>
    <s v="אפרת מצליח"/>
    <n v="1888"/>
    <n v="0"/>
    <n v="1507"/>
    <e v="#NUM!"/>
    <n v="0"/>
    <e v="#DIV/0!"/>
    <x v="3"/>
    <e v="#N/A"/>
    <x v="1023"/>
  </r>
  <r>
    <m/>
    <m/>
    <s v="4502621270"/>
    <s v="ZNB"/>
    <s v="0800"/>
    <s v=""/>
    <d v="2025-07-09T00:00:00"/>
    <m/>
    <m/>
    <m/>
    <s v="41399961"/>
    <s v="דאטה פרו בע&quot;מ"/>
    <s v="511153991"/>
    <s v="3"/>
    <n v="3268.6"/>
    <s v="ILS"/>
    <n v="3268.6"/>
    <n v="0"/>
    <n v="0"/>
    <n v="0"/>
    <n v="3268.6"/>
    <s v=""/>
    <s v=" חוברת בעלת 110 עמודים כולל שער, נייר 130 גר' A4 כ"/>
    <s v=""/>
    <n v="0"/>
    <s v="@FM@"/>
    <s v="23"/>
    <s v="57"/>
    <s v="311227151"/>
    <s v=""/>
    <s v="רוחמה שמואלי"/>
    <n v="3268.6"/>
    <n v="0"/>
    <n v="1507"/>
    <e v="#NUM!"/>
    <n v="0"/>
    <e v="#DIV/0!"/>
    <x v="3"/>
    <e v="#N/A"/>
    <x v="1024"/>
  </r>
  <r>
    <m/>
    <m/>
    <s v="4502622683"/>
    <s v="ZNB"/>
    <s v="0800"/>
    <s v=""/>
    <d v="2025-07-14T00:00:00"/>
    <m/>
    <m/>
    <m/>
    <s v="20000201"/>
    <s v="עירית תל-אביב-יפו"/>
    <s v="500250006"/>
    <s v="3"/>
    <n v="21675"/>
    <s v="ILS"/>
    <n v="21675"/>
    <n v="0"/>
    <n v="0"/>
    <n v="0"/>
    <n v="21675"/>
    <s v=""/>
    <s v=" אגרת שילוט ברחוב השלושה תל אביב שילוט מזהה 101023"/>
    <s v=""/>
    <n v="0"/>
    <s v="@FM@"/>
    <s v="23"/>
    <s v="03"/>
    <s v="311227151"/>
    <s v=""/>
    <s v="שיקו סופרי"/>
    <n v="21675"/>
    <n v="0"/>
    <n v="1507"/>
    <e v="#NUM!"/>
    <n v="0"/>
    <e v="#DIV/0!"/>
    <x v="3"/>
    <e v="#N/A"/>
    <x v="265"/>
  </r>
  <r>
    <m/>
    <m/>
    <s v="4502622694"/>
    <s v="ZNB"/>
    <s v="0800"/>
    <s v=""/>
    <d v="2025-07-14T00:00:00"/>
    <m/>
    <m/>
    <m/>
    <s v="20000201"/>
    <s v="עירית תל-אביב-יפו"/>
    <s v="500250006"/>
    <s v="3"/>
    <n v="7909.35"/>
    <s v="ILS"/>
    <n v="7909.35"/>
    <n v="0"/>
    <n v="0"/>
    <n v="0"/>
    <n v="7909.35"/>
    <s v=""/>
    <s v=" אגרת שילוט ברחוב השלושה תל אביב - אפ&quot;כ כללי שילוט"/>
    <s v=""/>
    <n v="0"/>
    <s v="@FM@"/>
    <s v="23"/>
    <s v="03"/>
    <s v="311227151"/>
    <s v=""/>
    <s v="שיקו סופרי"/>
    <n v="7909.35"/>
    <n v="0"/>
    <n v="1507"/>
    <e v="#NUM!"/>
    <n v="0"/>
    <e v="#DIV/0!"/>
    <x v="3"/>
    <e v="#N/A"/>
    <x v="265"/>
  </r>
  <r>
    <m/>
    <m/>
    <s v="4502622709"/>
    <s v="ZNB"/>
    <s v="0800"/>
    <s v=""/>
    <d v="2025-07-14T00:00:00"/>
    <m/>
    <m/>
    <m/>
    <s v="20000201"/>
    <s v="עירית תל-אביב-יפו"/>
    <s v="500250006"/>
    <s v="3"/>
    <n v="5824.9"/>
    <s v="ILS"/>
    <n v="5824.9"/>
    <n v="100"/>
    <n v="5824.9"/>
    <n v="5824.9"/>
    <n v="0"/>
    <s v=""/>
    <s v=" אגרת שילוט ברחוב הנרייטה סולד ת&quot;א שילוט מזהה 1010"/>
    <s v=""/>
    <n v="0"/>
    <s v="@FM@"/>
    <s v="23"/>
    <s v="03"/>
    <s v="311227151"/>
    <s v=""/>
    <s v="שיקו סופרי"/>
    <n v="0"/>
    <n v="0"/>
    <n v="1507"/>
    <e v="#NUM!"/>
    <n v="100"/>
    <e v="#DIV/0!"/>
    <x v="3"/>
    <e v="#N/A"/>
    <x v="265"/>
  </r>
  <r>
    <m/>
    <m/>
    <s v="4502622722"/>
    <s v="ZNB"/>
    <s v="0800"/>
    <s v=""/>
    <d v="2025-07-14T00:00:00"/>
    <m/>
    <m/>
    <m/>
    <s v="20000201"/>
    <s v="עירית תל-אביב-יפו"/>
    <s v="500250006"/>
    <s v="3"/>
    <n v="5529.48"/>
    <s v="ILS"/>
    <n v="5529.48"/>
    <n v="100"/>
    <n v="5529.48"/>
    <n v="5529.48"/>
    <n v="0"/>
    <s v=""/>
    <s v=" אגרת שילוט ברחוב הנרייטה סולד ת&quot;א- סנגוריה שילוט"/>
    <s v=""/>
    <n v="0"/>
    <s v="@FM@"/>
    <s v="23"/>
    <s v="03"/>
    <s v="311227151"/>
    <s v=""/>
    <s v="שיקו סופרי"/>
    <n v="0"/>
    <n v="0"/>
    <n v="1507"/>
    <e v="#NUM!"/>
    <n v="100"/>
    <e v="#DIV/0!"/>
    <x v="3"/>
    <e v="#N/A"/>
    <x v="265"/>
  </r>
  <r>
    <m/>
    <m/>
    <s v="4502623347"/>
    <s v="ZPFC"/>
    <s v="0800"/>
    <s v=""/>
    <d v="2025-07-15T00:00:00"/>
    <m/>
    <m/>
    <m/>
    <s v="40003692"/>
    <s v="טופ-ליין יבוא ושיווק רהיטים בע&quot;מ"/>
    <s v="511613564"/>
    <s v="3"/>
    <n v="11652.5"/>
    <s v="ILS"/>
    <n v="11652.5"/>
    <n v="0"/>
    <n v="0"/>
    <n v="0"/>
    <n v="12502.66"/>
    <s v=""/>
    <s v=" כסאות מזכירה לעובד, השלמה לקריות ממשלה חדשות  חול"/>
    <s v="X"/>
    <n v="0"/>
    <s v="@FM@"/>
    <s v="07"/>
    <s v=""/>
    <s v="311227151"/>
    <s v=""/>
    <s v="יאיר אבוחצירה"/>
    <n v="11652.5"/>
    <n v="0"/>
    <n v="1507"/>
    <e v="#NUM!"/>
    <n v="0"/>
    <e v="#DIV/0!"/>
    <x v="3"/>
    <e v="#N/A"/>
    <x v="1025"/>
  </r>
  <r>
    <m/>
    <m/>
    <s v="4502623745"/>
    <s v="ZPFC"/>
    <s v="0800"/>
    <s v=""/>
    <d v="2025-07-16T00:00:00"/>
    <m/>
    <m/>
    <m/>
    <s v="42912207"/>
    <s v="הופמן אליעזר"/>
    <s v="037665767"/>
    <s v="1"/>
    <n v="100854.6"/>
    <s v="ILS"/>
    <n v="100854.6"/>
    <n v="0"/>
    <n v="0"/>
    <n v="0"/>
    <n v="100854.6"/>
    <s v=""/>
    <s v=" מתן ייעוץ סוציאלי עם יועץ שיקומי במחוז ירושלים, ע"/>
    <s v=""/>
    <n v="0"/>
    <s v="@FM@"/>
    <s v="23"/>
    <s v="57"/>
    <s v="311227151"/>
    <s v=" 85,470.00"/>
    <s v="נוית רחל ישראלי"/>
    <n v="100854.6"/>
    <n v="0"/>
    <n v="1507"/>
    <e v="#NUM!"/>
    <n v="0"/>
    <e v="#DIV/0!"/>
    <x v="3"/>
    <e v="#N/A"/>
    <x v="971"/>
  </r>
  <r>
    <m/>
    <m/>
    <s v="4502623890"/>
    <s v="ZNB"/>
    <s v="0800"/>
    <s v=""/>
    <d v="2025-07-16T00:00:00"/>
    <m/>
    <m/>
    <m/>
    <s v="40486612"/>
    <s v="מירטק סטודיוגרף בע&quot;מ"/>
    <s v="511934218"/>
    <s v="1"/>
    <n v="9204"/>
    <s v="ILS"/>
    <n v="9204"/>
    <n v="0"/>
    <n v="0"/>
    <n v="0"/>
    <n v="9204"/>
    <s v=""/>
    <s v=" שילוט אפ&quot;כ, אפ&quot;כ ירושלים, לינוי טרכטנברג, ‎054-39"/>
    <s v=""/>
    <n v="0"/>
    <s v="@FM@"/>
    <s v="23"/>
    <s v="57"/>
    <s v="311227151"/>
    <s v=""/>
    <s v="לינוי טרכטנברג"/>
    <n v="9204"/>
    <n v="0"/>
    <n v="1507"/>
    <e v="#NUM!"/>
    <n v="0"/>
    <e v="#DIV/0!"/>
    <x v="3"/>
    <e v="#N/A"/>
    <x v="1026"/>
  </r>
  <r>
    <m/>
    <m/>
    <s v="4502627085"/>
    <s v="ZPFC"/>
    <s v="0800"/>
    <s v=""/>
    <d v="2025-07-27T00:00:00"/>
    <m/>
    <m/>
    <m/>
    <s v="40328129"/>
    <s v="ד.מ. )0003( הנדסה בע&quot;מ"/>
    <s v="513228726"/>
    <s v=""/>
    <n v="2527.4499999999998"/>
    <s v="ILS"/>
    <n v="2527.4499999999998"/>
    <n v="0"/>
    <n v="0"/>
    <n v="0"/>
    <n v="0"/>
    <s v="X"/>
    <s v=" מסך, אפ&quot;כ ת&quot;א, נורית יוחאי, 050-6216157 התשלום יה"/>
    <s v="X"/>
    <n v="0"/>
    <s v="@FM@"/>
    <s v="07"/>
    <s v=""/>
    <s v="311227151"/>
    <s v=""/>
    <s v="נורית יוחאי"/>
    <n v="2527.4499999999998"/>
    <n v="0"/>
    <n v="1507"/>
    <e v="#NUM!"/>
    <n v="0"/>
    <e v="#DIV/0!"/>
    <x v="3"/>
    <e v="#N/A"/>
    <x v="1009"/>
  </r>
  <r>
    <m/>
    <m/>
    <s v="4502627098"/>
    <s v="ZPFC"/>
    <s v="0800"/>
    <s v=""/>
    <d v="2025-07-27T00:00:00"/>
    <m/>
    <m/>
    <m/>
    <s v="40003692"/>
    <s v="טופ-ליין יבוא ושיווק רהיטים בע&quot;מ"/>
    <s v="511613564"/>
    <s v="A"/>
    <n v="932.2"/>
    <s v="ILS"/>
    <n v="932.2"/>
    <n v="0"/>
    <n v="0"/>
    <n v="0"/>
    <n v="932.2"/>
    <s v=""/>
    <s v=" כסא אורטופדי עבור דזאן אינגה, רישום והסדר מקרקעין"/>
    <s v=""/>
    <n v="0"/>
    <s v="@FM@"/>
    <s v="07"/>
    <s v=""/>
    <s v="311227151"/>
    <s v=""/>
    <s v="יאיר אבוחצירה"/>
    <n v="932.2"/>
    <n v="0"/>
    <n v="1507"/>
    <e v="#NUM!"/>
    <n v="0"/>
    <e v="#DIV/0!"/>
    <x v="3"/>
    <e v="#N/A"/>
    <x v="231"/>
  </r>
  <r>
    <m/>
    <m/>
    <s v="4502627246"/>
    <s v="ZPFC"/>
    <s v="0800"/>
    <s v=""/>
    <d v="2025-07-27T00:00:00"/>
    <m/>
    <m/>
    <m/>
    <s v="40328129"/>
    <s v="ד.מ. )0003( הנדסה בע&quot;מ"/>
    <s v="513228726"/>
    <s v=""/>
    <n v="21064.51"/>
    <s v="ILS"/>
    <n v="21064.51"/>
    <n v="0"/>
    <n v="0"/>
    <n v="0"/>
    <n v="0"/>
    <s v="X"/>
    <s v=" מסך, נציבות שוויון זכויות לאנשים עם מוגבלות, אפרת"/>
    <s v="X"/>
    <n v="0"/>
    <s v="@FM@"/>
    <s v="07"/>
    <s v=""/>
    <s v="311227151"/>
    <s v=""/>
    <s v="אפרת מצליח"/>
    <n v="21064.51"/>
    <n v="0"/>
    <n v="1507"/>
    <e v="#NUM!"/>
    <n v="0"/>
    <e v="#DIV/0!"/>
    <x v="3"/>
    <e v="#N/A"/>
    <x v="1027"/>
  </r>
  <r>
    <m/>
    <m/>
    <s v="4502627982"/>
    <s v="ZPFC"/>
    <s v="0800"/>
    <s v=""/>
    <d v="2025-07-28T00:00:00"/>
    <m/>
    <m/>
    <m/>
    <s v="40328129"/>
    <s v="ד.מ. )0003( הנדסה בע&quot;מ"/>
    <s v="513228726"/>
    <s v="A"/>
    <n v="13432.7"/>
    <s v="ILS"/>
    <n v="13432.7"/>
    <n v="0"/>
    <n v="0"/>
    <n v="0"/>
    <n v="12993.81"/>
    <s v=""/>
    <s v=" אביזרי מולטימדיה , נציבות שוויון זכויות לאנשים עם"/>
    <s v="X"/>
    <n v="0"/>
    <s v="@FM@"/>
    <s v="07"/>
    <s v=""/>
    <s v="311227151"/>
    <s v=""/>
    <s v="אפרת מצליח"/>
    <n v="13432.7"/>
    <n v="0"/>
    <n v="1507"/>
    <e v="#NUM!"/>
    <n v="0"/>
    <e v="#DIV/0!"/>
    <x v="3"/>
    <e v="#N/A"/>
    <x v="1028"/>
  </r>
  <r>
    <m/>
    <m/>
    <s v="4502627994"/>
    <s v="ZPFC"/>
    <s v="0800"/>
    <s v=""/>
    <d v="2025-07-28T00:00:00"/>
    <m/>
    <m/>
    <m/>
    <s v="40952004"/>
    <s v="אריה דסל תעשיות בע&quot;מ"/>
    <s v="513268508"/>
    <s v=""/>
    <n v="23367.89"/>
    <s v="ILS"/>
    <n v="23367.89"/>
    <n v="0"/>
    <n v="0"/>
    <n v="0"/>
    <n v="0"/>
    <s v="X"/>
    <s v=" כסאות, נציבות שוויון זכויות לאנשים עם מוגבלות, אפ"/>
    <s v="X"/>
    <n v="0"/>
    <s v="@FM@"/>
    <s v="07"/>
    <s v=""/>
    <s v="311227151"/>
    <s v=""/>
    <s v="אפרת מצליח"/>
    <n v="23367.89"/>
    <n v="0"/>
    <n v="1507"/>
    <e v="#NUM!"/>
    <n v="0"/>
    <e v="#DIV/0!"/>
    <x v="3"/>
    <e v="#N/A"/>
    <x v="1029"/>
  </r>
  <r>
    <m/>
    <m/>
    <s v="4502628010"/>
    <s v="ZPFC"/>
    <s v="0800"/>
    <s v=""/>
    <d v="2025-07-28T00:00:00"/>
    <m/>
    <m/>
    <s v="חן פילי"/>
    <s v="40001575"/>
    <s v="קולמוס ביט (2002)  בע&quot;מ"/>
    <s v="513325472"/>
    <s v="1"/>
    <n v="4353.8"/>
    <s v="ILS"/>
    <n v="4353.8"/>
    <n v="0"/>
    <n v="0"/>
    <n v="0"/>
    <n v="4763.32"/>
    <s v=""/>
    <s v=" כיבוד משקי, רשות התאגידים, רונן צור, 050-6216200"/>
    <s v="X"/>
    <n v="0"/>
    <s v="@FM@"/>
    <s v="07"/>
    <s v=""/>
    <s v="311227151"/>
    <s v=""/>
    <s v="רונן צור"/>
    <n v="4353.8"/>
    <n v="0"/>
    <n v="1507"/>
    <e v="#NUM!"/>
    <n v="0"/>
    <e v="#DIV/0!"/>
    <x v="3"/>
    <e v="#N/A"/>
    <x v="175"/>
  </r>
  <r>
    <m/>
    <m/>
    <s v="4502545467"/>
    <s v="ZNB"/>
    <s v="0800"/>
    <s v=""/>
    <d v="2024-12-15T00:00:00"/>
    <d v="2025-01-01T00:00:00"/>
    <d v="2027-12-31T00:00:00"/>
    <s v="יחיאל ליכטנשטיין"/>
    <s v="40018522"/>
    <s v="פלקון (ו.פ.) טכנולוגיות בע&quot;מ"/>
    <s v="512210113"/>
    <s v="3"/>
    <n v="16992"/>
    <s v="ILS"/>
    <n v="16992"/>
    <n v="0"/>
    <n v="0"/>
    <n v="0"/>
    <n v="16992"/>
    <s v=""/>
    <s v=" מערכת התראה פיקוד העורף עבור הבניין החדש איש קשר:"/>
    <s v=""/>
    <n v="0"/>
    <s v="@FM@"/>
    <s v="23"/>
    <s v="57"/>
    <s v="305394199"/>
    <s v=""/>
    <s v="רפי אזרך"/>
    <n v="16992"/>
    <n v="35"/>
    <n v="7"/>
    <n v="28"/>
    <n v="0"/>
    <n v="0.2"/>
    <x v="2"/>
    <e v="#N/A"/>
    <x v="1030"/>
  </r>
  <r>
    <m/>
    <m/>
    <s v="4502545475"/>
    <s v="ZNB"/>
    <s v="0800"/>
    <s v=""/>
    <d v="2024-12-15T00:00:00"/>
    <m/>
    <m/>
    <s v="יחיאל ליכטנשטיין"/>
    <s v="40552362"/>
    <s v="סויסא מיכאל"/>
    <s v="061665642"/>
    <s v=""/>
    <n v="468"/>
    <s v="ILS"/>
    <n v="468"/>
    <n v="0"/>
    <n v="0"/>
    <n v="0"/>
    <n v="0"/>
    <s v="X"/>
    <s v=" שירות טכנאי לתיקון מצלמות טאבו נתניה-ביטחון איש ק"/>
    <s v=""/>
    <n v="0"/>
    <s v="@FM@"/>
    <s v="23"/>
    <s v="57"/>
    <s v="305394199"/>
    <s v=""/>
    <s v="אביעד רהב"/>
    <n v="468"/>
    <n v="0"/>
    <n v="1507"/>
    <e v="#NUM!"/>
    <n v="0"/>
    <e v="#DIV/0!"/>
    <x v="3"/>
    <e v="#N/A"/>
    <x v="643"/>
  </r>
  <r>
    <m/>
    <s v="198"/>
    <s v="4502024946"/>
    <s v="ZPFC"/>
    <s v="0800"/>
    <s v=""/>
    <d v="2021-04-26T00:00:00"/>
    <d v="2021-04-05T00:00:00"/>
    <d v="2026-03-16T00:00:00"/>
    <s v="לי טליה דיגרון"/>
    <s v="40510075"/>
    <s v="קולפלו תוכנה בע&quot;מ"/>
    <s v="512799149"/>
    <s v="3"/>
    <n v="609631.9"/>
    <s v="ILS"/>
    <n v="609631.9"/>
    <n v="20.98"/>
    <n v="139171.76"/>
    <n v="126824.14"/>
    <n v="467412.32"/>
    <s v=""/>
    <s v=" התקשרות עם חברת קולפלו תוכנה בע&quot;מ לצורך פריסת מער"/>
    <s v="X"/>
    <n v="0"/>
    <s v="@FM@"/>
    <s v="07"/>
    <s v=""/>
    <s v="203342555"/>
    <s v=""/>
    <s v="גלי דוגמא"/>
    <n v="481490.52"/>
    <n v="59"/>
    <n v="51"/>
    <n v="7"/>
    <n v="20.98"/>
    <n v="0.86440677966101698"/>
    <x v="0"/>
    <e v="#N/A"/>
    <x v="12"/>
  </r>
  <r>
    <m/>
    <s v="199"/>
    <s v="4502445903"/>
    <s v="ZSO"/>
    <s v="0800"/>
    <s v=""/>
    <d v="2024-03-11T00:00:00"/>
    <m/>
    <m/>
    <s v="אורטל סביחה מויאל"/>
    <s v=""/>
    <s v=""/>
    <s v=""/>
    <s v=""/>
    <n v="0"/>
    <s v="ILS"/>
    <n v="0"/>
    <n v="0"/>
    <n v="0"/>
    <n v="0"/>
    <n v="0"/>
    <s v="X"/>
    <s v=" כיבוד לאירוע פרישה- סיוע משפטי דרום 30/3 *** תשלו"/>
    <s v=""/>
    <n v="0"/>
    <s v="@FM@"/>
    <s v="23"/>
    <s v="57"/>
    <s v="301612248"/>
    <s v=""/>
    <s v=""/>
    <n v="0"/>
    <n v="0"/>
    <n v="1507"/>
    <e v="#NUM!"/>
    <n v="0"/>
    <e v="#DIV/0!"/>
    <x v="3"/>
    <e v="#N/A"/>
    <x v="1031"/>
  </r>
  <r>
    <m/>
    <m/>
    <s v="4502457604"/>
    <s v="ZSO"/>
    <s v="0800"/>
    <s v=""/>
    <d v="2024-04-14T00:00:00"/>
    <m/>
    <m/>
    <m/>
    <s v="42602055"/>
    <s v="כהן קורל"/>
    <s v="206265407"/>
    <s v="3"/>
    <n v="2723.07"/>
    <s v="ILS"/>
    <n v="2723.07"/>
    <n v="99.1"/>
    <n v="2698.56"/>
    <n v="2699.84"/>
    <n v="24.51"/>
    <s v=""/>
    <s v=" הרמת כוסית לפסח - פרקליטות צפון פלילי- 90 עובדים"/>
    <s v=""/>
    <n v="0"/>
    <s v="@FM@"/>
    <s v="23"/>
    <s v="57"/>
    <s v="301612248"/>
    <s v=""/>
    <s v=""/>
    <n v="24.51"/>
    <n v="0"/>
    <n v="1507"/>
    <e v="#NUM!"/>
    <n v="99.1"/>
    <e v="#DIV/0!"/>
    <x v="3"/>
    <e v="#N/A"/>
    <x v="673"/>
  </r>
  <r>
    <m/>
    <m/>
    <s v="4502468005"/>
    <s v="ZSO"/>
    <s v="0800"/>
    <s v=""/>
    <d v="2024-05-21T00:00:00"/>
    <m/>
    <m/>
    <m/>
    <s v="40478728"/>
    <s v="א. ביסקוטי בע&quot;מ"/>
    <s v="513707752"/>
    <s v="3"/>
    <n v="680"/>
    <s v="ILS"/>
    <n v="680"/>
    <n v="99.97"/>
    <n v="680"/>
    <n v="679.77"/>
    <n v="0"/>
    <s v=""/>
    <s v=" כיבוד לאירוע פרידה - פרקליטות המדינה - מחלקת סייב"/>
    <s v=""/>
    <n v="0"/>
    <s v="@FM@"/>
    <s v="23"/>
    <s v="57"/>
    <s v="301612248"/>
    <s v=""/>
    <s v=""/>
    <n v="0"/>
    <n v="0"/>
    <n v="1507"/>
    <e v="#NUM!"/>
    <n v="99.97"/>
    <e v="#DIV/0!"/>
    <x v="3"/>
    <e v="#N/A"/>
    <x v="1031"/>
  </r>
  <r>
    <m/>
    <m/>
    <s v="4502472628"/>
    <s v="ZSO"/>
    <s v="0800"/>
    <s v=""/>
    <d v="2024-06-02T00:00:00"/>
    <m/>
    <m/>
    <m/>
    <s v="40478728"/>
    <s v="א. ביסקוטי בע&quot;מ"/>
    <s v="513707752"/>
    <s v="3"/>
    <n v="2925"/>
    <s v="ILS"/>
    <n v="2925"/>
    <n v="100"/>
    <n v="2925"/>
    <n v="2925"/>
    <n v="0"/>
    <s v=""/>
    <s v=" כיבוד לאירוע פרידה- ניר גנצ'רסקי- פרקליטות ת&quot;א (א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31"/>
  </r>
  <r>
    <m/>
    <m/>
    <s v="4502475657"/>
    <s v="ZSO"/>
    <s v="0800"/>
    <s v=""/>
    <d v="2024-06-10T00:00:00"/>
    <m/>
    <m/>
    <m/>
    <s v="40478728"/>
    <s v="א. ביסקוטי בע&quot;מ"/>
    <s v="513707752"/>
    <s v="3"/>
    <n v="1018.01"/>
    <s v="ILS"/>
    <n v="1018.01"/>
    <n v="99.99"/>
    <n v="1018.01"/>
    <n v="1017.9"/>
    <n v="0"/>
    <s v=""/>
    <s v=" כיבור לאירוע פרישה- פרקליטות מחוז תל אביב (מיסוי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32"/>
  </r>
  <r>
    <m/>
    <m/>
    <s v="4502478034"/>
    <s v="ZSO"/>
    <s v="0800"/>
    <s v=""/>
    <d v="2024-06-19T00:00:00"/>
    <m/>
    <m/>
    <m/>
    <s v="41492755"/>
    <s v="ניקס"/>
    <s v="510678816"/>
    <s v="3"/>
    <n v="3510"/>
    <s v="ILS"/>
    <n v="3510"/>
    <n v="100"/>
    <n v="3510"/>
    <n v="3510"/>
    <n v="0"/>
    <s v=""/>
    <s v=" כיבוד לאירוע פרידה-  דורונית גורביץ- סניגוריה ציב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31"/>
  </r>
  <r>
    <m/>
    <m/>
    <s v="4502484204"/>
    <s v="ZSO"/>
    <s v="0800"/>
    <s v=""/>
    <d v="2024-07-04T00:00:00"/>
    <m/>
    <m/>
    <m/>
    <s v="41557411"/>
    <s v="הגורמנדיג' של יואל בע&quot;מ"/>
    <s v="514942853"/>
    <s v="3"/>
    <n v="1462.4"/>
    <s v="ILS"/>
    <n v="1462.4"/>
    <n v="99.2"/>
    <n v="1450.7"/>
    <n v="1450.22"/>
    <n v="11.7"/>
    <s v=""/>
    <s v=" כיבוד לאירוע- פרקליטות מחוז ירושלים - פלילי *** ת"/>
    <s v=""/>
    <n v="0"/>
    <s v="@FM@"/>
    <s v="23"/>
    <s v="57"/>
    <s v="301612248"/>
    <s v=""/>
    <s v=""/>
    <n v="11.71"/>
    <n v="0"/>
    <n v="1507"/>
    <e v="#NUM!"/>
    <n v="99.2"/>
    <e v="#DIV/0!"/>
    <x v="3"/>
    <e v="#N/A"/>
    <x v="1031"/>
  </r>
  <r>
    <m/>
    <m/>
    <s v="4502512828"/>
    <s v="ZSO"/>
    <s v="0800"/>
    <s v=""/>
    <d v="2024-09-26T00:00:00"/>
    <m/>
    <m/>
    <m/>
    <s v="42362791"/>
    <s v="פירות סתיו אביב בע&quot;מ"/>
    <s v="516050655"/>
    <s v="3"/>
    <n v="1192.1099999999999"/>
    <s v="ILS"/>
    <n v="1192.1099999999999"/>
    <n v="0"/>
    <n v="0"/>
    <n v="0"/>
    <n v="1192.1099999999999"/>
    <s v=""/>
    <s v=" כיבוד לאירוע פרישה - פרקליטות דרום פלילי *** תשלו"/>
    <s v=""/>
    <n v="0"/>
    <s v="@FM@"/>
    <s v="23"/>
    <s v="57"/>
    <s v="301612248"/>
    <s v=""/>
    <s v=""/>
    <n v="1192.1099999999999"/>
    <n v="0"/>
    <n v="1507"/>
    <e v="#NUM!"/>
    <n v="0"/>
    <e v="#DIV/0!"/>
    <x v="3"/>
    <e v="#N/A"/>
    <x v="1031"/>
  </r>
  <r>
    <m/>
    <m/>
    <s v="4502513343"/>
    <s v="ZSO"/>
    <s v="0800"/>
    <s v=""/>
    <d v="2024-09-29T00:00:00"/>
    <m/>
    <m/>
    <m/>
    <s v="42052596"/>
    <s v="צבעים בצלחת בע&quot;מ"/>
    <s v="515816916"/>
    <s v="3"/>
    <n v="1815.38"/>
    <s v="ILS"/>
    <n v="1815.38"/>
    <n v="0"/>
    <n v="0"/>
    <n v="0"/>
    <n v="1815.38"/>
    <s v=""/>
    <s v=" כיבוד מפגש סיוע משפטי 12/11/24 *** תשלום בכרטיס א"/>
    <s v=""/>
    <n v="0"/>
    <s v="@FM@"/>
    <s v="23"/>
    <s v="57"/>
    <s v="301612248"/>
    <s v=""/>
    <s v=""/>
    <n v="1815.38"/>
    <n v="0"/>
    <n v="1507"/>
    <e v="#NUM!"/>
    <n v="0"/>
    <e v="#DIV/0!"/>
    <x v="3"/>
    <e v="#N/A"/>
    <x v="1033"/>
  </r>
  <r>
    <m/>
    <m/>
    <s v="4502528751"/>
    <s v="ZSO"/>
    <s v="0800"/>
    <s v=""/>
    <d v="2024-11-17T00:00:00"/>
    <m/>
    <m/>
    <m/>
    <s v="42694900"/>
    <s v="ידלין זאב"/>
    <s v="038352084"/>
    <s v="3"/>
    <n v="403.42"/>
    <s v="ILS"/>
    <n v="403.42"/>
    <n v="0"/>
    <n v="0"/>
    <n v="0"/>
    <n v="403.42"/>
    <s v=""/>
    <s v=" הסעות - נציב שוויון זכויות לאנשים עם מוגבלות ***"/>
    <s v=""/>
    <n v="0"/>
    <s v="@FM@"/>
    <s v="23"/>
    <s v="57"/>
    <s v="301612248"/>
    <s v=""/>
    <s v=""/>
    <n v="403.42"/>
    <n v="0"/>
    <n v="1507"/>
    <e v="#NUM!"/>
    <n v="0"/>
    <e v="#DIV/0!"/>
    <x v="3"/>
    <e v="#N/A"/>
    <x v="1034"/>
  </r>
  <r>
    <m/>
    <m/>
    <s v="4502530372"/>
    <s v="ZSO"/>
    <s v="0800"/>
    <s v=""/>
    <d v="2024-11-19T00:00:00"/>
    <m/>
    <m/>
    <m/>
    <s v="40238786"/>
    <s v="גאריביאן גרשון"/>
    <s v="055634687"/>
    <s v="3"/>
    <n v="354"/>
    <s v="ILS"/>
    <n v="354"/>
    <n v="0"/>
    <n v="0"/>
    <n v="0"/>
    <n v="354"/>
    <s v=""/>
    <s v=" זרי פרחים לכנס החטיבה החברתית *** תשלום בכרטיס אש"/>
    <s v=""/>
    <n v="0"/>
    <s v="@FM@"/>
    <s v="23"/>
    <s v="57"/>
    <s v="301612248"/>
    <s v=""/>
    <s v=""/>
    <n v="354"/>
    <n v="0"/>
    <n v="1507"/>
    <e v="#NUM!"/>
    <n v="0"/>
    <e v="#DIV/0!"/>
    <x v="3"/>
    <e v="#N/A"/>
    <x v="465"/>
  </r>
  <r>
    <m/>
    <m/>
    <s v="4502534053"/>
    <s v="ZSO"/>
    <s v="0800"/>
    <s v=""/>
    <d v="2024-11-26T00:00:00"/>
    <m/>
    <m/>
    <m/>
    <s v="40451941"/>
    <s v="טבסקו החזקות בע&quot;מ"/>
    <s v="514179803"/>
    <s v="3"/>
    <n v="1421.9"/>
    <s v="ILS"/>
    <n v="1421.9"/>
    <n v="85.5"/>
    <n v="1205.42"/>
    <n v="1205.0999999999999"/>
    <n v="206.18"/>
    <s v=""/>
    <s v=" כיבוד לאירוע פרידה- דני הס- הרשות להגנת הפרטיות *"/>
    <s v=""/>
    <n v="0"/>
    <s v="@FM@"/>
    <s v="23"/>
    <s v="57"/>
    <s v="301612248"/>
    <s v=""/>
    <s v=""/>
    <n v="206.18"/>
    <n v="0"/>
    <n v="1507"/>
    <e v="#NUM!"/>
    <n v="85.5"/>
    <e v="#DIV/0!"/>
    <x v="3"/>
    <e v="#N/A"/>
    <x v="1031"/>
  </r>
  <r>
    <m/>
    <m/>
    <s v="4502542131"/>
    <s v="ZSO"/>
    <s v="0800"/>
    <s v=""/>
    <d v="2024-12-10T00:00:00"/>
    <m/>
    <m/>
    <m/>
    <s v="42052596"/>
    <s v="צבעים בצלחת בע&quot;מ"/>
    <s v="515816916"/>
    <s v="3"/>
    <n v="504.27"/>
    <s v="ILS"/>
    <n v="504.27"/>
    <n v="0"/>
    <n v="500"/>
    <n v="0"/>
    <n v="504.27"/>
    <s v=""/>
    <s v=" כיבוד למפגש עו&quot;ד חיצוניים 6/1/25- סיוע משפטי ת&quot;א"/>
    <s v=""/>
    <n v="0"/>
    <s v="@FM@"/>
    <s v="23"/>
    <s v="57"/>
    <s v="301612248"/>
    <s v=""/>
    <s v=""/>
    <n v="504.27"/>
    <n v="0"/>
    <n v="1507"/>
    <e v="#NUM!"/>
    <n v="0"/>
    <e v="#DIV/0!"/>
    <x v="3"/>
    <e v="#N/A"/>
    <x v="1035"/>
  </r>
  <r>
    <m/>
    <m/>
    <s v="4502546751"/>
    <s v="ZSO"/>
    <s v="0800"/>
    <s v=""/>
    <d v="2024-12-17T00:00:00"/>
    <m/>
    <m/>
    <m/>
    <s v="40296320"/>
    <s v="ניגא שף בע&quot;מ"/>
    <s v="511049256"/>
    <s v="3"/>
    <n v="4726.05"/>
    <s v="ILS"/>
    <n v="4726.05"/>
    <n v="96"/>
    <n v="4537.01"/>
    <n v="4535.92"/>
    <n v="189.04"/>
    <s v=""/>
    <s v=" החלפת כרטיס בתנור - מרחב לוגיסטי מרכז *** תשלום ב"/>
    <s v=""/>
    <n v="0"/>
    <s v="@FM@"/>
    <s v="23"/>
    <s v="57"/>
    <s v="301612248"/>
    <s v=""/>
    <s v=""/>
    <n v="189.05"/>
    <n v="0"/>
    <n v="1507"/>
    <e v="#NUM!"/>
    <n v="96"/>
    <e v="#DIV/0!"/>
    <x v="3"/>
    <e v="#N/A"/>
    <x v="1036"/>
  </r>
  <r>
    <m/>
    <m/>
    <s v="4502554968"/>
    <s v="ZSO"/>
    <s v="0800"/>
    <s v=""/>
    <d v="2025-01-06T00:00:00"/>
    <m/>
    <m/>
    <m/>
    <s v="40266622"/>
    <s v="גרג אודיטוריום בע&quot;מ"/>
    <s v="513983817"/>
    <s v="3"/>
    <n v="2980"/>
    <s v="ILS"/>
    <n v="2980"/>
    <n v="0"/>
    <n v="0"/>
    <n v="0"/>
    <n v="2980"/>
    <s v=""/>
    <s v=" כיבוד לאירוע פרידה - –עמית קורן - פרקליטות מחוז ח"/>
    <s v=""/>
    <n v="0"/>
    <s v="@FM@"/>
    <s v="23"/>
    <s v="57"/>
    <s v="301612248"/>
    <s v=""/>
    <s v=""/>
    <n v="2980"/>
    <n v="0"/>
    <n v="1507"/>
    <e v="#NUM!"/>
    <n v="0"/>
    <e v="#DIV/0!"/>
    <x v="3"/>
    <e v="#N/A"/>
    <x v="1031"/>
  </r>
  <r>
    <m/>
    <m/>
    <s v="4502557257"/>
    <s v="ZSO"/>
    <s v="0800"/>
    <s v=""/>
    <d v="2025-01-12T00:00:00"/>
    <m/>
    <m/>
    <m/>
    <s v="40004218"/>
    <s v="אורן ציוד חמום בעמ"/>
    <s v="510566037"/>
    <s v="1"/>
    <n v="3829.01"/>
    <s v="ILS"/>
    <n v="3829.01"/>
    <n v="0"/>
    <n v="0"/>
    <n v="0"/>
    <n v="3829.01"/>
    <s v=""/>
    <s v=" מיכל התפשטות עבור מערכת הסקה- פרקליטות ירושלים פל"/>
    <s v=""/>
    <n v="0"/>
    <s v="@FM@"/>
    <s v="23"/>
    <s v="57"/>
    <s v="301612248"/>
    <s v=""/>
    <s v=""/>
    <n v="3829.01"/>
    <n v="0"/>
    <n v="1507"/>
    <e v="#NUM!"/>
    <n v="0"/>
    <e v="#DIV/0!"/>
    <x v="3"/>
    <e v="#N/A"/>
    <x v="1037"/>
  </r>
  <r>
    <m/>
    <m/>
    <s v="4502560217"/>
    <s v="ZSO"/>
    <s v="0800"/>
    <s v=""/>
    <d v="2025-01-16T00:00:00"/>
    <m/>
    <m/>
    <m/>
    <s v="40525259"/>
    <s v="קאנאפ'ס בע&quot;מ"/>
    <s v="514237296"/>
    <s v="3"/>
    <n v="2006"/>
    <s v="ILS"/>
    <n v="2006"/>
    <n v="0"/>
    <n v="0"/>
    <n v="0"/>
    <n v="2006"/>
    <s v=""/>
    <s v=" כיבוד לאירוע פרידה- הרשות לאיסור הלבנת הון *** תש"/>
    <s v=""/>
    <n v="0"/>
    <s v="@FM@"/>
    <s v="23"/>
    <s v="57"/>
    <s v="301612248"/>
    <s v=""/>
    <s v=""/>
    <n v="2006"/>
    <n v="0"/>
    <n v="1507"/>
    <e v="#NUM!"/>
    <n v="0"/>
    <e v="#DIV/0!"/>
    <x v="3"/>
    <e v="#N/A"/>
    <x v="1031"/>
  </r>
  <r>
    <m/>
    <m/>
    <s v="4502564637"/>
    <s v="ZSO"/>
    <s v="0800"/>
    <s v=""/>
    <d v="2025-01-26T00:00:00"/>
    <m/>
    <m/>
    <m/>
    <s v="40001377"/>
    <s v="מרום אפ. ג'י. פי. יצור יבוא ושיווק"/>
    <s v="512075185"/>
    <s v="3"/>
    <n v="3379.52"/>
    <s v="ILS"/>
    <n v="3379.52"/>
    <n v="94.87"/>
    <n v="3207.16"/>
    <n v="3206.06"/>
    <n v="172.36"/>
    <s v=""/>
    <s v=" דחוף - דגלים- קשרי חוץ *** תשלום בכרטיס אשראי, מח"/>
    <s v=""/>
    <n v="0"/>
    <s v="@FM@"/>
    <s v="23"/>
    <s v="57"/>
    <s v="301612248"/>
    <s v=""/>
    <s v=""/>
    <n v="173.46"/>
    <n v="0"/>
    <n v="1507"/>
    <e v="#NUM!"/>
    <n v="94.87"/>
    <e v="#DIV/0!"/>
    <x v="3"/>
    <e v="#N/A"/>
    <x v="1038"/>
  </r>
  <r>
    <m/>
    <m/>
    <s v="4502566630"/>
    <s v="ZSO"/>
    <s v="0800"/>
    <s v=""/>
    <d v="2025-01-29T00:00:00"/>
    <m/>
    <m/>
    <m/>
    <s v="41033812"/>
    <s v="קפה דרך הגפן בע&quot;מ"/>
    <s v="514861954"/>
    <s v="3"/>
    <n v="2040"/>
    <s v="ILS"/>
    <n v="2040"/>
    <n v="100"/>
    <n v="2040"/>
    <n v="2040.22"/>
    <n v="0"/>
    <s v=""/>
    <s v=" ארוחת סוף שנה ועדכונים - האגף לאסדרת מקצועות מצ&quot;ב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39"/>
  </r>
  <r>
    <m/>
    <m/>
    <s v="4502569573"/>
    <s v="ZSO"/>
    <s v="0800"/>
    <s v=""/>
    <d v="2025-02-05T00:00:00"/>
    <m/>
    <m/>
    <m/>
    <s v="40823287"/>
    <s v="חוכמת הבורקס גבינז"/>
    <s v="558103552"/>
    <s v="3"/>
    <n v="1470"/>
    <s v="ILS"/>
    <n v="1470"/>
    <n v="100.02"/>
    <n v="1470"/>
    <n v="1470.28"/>
    <n v="0"/>
    <s v=""/>
    <s v=" הרמת כוסית - המחלקה הכלכלית פרקליטות המדינה - טרם"/>
    <s v=""/>
    <n v="0"/>
    <s v="@FM@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75118"/>
    <s v="ZSO"/>
    <s v="0800"/>
    <s v=""/>
    <d v="2025-02-19T00:00:00"/>
    <m/>
    <m/>
    <m/>
    <s v="41056777"/>
    <s v="מ. מתניה נחמיה בע&quot;מ"/>
    <s v="515042679"/>
    <s v="3"/>
    <n v="3468"/>
    <s v="ILS"/>
    <n v="3468"/>
    <n v="100"/>
    <n v="3468"/>
    <n v="3468.02"/>
    <n v="0"/>
    <s v=""/>
    <s v=" כיבוד לאירוע פרישה- עליזה בן מוחה - המחלקה למשפט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31"/>
  </r>
  <r>
    <m/>
    <m/>
    <s v="4502576505"/>
    <s v="ZSO"/>
    <s v="0800"/>
    <s v=""/>
    <d v="2025-02-24T00:00:00"/>
    <m/>
    <m/>
    <m/>
    <s v="40003600"/>
    <s v="חברת בית יציב ב.ש בע&quot;מ - חברה לתועל"/>
    <s v=""/>
    <s v="3"/>
    <n v="3540"/>
    <s v="ILS"/>
    <n v="3540"/>
    <n v="0"/>
    <n v="0"/>
    <n v="0"/>
    <n v="3540"/>
    <s v=""/>
    <s v=" כיבוד לאירוע פרידה- ציון אילוז- פרקליט מחוז דרום"/>
    <s v=""/>
    <n v="0"/>
    <s v="@FM@"/>
    <s v="23"/>
    <s v="57"/>
    <s v="301612248"/>
    <s v=""/>
    <s v=""/>
    <n v="3540"/>
    <n v="0"/>
    <n v="1507"/>
    <e v="#NUM!"/>
    <n v="0"/>
    <e v="#DIV/0!"/>
    <x v="3"/>
    <e v="#N/A"/>
    <x v="1031"/>
  </r>
  <r>
    <m/>
    <m/>
    <s v="4502577488"/>
    <s v="ZSO"/>
    <s v="0800"/>
    <s v=""/>
    <d v="2025-02-26T00:00:00"/>
    <m/>
    <m/>
    <m/>
    <s v="42840935"/>
    <s v="פורמנ'ס נווה שאנן בע&quot;מ"/>
    <s v="516141454"/>
    <s v="3"/>
    <n v="2820"/>
    <s v="ILS"/>
    <n v="2820"/>
    <n v="99.3"/>
    <n v="2800.26"/>
    <n v="2800.14"/>
    <n v="19.739999999999998"/>
    <s v=""/>
    <s v=" הרמת כוסית פסח 2025- פרקליטות מחוז חיפה - אזרחי *"/>
    <s v=""/>
    <n v="0"/>
    <s v="@FM@"/>
    <s v="23"/>
    <s v="57"/>
    <s v="301612248"/>
    <s v=""/>
    <s v=""/>
    <n v="19.86"/>
    <n v="0"/>
    <n v="1507"/>
    <e v="#NUM!"/>
    <n v="99.3"/>
    <e v="#DIV/0!"/>
    <x v="3"/>
    <e v="#N/A"/>
    <x v="673"/>
  </r>
  <r>
    <m/>
    <m/>
    <s v="4502577500"/>
    <s v="ZSO"/>
    <s v="0800"/>
    <s v=""/>
    <d v="2025-02-26T00:00:00"/>
    <m/>
    <m/>
    <m/>
    <s v="40474827"/>
    <s v="סלע רם לירן בע&quot;מ"/>
    <s v="513519975"/>
    <s v="3"/>
    <n v="197.06"/>
    <s v="ILS"/>
    <n v="197.06"/>
    <n v="0"/>
    <n v="197.06"/>
    <n v="0"/>
    <n v="197.06"/>
    <s v=""/>
    <s v=" כבל - פרקליטות מחוז ת&quot;א - אזרחי *** תשלום בכרטיס"/>
    <s v=""/>
    <n v="0"/>
    <s v="@FM@"/>
    <s v="23"/>
    <s v="57"/>
    <s v="301612248"/>
    <s v=""/>
    <s v=""/>
    <n v="197.06"/>
    <n v="0"/>
    <n v="1507"/>
    <e v="#NUM!"/>
    <n v="0"/>
    <e v="#DIV/0!"/>
    <x v="3"/>
    <e v="#N/A"/>
    <x v="1040"/>
  </r>
  <r>
    <m/>
    <m/>
    <s v="4502577506"/>
    <s v="ZSO"/>
    <s v="0800"/>
    <s v=""/>
    <d v="2025-02-26T00:00:00"/>
    <m/>
    <m/>
    <m/>
    <s v="40012209"/>
    <s v="קבוצת העתקות בע&quot;מ"/>
    <s v="513323949"/>
    <s v="3"/>
    <n v="609"/>
    <s v="ILS"/>
    <n v="609"/>
    <n v="99.98"/>
    <n v="609"/>
    <n v="608.88"/>
    <n v="0"/>
    <s v=""/>
    <s v=" הדפסת גרמושקות - פרקליטות המדינה - מחלקת הנחיית ת"/>
    <s v=""/>
    <n v="0"/>
    <s v="@FM@"/>
    <s v="23"/>
    <s v="57"/>
    <s v="301612248"/>
    <s v=""/>
    <s v=""/>
    <n v="0"/>
    <n v="0"/>
    <n v="1507"/>
    <e v="#NUM!"/>
    <n v="99.98"/>
    <e v="#DIV/0!"/>
    <x v="3"/>
    <e v="#N/A"/>
    <x v="1041"/>
  </r>
  <r>
    <m/>
    <m/>
    <s v="4502578124"/>
    <s v="ZSO"/>
    <s v="0800"/>
    <s v=""/>
    <d v="2025-02-27T00:00:00"/>
    <m/>
    <m/>
    <m/>
    <s v="40009412"/>
    <s v="כפיים שיווק וקידום מכירות בע&quot;מ"/>
    <s v="512896200"/>
    <s v="3"/>
    <n v="2182.94"/>
    <s v="ILS"/>
    <n v="2182.94"/>
    <n v="100"/>
    <n v="2182.94"/>
    <n v="2183"/>
    <n v="0"/>
    <s v=""/>
    <s v=" מרתון תל אביב. *** תשלום בכרטיס אשראי, מחזיק הכרט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42"/>
  </r>
  <r>
    <m/>
    <m/>
    <s v="4502579161"/>
    <s v="ZSO"/>
    <s v="0800"/>
    <s v=""/>
    <d v="2025-03-04T00:00:00"/>
    <m/>
    <m/>
    <m/>
    <s v="40329386"/>
    <s v="קפית בגן (2008) בע&quot;מ"/>
    <s v="514173863"/>
    <s v="3"/>
    <n v="2050"/>
    <s v="ILS"/>
    <n v="2050"/>
    <n v="99.98"/>
    <n v="2050"/>
    <n v="2049.66"/>
    <n v="0"/>
    <s v=""/>
    <s v=" כיבוד לאירוע פרישה- אהובה כהן- פרקליטות המדינה -"/>
    <s v=""/>
    <n v="0"/>
    <s v="@FM@"/>
    <s v="23"/>
    <s v="57"/>
    <s v="301612248"/>
    <s v=""/>
    <s v=""/>
    <n v="0"/>
    <n v="0"/>
    <n v="1507"/>
    <e v="#NUM!"/>
    <n v="99.98"/>
    <e v="#DIV/0!"/>
    <x v="3"/>
    <e v="#N/A"/>
    <x v="1031"/>
  </r>
  <r>
    <m/>
    <m/>
    <s v="4502580744"/>
    <s v="ZSO"/>
    <s v="0800"/>
    <s v=""/>
    <d v="2025-03-09T00:00:00"/>
    <m/>
    <m/>
    <m/>
    <s v="40930536"/>
    <s v="ש.א.ש קפה ואירועים בע&quot;מ"/>
    <s v="514692763"/>
    <s v="3"/>
    <n v="4930"/>
    <s v="ILS"/>
    <n v="4930"/>
    <n v="100"/>
    <n v="4930"/>
    <n v="4930.04"/>
    <n v="0"/>
    <s v=""/>
    <s v=" הרמת כוסית לפסח -אגף טכנולוגיות דיגיטליות ומידע -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673"/>
  </r>
  <r>
    <m/>
    <m/>
    <s v="4502581034"/>
    <s v="ZSO"/>
    <s v="0800"/>
    <s v=""/>
    <d v="2025-03-09T00:00:00"/>
    <m/>
    <m/>
    <m/>
    <s v="42081313"/>
    <s v="אופק שושן בע&quot;מ"/>
    <s v="515906303"/>
    <s v="3"/>
    <n v="1265"/>
    <s v="ILS"/>
    <n v="1265"/>
    <n v="98.4"/>
    <n v="1244.76"/>
    <n v="1244.9000000000001"/>
    <n v="20.239999999999998"/>
    <s v=""/>
    <s v=" הרמת כוסית לפסח - אפ&quot;כ חיפה - 44 עובדים *** תשלום"/>
    <s v=""/>
    <n v="0"/>
    <s v="@FM@"/>
    <s v="23"/>
    <s v="57"/>
    <s v="301612248"/>
    <s v=""/>
    <s v=""/>
    <n v="20.239999999999998"/>
    <n v="0"/>
    <n v="1507"/>
    <e v="#NUM!"/>
    <n v="98.4"/>
    <e v="#DIV/0!"/>
    <x v="3"/>
    <e v="#N/A"/>
    <x v="673"/>
  </r>
  <r>
    <m/>
    <m/>
    <s v="4502581037"/>
    <s v="ZSO"/>
    <s v="0800"/>
    <s v=""/>
    <d v="2025-03-09T00:00:00"/>
    <m/>
    <m/>
    <m/>
    <s v="42510789"/>
    <s v="ג.לוי שירותי קייטרינג בע&quot;מ"/>
    <s v="516730371"/>
    <s v="3"/>
    <n v="3000"/>
    <s v="ILS"/>
    <n v="3000"/>
    <n v="99.99"/>
    <n v="3000"/>
    <n v="2999.56"/>
    <n v="0"/>
    <s v=""/>
    <s v=" כיבוד לאירוע פרידה- ניצה גרשון- אפ&quot;כ הנהלה *** תש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31"/>
  </r>
  <r>
    <m/>
    <m/>
    <s v="4502581262"/>
    <s v="ZSO"/>
    <s v="0800"/>
    <s v=""/>
    <d v="2025-03-10T00:00:00"/>
    <m/>
    <m/>
    <m/>
    <s v="42510789"/>
    <s v="ג.לוי שירותי קייטרינג בע&quot;מ"/>
    <s v="516730371"/>
    <s v="3"/>
    <n v="3000"/>
    <s v="ILS"/>
    <n v="3000"/>
    <n v="99.99"/>
    <n v="3000"/>
    <n v="2999.56"/>
    <n v="0"/>
    <s v=""/>
    <s v=" כיבוד לאירוע פרידה- מאיר נדב- אפ&quot;כ הנהלה *** תשלו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31"/>
  </r>
  <r>
    <m/>
    <m/>
    <s v="4502582181"/>
    <s v="ZSO"/>
    <s v="0800"/>
    <s v=""/>
    <d v="2025-03-12T00:00:00"/>
    <m/>
    <m/>
    <m/>
    <s v="40001103"/>
    <s v="קרביץ )4791( בעמ"/>
    <s v="510674039"/>
    <s v="3"/>
    <n v="517.30999999999995"/>
    <s v="ILS"/>
    <n v="517.30999999999995"/>
    <n v="99.9"/>
    <n v="516.79"/>
    <n v="516.84"/>
    <n v="0.52"/>
    <s v=""/>
    <s v="  כוסות שתייה חמה לפעילויות למידה- חטיבת ההון האנו"/>
    <s v=""/>
    <n v="0"/>
    <s v="@FM@"/>
    <s v="23"/>
    <s v="57"/>
    <s v="301612248"/>
    <s v=""/>
    <s v=""/>
    <n v="0.52"/>
    <n v="0"/>
    <n v="1507"/>
    <e v="#NUM!"/>
    <n v="99.9"/>
    <e v="#DIV/0!"/>
    <x v="3"/>
    <e v="#N/A"/>
    <x v="1043"/>
  </r>
  <r>
    <m/>
    <m/>
    <s v="4502582871"/>
    <s v="ZSO"/>
    <s v="0800"/>
    <s v=""/>
    <d v="2025-03-13T00:00:00"/>
    <m/>
    <m/>
    <m/>
    <s v="40358585"/>
    <s v="קרנף בר. מ בע&quot;מ"/>
    <s v="514183037"/>
    <s v="3"/>
    <n v="566.4"/>
    <s v="ILS"/>
    <n v="566.4"/>
    <n v="100"/>
    <n v="566.4"/>
    <n v="566.4"/>
    <n v="0"/>
    <s v=""/>
    <s v=" כיבוד 2 לאירוע פרידה- כרמית בן דוד דורון- פרקליטו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44"/>
  </r>
  <r>
    <m/>
    <m/>
    <s v="4502583148"/>
    <s v="ZSO"/>
    <s v="0800"/>
    <s v=""/>
    <d v="2025-03-17T00:00:00"/>
    <m/>
    <m/>
    <m/>
    <s v="42510789"/>
    <s v="ג.לוי שירותי קייטרינג בע&quot;מ"/>
    <s v="516730371"/>
    <s v="3"/>
    <n v="4860"/>
    <s v="ILS"/>
    <n v="4860"/>
    <n v="100.01"/>
    <n v="4860"/>
    <n v="4860.42"/>
    <n v="0"/>
    <s v=""/>
    <s v=" הרמת כוסית לפסח - אפ&quot;כ- 162 עובדים *** תשלום בכרט"/>
    <s v=""/>
    <n v="0"/>
    <s v="@FM@"/>
    <s v="23"/>
    <s v="57"/>
    <s v="301612248"/>
    <s v=""/>
    <s v=""/>
    <n v="0"/>
    <n v="0"/>
    <n v="1507"/>
    <e v="#NUM!"/>
    <n v="100.01"/>
    <e v="#DIV/0!"/>
    <x v="3"/>
    <e v="#N/A"/>
    <x v="673"/>
  </r>
  <r>
    <m/>
    <m/>
    <s v="4502583373"/>
    <s v="ZSO"/>
    <s v="0800"/>
    <s v=""/>
    <d v="2025-03-17T00:00:00"/>
    <m/>
    <m/>
    <m/>
    <s v="41060368"/>
    <s v="דליס מגשי אירוח בע&quot;מ"/>
    <s v="515079945"/>
    <s v="3"/>
    <n v="3186"/>
    <s v="ILS"/>
    <n v="3186"/>
    <n v="100"/>
    <n v="3186"/>
    <n v="3186"/>
    <n v="0"/>
    <s v=""/>
    <s v=" הרמת כוסית - הרשות לאיסור הלבנת הון ומימון טרור *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673"/>
  </r>
  <r>
    <m/>
    <m/>
    <s v="4502583434"/>
    <s v="ZSO"/>
    <s v="0800"/>
    <s v=""/>
    <d v="2025-03-17T00:00:00"/>
    <m/>
    <m/>
    <m/>
    <s v="42491634"/>
    <s v="פישר אברהם"/>
    <s v="312558273"/>
    <s v="3"/>
    <n v="3570"/>
    <s v="ILS"/>
    <n v="3570"/>
    <n v="99.99"/>
    <n v="3570"/>
    <n v="3569.5"/>
    <n v="0"/>
    <s v=""/>
    <s v=" הרמת כוסית פסח - פרקליטות מחוז ת&quot;א מיסוי וכלכלה-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3831"/>
    <s v="ZSO"/>
    <s v="0800"/>
    <s v=""/>
    <d v="2025-03-18T00:00:00"/>
    <m/>
    <m/>
    <m/>
    <s v="40478728"/>
    <s v="א. ביסקוטי בע&quot;מ"/>
    <s v="513707752"/>
    <s v="3"/>
    <n v="1851"/>
    <s v="ILS"/>
    <n v="1851"/>
    <n v="100.02"/>
    <n v="1851"/>
    <n v="1851.42"/>
    <n v="0"/>
    <s v=""/>
    <s v=" הרמת כוסית לפסח - סניגוריה ציבורית מחוז מרכז- 62"/>
    <s v=""/>
    <n v="0"/>
    <s v="@FM@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84267"/>
    <s v="ZSO"/>
    <s v="0800"/>
    <s v=""/>
    <d v="2025-03-19T00:00:00"/>
    <m/>
    <m/>
    <m/>
    <s v="41992396"/>
    <s v="מ.ט. מזון קפה ויזמות בע&quot;מ"/>
    <s v="515616936"/>
    <s v="3"/>
    <n v="1380"/>
    <s v="ILS"/>
    <n v="1380"/>
    <n v="99.96"/>
    <n v="1380"/>
    <n v="1379.42"/>
    <n v="0"/>
    <s v=""/>
    <s v=" הרמת כוסית לפסח - האגף לאסדרת מקצועות- 46 עובדים"/>
    <s v=""/>
    <n v="0"/>
    <s v="@FM@"/>
    <s v="23"/>
    <s v="57"/>
    <s v="301612248"/>
    <s v=""/>
    <s v=""/>
    <n v="0"/>
    <n v="0"/>
    <n v="1507"/>
    <e v="#NUM!"/>
    <n v="99.96"/>
    <e v="#DIV/0!"/>
    <x v="3"/>
    <e v="#N/A"/>
    <x v="673"/>
  </r>
  <r>
    <m/>
    <m/>
    <s v="4502584270"/>
    <s v="ZSO"/>
    <s v="0800"/>
    <s v=""/>
    <d v="2025-03-19T00:00:00"/>
    <m/>
    <m/>
    <m/>
    <s v="40953978"/>
    <s v="לילוף ליאור"/>
    <s v="303021463"/>
    <s v="3"/>
    <n v="2190"/>
    <s v="ILS"/>
    <n v="2190"/>
    <n v="100"/>
    <n v="2190"/>
    <n v="2190.08"/>
    <n v="0"/>
    <s v=""/>
    <s v=" הרמת כוסית לפסח - פרקליטות דרום אזרחי- 73 עובדים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673"/>
  </r>
  <r>
    <m/>
    <m/>
    <s v="4502584480"/>
    <s v="ZSO"/>
    <s v="0800"/>
    <s v=""/>
    <d v="2025-03-19T00:00:00"/>
    <m/>
    <m/>
    <m/>
    <s v="40478728"/>
    <s v="א. ביסקוטי בע&quot;מ"/>
    <s v="513707752"/>
    <s v="3"/>
    <n v="1273"/>
    <s v="ILS"/>
    <n v="1273"/>
    <n v="100.02"/>
    <n v="1273"/>
    <n v="1273.22"/>
    <n v="0"/>
    <s v=""/>
    <s v=" הרמת כוסית לפסח - סנגוריה ציבורית ארצית- 43 עובדי"/>
    <s v=""/>
    <n v="0"/>
    <s v="@FM@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85197"/>
    <s v="ZSO"/>
    <s v="0800"/>
    <s v=""/>
    <d v="2025-03-23T00:00:00"/>
    <m/>
    <m/>
    <m/>
    <s v="40004065"/>
    <s v="תורגמן צרלי"/>
    <s v="057206815"/>
    <s v="3"/>
    <n v="599.99"/>
    <s v="ILS"/>
    <n v="599.99"/>
    <n v="99.9"/>
    <n v="599.39"/>
    <n v="599.44000000000005"/>
    <n v="0.6"/>
    <s v=""/>
    <s v=" מדונה- נציב שוויון זכויות לאנשים עם מוגבלות *** ת"/>
    <s v=""/>
    <n v="0"/>
    <s v="@FM@"/>
    <s v="23"/>
    <s v="57"/>
    <s v="301612248"/>
    <s v=""/>
    <s v=""/>
    <n v="0.6"/>
    <n v="0"/>
    <n v="1507"/>
    <e v="#NUM!"/>
    <n v="99.9"/>
    <e v="#DIV/0!"/>
    <x v="3"/>
    <e v="#N/A"/>
    <x v="1045"/>
  </r>
  <r>
    <m/>
    <m/>
    <s v="4502585220"/>
    <s v="ZSO"/>
    <s v="0800"/>
    <s v=""/>
    <d v="2025-03-23T00:00:00"/>
    <m/>
    <m/>
    <m/>
    <s v="42444526"/>
    <s v="מתוקה פוד סרוויס בע&quot;מ"/>
    <s v="516664893"/>
    <s v="3"/>
    <n v="1252.99"/>
    <s v="ILS"/>
    <n v="1252.99"/>
    <n v="100.01"/>
    <n v="1252.99"/>
    <n v="1253.1600000000001"/>
    <n v="0"/>
    <s v=""/>
    <s v=" הרמת כוסית לפסח 2025- בית הדין לעררים- 43 עובדים"/>
    <s v=""/>
    <n v="0"/>
    <s v="@FM@"/>
    <s v="23"/>
    <s v="57"/>
    <s v="301612248"/>
    <s v=""/>
    <s v=""/>
    <n v="0"/>
    <n v="0"/>
    <n v="1507"/>
    <e v="#NUM!"/>
    <n v="100.01"/>
    <e v="#DIV/0!"/>
    <x v="3"/>
    <e v="#N/A"/>
    <x v="673"/>
  </r>
  <r>
    <m/>
    <m/>
    <s v="4502585230"/>
    <s v="ZSO"/>
    <s v="0800"/>
    <s v=""/>
    <d v="2025-03-23T00:00:00"/>
    <m/>
    <m/>
    <m/>
    <s v="40342055"/>
    <s v="א.ר. שני בע&quot;מ"/>
    <s v="512751777"/>
    <s v="3"/>
    <n v="3650"/>
    <s v="ILS"/>
    <n v="3650"/>
    <n v="99.99"/>
    <n v="3650"/>
    <n v="3649.74"/>
    <n v="0"/>
    <s v=""/>
    <s v=" הרמת כוסית לפסח 2025- פרקליטות מחוז חיפה - פלילי-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5274"/>
    <s v="ZSO"/>
    <s v="0800"/>
    <s v=""/>
    <d v="2025-03-23T00:00:00"/>
    <m/>
    <m/>
    <m/>
    <s v="42052596"/>
    <s v="צבעים בצלחת בע&quot;מ"/>
    <s v="515816916"/>
    <s v="3"/>
    <n v="2640"/>
    <s v="ILS"/>
    <n v="2640"/>
    <n v="99.99"/>
    <n v="2640"/>
    <n v="2639.66"/>
    <n v="0"/>
    <s v=""/>
    <s v="  הרמת כוסית לפסח - סיוע משפטי ת&quot;א- 89 עובדים ***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46"/>
  </r>
  <r>
    <m/>
    <m/>
    <s v="4502585454"/>
    <s v="ZSO"/>
    <s v="0800"/>
    <s v=""/>
    <d v="2025-03-23T00:00:00"/>
    <m/>
    <m/>
    <m/>
    <s v="42364622"/>
    <s v="פוד האוס שאח בע&quot;מ"/>
    <s v="516324696"/>
    <s v="3"/>
    <n v="1707"/>
    <s v="ILS"/>
    <n v="1707"/>
    <n v="100.03"/>
    <n v="1707"/>
    <n v="1707.46"/>
    <n v="0"/>
    <s v=""/>
    <s v=" הרמת כוסית פסח- הרשות להגנת הפרטיות- 57 עובדים **"/>
    <s v=""/>
    <n v="0"/>
    <s v="@FM@"/>
    <s v="23"/>
    <s v="57"/>
    <s v="301612248"/>
    <s v=""/>
    <s v=""/>
    <n v="0"/>
    <n v="0"/>
    <n v="1507"/>
    <e v="#NUM!"/>
    <n v="100.03"/>
    <e v="#DIV/0!"/>
    <x v="3"/>
    <e v="#N/A"/>
    <x v="673"/>
  </r>
  <r>
    <m/>
    <m/>
    <s v="4502585953"/>
    <s v="ZSO"/>
    <s v="0800"/>
    <s v=""/>
    <d v="2025-03-24T00:00:00"/>
    <m/>
    <m/>
    <m/>
    <s v="42842476"/>
    <s v="דוקטור פאי בע&quot;מ"/>
    <s v="514354661"/>
    <s v="3"/>
    <n v="3000"/>
    <s v="ILS"/>
    <n v="3000"/>
    <n v="99.99"/>
    <n v="3000"/>
    <n v="2999.56"/>
    <n v="0"/>
    <s v=""/>
    <s v=" הרמת כוסית פסח- אגף השירות- 100 עובדים *** תשלום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6211"/>
    <s v="ZSO"/>
    <s v="0800"/>
    <s v=""/>
    <d v="2025-03-24T00:00:00"/>
    <m/>
    <m/>
    <m/>
    <s v="41939936"/>
    <s v="אורות התחנה המרכזית 2014 בע&quot;מ"/>
    <s v="515042265"/>
    <s v="3"/>
    <n v="1299.99"/>
    <s v="ILS"/>
    <n v="1299.99"/>
    <n v="100.03"/>
    <n v="1299.99"/>
    <n v="1300.3599999999999"/>
    <n v="0"/>
    <s v=""/>
    <s v=" הרמת כוסית לפסח- סניגוריה ציבורית ירושלים- 48 עוב"/>
    <s v=""/>
    <n v="0"/>
    <s v="@FM@"/>
    <s v="23"/>
    <s v="57"/>
    <s v="301612248"/>
    <s v=""/>
    <s v=""/>
    <n v="0"/>
    <n v="0"/>
    <n v="1507"/>
    <e v="#NUM!"/>
    <n v="100.03"/>
    <e v="#DIV/0!"/>
    <x v="3"/>
    <e v="#N/A"/>
    <x v="673"/>
  </r>
  <r>
    <m/>
    <m/>
    <s v="4502586248"/>
    <s v="ZSO"/>
    <s v="0800"/>
    <s v=""/>
    <d v="2025-03-24T00:00:00"/>
    <m/>
    <m/>
    <m/>
    <s v="42813388"/>
    <s v="גרבי שאול"/>
    <s v="313321978"/>
    <s v="3"/>
    <n v="3480"/>
    <s v="ILS"/>
    <n v="3480"/>
    <n v="99.99"/>
    <n v="3480"/>
    <n v="3479.82"/>
    <n v="0"/>
    <s v=""/>
    <s v=" הרמת כוסית לפסח- פרקליטות מחוז מרכז (אזרחי) - 116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7424"/>
    <s v="ZSO"/>
    <s v="0800"/>
    <s v=""/>
    <d v="2025-03-26T00:00:00"/>
    <m/>
    <m/>
    <m/>
    <s v="41060368"/>
    <s v="דליס מגשי אירוח בע&quot;מ"/>
    <s v="515079945"/>
    <s v="3"/>
    <n v="1800"/>
    <s v="ILS"/>
    <n v="1800"/>
    <n v="99.97"/>
    <n v="1800"/>
    <n v="1799.5"/>
    <n v="0"/>
    <s v=""/>
    <s v=" הרמת כוסית - ייעוץ וחקיקה- המחלקה למשפט בין לאומי"/>
    <s v=""/>
    <n v="0"/>
    <s v="@FM@"/>
    <s v="23"/>
    <s v="57"/>
    <s v="301612248"/>
    <s v=""/>
    <s v=""/>
    <n v="0"/>
    <n v="0"/>
    <n v="1507"/>
    <e v="#NUM!"/>
    <n v="99.97"/>
    <e v="#DIV/0!"/>
    <x v="3"/>
    <e v="#N/A"/>
    <x v="673"/>
  </r>
  <r>
    <m/>
    <m/>
    <s v="4502587435"/>
    <s v="ZSO"/>
    <s v="0800"/>
    <s v=""/>
    <d v="2025-03-26T00:00:00"/>
    <m/>
    <m/>
    <m/>
    <s v="42900003"/>
    <s v="שותפות ארונוב גד ויאל"/>
    <s v="558577516"/>
    <s v="3"/>
    <n v="5000"/>
    <s v="ILS"/>
    <n v="5000"/>
    <n v="0"/>
    <n v="0"/>
    <n v="0"/>
    <n v="5000"/>
    <s v=""/>
    <s v=" הרמת כוסית - פרקליטות מחוז תל אביב (אזרחי)- 178 ע"/>
    <s v=""/>
    <n v="0"/>
    <s v="@FM@"/>
    <s v="23"/>
    <s v="57"/>
    <s v="301612248"/>
    <s v=""/>
    <s v=""/>
    <n v="5000"/>
    <n v="0"/>
    <n v="1507"/>
    <e v="#NUM!"/>
    <n v="0"/>
    <e v="#DIV/0!"/>
    <x v="3"/>
    <e v="#N/A"/>
    <x v="673"/>
  </r>
  <r>
    <m/>
    <m/>
    <s v="4502587437"/>
    <s v="ZSO"/>
    <s v="0800"/>
    <s v=""/>
    <d v="2025-03-26T00:00:00"/>
    <m/>
    <m/>
    <m/>
    <s v="42052596"/>
    <s v="צבעים בצלחת בע&quot;מ"/>
    <s v="515816916"/>
    <s v="3"/>
    <n v="3210"/>
    <s v="ILS"/>
    <n v="3210"/>
    <n v="99.99"/>
    <n v="3210"/>
    <n v="3209.6"/>
    <n v="0"/>
    <s v=""/>
    <s v=" הרמת כוסית - פרקליטות ירושלים אזרחי - 107 עובדים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7753"/>
    <s v="ZSO"/>
    <s v="0800"/>
    <s v=""/>
    <d v="2025-03-27T00:00:00"/>
    <m/>
    <m/>
    <m/>
    <s v="42900002"/>
    <s v="עופר וטל יזמות מזון בע&quot;מ"/>
    <s v="514673847"/>
    <s v="1"/>
    <n v="1770"/>
    <s v="ILS"/>
    <n v="1770"/>
    <n v="0"/>
    <n v="0"/>
    <n v="0"/>
    <n v="1770"/>
    <s v=""/>
    <s v=" הרמת כוסית - טאבו ת&quot;א- 50 עובדים *** תשלום בכרטיס"/>
    <s v=""/>
    <n v="0"/>
    <s v="@FM@"/>
    <s v="23"/>
    <s v="57"/>
    <s v="301612248"/>
    <s v=""/>
    <s v=""/>
    <n v="1770"/>
    <n v="0"/>
    <n v="1507"/>
    <e v="#NUM!"/>
    <n v="0"/>
    <e v="#DIV/0!"/>
    <x v="3"/>
    <e v="#N/A"/>
    <x v="673"/>
  </r>
  <r>
    <m/>
    <m/>
    <s v="4502588238"/>
    <s v="ZSO"/>
    <s v="0800"/>
    <s v=""/>
    <d v="2025-03-30T00:00:00"/>
    <m/>
    <m/>
    <m/>
    <s v="40402171"/>
    <s v="בורקס אמא - מוטי בע&quot;מ"/>
    <s v="514304989"/>
    <s v="3"/>
    <n v="2590.0100000000002"/>
    <s v="ILS"/>
    <n v="2590.0100000000002"/>
    <n v="100"/>
    <n v="2590.0100000000002"/>
    <n v="2590.1"/>
    <n v="0"/>
    <s v=""/>
    <s v=" הרמת כוסית לפסח - חטיבת ההון האנושי- 74 עובדים מצ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673"/>
  </r>
  <r>
    <m/>
    <m/>
    <s v="4502588240"/>
    <s v="ZSO"/>
    <s v="0800"/>
    <s v=""/>
    <d v="2025-03-30T00:00:00"/>
    <m/>
    <m/>
    <m/>
    <s v="42844625"/>
    <s v="קולינרי המעדניה"/>
    <s v="558566865"/>
    <s v="3"/>
    <n v="1050"/>
    <s v="ILS"/>
    <n v="1050"/>
    <n v="100.02"/>
    <n v="1050"/>
    <n v="1050.2"/>
    <n v="0"/>
    <s v=""/>
    <s v=" הרמת כוסית לפסח - חשבות - 50 עובדים *** תשלום בכר"/>
    <s v=""/>
    <n v="0"/>
    <s v="@FM@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88765"/>
    <s v="ZSO"/>
    <s v="0800"/>
    <s v=""/>
    <d v="2025-04-01T00:00:00"/>
    <m/>
    <m/>
    <m/>
    <s v="42052596"/>
    <s v="צבעים בצלחת בע&quot;מ"/>
    <s v="515816916"/>
    <s v="3"/>
    <n v="4875"/>
    <s v="ILS"/>
    <n v="4875"/>
    <n v="99.99"/>
    <n v="4875"/>
    <n v="4874.58"/>
    <n v="0"/>
    <s v=""/>
    <s v=" הרמת כוסית לפסח - פרקליטות מחוז מרכז פלילי - 175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673"/>
  </r>
  <r>
    <m/>
    <m/>
    <s v="4502588971"/>
    <s v="ZSO"/>
    <s v="0800"/>
    <s v=""/>
    <d v="2025-04-01T00:00:00"/>
    <m/>
    <m/>
    <m/>
    <s v="40997304"/>
    <s v="שילת-חן יזמות והשקעות בע&quot;מ"/>
    <s v="513931592"/>
    <s v="3"/>
    <n v="1794"/>
    <s v="ILS"/>
    <n v="1794"/>
    <n v="99.98"/>
    <n v="1794"/>
    <n v="1793.6"/>
    <n v="0"/>
    <s v=""/>
    <s v=" הרמת כוסית לפסח -סניגוריה ציבורית ת&quot;א- 60 עובדים"/>
    <s v=""/>
    <n v="0"/>
    <s v=""/>
    <s v="23"/>
    <s v="57"/>
    <s v="301612248"/>
    <s v=""/>
    <s v=""/>
    <n v="0"/>
    <n v="0"/>
    <n v="1507"/>
    <e v="#NUM!"/>
    <n v="99.98"/>
    <e v="#DIV/0!"/>
    <x v="3"/>
    <e v="#N/A"/>
    <x v="673"/>
  </r>
  <r>
    <m/>
    <m/>
    <s v="4502588984"/>
    <s v="ZSO"/>
    <s v="0800"/>
    <s v=""/>
    <d v="2025-04-01T00:00:00"/>
    <m/>
    <m/>
    <m/>
    <s v="41394095"/>
    <s v="גלי'ס דברים שאבא שלי אופה בע&quot;מ"/>
    <s v="514243294"/>
    <s v="3"/>
    <n v="1798"/>
    <s v="ILS"/>
    <n v="1798"/>
    <n v="100.02"/>
    <n v="1798"/>
    <n v="1798.32"/>
    <n v="0"/>
    <s v=""/>
    <s v=" הרמת כוסית לפסח -חדלות פירעון במחוז ת&quot;א + יחידת ה"/>
    <s v=""/>
    <n v="0"/>
    <s v="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89246"/>
    <s v="ZSO"/>
    <s v="0800"/>
    <s v=""/>
    <d v="2025-04-02T00:00:00"/>
    <m/>
    <m/>
    <m/>
    <s v="42900002"/>
    <s v="עופר וטל יזמות מזון בע&quot;מ"/>
    <s v="514673847"/>
    <s v="3"/>
    <n v="1800"/>
    <s v="ILS"/>
    <n v="1800"/>
    <n v="99.97"/>
    <n v="1800"/>
    <n v="1799.5"/>
    <n v="0"/>
    <s v=""/>
    <s v=" הרמת כוסית - טאבו ת&quot;א- 60 עובדים *** תשלום בכרטיס"/>
    <s v=""/>
    <n v="0"/>
    <s v="@FM@"/>
    <s v="23"/>
    <s v="57"/>
    <s v="301612248"/>
    <s v=""/>
    <s v=""/>
    <n v="0"/>
    <n v="0"/>
    <n v="1507"/>
    <e v="#NUM!"/>
    <n v="99.97"/>
    <e v="#DIV/0!"/>
    <x v="3"/>
    <e v="#N/A"/>
    <x v="673"/>
  </r>
  <r>
    <m/>
    <m/>
    <s v="4502589330"/>
    <s v="ZSO"/>
    <s v="0800"/>
    <s v=""/>
    <d v="2025-04-02T00:00:00"/>
    <m/>
    <m/>
    <m/>
    <s v="40358585"/>
    <s v="קרנף בר. מ בע&quot;מ"/>
    <s v="514183037"/>
    <s v="3"/>
    <n v="1439.1"/>
    <s v="ILS"/>
    <n v="1439.1"/>
    <n v="99.95"/>
    <n v="1439.1"/>
    <n v="1438.42"/>
    <n v="0"/>
    <s v=""/>
    <s v=" הרמת כוסית לפסח - סיוע משפטי צפון- 48 עובדים ***"/>
    <s v=""/>
    <n v="0"/>
    <s v="@FM@"/>
    <s v="23"/>
    <s v="57"/>
    <s v="301612248"/>
    <s v=""/>
    <s v=""/>
    <n v="0"/>
    <n v="0"/>
    <n v="1507"/>
    <e v="#NUM!"/>
    <n v="99.95"/>
    <e v="#DIV/0!"/>
    <x v="3"/>
    <e v="#N/A"/>
    <x v="673"/>
  </r>
  <r>
    <m/>
    <m/>
    <s v="4502589331"/>
    <s v="ZSO"/>
    <s v="0800"/>
    <s v=""/>
    <d v="2025-04-02T00:00:00"/>
    <m/>
    <m/>
    <m/>
    <s v="40953978"/>
    <s v="לילוף ליאור"/>
    <s v="303021463"/>
    <s v="3"/>
    <n v="1400"/>
    <s v="ILS"/>
    <n v="1400"/>
    <n v="99.96"/>
    <n v="1400"/>
    <n v="1399.48"/>
    <n v="0"/>
    <s v=""/>
    <s v=" הרמת כוסית - סנגוריה ציבורית ב״ש - 63 עובדים ***"/>
    <s v=""/>
    <n v="0"/>
    <s v=""/>
    <s v="23"/>
    <s v="57"/>
    <s v="301612248"/>
    <s v=""/>
    <s v=""/>
    <n v="0"/>
    <n v="0"/>
    <n v="1507"/>
    <e v="#NUM!"/>
    <n v="99.96"/>
    <e v="#DIV/0!"/>
    <x v="3"/>
    <e v="#N/A"/>
    <x v="673"/>
  </r>
  <r>
    <m/>
    <m/>
    <s v="4502589382"/>
    <s v="ZSO"/>
    <s v="0800"/>
    <s v=""/>
    <d v="2025-04-02T00:00:00"/>
    <m/>
    <m/>
    <m/>
    <s v="42448695"/>
    <s v="איציקס חנויות והשקעות בע&quot;מ"/>
    <s v="516664273"/>
    <s v="3"/>
    <n v="2010"/>
    <s v="ILS"/>
    <n v="2010"/>
    <n v="99.98"/>
    <n v="2010"/>
    <n v="2009.54"/>
    <n v="0"/>
    <s v=""/>
    <s v=" הרמת כוסית לפסח - המחלקה הפלילית בפרקליטות המדינה"/>
    <s v=""/>
    <n v="0"/>
    <s v="@FM@"/>
    <s v="23"/>
    <s v="57"/>
    <s v="301612248"/>
    <s v=""/>
    <s v=""/>
    <n v="0"/>
    <n v="0"/>
    <n v="1507"/>
    <e v="#NUM!"/>
    <n v="99.98"/>
    <e v="#DIV/0!"/>
    <x v="3"/>
    <e v="#N/A"/>
    <x v="673"/>
  </r>
  <r>
    <m/>
    <m/>
    <s v="4502589432"/>
    <s v="ZSO"/>
    <s v="0800"/>
    <s v=""/>
    <d v="2025-04-02T00:00:00"/>
    <m/>
    <m/>
    <m/>
    <s v="42207016"/>
    <s v="א.י.ל. אייס יפו גלידריות בע&quot;מ"/>
    <s v="516128246"/>
    <s v="3"/>
    <n v="1400"/>
    <s v="ILS"/>
    <n v="1400"/>
    <n v="99.96"/>
    <n v="1400"/>
    <n v="1399.48"/>
    <n v="0"/>
    <s v=""/>
    <s v=" הרמת כוסית - פרקליטות המדינה - המחלקה הכלכלית- 49"/>
    <s v=""/>
    <n v="0"/>
    <s v="@FM@"/>
    <s v="23"/>
    <s v="57"/>
    <s v="301612248"/>
    <s v=""/>
    <s v=""/>
    <n v="0"/>
    <n v="0"/>
    <n v="1507"/>
    <e v="#NUM!"/>
    <n v="99.96"/>
    <e v="#DIV/0!"/>
    <x v="3"/>
    <e v="#N/A"/>
    <x v="673"/>
  </r>
  <r>
    <m/>
    <m/>
    <s v="4502589476"/>
    <s v="ZSO"/>
    <s v="0800"/>
    <s v=""/>
    <d v="2025-04-02T00:00:00"/>
    <m/>
    <m/>
    <m/>
    <s v="40402171"/>
    <s v="בורקס אמא - מוטי בע&quot;מ"/>
    <s v="514304989"/>
    <s v="3"/>
    <n v="4230.01"/>
    <s v="ILS"/>
    <n v="4230.01"/>
    <n v="100.01"/>
    <n v="4230.01"/>
    <n v="4230.3"/>
    <n v="0"/>
    <s v=""/>
    <s v=" הרמת כוסית -   ייעוץ וחקיקה - 302 עובדים *** תשלו"/>
    <s v=""/>
    <n v="0"/>
    <s v="@FM@"/>
    <s v="23"/>
    <s v="57"/>
    <s v="301612248"/>
    <s v=""/>
    <s v=""/>
    <n v="0"/>
    <n v="0"/>
    <n v="1507"/>
    <e v="#NUM!"/>
    <n v="100.01"/>
    <e v="#DIV/0!"/>
    <x v="3"/>
    <e v="#N/A"/>
    <x v="673"/>
  </r>
  <r>
    <m/>
    <m/>
    <s v="4502589515"/>
    <s v="ZSO"/>
    <s v="0800"/>
    <s v=""/>
    <d v="2025-04-02T00:00:00"/>
    <m/>
    <m/>
    <m/>
    <s v="41555428"/>
    <s v="גמא תקשורת (א. פולק) בע&quot;מ"/>
    <s v="510793276"/>
    <s v="3"/>
    <n v="5000"/>
    <s v="ILS"/>
    <n v="5000"/>
    <n v="99.99"/>
    <n v="5000"/>
    <n v="4999.66"/>
    <n v="0"/>
    <s v=""/>
    <s v=" חוטים לדחסניות - בניין ראשי חדש- מנהל קמפוס אבי ל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47"/>
  </r>
  <r>
    <m/>
    <m/>
    <s v="4502589565"/>
    <s v="ZSO"/>
    <s v="0800"/>
    <s v=""/>
    <d v="2025-04-02T00:00:00"/>
    <m/>
    <m/>
    <m/>
    <s v="40953978"/>
    <s v="לילוף ליאור"/>
    <s v="303021463"/>
    <s v="3"/>
    <n v="4800"/>
    <s v="ILS"/>
    <n v="4800"/>
    <n v="99.4"/>
    <n v="4771.2"/>
    <n v="4769.5600000000004"/>
    <n v="28.8"/>
    <s v=""/>
    <s v=" הרמת כוסית - פרקליטות דרום פלילי- 160 עובדים ***"/>
    <s v=""/>
    <n v="0"/>
    <s v="@FM@"/>
    <s v="23"/>
    <s v="57"/>
    <s v="301612248"/>
    <s v=""/>
    <s v=""/>
    <n v="28.8"/>
    <n v="0"/>
    <n v="1507"/>
    <e v="#NUM!"/>
    <n v="99.4"/>
    <e v="#DIV/0!"/>
    <x v="3"/>
    <e v="#N/A"/>
    <x v="673"/>
  </r>
  <r>
    <m/>
    <m/>
    <s v="4502590022"/>
    <s v="ZSO"/>
    <s v="0800"/>
    <s v=""/>
    <d v="2025-04-03T00:00:00"/>
    <m/>
    <m/>
    <m/>
    <s v="42052596"/>
    <s v="צבעים בצלחת בע&quot;מ"/>
    <s v="515816916"/>
    <s v="3"/>
    <n v="4999.88"/>
    <s v="ILS"/>
    <n v="4999.88"/>
    <n v="100"/>
    <n v="4999.88"/>
    <n v="4999.66"/>
    <n v="0"/>
    <s v=""/>
    <s v=" הרמת כוסית - פרקליטות תל אביב פלילי- 190 עובדים *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673"/>
  </r>
  <r>
    <m/>
    <m/>
    <s v="4502590212"/>
    <s v="ZSO"/>
    <s v="0800"/>
    <s v=""/>
    <d v="2025-04-06T00:00:00"/>
    <m/>
    <m/>
    <m/>
    <s v="41337670"/>
    <s v="חומוס בן סירא בע&quot;מ"/>
    <s v="514775675"/>
    <s v="3"/>
    <n v="1000"/>
    <s v="ILS"/>
    <n v="1000"/>
    <n v="99.9"/>
    <n v="999"/>
    <n v="999.46"/>
    <n v="1"/>
    <s v=""/>
    <s v=" כיבוד לביקור משלחת מארה&quot;ב למחלקה הבינלאומית *** ת"/>
    <s v=""/>
    <n v="0"/>
    <s v="@FM@"/>
    <s v="23"/>
    <s v="57"/>
    <s v="301612248"/>
    <s v=""/>
    <s v=""/>
    <n v="1"/>
    <n v="0"/>
    <n v="1507"/>
    <e v="#NUM!"/>
    <n v="99.9"/>
    <e v="#DIV/0!"/>
    <x v="3"/>
    <e v="#N/A"/>
    <x v="1048"/>
  </r>
  <r>
    <m/>
    <m/>
    <s v="4502590345"/>
    <s v="ZSO"/>
    <s v="0800"/>
    <s v=""/>
    <d v="2025-04-06T00:00:00"/>
    <m/>
    <m/>
    <m/>
    <s v="42380416"/>
    <s v="רשת אם בע&quot;מ"/>
    <s v="516522190"/>
    <s v="3"/>
    <n v="1470"/>
    <s v="ILS"/>
    <n v="1470"/>
    <n v="100.02"/>
    <n v="1470"/>
    <n v="1470.28"/>
    <n v="0"/>
    <s v=""/>
    <s v=" הרמת כוסית - פרקליטות צפון אזרחי - 49  עובדים ***"/>
    <s v=""/>
    <n v="0"/>
    <s v="@FM@"/>
    <s v="23"/>
    <s v="57"/>
    <s v="301612248"/>
    <s v=""/>
    <s v=""/>
    <n v="0"/>
    <n v="0"/>
    <n v="1507"/>
    <e v="#NUM!"/>
    <n v="100.02"/>
    <e v="#DIV/0!"/>
    <x v="3"/>
    <e v="#N/A"/>
    <x v="673"/>
  </r>
  <r>
    <m/>
    <m/>
    <s v="4502591188"/>
    <s v="ZSO"/>
    <s v="0800"/>
    <s v=""/>
    <d v="2025-04-07T00:00:00"/>
    <m/>
    <m/>
    <m/>
    <s v=""/>
    <s v=""/>
    <s v=""/>
    <s v=""/>
    <n v="0"/>
    <s v="ILS"/>
    <n v="0"/>
    <n v="0"/>
    <n v="0"/>
    <n v="0"/>
    <n v="0"/>
    <s v="X"/>
    <s v=" הרמת כוסית - פרקליטות מחוז צפון - פלילי- 92 עובדי"/>
    <s v=""/>
    <n v="0"/>
    <s v=""/>
    <s v="23"/>
    <s v="57"/>
    <s v="301612248"/>
    <s v=""/>
    <s v=""/>
    <n v="0"/>
    <n v="0"/>
    <n v="1507"/>
    <e v="#NUM!"/>
    <n v="0"/>
    <e v="#DIV/0!"/>
    <x v="3"/>
    <e v="#N/A"/>
    <x v="673"/>
  </r>
  <r>
    <m/>
    <m/>
    <s v="4502592017"/>
    <s v="ZSO"/>
    <s v="0800"/>
    <s v=""/>
    <d v="2025-04-09T00:00:00"/>
    <m/>
    <m/>
    <m/>
    <s v="42052596"/>
    <s v="צבעים בצלחת בע&quot;מ"/>
    <s v="515816916"/>
    <s v="3"/>
    <n v="3540"/>
    <s v="ILS"/>
    <n v="3540"/>
    <n v="0"/>
    <n v="0"/>
    <n v="0"/>
    <n v="3540"/>
    <s v=""/>
    <s v=" כיבוד לאירוע פרידה- פרקליטות מחוז מרכז פלילי- פרק"/>
    <s v=""/>
    <n v="0"/>
    <s v="@FM@"/>
    <s v="23"/>
    <s v="57"/>
    <s v="301612248"/>
    <s v=""/>
    <s v=""/>
    <n v="3540"/>
    <n v="0"/>
    <n v="1507"/>
    <e v="#NUM!"/>
    <n v="0"/>
    <e v="#DIV/0!"/>
    <x v="3"/>
    <e v="#N/A"/>
    <x v="1031"/>
  </r>
  <r>
    <m/>
    <m/>
    <s v="4502593139"/>
    <s v="ZSO"/>
    <s v="0800"/>
    <s v=""/>
    <d v="2025-04-21T00:00:00"/>
    <m/>
    <m/>
    <m/>
    <s v="40997304"/>
    <s v="שילת-חן יזמות והשקעות בע&quot;מ"/>
    <s v="513931592"/>
    <s v="1"/>
    <n v="1200"/>
    <s v="ILS"/>
    <n v="1200"/>
    <n v="0"/>
    <n v="0"/>
    <n v="0"/>
    <n v="1200"/>
    <s v=""/>
    <s v=" כיבוד להשתלמות פנימית עם סניגורים חיצוניים- סניגו"/>
    <s v=""/>
    <n v="0"/>
    <s v="@FM@"/>
    <s v="23"/>
    <s v="57"/>
    <s v="301612248"/>
    <s v=""/>
    <s v=""/>
    <n v="1200"/>
    <n v="0"/>
    <n v="1507"/>
    <e v="#NUM!"/>
    <n v="0"/>
    <e v="#DIV/0!"/>
    <x v="3"/>
    <e v="#N/A"/>
    <x v="1012"/>
  </r>
  <r>
    <m/>
    <m/>
    <s v="4502593206"/>
    <s v="ZSO"/>
    <s v="0800"/>
    <s v=""/>
    <d v="2025-04-21T00:00:00"/>
    <m/>
    <m/>
    <m/>
    <s v="41060368"/>
    <s v="דליס מגשי אירוח בע&quot;מ"/>
    <s v="515079945"/>
    <s v="3"/>
    <n v="900"/>
    <s v="ILS"/>
    <n v="900"/>
    <n v="100.04"/>
    <n v="900"/>
    <n v="900.34"/>
    <n v="0"/>
    <s v=""/>
    <s v=" כיבוד - לשכת היועמ&quot;שית  21/1/25- אישור מצליל ***"/>
    <s v=""/>
    <n v="0"/>
    <s v="@FM@"/>
    <s v="23"/>
    <s v="57"/>
    <s v="301612248"/>
    <s v=""/>
    <s v=""/>
    <n v="0"/>
    <n v="0"/>
    <n v="1507"/>
    <e v="#NUM!"/>
    <n v="100.04"/>
    <e v="#DIV/0!"/>
    <x v="3"/>
    <e v="#N/A"/>
    <x v="1049"/>
  </r>
  <r>
    <m/>
    <m/>
    <s v="4502593419"/>
    <s v="ZSO"/>
    <s v="0800"/>
    <s v=""/>
    <d v="2025-04-21T00:00:00"/>
    <m/>
    <m/>
    <m/>
    <s v="40009080"/>
    <s v="ב. ח. מיקו שיווק בע&quot;מ"/>
    <s v="512089152"/>
    <s v="3"/>
    <n v="2360"/>
    <s v="ILS"/>
    <n v="2360"/>
    <n v="100"/>
    <n v="2360"/>
    <n v="2360"/>
    <n v="0"/>
    <s v=""/>
    <s v=" מוצרים לימי זכרון- חטיבת תפעול ולוגיסטיקה בניין ר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50"/>
  </r>
  <r>
    <m/>
    <m/>
    <s v="4502593436"/>
    <s v="ZSO"/>
    <s v="0800"/>
    <s v=""/>
    <d v="2025-04-21T00:00:00"/>
    <m/>
    <m/>
    <m/>
    <s v="40007105"/>
    <s v="דפוסית דפוס והוצאה לאור בע&quot;מ"/>
    <s v="512158122"/>
    <s v="3"/>
    <n v="295"/>
    <s v="ILS"/>
    <n v="295"/>
    <n v="100"/>
    <n v="295"/>
    <n v="295"/>
    <n v="0"/>
    <s v=""/>
    <s v=" פליירים לכנס שירות לאומי- אגף דוברות *** תשלום בכ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51"/>
  </r>
  <r>
    <m/>
    <m/>
    <s v="4502593558"/>
    <s v="ZSO"/>
    <s v="0800"/>
    <s v=""/>
    <d v="2025-04-22T00:00:00"/>
    <m/>
    <m/>
    <m/>
    <s v="40009080"/>
    <s v="ב. ח. מיקו שיווק בע&quot;מ"/>
    <s v="512089152"/>
    <s v="3"/>
    <n v="4543"/>
    <s v="ILS"/>
    <n v="4543"/>
    <n v="100"/>
    <n v="4543"/>
    <n v="4543"/>
    <n v="0"/>
    <s v=""/>
    <s v=" .דגלי לאום ארוכים לתליה על הבניין לימי זכרון- חטי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52"/>
  </r>
  <r>
    <m/>
    <m/>
    <s v="4502593561"/>
    <s v="ZSO"/>
    <s v="0800"/>
    <s v=""/>
    <d v="2025-04-22T00:00:00"/>
    <m/>
    <m/>
    <m/>
    <s v="41992396"/>
    <s v="מ.ט. מזון קפה ויזמות בע&quot;מ"/>
    <s v="515616936"/>
    <s v="3"/>
    <n v="450"/>
    <s v="ILS"/>
    <n v="450"/>
    <n v="99.9"/>
    <n v="449.55"/>
    <n v="449.58"/>
    <n v="0.45"/>
    <s v=""/>
    <s v="  כיבוד לקורס הכשרה - מנהלי לקוח - אגף רכש ומכרזים"/>
    <s v=""/>
    <n v="0"/>
    <s v="@FM@"/>
    <s v="23"/>
    <s v="57"/>
    <s v="301612248"/>
    <s v=""/>
    <s v=""/>
    <n v="0.45"/>
    <n v="0"/>
    <n v="1507"/>
    <e v="#NUM!"/>
    <n v="99.9"/>
    <e v="#DIV/0!"/>
    <x v="3"/>
    <e v="#N/A"/>
    <x v="1053"/>
  </r>
  <r>
    <m/>
    <m/>
    <s v="4502595489"/>
    <s v="ZSO"/>
    <s v="0800"/>
    <s v=""/>
    <d v="2025-04-27T00:00:00"/>
    <m/>
    <m/>
    <m/>
    <s v="42864549"/>
    <s v="02 אירוח בע&quot;מ"/>
    <s v="516842663"/>
    <s v="3"/>
    <n v="2968"/>
    <s v="ILS"/>
    <n v="2968"/>
    <n v="0"/>
    <n v="0"/>
    <n v="0"/>
    <n v="2968"/>
    <s v=""/>
    <s v=" ארוחת ערב חגיגית- משלחת מחו&quot;ל- ייעוץ וחקיקה - מאי"/>
    <s v=""/>
    <n v="0"/>
    <s v="@FM@"/>
    <s v="23"/>
    <s v="57"/>
    <s v="301612248"/>
    <s v=""/>
    <s v=""/>
    <n v="2968"/>
    <n v="0"/>
    <n v="1507"/>
    <e v="#NUM!"/>
    <n v="0"/>
    <e v="#DIV/0!"/>
    <x v="3"/>
    <e v="#N/A"/>
    <x v="721"/>
  </r>
  <r>
    <m/>
    <m/>
    <s v="4502595771"/>
    <s v="ZSO"/>
    <s v="0800"/>
    <s v=""/>
    <d v="2025-04-27T00:00:00"/>
    <m/>
    <m/>
    <m/>
    <s v="41992396"/>
    <s v="מ.ט. מזון קפה ויזמות בע&quot;מ"/>
    <s v="515616936"/>
    <s v="1"/>
    <n v="1700"/>
    <s v="ILS"/>
    <n v="1700"/>
    <n v="0"/>
    <n v="0"/>
    <n v="0"/>
    <n v="1700"/>
    <s v=""/>
    <s v=" כיבוד לפרידה מהעובדת אורית שריקי- מנהלת היחידות ה"/>
    <s v=""/>
    <n v="0"/>
    <s v=""/>
    <s v="23"/>
    <s v="57"/>
    <s v="301612248"/>
    <s v=""/>
    <s v=""/>
    <n v="1700"/>
    <n v="0"/>
    <n v="1507"/>
    <e v="#NUM!"/>
    <n v="0"/>
    <e v="#DIV/0!"/>
    <x v="3"/>
    <e v="#N/A"/>
    <x v="1054"/>
  </r>
  <r>
    <m/>
    <m/>
    <s v="4502595875"/>
    <s v="ZSO"/>
    <s v="0800"/>
    <s v=""/>
    <d v="2025-04-28T00:00:00"/>
    <m/>
    <m/>
    <m/>
    <s v="40007105"/>
    <s v="דפוסית דפוס והוצאה לאור בע&quot;מ"/>
    <s v="512158122"/>
    <s v="3"/>
    <n v="614"/>
    <s v="ILS"/>
    <n v="614"/>
    <n v="99.9"/>
    <n v="613.39"/>
    <n v="613.6"/>
    <n v="0.61"/>
    <s v=""/>
    <s v=" הדפסת קאפות יום הזכרון- חטיבת תפעול ולוגיסטיקה- א"/>
    <s v=""/>
    <n v="0"/>
    <s v="@FM@"/>
    <s v="23"/>
    <s v="57"/>
    <s v="301612248"/>
    <s v=""/>
    <s v=""/>
    <n v="0.61"/>
    <n v="0"/>
    <n v="1507"/>
    <e v="#NUM!"/>
    <n v="99.9"/>
    <e v="#DIV/0!"/>
    <x v="3"/>
    <e v="#N/A"/>
    <x v="1055"/>
  </r>
  <r>
    <m/>
    <m/>
    <s v="4502595947"/>
    <s v="ZSO"/>
    <s v="0800"/>
    <s v=""/>
    <d v="2025-04-28T00:00:00"/>
    <m/>
    <m/>
    <m/>
    <s v="40478728"/>
    <s v="א. ביסקוטי בע&quot;מ"/>
    <s v="513707752"/>
    <s v="3"/>
    <n v="3540"/>
    <s v="ILS"/>
    <n v="3540"/>
    <n v="0"/>
    <n v="0"/>
    <n v="0"/>
    <n v="3540"/>
    <s v=""/>
    <s v=" כיבוד לאירוע פרידהמהעובדת יפה רודה- פרקליטות מחוז"/>
    <s v=""/>
    <n v="0"/>
    <s v="@FM@"/>
    <s v="23"/>
    <s v="57"/>
    <s v="301612248"/>
    <s v=""/>
    <s v=""/>
    <n v="3540"/>
    <n v="0"/>
    <n v="1507"/>
    <e v="#NUM!"/>
    <n v="0"/>
    <e v="#DIV/0!"/>
    <x v="3"/>
    <e v="#N/A"/>
    <x v="1031"/>
  </r>
  <r>
    <m/>
    <m/>
    <s v="4502596170"/>
    <s v="ZSO"/>
    <s v="0800"/>
    <s v=""/>
    <d v="2025-04-28T00:00:00"/>
    <m/>
    <m/>
    <m/>
    <s v="40148536"/>
    <s v="אחוזות החוף בע'מ"/>
    <s v="510266208"/>
    <s v="3"/>
    <n v="3840"/>
    <s v="ILS"/>
    <n v="3840"/>
    <n v="0"/>
    <n v="0"/>
    <n v="0"/>
    <n v="3840"/>
    <s v=""/>
    <s v=" מדבקות חניה- ביה&quot;ד לעררים מחוז ת&quot;א *** תשלום בכרט"/>
    <s v=""/>
    <n v="0"/>
    <s v="@FM@"/>
    <s v="23"/>
    <s v="57"/>
    <s v="301612248"/>
    <s v=""/>
    <s v=""/>
    <n v="3840"/>
    <n v="0"/>
    <n v="1507"/>
    <e v="#NUM!"/>
    <n v="0"/>
    <e v="#DIV/0!"/>
    <x v="3"/>
    <e v="#N/A"/>
    <x v="1056"/>
  </r>
  <r>
    <m/>
    <m/>
    <s v="4502599451"/>
    <s v="ZSO"/>
    <s v="0800"/>
    <s v=""/>
    <d v="2025-05-07T00:00:00"/>
    <m/>
    <m/>
    <m/>
    <s v="42454730"/>
    <s v="כהן משה"/>
    <s v="055922652"/>
    <s v="3"/>
    <n v="350"/>
    <s v="ILS"/>
    <n v="350"/>
    <n v="0"/>
    <n v="0"/>
    <n v="0"/>
    <n v="350"/>
    <s v=""/>
    <s v=" כיבוד למפגש עם עו&quot;ד חיצוניים 11/5/25 - סיוע משפטי"/>
    <s v=""/>
    <n v="0"/>
    <s v="@FM@"/>
    <s v="23"/>
    <s v="57"/>
    <s v="301612248"/>
    <s v=""/>
    <s v=""/>
    <n v="350"/>
    <n v="0"/>
    <n v="1507"/>
    <e v="#NUM!"/>
    <n v="0"/>
    <e v="#DIV/0!"/>
    <x v="3"/>
    <e v="#N/A"/>
    <x v="1035"/>
  </r>
  <r>
    <m/>
    <m/>
    <s v="4502599898"/>
    <s v="ZSO"/>
    <s v="0800"/>
    <s v=""/>
    <d v="2025-05-08T00:00:00"/>
    <m/>
    <m/>
    <m/>
    <s v="40478728"/>
    <s v="א. ביסקוטי בע&quot;מ"/>
    <s v="513707752"/>
    <s v="3"/>
    <n v="2786"/>
    <s v="ILS"/>
    <n v="2786"/>
    <n v="0"/>
    <n v="0"/>
    <n v="0"/>
    <n v="2786"/>
    <s v=""/>
    <s v=" כיבוד לאירוע פרידה- מאיר לוין- ייעוץ וחקיקה *** ת"/>
    <s v=""/>
    <n v="0"/>
    <s v="@FM@"/>
    <s v="23"/>
    <s v="57"/>
    <s v="301612248"/>
    <s v=""/>
    <s v=""/>
    <n v="2786"/>
    <n v="0"/>
    <n v="1507"/>
    <e v="#NUM!"/>
    <n v="0"/>
    <e v="#DIV/0!"/>
    <x v="3"/>
    <e v="#N/A"/>
    <x v="1031"/>
  </r>
  <r>
    <m/>
    <m/>
    <s v="4502603262"/>
    <s v="ZSO"/>
    <s v="0800"/>
    <s v=""/>
    <d v="2025-05-18T00:00:00"/>
    <m/>
    <m/>
    <m/>
    <s v="41033812"/>
    <s v="קפה דרך הגפן בע&quot;מ"/>
    <s v="514861954"/>
    <s v="3"/>
    <n v="1534"/>
    <s v="ILS"/>
    <n v="1534"/>
    <n v="99.9"/>
    <n v="1532.47"/>
    <n v="1532.82"/>
    <n v="1.53"/>
    <s v=""/>
    <s v=" כיבוד לאירוע פרידה- אבי לנגר- אפ״כ *** תשלום בכרט"/>
    <s v=""/>
    <n v="0"/>
    <s v="@FM@"/>
    <s v="23"/>
    <s v="57"/>
    <s v="301612248"/>
    <s v=""/>
    <s v=""/>
    <n v="1.53"/>
    <n v="0"/>
    <n v="1507"/>
    <e v="#NUM!"/>
    <n v="99.9"/>
    <e v="#DIV/0!"/>
    <x v="3"/>
    <e v="#N/A"/>
    <x v="1031"/>
  </r>
  <r>
    <m/>
    <m/>
    <s v="4502605683"/>
    <s v="ZSO"/>
    <s v="0800"/>
    <s v=""/>
    <d v="2025-05-25T00:00:00"/>
    <m/>
    <m/>
    <m/>
    <s v="42068993"/>
    <s v="הקוסם מזון בישראל בע&quot;מ"/>
    <s v="514069921"/>
    <s v="3"/>
    <n v="2006"/>
    <s v="ILS"/>
    <n v="2006"/>
    <n v="99.7"/>
    <n v="1999.98"/>
    <n v="2000.1"/>
    <n v="6.02"/>
    <s v=""/>
    <s v=" כיבוד לאירוע פרידה - מיטב דגן- פרקליטות המדינה -"/>
    <s v=""/>
    <n v="0"/>
    <s v="@FM@"/>
    <s v="23"/>
    <s v="57"/>
    <s v="301612248"/>
    <s v=""/>
    <s v=""/>
    <n v="6.02"/>
    <n v="0"/>
    <n v="1507"/>
    <e v="#NUM!"/>
    <n v="99.7"/>
    <e v="#DIV/0!"/>
    <x v="3"/>
    <e v="#N/A"/>
    <x v="1031"/>
  </r>
  <r>
    <m/>
    <m/>
    <s v="4502606063"/>
    <s v="ZSO"/>
    <s v="0800"/>
    <s v=""/>
    <d v="2025-05-26T00:00:00"/>
    <m/>
    <m/>
    <m/>
    <s v="40004535"/>
    <s v="אול סאל טרדינג בע&quot;מ"/>
    <s v="511436453"/>
    <s v="3"/>
    <n v="425"/>
    <s v="ILS"/>
    <n v="425"/>
    <n v="99.95"/>
    <n v="425"/>
    <n v="424.8"/>
    <n v="0"/>
    <s v=""/>
    <s v=" דחוף- קנקני קפה ללשכת שר- בניין ראשי חדש *** תשלו"/>
    <s v=""/>
    <n v="0"/>
    <s v="@FM@"/>
    <s v="23"/>
    <s v="57"/>
    <s v="301612248"/>
    <s v=""/>
    <s v=""/>
    <n v="0"/>
    <n v="0"/>
    <n v="1507"/>
    <e v="#NUM!"/>
    <n v="99.95"/>
    <e v="#DIV/0!"/>
    <x v="3"/>
    <e v="#N/A"/>
    <x v="1057"/>
  </r>
  <r>
    <m/>
    <m/>
    <s v="4502606163"/>
    <s v="ZSO"/>
    <s v="0800"/>
    <s v=""/>
    <d v="2025-05-26T00:00:00"/>
    <m/>
    <m/>
    <m/>
    <s v="40572948"/>
    <s v="שושני רוני"/>
    <s v="022585269"/>
    <s v="3"/>
    <n v="500"/>
    <s v="ILS"/>
    <n v="500"/>
    <n v="0"/>
    <n v="0"/>
    <n v="0"/>
    <n v="500"/>
    <s v=""/>
    <s v=" דחוף- 2 סידורי פרחים שולחני- בניין ראשי חדש *** ת"/>
    <s v=""/>
    <n v="0"/>
    <s v="@FM@"/>
    <s v="23"/>
    <s v="57"/>
    <s v="301612248"/>
    <s v=""/>
    <s v=""/>
    <n v="500"/>
    <n v="0"/>
    <n v="1507"/>
    <e v="#NUM!"/>
    <n v="0"/>
    <e v="#DIV/0!"/>
    <x v="3"/>
    <e v="#N/A"/>
    <x v="1058"/>
  </r>
  <r>
    <m/>
    <m/>
    <s v="4502606897"/>
    <s v="ZSO"/>
    <s v="0800"/>
    <s v=""/>
    <d v="2025-05-27T00:00:00"/>
    <m/>
    <m/>
    <m/>
    <s v="42454730"/>
    <s v="כהן משה"/>
    <s v="055922652"/>
    <s v="3"/>
    <n v="249.99"/>
    <s v="ILS"/>
    <n v="249.99"/>
    <n v="100.07"/>
    <n v="249.99"/>
    <n v="250.16"/>
    <n v="0"/>
    <s v=""/>
    <s v=" כיבוד למפגש עם עו&quot;ד חיצוניים 28/5/25 - סיוע משפטי"/>
    <s v=""/>
    <n v="0"/>
    <s v="@FM@"/>
    <s v="23"/>
    <s v="57"/>
    <s v="301612248"/>
    <s v=""/>
    <s v=""/>
    <n v="0"/>
    <n v="0"/>
    <n v="1507"/>
    <e v="#NUM!"/>
    <n v="100.07"/>
    <e v="#DIV/0!"/>
    <x v="3"/>
    <e v="#N/A"/>
    <x v="1035"/>
  </r>
  <r>
    <m/>
    <m/>
    <s v="4502608158"/>
    <s v="ZSO"/>
    <s v="0800"/>
    <s v=""/>
    <d v="2025-06-03T00:00:00"/>
    <m/>
    <m/>
    <m/>
    <s v="40408841"/>
    <s v="מונייר פוד דיזיין בע&quot;מ"/>
    <s v="513258079"/>
    <s v="3"/>
    <n v="3532"/>
    <s v="ILS"/>
    <n v="3532"/>
    <n v="99.99"/>
    <n v="3532"/>
    <n v="3531.74"/>
    <n v="0"/>
    <s v=""/>
    <s v=" כיבוד לאירוע פרידה- הרשות לאיסור הלבנת הון – מאיה"/>
    <s v=""/>
    <n v="0"/>
    <s v="@FM@"/>
    <s v="23"/>
    <s v="57"/>
    <s v="301612248"/>
    <s v=""/>
    <s v=""/>
    <n v="0"/>
    <n v="0"/>
    <n v="1507"/>
    <e v="#NUM!"/>
    <n v="99.99"/>
    <e v="#DIV/0!"/>
    <x v="3"/>
    <e v="#N/A"/>
    <x v="1031"/>
  </r>
  <r>
    <m/>
    <m/>
    <s v="4502608494"/>
    <s v="ZSO"/>
    <s v="0800"/>
    <s v=""/>
    <d v="2025-06-03T00:00:00"/>
    <m/>
    <m/>
    <m/>
    <s v="42052596"/>
    <s v="צבעים בצלחת בע&quot;מ"/>
    <s v="515816916"/>
    <s v="3"/>
    <n v="200"/>
    <s v="ILS"/>
    <n v="200"/>
    <n v="99.7"/>
    <n v="199.4"/>
    <n v="199.42"/>
    <n v="0.6"/>
    <s v=""/>
    <s v=" כיבוד ליום עיון בנושא עבירות מין  בתאריך 10.6.25"/>
    <s v=""/>
    <n v="0"/>
    <s v="@FM@"/>
    <s v="23"/>
    <s v="57"/>
    <s v="301612248"/>
    <s v=""/>
    <s v=""/>
    <n v="0.6"/>
    <n v="0"/>
    <n v="1507"/>
    <e v="#NUM!"/>
    <n v="99.7"/>
    <e v="#DIV/0!"/>
    <x v="3"/>
    <e v="#N/A"/>
    <x v="1059"/>
  </r>
  <r>
    <m/>
    <m/>
    <s v="4502608995"/>
    <s v="ZSO"/>
    <s v="0800"/>
    <s v=""/>
    <d v="2025-06-04T00:00:00"/>
    <m/>
    <m/>
    <m/>
    <s v="42645450"/>
    <s v="365 ימים של שכרון דגים בע&quot;מ"/>
    <s v="516309135"/>
    <s v="3"/>
    <n v="1007.06"/>
    <s v="ILS"/>
    <n v="1007.06"/>
    <n v="99.9"/>
    <n v="1006.05"/>
    <n v="1006.54"/>
    <n v="1.01"/>
    <s v=""/>
    <s v=" כיבוד למשלחת - המחלקה למשפט בין-לאומי *** תשלום ב"/>
    <s v=""/>
    <n v="0"/>
    <s v="@FM@"/>
    <s v="23"/>
    <s v="57"/>
    <s v="301612248"/>
    <s v=""/>
    <s v=""/>
    <n v="1"/>
    <n v="0"/>
    <n v="1507"/>
    <e v="#NUM!"/>
    <n v="99.9"/>
    <e v="#DIV/0!"/>
    <x v="3"/>
    <e v="#N/A"/>
    <x v="1060"/>
  </r>
  <r>
    <m/>
    <m/>
    <s v="4502612278"/>
    <s v="ZSO"/>
    <s v="0800"/>
    <s v=""/>
    <d v="2025-06-12T00:00:00"/>
    <m/>
    <m/>
    <m/>
    <s v="42119147"/>
    <s v="מועלם צחי"/>
    <s v="039332978"/>
    <s v="3"/>
    <n v="3000"/>
    <s v="ILS"/>
    <n v="3000"/>
    <n v="0"/>
    <n v="0"/>
    <n v="0"/>
    <n v="3000"/>
    <s v=""/>
    <s v=" כיבוד לאירוע פרידה- פרקליטות ירושלים פלילי- דניאל"/>
    <s v=""/>
    <n v="0"/>
    <s v="@FM@"/>
    <s v="23"/>
    <s v="57"/>
    <s v="301612248"/>
    <s v=""/>
    <s v=""/>
    <n v="3000"/>
    <n v="0"/>
    <n v="1507"/>
    <e v="#NUM!"/>
    <n v="0"/>
    <e v="#DIV/0!"/>
    <x v="3"/>
    <e v="#N/A"/>
    <x v="1031"/>
  </r>
  <r>
    <m/>
    <m/>
    <s v="4502612281"/>
    <s v="ZSO"/>
    <s v="0800"/>
    <s v=""/>
    <d v="2025-06-12T00:00:00"/>
    <m/>
    <m/>
    <m/>
    <s v="40953978"/>
    <s v="לילוף ליאור"/>
    <s v="303021463"/>
    <s v=""/>
    <n v="3540"/>
    <s v="ILS"/>
    <n v="3540"/>
    <n v="0"/>
    <n v="0"/>
    <n v="0"/>
    <n v="0"/>
    <s v="X"/>
    <s v=" כיבוד לאירוע פרידה - פרקליטות דרום פלילי- דניאלי"/>
    <s v=""/>
    <n v="0"/>
    <s v=""/>
    <s v="23"/>
    <s v="57"/>
    <s v="301612248"/>
    <s v=""/>
    <s v=""/>
    <n v="3540"/>
    <n v="0"/>
    <n v="1507"/>
    <e v="#NUM!"/>
    <n v="0"/>
    <e v="#DIV/0!"/>
    <x v="3"/>
    <e v="#N/A"/>
    <x v="1031"/>
  </r>
  <r>
    <m/>
    <m/>
    <s v="4502612282"/>
    <s v="ZSO"/>
    <s v="0800"/>
    <s v=""/>
    <d v="2025-06-12T00:00:00"/>
    <m/>
    <m/>
    <m/>
    <s v="40953978"/>
    <s v="לילוף ליאור"/>
    <s v="303021463"/>
    <s v=""/>
    <n v="3540"/>
    <s v="ILS"/>
    <n v="3540"/>
    <n v="0"/>
    <n v="0"/>
    <n v="0"/>
    <n v="0"/>
    <s v="X"/>
    <s v=" כיבוד לאירוע פרידה - פרקליטות דרום פלילי-  דבורה"/>
    <s v=""/>
    <n v="0"/>
    <s v=""/>
    <s v="23"/>
    <s v="57"/>
    <s v="301612248"/>
    <s v=""/>
    <s v=""/>
    <n v="3540"/>
    <n v="0"/>
    <n v="1507"/>
    <e v="#NUM!"/>
    <n v="0"/>
    <e v="#DIV/0!"/>
    <x v="3"/>
    <e v="#N/A"/>
    <x v="1031"/>
  </r>
  <r>
    <m/>
    <m/>
    <s v="4502612283"/>
    <s v="ZSO"/>
    <s v="0800"/>
    <s v=""/>
    <d v="2025-06-12T00:00:00"/>
    <m/>
    <m/>
    <m/>
    <s v="42052596"/>
    <s v="צבעים בצלחת בע&quot;מ"/>
    <s v="515816916"/>
    <s v=""/>
    <n v="300"/>
    <s v="ILS"/>
    <n v="300"/>
    <n v="0"/>
    <n v="0"/>
    <n v="0"/>
    <n v="0"/>
    <s v="X"/>
    <s v=" כיבוד ליום עיון- סיוע משפטי ת&quot;א *** תשלום בכרטיס"/>
    <s v=""/>
    <n v="0"/>
    <s v=""/>
    <s v="23"/>
    <s v="57"/>
    <s v="301612248"/>
    <s v=""/>
    <s v=""/>
    <n v="300"/>
    <n v="0"/>
    <n v="1507"/>
    <e v="#NUM!"/>
    <n v="0"/>
    <e v="#DIV/0!"/>
    <x v="3"/>
    <e v="#N/A"/>
    <x v="1059"/>
  </r>
  <r>
    <m/>
    <m/>
    <s v="4502617413"/>
    <s v="ZSO"/>
    <s v="0800"/>
    <s v=""/>
    <d v="2025-06-30T00:00:00"/>
    <m/>
    <m/>
    <m/>
    <s v="42412530"/>
    <s v="דניאל דוד בתי מאפה בע&quot;מ"/>
    <s v="516004694"/>
    <s v="3"/>
    <n v="300"/>
    <s v="ILS"/>
    <n v="300"/>
    <n v="99.9"/>
    <n v="299.7"/>
    <n v="299.72000000000003"/>
    <n v="0.3"/>
    <s v=""/>
    <s v=" כיבוד למפגש עם עו&quot;ד חיצוניים 21/7/25- סיוע משפטי"/>
    <s v=""/>
    <n v="0"/>
    <s v="@FM@"/>
    <s v="23"/>
    <s v="57"/>
    <s v="301612248"/>
    <s v=""/>
    <s v=""/>
    <n v="0.3"/>
    <n v="0"/>
    <n v="1507"/>
    <e v="#NUM!"/>
    <n v="99.9"/>
    <e v="#DIV/0!"/>
    <x v="3"/>
    <e v="#N/A"/>
    <x v="1035"/>
  </r>
  <r>
    <m/>
    <m/>
    <s v="4502617642"/>
    <s v="ZSO"/>
    <s v="0800"/>
    <s v=""/>
    <d v="2025-06-30T00:00:00"/>
    <m/>
    <m/>
    <m/>
    <s v="42454730"/>
    <s v="כהן משה"/>
    <s v="055922652"/>
    <s v="3"/>
    <n v="300"/>
    <s v="ILS"/>
    <n v="300"/>
    <n v="99.9"/>
    <n v="299.7"/>
    <n v="299.72000000000003"/>
    <n v="0.3"/>
    <s v=""/>
    <s v=" כיבוד למפגש עם עו&quot;ד חיצוניים 1/7/25 - סיוע משפטי"/>
    <s v=""/>
    <n v="0"/>
    <s v="@FM@"/>
    <s v="23"/>
    <s v="57"/>
    <s v="301612248"/>
    <s v=""/>
    <s v=""/>
    <n v="0.3"/>
    <n v="0"/>
    <n v="1507"/>
    <e v="#NUM!"/>
    <n v="99.9"/>
    <e v="#DIV/0!"/>
    <x v="3"/>
    <e v="#N/A"/>
    <x v="1035"/>
  </r>
  <r>
    <m/>
    <m/>
    <s v="4502617719"/>
    <s v="ZSO"/>
    <s v="0800"/>
    <s v=""/>
    <d v="2025-07-01T00:00:00"/>
    <m/>
    <m/>
    <m/>
    <s v="40285775"/>
    <s v="אדגר השקעות ופיתוח בע&quot;מ"/>
    <s v="520035171"/>
    <s v="3"/>
    <n v="0.01"/>
    <s v="ILS"/>
    <n v="0.01"/>
    <n v="0"/>
    <n v="0"/>
    <n v="0"/>
    <n v="0.01"/>
    <s v=""/>
    <s v=" ***בוטלה*** התקנת קו חשמל לרכזת פריצה קומה 1 מחש"/>
    <s v=""/>
    <n v="0"/>
    <s v="@FM@"/>
    <s v="23"/>
    <s v="57"/>
    <s v="301612248"/>
    <s v=""/>
    <s v=""/>
    <n v="0.01"/>
    <n v="0"/>
    <n v="1507"/>
    <e v="#NUM!"/>
    <n v="0"/>
    <e v="#DIV/0!"/>
    <x v="3"/>
    <e v="#N/A"/>
    <x v="1061"/>
  </r>
  <r>
    <m/>
    <m/>
    <s v="4502617783"/>
    <s v="ZSO"/>
    <s v="0800"/>
    <s v=""/>
    <d v="2025-07-01T00:00:00"/>
    <m/>
    <m/>
    <m/>
    <s v="41194848"/>
    <s v="בנטולילה רועי"/>
    <s v="043042472"/>
    <s v="3"/>
    <n v="0.01"/>
    <s v="ILS"/>
    <n v="0.01"/>
    <n v="0"/>
    <n v="0"/>
    <n v="0"/>
    <n v="0.01"/>
    <s v=""/>
    <s v=" ָָָ***בוטלה*** סדנא + מקום + כיבוד בוקר - מפגש מק"/>
    <s v=""/>
    <n v="0"/>
    <s v="@FM@"/>
    <s v="23"/>
    <s v="57"/>
    <s v="301612248"/>
    <s v=""/>
    <s v=""/>
    <n v="0.01"/>
    <n v="0"/>
    <n v="1507"/>
    <e v="#NUM!"/>
    <n v="0"/>
    <e v="#DIV/0!"/>
    <x v="3"/>
    <e v="#N/A"/>
    <x v="1062"/>
  </r>
  <r>
    <m/>
    <m/>
    <s v="4502619094"/>
    <s v="ZSO"/>
    <s v="0800"/>
    <s v=""/>
    <d v="2025-07-03T00:00:00"/>
    <m/>
    <m/>
    <m/>
    <s v="40003708"/>
    <s v="דגניר בע&quot;מ"/>
    <s v="512145723"/>
    <s v="3"/>
    <n v="649"/>
    <s v="ILS"/>
    <n v="649"/>
    <n v="100"/>
    <n v="649"/>
    <n v="649"/>
    <n v="0"/>
    <s v=""/>
    <s v=" הדפסות אגף השירות *** תשלום בכרטיס אשראי, מחזיק ה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63"/>
  </r>
  <r>
    <m/>
    <m/>
    <s v="4502619241"/>
    <s v="ZSO"/>
    <s v="0800"/>
    <s v=""/>
    <d v="2025-07-03T00:00:00"/>
    <m/>
    <m/>
    <m/>
    <s v="42497959"/>
    <s v="הולי קייטרינג בע&quot;מ"/>
    <s v="516346558"/>
    <s v="3"/>
    <n v="2400"/>
    <s v="ILS"/>
    <n v="2400"/>
    <n v="100"/>
    <n v="2400"/>
    <n v="2400.12"/>
    <n v="0"/>
    <s v=""/>
    <s v=" כיבוד 7/7/25 - סיוע משפטי מרכז *** תשלום בכרטיס א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64"/>
  </r>
  <r>
    <m/>
    <m/>
    <s v="4502619663"/>
    <s v="ZSO"/>
    <s v="0800"/>
    <s v=""/>
    <d v="2025-07-06T00:00:00"/>
    <m/>
    <m/>
    <m/>
    <s v="42052596"/>
    <s v="צבעים בצלחת בע&quot;מ"/>
    <s v="515816916"/>
    <s v="3"/>
    <n v="2832"/>
    <s v="ILS"/>
    <n v="2832"/>
    <n v="0"/>
    <n v="0"/>
    <n v="0"/>
    <n v="2832"/>
    <s v=""/>
    <s v=" כיבוד לאירוע פרידה- אסתר סעדיה- אפ&quot;כ ת&quot;א *** תשלו"/>
    <s v=""/>
    <n v="0"/>
    <s v="@FM@"/>
    <s v="23"/>
    <s v="57"/>
    <s v="301612248"/>
    <s v=""/>
    <s v=""/>
    <n v="2832"/>
    <n v="0"/>
    <n v="1507"/>
    <e v="#NUM!"/>
    <n v="0"/>
    <e v="#DIV/0!"/>
    <x v="3"/>
    <e v="#N/A"/>
    <x v="1031"/>
  </r>
  <r>
    <m/>
    <m/>
    <s v="4502619904"/>
    <s v="ZSO"/>
    <s v="0800"/>
    <s v=""/>
    <d v="2025-07-07T00:00:00"/>
    <m/>
    <m/>
    <m/>
    <s v="42919482"/>
    <s v="יולי הסעדה בע&quot;מ"/>
    <s v="516326501"/>
    <s v="3"/>
    <n v="1748"/>
    <s v="ILS"/>
    <n v="1748"/>
    <n v="99.98"/>
    <n v="1748"/>
    <n v="1747.58"/>
    <n v="0"/>
    <s v=""/>
    <s v=" כיבוד לאירוע פרידה- מרגלית מג'הז- רישום מקרקעין פ"/>
    <s v=""/>
    <n v="0"/>
    <s v="@FM@"/>
    <s v="23"/>
    <s v="57"/>
    <s v="301612248"/>
    <s v=""/>
    <s v=""/>
    <n v="0"/>
    <n v="0"/>
    <n v="1507"/>
    <e v="#NUM!"/>
    <n v="99.98"/>
    <e v="#DIV/0!"/>
    <x v="3"/>
    <e v="#N/A"/>
    <x v="1031"/>
  </r>
  <r>
    <m/>
    <m/>
    <s v="4502620329"/>
    <s v="ZSO"/>
    <s v="0800"/>
    <s v=""/>
    <d v="2025-07-07T00:00:00"/>
    <m/>
    <m/>
    <m/>
    <s v="40411214"/>
    <s v="אורות מלחה 2008 בע&quot;מ"/>
    <s v="514113836"/>
    <s v="3"/>
    <n v="1800"/>
    <s v="ILS"/>
    <n v="1800"/>
    <n v="100.04"/>
    <n v="1800"/>
    <n v="1800.68"/>
    <n v="0"/>
    <s v=""/>
    <s v=" כיבוד ליום 09/07 - החטיבה החברתית מפגש מקצועי צוו"/>
    <s v=""/>
    <n v="0"/>
    <s v="@FM@"/>
    <s v="23"/>
    <s v="57"/>
    <s v="301612248"/>
    <s v=""/>
    <s v=""/>
    <n v="0"/>
    <n v="0"/>
    <n v="1507"/>
    <e v="#NUM!"/>
    <n v="100.04"/>
    <e v="#DIV/0!"/>
    <x v="3"/>
    <e v="#N/A"/>
    <x v="1059"/>
  </r>
  <r>
    <m/>
    <m/>
    <s v="4502620733"/>
    <s v="ZSO"/>
    <s v="0800"/>
    <s v=""/>
    <d v="2025-07-08T00:00:00"/>
    <m/>
    <m/>
    <m/>
    <s v="40502153"/>
    <s v="לי - בר קייטרינג יפרח בע&quot;מ"/>
    <s v="513628404"/>
    <s v="3"/>
    <n v="2388"/>
    <s v="ILS"/>
    <n v="2388"/>
    <n v="100.01"/>
    <n v="2388"/>
    <n v="2388.3200000000002"/>
    <n v="0"/>
    <s v=""/>
    <s v=" כיבוד לאירוע פרידה- אלון דפנה- פרקליטות דרום אזרח"/>
    <s v=""/>
    <n v="0"/>
    <s v="@FM@"/>
    <s v="23"/>
    <s v="57"/>
    <s v="301612248"/>
    <s v=""/>
    <s v=""/>
    <n v="0"/>
    <n v="0"/>
    <n v="1507"/>
    <e v="#NUM!"/>
    <n v="100.01"/>
    <e v="#DIV/0!"/>
    <x v="3"/>
    <e v="#N/A"/>
    <x v="1031"/>
  </r>
  <r>
    <m/>
    <m/>
    <s v="4502621376"/>
    <s v="ZSO"/>
    <s v="0800"/>
    <s v=""/>
    <d v="2025-07-09T00:00:00"/>
    <m/>
    <m/>
    <m/>
    <s v="40358585"/>
    <s v="קרנף בר. מ בע&quot;מ"/>
    <s v="514183037"/>
    <s v="3"/>
    <n v="450"/>
    <s v="ILS"/>
    <n v="450"/>
    <n v="0"/>
    <n v="0"/>
    <n v="0"/>
    <n v="450"/>
    <s v=""/>
    <s v=" כיבוד Kמפגש שוטף עם עו&quot;ד ביום 17.7.25 - סיוע משפט"/>
    <s v=""/>
    <n v="0"/>
    <s v="@FM@"/>
    <s v="23"/>
    <s v="57"/>
    <s v="301612248"/>
    <s v=""/>
    <s v=""/>
    <n v="450"/>
    <n v="0"/>
    <n v="1507"/>
    <e v="#NUM!"/>
    <n v="0"/>
    <e v="#DIV/0!"/>
    <x v="3"/>
    <e v="#N/A"/>
    <x v="1065"/>
  </r>
  <r>
    <m/>
    <m/>
    <s v="4502622285"/>
    <s v="ZSO"/>
    <s v="0800"/>
    <s v=""/>
    <d v="2025-07-13T00:00:00"/>
    <m/>
    <m/>
    <m/>
    <s v="40402171"/>
    <s v="בורקס אמא - מוטי בע&quot;מ"/>
    <s v="514304989"/>
    <s v="3"/>
    <n v="3540"/>
    <s v="ILS"/>
    <n v="3540"/>
    <n v="100"/>
    <n v="3540"/>
    <n v="3540"/>
    <n v="0"/>
    <s v=""/>
    <s v=" כיבוד לאירוע פרידה- רמונה סיסו- אפ&quot;כ *** תשלום בכ"/>
    <s v=""/>
    <n v="0"/>
    <s v="@FM@"/>
    <s v="23"/>
    <s v="57"/>
    <s v="301612248"/>
    <s v=""/>
    <s v=""/>
    <n v="0"/>
    <n v="0"/>
    <n v="1507"/>
    <e v="#NUM!"/>
    <n v="100"/>
    <e v="#DIV/0!"/>
    <x v="3"/>
    <e v="#N/A"/>
    <x v="1031"/>
  </r>
  <r>
    <m/>
    <m/>
    <s v="4502623313"/>
    <s v="ZSO"/>
    <s v="0800"/>
    <s v=""/>
    <d v="2025-07-15T00:00:00"/>
    <m/>
    <m/>
    <m/>
    <s v="42454730"/>
    <s v="כהן משה"/>
    <s v="055922652"/>
    <s v="3"/>
    <n v="800"/>
    <s v="ILS"/>
    <n v="800"/>
    <n v="0"/>
    <n v="0"/>
    <n v="0"/>
    <n v="800"/>
    <s v=""/>
    <s v=" כיבוד למפגש עם עו&quot;ד חיצוניים 23/7/25 - סיוע משפטי"/>
    <s v=""/>
    <n v="0"/>
    <s v="@FM@"/>
    <s v="23"/>
    <s v="57"/>
    <s v="301612248"/>
    <s v=""/>
    <s v=""/>
    <n v="800"/>
    <n v="0"/>
    <n v="1507"/>
    <e v="#NUM!"/>
    <n v="0"/>
    <e v="#DIV/0!"/>
    <x v="3"/>
    <e v="#N/A"/>
    <x v="1035"/>
  </r>
  <r>
    <m/>
    <m/>
    <s v="4502625361"/>
    <s v="ZSO"/>
    <s v="0800"/>
    <s v=""/>
    <d v="2025-07-21T00:00:00"/>
    <m/>
    <m/>
    <m/>
    <s v="40478728"/>
    <s v="א. ביסקוטי בע&quot;מ"/>
    <s v="513707752"/>
    <s v="3"/>
    <n v="968"/>
    <s v="ILS"/>
    <n v="968"/>
    <n v="99.96"/>
    <n v="968"/>
    <n v="967.6"/>
    <n v="0"/>
    <s v=""/>
    <s v=" כיבוד למפגש הדרכת שירות למנהלי חדלות פירעון - אגף"/>
    <s v=""/>
    <n v="0"/>
    <s v="@FM@"/>
    <s v="23"/>
    <s v="57"/>
    <s v="301612248"/>
    <s v=""/>
    <s v=""/>
    <n v="0"/>
    <n v="0"/>
    <n v="1507"/>
    <e v="#NUM!"/>
    <n v="99.96"/>
    <e v="#DIV/0!"/>
    <x v="3"/>
    <e v="#N/A"/>
    <x v="1035"/>
  </r>
  <r>
    <m/>
    <m/>
    <s v="4502626166"/>
    <s v="ZSO"/>
    <s v="0800"/>
    <s v=""/>
    <d v="2025-07-23T00:00:00"/>
    <m/>
    <m/>
    <m/>
    <s v="42052596"/>
    <s v="צבעים בצלחת בע&quot;מ"/>
    <s v="515816916"/>
    <s v="3"/>
    <n v="1285"/>
    <s v="ILS"/>
    <n v="1285"/>
    <n v="0"/>
    <n v="0"/>
    <n v="0"/>
    <n v="1285"/>
    <s v=""/>
    <s v=" כיבוד לסדנה- הממונה על חדלות פירעון *** תשלום בכר"/>
    <s v=""/>
    <n v="0"/>
    <s v="@FM@"/>
    <s v="23"/>
    <s v="57"/>
    <s v="301612248"/>
    <s v=""/>
    <s v=""/>
    <n v="1285"/>
    <n v="0"/>
    <n v="1507"/>
    <e v="#NUM!"/>
    <n v="0"/>
    <e v="#DIV/0!"/>
    <x v="3"/>
    <e v="#N/A"/>
    <x v="771"/>
  </r>
  <r>
    <m/>
    <m/>
    <s v="4502626665"/>
    <s v="ZSO"/>
    <s v="0800"/>
    <s v=""/>
    <d v="2025-07-24T00:00:00"/>
    <m/>
    <m/>
    <m/>
    <s v="40004321"/>
    <s v="א.נ.ח. אספקה טכנית בע&quot;מ"/>
    <s v="510975949"/>
    <s v="3"/>
    <n v="359.99"/>
    <s v="ILS"/>
    <n v="359.99"/>
    <n v="0"/>
    <n v="0"/>
    <n v="0"/>
    <n v="359.99"/>
    <s v=""/>
    <s v=" שכפול מפתחות- נציבות תלונות הציבור על שופטים ***"/>
    <s v=""/>
    <n v="0"/>
    <s v="@FM@"/>
    <s v="23"/>
    <s v="57"/>
    <s v="301612248"/>
    <s v=""/>
    <s v=""/>
    <n v="359.99"/>
    <n v="0"/>
    <n v="1507"/>
    <e v="#NUM!"/>
    <n v="0"/>
    <e v="#DIV/0!"/>
    <x v="3"/>
    <e v="#N/A"/>
    <x v="702"/>
  </r>
  <r>
    <m/>
    <s v="199"/>
    <s v="4502626803"/>
    <s v="ZSO"/>
    <s v="0800"/>
    <s v=""/>
    <d v="2025-07-24T00:00:00"/>
    <m/>
    <m/>
    <s v="אורטל סביחה מויאל"/>
    <s v="41604506"/>
    <s v="ביתן נסים חיים"/>
    <s v="055276232"/>
    <s v="3"/>
    <n v="2150"/>
    <s v="ILS"/>
    <n v="2150"/>
    <n v="0"/>
    <n v="0"/>
    <n v="0"/>
    <n v="2150"/>
    <s v=""/>
    <s v=" וילונות לבית הכנסת - בניין ראשי חדש *** תשלום בכר"/>
    <s v=""/>
    <n v="0"/>
    <s v="@FM@"/>
    <s v="23"/>
    <s v="57"/>
    <s v="301612248"/>
    <s v=""/>
    <s v=""/>
    <n v="2150"/>
    <n v="0"/>
    <n v="1507"/>
    <e v="#NUM!"/>
    <n v="0"/>
    <e v="#DIV/0!"/>
    <x v="3"/>
    <e v="#N/A"/>
    <x v="1066"/>
  </r>
  <r>
    <m/>
    <s v="206"/>
    <s v="4501364965"/>
    <s v="ZNB"/>
    <s v="0800"/>
    <s v=""/>
    <d v="2017-02-20T00:00:00"/>
    <d v="2016-12-01T00:00:00"/>
    <d v="2024-12-31T00:00:00"/>
    <s v="אסתר ואנונו"/>
    <s v="50043424"/>
    <s v="DEBEVOISE AND PLIMPTON LLP"/>
    <s v=""/>
    <s v="6"/>
    <n v="3498323.07"/>
    <s v="GBP"/>
    <n v="16236766.859999999"/>
    <n v="75.09"/>
    <n v="11893466.32"/>
    <n v="11892784.390000001"/>
    <n v="3268199.57"/>
    <s v=""/>
    <s v=" נרשם 1 במספר פניה מאחר ולא אושר פרסום בשל רגישות"/>
    <s v=""/>
    <n v="0"/>
    <s v="@FM@"/>
    <s v="23"/>
    <s v="09"/>
    <s v="069673994"/>
    <s v=""/>
    <s v=""/>
    <n v="3268199.57"/>
    <n v="96"/>
    <n v="104"/>
    <e v="#NUM!"/>
    <n v="75.09"/>
    <n v="1.0833333333333333"/>
    <x v="1"/>
    <e v="#N/A"/>
    <x v="1067"/>
  </r>
  <r>
    <m/>
    <m/>
    <s v="4502273796"/>
    <s v="ZPFC"/>
    <s v="0800"/>
    <s v=""/>
    <d v="2022-12-29T00:00:00"/>
    <d v="2023-02-02T00:00:00"/>
    <d v="2025-02-02T00:00:00"/>
    <s v="יחיאל ליכטנשטיין"/>
    <s v="40005160"/>
    <s v="סומך חייקין"/>
    <s v="540002383"/>
    <s v="3"/>
    <n v="1299998.47"/>
    <s v="ILS"/>
    <n v="1299998.47"/>
    <n v="47.02"/>
    <n v="606645.98"/>
    <n v="606645.98"/>
    <n v="689417.47"/>
    <s v=""/>
    <s v=" 21.01.2024: הארכת התקשרות ללא עלות תקציבית, בהתאם"/>
    <s v=""/>
    <n v="0"/>
    <s v="@FM@"/>
    <s v="07"/>
    <s v=""/>
    <s v="305394199"/>
    <s v=""/>
    <s v="מירב ברהום"/>
    <n v="689417.48"/>
    <n v="24"/>
    <n v="30"/>
    <e v="#NUM!"/>
    <n v="47.02"/>
    <n v="1.25"/>
    <x v="0"/>
    <e v="#N/A"/>
    <x v="1068"/>
  </r>
  <r>
    <m/>
    <m/>
    <s v="4501596630"/>
    <s v="ZPFC"/>
    <s v="0800"/>
    <s v=""/>
    <d v="2018-05-31T00:00:00"/>
    <d v="2018-05-07T00:00:00"/>
    <d v="2025-12-31T00:00:00"/>
    <s v="לי טליה דיגרון"/>
    <s v="40006138"/>
    <s v="כספי את כספי רואי"/>
    <s v="557423373"/>
    <s v="1"/>
    <n v="1856473.62"/>
    <s v="ILS"/>
    <n v="1856473.62"/>
    <n v="92.23"/>
    <n v="1712399.95"/>
    <n v="1741051.89"/>
    <n v="159684.85999999999"/>
    <s v=""/>
    <s v=" 26.2.2025 הארכת התקשרות ללא עלות תרציבית בהתאם לפ"/>
    <s v="X"/>
    <n v="0"/>
    <s v="@FM@"/>
    <s v="07"/>
    <s v=""/>
    <s v="203342555"/>
    <s v="111,947.37"/>
    <s v="אורטל בן שימול"/>
    <n v="144248.66"/>
    <n v="91"/>
    <n v="86"/>
    <n v="4"/>
    <n v="92.23"/>
    <n v="0.94505494505494503"/>
    <x v="1"/>
    <e v="#N/A"/>
    <x v="1069"/>
  </r>
  <r>
    <m/>
    <m/>
    <s v="4501604358"/>
    <s v="ZA"/>
    <s v="0800"/>
    <s v=""/>
    <d v="2018-06-17T00:00:00"/>
    <d v="2017-04-26T00:00:00"/>
    <d v="2025-12-31T00:00:00"/>
    <m/>
    <s v="40233298"/>
    <s v="גדות ביקורת פנימית ובקרה בע&quot;מ"/>
    <s v="513783951"/>
    <s v="3"/>
    <n v="2140709.2999999998"/>
    <s v="ILS"/>
    <n v="2140709.2999999998"/>
    <n v="96.44"/>
    <n v="2107279.48"/>
    <n v="2095668.58"/>
    <n v="83232.69"/>
    <s v=""/>
    <s v=" שירותי ביקורת ליחדות המשרד. 28.4.2025 פרוטוקול 18"/>
    <s v="X"/>
    <n v="0"/>
    <s v="@FM@"/>
    <s v="01"/>
    <s v=""/>
    <s v="203342555"/>
    <s v=" 20,282.27"/>
    <s v="יפית גורדון"/>
    <n v="76238.350000000006"/>
    <n v="104"/>
    <n v="99"/>
    <n v="4"/>
    <n v="96.44"/>
    <n v="0.95192307692307687"/>
    <x v="1"/>
    <e v="#N/A"/>
    <x v="1070"/>
  </r>
  <r>
    <m/>
    <m/>
    <s v="4501605792"/>
    <s v="ZA"/>
    <s v="0800"/>
    <s v=""/>
    <d v="2018-06-20T00:00:00"/>
    <d v="2018-04-26T00:00:00"/>
    <d v="2025-12-31T00:00:00"/>
    <s v="לי טליה דיגרון"/>
    <s v="40158774"/>
    <s v="רוביצ'ק יועצים"/>
    <s v="512242256"/>
    <s v="3"/>
    <n v="1621511.39"/>
    <s v="ILS"/>
    <n v="1621511.39"/>
    <n v="93.75"/>
    <n v="1136949.8400000001"/>
    <n v="1116649.52"/>
    <n v="110825.46"/>
    <s v=""/>
    <s v=" שירותי ביקורת פנים ליחידות המשרד. בהתאם לפרוטוקול"/>
    <s v="X"/>
    <n v="0"/>
    <s v="@FM@"/>
    <s v="01"/>
    <s v=""/>
    <s v="203342555"/>
    <s v=" 40,011.37"/>
    <s v="יפית גורדון"/>
    <n v="101352.13"/>
    <n v="92"/>
    <n v="87"/>
    <n v="4"/>
    <n v="93.75"/>
    <n v="0.94565217391304346"/>
    <x v="1"/>
    <e v="#N/A"/>
    <x v="1070"/>
  </r>
  <r>
    <m/>
    <m/>
    <s v="4502546969"/>
    <s v="ZNB"/>
    <s v="0800"/>
    <s v=""/>
    <d v="2024-12-18T00:00:00"/>
    <d v="2024-12-01T00:00:00"/>
    <d v="2025-12-31T00:00:00"/>
    <s v="מאיה לוי"/>
    <s v="41528808"/>
    <s v="נחום ענתבי אירית"/>
    <s v="058311168"/>
    <s v="3"/>
    <n v="65775.320000000007"/>
    <s v="ILS"/>
    <n v="65775.320000000007"/>
    <n v="38.700000000000003"/>
    <n v="25454.65"/>
    <n v="25454.65"/>
    <n v="40320.67"/>
    <s v=""/>
    <s v=" שירותי הכוונה משפטית ראשונית ומיצוי זכויות בהתאם"/>
    <s v="X"/>
    <n v="0"/>
    <s v="@FM@"/>
    <s v="01"/>
    <s v=""/>
    <s v="038792313"/>
    <s v=" 34,170.06"/>
    <s v=""/>
    <n v="40320.67"/>
    <n v="12"/>
    <n v="8"/>
    <n v="4"/>
    <n v="38.700000000000003"/>
    <n v="0.66666666666666663"/>
    <x v="1"/>
    <s v="MayaLe@justice.gov.il "/>
    <x v="91"/>
  </r>
  <r>
    <m/>
    <m/>
    <s v="4502555337"/>
    <s v="ZNB"/>
    <s v="0800"/>
    <s v=""/>
    <d v="2025-01-07T00:00:00"/>
    <d v="2024-12-01T00:00:00"/>
    <d v="2025-12-31T00:00:00"/>
    <m/>
    <s v="42864344"/>
    <s v="חבה שלמה"/>
    <s v="061987632"/>
    <s v="3"/>
    <n v="65775.320000000007"/>
    <s v="ILS"/>
    <n v="65775.320000000007"/>
    <n v="71.08"/>
    <n v="46752.82"/>
    <n v="46752.82"/>
    <n v="19022.5"/>
    <s v=""/>
    <s v=" שירותי הכוונה משפטית ראשונית ומיצוי זכויות בהתאם"/>
    <s v="X"/>
    <n v="0"/>
    <s v="@FM@"/>
    <s v="01"/>
    <s v=""/>
    <s v="038792313"/>
    <s v=" 10,020.77"/>
    <s v="אחיה משה רוזן"/>
    <n v="19022.5"/>
    <n v="12"/>
    <n v="8"/>
    <n v="4"/>
    <n v="71.08"/>
    <n v="0.66666666666666663"/>
    <x v="1"/>
    <s v="MayaLe@justice.gov.il "/>
    <x v="91"/>
  </r>
  <r>
    <m/>
    <m/>
    <s v="4502555366"/>
    <s v="ZNB"/>
    <s v="0800"/>
    <s v=""/>
    <d v="2025-01-07T00:00:00"/>
    <d v="2024-12-01T00:00:00"/>
    <d v="2025-12-31T00:00:00"/>
    <m/>
    <s v="41955568"/>
    <s v="כתאנה אחמד"/>
    <s v="303153035"/>
    <s v="3"/>
    <n v="65775.320000000007"/>
    <s v="ILS"/>
    <n v="65775.320000000007"/>
    <n v="17.97"/>
    <n v="12322.26"/>
    <n v="11818.52"/>
    <n v="53956.800000000003"/>
    <s v=""/>
    <s v=" שירותי הכוונה משפטית ראשונית ומיצוי זכויות בהתאם"/>
    <s v="X"/>
    <n v="0"/>
    <s v="@FM@"/>
    <s v="01"/>
    <s v=""/>
    <s v="038792313"/>
    <s v=" 45,299.21"/>
    <s v="אחיה משה רוזן"/>
    <n v="53956.800000000003"/>
    <n v="12"/>
    <n v="8"/>
    <n v="4"/>
    <n v="17.97"/>
    <n v="0.66666666666666663"/>
    <x v="0"/>
    <s v="MayaLe@justice.gov.il "/>
    <x v="91"/>
  </r>
  <r>
    <m/>
    <m/>
    <s v="4502555675"/>
    <s v="ZNB"/>
    <s v="0800"/>
    <s v=""/>
    <d v="2025-01-07T00:00:00"/>
    <d v="2024-12-01T00:00:00"/>
    <d v="2025-12-31T00:00:00"/>
    <m/>
    <s v="42636671"/>
    <s v="אברג'יל שגית ג'וליה"/>
    <s v="029612025"/>
    <s v="3"/>
    <n v="65775.320000000007"/>
    <s v="ILS"/>
    <n v="65775.320000000007"/>
    <n v="5.08"/>
    <n v="3343.12"/>
    <n v="3343.12"/>
    <n v="62432.2"/>
    <s v=""/>
    <s v=" שירותי הכוונה משפטית ראשונית ומיצוי זכויות בהתאם"/>
    <s v="X"/>
    <n v="0"/>
    <s v="@FM@"/>
    <s v="01"/>
    <s v=""/>
    <s v="038792313"/>
    <s v=" 52,908.65"/>
    <s v="אחיה משה רוזן"/>
    <n v="62432.2"/>
    <n v="12"/>
    <n v="8"/>
    <n v="4"/>
    <n v="5.08"/>
    <n v="0.66666666666666663"/>
    <x v="0"/>
    <s v="MayaLe@justice.gov.il "/>
    <x v="91"/>
  </r>
  <r>
    <m/>
    <m/>
    <s v="4502555690"/>
    <s v="ZNB"/>
    <s v="0800"/>
    <s v=""/>
    <d v="2025-01-07T00:00:00"/>
    <d v="2024-12-01T00:00:00"/>
    <d v="2025-12-31T00:00:00"/>
    <m/>
    <s v="42603805"/>
    <s v="דרור חן"/>
    <s v="203260922"/>
    <s v="3"/>
    <n v="65775.320000000007"/>
    <s v="ILS"/>
    <n v="65775.320000000007"/>
    <n v="26.64"/>
    <n v="17530.73"/>
    <n v="17520.939999999999"/>
    <n v="48254.38"/>
    <s v=""/>
    <s v=" שירותי הכוונה משפטית ראשונית ומיצוי זכויות בהתאם"/>
    <s v="X"/>
    <n v="0"/>
    <s v="@FM@"/>
    <s v="01"/>
    <s v=""/>
    <s v="038792313"/>
    <s v=" 40,885.25"/>
    <s v="אחיה משה רוזן"/>
    <n v="48254.38"/>
    <n v="12"/>
    <n v="8"/>
    <n v="4"/>
    <n v="26.64"/>
    <n v="0.66666666666666663"/>
    <x v="1"/>
    <s v="MayaLe@justice.gov.il "/>
    <x v="91"/>
  </r>
  <r>
    <m/>
    <m/>
    <s v="4502555696"/>
    <s v="ZNB"/>
    <s v="0800"/>
    <s v=""/>
    <d v="2025-01-07T00:00:00"/>
    <d v="2024-12-01T00:00:00"/>
    <d v="2025-12-31T00:00:00"/>
    <m/>
    <s v="42863233"/>
    <s v="הלר רונן שמואל"/>
    <s v="022525695"/>
    <s v="3"/>
    <n v="65775.320000000007"/>
    <s v="ILS"/>
    <n v="65775.320000000007"/>
    <n v="20.28"/>
    <n v="13344.38"/>
    <n v="13337.15"/>
    <n v="52438.17"/>
    <s v=""/>
    <s v=" שירותי הכוונה משפטית ראשונית ומיצוי זכויות בהתאם"/>
    <s v="X"/>
    <n v="0"/>
    <s v="@FM@"/>
    <s v="01"/>
    <s v=""/>
    <s v="038792313"/>
    <s v=" 44,433.00"/>
    <s v="אחיה משה רוזן"/>
    <n v="52438.17"/>
    <n v="12"/>
    <n v="8"/>
    <n v="4"/>
    <n v="20.28"/>
    <n v="0.66666666666666663"/>
    <x v="1"/>
    <s v="MayaLe@justice.gov.il "/>
    <x v="91"/>
  </r>
  <r>
    <m/>
    <m/>
    <s v="4502555707"/>
    <s v="ZNB"/>
    <s v="0800"/>
    <s v=""/>
    <d v="2025-01-07T00:00:00"/>
    <d v="2024-12-01T00:00:00"/>
    <d v="2025-12-31T00:00:00"/>
    <m/>
    <s v="42864381"/>
    <s v="לוי שרית"/>
    <s v="036033850"/>
    <s v="3"/>
    <n v="65775.320000000007"/>
    <s v="ILS"/>
    <n v="65775.320000000007"/>
    <n v="15.48"/>
    <n v="10183.379999999999"/>
    <n v="10183.379999999999"/>
    <n v="55591.94"/>
    <s v=""/>
    <s v=" שירותי הכוונה משפטית ראשונית ומיצוי זכויות בהתאם"/>
    <s v="X"/>
    <n v="0"/>
    <s v="@FM@"/>
    <s v="01"/>
    <s v=""/>
    <s v="038792313"/>
    <s v=" 47,111.82"/>
    <s v="אחיה משה רוזן"/>
    <n v="55591.94"/>
    <n v="12"/>
    <n v="8"/>
    <n v="4"/>
    <n v="15.48"/>
    <n v="0.66666666666666663"/>
    <x v="0"/>
    <s v="MayaLe@justice.gov.il "/>
    <x v="91"/>
  </r>
  <r>
    <m/>
    <m/>
    <s v="4502555848"/>
    <s v="ZNB"/>
    <s v="0800"/>
    <s v=""/>
    <d v="2025-01-08T00:00:00"/>
    <d v="2024-12-01T00:00:00"/>
    <d v="2025-12-31T00:00:00"/>
    <m/>
    <s v="40357417"/>
    <s v="עו&quot;ד איתן להמן"/>
    <s v="514223510"/>
    <s v="3"/>
    <n v="65775.320000000007"/>
    <s v="ILS"/>
    <n v="65775.320000000007"/>
    <n v="0"/>
    <n v="0"/>
    <n v="0"/>
    <n v="65775.320000000007"/>
    <s v=""/>
    <s v=" שירותי הכוונה משפטית ראשונית ומיצוי זכויות בהתאם"/>
    <s v="X"/>
    <n v="0"/>
    <s v="@FM@"/>
    <s v="01"/>
    <s v=""/>
    <s v="038792313"/>
    <s v=" 55,741.80"/>
    <s v="אחיה משה רוזן"/>
    <n v="65775.320000000007"/>
    <n v="12"/>
    <n v="8"/>
    <n v="4"/>
    <n v="0"/>
    <n v="0.66666666666666663"/>
    <x v="0"/>
    <s v="MayaLe@justice.gov.il "/>
    <x v="91"/>
  </r>
  <r>
    <m/>
    <m/>
    <s v="4502556154"/>
    <s v="ZNB"/>
    <s v="0800"/>
    <s v=""/>
    <d v="2025-01-08T00:00:00"/>
    <d v="2024-12-01T00:00:00"/>
    <d v="2025-12-31T00:00:00"/>
    <m/>
    <s v="42566955"/>
    <s v="סיגרון אורית"/>
    <s v="034902825"/>
    <s v="3"/>
    <n v="65775.320000000007"/>
    <s v="ILS"/>
    <n v="65775.320000000007"/>
    <n v="6.89"/>
    <n v="4534.74"/>
    <n v="4534.74"/>
    <n v="61240.58"/>
    <s v=""/>
    <s v=" שירותי הכוונה משפטית ראשונית ומיצוי זכויות בהתאם"/>
    <s v="X"/>
    <n v="0"/>
    <s v="@FM@"/>
    <s v="01"/>
    <s v=""/>
    <s v="038792313"/>
    <s v=" 51,898.80"/>
    <s v="אחיה משה רוזן"/>
    <n v="61240.58"/>
    <n v="12"/>
    <n v="8"/>
    <n v="4"/>
    <n v="6.89"/>
    <n v="0.66666666666666663"/>
    <x v="0"/>
    <s v="MayaLe@justice.gov.il "/>
    <x v="91"/>
  </r>
  <r>
    <m/>
    <m/>
    <s v="4502556162"/>
    <s v="ZNB"/>
    <s v="0800"/>
    <s v=""/>
    <d v="2025-01-08T00:00:00"/>
    <d v="2024-12-01T00:00:00"/>
    <d v="2025-12-31T00:00:00"/>
    <m/>
    <s v="40443101"/>
    <s v="שחם אליעד אליהו"/>
    <s v="024681371"/>
    <s v="3"/>
    <n v="65780.28"/>
    <s v="ILS"/>
    <n v="65780.28"/>
    <n v="6.54"/>
    <n v="4305.09"/>
    <n v="4305.09"/>
    <n v="61475.19"/>
    <s v=""/>
    <s v=" שירותי הכוונה משפטית ראשונית ומיצוי זכויות בהתאם"/>
    <s v="X"/>
    <n v="0"/>
    <s v="@FM@"/>
    <s v="01"/>
    <s v=""/>
    <s v="038792313"/>
    <s v=" 52,097.62"/>
    <s v=""/>
    <n v="61475.19"/>
    <n v="12"/>
    <n v="8"/>
    <n v="4"/>
    <n v="6.54"/>
    <n v="0.66666666666666663"/>
    <x v="0"/>
    <s v="MayaLe@justice.gov.il "/>
    <x v="91"/>
  </r>
  <r>
    <m/>
    <m/>
    <s v="4502556167"/>
    <s v="ZNB"/>
    <s v="0800"/>
    <s v=""/>
    <d v="2025-01-08T00:00:00"/>
    <d v="2024-12-01T00:00:00"/>
    <d v="2025-12-31T00:00:00"/>
    <m/>
    <s v="40931422"/>
    <s v="אסייאג ענת"/>
    <s v="028419745"/>
    <s v="3"/>
    <n v="65775.320000000007"/>
    <s v="ILS"/>
    <n v="65775.320000000007"/>
    <n v="15.7"/>
    <n v="10326.26"/>
    <n v="10326.26"/>
    <n v="55449.06"/>
    <s v=""/>
    <s v=" שירותי הכוונה משפטית ראשונית ומיצוי זכויות בהתאם"/>
    <s v="X"/>
    <n v="0"/>
    <s v="@FM@"/>
    <s v="01"/>
    <s v=""/>
    <s v="038792313"/>
    <s v=" 46,990.73"/>
    <s v="אחיה משה רוזן"/>
    <n v="55449.06"/>
    <n v="12"/>
    <n v="8"/>
    <n v="4"/>
    <n v="15.7"/>
    <n v="0.66666666666666663"/>
    <x v="0"/>
    <s v="MayaLe@justice.gov.il "/>
    <x v="91"/>
  </r>
  <r>
    <m/>
    <m/>
    <s v="4502560279"/>
    <s v="ZNB"/>
    <s v="0800"/>
    <s v=""/>
    <d v="2025-01-19T00:00:00"/>
    <d v="2024-12-01T00:00:00"/>
    <d v="2025-12-31T00:00:00"/>
    <m/>
    <s v="42203635"/>
    <s v="עזרא שגיב ויפעת - משרד עורכי דין"/>
    <s v="515971927"/>
    <s v="3"/>
    <n v="197272.4"/>
    <s v="ILS"/>
    <n v="197272.4"/>
    <n v="0"/>
    <n v="0"/>
    <n v="0"/>
    <n v="197272.4"/>
    <s v=""/>
    <s v=" שירותי הכוונה משפטית ראשונית ומיצוי זכויות בהתאם"/>
    <s v="X"/>
    <n v="0"/>
    <s v="@FM@"/>
    <s v="01"/>
    <s v=""/>
    <s v="038792313"/>
    <s v="167,180.00"/>
    <s v=""/>
    <n v="197272.4"/>
    <n v="12"/>
    <n v="8"/>
    <n v="4"/>
    <n v="0"/>
    <n v="0.66666666666666663"/>
    <x v="0"/>
    <s v="MayaLe@justice.gov.il "/>
    <x v="91"/>
  </r>
  <r>
    <m/>
    <m/>
    <s v="4502560284"/>
    <s v="ZNB"/>
    <s v="0800"/>
    <s v=""/>
    <d v="2025-01-19T00:00:00"/>
    <d v="2024-12-01T00:00:00"/>
    <d v="2025-12-31T00:00:00"/>
    <s v="מאיה לוי"/>
    <s v="42488703"/>
    <s v="זרחיה-רוזן רני"/>
    <s v="039096185"/>
    <s v="3"/>
    <n v="65775.320000000007"/>
    <s v="ILS"/>
    <n v="65775.320000000007"/>
    <n v="26.33"/>
    <n v="18550.009999999998"/>
    <n v="17317.349999999999"/>
    <n v="48457.97"/>
    <s v=""/>
    <s v=" שירותי הכוונה משפטית ראשונית ומיצוי זכויות בהתאם"/>
    <s v="X"/>
    <n v="0"/>
    <s v="@FM@"/>
    <s v="01"/>
    <s v=""/>
    <s v="038792313"/>
    <s v=" 38,977.14"/>
    <s v="אחיה משה רוזן"/>
    <n v="48457.97"/>
    <n v="12"/>
    <n v="8"/>
    <n v="4"/>
    <n v="26.33"/>
    <n v="0.66666666666666663"/>
    <x v="1"/>
    <s v="MayaLe@justice.gov.il "/>
    <x v="91"/>
  </r>
  <r>
    <m/>
    <m/>
    <s v="4502573597"/>
    <s v="ZPFC"/>
    <s v="0800"/>
    <s v=""/>
    <d v="2025-02-17T00:00:00"/>
    <d v="2024-12-09T00:00:00"/>
    <d v="2025-12-08T00:00:00"/>
    <s v="סתיו יצקן יפת"/>
    <s v="40496030"/>
    <s v="שמידט בן צבי פרלשטיין ושות' - רואי"/>
    <s v="540235512"/>
    <s v="3"/>
    <n v="354000"/>
    <s v="ILS"/>
    <n v="354000"/>
    <n v="30.11"/>
    <n v="292507.84000000003"/>
    <n v="107799.73"/>
    <n v="254120.7"/>
    <s v=""/>
    <s v=" התקשרות עם משרד רו&quot;ח למתן שירותי בדיקת בקשות להקצ"/>
    <s v="X"/>
    <n v="0"/>
    <s v="@FM@"/>
    <s v="07"/>
    <s v=""/>
    <s v="206787160"/>
    <s v=" 52,112.00"/>
    <s v="צורי חדד"/>
    <n v="247397.81"/>
    <n v="11"/>
    <n v="7"/>
    <n v="4"/>
    <n v="30.11"/>
    <n v="0.63636363636363635"/>
    <x v="1"/>
    <e v="#N/A"/>
    <x v="12"/>
  </r>
  <r>
    <m/>
    <m/>
    <s v="4502587148"/>
    <s v="ZPFC"/>
    <s v="0800"/>
    <s v=""/>
    <d v="2025-03-26T00:00:00"/>
    <m/>
    <m/>
    <s v="שוהם אבינועם"/>
    <s v="40001575"/>
    <s v="קולמוס ביט (2002)  בע&quot;מ"/>
    <s v="513325472"/>
    <s v="3"/>
    <n v="16911.47"/>
    <s v="ILS"/>
    <n v="16911.47"/>
    <n v="30.75"/>
    <n v="5093.1099999999997"/>
    <n v="5184.6000000000004"/>
    <n v="12223.25"/>
    <s v=""/>
    <s v=" חטיבת תפעול ולוגיסטיקה אבי לוי 0546440663 התשלום"/>
    <s v="X"/>
    <n v="0"/>
    <s v="@FM@"/>
    <s v="07"/>
    <s v=""/>
    <s v="315174656"/>
    <s v=""/>
    <s v="אברהם לוי"/>
    <n v="11818.36"/>
    <n v="0"/>
    <n v="1507"/>
    <e v="#NUM!"/>
    <n v="30.75"/>
    <e v="#DIV/0!"/>
    <x v="3"/>
    <e v="#N/A"/>
    <x v="318"/>
  </r>
  <r>
    <m/>
    <m/>
    <s v="4502588089"/>
    <s v="ZPFC"/>
    <s v="0800"/>
    <s v=""/>
    <d v="2025-03-30T00:00:00"/>
    <m/>
    <m/>
    <m/>
    <s v="40001212"/>
    <s v="שחר - מוצרי נייר בע&quot;מ"/>
    <s v="511219933"/>
    <s v="3"/>
    <n v="19031.04"/>
    <s v="ILS"/>
    <n v="19031.04"/>
    <n v="0"/>
    <n v="0"/>
    <n v="0"/>
    <n v="19396.099999999999"/>
    <s v=""/>
    <s v=" נייר אקולוגי 75 או 80 גרם. חטיבת תפעול ולוגיסטיקה"/>
    <s v="X"/>
    <n v="0"/>
    <s v="@FM@"/>
    <s v="07"/>
    <s v=""/>
    <s v="315174656"/>
    <s v=""/>
    <s v="סאלח ח'יר"/>
    <n v="19031.04"/>
    <n v="0"/>
    <n v="1507"/>
    <e v="#NUM!"/>
    <n v="0"/>
    <e v="#DIV/0!"/>
    <x v="3"/>
    <e v="#N/A"/>
    <x v="192"/>
  </r>
  <r>
    <m/>
    <m/>
    <s v="4502588149"/>
    <s v="ZNB"/>
    <s v="0800"/>
    <s v=""/>
    <d v="2025-03-30T00:00:00"/>
    <d v="2025-03-13T00:00:00"/>
    <d v="2026-02-28T00:00:00"/>
    <m/>
    <s v="41053279"/>
    <s v="עמותת מצמיחים - המרכז להפחתת אלימות"/>
    <s v=""/>
    <s v="3"/>
    <n v="98305"/>
    <s v="ILS"/>
    <n v="98305"/>
    <n v="0"/>
    <n v="0"/>
    <n v="0"/>
    <n v="98305"/>
    <s v=""/>
    <s v=" פיתוח הדרכות וסדנאות בנושא מניעת גזענות עבור היחי"/>
    <s v=""/>
    <n v="0"/>
    <s v="@FM@"/>
    <s v="23"/>
    <s v="01"/>
    <s v="315174656"/>
    <s v=""/>
    <s v="רבקה בקי בן שמעון"/>
    <n v="98305"/>
    <n v="11"/>
    <n v="4"/>
    <n v="6"/>
    <n v="0"/>
    <n v="0.36363636363636365"/>
    <x v="2"/>
    <e v="#N/A"/>
    <x v="1071"/>
  </r>
  <r>
    <m/>
    <m/>
    <s v="4502590820"/>
    <s v="ZPFC"/>
    <s v="0800"/>
    <s v=""/>
    <d v="2025-04-07T00:00:00"/>
    <m/>
    <m/>
    <m/>
    <s v="40001575"/>
    <s v="קולמוס ביט (2002)  בע&quot;מ"/>
    <s v="513325472"/>
    <s v="3"/>
    <n v="1608.4"/>
    <s v="ILS"/>
    <n v="1608.4"/>
    <n v="103.94"/>
    <n v="1608.4"/>
    <n v="1672.53"/>
    <n v="0"/>
    <s v=""/>
    <s v=" כיבוד משקי פרקליטות מחוז חיפה  אזרחי שרה אביגיל א"/>
    <s v="X"/>
    <n v="0"/>
    <s v="@FM@"/>
    <s v="07"/>
    <s v=""/>
    <s v="315174656"/>
    <s v=""/>
    <s v="ליטל אלקסלסי"/>
    <n v="0"/>
    <n v="0"/>
    <n v="1507"/>
    <e v="#NUM!"/>
    <n v="103.94"/>
    <e v="#DIV/0!"/>
    <x v="3"/>
    <e v="#N/A"/>
    <x v="175"/>
  </r>
  <r>
    <m/>
    <m/>
    <s v="4502599713"/>
    <s v="ZPFC"/>
    <s v="0800"/>
    <s v=""/>
    <d v="2025-05-08T00:00:00"/>
    <m/>
    <m/>
    <m/>
    <s v="40001103"/>
    <s v="קרביץ )4791( בעמ"/>
    <s v="510674039"/>
    <s v="3"/>
    <n v="9963.77"/>
    <s v="ILS"/>
    <n v="9963.77"/>
    <n v="0"/>
    <n v="0"/>
    <n v="0"/>
    <n v="10305.06"/>
    <s v=""/>
    <s v=" ציוד משרדי עבור פרקליטות חיפה אזרחי שרה אביגיל אה"/>
    <s v="X"/>
    <n v="0"/>
    <s v="@FM@"/>
    <s v="07"/>
    <s v=""/>
    <s v="315174656"/>
    <s v=""/>
    <s v="ליטל אלקסלסי"/>
    <n v="9963.77"/>
    <n v="0"/>
    <n v="1507"/>
    <e v="#NUM!"/>
    <n v="0"/>
    <e v="#DIV/0!"/>
    <x v="3"/>
    <e v="#N/A"/>
    <x v="171"/>
  </r>
  <r>
    <m/>
    <m/>
    <s v="4502601865"/>
    <s v="ZPFC"/>
    <s v="0800"/>
    <s v=""/>
    <d v="2025-05-14T00:00:00"/>
    <m/>
    <m/>
    <m/>
    <s v="40314085"/>
    <s v="שרון סחר בע&quot;מ"/>
    <s v=""/>
    <s v="3"/>
    <n v="5841"/>
    <s v="ILS"/>
    <n v="5841"/>
    <n v="0"/>
    <n v="0"/>
    <n v="0"/>
    <n v="6041.11"/>
    <s v=""/>
    <s v=" מכונת כריכה עבור פרקליטות חיפה אזרחי שרה אביגיל א"/>
    <s v="X"/>
    <n v="0"/>
    <s v="@FM@"/>
    <s v="07"/>
    <s v=""/>
    <s v="315174656"/>
    <s v=""/>
    <s v="ליטל אלקסלסי"/>
    <n v="5841"/>
    <n v="0"/>
    <n v="1507"/>
    <e v="#NUM!"/>
    <n v="0"/>
    <e v="#DIV/0!"/>
    <x v="3"/>
    <e v="#N/A"/>
    <x v="1072"/>
  </r>
  <r>
    <m/>
    <m/>
    <s v="4502601872"/>
    <s v="ZPFC"/>
    <s v="0800"/>
    <s v=""/>
    <d v="2025-05-14T00:00:00"/>
    <m/>
    <m/>
    <m/>
    <s v="40001212"/>
    <s v="שחר - מוצרי נייר בע&quot;מ"/>
    <s v="511219933"/>
    <s v="3"/>
    <n v="63436.800000000003"/>
    <s v="ILS"/>
    <n v="63436.800000000003"/>
    <n v="30"/>
    <n v="19031.04"/>
    <n v="19331"/>
    <n v="45257.56"/>
    <s v=""/>
    <s v=" נייר אקולוגי 75 או 80 גרם. עבור פרקליטות חיפה פלי"/>
    <s v="X"/>
    <n v="0"/>
    <s v="@FM@"/>
    <s v="07"/>
    <s v=""/>
    <s v="315174656"/>
    <s v=""/>
    <s v="רדה שוחט אלון"/>
    <n v="44405.760000000002"/>
    <n v="0"/>
    <n v="1507"/>
    <e v="#NUM!"/>
    <n v="30"/>
    <e v="#DIV/0!"/>
    <x v="3"/>
    <e v="#N/A"/>
    <x v="192"/>
  </r>
  <r>
    <m/>
    <m/>
    <s v="4502602410"/>
    <s v="ZPFC"/>
    <s v="0800"/>
    <s v=""/>
    <d v="2025-05-15T00:00:00"/>
    <m/>
    <m/>
    <m/>
    <s v="40200779"/>
    <s v="א&quot;ד מירז תעשיות בע&quot;מ"/>
    <s v="511402125"/>
    <s v="3"/>
    <n v="9009.89"/>
    <s v="ILS"/>
    <n v="9009.89"/>
    <n v="0"/>
    <n v="0"/>
    <n v="0"/>
    <n v="8587.0400000000009"/>
    <s v=""/>
    <s v=" ריהוט משרדי - מכרז 08-2021 - א.ד.מירז פרקליטות חי"/>
    <s v="X"/>
    <n v="0"/>
    <s v="@FM@"/>
    <s v="07"/>
    <s v=""/>
    <s v="315174656"/>
    <s v=""/>
    <s v="רדה שוחט אלון"/>
    <n v="9009.89"/>
    <n v="0"/>
    <n v="1507"/>
    <e v="#NUM!"/>
    <n v="0"/>
    <e v="#DIV/0!"/>
    <x v="3"/>
    <e v="#N/A"/>
    <x v="219"/>
  </r>
  <r>
    <m/>
    <m/>
    <s v="4502603792"/>
    <s v="ZPFC"/>
    <s v="0800"/>
    <s v=""/>
    <d v="2025-05-19T00:00:00"/>
    <m/>
    <m/>
    <m/>
    <s v="40001212"/>
    <s v="שחר - מוצרי נייר בע&quot;מ"/>
    <s v="511219933"/>
    <s v="3"/>
    <n v="7929.6"/>
    <s v="ILS"/>
    <n v="7929.6"/>
    <n v="100"/>
    <n v="7929.6"/>
    <n v="8081.7"/>
    <n v="0"/>
    <s v=""/>
    <s v=" נייר אקולוגי 75 או 80 גרם. פרקליטות חיפה אזרחי שר"/>
    <s v="X"/>
    <n v="0"/>
    <s v="@FM@"/>
    <s v="07"/>
    <s v=""/>
    <s v="315174656"/>
    <s v=""/>
    <s v="ליטל אלקסלסי"/>
    <n v="0"/>
    <n v="0"/>
    <n v="1507"/>
    <e v="#NUM!"/>
    <n v="100"/>
    <e v="#DIV/0!"/>
    <x v="3"/>
    <e v="#N/A"/>
    <x v="192"/>
  </r>
  <r>
    <m/>
    <m/>
    <s v="4502604846"/>
    <s v="ZPFC"/>
    <s v="0800"/>
    <s v=""/>
    <d v="2025-05-21T00:00:00"/>
    <m/>
    <m/>
    <m/>
    <s v="40001212"/>
    <s v="שחר - מוצרי נייר בע&quot;מ"/>
    <s v="511219933"/>
    <s v="3"/>
    <n v="15859.2"/>
    <s v="ILS"/>
    <n v="15859.2"/>
    <n v="0"/>
    <n v="0"/>
    <n v="0"/>
    <n v="16163.41"/>
    <s v=""/>
    <s v=" נייר אקולוגי 75 או 80 גרם. פרקליטות חיפה אזרחי שר"/>
    <s v="X"/>
    <n v="0"/>
    <s v="@FM@"/>
    <s v="07"/>
    <s v=""/>
    <s v="315174656"/>
    <s v=""/>
    <s v="ליטל אלקסלסי"/>
    <n v="15859.2"/>
    <n v="0"/>
    <n v="1507"/>
    <e v="#NUM!"/>
    <n v="0"/>
    <e v="#DIV/0!"/>
    <x v="3"/>
    <e v="#N/A"/>
    <x v="192"/>
  </r>
  <r>
    <m/>
    <m/>
    <s v="4502605142"/>
    <s v="ZPFC"/>
    <s v="0800"/>
    <s v=""/>
    <d v="2025-05-22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אורתופדי פרקליטות חיפה אזרחי שרה אביגיל אהרון"/>
    <s v="X"/>
    <n v="0"/>
    <s v="@FM@"/>
    <s v="07"/>
    <s v=""/>
    <s v="315174656"/>
    <s v=""/>
    <s v="ליטל אלקסלסי"/>
    <n v="932.2"/>
    <n v="0"/>
    <n v="1507"/>
    <e v="#NUM!"/>
    <n v="0"/>
    <e v="#DIV/0!"/>
    <x v="3"/>
    <e v="#N/A"/>
    <x v="762"/>
  </r>
  <r>
    <m/>
    <m/>
    <s v="4502605150"/>
    <s v="ZPFC"/>
    <s v="0800"/>
    <s v=""/>
    <d v="2025-05-22T00:00:00"/>
    <m/>
    <m/>
    <m/>
    <s v="40001212"/>
    <s v="שחר - מוצרי נייר בע&quot;מ"/>
    <s v="511219933"/>
    <s v="3"/>
    <n v="47577.599999999999"/>
    <s v="ILS"/>
    <n v="47577.599999999999"/>
    <n v="0"/>
    <n v="0"/>
    <n v="0"/>
    <n v="48490.239999999998"/>
    <s v=""/>
    <s v=" נייר אקולוגי 75 או 80 גרם. פרקליטות חיפה פלילי לו"/>
    <s v="X"/>
    <n v="0"/>
    <s v="@FM@"/>
    <s v="07"/>
    <s v=""/>
    <s v="315174656"/>
    <s v=""/>
    <s v="רדה שוחט אלון"/>
    <n v="47577.599999999999"/>
    <n v="0"/>
    <n v="1507"/>
    <e v="#NUM!"/>
    <n v="0"/>
    <e v="#DIV/0!"/>
    <x v="3"/>
    <e v="#N/A"/>
    <x v="192"/>
  </r>
  <r>
    <m/>
    <m/>
    <s v="4502605342"/>
    <s v="ZPFC"/>
    <s v="0800"/>
    <s v=""/>
    <d v="2025-05-22T00:00:00"/>
    <m/>
    <m/>
    <m/>
    <s v="40364068"/>
    <s v="או.די. אופיס דיזיין בע&quot;מ"/>
    <s v="513767426"/>
    <s v="3"/>
    <n v="4024.98"/>
    <s v="ILS"/>
    <n v="4024.98"/>
    <n v="0"/>
    <n v="0"/>
    <n v="0"/>
    <n v="3836.09"/>
    <s v=""/>
    <s v=" ריהוט משרדי פרקליטות חיפה אזרחי שרה אביגיל אהרון,"/>
    <s v="X"/>
    <n v="0"/>
    <s v="@FM@"/>
    <s v="07"/>
    <s v=""/>
    <s v="315174656"/>
    <s v=""/>
    <s v="ליטל אלקסלסי"/>
    <n v="4024.98"/>
    <n v="0"/>
    <n v="1507"/>
    <e v="#NUM!"/>
    <n v="0"/>
    <e v="#DIV/0!"/>
    <x v="3"/>
    <e v="#N/A"/>
    <x v="219"/>
  </r>
  <r>
    <m/>
    <m/>
    <s v="4502607103"/>
    <s v="ZPFC"/>
    <s v="0800"/>
    <s v=""/>
    <d v="2025-05-27T00:00:00"/>
    <m/>
    <m/>
    <m/>
    <s v="40376926"/>
    <s v="ברורמן עדנה"/>
    <s v="028900124"/>
    <s v="3"/>
    <n v="166.38"/>
    <s v="ILS"/>
    <n v="166.38"/>
    <n v="0"/>
    <n v="0"/>
    <n v="0"/>
    <n v="166.38"/>
    <s v=""/>
    <s v=" חותמות פרקליטות חיפה פלילי לוטם גגתי, 054-7530671"/>
    <s v=""/>
    <n v="0"/>
    <s v="@FM@"/>
    <s v="23"/>
    <s v="57"/>
    <s v="315174656"/>
    <s v=""/>
    <s v="רדה שוחט אלון"/>
    <n v="166.38"/>
    <n v="0"/>
    <n v="1507"/>
    <e v="#NUM!"/>
    <n v="0"/>
    <e v="#DIV/0!"/>
    <x v="3"/>
    <e v="#N/A"/>
    <x v="193"/>
  </r>
  <r>
    <m/>
    <m/>
    <s v="4502607165"/>
    <s v="ZPFC"/>
    <s v="0800"/>
    <s v=""/>
    <d v="2025-05-2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s v=" כסא אורתופדי פרקליטות חיפה אזרחי שרה אביגיל אהרון"/>
    <s v="X"/>
    <n v="0"/>
    <s v="@FM@"/>
    <s v="07"/>
    <s v=""/>
    <s v="315174656"/>
    <s v=""/>
    <s v="ליטל אלקסלסי"/>
    <n v="932.2"/>
    <n v="0"/>
    <n v="1507"/>
    <e v="#NUM!"/>
    <n v="0"/>
    <e v="#DIV/0!"/>
    <x v="3"/>
    <e v="#N/A"/>
    <x v="762"/>
  </r>
  <r>
    <m/>
    <m/>
    <s v="4502607169"/>
    <s v="ZPFC"/>
    <s v="0800"/>
    <s v=""/>
    <d v="2025-05-28T00:00:00"/>
    <m/>
    <m/>
    <s v="שוהם אבינועם"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s v=" כסא אורתופדי פרקליטות חיפה פלילי לוטם גגתי, 054-7"/>
    <s v="X"/>
    <n v="0"/>
    <s v="@FM@"/>
    <s v="07"/>
    <s v=""/>
    <s v="315174656"/>
    <s v=""/>
    <s v="רדה שוחט אלון"/>
    <n v="727.12"/>
    <n v="0"/>
    <n v="1507"/>
    <e v="#NUM!"/>
    <n v="0"/>
    <e v="#DIV/0!"/>
    <x v="3"/>
    <e v="#N/A"/>
    <x v="762"/>
  </r>
  <r>
    <m/>
    <m/>
    <s v="4501961756"/>
    <s v="ZPFC"/>
    <s v="0800"/>
    <s v=""/>
    <d v="2020-11-18T00:00:00"/>
    <d v="2020-08-30T00:00:00"/>
    <d v="2026-07-29T00:00:00"/>
    <s v="שיקו סופרי"/>
    <s v="50071138"/>
    <s v="NYMAN GIBSON MIRALIS"/>
    <s v=""/>
    <s v="6"/>
    <n v="401580"/>
    <s v="AUD"/>
    <n v="986842.69"/>
    <n v="54.07"/>
    <n v="268012.67"/>
    <n v="224461.46"/>
    <n v="453264.89"/>
    <s v=""/>
    <s v=" 16/06/2025: הארכת התקשרות ללא עלות תקציבית, בהתאם"/>
    <s v=""/>
    <n v="0"/>
    <s v="@FM@"/>
    <s v="23"/>
    <s v="79"/>
    <s v="055630974"/>
    <s v="162,487.51"/>
    <s v=""/>
    <n v="453264.89"/>
    <n v="70"/>
    <n v="59"/>
    <n v="11"/>
    <n v="54.07"/>
    <n v="0.84285714285714286"/>
    <x v="1"/>
    <e v="#N/A"/>
    <x v="1073"/>
  </r>
  <r>
    <m/>
    <m/>
    <s v="4502545234"/>
    <s v="ZPFC"/>
    <s v="0800"/>
    <s v=""/>
    <d v="2024-12-15T00:00:00"/>
    <d v="2024-12-09T00:00:00"/>
    <d v="2025-12-08T00:00:00"/>
    <s v="שיקו סופרי"/>
    <s v="40296952"/>
    <s v="שלדור בע&quot;מ"/>
    <s v="510922073"/>
    <s v="3"/>
    <n v="1386752.08"/>
    <s v="ILS"/>
    <n v="1386752.08"/>
    <n v="49.09"/>
    <n v="680769.21"/>
    <n v="680769.21"/>
    <n v="705982.86"/>
    <s v=""/>
    <s v=" 15/12/2025- התקשרות מכרז מרכזי 09-2020 , פרוטוקול"/>
    <s v=""/>
    <n v="0"/>
    <s v="@FM@"/>
    <s v="07"/>
    <s v=""/>
    <s v="055630974"/>
    <s v=""/>
    <s v="יאיר גרדין"/>
    <n v="705982.86"/>
    <n v="11"/>
    <n v="7"/>
    <n v="4"/>
    <n v="49.09"/>
    <n v="0.63636363636363635"/>
    <x v="1"/>
    <e v="#N/A"/>
    <x v="1074"/>
  </r>
  <r>
    <m/>
    <m/>
    <s v="4501380630"/>
    <s v="ZPFC"/>
    <s v="0800"/>
    <s v=""/>
    <d v="2017-03-20T00:00:00"/>
    <m/>
    <m/>
    <s v="שירן מנזור"/>
    <s v="40001337"/>
    <s v="גרפיטי - שיווק ציוד משרדי ונייר בע&quot;"/>
    <s v="511846156"/>
    <s v="3"/>
    <n v="5996.74"/>
    <s v="ILS"/>
    <n v="5996.74"/>
    <n v="100"/>
    <n v="5996.74"/>
    <n v="5996.73"/>
    <n v="0"/>
    <s v=""/>
    <s v=" ציוד משרדי עבור לוגיסטיקה ת&quot;א. איש קשר-יהודה כהן"/>
    <s v=""/>
    <n v="0"/>
    <s v="@FM@"/>
    <s v="07"/>
    <s v=""/>
    <s v="301748232"/>
    <s v=""/>
    <s v="יהודה כהן"/>
    <n v="0"/>
    <n v="0"/>
    <n v="1507"/>
    <e v="#NUM!"/>
    <n v="100"/>
    <e v="#DIV/0!"/>
    <x v="3"/>
    <e v="#N/A"/>
    <x v="171"/>
  </r>
  <r>
    <m/>
    <m/>
    <s v="4501421613"/>
    <s v="ZA"/>
    <s v="0800"/>
    <s v=""/>
    <d v="2017-06-18T00:00:00"/>
    <d v="2017-04-26T00:00:00"/>
    <d v="2024-12-31T00:00:00"/>
    <m/>
    <s v="40009065"/>
    <s v="ליאון,אורליצקי ושות רו"/>
    <s v="557614781"/>
    <s v="3"/>
    <n v="1846232.09"/>
    <s v="ILS"/>
    <n v="1846232.09"/>
    <n v="98.99"/>
    <n v="1500421.56"/>
    <n v="1487007.62"/>
    <n v="20631.23"/>
    <s v=""/>
    <s v=" שירותי ביקורת פנים ליחידות המשרד. בהתאם לפרוטוקול"/>
    <s v="X"/>
    <n v="0"/>
    <s v="@FM@"/>
    <s v="01"/>
    <s v=""/>
    <s v="301748232"/>
    <s v="215.99"/>
    <s v="יפית גורדון"/>
    <n v="18636.88"/>
    <n v="92"/>
    <n v="99"/>
    <e v="#NUM!"/>
    <n v="98.99"/>
    <n v="1.076086956521739"/>
    <x v="1"/>
    <e v="#N/A"/>
    <x v="1070"/>
  </r>
  <r>
    <m/>
    <m/>
    <s v="4501438988"/>
    <s v="ZPFC"/>
    <s v="0800"/>
    <s v=""/>
    <d v="2017-07-19T00:00:00"/>
    <m/>
    <m/>
    <m/>
    <s v="40001337"/>
    <s v="גרפיטי - שיווק ציוד משרדי ונייר בע&quot;"/>
    <s v="511846156"/>
    <s v="3"/>
    <n v="7644.16"/>
    <s v="ILS"/>
    <n v="7644.16"/>
    <n v="96"/>
    <n v="7285.62"/>
    <n v="7285.61"/>
    <n v="305.93"/>
    <s v=""/>
    <s v=" ציוד משרדי עבור הרשות לאיסור הלבנת הון. אשת קשר-ש"/>
    <s v=""/>
    <n v="0"/>
    <s v="@FM@"/>
    <s v="07"/>
    <s v=""/>
    <s v="301748232"/>
    <s v=""/>
    <s v=""/>
    <n v="305.93"/>
    <n v="0"/>
    <n v="1507"/>
    <e v="#NUM!"/>
    <n v="96"/>
    <e v="#DIV/0!"/>
    <x v="3"/>
    <e v="#N/A"/>
    <x v="171"/>
  </r>
  <r>
    <m/>
    <m/>
    <s v="4501472774"/>
    <s v="ZPFC"/>
    <s v="0800"/>
    <s v=""/>
    <d v="2017-10-01T00:00:00"/>
    <d v="2017-04-26T00:00:00"/>
    <d v="2025-12-31T00:00:00"/>
    <m/>
    <s v="40474353"/>
    <s v="א. לנדוי משרד עורך דין"/>
    <s v="557704228"/>
    <s v="3"/>
    <n v="3229390.91"/>
    <s v="ILS"/>
    <n v="3229390.91"/>
    <n v="80.58"/>
    <n v="1905474.89"/>
    <n v="1882517.58"/>
    <n v="627053.06999999995"/>
    <s v=""/>
    <s v=" 13/05/2025: נוספה שורה 60-הרחבת התקשרות בהיקף של"/>
    <s v=""/>
    <n v="0"/>
    <s v="@FM@"/>
    <s v="23"/>
    <s v="09"/>
    <s v="301748232"/>
    <s v="501,234.75"/>
    <s v="שמרית הרוש"/>
    <n v="627053.06999999995"/>
    <n v="104"/>
    <n v="99"/>
    <n v="4"/>
    <n v="80.58"/>
    <n v="0.95192307692307687"/>
    <x v="1"/>
    <e v="#N/A"/>
    <x v="1075"/>
  </r>
  <r>
    <m/>
    <m/>
    <s v="4501682184"/>
    <s v="ZPFC"/>
    <s v="0800"/>
    <s v=""/>
    <d v="2018-12-12T00:00:00"/>
    <d v="2018-07-16T00:00:00"/>
    <d v="2025-07-31T00:00:00"/>
    <m/>
    <s v="50055414"/>
    <s v="CROWELL END MORING LLP"/>
    <s v=""/>
    <s v="2"/>
    <n v="1059524.3999999999"/>
    <s v="USD"/>
    <n v="3971097.45"/>
    <n v="67.11"/>
    <n v="894691.97"/>
    <n v="865695.5"/>
    <n v="1306120.3999999999"/>
    <s v=""/>
    <s v=" 17.07.25: שונה תאריך אספקה בהתאם לבקשת מחלקת תקצי"/>
    <s v=""/>
    <n v="0"/>
    <s v="@FM@"/>
    <s v="79"/>
    <s v=""/>
    <s v="301748232"/>
    <s v="343,134.19"/>
    <s v=""/>
    <n v="1306120.3999999999"/>
    <n v="84"/>
    <n v="84"/>
    <e v="#NUM!"/>
    <n v="67.11"/>
    <n v="1"/>
    <x v="1"/>
    <e v="#N/A"/>
    <x v="89"/>
  </r>
  <r>
    <m/>
    <m/>
    <s v="4501684943"/>
    <s v="ZPFC"/>
    <s v="0800"/>
    <s v=""/>
    <d v="2018-12-17T00:00:00"/>
    <d v="2018-07-16T00:00:00"/>
    <d v="2025-07-31T00:00:00"/>
    <m/>
    <s v="50020431"/>
    <s v="HARTMANN DOHERTY ROSA BERMAN &amp; BULB"/>
    <s v=""/>
    <s v="2"/>
    <n v="736030"/>
    <s v="USD"/>
    <n v="2780721.34"/>
    <n v="53.31"/>
    <n v="174249.22"/>
    <n v="131452.95000000001"/>
    <n v="1298185.3"/>
    <s v=""/>
    <s v=" 17.07.25: שונה תאריך אספקה בהתאם לבקשת מחלקת תקצי"/>
    <s v=""/>
    <n v="0"/>
    <s v="@FM@"/>
    <s v="79"/>
    <s v=""/>
    <s v="301748232"/>
    <s v="333,305.00"/>
    <s v=""/>
    <n v="1298185.3"/>
    <n v="84"/>
    <n v="84"/>
    <e v="#NUM!"/>
    <n v="53.31"/>
    <n v="1"/>
    <x v="1"/>
    <e v="#N/A"/>
    <x v="89"/>
  </r>
  <r>
    <m/>
    <m/>
    <s v="4501690203"/>
    <s v="ZPFC"/>
    <s v="0800"/>
    <s v=""/>
    <d v="2018-12-27T00:00:00"/>
    <d v="2018-07-16T00:00:00"/>
    <d v="2025-07-31T00:00:00"/>
    <m/>
    <s v="50003136"/>
    <s v="ARNOLD &amp; PORTER LTD"/>
    <s v=""/>
    <s v="2"/>
    <n v="2544369.2999999998"/>
    <s v="USD"/>
    <n v="9602449.7400000002"/>
    <n v="83.19"/>
    <n v="6757777.5300000003"/>
    <n v="6728239.5700000003"/>
    <n v="1614474.53"/>
    <s v=""/>
    <s v=" 17.07.25: שונה תאריך אספקה בהתאם לבקשת מחלקת תקצי"/>
    <s v=""/>
    <n v="0"/>
    <s v="@FM@"/>
    <s v="23"/>
    <s v="90"/>
    <s v="301748232"/>
    <s v="355,064.42"/>
    <s v=""/>
    <n v="1614474.53"/>
    <n v="84"/>
    <n v="84"/>
    <e v="#NUM!"/>
    <n v="83.19"/>
    <n v="1"/>
    <x v="1"/>
    <e v="#N/A"/>
    <x v="89"/>
  </r>
  <r>
    <m/>
    <m/>
    <s v="4501690551"/>
    <s v="ZPFC"/>
    <s v="0800"/>
    <s v=""/>
    <d v="2018-12-27T00:00:00"/>
    <d v="2018-07-16T00:00:00"/>
    <d v="2025-07-31T00:00:00"/>
    <m/>
    <s v="50055422"/>
    <s v="WILMR  CUTLER PICKRRING HALE"/>
    <s v=""/>
    <s v="2"/>
    <n v="958110"/>
    <s v="USD"/>
    <n v="3615907.14"/>
    <n v="61.48"/>
    <n v="480381.6"/>
    <n v="480354.01"/>
    <n v="1392825.92"/>
    <s v=""/>
    <s v=" 17.07.25: שונה תאריך אספקה בהתאם לבקשת מחלקת תקצי"/>
    <s v=""/>
    <n v="0"/>
    <s v="@FM@"/>
    <s v="79"/>
    <s v=""/>
    <s v="301748232"/>
    <s v="359,832.17"/>
    <s v=""/>
    <n v="1392825.92"/>
    <n v="84"/>
    <n v="84"/>
    <e v="#NUM!"/>
    <n v="61.48"/>
    <n v="1"/>
    <x v="1"/>
    <e v="#N/A"/>
    <x v="89"/>
  </r>
  <r>
    <m/>
    <m/>
    <s v="4501726133"/>
    <s v="ZA"/>
    <s v="0800"/>
    <s v=""/>
    <d v="2019-03-07T00:00:00"/>
    <d v="2018-12-03T00:00:00"/>
    <d v="2025-12-03T00:00:00"/>
    <m/>
    <s v="40460801"/>
    <s v="רוזנברג רובינס רתם"/>
    <s v="066094285"/>
    <s v="3"/>
    <n v="767694.82"/>
    <s v="ILS"/>
    <n v="767694.82"/>
    <n v="98.44"/>
    <n v="587442.31000000006"/>
    <n v="597753.54"/>
    <n v="13049.67"/>
    <s v=""/>
    <s v=" 27.04.2025: הארכת התקשרות ללא עלות תקציבית לניצול"/>
    <s v="X"/>
    <n v="0"/>
    <s v="@FM@"/>
    <s v="76"/>
    <s v=""/>
    <s v="301748232"/>
    <s v="  9,161.10"/>
    <s v="עדי מרום"/>
    <n v="11938.18"/>
    <n v="84"/>
    <n v="80"/>
    <n v="4"/>
    <n v="98.44"/>
    <n v="0.95238095238095233"/>
    <x v="1"/>
    <e v="#N/A"/>
    <x v="1076"/>
  </r>
  <r>
    <m/>
    <m/>
    <s v="4501803315"/>
    <s v="ZNB"/>
    <s v="0800"/>
    <s v=""/>
    <d v="2019-09-09T00:00:00"/>
    <m/>
    <m/>
    <m/>
    <s v="10000192"/>
    <s v="מינהל הדיור הממשלתי"/>
    <s v="500105994"/>
    <s v="3"/>
    <n v="70200"/>
    <s v="ILS"/>
    <n v="70200"/>
    <n v="85.6"/>
    <n v="66409.2"/>
    <n v="60047.45"/>
    <n v="0"/>
    <s v=""/>
    <s v=" ליווי פרויקט בינוי עבור פרקליטות צפון נצרת עלית."/>
    <s v=""/>
    <n v="0"/>
    <s v="@FM@"/>
    <s v="85"/>
    <s v=""/>
    <s v="301748232"/>
    <s v=""/>
    <s v=""/>
    <n v="10108.799999999999"/>
    <n v="0"/>
    <n v="1507"/>
    <e v="#NUM!"/>
    <n v="85.6"/>
    <e v="#DIV/0!"/>
    <x v="3"/>
    <e v="#N/A"/>
    <x v="1077"/>
  </r>
  <r>
    <m/>
    <m/>
    <s v="4501807544"/>
    <s v="ZPFC"/>
    <s v="0800"/>
    <s v=""/>
    <d v="2019-09-19T00:00:00"/>
    <d v="2019-09-01T00:00:00"/>
    <d v="2025-07-31T00:00:00"/>
    <m/>
    <s v="50055419"/>
    <s v="CLEARY GOTTLIEB STEEN END HAMILTON"/>
    <s v=""/>
    <s v="3"/>
    <n v="573211.15"/>
    <s v="USD"/>
    <n v="2029740.68"/>
    <n v="52.34"/>
    <n v="91832.17"/>
    <n v="91832.17"/>
    <n v="967440.68"/>
    <s v=""/>
    <s v=" 17.07.25: שונה תאריך אספקה בהתאם לבקשת מחלקת תקצי"/>
    <s v=""/>
    <n v="0"/>
    <s v="@FM@"/>
    <s v="79"/>
    <s v=""/>
    <s v="301748232"/>
    <s v="273,211.15"/>
    <s v=""/>
    <n v="967440.68"/>
    <n v="70"/>
    <n v="71"/>
    <e v="#NUM!"/>
    <n v="52.34"/>
    <n v="1.0142857142857142"/>
    <x v="1"/>
    <e v="#N/A"/>
    <x v="89"/>
  </r>
  <r>
    <m/>
    <m/>
    <s v="4501808079"/>
    <s v="ZPFC"/>
    <s v="0800"/>
    <s v=""/>
    <d v="2019-09-22T00:00:00"/>
    <d v="2019-09-11T00:00:00"/>
    <d v="2025-12-31T00:00:00"/>
    <m/>
    <s v="40009065"/>
    <s v="ליאון,אורליצקי ושות רו"/>
    <s v="557614781"/>
    <s v="3"/>
    <n v="2534043.4500000002"/>
    <s v="ILS"/>
    <n v="2534043.4500000002"/>
    <n v="97.47"/>
    <n v="2010347.14"/>
    <n v="2094508.47"/>
    <n v="75473.95"/>
    <s v=""/>
    <s v=" 04.11.24: הארכת התקשרות ללא עלות תקציבית עד לתארי"/>
    <s v="X"/>
    <n v="0"/>
    <s v="@FM@"/>
    <s v="07"/>
    <s v=""/>
    <s v="301748232"/>
    <s v=" 42,137.19"/>
    <s v="שרית קלמן"/>
    <n v="64234.94"/>
    <n v="75"/>
    <n v="70"/>
    <n v="4"/>
    <n v="97.47"/>
    <n v="0.93333333333333335"/>
    <x v="1"/>
    <e v="#N/A"/>
    <x v="1078"/>
  </r>
  <r>
    <m/>
    <m/>
    <s v="4501821214"/>
    <s v="ZPFC"/>
    <s v="0800"/>
    <s v=""/>
    <d v="2019-11-04T00:00:00"/>
    <d v="2019-09-01T00:00:00"/>
    <d v="2025-07-31T00:00:00"/>
    <m/>
    <s v="50062198"/>
    <s v="FRESHFIELDS BRUCKHAUS DERINGER"/>
    <s v=""/>
    <s v="2"/>
    <n v="600000"/>
    <s v="USD"/>
    <n v="2112600"/>
    <n v="50"/>
    <n v="0"/>
    <n v="0"/>
    <n v="1056300"/>
    <s v=""/>
    <s v=" 17.07.25: שונה תאריך אספקה בהתאם לבקשת מחלקת תקצי"/>
    <s v=""/>
    <n v="0"/>
    <s v="@FM@"/>
    <s v="79"/>
    <s v=""/>
    <s v="301748232"/>
    <s v="300,000.00"/>
    <s v=""/>
    <n v="1056300"/>
    <n v="70"/>
    <n v="71"/>
    <e v="#NUM!"/>
    <n v="50"/>
    <n v="1.0142857142857142"/>
    <x v="1"/>
    <e v="#N/A"/>
    <x v="89"/>
  </r>
  <r>
    <m/>
    <m/>
    <s v="4501850039"/>
    <s v="ZPFC"/>
    <s v="0800"/>
    <s v=""/>
    <d v="2019-12-26T00:00:00"/>
    <d v="2019-10-28T00:00:00"/>
    <d v="2026-05-18T00:00:00"/>
    <m/>
    <s v="50066592"/>
    <s v="SEVERINO PENALISTI ASSOCIATI"/>
    <s v=""/>
    <s v="3"/>
    <n v="150000"/>
    <s v="EUR"/>
    <n v="575775"/>
    <n v="7.02"/>
    <n v="40393.79"/>
    <n v="40393.79"/>
    <n v="535381.21"/>
    <s v=""/>
    <s v=" 17.07.25: שונה תאריך אספקה בהתאם לבקשת מחלקת תקצי"/>
    <s v=""/>
    <n v="0"/>
    <s v="@FM@"/>
    <s v="79"/>
    <s v=""/>
    <s v="301748232"/>
    <s v="138,817.40"/>
    <s v=""/>
    <n v="535381.21"/>
    <n v="78"/>
    <n v="69"/>
    <n v="9"/>
    <n v="7.02"/>
    <n v="0.88461538461538458"/>
    <x v="0"/>
    <e v="#N/A"/>
    <x v="89"/>
  </r>
  <r>
    <m/>
    <m/>
    <s v="4501850407"/>
    <s v="ZPFC"/>
    <s v="0800"/>
    <s v=""/>
    <d v="2019-12-26T00:00:00"/>
    <d v="2019-10-28T00:00:00"/>
    <d v="2026-05-18T00:00:00"/>
    <m/>
    <s v="50069340"/>
    <s v="CHIOMENTI STUDIO LEGALE"/>
    <s v=""/>
    <s v="2"/>
    <n v="150000"/>
    <s v="EUR"/>
    <n v="575775"/>
    <n v="31.86"/>
    <n v="183435.72"/>
    <n v="183435.72"/>
    <n v="392339.28"/>
    <s v=""/>
    <s v=" 17.07.25: שונה תאריך אספקה בהתאם לבקשת מחלקת תקצי"/>
    <s v=""/>
    <n v="0"/>
    <s v="@FM@"/>
    <s v="79"/>
    <s v=""/>
    <s v="301748232"/>
    <s v="103,200.00"/>
    <s v=""/>
    <n v="392339.28"/>
    <n v="78"/>
    <n v="69"/>
    <n v="9"/>
    <n v="31.86"/>
    <n v="0.88461538461538458"/>
    <x v="0"/>
    <e v="#N/A"/>
    <x v="89"/>
  </r>
  <r>
    <m/>
    <m/>
    <s v="4501929155"/>
    <s v="ZPFC"/>
    <s v="0800"/>
    <s v=""/>
    <d v="2020-08-11T00:00:00"/>
    <d v="2020-07-06T00:00:00"/>
    <d v="2026-07-05T00:00:00"/>
    <m/>
    <s v="40271780"/>
    <s v="לביד הנדסה בע&quot;מ"/>
    <s v="512111691"/>
    <s v="1"/>
    <n v="3885338.96"/>
    <s v="ILS"/>
    <n v="3885338.96"/>
    <n v="90.84"/>
    <n v="3557460.27"/>
    <n v="3529388.28"/>
    <n v="389090.89"/>
    <s v=""/>
    <s v=" 21.07.25: הארכת התקשרות ללא עלות תקציבית, בהתאם ל"/>
    <s v="X"/>
    <n v="0"/>
    <s v="@FM@"/>
    <s v="01"/>
    <s v=""/>
    <s v="301748232"/>
    <s v="280,238.27"/>
    <s v="עוזי נעים"/>
    <n v="355950.67"/>
    <n v="71"/>
    <n v="60"/>
    <n v="11"/>
    <n v="90.84"/>
    <n v="0.84507042253521125"/>
    <x v="1"/>
    <e v="#N/A"/>
    <x v="1079"/>
  </r>
  <r>
    <m/>
    <m/>
    <s v="4502007202"/>
    <s v="ZPFC"/>
    <s v="0800"/>
    <s v=""/>
    <d v="2021-03-01T00:00:00"/>
    <d v="2021-01-01T00:00:00"/>
    <d v="2025-12-31T00:00:00"/>
    <m/>
    <s v="50037066"/>
    <s v="VAN BAEL &amp; BELLIS"/>
    <s v=""/>
    <s v="2"/>
    <n v="677640.25"/>
    <s v="EUR"/>
    <n v="2718421.63"/>
    <n v="41.93"/>
    <n v="1167437.45"/>
    <n v="1139876.95"/>
    <n v="1578544.68"/>
    <s v=""/>
    <s v=" ההתקשרות אושרה ל-5 שנים ועד לתאריך 31.12.25 17.07"/>
    <s v=""/>
    <n v="0"/>
    <s v="@FM@"/>
    <s v="79"/>
    <s v=""/>
    <s v="301748232"/>
    <s v="370,492.02"/>
    <s v=""/>
    <n v="1578544.68"/>
    <n v="59"/>
    <n v="55"/>
    <n v="4"/>
    <n v="41.93"/>
    <n v="0.93220338983050843"/>
    <x v="0"/>
    <e v="#N/A"/>
    <x v="1080"/>
  </r>
  <r>
    <m/>
    <m/>
    <s v="4502007214"/>
    <s v="ZPFC"/>
    <s v="0800"/>
    <s v=""/>
    <d v="2021-03-01T00:00:00"/>
    <d v="2021-01-01T00:00:00"/>
    <d v="2025-12-31T00:00:00"/>
    <m/>
    <s v="50074921"/>
    <s v="CLIFFORD CHANCE US LLP"/>
    <s v=""/>
    <s v="2"/>
    <n v="345000"/>
    <s v="USD"/>
    <n v="1131600"/>
    <n v="35.549999999999997"/>
    <n v="402298.41"/>
    <n v="402297.76"/>
    <n v="729302.24"/>
    <s v=""/>
    <s v=" ההתקשרות אושרה ל-5 שנים ועד לתאריך 31.12.25 17.07"/>
    <s v=""/>
    <n v="0"/>
    <s v="@FM@"/>
    <s v="79"/>
    <s v=""/>
    <s v="301748232"/>
    <s v="220,715.39"/>
    <s v=""/>
    <n v="729302.24"/>
    <n v="59"/>
    <n v="55"/>
    <n v="4"/>
    <n v="35.549999999999997"/>
    <n v="0.93220338983050843"/>
    <x v="0"/>
    <e v="#N/A"/>
    <x v="1080"/>
  </r>
  <r>
    <m/>
    <m/>
    <s v="4502018795"/>
    <s v="ZPFC"/>
    <s v="0800"/>
    <s v=""/>
    <d v="2021-04-07T00:00:00"/>
    <d v="2021-01-12T00:00:00"/>
    <d v="2025-12-31T00:00:00"/>
    <m/>
    <s v="40961799"/>
    <s v="אפרת דויטש משרד עורכי דין"/>
    <s v="514373356"/>
    <s v="3"/>
    <n v="335710"/>
    <s v="ILS"/>
    <n v="335710"/>
    <n v="58.74"/>
    <n v="197227.61"/>
    <n v="197198.99"/>
    <n v="138511"/>
    <s v=""/>
    <s v=" 10.3.2025 - הארכת התקשרות ללא עלות תקציבית בהתאם"/>
    <s v=""/>
    <n v="0"/>
    <s v="@FM@"/>
    <s v="79"/>
    <s v=""/>
    <s v="301748232"/>
    <s v="116,378.64"/>
    <s v="הדסה אחיטוב"/>
    <n v="138511"/>
    <n v="59"/>
    <n v="54"/>
    <n v="4"/>
    <n v="58.74"/>
    <n v="0.9152542372881356"/>
    <x v="1"/>
    <e v="#N/A"/>
    <x v="1081"/>
  </r>
  <r>
    <m/>
    <m/>
    <s v="4502018980"/>
    <s v="ZPFC"/>
    <s v="0800"/>
    <s v=""/>
    <d v="2021-04-07T00:00:00"/>
    <d v="2021-02-22T00:00:00"/>
    <d v="2025-11-30T00:00:00"/>
    <m/>
    <s v="40992749"/>
    <s v="פורום רופאים מומחים לחוות דעת רפואי"/>
    <s v="513407338"/>
    <s v="3"/>
    <n v="370652.15999999997"/>
    <s v="ILS"/>
    <n v="370652.15999999997"/>
    <n v="91.88"/>
    <n v="345609.15"/>
    <n v="340573.63"/>
    <n v="34758.11"/>
    <s v=""/>
    <s v=" 27.3.2025 - הארכה והגדלת התקשרות בהתאם לפרוטוקול"/>
    <s v="X"/>
    <n v="0"/>
    <s v="@FM@"/>
    <s v="01"/>
    <s v=""/>
    <s v="301748232"/>
    <s v=" 14,785.34"/>
    <s v="לימור ניזרי"/>
    <n v="30078.54"/>
    <n v="57"/>
    <n v="53"/>
    <n v="3"/>
    <n v="91.88"/>
    <n v="0.92982456140350878"/>
    <x v="1"/>
    <e v="#N/A"/>
    <x v="1082"/>
  </r>
  <r>
    <m/>
    <m/>
    <s v="4502057550"/>
    <s v="ZA"/>
    <s v="0800"/>
    <s v=""/>
    <d v="2021-07-26T00:00:00"/>
    <d v="2021-07-20T00:00:00"/>
    <d v="2026-06-30T00:00:00"/>
    <m/>
    <s v="40473890"/>
    <s v="עמר רייטר זאן שוכטוביץ"/>
    <s v="557987427"/>
    <s v="3"/>
    <n v="259475.39"/>
    <s v="ILS"/>
    <n v="259475.39"/>
    <n v="34.24"/>
    <n v="90957.3"/>
    <n v="88833.74"/>
    <n v="203287.58"/>
    <s v=""/>
    <s v=" 01.07.2025: הארכת התקשרות ללא עלות תקציבית, בהתאם"/>
    <s v=""/>
    <n v="0"/>
    <s v="@FM@"/>
    <s v="79"/>
    <s v=""/>
    <s v="301748232"/>
    <s v="142,153.15"/>
    <s v="עמיחי ציסמריו"/>
    <n v="170641.65"/>
    <n v="59"/>
    <n v="48"/>
    <n v="10"/>
    <n v="34.24"/>
    <n v="0.81355932203389836"/>
    <x v="0"/>
    <e v="#N/A"/>
    <x v="1083"/>
  </r>
  <r>
    <m/>
    <m/>
    <s v="4502111304"/>
    <s v="ZPFC"/>
    <s v="0800"/>
    <s v=""/>
    <d v="2021-12-14T00:00:00"/>
    <d v="2021-11-29T00:00:00"/>
    <d v="2025-05-05T00:00:00"/>
    <m/>
    <s v="40521394"/>
    <s v="מ.נ.ש יעוץ בע&quot;מ"/>
    <s v="514385293"/>
    <s v="3"/>
    <n v="1151757.76"/>
    <s v="ILS"/>
    <n v="1151757.76"/>
    <n v="92.7"/>
    <n v="1060274.23"/>
    <n v="1060121.8600000001"/>
    <n v="84002.21"/>
    <s v=""/>
    <s v=" יעוץ לתהליכי רגולציה חכמה ותהליכי הפחתת נטל רגולט"/>
    <s v=""/>
    <n v="0"/>
    <s v="@FM@"/>
    <s v="07"/>
    <s v=""/>
    <s v="301748232"/>
    <s v=""/>
    <s v="אריאל נתן"/>
    <n v="84002.22"/>
    <n v="41"/>
    <n v="44"/>
    <e v="#NUM!"/>
    <n v="92.7"/>
    <n v="1.0731707317073171"/>
    <x v="1"/>
    <e v="#N/A"/>
    <x v="1084"/>
  </r>
  <r>
    <m/>
    <m/>
    <s v="4502130164"/>
    <s v="ZPFC"/>
    <s v="0800"/>
    <s v=""/>
    <d v="2022-01-20T00:00:00"/>
    <d v="2022-01-05T00:00:00"/>
    <d v="2025-12-31T00:00:00"/>
    <m/>
    <s v="40295117"/>
    <s v="מידע שיווקי (סי.איי.) - יועצים בע&quot;מ"/>
    <s v="512280959"/>
    <s v="3"/>
    <n v="129092"/>
    <s v="ILS"/>
    <n v="129092"/>
    <n v="61.97"/>
    <n v="79998.75"/>
    <n v="79998.75"/>
    <n v="48409.5"/>
    <s v=""/>
    <s v=" 04.03.2024 : מימוש אופציה הארכת התקשרות ללא עלות"/>
    <s v=""/>
    <n v="0"/>
    <s v="@FM@"/>
    <s v="07"/>
    <s v=""/>
    <s v="301748232"/>
    <s v=""/>
    <s v="ענבל גלון"/>
    <n v="49093.25"/>
    <n v="47"/>
    <n v="42"/>
    <n v="4"/>
    <n v="61.97"/>
    <n v="0.8936170212765957"/>
    <x v="1"/>
    <e v="#N/A"/>
    <x v="1085"/>
  </r>
  <r>
    <m/>
    <m/>
    <s v="4502141949"/>
    <s v="ZA"/>
    <s v="0800"/>
    <s v=""/>
    <d v="2022-02-14T00:00:00"/>
    <d v="2022-01-31T00:00:00"/>
    <d v="2025-01-31T00:00:00"/>
    <m/>
    <s v="41123281"/>
    <s v="קמפינסקי שריל פרנסין"/>
    <s v="015867104"/>
    <s v="3"/>
    <n v="300424.95"/>
    <s v="ILS"/>
    <n v="300424.95"/>
    <n v="96.48"/>
    <n v="289838.27"/>
    <n v="289838.26"/>
    <n v="10586.69"/>
    <s v=""/>
    <s v=" 11.02.2024: מימוש אופציה הארכת התקשרות ללא עלות ת"/>
    <s v=""/>
    <n v="0"/>
    <s v="@FM@"/>
    <s v="79"/>
    <s v=""/>
    <s v="301748232"/>
    <s v="  8,683.20"/>
    <s v="עדי מרום"/>
    <n v="10586.69"/>
    <n v="36"/>
    <n v="42"/>
    <e v="#NUM!"/>
    <n v="96.48"/>
    <n v="1.1666666666666667"/>
    <x v="1"/>
    <e v="#N/A"/>
    <x v="1086"/>
  </r>
  <r>
    <m/>
    <m/>
    <s v="4502143504"/>
    <s v="ZA"/>
    <s v="0800"/>
    <s v=""/>
    <d v="2022-02-16T00:00:00"/>
    <d v="2022-01-31T00:00:00"/>
    <d v="2025-01-01T00:00:00"/>
    <m/>
    <s v="42131631"/>
    <s v="אמורי - אסטרטגיה, רגולציה ויזמות בע"/>
    <s v="514314574"/>
    <s v="3"/>
    <n v="495513.68"/>
    <s v="ILS"/>
    <n v="495513.68"/>
    <n v="91.61"/>
    <n v="453932.52"/>
    <n v="453932.51"/>
    <n v="41581.160000000003"/>
    <s v=""/>
    <s v=" 21.07.2024: הרחבת התקשרות בהתאם לפרוטוקול ועדת הפ"/>
    <s v="X"/>
    <n v="0"/>
    <s v="@FM@"/>
    <s v="79"/>
    <s v=""/>
    <s v="301748232"/>
    <s v=" 33,399.00"/>
    <s v="עדי מרום"/>
    <n v="41581.160000000003"/>
    <n v="35"/>
    <n v="42"/>
    <e v="#NUM!"/>
    <n v="91.61"/>
    <n v="1.2"/>
    <x v="1"/>
    <e v="#N/A"/>
    <x v="1087"/>
  </r>
  <r>
    <m/>
    <m/>
    <s v="4502146851"/>
    <s v="ZPFC"/>
    <s v="0800"/>
    <s v=""/>
    <d v="2022-02-23T00:00:00"/>
    <d v="2022-01-01T00:00:00"/>
    <d v="2025-12-31T00:00:00"/>
    <m/>
    <s v="50025290"/>
    <s v="FORSVARSADVOKATERNA HB"/>
    <s v=""/>
    <s v="2"/>
    <n v="2533825"/>
    <s v="SEK"/>
    <n v="873409.48"/>
    <n v="2.67"/>
    <n v="23307.75"/>
    <n v="23307.75"/>
    <n v="850101.73"/>
    <s v=""/>
    <s v=" 17.07.25: שונה תאריך אספקה בהתאם לבקשת מחלקת תקצי"/>
    <s v=""/>
    <n v="0"/>
    <s v="@FM@"/>
    <s v="79"/>
    <s v=""/>
    <s v="301748232"/>
    <s v="  2,466,325.00"/>
    <s v=""/>
    <n v="850101.73"/>
    <n v="47"/>
    <n v="43"/>
    <n v="4"/>
    <n v="2.67"/>
    <n v="0.91489361702127658"/>
    <x v="0"/>
    <e v="#N/A"/>
    <x v="89"/>
  </r>
  <r>
    <m/>
    <m/>
    <s v="4502152755"/>
    <s v="ZPFC"/>
    <s v="0800"/>
    <s v=""/>
    <d v="2022-03-09T00:00:00"/>
    <d v="2022-02-28T00:00:00"/>
    <d v="2025-11-30T00:00:00"/>
    <m/>
    <s v="40992749"/>
    <s v="פורום רופאים מומחים לחוות דעת רפואי"/>
    <s v="513407338"/>
    <s v="3"/>
    <n v="201709.2"/>
    <s v="ILS"/>
    <n v="201709.2"/>
    <n v="27.29"/>
    <n v="55053.66"/>
    <n v="55053.66"/>
    <n v="169472.01"/>
    <s v=""/>
    <s v=" התקשרות עם פורום רופאים במסגרת מכרז פומבי 14.20,"/>
    <s v="X"/>
    <n v="0"/>
    <s v="@FM@"/>
    <s v="01"/>
    <s v=""/>
    <s v="301748232"/>
    <s v="123,885.60"/>
    <s v="חני דהן"/>
    <n v="146655.54"/>
    <n v="45"/>
    <n v="41"/>
    <n v="3"/>
    <n v="27.29"/>
    <n v="0.91111111111111109"/>
    <x v="0"/>
    <e v="#N/A"/>
    <x v="12"/>
  </r>
  <r>
    <m/>
    <m/>
    <s v="4502178429"/>
    <s v="ZPFC"/>
    <s v="0800"/>
    <s v=""/>
    <d v="2022-05-19T00:00:00"/>
    <d v="2021-05-27T00:00:00"/>
    <d v="2025-02-28T00:00:00"/>
    <m/>
    <s v="40004751"/>
    <s v="ליאקום מערכות בע&quot;מ"/>
    <s v="512052994"/>
    <s v="3"/>
    <n v="3194884.02"/>
    <s v="ILS"/>
    <n v="3194884.02"/>
    <n v="88.92"/>
    <n v="2777867"/>
    <n v="2857216.87"/>
    <n v="415121.32"/>
    <s v=""/>
    <s v=" 08.09.2024: נוספה שורה 50-הארכה והרחבת התקשרות, ב"/>
    <s v="X"/>
    <n v="0"/>
    <s v="@FM@"/>
    <s v="01"/>
    <s v=""/>
    <s v="301748232"/>
    <s v="300,000.00"/>
    <s v="ספיר אביזמיל"/>
    <n v="354000"/>
    <n v="45"/>
    <n v="50"/>
    <e v="#NUM!"/>
    <n v="88.92"/>
    <n v="1.1111111111111112"/>
    <x v="1"/>
    <e v="#N/A"/>
    <x v="1088"/>
  </r>
  <r>
    <m/>
    <m/>
    <s v="4502181038"/>
    <s v="ZPFC"/>
    <s v="0800"/>
    <s v=""/>
    <d v="2022-05-25T00:00:00"/>
    <d v="2022-04-25T00:00:00"/>
    <d v="2025-11-30T00:00:00"/>
    <m/>
    <s v="40992749"/>
    <s v="פורום רופאים מומחים לחוות דעת רפואי"/>
    <s v="513407338"/>
    <s v="3"/>
    <n v="1426539.48"/>
    <s v="ILS"/>
    <n v="1426539.48"/>
    <n v="69.81"/>
    <n v="1000473.9"/>
    <n v="1005210.53"/>
    <n v="497736.44"/>
    <s v=""/>
    <s v=" 09/06/2025: נוספה שורה 50, הגדלה בהיקף של 320,000"/>
    <s v="X"/>
    <n v="0"/>
    <s v="@FM@"/>
    <s v="01"/>
    <s v=""/>
    <s v="301748232"/>
    <s v="299,480.56"/>
    <s v="שי טסטה"/>
    <n v="430724.87"/>
    <n v="43"/>
    <n v="39"/>
    <n v="3"/>
    <n v="69.81"/>
    <n v="0.90697674418604646"/>
    <x v="1"/>
    <e v="#N/A"/>
    <x v="1089"/>
  </r>
  <r>
    <m/>
    <m/>
    <s v="4502182812"/>
    <s v="ZA"/>
    <s v="0800"/>
    <s v=""/>
    <d v="2022-05-30T00:00:00"/>
    <d v="2022-05-13T00:00:00"/>
    <d v="2024-05-12T00:00:00"/>
    <m/>
    <s v="40009876"/>
    <s v="פאהן קנה ניהול בקרה בע&quot;מ"/>
    <s v=""/>
    <s v="3"/>
    <n v="1022828.06"/>
    <s v="ILS"/>
    <n v="1022828.06"/>
    <n v="98.96"/>
    <n v="871546.18"/>
    <n v="887320.11"/>
    <n v="11802.82"/>
    <s v=""/>
    <s v=" 22.11.2023: הרחבת התקשרות בהתאם לפרוטוקול 126/23."/>
    <s v="X"/>
    <n v="0"/>
    <s v="@FM@"/>
    <s v="07"/>
    <s v=""/>
    <s v="301748232"/>
    <s v="  0.01"/>
    <s v="נסים גרידי"/>
    <n v="10661.88"/>
    <n v="23"/>
    <n v="38"/>
    <e v="#NUM!"/>
    <n v="98.96"/>
    <n v="1.6521739130434783"/>
    <x v="1"/>
    <e v="#N/A"/>
    <x v="1090"/>
  </r>
  <r>
    <m/>
    <m/>
    <s v="4502186089"/>
    <s v="ZPFC"/>
    <s v="0800"/>
    <s v=""/>
    <d v="2022-06-08T00:00:00"/>
    <d v="2022-04-11T00:00:00"/>
    <d v="2026-04-30T00:00:00"/>
    <m/>
    <s v="40004961"/>
    <s v="גאו-דע - ניהול ומידע מקרקעין ונכסים"/>
    <s v="512765033"/>
    <s v="3"/>
    <n v="21293732.48"/>
    <s v="ILS"/>
    <n v="21293732.48"/>
    <n v="58.47"/>
    <n v="12464578.6"/>
    <n v="12450074.710000001"/>
    <n v="10138594.720000001"/>
    <s v=""/>
    <s v=" 22/05/25: נוספה שורה 60-מימוש אופציה הרחבת התקשרו"/>
    <s v="X"/>
    <n v="0"/>
    <s v="@FM@"/>
    <s v="01"/>
    <s v=""/>
    <s v="301748232"/>
    <s v="  7,414,573.97"/>
    <s v="יאיר אבוחצירה"/>
    <n v="8843657.7200000007"/>
    <n v="48"/>
    <n v="39"/>
    <n v="8"/>
    <n v="58.47"/>
    <n v="0.8125"/>
    <x v="1"/>
    <e v="#N/A"/>
    <x v="1091"/>
  </r>
  <r>
    <m/>
    <m/>
    <s v="4502188005"/>
    <s v="ZPFC"/>
    <s v="0800"/>
    <s v=""/>
    <d v="2022-06-13T00:00:00"/>
    <m/>
    <m/>
    <m/>
    <s v="40939144"/>
    <s v="יניב אסולין וסם רובל כ"/>
    <s v="558035952"/>
    <s v="3"/>
    <n v="23305"/>
    <s v="ILS"/>
    <n v="23305"/>
    <n v="59.99"/>
    <n v="13982.81"/>
    <n v="13981.52"/>
    <n v="9323.48"/>
    <s v=""/>
    <s v=" מאגר השמאים הממשלתי שירותי שמאות עבור רשות התאגיד"/>
    <s v=""/>
    <n v="0"/>
    <s v="@FM@"/>
    <s v="07"/>
    <s v=""/>
    <s v="301748232"/>
    <s v="  7,798.88"/>
    <s v="רונן צור"/>
    <n v="9323.48"/>
    <n v="0"/>
    <n v="1507"/>
    <e v="#NUM!"/>
    <n v="59.99"/>
    <e v="#DIV/0!"/>
    <x v="3"/>
    <e v="#N/A"/>
    <x v="901"/>
  </r>
  <r>
    <m/>
    <m/>
    <s v="4502195150"/>
    <s v="ZPFC"/>
    <s v="0800"/>
    <s v=""/>
    <d v="2022-06-29T00:00:00"/>
    <d v="2022-06-26T00:00:00"/>
    <d v="2025-10-01T00:00:00"/>
    <m/>
    <s v="40003648"/>
    <s v="דב הלפרין יועצים בע&quot;מ"/>
    <s v="511672255"/>
    <s v="1"/>
    <n v="2240549.6800000002"/>
    <s v="ILS"/>
    <n v="2240549.6800000002"/>
    <n v="74.150000000000006"/>
    <n v="1652301.31"/>
    <n v="1651675.49"/>
    <n v="342559.16"/>
    <s v=""/>
    <s v=" 27/07/2025: נוספה שורה 150-הרחבת התקשרות בהיקף של"/>
    <s v=""/>
    <n v="0"/>
    <s v="@FM@"/>
    <s v="07"/>
    <s v=""/>
    <s v="301748232"/>
    <s v=""/>
    <s v="אביה וייס"/>
    <n v="342559.15"/>
    <n v="39"/>
    <n v="37"/>
    <n v="1"/>
    <n v="74.150000000000006"/>
    <n v="0.94871794871794868"/>
    <x v="1"/>
    <e v="#N/A"/>
    <x v="174"/>
  </r>
  <r>
    <m/>
    <m/>
    <s v="4502197724"/>
    <s v="ZPFC"/>
    <s v="0800"/>
    <s v=""/>
    <d v="2022-07-05T00:00:00"/>
    <d v="2022-06-29T00:00:00"/>
    <d v="2023-09-30T00:00:00"/>
    <m/>
    <s v="40521394"/>
    <s v="מ.נ.ש יעוץ בע&quot;מ"/>
    <s v="514385293"/>
    <s v="3"/>
    <n v="900384.67"/>
    <s v="ILS"/>
    <n v="900384.67"/>
    <n v="95"/>
    <n v="855000.06"/>
    <n v="855000.06"/>
    <n v="45384.61"/>
    <s v=""/>
    <s v=" 29.06.23:הארכת התקשרות ללא עלות תקציבית, בהתאם לפ"/>
    <s v=""/>
    <n v="0"/>
    <s v="@FM@"/>
    <s v="07"/>
    <s v=""/>
    <s v="301748232"/>
    <s v=""/>
    <s v="דניאלה יפת"/>
    <n v="45384.61"/>
    <n v="15"/>
    <n v="37"/>
    <e v="#NUM!"/>
    <n v="95"/>
    <n v="2.4666666666666668"/>
    <x v="1"/>
    <e v="#N/A"/>
    <x v="1092"/>
  </r>
  <r>
    <m/>
    <m/>
    <s v="4502199336"/>
    <s v="ZPFC"/>
    <s v="0800"/>
    <s v=""/>
    <d v="2022-07-10T00:00:00"/>
    <m/>
    <m/>
    <m/>
    <s v="40001103"/>
    <s v="קרביץ )4791( בעמ"/>
    <s v="510674039"/>
    <s v="3"/>
    <n v="12772.76"/>
    <s v="ILS"/>
    <n v="12772.76"/>
    <n v="91.83"/>
    <n v="12224.86"/>
    <n v="12582.91"/>
    <n v="633.77"/>
    <s v=""/>
    <s v=" ציוד משרדי, פרקליטות חיפה (פלילי), רדה שוחט אלון,"/>
    <s v="X"/>
    <n v="0"/>
    <s v="@FM@"/>
    <s v="07"/>
    <s v=""/>
    <s v="301748232"/>
    <s v=""/>
    <s v="רדה שוחט אלון"/>
    <n v="547.9"/>
    <n v="0"/>
    <n v="1507"/>
    <e v="#NUM!"/>
    <n v="91.83"/>
    <e v="#DIV/0!"/>
    <x v="3"/>
    <e v="#N/A"/>
    <x v="171"/>
  </r>
  <r>
    <m/>
    <m/>
    <s v="4502201518"/>
    <s v="ZA"/>
    <s v="0800"/>
    <s v=""/>
    <d v="2022-07-13T00:00:00"/>
    <d v="2022-06-10T00:00:00"/>
    <d v="2023-09-10T00:00:00"/>
    <m/>
    <s v="40409499"/>
    <s v="פת בן יצחק נטע"/>
    <s v="060738077"/>
    <s v="3"/>
    <n v="545183.27"/>
    <s v="ILS"/>
    <n v="545183.27"/>
    <n v="98.58"/>
    <n v="537427.81999999995"/>
    <n v="537422.13"/>
    <n v="8219.0300000000007"/>
    <s v=""/>
    <s v=" 08/06/23: נוספה שורה 20-הארכת והרחבת התקשרות בהתא"/>
    <s v="X"/>
    <n v="0"/>
    <s v="@FM@"/>
    <s v="79"/>
    <s v=""/>
    <s v="301748232"/>
    <s v="  2,679.72"/>
    <s v="    סיון     בצלאל"/>
    <n v="7761.13"/>
    <n v="15"/>
    <n v="37"/>
    <e v="#NUM!"/>
    <n v="98.58"/>
    <n v="2.4666666666666668"/>
    <x v="1"/>
    <e v="#N/A"/>
    <x v="1093"/>
  </r>
  <r>
    <m/>
    <m/>
    <s v="4502202125"/>
    <s v="ZPFC"/>
    <s v="0800"/>
    <s v=""/>
    <d v="2022-07-17T00:00:00"/>
    <d v="2022-07-07T00:00:00"/>
    <d v="2026-01-06T00:00:00"/>
    <m/>
    <s v="40009781"/>
    <s v="קו פרויקט יעוץ הנדסי בע&quot;מ"/>
    <s v="512473919"/>
    <s v="3"/>
    <n v="160748.54999999999"/>
    <s v="ILS"/>
    <n v="160748.54999999999"/>
    <n v="50.88"/>
    <n v="81391.38"/>
    <n v="81391.38"/>
    <n v="79070"/>
    <s v=""/>
    <s v=" 20.3.2025 - הארכת התקשרות ללא עלות תקציבית בהתאם"/>
    <s v=""/>
    <n v="0"/>
    <s v="@FM@"/>
    <s v="07"/>
    <s v=""/>
    <s v="301748232"/>
    <s v=""/>
    <s v="אילן כהן"/>
    <n v="79070.009999999995"/>
    <n v="41"/>
    <n v="36"/>
    <n v="5"/>
    <n v="50.88"/>
    <n v="0.87804878048780488"/>
    <x v="1"/>
    <e v="#N/A"/>
    <x v="1094"/>
  </r>
  <r>
    <m/>
    <m/>
    <s v="4502204728"/>
    <s v="ZPFC"/>
    <s v="0800"/>
    <s v=""/>
    <d v="2022-07-21T00:00:00"/>
    <m/>
    <m/>
    <m/>
    <s v="40289617"/>
    <s v="אבו ריא פח'רי"/>
    <s v="057006116"/>
    <s v="3"/>
    <n v="25879.72"/>
    <s v="ILS"/>
    <n v="25879.72"/>
    <n v="66.790000000000006"/>
    <n v="17284.41"/>
    <n v="17284.41"/>
    <n v="8595.31"/>
    <s v=""/>
    <s v=" מאגר השמאים הממשלתי שירותי שמאות עבור רשות התאגיד"/>
    <s v=""/>
    <n v="0"/>
    <s v="@FM@"/>
    <s v="07"/>
    <s v=""/>
    <s v="301748232"/>
    <s v="  7,246.00"/>
    <s v="רונן צור"/>
    <n v="8595.31"/>
    <n v="0"/>
    <n v="1507"/>
    <e v="#NUM!"/>
    <n v="66.790000000000006"/>
    <e v="#DIV/0!"/>
    <x v="3"/>
    <e v="#N/A"/>
    <x v="901"/>
  </r>
  <r>
    <m/>
    <m/>
    <s v="4502210625"/>
    <s v="ZNB"/>
    <s v="0800"/>
    <s v=""/>
    <d v="2022-08-04T00:00:00"/>
    <d v="2022-08-04T00:00:00"/>
    <d v="2024-09-09T00:00:00"/>
    <m/>
    <s v="40005160"/>
    <s v="סומך חייקין"/>
    <s v="540002383"/>
    <s v="3"/>
    <n v="372365.61"/>
    <s v="ILS"/>
    <n v="372365.61"/>
    <n v="79.260000000000005"/>
    <n v="294609.51"/>
    <n v="294609.51"/>
    <n v="77756.100000000006"/>
    <s v=""/>
    <s v=" מכרז מרכזי 11/2018 למתן שירותי ייעוץ וליווי מקצוע"/>
    <s v=""/>
    <n v="0"/>
    <s v="@FM@"/>
    <s v="07"/>
    <s v=""/>
    <s v="301748232"/>
    <s v=""/>
    <s v="שילה הלוי"/>
    <n v="77756.100000000006"/>
    <n v="25"/>
    <n v="35"/>
    <e v="#NUM!"/>
    <n v="79.260000000000005"/>
    <n v="1.4"/>
    <x v="1"/>
    <e v="#N/A"/>
    <x v="1095"/>
  </r>
  <r>
    <m/>
    <m/>
    <s v="4502211752"/>
    <s v="ZPFC"/>
    <s v="0800"/>
    <s v=""/>
    <d v="2022-08-08T00:00:00"/>
    <m/>
    <m/>
    <m/>
    <s v="10000173"/>
    <s v="המדפיס הממשלתי"/>
    <s v=""/>
    <s v="3"/>
    <n v="625"/>
    <s v="ILS"/>
    <n v="625"/>
    <n v="1"/>
    <n v="6.25"/>
    <n v="6.25"/>
    <n v="618.75"/>
    <s v=""/>
    <s v=" הדפסה וצילום 4000004177 פרקליטות חיפה אזרחי מעיין"/>
    <s v=""/>
    <n v="0"/>
    <s v="@FM@"/>
    <s v="85"/>
    <s v=""/>
    <s v="301748232"/>
    <s v=""/>
    <s v="ליטל אלקסלסי"/>
    <n v="618.75"/>
    <n v="0"/>
    <n v="1507"/>
    <e v="#NUM!"/>
    <n v="1"/>
    <e v="#DIV/0!"/>
    <x v="3"/>
    <e v="#N/A"/>
    <x v="1096"/>
  </r>
  <r>
    <m/>
    <m/>
    <s v="4502215708"/>
    <s v="ZPFC"/>
    <s v="0800"/>
    <s v=""/>
    <d v="2022-08-17T00:00:00"/>
    <m/>
    <m/>
    <m/>
    <s v="40378016"/>
    <s v="בי.ווי.הפקות והשקעות בע&quot;מ"/>
    <s v="513744987"/>
    <s v=""/>
    <n v="142156.76"/>
    <s v="ILS"/>
    <n v="142156.76"/>
    <n v="0"/>
    <n v="0"/>
    <n v="0"/>
    <n v="0"/>
    <s v="X"/>
    <s v=" הפקת אירועים גיבוש 4000003930 רשות לרישום והסדר ז"/>
    <s v=""/>
    <n v="0"/>
    <s v="@FM@"/>
    <s v="07"/>
    <s v=""/>
    <s v="301748232"/>
    <s v=""/>
    <s v=""/>
    <n v="142156.76"/>
    <n v="0"/>
    <n v="1507"/>
    <e v="#NUM!"/>
    <n v="0"/>
    <e v="#DIV/0!"/>
    <x v="3"/>
    <e v="#N/A"/>
    <x v="1097"/>
  </r>
  <r>
    <m/>
    <m/>
    <s v="4502218021"/>
    <s v="ZPFC"/>
    <s v="0800"/>
    <s v=""/>
    <d v="2022-08-24T00:00:00"/>
    <m/>
    <m/>
    <m/>
    <s v="40003734"/>
    <s v="חב המשקם לתעסוקת קשישים ובעלי כושר"/>
    <s v="510355720"/>
    <s v="3"/>
    <n v="135936"/>
    <s v="ILS"/>
    <n v="135936"/>
    <n v="84.17"/>
    <n v="113443.2"/>
    <n v="113443.2"/>
    <n v="21523.200000000001"/>
    <s v=""/>
    <s v=" כריכות, רישום והסדר זכויות מקרקעין, אבי שמר, 050-"/>
    <s v=""/>
    <n v="0"/>
    <s v="@FM@"/>
    <s v="23"/>
    <s v="10"/>
    <s v="301748232"/>
    <s v=""/>
    <s v=""/>
    <n v="21523.200000000001"/>
    <n v="0"/>
    <n v="1507"/>
    <e v="#NUM!"/>
    <n v="84.17"/>
    <e v="#DIV/0!"/>
    <x v="3"/>
    <e v="#N/A"/>
    <x v="1098"/>
  </r>
  <r>
    <m/>
    <m/>
    <s v="4502221805"/>
    <s v="ZPFC"/>
    <s v="0800"/>
    <s v=""/>
    <d v="2022-09-05T00:00:00"/>
    <d v="2022-08-18T00:00:00"/>
    <d v="2025-08-17T00:00:00"/>
    <m/>
    <s v="40373214"/>
    <s v="או.די. פיתוח ארגוני (2004) בע&quot;מ"/>
    <s v="513593194"/>
    <s v="3"/>
    <n v="257719.02"/>
    <s v="ILS"/>
    <n v="257719.02"/>
    <n v="87.98"/>
    <n v="226055.04000000001"/>
    <n v="226055.04000000001"/>
    <n v="31085.279999999999"/>
    <s v=""/>
    <s v=" 25.3.202הארכת התקשרות ללא עלות תקציבית בהתאם לפרו"/>
    <s v=""/>
    <n v="0"/>
    <s v="@FM@"/>
    <s v="07"/>
    <s v=""/>
    <s v="301748232"/>
    <s v=""/>
    <s v="שמעון יצחקי"/>
    <n v="31085.279999999999"/>
    <n v="35"/>
    <n v="35"/>
    <n v="0"/>
    <n v="87.98"/>
    <n v="1"/>
    <x v="1"/>
    <e v="#N/A"/>
    <x v="1099"/>
  </r>
  <r>
    <m/>
    <m/>
    <s v="4502225410"/>
    <s v="ZPFC"/>
    <s v="0800"/>
    <s v=""/>
    <d v="2022-09-13T00:00:00"/>
    <m/>
    <m/>
    <m/>
    <s v="40001103"/>
    <s v="קרביץ )4791( בעמ"/>
    <s v="510674039"/>
    <s v="3"/>
    <n v="4574.4799999999996"/>
    <s v="ILS"/>
    <n v="4574.4799999999996"/>
    <n v="86.85"/>
    <n v="3968.4"/>
    <n v="4258.67"/>
    <n v="700.97"/>
    <s v=""/>
    <s v=" ציוד משרדי, פרקליטות חיפה אזרחי, שירז מנסור, 054-"/>
    <s v="X"/>
    <n v="0"/>
    <s v="@FM@"/>
    <s v="07"/>
    <s v=""/>
    <s v="301748232"/>
    <s v=""/>
    <s v="ליטל אלקסלסי"/>
    <n v="605.99"/>
    <n v="0"/>
    <n v="1507"/>
    <e v="#NUM!"/>
    <n v="86.85"/>
    <e v="#DIV/0!"/>
    <x v="3"/>
    <e v="#N/A"/>
    <x v="171"/>
  </r>
  <r>
    <m/>
    <m/>
    <s v="4502234415"/>
    <s v="ZA"/>
    <s v="0800"/>
    <s v=""/>
    <d v="2022-10-23T00:00:00"/>
    <d v="2022-10-18T00:00:00"/>
    <d v="2025-06-30T00:00:00"/>
    <m/>
    <s v="41484680"/>
    <s v="בן ישי אבטחה וחירום בע&quot;מ"/>
    <s v="515015196"/>
    <s v="3"/>
    <n v="605629.56000000006"/>
    <s v="ILS"/>
    <n v="605629.56000000006"/>
    <n v="93.05"/>
    <n v="569332.35"/>
    <n v="580965.66"/>
    <n v="44412.27"/>
    <s v=""/>
    <s v=" 08.07.2024: נוספה שורה 40-הרחבת התקשרות בהיקף של"/>
    <s v="X"/>
    <n v="0"/>
    <s v="@FM@"/>
    <s v="01"/>
    <s v=""/>
    <s v="301748232"/>
    <s v=" 27,497.51"/>
    <s v="רפי אזרך"/>
    <n v="42118.81"/>
    <n v="32"/>
    <n v="33"/>
    <e v="#NUM!"/>
    <n v="93.05"/>
    <n v="1.03125"/>
    <x v="1"/>
    <e v="#N/A"/>
    <x v="1100"/>
  </r>
  <r>
    <m/>
    <m/>
    <s v="4502242872"/>
    <s v="ZPFC"/>
    <s v="0800"/>
    <s v=""/>
    <d v="2022-11-09T00:00:00"/>
    <m/>
    <m/>
    <m/>
    <s v="40005151"/>
    <s v="צילומעתיק בעמ"/>
    <s v="520041880"/>
    <s v="3"/>
    <n v="21186.959999999999"/>
    <s v="ILS"/>
    <n v="21186.959999999999"/>
    <n v="94.8"/>
    <n v="20257.759999999998"/>
    <n v="20930.34"/>
    <n v="866.56"/>
    <s v=""/>
    <s v=" מכרז הפקת מסמכים - תצורה 1.1 טונרים, הלשכה הראשית"/>
    <s v="X"/>
    <n v="0"/>
    <s v="@FM@"/>
    <s v="07"/>
    <s v=""/>
    <s v="301748232"/>
    <s v=""/>
    <s v="חביב עזרן"/>
    <n v="892.65"/>
    <n v="0"/>
    <n v="1507"/>
    <e v="#NUM!"/>
    <n v="94.8"/>
    <e v="#DIV/0!"/>
    <x v="3"/>
    <e v="#N/A"/>
    <x v="1101"/>
  </r>
  <r>
    <m/>
    <m/>
    <s v="4502251197"/>
    <s v="ZA"/>
    <s v="0800"/>
    <s v=""/>
    <d v="2022-11-27T00:00:00"/>
    <d v="2022-09-16T00:00:00"/>
    <d v="2025-11-05T00:00:00"/>
    <m/>
    <s v="41901413"/>
    <s v="כהן דניאלה"/>
    <s v="078463049"/>
    <s v="3"/>
    <n v="37700"/>
    <s v="ILS"/>
    <n v="37700"/>
    <n v="48.46"/>
    <n v="18270"/>
    <n v="18270"/>
    <n v="21195.72"/>
    <s v=""/>
    <s v=" 15.11.2023: הארכת התקשרות ללא עלות תקציבית, בהתאם"/>
    <s v="X"/>
    <n v="0"/>
    <s v="@FM@"/>
    <s v="01"/>
    <s v=""/>
    <s v="301748232"/>
    <s v=" 19,430.00"/>
    <s v=""/>
    <n v="19430"/>
    <n v="37"/>
    <n v="34"/>
    <n v="3"/>
    <n v="48.46"/>
    <n v="0.91891891891891897"/>
    <x v="0"/>
    <e v="#N/A"/>
    <x v="1102"/>
  </r>
  <r>
    <m/>
    <m/>
    <s v="4502251662"/>
    <s v="ZPFC"/>
    <s v="0800"/>
    <s v=""/>
    <d v="2022-11-27T00:00:00"/>
    <d v="2019-12-30T00:00:00"/>
    <d v="2026-01-31T00:00:00"/>
    <m/>
    <s v="40019591"/>
    <s v="טנדו טכנולוגיות ומערכות בטחוניות בע"/>
    <s v="511309809"/>
    <s v="3"/>
    <n v="707804.61"/>
    <s v="ILS"/>
    <n v="707804.61"/>
    <n v="49.84"/>
    <n v="353087.7"/>
    <n v="352786.21"/>
    <n v="355018.4"/>
    <s v=""/>
    <s v=" שירותי יעוץ,תכנון ופיקוח על מערכות טכנולוגיות ומע"/>
    <s v=""/>
    <n v="0"/>
    <s v="@FM@"/>
    <s v="01"/>
    <s v=""/>
    <s v="301748232"/>
    <s v="298,656.03"/>
    <s v="ספיר אביזמיל"/>
    <n v="355018.4"/>
    <n v="73"/>
    <n v="67"/>
    <n v="5"/>
    <n v="49.84"/>
    <n v="0.9178082191780822"/>
    <x v="0"/>
    <e v="#N/A"/>
    <x v="424"/>
  </r>
  <r>
    <m/>
    <m/>
    <s v="4502257374"/>
    <s v="ZPFC"/>
    <s v="0800"/>
    <s v=""/>
    <d v="2022-12-05T00:00:00"/>
    <d v="2022-11-14T00:00:00"/>
    <d v="2023-12-31T00:00:00"/>
    <m/>
    <s v="40005160"/>
    <s v="סומך חייקין"/>
    <s v="540002383"/>
    <s v="3"/>
    <n v="403268.18"/>
    <s v="ILS"/>
    <n v="403268.18"/>
    <n v="99.9"/>
    <n v="399463.82"/>
    <n v="399452.32"/>
    <n v="390.13"/>
    <s v=""/>
    <s v=" יעוץ לתהליכי רגולציה חכמה ותהליכי הפחתת נטל רגולט"/>
    <s v=""/>
    <n v="0"/>
    <s v="@FM@"/>
    <s v="07"/>
    <s v=""/>
    <s v="301748232"/>
    <s v=""/>
    <s v="לוטן לסקי"/>
    <n v="390.12"/>
    <n v="13"/>
    <n v="32"/>
    <e v="#NUM!"/>
    <n v="99.9"/>
    <n v="2.4615384615384617"/>
    <x v="1"/>
    <e v="#N/A"/>
    <x v="1084"/>
  </r>
  <r>
    <m/>
    <m/>
    <s v="4502258837"/>
    <s v="ZPFC"/>
    <s v="0800"/>
    <s v=""/>
    <d v="2022-12-06T00:00:00"/>
    <m/>
    <m/>
    <m/>
    <s v="41915625"/>
    <s v="לייזר מכוני העתקות בע&quot;מ"/>
    <s v="514864370"/>
    <s v="3"/>
    <n v="1112.74"/>
    <s v="ILS"/>
    <n v="1112.74"/>
    <n v="0"/>
    <n v="0"/>
    <n v="0"/>
    <n v="1112.74"/>
    <s v=""/>
    <s v=" חותמות עבור פרקליטות חיפה אזרחי, טל כספי 05435326"/>
    <s v=""/>
    <n v="0"/>
    <s v="@FM@"/>
    <s v="23"/>
    <s v="57"/>
    <s v="301748232"/>
    <s v=""/>
    <s v="אורטל מויאל"/>
    <n v="1112.74"/>
    <n v="0"/>
    <n v="1507"/>
    <e v="#NUM!"/>
    <n v="0"/>
    <e v="#DIV/0!"/>
    <x v="3"/>
    <e v="#N/A"/>
    <x v="398"/>
  </r>
  <r>
    <m/>
    <m/>
    <s v="4502263295"/>
    <s v="ZA"/>
    <s v="0800"/>
    <s v=""/>
    <d v="2022-12-12T00:00:00"/>
    <d v="2023-01-01T00:00:00"/>
    <d v="2025-12-31T00:00:00"/>
    <m/>
    <s v="40141135"/>
    <s v="נבון ויספלד רואי חשבון"/>
    <s v="513013854"/>
    <s v="3"/>
    <n v="671715"/>
    <s v="ILS"/>
    <n v="671715"/>
    <n v="0"/>
    <n v="0"/>
    <n v="0"/>
    <n v="686282.91"/>
    <s v=""/>
    <s v=" 5.5.2025 - הארכת והגדלת התקשרות בהתאם לפרוטוקול 1"/>
    <s v="X"/>
    <n v="0"/>
    <s v="@FM@"/>
    <s v="01"/>
    <s v=""/>
    <s v="301748232"/>
    <s v="569,250.00"/>
    <s v="יפית גורדון"/>
    <n v="671715"/>
    <n v="35"/>
    <n v="31"/>
    <n v="4"/>
    <n v="0"/>
    <n v="0.88571428571428568"/>
    <x v="0"/>
    <e v="#N/A"/>
    <x v="1103"/>
  </r>
  <r>
    <m/>
    <m/>
    <s v="4502263299"/>
    <s v="ZA"/>
    <s v="0800"/>
    <s v=""/>
    <d v="2022-12-12T00:00:00"/>
    <d v="2023-01-01T00:00:00"/>
    <d v="2025-12-31T00:00:00"/>
    <m/>
    <s v="40009065"/>
    <s v="ליאון,אורליצקי ושות רו"/>
    <s v="557614781"/>
    <s v="3"/>
    <n v="545160"/>
    <s v="ILS"/>
    <n v="545160"/>
    <n v="22.18"/>
    <n v="120865.4"/>
    <n v="124403.48"/>
    <n v="449257.29"/>
    <s v=""/>
    <s v=" 5.5.2025 - הארכת והגדלת התקשרות בהתאם לפרוטוקול 1"/>
    <s v="X"/>
    <n v="0"/>
    <s v="@FM@"/>
    <s v="01"/>
    <s v=""/>
    <s v="301748232"/>
    <s v="368,116.00"/>
    <s v="יפית גורדון"/>
    <n v="424227.96"/>
    <n v="35"/>
    <n v="31"/>
    <n v="4"/>
    <n v="22.18"/>
    <n v="0.88571428571428568"/>
    <x v="0"/>
    <e v="#N/A"/>
    <x v="1103"/>
  </r>
  <r>
    <m/>
    <m/>
    <s v="4502263442"/>
    <s v="ZPFC"/>
    <s v="0800"/>
    <s v=""/>
    <d v="2022-12-13T00:00:00"/>
    <d v="2022-11-02T00:00:00"/>
    <d v="2026-01-31T00:00:00"/>
    <m/>
    <s v="40564792"/>
    <s v="שרקון, בן עמי, אשר ושות' - משרד עור"/>
    <s v="514636786"/>
    <s v="3"/>
    <n v="442500"/>
    <s v="ILS"/>
    <n v="442500"/>
    <n v="5.07"/>
    <n v="22420"/>
    <n v="22420"/>
    <n v="420080"/>
    <s v=""/>
    <s v=" 26.2.2025 - הארכת התקשרות ללא עלות תקציבית בהתאם"/>
    <s v=""/>
    <n v="0"/>
    <s v="@FM@"/>
    <s v="01"/>
    <s v=""/>
    <s v="301748232"/>
    <s v="356,000.00"/>
    <s v="אפרת מצליח"/>
    <n v="420080"/>
    <n v="38"/>
    <n v="33"/>
    <n v="5"/>
    <n v="5.07"/>
    <n v="0.86842105263157898"/>
    <x v="0"/>
    <e v="#N/A"/>
    <x v="1069"/>
  </r>
  <r>
    <m/>
    <m/>
    <s v="4502264049"/>
    <s v="ZPFC"/>
    <s v="0800"/>
    <s v=""/>
    <d v="2022-12-13T00:00:00"/>
    <d v="2022-11-02T00:00:00"/>
    <d v="2026-01-31T00:00:00"/>
    <m/>
    <s v="42458421"/>
    <s v="אברהם אבי"/>
    <s v="046237210"/>
    <s v="3"/>
    <n v="202606"/>
    <s v="ILS"/>
    <n v="202606"/>
    <n v="5.18"/>
    <n v="10502"/>
    <n v="10502"/>
    <n v="192104"/>
    <s v=""/>
    <s v=" 26.2.2025 הארכת התקשרות ללא עלות תקציבת בהתאם לפר"/>
    <s v=""/>
    <n v="0"/>
    <s v="@FM@"/>
    <s v="01"/>
    <s v=""/>
    <s v="301748232"/>
    <s v="162,800.00"/>
    <s v="אפרת מצליח"/>
    <n v="192104"/>
    <n v="38"/>
    <n v="33"/>
    <n v="5"/>
    <n v="5.18"/>
    <n v="0.86842105263157898"/>
    <x v="0"/>
    <e v="#N/A"/>
    <x v="1069"/>
  </r>
  <r>
    <m/>
    <m/>
    <s v="4502264319"/>
    <s v="ZA"/>
    <s v="0800"/>
    <s v=""/>
    <d v="2022-12-13T00:00:00"/>
    <d v="2023-01-01T00:00:00"/>
    <d v="2025-12-31T00:00:00"/>
    <m/>
    <s v="40233298"/>
    <s v="גדות ביקורת פנימית ובקרה בע&quot;מ"/>
    <s v="513783951"/>
    <s v="3"/>
    <n v="614190"/>
    <s v="ILS"/>
    <n v="614190"/>
    <n v="28.65"/>
    <n v="192467.44"/>
    <n v="176886.2"/>
    <n v="464059.14"/>
    <s v=""/>
    <s v=" 4.5.2025 - הארכת והגדלת התקשרות בהתאם לפרוטוקול 1"/>
    <s v="X"/>
    <n v="0"/>
    <s v="@FM@"/>
    <s v="01"/>
    <s v=""/>
    <s v="301748232"/>
    <s v="357,392.00"/>
    <s v="יפית גורדון"/>
    <n v="438205.17"/>
    <n v="35"/>
    <n v="31"/>
    <n v="4"/>
    <n v="28.65"/>
    <n v="0.88571428571428568"/>
    <x v="0"/>
    <e v="#N/A"/>
    <x v="1104"/>
  </r>
  <r>
    <m/>
    <m/>
    <s v="4502264320"/>
    <s v="ZA"/>
    <s v="0800"/>
    <s v=""/>
    <d v="2022-12-13T00:00:00"/>
    <d v="2023-01-01T00:00:00"/>
    <d v="2025-12-31T00:00:00"/>
    <m/>
    <s v="40386884"/>
    <s v="ברזלי ושות' רו&quot;ח"/>
    <s v="540184942"/>
    <s v="3"/>
    <n v="671715"/>
    <s v="ILS"/>
    <n v="671715"/>
    <n v="2.09"/>
    <n v="14040"/>
    <n v="14040"/>
    <n v="657675"/>
    <s v=""/>
    <s v=" 12/05/2025: נוספה שורה 30-מימוש אופציה שנה שלישית"/>
    <s v="X"/>
    <n v="0"/>
    <s v="@FM@"/>
    <s v="01"/>
    <s v=""/>
    <s v="301748232"/>
    <s v="557,250.00"/>
    <s v="יפית גורדון"/>
    <n v="657675"/>
    <n v="35"/>
    <n v="31"/>
    <n v="4"/>
    <n v="2.09"/>
    <n v="0.88571428571428568"/>
    <x v="0"/>
    <e v="#N/A"/>
    <x v="1105"/>
  </r>
  <r>
    <m/>
    <m/>
    <s v="4502268986"/>
    <s v="ZPFC"/>
    <s v="0800"/>
    <s v=""/>
    <d v="2022-12-21T00:00:00"/>
    <d v="2022-12-12T00:00:00"/>
    <d v="2025-12-11T00:00:00"/>
    <m/>
    <s v="40296952"/>
    <s v="שלדור בע&quot;מ"/>
    <s v="510922073"/>
    <s v="3"/>
    <n v="3636636.68"/>
    <s v="ILS"/>
    <n v="3636636.68"/>
    <n v="83.82"/>
    <n v="3040611.04"/>
    <n v="3040611.04"/>
    <n v="592017.09"/>
    <s v=""/>
    <s v=" 07.10.2024: שונה הכמות בשורה 130 ל3- במקום ל-2, ב"/>
    <s v=""/>
    <n v="0"/>
    <s v="@FM@"/>
    <s v="07"/>
    <s v=""/>
    <s v="301748232"/>
    <s v=""/>
    <s v="יאיר גרדין"/>
    <n v="592017.09"/>
    <n v="35"/>
    <n v="31"/>
    <n v="4"/>
    <n v="83.82"/>
    <n v="0.88571428571428568"/>
    <x v="1"/>
    <e v="#N/A"/>
    <x v="1106"/>
  </r>
  <r>
    <m/>
    <m/>
    <s v="4502270417"/>
    <s v="ZPFC"/>
    <s v="0800"/>
    <s v=""/>
    <d v="2022-12-25T00:00:00"/>
    <d v="2022-12-19T00:00:00"/>
    <d v="2025-12-18T00:00:00"/>
    <m/>
    <s v="40546408"/>
    <s v="שטראוס אסטרטגיה ייעוץ ומערכות בע&quot;מ"/>
    <s v="513237750"/>
    <s v="3"/>
    <n v="1830180"/>
    <s v="ILS"/>
    <n v="1830180"/>
    <n v="93.21"/>
    <n v="1700120.3"/>
    <n v="1697707.2"/>
    <n v="122029.7"/>
    <s v=""/>
    <s v=" 05.12.2023: נוספו שורות 180-270 בהתאם לפרוטוקול 1"/>
    <s v=""/>
    <n v="0"/>
    <s v="@FM@"/>
    <s v="07"/>
    <s v=""/>
    <s v="301748232"/>
    <s v=""/>
    <s v="רונן צור"/>
    <n v="122029.7"/>
    <n v="35"/>
    <n v="31"/>
    <n v="4"/>
    <n v="93.21"/>
    <n v="0.88571428571428568"/>
    <x v="1"/>
    <e v="#N/A"/>
    <x v="1107"/>
  </r>
  <r>
    <m/>
    <m/>
    <s v="4502272171"/>
    <s v="ZPFC"/>
    <s v="0800"/>
    <s v=""/>
    <d v="2022-12-27T00:00:00"/>
    <d v="2022-12-21T00:00:00"/>
    <d v="2025-12-20T00:00:00"/>
    <m/>
    <s v="40296952"/>
    <s v="שלדור בע&quot;מ"/>
    <s v="510922073"/>
    <s v="3"/>
    <n v="604614.9"/>
    <s v="ILS"/>
    <n v="604614.9"/>
    <n v="70"/>
    <n v="423076.62"/>
    <n v="423076.62"/>
    <n v="181538.28"/>
    <s v=""/>
    <s v=" 28.10.2024: הארכת התקשרות ללא עלות תקציבית, בהתאם"/>
    <s v=""/>
    <n v="0"/>
    <s v="@FM@"/>
    <s v="07"/>
    <s v=""/>
    <s v="301748232"/>
    <s v=""/>
    <s v="אריאל נתן"/>
    <n v="181538.28"/>
    <n v="35"/>
    <n v="31"/>
    <n v="4"/>
    <n v="70"/>
    <n v="0.88571428571428568"/>
    <x v="1"/>
    <e v="#N/A"/>
    <x v="1108"/>
  </r>
  <r>
    <m/>
    <m/>
    <s v="4502272748"/>
    <s v="ZNB"/>
    <s v="0800"/>
    <s v=""/>
    <d v="2022-12-28T00:00:00"/>
    <m/>
    <m/>
    <m/>
    <s v="42465167"/>
    <s v="ברקוביץ מאיר דב"/>
    <s v="058460999"/>
    <s v="3"/>
    <n v="49560"/>
    <s v="ILS"/>
    <n v="49560"/>
    <n v="50"/>
    <n v="24570"/>
    <n v="24570"/>
    <n v="24780"/>
    <s v=""/>
    <s v=" הכנת תכנית לקידום צדק מחאה בישראל, עבור אגף תכנון"/>
    <s v=""/>
    <n v="0"/>
    <s v="@FM@"/>
    <s v="23"/>
    <s v="57"/>
    <s v="301748232"/>
    <s v=""/>
    <s v="אורטל מויאל"/>
    <n v="24780"/>
    <n v="0"/>
    <n v="1507"/>
    <e v="#NUM!"/>
    <n v="50"/>
    <e v="#DIV/0!"/>
    <x v="3"/>
    <e v="#N/A"/>
    <x v="1109"/>
  </r>
  <r>
    <m/>
    <m/>
    <s v="4502273015"/>
    <s v="ZPFC"/>
    <s v="0800"/>
    <s v=""/>
    <d v="2022-12-28T00:00:00"/>
    <d v="2022-12-19T00:00:00"/>
    <d v="2026-05-05T00:00:00"/>
    <m/>
    <s v="40521394"/>
    <s v="מ.נ.ש יעוץ בע&quot;מ"/>
    <s v="514385293"/>
    <s v="3"/>
    <n v="1008451.95"/>
    <s v="ILS"/>
    <n v="1008451.95"/>
    <n v="49.28"/>
    <n v="607068.16000000003"/>
    <n v="493481.42"/>
    <n v="511483.04"/>
    <s v=""/>
    <s v=" 19.05.2024: הארכת התקשרות ללא עלות תקציבית, בהתאם"/>
    <s v=""/>
    <n v="0"/>
    <s v="@FM@"/>
    <s v="07"/>
    <s v=""/>
    <s v="301748232"/>
    <s v=""/>
    <s v="יאיר גרדין"/>
    <n v="511483.04"/>
    <n v="40"/>
    <n v="31"/>
    <n v="9"/>
    <n v="49.28"/>
    <n v="0.77500000000000002"/>
    <x v="0"/>
    <e v="#N/A"/>
    <x v="1110"/>
  </r>
  <r>
    <m/>
    <m/>
    <s v="4502273030"/>
    <s v="ZPFC"/>
    <s v="0800"/>
    <s v=""/>
    <d v="2022-12-28T00:00:00"/>
    <d v="2022-12-19T00:00:00"/>
    <d v="2026-05-05T00:00:00"/>
    <m/>
    <s v="40005160"/>
    <s v="סומך חייקין"/>
    <s v="540002383"/>
    <s v="3"/>
    <n v="1008317.11"/>
    <s v="ILS"/>
    <n v="1008317.11"/>
    <n v="67.61"/>
    <n v="675943.05"/>
    <n v="675380.31"/>
    <n v="326596.78999999998"/>
    <s v=""/>
    <s v=" 19.05.2024: הארכת התקשרות ללא עלות תקציבית, בהתאם"/>
    <s v=""/>
    <n v="0"/>
    <s v="@FM@"/>
    <s v="07"/>
    <s v=""/>
    <s v="301748232"/>
    <s v=""/>
    <s v="יאיר גרדין"/>
    <n v="326596.78999999998"/>
    <n v="40"/>
    <n v="31"/>
    <n v="9"/>
    <n v="67.61"/>
    <n v="0.77500000000000002"/>
    <x v="1"/>
    <e v="#N/A"/>
    <x v="1110"/>
  </r>
  <r>
    <m/>
    <m/>
    <s v="4502273444"/>
    <s v="ZPFC"/>
    <s v="0800"/>
    <s v=""/>
    <d v="2022-12-29T00:00:00"/>
    <d v="2022-12-19T00:00:00"/>
    <d v="2026-05-05T00:00:00"/>
    <m/>
    <s v="40288480"/>
    <s v="ארנסט יאנג (ישראל) בע&quot;מ"/>
    <s v="557711512"/>
    <s v="3"/>
    <n v="702730.36"/>
    <s v="ILS"/>
    <n v="702730.36"/>
    <n v="25"/>
    <n v="174193.75"/>
    <n v="174193.75"/>
    <n v="527047.76"/>
    <s v=""/>
    <s v=" 19.05.2024: הארכת התקשרות ללא עלות תקציבית, בהתאם"/>
    <s v=""/>
    <n v="0"/>
    <s v="@FM@"/>
    <s v="07"/>
    <s v=""/>
    <s v="301748232"/>
    <s v=""/>
    <s v="יאיר גרדין"/>
    <n v="527047.77"/>
    <n v="40"/>
    <n v="31"/>
    <n v="9"/>
    <n v="25"/>
    <n v="0.77500000000000002"/>
    <x v="0"/>
    <e v="#N/A"/>
    <x v="1110"/>
  </r>
  <r>
    <m/>
    <m/>
    <s v="4502273454"/>
    <s v="ZPFC"/>
    <s v="0800"/>
    <s v=""/>
    <d v="2022-12-29T00:00:00"/>
    <d v="2022-11-28T00:00:00"/>
    <d v="2025-12-31T00:00:00"/>
    <m/>
    <s v="40004241"/>
    <s v="גוינט ישראל )חל&quot;צ("/>
    <s v=""/>
    <s v="3"/>
    <n v="930000"/>
    <s v="ILS"/>
    <n v="930000"/>
    <n v="32.26"/>
    <n v="300000"/>
    <n v="300000"/>
    <n v="630000"/>
    <s v=""/>
    <s v=" 15/12/2024-שורה 70 בהתאם לפרוטוקול 242/24  הגדלה"/>
    <s v=""/>
    <n v="0"/>
    <s v="@FM@"/>
    <s v="07"/>
    <s v=""/>
    <s v="301748232"/>
    <s v=""/>
    <s v="ענבל גלון"/>
    <n v="630000"/>
    <n v="37"/>
    <n v="32"/>
    <n v="4"/>
    <n v="32.26"/>
    <n v="0.86486486486486491"/>
    <x v="0"/>
    <e v="#N/A"/>
    <x v="1074"/>
  </r>
  <r>
    <m/>
    <m/>
    <s v="4502273630"/>
    <s v="ZPFC"/>
    <s v="0800"/>
    <s v=""/>
    <d v="2022-12-29T00:00:00"/>
    <d v="2022-12-26T00:00:00"/>
    <d v="2025-12-25T00:00:00"/>
    <m/>
    <s v="41963629"/>
    <s v="דלויט ייעוץ וטכנולוגיות בע&quot;מ"/>
    <s v="514771427"/>
    <s v="3"/>
    <n v="1960041.81"/>
    <s v="ILS"/>
    <n v="1960041.81"/>
    <n v="56.8"/>
    <n v="1107371.55"/>
    <n v="1107371.52"/>
    <n v="849479.6"/>
    <s v=""/>
    <s v=" 29.10.2024:הארכת התקשרות ללא עלות תקציבית, בהתאם"/>
    <s v=""/>
    <n v="0"/>
    <s v="@FM@"/>
    <s v="07"/>
    <s v=""/>
    <s v="301748232"/>
    <s v=""/>
    <s v="ברקת שמאי"/>
    <n v="849479.61"/>
    <n v="35"/>
    <n v="31"/>
    <n v="4"/>
    <n v="56.8"/>
    <n v="0.88571428571428568"/>
    <x v="1"/>
    <e v="#N/A"/>
    <x v="1111"/>
  </r>
  <r>
    <m/>
    <m/>
    <s v="4502273687"/>
    <s v="ZPFC"/>
    <s v="0800"/>
    <s v=""/>
    <d v="2022-12-29T00:00:00"/>
    <d v="2022-12-28T00:00:00"/>
    <d v="2023-12-31T00:00:00"/>
    <m/>
    <s v="41963629"/>
    <s v="דלויט ייעוץ וטכנולוגיות בע&quot;מ"/>
    <s v="514771427"/>
    <s v="3"/>
    <n v="275256.25"/>
    <s v="ILS"/>
    <n v="275256.25"/>
    <n v="89.09"/>
    <n v="244999.87"/>
    <n v="244999.87"/>
    <n v="30256.38"/>
    <s v=""/>
    <s v=" מכרז דיגיטל-9-2019-דלויט ייעוץ וטכנולוגי תכנית דא"/>
    <s v=""/>
    <n v="0"/>
    <s v="@FM@"/>
    <s v="07"/>
    <s v=""/>
    <s v="301748232"/>
    <s v=""/>
    <s v="מירב ברהום"/>
    <n v="30256.38"/>
    <n v="12"/>
    <n v="31"/>
    <e v="#NUM!"/>
    <n v="89.09"/>
    <n v="2.5833333333333335"/>
    <x v="1"/>
    <e v="#N/A"/>
    <x v="190"/>
  </r>
  <r>
    <m/>
    <m/>
    <s v="4502273775"/>
    <s v="ZPFC"/>
    <s v="0800"/>
    <s v=""/>
    <d v="2022-12-29T00:00:00"/>
    <d v="2022-12-27T00:00:00"/>
    <d v="2024-12-31T00:00:00"/>
    <m/>
    <s v="42346875"/>
    <s v="זוויות דיאלוג חכם בע&quot;מ"/>
    <s v="516067071"/>
    <s v="3"/>
    <n v="425688.47"/>
    <s v="ILS"/>
    <n v="425688.47"/>
    <n v="95.13"/>
    <n v="402340.19"/>
    <n v="402342.71"/>
    <n v="20772.72"/>
    <s v=""/>
    <s v=" 12.06.23: ספק עודכן כמגיש חשבונית עסקה(שונה בלשונ"/>
    <s v=""/>
    <n v="0"/>
    <s v="@FM@"/>
    <s v="07"/>
    <s v=""/>
    <s v="301748232"/>
    <s v=""/>
    <s v="בת אל בן שושן כהן"/>
    <n v="20772.72"/>
    <n v="24"/>
    <n v="31"/>
    <e v="#NUM!"/>
    <n v="95.13"/>
    <n v="1.2916666666666667"/>
    <x v="1"/>
    <e v="#N/A"/>
    <x v="1112"/>
  </r>
  <r>
    <m/>
    <m/>
    <s v="4502283818"/>
    <s v="ZA"/>
    <s v="0800"/>
    <s v=""/>
    <d v="2023-01-19T00:00:00"/>
    <d v="2023-02-01T00:00:00"/>
    <d v="2025-01-31T00:00:00"/>
    <m/>
    <s v="41533577"/>
    <s v="עמר שלום"/>
    <s v="058144700"/>
    <s v="3"/>
    <n v="1211791.8600000001"/>
    <s v="ILS"/>
    <n v="1211791.8600000001"/>
    <n v="84.88"/>
    <n v="1028599.94"/>
    <n v="1047643.13"/>
    <n v="183288.17"/>
    <s v=""/>
    <s v=" 05.12.2023: נוספה שורה 20-הרחבת התקשרות בהיקף של"/>
    <s v="X"/>
    <n v="0"/>
    <s v="@FM@"/>
    <s v="79"/>
    <s v=""/>
    <s v="301748232"/>
    <s v="152,416.76"/>
    <s v="אירינה מרדכייבה"/>
    <n v="183283.39"/>
    <n v="23"/>
    <n v="30"/>
    <e v="#NUM!"/>
    <n v="84.88"/>
    <n v="1.3043478260869565"/>
    <x v="1"/>
    <e v="#N/A"/>
    <x v="1107"/>
  </r>
  <r>
    <m/>
    <m/>
    <s v="4502283833"/>
    <s v="ZA"/>
    <s v="0800"/>
    <s v=""/>
    <d v="2023-01-19T00:00:00"/>
    <d v="2023-02-01T00:00:00"/>
    <d v="2025-01-31T00:00:00"/>
    <m/>
    <s v="42024225"/>
    <s v="עאמר עלי"/>
    <s v="057565087"/>
    <s v="3"/>
    <n v="1211791.8600000001"/>
    <s v="ILS"/>
    <n v="1211791.8600000001"/>
    <n v="91"/>
    <n v="1102681.73"/>
    <n v="1120289.3700000001"/>
    <n v="109129.71"/>
    <s v=""/>
    <s v=" 05.12.2023: נוספה שורה 20-הרחבת התקשרות בהיקף של"/>
    <s v="X"/>
    <n v="0"/>
    <s v="@FM@"/>
    <s v="79"/>
    <s v=""/>
    <s v="301748232"/>
    <s v=" 88,721.07"/>
    <s v="אירינה מרדכייבה"/>
    <n v="109110.13"/>
    <n v="23"/>
    <n v="30"/>
    <e v="#NUM!"/>
    <n v="91"/>
    <n v="1.3043478260869565"/>
    <x v="1"/>
    <e v="#N/A"/>
    <x v="1107"/>
  </r>
  <r>
    <m/>
    <m/>
    <s v="4502293203"/>
    <s v="ZPFC"/>
    <s v="0800"/>
    <s v=""/>
    <d v="2023-02-07T00:00:00"/>
    <d v="2023-02-02T00:00:00"/>
    <d v="2023-12-31T00:00:00"/>
    <m/>
    <s v="40009731"/>
    <s v="שימרון מולכו פרסקי ושו"/>
    <s v="557409349"/>
    <s v="3"/>
    <n v="100854.6"/>
    <s v="ILS"/>
    <n v="100854.6"/>
    <n v="34.799999999999997"/>
    <n v="35100"/>
    <n v="35100"/>
    <n v="65754.600000000006"/>
    <s v=""/>
    <s v=" 09.05.23: נוספה שורה 30-הרחבת התקשרות בהתאם לפרוט"/>
    <s v=""/>
    <n v="0"/>
    <s v="@FM@"/>
    <s v="23"/>
    <s v="57"/>
    <s v="301748232"/>
    <s v=" 55,470.00"/>
    <s v="עמיחי ציסמריו"/>
    <n v="65754.600000000006"/>
    <n v="10"/>
    <n v="30"/>
    <e v="#NUM!"/>
    <n v="34.799999999999997"/>
    <n v="3"/>
    <x v="0"/>
    <e v="#N/A"/>
    <x v="1113"/>
  </r>
  <r>
    <m/>
    <m/>
    <s v="4502294814"/>
    <s v="ZPFC"/>
    <s v="0800"/>
    <s v=""/>
    <d v="2023-02-12T00:00:00"/>
    <d v="2023-02-12T00:00:00"/>
    <d v="2025-12-31T00:00:00"/>
    <m/>
    <s v="40415079"/>
    <s v="אלון משה"/>
    <s v="027750488"/>
    <s v="3"/>
    <n v="121467.07"/>
    <s v="ILS"/>
    <n v="121467.07"/>
    <n v="81.900000000000006"/>
    <n v="82237.08"/>
    <n v="86940.05"/>
    <n v="23962.23"/>
    <s v=""/>
    <s v=" 22.05.2025:נוספה שורה 70 בהתאם לאישורו של אברהם ש"/>
    <s v="X"/>
    <n v="0"/>
    <s v="@FM@"/>
    <s v="07"/>
    <s v=""/>
    <s v="301748232"/>
    <s v="  3,816.51"/>
    <s v="עדי קומרינר-פלד"/>
    <n v="21987.75"/>
    <n v="34"/>
    <n v="29"/>
    <n v="4"/>
    <n v="81.900000000000006"/>
    <n v="0.8529411764705882"/>
    <x v="1"/>
    <e v="#N/A"/>
    <x v="1114"/>
  </r>
  <r>
    <m/>
    <m/>
    <s v="4502294838"/>
    <s v="ZPFC"/>
    <s v="0800"/>
    <s v=""/>
    <d v="2023-02-12T00:00:00"/>
    <d v="2023-02-12T00:00:00"/>
    <d v="2025-12-31T00:00:00"/>
    <m/>
    <s v="41602405"/>
    <s v="פאוסט, קליין ושות'"/>
    <s v="558325502"/>
    <s v="3"/>
    <n v="122616.53"/>
    <s v="ILS"/>
    <n v="122616.53"/>
    <n v="64.84"/>
    <n v="84423.93"/>
    <n v="83447.460000000006"/>
    <n v="46986.62"/>
    <s v=""/>
    <s v=" ביצוע ביקורות על נותני שירות עסקי. בהתאם למכרז 48"/>
    <s v="X"/>
    <n v="0"/>
    <s v="@FM@"/>
    <s v="07"/>
    <s v=""/>
    <s v="301748232"/>
    <s v=" 32,014.91"/>
    <s v="עדי קומרינר-פלד"/>
    <n v="43114.91"/>
    <n v="34"/>
    <n v="29"/>
    <n v="4"/>
    <n v="64.84"/>
    <n v="0.8529411764705882"/>
    <x v="1"/>
    <e v="#N/A"/>
    <x v="1115"/>
  </r>
  <r>
    <m/>
    <m/>
    <s v="4502294908"/>
    <s v="ZPFC"/>
    <s v="0800"/>
    <s v=""/>
    <d v="2023-02-12T00:00:00"/>
    <d v="2023-02-12T00:00:00"/>
    <d v="2025-12-31T00:00:00"/>
    <m/>
    <s v="40492134"/>
    <s v="סאבא אמיר"/>
    <s v="033748898"/>
    <s v="3"/>
    <n v="109038.27"/>
    <s v="ILS"/>
    <n v="109038.27"/>
    <n v="49.55"/>
    <n v="54198"/>
    <n v="57230.49"/>
    <n v="59944.68"/>
    <s v=""/>
    <s v=" ביצוע ביקורות על נותני שירות עסקי. בהתאם למכרז 48"/>
    <s v="X"/>
    <n v="0"/>
    <s v="@FM@"/>
    <s v="07"/>
    <s v=""/>
    <s v="301748232"/>
    <s v=" 42,955.31"/>
    <s v="עדי קומרינר-פלד"/>
    <n v="55005.24"/>
    <n v="34"/>
    <n v="29"/>
    <n v="4"/>
    <n v="49.55"/>
    <n v="0.8529411764705882"/>
    <x v="0"/>
    <e v="#N/A"/>
    <x v="1115"/>
  </r>
  <r>
    <m/>
    <m/>
    <s v="4502294944"/>
    <s v="ZPFC"/>
    <s v="0800"/>
    <s v=""/>
    <d v="2023-02-12T00:00:00"/>
    <d v="2023-02-12T00:00:00"/>
    <d v="2025-12-31T00:00:00"/>
    <m/>
    <s v="42463178"/>
    <s v="דורון טיקוצקי נס"/>
    <s v="558396487"/>
    <s v="3"/>
    <n v="96238.81"/>
    <s v="ILS"/>
    <n v="96238.81"/>
    <n v="40.950000000000003"/>
    <n v="39817.5"/>
    <n v="41600.11"/>
    <n v="61935.59"/>
    <s v=""/>
    <s v=" ביצוע ביקורות על נותני שירות עסקי. בהתאם למכרז 48"/>
    <s v="X"/>
    <n v="0"/>
    <s v="@FM@"/>
    <s v="07"/>
    <s v=""/>
    <s v="301748232"/>
    <s v=" 44,558.31"/>
    <s v="עדי קומרינר-פלד"/>
    <n v="56832.09"/>
    <n v="34"/>
    <n v="29"/>
    <n v="4"/>
    <n v="40.950000000000003"/>
    <n v="0.8529411764705882"/>
    <x v="0"/>
    <e v="#N/A"/>
    <x v="1115"/>
  </r>
  <r>
    <m/>
    <m/>
    <s v="4502294954"/>
    <s v="ZPFC"/>
    <s v="0800"/>
    <s v=""/>
    <d v="2023-02-12T00:00:00"/>
    <d v="2023-02-12T00:00:00"/>
    <d v="2025-12-31T00:00:00"/>
    <m/>
    <s v="41508200"/>
    <s v="אברך אליעזר"/>
    <s v="310549829"/>
    <s v="3"/>
    <n v="116716.53"/>
    <s v="ILS"/>
    <n v="116716.53"/>
    <n v="58.96"/>
    <n v="83178"/>
    <n v="72725.600000000006"/>
    <n v="52198.96"/>
    <s v=""/>
    <s v=" 02.04.2025 ניוד מהזמנה 4502295648 26.11.24:עודכן"/>
    <s v="X"/>
    <n v="0"/>
    <s v="@FM@"/>
    <s v="07"/>
    <s v=""/>
    <s v="301748232"/>
    <s v=" 28,212.31"/>
    <s v="עדי קומרינר-פלד"/>
    <n v="47897.77"/>
    <n v="34"/>
    <n v="29"/>
    <n v="4"/>
    <n v="58.96"/>
    <n v="0.8529411764705882"/>
    <x v="1"/>
    <e v="#N/A"/>
    <x v="1116"/>
  </r>
  <r>
    <m/>
    <m/>
    <s v="4502294967"/>
    <s v="ZPFC"/>
    <s v="0800"/>
    <s v=""/>
    <d v="2023-02-12T00:00:00"/>
    <d v="2023-02-12T00:00:00"/>
    <d v="2025-12-31T00:00:00"/>
    <m/>
    <s v="42463167"/>
    <s v="מסד ניצן"/>
    <s v="061264537"/>
    <s v="3"/>
    <n v="115717.07"/>
    <s v="ILS"/>
    <n v="115717.07"/>
    <n v="53.22"/>
    <n v="61778.5"/>
    <n v="64971.86"/>
    <n v="58989.81"/>
    <s v=""/>
    <s v=" ביצוע ביקורות על נותני שירות עסקי. בהתאם למכרז 48"/>
    <s v="X"/>
    <n v="0"/>
    <s v="@FM@"/>
    <s v="07"/>
    <s v=""/>
    <s v="301748232"/>
    <s v=" 33,765.31"/>
    <s v="עדי קומרינר-פלד"/>
    <n v="54129.05"/>
    <n v="34"/>
    <n v="29"/>
    <n v="4"/>
    <n v="53.22"/>
    <n v="0.8529411764705882"/>
    <x v="1"/>
    <e v="#N/A"/>
    <x v="1115"/>
  </r>
  <r>
    <m/>
    <m/>
    <s v="4502295625"/>
    <s v="ZPFC"/>
    <s v="0800"/>
    <s v=""/>
    <d v="2023-02-13T00:00:00"/>
    <d v="2023-02-12T00:00:00"/>
    <d v="2025-12-31T00:00:00"/>
    <m/>
    <s v="42463177"/>
    <s v="שרעבי איתן"/>
    <s v="028659167"/>
    <s v="3"/>
    <n v="35138.410000000003"/>
    <s v="ILS"/>
    <n v="35138.410000000003"/>
    <n v="30.61"/>
    <n v="10822.5"/>
    <n v="11119.86"/>
    <n v="26570.36"/>
    <s v=""/>
    <s v=" ביצוע ביקורות על נותני שירות עסקי. בהתאם למכרז 48"/>
    <s v="X"/>
    <n v="0"/>
    <s v="@FM@"/>
    <s v="07"/>
    <s v=""/>
    <s v="301748232"/>
    <s v=" 20,528.31"/>
    <s v=""/>
    <n v="24380.959999999999"/>
    <n v="34"/>
    <n v="29"/>
    <n v="4"/>
    <n v="30.61"/>
    <n v="0.8529411764705882"/>
    <x v="0"/>
    <e v="#N/A"/>
    <x v="1115"/>
  </r>
  <r>
    <m/>
    <m/>
    <s v="4502295648"/>
    <s v="ZPFC"/>
    <s v="0800"/>
    <s v=""/>
    <d v="2023-02-13T00:00:00"/>
    <d v="2023-02-12T00:00:00"/>
    <d v="2025-12-31T00:00:00"/>
    <m/>
    <s v="42463166"/>
    <s v="הרץ אביעד אהרן"/>
    <s v="036382612"/>
    <s v="3"/>
    <n v="14436.85"/>
    <s v="ILS"/>
    <n v="14436.85"/>
    <n v="0"/>
    <n v="0"/>
    <n v="0"/>
    <n v="15733.28"/>
    <s v=""/>
    <s v=" ביצוע ביקורות על נותני שירות עסקי. בהתאם למכרז 48"/>
    <s v="X"/>
    <n v="0"/>
    <s v="@FM@"/>
    <s v="07"/>
    <s v=""/>
    <s v="301748232"/>
    <s v=" 12,234.61"/>
    <s v="עדי קומרינר-פלד"/>
    <n v="14436.85"/>
    <n v="34"/>
    <n v="29"/>
    <n v="4"/>
    <n v="0"/>
    <n v="0.8529411764705882"/>
    <x v="0"/>
    <e v="#N/A"/>
    <x v="1115"/>
  </r>
  <r>
    <m/>
    <m/>
    <s v="4502298228"/>
    <s v="ZA"/>
    <s v="0800"/>
    <s v=""/>
    <d v="2023-02-20T00:00:00"/>
    <d v="2023-01-01T00:00:00"/>
    <d v="2024-12-31T00:00:00"/>
    <m/>
    <s v="40170081"/>
    <s v="רוזנבלום - הולצמן,רוח'"/>
    <s v="557277605"/>
    <s v="3"/>
    <n v="331516.3"/>
    <s v="ILS"/>
    <n v="331516.3"/>
    <n v="81.13"/>
    <n v="270983.95"/>
    <n v="293058.65000000002"/>
    <n v="69244.23"/>
    <s v=""/>
    <s v=" 18.02.2024:הארכת התקשרות ללא עלות תקציבית, בהתאם"/>
    <s v="X"/>
    <n v="0"/>
    <s v="@FM@"/>
    <s v="07"/>
    <s v=""/>
    <s v="301748232"/>
    <s v=" 50,154.51"/>
    <s v="רונן צור"/>
    <n v="62550.62"/>
    <n v="23"/>
    <n v="31"/>
    <e v="#NUM!"/>
    <n v="81.13"/>
    <n v="1.3478260869565217"/>
    <x v="1"/>
    <e v="#N/A"/>
    <x v="1117"/>
  </r>
  <r>
    <m/>
    <m/>
    <s v="4502299077"/>
    <s v="ZA"/>
    <s v="0800"/>
    <s v=""/>
    <d v="2023-02-21T00:00:00"/>
    <d v="2023-01-01T00:00:00"/>
    <d v="2025-06-30T00:00:00"/>
    <m/>
    <s v="40496030"/>
    <s v="שמידט בן צבי פרלשטיין ושות' - רואי"/>
    <s v="540235512"/>
    <s v="3"/>
    <n v="507966.7"/>
    <s v="ILS"/>
    <n v="507966.7"/>
    <n v="69.540000000000006"/>
    <n v="356266.42"/>
    <n v="383393.56"/>
    <n v="171282.41"/>
    <s v=""/>
    <s v=" 26.2.2025 - הארכת התקשרות ללא עלות תקציבית בהתאם"/>
    <s v="X"/>
    <n v="0"/>
    <s v="@FM@"/>
    <s v="07"/>
    <s v=""/>
    <s v="301748232"/>
    <s v="126,290.34"/>
    <s v="רונן צור"/>
    <n v="154725.10999999999"/>
    <n v="29"/>
    <n v="31"/>
    <e v="#NUM!"/>
    <n v="69.540000000000006"/>
    <n v="1.0689655172413792"/>
    <x v="1"/>
    <e v="#N/A"/>
    <x v="1069"/>
  </r>
  <r>
    <m/>
    <m/>
    <s v="4502300379"/>
    <s v="ZA"/>
    <s v="0800"/>
    <s v=""/>
    <d v="2023-02-26T00:00:00"/>
    <d v="2023-01-01T00:00:00"/>
    <d v="2025-06-30T00:00:00"/>
    <m/>
    <s v="40001633"/>
    <s v="קדמי אלחנתי- רואי חשבו"/>
    <s v="557428612"/>
    <s v="3"/>
    <n v="832771.08"/>
    <s v="ILS"/>
    <n v="832771.08"/>
    <n v="67.34"/>
    <n v="575339.87"/>
    <n v="595735.18000000005"/>
    <n v="301108.39"/>
    <s v=""/>
    <s v=" 26.2.2025 - הארכת התקשרות ללא עלות תקציבית בהתאם"/>
    <s v="X"/>
    <n v="0"/>
    <s v="@FM@"/>
    <s v="07"/>
    <s v=""/>
    <s v="301748232"/>
    <s v="214,361.00"/>
    <s v="רונן צור"/>
    <n v="272001.24"/>
    <n v="29"/>
    <n v="31"/>
    <e v="#NUM!"/>
    <n v="67.34"/>
    <n v="1.0689655172413792"/>
    <x v="1"/>
    <e v="#N/A"/>
    <x v="1069"/>
  </r>
  <r>
    <m/>
    <m/>
    <s v="4502302484"/>
    <s v="ZA"/>
    <s v="0800"/>
    <s v=""/>
    <d v="2023-03-01T00:00:00"/>
    <d v="2023-01-01T00:00:00"/>
    <d v="2025-06-30T00:00:00"/>
    <m/>
    <s v="40292537"/>
    <s v="גזית, בן-גל ושות' - רואי חשבון"/>
    <s v="514092642"/>
    <s v="1"/>
    <n v="413905.83"/>
    <s v="ILS"/>
    <n v="413905.83"/>
    <n v="37.5"/>
    <n v="155744.78"/>
    <n v="168283.44"/>
    <n v="286376.83"/>
    <s v=""/>
    <s v=" 10.3.2025 הארכת התקשרות ללא עלות תקציבית בהתאם לפ"/>
    <s v="X"/>
    <n v="0"/>
    <s v="@FM@"/>
    <s v="07"/>
    <s v=""/>
    <s v="301748232"/>
    <s v="217,652.45"/>
    <s v="רונן צור"/>
    <n v="258693.73"/>
    <n v="29"/>
    <n v="31"/>
    <e v="#NUM!"/>
    <n v="37.5"/>
    <n v="1.0689655172413792"/>
    <x v="0"/>
    <e v="#N/A"/>
    <x v="1081"/>
  </r>
  <r>
    <m/>
    <m/>
    <s v="4502310792"/>
    <s v="ZA"/>
    <s v="0800"/>
    <s v=""/>
    <d v="2023-03-22T00:00:00"/>
    <d v="2013-03-01T00:00:00"/>
    <d v="2024-08-31T00:00:00"/>
    <m/>
    <s v="41470933"/>
    <s v="פרונטו - ייעוץ בטחוני בע&quot;מ"/>
    <s v="515446649"/>
    <s v="3"/>
    <n v="260355"/>
    <s v="ILS"/>
    <n v="260355"/>
    <n v="97.35"/>
    <n v="257692.5"/>
    <n v="282862.27"/>
    <n v="2043.33"/>
    <s v=""/>
    <s v=" 15.04.24: ננעלה שורה 10, ונוספו שורות 40-60, בהתא"/>
    <s v="X"/>
    <n v="0"/>
    <s v="@FM@"/>
    <s v="95"/>
    <s v=""/>
    <s v="301748232"/>
    <s v=""/>
    <s v="שני שחר"/>
    <n v="1770"/>
    <n v="137"/>
    <n v="149"/>
    <e v="#NUM!"/>
    <n v="97.35"/>
    <n v="1.0875912408759123"/>
    <x v="1"/>
    <e v="#N/A"/>
    <x v="1118"/>
  </r>
  <r>
    <m/>
    <m/>
    <s v="4502311481"/>
    <s v="ZA"/>
    <s v="0800"/>
    <s v=""/>
    <d v="2023-03-26T00:00:00"/>
    <d v="2020-03-01T00:00:00"/>
    <d v="2024-08-31T00:00:00"/>
    <m/>
    <s v="40364249"/>
    <s v="רוטמן ליאוניד"/>
    <s v="014546097"/>
    <s v="3"/>
    <n v="293067.5"/>
    <s v="ILS"/>
    <n v="293067.5"/>
    <n v="62.68"/>
    <n v="166783.5"/>
    <n v="183401.8"/>
    <n v="4291"/>
    <s v=""/>
    <s v=" 15.04.24: ננעלו שורות 10- 40. נוספו שורות 50-70 ב"/>
    <s v="X"/>
    <n v="0"/>
    <s v="@FM@"/>
    <s v="95"/>
    <s v=""/>
    <s v="301748232"/>
    <s v=""/>
    <s v="שני שחר"/>
    <n v="3717"/>
    <n v="53"/>
    <n v="65"/>
    <e v="#NUM!"/>
    <n v="62.68"/>
    <n v="1.2264150943396226"/>
    <x v="1"/>
    <e v="#N/A"/>
    <x v="1118"/>
  </r>
  <r>
    <m/>
    <m/>
    <s v="4502311650"/>
    <s v="ZA"/>
    <s v="0800"/>
    <s v=""/>
    <d v="2023-03-26T00:00:00"/>
    <d v="2020-03-01T00:00:00"/>
    <d v="2024-03-13T00:00:00"/>
    <m/>
    <s v="40006727"/>
    <s v="שביט גילאון"/>
    <s v="054960711"/>
    <s v="3"/>
    <n v="236043"/>
    <s v="ILS"/>
    <n v="236043"/>
    <n v="58.91"/>
    <n v="139396.75"/>
    <n v="151346.6"/>
    <n v="22493.71"/>
    <s v=""/>
    <s v=" 15.04.24: ננעלו שורות 20-40 ונוספו שורות 50-70 בה"/>
    <s v="X"/>
    <n v="0"/>
    <s v="@FM@"/>
    <s v="95"/>
    <s v=""/>
    <s v="301748232"/>
    <s v=""/>
    <s v="שני שחר"/>
    <n v="19484.75"/>
    <n v="48"/>
    <n v="65"/>
    <e v="#NUM!"/>
    <n v="58.91"/>
    <n v="1.3541666666666667"/>
    <x v="1"/>
    <e v="#N/A"/>
    <x v="1118"/>
  </r>
  <r>
    <m/>
    <m/>
    <s v="4502313387"/>
    <s v="ZA"/>
    <s v="0800"/>
    <s v=""/>
    <d v="2023-03-29T00:00:00"/>
    <d v="2023-01-01T00:00:00"/>
    <d v="2026-06-30T00:00:00"/>
    <m/>
    <s v="40012342"/>
    <s v="יהודיוף אברהם עצמון"/>
    <s v="000294215"/>
    <s v="1"/>
    <n v="413306.09"/>
    <s v="ILS"/>
    <n v="413306.09"/>
    <n v="43.83"/>
    <n v="185046.39"/>
    <n v="200524.08"/>
    <n v="257010.36"/>
    <s v=""/>
    <s v=" 21/07/25  :הארכת התקשרות ללא עלות תקציבית בהתאם ל"/>
    <s v="X"/>
    <n v="0"/>
    <s v="@FM@"/>
    <s v="07"/>
    <s v=""/>
    <s v="301748232"/>
    <s v="192,666.47"/>
    <s v="רונן צור"/>
    <n v="232166.02"/>
    <n v="41"/>
    <n v="31"/>
    <n v="10"/>
    <n v="43.83"/>
    <n v="0.75609756097560976"/>
    <x v="0"/>
    <e v="#N/A"/>
    <x v="1119"/>
  </r>
  <r>
    <m/>
    <m/>
    <s v="4502320346"/>
    <s v="ZA"/>
    <s v="0800"/>
    <s v=""/>
    <d v="2023-04-30T00:00:00"/>
    <d v="2023-06-22T00:00:00"/>
    <d v="2026-06-21T00:00:00"/>
    <m/>
    <s v="40397465"/>
    <s v="אמירים המרכז הרב-תחומי לאבחון, לטיפ"/>
    <s v="513377168"/>
    <s v="3"/>
    <n v="171804.48"/>
    <s v="ILS"/>
    <n v="171804.48"/>
    <n v="70.81"/>
    <n v="125966.59"/>
    <n v="121348.72"/>
    <n v="23260.16"/>
    <s v=""/>
    <s v=" 16.06.2025: הארכת התקשרות ללא עלות תקציבית, בהתאם"/>
    <s v=""/>
    <n v="0"/>
    <s v="@FM@"/>
    <s v="01"/>
    <s v=""/>
    <s v="301748232"/>
    <s v=""/>
    <s v="לימור ניזרי"/>
    <n v="23260.16"/>
    <n v="35"/>
    <n v="25"/>
    <n v="10"/>
    <n v="70.81"/>
    <n v="0.7142857142857143"/>
    <x v="1"/>
    <e v="#N/A"/>
    <x v="1120"/>
  </r>
  <r>
    <m/>
    <m/>
    <s v="4502328389"/>
    <s v="ZA"/>
    <s v="0800"/>
    <s v=""/>
    <d v="2023-05-18T00:00:00"/>
    <d v="2023-03-27T00:00:00"/>
    <d v="2026-03-26T00:00:00"/>
    <m/>
    <s v="40573475"/>
    <s v="גישס שפיר עדי"/>
    <s v="022561633"/>
    <s v="3"/>
    <n v="2.36"/>
    <s v="ILS"/>
    <n v="2.36"/>
    <n v="0"/>
    <n v="0"/>
    <n v="0"/>
    <n v="2.36"/>
    <s v=""/>
    <s v=" 10.06.2025: מימוש אופציה הרחבת התקשרות בהיקף של 2"/>
    <s v=""/>
    <n v="0"/>
    <s v="@FM@"/>
    <s v="01"/>
    <s v=""/>
    <s v="301748232"/>
    <s v=""/>
    <s v="שירן מנזור"/>
    <n v="2.36"/>
    <n v="35"/>
    <n v="28"/>
    <n v="7"/>
    <n v="0"/>
    <n v="0.8"/>
    <x v="0"/>
    <e v="#N/A"/>
    <x v="1121"/>
  </r>
  <r>
    <m/>
    <m/>
    <s v="4502336693"/>
    <s v="ZPFC"/>
    <s v="0800"/>
    <s v=""/>
    <d v="2023-06-11T00:00:00"/>
    <d v="2023-02-27T00:00:00"/>
    <d v="2024-02-26T00:00:00"/>
    <m/>
    <s v="41373412"/>
    <s v="שגיא הדס"/>
    <s v="028545465"/>
    <s v="3"/>
    <n v="57497.86"/>
    <s v="ILS"/>
    <n v="57497.86"/>
    <n v="25.15"/>
    <n v="14462.64"/>
    <n v="14462.64"/>
    <n v="43035.22"/>
    <s v=""/>
    <s v=" הרחבת התקשרות עם עו&quot;ד הדס שגיא לצורך יצוג בתיק סע"/>
    <s v=""/>
    <n v="0"/>
    <s v="@FM@"/>
    <s v="23"/>
    <s v="57"/>
    <s v="301748232"/>
    <s v=" 36,365.77"/>
    <s v="הדסה אחיטוב"/>
    <n v="43035.22"/>
    <n v="11"/>
    <n v="29"/>
    <e v="#NUM!"/>
    <n v="25.15"/>
    <n v="2.6363636363636362"/>
    <x v="0"/>
    <e v="#N/A"/>
    <x v="1122"/>
  </r>
  <r>
    <m/>
    <m/>
    <s v="4502338315"/>
    <s v="ZPFC"/>
    <s v="0800"/>
    <s v=""/>
    <d v="2023-06-14T00:00:00"/>
    <m/>
    <m/>
    <m/>
    <s v="41915625"/>
    <s v="לייזר מכוני העתקות בע&quot;מ"/>
    <s v="514864370"/>
    <s v="3"/>
    <n v="132.16"/>
    <s v="ILS"/>
    <n v="132.16"/>
    <n v="0"/>
    <n v="0"/>
    <n v="0"/>
    <n v="132.16"/>
    <s v=""/>
    <s v=" חותמות עבור פרקליטות חיפה אזרחי, ג'נאן אבראהים, 0"/>
    <s v=""/>
    <n v="0"/>
    <s v="@FM@"/>
    <s v="23"/>
    <s v="57"/>
    <s v="301748232"/>
    <s v=""/>
    <s v=""/>
    <n v="132.16"/>
    <n v="0"/>
    <n v="1507"/>
    <e v="#NUM!"/>
    <n v="0"/>
    <e v="#DIV/0!"/>
    <x v="3"/>
    <e v="#N/A"/>
    <x v="398"/>
  </r>
  <r>
    <m/>
    <m/>
    <s v="4502342736"/>
    <s v="ZPFC"/>
    <s v="0800"/>
    <s v=""/>
    <d v="2023-06-26T00:00:00"/>
    <d v="2021-01-12T00:00:00"/>
    <d v="2025-12-31T00:00:00"/>
    <m/>
    <s v="40005741"/>
    <s v="מ. פירון ושות' , עורכי דין"/>
    <s v="540038122"/>
    <s v="3"/>
    <n v="692385"/>
    <s v="ILS"/>
    <n v="692385"/>
    <n v="76.849999999999994"/>
    <n v="532097.15"/>
    <n v="532097.14"/>
    <n v="160287.85"/>
    <s v=""/>
    <s v=" 10.3.2025 - הגדלה והארכת התקשרות בהתאם לפרוטוקול"/>
    <s v=""/>
    <n v="0"/>
    <s v="@FM@"/>
    <s v="79"/>
    <s v=""/>
    <s v="301748232"/>
    <s v="132,604.44"/>
    <s v="הדסה אחיטוב"/>
    <n v="160287.85"/>
    <n v="59"/>
    <n v="54"/>
    <n v="4"/>
    <n v="76.849999999999994"/>
    <n v="0.9152542372881356"/>
    <x v="1"/>
    <e v="#N/A"/>
    <x v="1081"/>
  </r>
  <r>
    <m/>
    <m/>
    <s v="4502356287"/>
    <s v="ZPFC"/>
    <s v="0800"/>
    <s v=""/>
    <d v="2023-08-01T00:00:00"/>
    <d v="2023-07-10T00:00:00"/>
    <d v="2025-12-31T00:00:00"/>
    <m/>
    <s v="40004208"/>
    <s v="אמן - ארגון ומדעי נהול יועצים בעמ"/>
    <s v="510534548"/>
    <s v="3"/>
    <n v="224548.51"/>
    <s v="ILS"/>
    <n v="224548.51"/>
    <n v="84.9"/>
    <n v="189504.12"/>
    <n v="189249.84"/>
    <n v="33937.57"/>
    <s v=""/>
    <s v=" 07.07.2024: נוספו שורות 50+60, מימוש אופציה לכמות"/>
    <s v=""/>
    <n v="0"/>
    <s v="@FM@"/>
    <s v="07"/>
    <s v=""/>
    <s v="301748232"/>
    <s v=""/>
    <s v="שירן מזרחי"/>
    <n v="33937.58"/>
    <n v="29"/>
    <n v="24"/>
    <n v="4"/>
    <n v="84.9"/>
    <n v="0.82758620689655171"/>
    <x v="1"/>
    <e v="#N/A"/>
    <x v="1123"/>
  </r>
  <r>
    <m/>
    <m/>
    <s v="4502359349"/>
    <s v="ZPFC"/>
    <s v="0800"/>
    <s v=""/>
    <d v="2023-08-09T00:00:00"/>
    <d v="2023-07-23T00:00:00"/>
    <d v="2026-03-31T00:00:00"/>
    <m/>
    <s v="40521394"/>
    <s v="מ.נ.ש יעוץ בע&quot;מ"/>
    <s v="514385293"/>
    <s v="3"/>
    <n v="2624830.56"/>
    <s v="ILS"/>
    <n v="2624830.56"/>
    <n v="48.96"/>
    <n v="1282153.98"/>
    <n v="1281769.3600000001"/>
    <n v="1342676.58"/>
    <s v=""/>
    <s v=" 24.06/2025: הארכת התקשרות ללא עלות תקציבית, בהתאם"/>
    <s v=""/>
    <n v="0"/>
    <s v="@FM@"/>
    <s v="07"/>
    <s v=""/>
    <s v="301748232"/>
    <s v=""/>
    <s v="דניאלה יפת"/>
    <n v="1342676.58"/>
    <n v="32"/>
    <n v="24"/>
    <n v="7"/>
    <n v="48.96"/>
    <n v="0.75"/>
    <x v="1"/>
    <e v="#N/A"/>
    <x v="1124"/>
  </r>
  <r>
    <m/>
    <m/>
    <s v="4502359548"/>
    <s v="ZNB"/>
    <s v="0800"/>
    <s v=""/>
    <d v="2023-08-09T00:00:00"/>
    <d v="2023-06-12T00:00:00"/>
    <d v="2024-12-31T00:00:00"/>
    <m/>
    <s v="41609442"/>
    <s v="בן שאול עמוס"/>
    <s v="058397043"/>
    <s v="3"/>
    <n v="117566.26"/>
    <s v="ILS"/>
    <n v="117566.26"/>
    <n v="99.33"/>
    <n v="116844.55"/>
    <n v="116780.83"/>
    <n v="785.46"/>
    <s v=""/>
    <s v=" 27.03.2024: נוספה שורה 30-הרחבת התקשרות בהיקף של"/>
    <s v="X"/>
    <n v="0"/>
    <s v="@FM@"/>
    <s v="23"/>
    <s v="57"/>
    <s v="301748232"/>
    <s v="294.45"/>
    <s v="איתמר אביעד"/>
    <n v="785.46"/>
    <n v="18"/>
    <n v="25"/>
    <e v="#NUM!"/>
    <n v="99.33"/>
    <n v="1.3888888888888888"/>
    <x v="1"/>
    <e v="#N/A"/>
    <x v="1125"/>
  </r>
  <r>
    <m/>
    <m/>
    <s v="4502363290"/>
    <s v="ZPFC"/>
    <s v="0800"/>
    <s v=""/>
    <d v="2023-08-20T00:00:00"/>
    <d v="2023-06-20T00:00:00"/>
    <d v="2024-12-11T00:00:00"/>
    <m/>
    <s v="41963629"/>
    <s v="דלויט ייעוץ וטכנולוגיות בע&quot;מ"/>
    <s v="514771427"/>
    <s v="3"/>
    <n v="282051.18"/>
    <s v="ILS"/>
    <n v="282051.18"/>
    <n v="32.86"/>
    <n v="91999.96"/>
    <n v="91999.95"/>
    <n v="189606.78"/>
    <s v=""/>
    <s v=" 04.03.2024: מימוש אופציה הארכת התקשרות ללא עלות ת"/>
    <s v=""/>
    <n v="0"/>
    <s v="@FM@"/>
    <s v="07"/>
    <s v=""/>
    <s v="301748232"/>
    <s v=""/>
    <s v="ענבל גלון"/>
    <n v="189606.78"/>
    <n v="17"/>
    <n v="25"/>
    <e v="#NUM!"/>
    <n v="32.86"/>
    <n v="1.4705882352941178"/>
    <x v="0"/>
    <e v="#N/A"/>
    <x v="1085"/>
  </r>
  <r>
    <m/>
    <m/>
    <s v="4502370176"/>
    <s v="ZPFC"/>
    <s v="0800"/>
    <s v=""/>
    <d v="2023-09-10T00:00:00"/>
    <d v="2023-09-10T00:00:00"/>
    <d v="2024-12-31T00:00:00"/>
    <m/>
    <s v="41489167"/>
    <s v="רוני גוילי בע&quot;מ"/>
    <s v="515509099"/>
    <s v="3"/>
    <n v="4941.84"/>
    <s v="ILS"/>
    <n v="4941.84"/>
    <n v="0"/>
    <n v="0"/>
    <n v="0"/>
    <n v="4941.84"/>
    <s v=""/>
    <s v=" שירותי שמאות עבור רשות התאגידים. איש קשר-רונן צור"/>
    <s v=""/>
    <n v="0"/>
    <s v="@FM@"/>
    <s v="07"/>
    <s v=""/>
    <s v="301748232"/>
    <s v="  4,188.00"/>
    <s v="רונן צור"/>
    <n v="4941.84"/>
    <n v="15"/>
    <n v="22"/>
    <e v="#NUM!"/>
    <n v="0"/>
    <n v="1.4666666666666666"/>
    <x v="0"/>
    <e v="#N/A"/>
    <x v="840"/>
  </r>
  <r>
    <m/>
    <m/>
    <s v="4502370800"/>
    <s v="ZPFC"/>
    <s v="0800"/>
    <s v=""/>
    <d v="2023-09-11T00:00:00"/>
    <m/>
    <m/>
    <m/>
    <s v="41915625"/>
    <s v="לייזר מכוני העתקות בע&quot;מ"/>
    <s v="514864370"/>
    <s v="3"/>
    <n v="146.32"/>
    <s v="ILS"/>
    <n v="146.32"/>
    <n v="0"/>
    <n v="0"/>
    <n v="0"/>
    <n v="146.32"/>
    <s v=""/>
    <s v=" חותמות עבור פרקליטות חיפה אזרחי, טל כספי, 0543532"/>
    <s v=""/>
    <n v="0"/>
    <s v="@FM@"/>
    <s v="23"/>
    <s v="57"/>
    <s v="301748232"/>
    <s v=""/>
    <s v=""/>
    <n v="146.32"/>
    <n v="0"/>
    <n v="1507"/>
    <e v="#NUM!"/>
    <n v="0"/>
    <e v="#DIV/0!"/>
    <x v="3"/>
    <e v="#N/A"/>
    <x v="398"/>
  </r>
  <r>
    <m/>
    <m/>
    <s v="4502371489"/>
    <s v="ZA"/>
    <s v="0800"/>
    <s v=""/>
    <d v="2023-09-12T00:00:00"/>
    <d v="2023-09-10T00:00:00"/>
    <d v="2026-03-31T00:00:00"/>
    <m/>
    <s v="42316221"/>
    <s v="הכהן אסנת"/>
    <s v="033302852"/>
    <s v="3"/>
    <n v="269323.2"/>
    <s v="ILS"/>
    <n v="269323.2"/>
    <n v="37.68"/>
    <n v="121001.43"/>
    <n v="101475.5"/>
    <n v="167847.7"/>
    <s v=""/>
    <s v=" 04.06.2025: הארכת התקשרות ללא עלות תקציבית, בהתאם"/>
    <s v="X"/>
    <n v="0"/>
    <s v="@FM@"/>
    <s v="79"/>
    <s v=""/>
    <s v="301748232"/>
    <s v="124,961.40"/>
    <s v="נסים גרידי"/>
    <n v="167847.7"/>
    <n v="30"/>
    <n v="22"/>
    <n v="7"/>
    <n v="37.68"/>
    <n v="0.73333333333333328"/>
    <x v="1"/>
    <e v="#N/A"/>
    <x v="1126"/>
  </r>
  <r>
    <m/>
    <m/>
    <s v="4502371830"/>
    <s v="ZA"/>
    <s v="0800"/>
    <s v=""/>
    <d v="2023-09-13T00:00:00"/>
    <d v="2023-09-10T00:00:00"/>
    <d v="2026-03-31T00:00:00"/>
    <m/>
    <s v="42450698"/>
    <s v="וינברג הראל"/>
    <s v="040486458"/>
    <s v="3"/>
    <n v="420480.85"/>
    <s v="ILS"/>
    <n v="420480.85"/>
    <n v="88.08"/>
    <n v="370995.57"/>
    <n v="370376.47"/>
    <n v="50104.38"/>
    <s v=""/>
    <s v=" שירותי יעוץ ע&quot;י צוות לסיוע בעבודת ועדת הבדיקה הממ"/>
    <s v="X"/>
    <n v="0"/>
    <s v="@FM@"/>
    <s v="79"/>
    <s v=""/>
    <s v="301748232"/>
    <s v=" 40,084.65"/>
    <s v="נסים גרידי"/>
    <n v="50104.38"/>
    <n v="30"/>
    <n v="22"/>
    <n v="7"/>
    <n v="88.08"/>
    <n v="0.73333333333333328"/>
    <x v="1"/>
    <e v="#N/A"/>
    <x v="424"/>
  </r>
  <r>
    <m/>
    <m/>
    <s v="4502373551"/>
    <s v="ZA"/>
    <s v="0800"/>
    <s v=""/>
    <d v="2023-09-19T00:00:00"/>
    <d v="2023-09-10T00:00:00"/>
    <d v="2024-09-09T00:00:00"/>
    <m/>
    <s v="42364790"/>
    <s v="קונפורטי גיא"/>
    <s v="066533175"/>
    <s v="3"/>
    <n v="269323.2"/>
    <s v="ILS"/>
    <n v="269323.2"/>
    <n v="0"/>
    <n v="0"/>
    <n v="0"/>
    <n v="269323.2"/>
    <s v=""/>
    <s v=" שירותי יעוץ ע&quot;י צוות לסיוע בעבודת ועדת הבדיקה הממ"/>
    <s v="X"/>
    <n v="0"/>
    <s v="@FM@"/>
    <s v="79"/>
    <s v=""/>
    <s v="301748232"/>
    <s v="228,240.00"/>
    <s v="אביה וייס"/>
    <n v="269323.2"/>
    <n v="11"/>
    <n v="22"/>
    <e v="#NUM!"/>
    <n v="0"/>
    <n v="2"/>
    <x v="0"/>
    <e v="#N/A"/>
    <x v="424"/>
  </r>
  <r>
    <m/>
    <m/>
    <s v="4502392824"/>
    <s v="ZA"/>
    <s v="0800"/>
    <s v=""/>
    <d v="2023-11-16T00:00:00"/>
    <d v="2023-10-04T00:00:00"/>
    <d v="2025-12-31T00:00:00"/>
    <m/>
    <s v="40166638"/>
    <s v="ליפא מאיר ושות,עו&quot;ד"/>
    <s v="540170743"/>
    <s v="3"/>
    <n v="147150"/>
    <s v="ILS"/>
    <n v="147150"/>
    <n v="92"/>
    <n v="135350"/>
    <n v="135350"/>
    <n v="11800"/>
    <s v=""/>
    <s v=" 01.07.2025: הארכת התקשרות ללא עלות תקציבית, בהתאם"/>
    <s v=""/>
    <n v="0"/>
    <s v="@FM@"/>
    <s v="23"/>
    <s v="06"/>
    <s v="301748232"/>
    <s v=""/>
    <s v="עמיחי ציסמריו"/>
    <n v="11800"/>
    <n v="26"/>
    <n v="21"/>
    <n v="4"/>
    <n v="92"/>
    <n v="0.80769230769230771"/>
    <x v="1"/>
    <e v="#N/A"/>
    <x v="1083"/>
  </r>
  <r>
    <m/>
    <m/>
    <s v="4502396659"/>
    <s v="ZPFC"/>
    <s v="0800"/>
    <s v=""/>
    <d v="2023-11-26T00:00:00"/>
    <d v="2023-11-14T00:00:00"/>
    <d v="2025-05-31T00:00:00"/>
    <m/>
    <s v="50004882"/>
    <s v="EDWARD NATHAN SONNENBERGS INC"/>
    <s v=""/>
    <s v="2"/>
    <n v="1150000"/>
    <s v="ZAR"/>
    <n v="227700"/>
    <n v="0"/>
    <n v="0"/>
    <n v="0"/>
    <n v="227700"/>
    <s v=""/>
    <s v=" 17.07.25: שונה תאריך אספקה בהתאם לבקשת מחלקת תקצי"/>
    <s v=""/>
    <n v="0"/>
    <s v="@FM@"/>
    <s v="79"/>
    <s v=""/>
    <s v="301748232"/>
    <s v="  1,150,000.00"/>
    <s v=""/>
    <n v="227700"/>
    <n v="18"/>
    <n v="20"/>
    <e v="#NUM!"/>
    <n v="0"/>
    <n v="1.1111111111111112"/>
    <x v="0"/>
    <e v="#N/A"/>
    <x v="89"/>
  </r>
  <r>
    <m/>
    <m/>
    <s v="4502402809"/>
    <s v="ZA"/>
    <s v="0800"/>
    <s v=""/>
    <d v="2023-12-05T00:00:00"/>
    <d v="2023-12-01T00:00:00"/>
    <d v="2025-10-31T00:00:00"/>
    <m/>
    <s v="42515576"/>
    <s v="אשל לירון"/>
    <s v="200326395"/>
    <s v="3"/>
    <n v="928267.3"/>
    <s v="ILS"/>
    <n v="928267.3"/>
    <n v="80.180000000000007"/>
    <n v="744677.33"/>
    <n v="744270.58"/>
    <n v="183996.72"/>
    <s v=""/>
    <s v=" 16/06/2025: נוספה שורה 40-מימוש אופציה הרחבת התקש"/>
    <s v=""/>
    <n v="0"/>
    <s v="@FM@"/>
    <s v="01"/>
    <s v=""/>
    <s v="301748232"/>
    <s v="152,565.76"/>
    <s v="    סיון     בצלאל"/>
    <n v="183996.72"/>
    <n v="22"/>
    <n v="20"/>
    <n v="2"/>
    <n v="80.180000000000007"/>
    <n v="0.90909090909090906"/>
    <x v="1"/>
    <e v="#N/A"/>
    <x v="1073"/>
  </r>
  <r>
    <m/>
    <m/>
    <s v="4502404220"/>
    <s v="ZPFC"/>
    <s v="0800"/>
    <s v=""/>
    <d v="2023-12-07T00:00:00"/>
    <d v="2022-10-01T00:00:00"/>
    <d v="2025-09-30T00:00:00"/>
    <m/>
    <s v="40019811"/>
    <s v="ד&quot;ר גלעד ארנון בע&quot;מ"/>
    <s v="513322404"/>
    <s v="3"/>
    <n v="364050"/>
    <s v="ILS"/>
    <n v="364050"/>
    <n v="71.3"/>
    <n v="258260.4"/>
    <n v="258256.89"/>
    <n v="104500.8"/>
    <s v=""/>
    <s v=" 20.3.2025 - הארכת התקשרות ללא עלות תקציבית בהתאם"/>
    <s v=""/>
    <n v="0"/>
    <s v="@FM@"/>
    <s v="07"/>
    <s v=""/>
    <s v="301748232"/>
    <s v=""/>
    <s v="שמעון יצחקי"/>
    <n v="104500.8"/>
    <n v="35"/>
    <n v="34"/>
    <n v="1"/>
    <n v="71.3"/>
    <n v="0.97142857142857142"/>
    <x v="1"/>
    <e v="#N/A"/>
    <x v="1094"/>
  </r>
  <r>
    <m/>
    <m/>
    <s v="4502406997"/>
    <s v="ZPFC"/>
    <s v="0800"/>
    <s v=""/>
    <d v="2023-12-12T00:00:00"/>
    <d v="2023-01-08T00:00:00"/>
    <d v="2024-06-30T00:00:00"/>
    <m/>
    <s v="40004241"/>
    <s v="גוינט ישראל )חל&quot;צ("/>
    <s v=""/>
    <s v="3"/>
    <n v="296215"/>
    <s v="ILS"/>
    <n v="296215"/>
    <n v="0"/>
    <n v="0"/>
    <n v="0"/>
    <n v="296215"/>
    <s v=""/>
    <s v=" פניה פרטנית 213.22 מחקר בקרב אוכלוסיית לקוחות שיו"/>
    <s v=""/>
    <n v="0"/>
    <s v="@FM@"/>
    <s v="07"/>
    <s v=""/>
    <s v="301748232"/>
    <s v=""/>
    <s v=""/>
    <n v="296215"/>
    <n v="17"/>
    <n v="30"/>
    <e v="#NUM!"/>
    <n v="0"/>
    <n v="1.7647058823529411"/>
    <x v="0"/>
    <e v="#N/A"/>
    <x v="1127"/>
  </r>
  <r>
    <m/>
    <m/>
    <s v="4502407854"/>
    <s v="ZPFC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s v=" ריהוט משרדי - מכרז 08-2021 - א.ד.מירז"/>
    <s v="X"/>
    <n v="0"/>
    <s v=""/>
    <s v="07"/>
    <s v=""/>
    <s v="301748232"/>
    <s v=""/>
    <s v=""/>
    <n v="895.05"/>
    <n v="0"/>
    <n v="1507"/>
    <e v="#NUM!"/>
    <n v="0"/>
    <e v="#DIV/0!"/>
    <x v="3"/>
    <e v="#N/A"/>
    <x v="219"/>
  </r>
  <r>
    <m/>
    <m/>
    <s v="4502407855"/>
    <s v="ZPFC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s v=" ריהוט משרדי - מכרז 08-2021 - א.ד.מירז"/>
    <s v="X"/>
    <n v="0"/>
    <s v=""/>
    <s v="07"/>
    <s v=""/>
    <s v="301748232"/>
    <s v=""/>
    <s v=""/>
    <n v="895.05"/>
    <n v="0"/>
    <n v="1507"/>
    <e v="#NUM!"/>
    <n v="0"/>
    <e v="#DIV/0!"/>
    <x v="3"/>
    <e v="#N/A"/>
    <x v="219"/>
  </r>
  <r>
    <m/>
    <m/>
    <s v="4502407856"/>
    <s v="ZPFC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s v=" ריהוט משרדי - מכרז 08-2021 - א.ד.מירז"/>
    <s v="X"/>
    <n v="0"/>
    <s v=""/>
    <s v="07"/>
    <s v=""/>
    <s v="301748232"/>
    <s v=""/>
    <s v=""/>
    <n v="895.05"/>
    <n v="0"/>
    <n v="1507"/>
    <e v="#NUM!"/>
    <n v="0"/>
    <e v="#DIV/0!"/>
    <x v="3"/>
    <e v="#N/A"/>
    <x v="219"/>
  </r>
  <r>
    <m/>
    <m/>
    <s v="4502413112"/>
    <s v="ZPFC"/>
    <s v="0800"/>
    <s v=""/>
    <d v="2023-12-25T00:00:00"/>
    <d v="2023-12-20T00:00:00"/>
    <d v="2025-12-19T00:00:00"/>
    <m/>
    <s v="40985423"/>
    <s v="לקסידל בע&quot;מ"/>
    <s v="514721422"/>
    <s v="3"/>
    <n v="1170932.28"/>
    <s v="ILS"/>
    <n v="1170932.28"/>
    <n v="32.92"/>
    <n v="384629.07"/>
    <n v="383456.37"/>
    <n v="785465.61"/>
    <s v=""/>
    <s v=" 20.03.2025 - הארכת והגדלת התקשרות בהתאם לפרוטוקול"/>
    <s v=""/>
    <n v="0"/>
    <s v="@FM@"/>
    <s v="07"/>
    <s v=""/>
    <s v="301748232"/>
    <s v=""/>
    <s v="ענבל גלון"/>
    <n v="785465.61"/>
    <n v="23"/>
    <n v="19"/>
    <n v="4"/>
    <n v="32.92"/>
    <n v="0.82608695652173914"/>
    <x v="0"/>
    <e v="#N/A"/>
    <x v="1128"/>
  </r>
  <r>
    <m/>
    <m/>
    <s v="4502413883"/>
    <s v="ZPFC"/>
    <s v="0800"/>
    <s v=""/>
    <d v="2023-12-26T00:00:00"/>
    <d v="2023-12-20T00:00:00"/>
    <d v="2025-12-19T00:00:00"/>
    <m/>
    <s v="40295117"/>
    <s v="מידע שיווקי (סי.איי.) - יועצים בע&quot;מ"/>
    <s v="512280959"/>
    <s v="3"/>
    <n v="136880"/>
    <s v="ILS"/>
    <n v="136880"/>
    <n v="74.75"/>
    <n v="102660"/>
    <n v="101790"/>
    <n v="34220"/>
    <s v=""/>
    <s v=" מידע שיווקי (סי.איי) יועצים-מממ9-2020 פניה פרטנית"/>
    <s v=""/>
    <n v="0"/>
    <s v="@FM@"/>
    <s v="07"/>
    <s v=""/>
    <s v="301748232"/>
    <s v=""/>
    <s v="ענבל גלון"/>
    <n v="34568"/>
    <n v="23"/>
    <n v="19"/>
    <n v="4"/>
    <n v="74.75"/>
    <n v="0.82608695652173914"/>
    <x v="1"/>
    <e v="#N/A"/>
    <x v="1129"/>
  </r>
  <r>
    <m/>
    <m/>
    <s v="4502414333"/>
    <s v="ZPFC"/>
    <s v="0800"/>
    <s v=""/>
    <d v="2023-12-27T00:00:00"/>
    <d v="2024-12-09T00:00:00"/>
    <d v="2025-12-31T00:00:00"/>
    <m/>
    <s v="40288480"/>
    <s v="ארנסט יאנג (ישראל) בע&quot;מ"/>
    <s v="557711512"/>
    <s v="3"/>
    <n v="1895603.26"/>
    <s v="ILS"/>
    <n v="1895603.26"/>
    <n v="24.86"/>
    <n v="467764.03"/>
    <n v="467764.05"/>
    <n v="1426236.04"/>
    <s v=""/>
    <s v=" 15/12/2024- שורות  370-390  מימוש אופציה בהתאם לפ"/>
    <s v=""/>
    <n v="0"/>
    <s v="@FM@"/>
    <s v="07"/>
    <s v=""/>
    <s v="301748232"/>
    <s v=""/>
    <s v="אריאל נתן"/>
    <n v="1426233.17"/>
    <n v="12"/>
    <n v="7"/>
    <n v="4"/>
    <n v="24.86"/>
    <n v="0.58333333333333337"/>
    <x v="1"/>
    <e v="#N/A"/>
    <x v="1074"/>
  </r>
  <r>
    <m/>
    <m/>
    <s v="4502415155"/>
    <s v="ZPFC"/>
    <s v="0800"/>
    <s v=""/>
    <d v="2023-12-28T00:00:00"/>
    <d v="2023-12-27T00:00:00"/>
    <d v="2025-12-26T00:00:00"/>
    <m/>
    <s v="40019811"/>
    <s v="ד&quot;ר גלעד ארנון בע&quot;מ"/>
    <s v="513322404"/>
    <s v="3"/>
    <n v="285560"/>
    <s v="ILS"/>
    <n v="285560"/>
    <n v="0"/>
    <n v="0"/>
    <n v="0"/>
    <n v="285560"/>
    <s v=""/>
    <s v=" 28.10.2024: הארכת התקשרות ללא עלות תקציבית, בהתאם"/>
    <s v=""/>
    <n v="0"/>
    <s v="@FM@"/>
    <s v="07"/>
    <s v=""/>
    <s v="301748232"/>
    <s v=""/>
    <s v="יאיר גרדין"/>
    <n v="285560"/>
    <n v="23"/>
    <n v="19"/>
    <n v="4"/>
    <n v="0"/>
    <n v="0.82608695652173914"/>
    <x v="0"/>
    <e v="#N/A"/>
    <x v="1108"/>
  </r>
  <r>
    <m/>
    <m/>
    <s v="4502419812"/>
    <s v="ZPFC"/>
    <s v="0800"/>
    <s v=""/>
    <d v="2024-01-10T00:00:00"/>
    <d v="2020-02-24T00:00:00"/>
    <d v="2024-12-31T00:00:00"/>
    <m/>
    <s v="50070665"/>
    <s v="SCHELLENBERG WITTMER LTD"/>
    <s v=""/>
    <s v=""/>
    <n v="917113.6"/>
    <s v="CHF"/>
    <n v="4005218.51"/>
    <n v="0"/>
    <n v="0"/>
    <n v="0"/>
    <n v="0"/>
    <s v="X"/>
    <s v=" התקשרות עם משרד עו&quot;ד בשוויץ עבור הליך בוררות בינל"/>
    <s v=""/>
    <n v="0"/>
    <s v="@FM@"/>
    <s v="79"/>
    <s v=""/>
    <s v="301748232"/>
    <s v="783,857.78"/>
    <s v=""/>
    <n v="4005218.53"/>
    <n v="58"/>
    <n v="65"/>
    <e v="#NUM!"/>
    <n v="0"/>
    <n v="1.1206896551724137"/>
    <x v="0"/>
    <e v="#N/A"/>
    <x v="12"/>
  </r>
  <r>
    <m/>
    <m/>
    <s v="4502421224"/>
    <s v="ZA"/>
    <s v="0800"/>
    <s v=""/>
    <d v="2024-01-14T00:00:00"/>
    <d v="2023-12-18T00:00:00"/>
    <d v="2024-12-31T00:00:00"/>
    <m/>
    <s v="50063676"/>
    <s v="AXEL FRIEDRICH"/>
    <s v=""/>
    <s v="3"/>
    <n v="32725"/>
    <s v="EUR"/>
    <n v="133766.71"/>
    <n v="0"/>
    <n v="0"/>
    <n v="0"/>
    <n v="133766.70000000001"/>
    <s v=""/>
    <s v=" חוות דעת לזיהום אויר-היחידה לאכיפה אזרחית-פרקליטו"/>
    <s v=""/>
    <n v="0"/>
    <s v="@FM@"/>
    <s v="23"/>
    <s v="79"/>
    <s v="301748232"/>
    <s v=""/>
    <s v=""/>
    <n v="133766.70000000001"/>
    <n v="12"/>
    <n v="19"/>
    <e v="#NUM!"/>
    <n v="0"/>
    <n v="1.5833333333333333"/>
    <x v="0"/>
    <e v="#N/A"/>
    <x v="261"/>
  </r>
  <r>
    <m/>
    <m/>
    <s v="4502424899"/>
    <s v="ZPFC"/>
    <s v="0800"/>
    <s v=""/>
    <d v="2024-01-21T00:00:00"/>
    <m/>
    <m/>
    <m/>
    <s v="40001103"/>
    <s v="קרביץ )4791( בעמ"/>
    <s v="510674039"/>
    <s v="3"/>
    <n v="2312.4"/>
    <s v="ILS"/>
    <n v="2312.4"/>
    <n v="88"/>
    <n v="2026.25"/>
    <n v="2246.83"/>
    <n v="322.35000000000002"/>
    <s v=""/>
    <s v=" ציוד משרדי עבור פרקליטות חיפה פלילי- טל ישי 052-5"/>
    <s v="X"/>
    <n v="0"/>
    <s v="@FM@"/>
    <s v="07"/>
    <s v=""/>
    <s v="301748232"/>
    <s v=""/>
    <s v="רדה שוחט אלון"/>
    <n v="278.67"/>
    <n v="0"/>
    <n v="1507"/>
    <e v="#NUM!"/>
    <n v="88"/>
    <e v="#DIV/0!"/>
    <x v="3"/>
    <e v="#N/A"/>
    <x v="171"/>
  </r>
  <r>
    <m/>
    <m/>
    <s v="4502426982"/>
    <s v="ZPFC"/>
    <s v="0800"/>
    <s v=""/>
    <d v="2024-01-24T00:00:00"/>
    <m/>
    <m/>
    <m/>
    <s v="40001103"/>
    <s v="קרביץ )4791( בעמ"/>
    <s v="510674039"/>
    <s v="3"/>
    <n v="4211.3999999999996"/>
    <s v="ILS"/>
    <n v="4211.3999999999996"/>
    <n v="96.6"/>
    <n v="4067.09"/>
    <n v="4531.3900000000003"/>
    <n v="166.93"/>
    <s v=""/>
    <s v=" ציוד משרדי עבור פרקליטות חיפה פלילי- טל ישי 052-5"/>
    <s v="X"/>
    <n v="0"/>
    <s v="@FM@"/>
    <s v="07"/>
    <s v=""/>
    <s v="301748232"/>
    <s v=""/>
    <s v="רדה שוחט אלון"/>
    <n v="144.31"/>
    <n v="0"/>
    <n v="1507"/>
    <e v="#NUM!"/>
    <n v="96.6"/>
    <e v="#DIV/0!"/>
    <x v="3"/>
    <e v="#N/A"/>
    <x v="171"/>
  </r>
  <r>
    <m/>
    <m/>
    <s v="4502429658"/>
    <s v="ZPFC"/>
    <s v="0800"/>
    <s v=""/>
    <d v="2024-01-30T00:00:00"/>
    <d v="2023-03-19T00:00:00"/>
    <d v="2026-03-31T00:00:00"/>
    <m/>
    <s v="50097476"/>
    <s v="Knauer Partnerschaft von Rechtsanwa"/>
    <s v=""/>
    <s v="2"/>
    <n v="299493.44"/>
    <s v="EUR"/>
    <n v="1195547.8600000001"/>
    <n v="27"/>
    <n v="378195.81"/>
    <n v="322842.39"/>
    <n v="872705.47"/>
    <s v=""/>
    <s v=" 17.07.25: שונה תאריך אספקה בהתאם לבקשת מחלקת תקצי"/>
    <s v=""/>
    <n v="0"/>
    <s v="@FM@"/>
    <s v="23"/>
    <s v="79"/>
    <s v="301748232"/>
    <s v="173,307.25"/>
    <s v=""/>
    <n v="872705.48"/>
    <n v="36"/>
    <n v="28"/>
    <n v="7"/>
    <n v="27"/>
    <n v="0.77777777777777779"/>
    <x v="0"/>
    <e v="#N/A"/>
    <x v="89"/>
  </r>
  <r>
    <m/>
    <m/>
    <s v="4502435915"/>
    <s v="ZA"/>
    <s v="0800"/>
    <s v=""/>
    <d v="2024-02-13T00:00:00"/>
    <d v="2022-05-13T00:00:00"/>
    <d v="2025-02-28T00:00:00"/>
    <m/>
    <s v="40141135"/>
    <s v="נבון ויספלד רואי חשבון"/>
    <s v="513013854"/>
    <s v="3"/>
    <n v="301033.98"/>
    <s v="ILS"/>
    <n v="301033.98"/>
    <n v="89.71"/>
    <n v="277721.2"/>
    <n v="270043.07"/>
    <n v="30990.91"/>
    <s v=""/>
    <s v=" 15.09.2024: נוספה שורה 30-ניצול יתרה משורה 10 בהז"/>
    <s v="X"/>
    <n v="0"/>
    <s v="@FM@"/>
    <s v="07"/>
    <s v=""/>
    <s v="301748232"/>
    <s v=" 25,915.50"/>
    <s v="אפרת סוקולובר"/>
    <n v="30990.91"/>
    <n v="33"/>
    <n v="38"/>
    <e v="#NUM!"/>
    <n v="89.71"/>
    <n v="1.1515151515151516"/>
    <x v="1"/>
    <e v="#N/A"/>
    <x v="133"/>
  </r>
  <r>
    <m/>
    <m/>
    <s v="4502436085"/>
    <s v="ZA"/>
    <s v="0800"/>
    <s v=""/>
    <d v="2024-02-13T00:00:00"/>
    <d v="2022-05-13T00:00:00"/>
    <d v="2025-02-28T00:00:00"/>
    <m/>
    <s v="40170081"/>
    <s v="רוזנבלום - הולצמן,רוח'"/>
    <s v="557277605"/>
    <s v="3"/>
    <n v="300858.75"/>
    <s v="ILS"/>
    <n v="300858.75"/>
    <n v="98.34"/>
    <n v="298971.68"/>
    <n v="295856.56"/>
    <n v="5002.2"/>
    <s v=""/>
    <s v=" 14.05.2025: הארכת התקשרות ללא עלות תקציבית , בהתא"/>
    <s v="X"/>
    <n v="0"/>
    <s v="@FM@"/>
    <s v="07"/>
    <s v=""/>
    <s v="301748232"/>
    <s v="  4,185.00"/>
    <s v="אפרת סוקולובר"/>
    <n v="5002.2"/>
    <n v="33"/>
    <n v="38"/>
    <e v="#NUM!"/>
    <n v="98.34"/>
    <n v="1.1515151515151516"/>
    <x v="1"/>
    <e v="#N/A"/>
    <x v="1130"/>
  </r>
  <r>
    <m/>
    <m/>
    <s v="4502436983"/>
    <s v="ZNB"/>
    <s v="0800"/>
    <s v=""/>
    <d v="2024-02-14T00:00:00"/>
    <m/>
    <m/>
    <m/>
    <s v="40016459"/>
    <s v="רשף אלון יעקב"/>
    <s v="056464951"/>
    <s v="3"/>
    <n v="2017.8"/>
    <s v="ILS"/>
    <n v="2017.8"/>
    <n v="0"/>
    <n v="0"/>
    <n v="0"/>
    <n v="2017.8"/>
    <s v=""/>
    <s v=" 20/0202024-שונה הכמות בהתאם לדרישה. פרקליטות המדי"/>
    <s v=""/>
    <n v="0"/>
    <s v="@FM@"/>
    <s v="23"/>
    <s v="57"/>
    <s v="301748232"/>
    <s v=""/>
    <s v=""/>
    <n v="2017.8"/>
    <n v="0"/>
    <n v="1507"/>
    <e v="#NUM!"/>
    <n v="0"/>
    <e v="#DIV/0!"/>
    <x v="3"/>
    <e v="#N/A"/>
    <x v="1131"/>
  </r>
  <r>
    <m/>
    <m/>
    <s v="4502438515"/>
    <s v="ZPFC"/>
    <s v="0800"/>
    <s v=""/>
    <d v="2024-02-19T00:00:00"/>
    <d v="2024-02-19T00:00:00"/>
    <d v="2026-12-31T00:00:00"/>
    <m/>
    <s v="50003908"/>
    <s v="Kingsley Napley LLP"/>
    <s v=""/>
    <s v="3"/>
    <n v="530000"/>
    <s v="GBP"/>
    <n v="2407366"/>
    <n v="39.21"/>
    <n v="951195.5"/>
    <n v="944001.99"/>
    <n v="1463364.01"/>
    <s v=""/>
    <s v=" 19/05/2025 נוספו שורות 30+40,מימוש אופציה הרחבת ה"/>
    <s v=""/>
    <n v="0"/>
    <s v="@FM@"/>
    <s v="78"/>
    <s v=""/>
    <s v="301748232"/>
    <s v="326,001.54"/>
    <s v=""/>
    <n v="1463364.01"/>
    <n v="34"/>
    <n v="17"/>
    <n v="16"/>
    <n v="39.21"/>
    <n v="0.5"/>
    <x v="1"/>
    <e v="#N/A"/>
    <x v="1132"/>
  </r>
  <r>
    <m/>
    <m/>
    <s v="4502438601"/>
    <s v="ZB"/>
    <s v="0800"/>
    <s v=""/>
    <d v="2024-02-19T00:00:00"/>
    <d v="2024-02-19T00:00:00"/>
    <d v="2025-02-19T00:00:00"/>
    <m/>
    <s v="40015552"/>
    <s v="בנבנישתי איל"/>
    <s v=""/>
    <s v="3"/>
    <n v="42500"/>
    <s v="ILS"/>
    <n v="42500"/>
    <n v="89.45"/>
    <n v="38015"/>
    <n v="44477.55"/>
    <n v="4485"/>
    <s v=""/>
    <s v=" 13/11/2024: תאריך אספקה שונה ל-01.01.2025 לבקשת מ"/>
    <s v=""/>
    <n v="0"/>
    <s v="@FM@"/>
    <s v="76"/>
    <s v=""/>
    <s v="301748232"/>
    <s v=""/>
    <s v=""/>
    <n v="4485"/>
    <n v="12"/>
    <n v="17"/>
    <e v="#NUM!"/>
    <n v="89.45"/>
    <n v="1.4166666666666667"/>
    <x v="1"/>
    <e v="#N/A"/>
    <x v="1133"/>
  </r>
  <r>
    <m/>
    <m/>
    <s v="4502440629"/>
    <s v="ZA"/>
    <s v="0800"/>
    <s v=""/>
    <d v="2024-02-25T00:00:00"/>
    <d v="2022-05-13T00:00:00"/>
    <d v="2025-02-28T00:00:00"/>
    <m/>
    <s v="40004324"/>
    <s v="זיו האפט ייעוץ וניהול בע&quot;מ"/>
    <s v="510986011"/>
    <s v="3"/>
    <n v="300858.75"/>
    <s v="ILS"/>
    <n v="300858.75"/>
    <n v="99.53"/>
    <n v="299446.88"/>
    <n v="299446.88"/>
    <n v="1411.87"/>
    <s v=""/>
    <s v=" 26.2.2025 - הארכת התקשרות ללא עלות תקציבית בהתאם"/>
    <s v="X"/>
    <n v="0"/>
    <s v="@FM@"/>
    <s v="07"/>
    <s v=""/>
    <s v="301748232"/>
    <s v="112.50"/>
    <s v="אפרת סוקולובר"/>
    <n v="1411.87"/>
    <n v="33"/>
    <n v="38"/>
    <e v="#NUM!"/>
    <n v="99.53"/>
    <n v="1.1515151515151516"/>
    <x v="1"/>
    <e v="#N/A"/>
    <x v="1069"/>
  </r>
  <r>
    <m/>
    <m/>
    <s v="4502440709"/>
    <s v="ZA"/>
    <s v="0800"/>
    <s v=""/>
    <d v="2024-02-25T00:00:00"/>
    <d v="2022-05-13T00:00:00"/>
    <d v="2025-02-28T00:00:00"/>
    <m/>
    <s v="40471846"/>
    <s v="בן דור יואב"/>
    <s v="054893763"/>
    <s v="3"/>
    <n v="300858.75"/>
    <s v="ILS"/>
    <n v="300858.75"/>
    <n v="89.28"/>
    <n v="277131.38"/>
    <n v="268634.38"/>
    <n v="32239.119999999999"/>
    <s v=""/>
    <s v=" 26/3/2025 - הארכת התקשרות ללא עלות תקציבית בהתאם"/>
    <s v="X"/>
    <n v="0"/>
    <s v="@FM@"/>
    <s v="07"/>
    <s v=""/>
    <s v="301748232"/>
    <s v=" 27,112.50"/>
    <s v="אפרת סוקולובר"/>
    <n v="32239.119999999999"/>
    <n v="33"/>
    <n v="38"/>
    <e v="#NUM!"/>
    <n v="89.28"/>
    <n v="1.1515151515151516"/>
    <x v="1"/>
    <e v="#N/A"/>
    <x v="1134"/>
  </r>
  <r>
    <m/>
    <m/>
    <s v="4502440855"/>
    <s v="ZA"/>
    <s v="0800"/>
    <s v=""/>
    <d v="2024-02-25T00:00:00"/>
    <d v="2022-05-13T00:00:00"/>
    <d v="2025-02-28T00:00:00"/>
    <m/>
    <s v="40009876"/>
    <s v="פאהן קנה ניהול בקרה בע&quot;מ"/>
    <s v=""/>
    <s v="3"/>
    <n v="398727.9"/>
    <s v="ILS"/>
    <n v="398727.9"/>
    <n v="98.65"/>
    <n v="394300.56"/>
    <n v="393325.65"/>
    <n v="5402.24"/>
    <s v=""/>
    <s v=" 18.2.2025 - הארכת והגדלת התקשרות בהתאם לפרוטוקול"/>
    <s v="X"/>
    <n v="0"/>
    <s v="@FM@"/>
    <s v="07"/>
    <s v=""/>
    <s v="301748232"/>
    <s v="  2,000.25"/>
    <s v="אפרת סוקולובר"/>
    <n v="5402.24"/>
    <n v="33"/>
    <n v="38"/>
    <e v="#NUM!"/>
    <n v="98.65"/>
    <n v="1.1515151515151516"/>
    <x v="1"/>
    <e v="#N/A"/>
    <x v="1135"/>
  </r>
  <r>
    <m/>
    <m/>
    <s v="4502446091"/>
    <s v="ZPFC"/>
    <s v="0800"/>
    <s v=""/>
    <d v="2024-03-12T00:00:00"/>
    <d v="2023-08-29T00:00:00"/>
    <d v="2025-08-28T00:00:00"/>
    <m/>
    <s v="50097483"/>
    <s v="STIBBE"/>
    <s v=""/>
    <s v="2"/>
    <n v="449999.8"/>
    <s v="EUR"/>
    <n v="1776689.21"/>
    <n v="7.41"/>
    <n v="131680.44"/>
    <n v="131680.44"/>
    <n v="1645008.77"/>
    <s v=""/>
    <s v=" 17.07.25: שונה תאריך אספקה ל-01.01.2026 בהתאם לבק"/>
    <s v=""/>
    <n v="0"/>
    <s v="@FM@"/>
    <s v="79"/>
    <s v=""/>
    <s v="301748232"/>
    <s v="416,845.12"/>
    <s v=""/>
    <n v="1645008.77"/>
    <n v="23"/>
    <n v="23"/>
    <n v="0"/>
    <n v="7.41"/>
    <n v="1"/>
    <x v="0"/>
    <e v="#N/A"/>
    <x v="89"/>
  </r>
  <r>
    <m/>
    <m/>
    <s v="4502449623"/>
    <s v="ZPFC"/>
    <s v="0800"/>
    <s v=""/>
    <d v="2024-03-21T00:00:00"/>
    <m/>
    <m/>
    <m/>
    <s v="40973960"/>
    <s v="פרקש איתן דוד"/>
    <s v="314718305"/>
    <s v="3"/>
    <n v="2301"/>
    <s v="ILS"/>
    <n v="2301"/>
    <n v="100"/>
    <n v="2301"/>
    <n v="1950"/>
    <n v="0"/>
    <s v=""/>
    <s v=" הדפסה על קנבס עבור פרקליטות צפון אזרחי, הילה חי,"/>
    <s v=""/>
    <n v="0"/>
    <s v="@FM@"/>
    <s v="23"/>
    <s v="57"/>
    <s v="301748232"/>
    <s v=""/>
    <s v="הילה חי"/>
    <n v="0"/>
    <n v="0"/>
    <n v="1507"/>
    <e v="#NUM!"/>
    <n v="100"/>
    <e v="#DIV/0!"/>
    <x v="3"/>
    <e v="#N/A"/>
    <x v="418"/>
  </r>
  <r>
    <m/>
    <m/>
    <s v="4502452281"/>
    <s v="ZPFC"/>
    <s v="0800"/>
    <s v=""/>
    <d v="2024-03-31T00:00:00"/>
    <d v="2024-01-09T00:00:00"/>
    <d v="2025-12-31T00:00:00"/>
    <m/>
    <s v="50101409"/>
    <s v="ADVOKATFIMAET SCHJEDT AS"/>
    <s v=""/>
    <s v="3"/>
    <n v="3600000"/>
    <s v="NOK"/>
    <n v="1224000"/>
    <n v="53.82"/>
    <n v="668884.64"/>
    <n v="668884.64"/>
    <n v="565259.31000000006"/>
    <s v=""/>
    <s v=" 20/11/2024: נוספה שורה 30-מימוש אופציה הרחבת התקש"/>
    <s v=""/>
    <n v="0"/>
    <s v="@FM@"/>
    <s v="79"/>
    <s v=""/>
    <s v="301748232"/>
    <s v="  1,654,465.00"/>
    <s v=""/>
    <n v="565259.31000000006"/>
    <n v="23"/>
    <n v="18"/>
    <n v="4"/>
    <n v="53.82"/>
    <n v="0.78260869565217395"/>
    <x v="1"/>
    <e v="#N/A"/>
    <x v="1136"/>
  </r>
  <r>
    <m/>
    <m/>
    <s v="4502453778"/>
    <s v="ZA"/>
    <s v="0800"/>
    <s v=""/>
    <d v="2024-04-02T00:00:00"/>
    <d v="2024-03-04T00:00:00"/>
    <d v="2025-05-31T00:00:00"/>
    <m/>
    <s v="41403614"/>
    <s v="לוריא ענבל"/>
    <s v="034511733"/>
    <s v="3"/>
    <n v="77091.570000000007"/>
    <s v="ILS"/>
    <n v="77091.570000000007"/>
    <n v="32.33"/>
    <n v="27785.7"/>
    <n v="24926.34"/>
    <n v="52165.23"/>
    <s v=""/>
    <s v=" 04.07.2025: נוספה שורה 20- הרחבת התקשרות בהתאם לפ"/>
    <s v="X"/>
    <n v="0"/>
    <s v="@FM@"/>
    <s v="01"/>
    <s v=""/>
    <s v="301748232"/>
    <s v=" 41,707.45"/>
    <s v="לילית ביטון"/>
    <n v="52165.23"/>
    <n v="14"/>
    <n v="16"/>
    <e v="#NUM!"/>
    <n v="32.33"/>
    <n v="1.1428571428571428"/>
    <x v="0"/>
    <e v="#N/A"/>
    <x v="1137"/>
  </r>
  <r>
    <m/>
    <m/>
    <s v="4502454233"/>
    <s v="ZA"/>
    <s v="0800"/>
    <s v=""/>
    <d v="2024-04-03T00:00:00"/>
    <d v="2024-03-04T00:00:00"/>
    <d v="2025-05-31T00:00:00"/>
    <m/>
    <s v="42807524"/>
    <s v="מינקוביץ עינת"/>
    <s v="031767833"/>
    <s v="3"/>
    <n v="300748.77"/>
    <s v="ILS"/>
    <n v="300748.77"/>
    <n v="54.28"/>
    <n v="193691.43"/>
    <n v="163239.34"/>
    <n v="137509.43"/>
    <s v=""/>
    <s v=" 04.06.25: נוספה שורה 20-מימוש אופציה בהתאם לפרוטו"/>
    <s v="X"/>
    <n v="0"/>
    <s v="@FM@"/>
    <s v="01"/>
    <s v=""/>
    <s v="301748232"/>
    <s v=" 73,378.06"/>
    <s v="קרן דהן"/>
    <n v="137509.43"/>
    <n v="14"/>
    <n v="16"/>
    <e v="#NUM!"/>
    <n v="54.28"/>
    <n v="1.1428571428571428"/>
    <x v="1"/>
    <e v="#N/A"/>
    <x v="1138"/>
  </r>
  <r>
    <m/>
    <m/>
    <s v="4502456134"/>
    <s v="ZA"/>
    <s v="0800"/>
    <s v=""/>
    <d v="2024-04-09T00:00:00"/>
    <d v="2024-03-21T00:00:00"/>
    <d v="2025-03-20T00:00:00"/>
    <m/>
    <s v="40956977"/>
    <s v="כרם מיכל"/>
    <s v="305716888"/>
    <s v="3"/>
    <n v="54147.33"/>
    <s v="ILS"/>
    <n v="54147.33"/>
    <n v="77.52"/>
    <n v="41957.83"/>
    <n v="42193.96"/>
    <n v="12174.99"/>
    <s v=""/>
    <s v=" שירותי יעוץ ולווי מקצועי וביצוע הנחיות בנושא בקרת"/>
    <s v="X"/>
    <n v="0"/>
    <s v="@FM@"/>
    <s v="23"/>
    <s v="57"/>
    <s v="301748232"/>
    <s v=" 10,137.34"/>
    <s v="שילה הלוי"/>
    <n v="12174.99"/>
    <n v="11"/>
    <n v="16"/>
    <e v="#NUM!"/>
    <n v="77.52"/>
    <n v="1.4545454545454546"/>
    <x v="1"/>
    <e v="#N/A"/>
    <x v="424"/>
  </r>
  <r>
    <m/>
    <m/>
    <s v="4502456264"/>
    <s v="ZNB"/>
    <s v="0800"/>
    <s v=""/>
    <d v="2024-04-09T00:00:00"/>
    <m/>
    <m/>
    <m/>
    <s v="42320960"/>
    <s v="ניאקן עדי"/>
    <s v="039074984"/>
    <s v=""/>
    <n v="14800.5"/>
    <s v="ILS"/>
    <n v="14800.5"/>
    <n v="0"/>
    <n v="0"/>
    <n v="0"/>
    <n v="0"/>
    <s v="X"/>
    <s v=""/>
    <s v=""/>
    <n v="0"/>
    <s v="@FM@"/>
    <s v="23"/>
    <s v="57"/>
    <s v="301748232"/>
    <s v=""/>
    <s v=""/>
    <n v="14800.5"/>
    <n v="0"/>
    <n v="1507"/>
    <e v="#NUM!"/>
    <n v="0"/>
    <e v="#DIV/0!"/>
    <x v="3"/>
    <e v="#N/A"/>
    <x v="322"/>
  </r>
  <r>
    <m/>
    <m/>
    <s v="4502459735"/>
    <s v="ZA"/>
    <s v="0800"/>
    <s v=""/>
    <d v="2024-04-18T00:00:00"/>
    <d v="2024-03-21T00:00:00"/>
    <d v="2026-03-30T00:00:00"/>
    <m/>
    <s v="40343601"/>
    <s v="מזרחי שני"/>
    <s v="033944414"/>
    <s v="3"/>
    <n v="201992.4"/>
    <s v="ILS"/>
    <n v="201992.4"/>
    <n v="55.35"/>
    <n v="111961.71"/>
    <n v="111810.08"/>
    <n v="90182.32"/>
    <s v=""/>
    <s v=" 03.06.2025: הארכת התקשרות ללא עלות תקציבית. בהתאם"/>
    <s v="X"/>
    <n v="0"/>
    <s v="@FM@"/>
    <s v="76"/>
    <s v=""/>
    <s v="301748232"/>
    <s v=" 75,747.15"/>
    <s v="נסים גרידי"/>
    <n v="90182.32"/>
    <n v="24"/>
    <n v="16"/>
    <n v="7"/>
    <n v="55.35"/>
    <n v="0.66666666666666663"/>
    <x v="1"/>
    <e v="#N/A"/>
    <x v="1139"/>
  </r>
  <r>
    <m/>
    <m/>
    <s v="4502462228"/>
    <s v="ZPFC"/>
    <s v="0800"/>
    <s v=""/>
    <d v="2024-05-06T00:00:00"/>
    <m/>
    <m/>
    <m/>
    <s v="40001103"/>
    <s v="קרביץ )4791( בעמ"/>
    <s v="510674039"/>
    <s v="3"/>
    <n v="10648.35"/>
    <s v="ILS"/>
    <n v="10648.35"/>
    <n v="98.26"/>
    <n v="10456.15"/>
    <n v="11649.84"/>
    <n v="216.03"/>
    <s v=""/>
    <s v=" ציוד משרדי עבור פרקליטות חיפה פלילי, טל ישי, 052-"/>
    <s v="X"/>
    <n v="0"/>
    <s v="@FM@"/>
    <s v="07"/>
    <s v=""/>
    <s v="301748232"/>
    <s v=""/>
    <s v="רדה שוחט אלון"/>
    <n v="186.76"/>
    <n v="0"/>
    <n v="1507"/>
    <e v="#NUM!"/>
    <n v="98.26"/>
    <e v="#DIV/0!"/>
    <x v="3"/>
    <e v="#N/A"/>
    <x v="171"/>
  </r>
  <r>
    <m/>
    <m/>
    <s v="4502462811"/>
    <s v="ZA"/>
    <s v="0800"/>
    <s v=""/>
    <d v="2024-05-07T00:00:00"/>
    <d v="2024-03-04T00:00:00"/>
    <d v="2026-03-31T00:00:00"/>
    <m/>
    <s v="42798996"/>
    <s v="ליכטמן שגיב"/>
    <s v="040351553"/>
    <s v="3"/>
    <n v="269323.2"/>
    <s v="ILS"/>
    <n v="269323.2"/>
    <n v="44.34"/>
    <n v="119630.57"/>
    <n v="119419.45"/>
    <n v="149903.75"/>
    <s v=""/>
    <s v=" 18.06.2025: הארכת התקשרות ללא עלות תקציבית, בהתאם"/>
    <s v="X"/>
    <n v="0"/>
    <s v="@FM@"/>
    <s v="79"/>
    <s v=""/>
    <s v="301748232"/>
    <s v="126,245.25"/>
    <s v="נסים גרידי"/>
    <n v="149903.75"/>
    <n v="24"/>
    <n v="16"/>
    <n v="7"/>
    <n v="44.34"/>
    <n v="0.66666666666666663"/>
    <x v="1"/>
    <e v="#N/A"/>
    <x v="1140"/>
  </r>
  <r>
    <m/>
    <m/>
    <s v="4502463176"/>
    <s v="ZPFC"/>
    <s v="0800"/>
    <s v=""/>
    <d v="2024-05-07T00:00:00"/>
    <m/>
    <m/>
    <m/>
    <s v="40001103"/>
    <s v="קרביץ )4791( בעמ"/>
    <s v="510674039"/>
    <s v="3"/>
    <n v="8940.25"/>
    <s v="ILS"/>
    <n v="8940.25"/>
    <n v="93.07"/>
    <n v="8793.9599999999991"/>
    <n v="9264.18"/>
    <n v="720.05"/>
    <s v=""/>
    <s v=" ציוד משרדי עבור פרקליטות צפון פלילי ורד הירש אליש"/>
    <s v="X"/>
    <n v="0"/>
    <s v="@FM@"/>
    <s v="07"/>
    <s v=""/>
    <s v="301748232"/>
    <s v=""/>
    <s v="ורד אלישיב"/>
    <n v="622.5"/>
    <n v="0"/>
    <n v="1507"/>
    <e v="#NUM!"/>
    <n v="93.07"/>
    <e v="#DIV/0!"/>
    <x v="3"/>
    <e v="#N/A"/>
    <x v="171"/>
  </r>
  <r>
    <m/>
    <m/>
    <s v="4502464731"/>
    <s v="ZPFC"/>
    <s v="0800"/>
    <s v=""/>
    <d v="2024-05-12T00:00:00"/>
    <d v="2024-03-26T00:00:00"/>
    <d v="2026-12-01T00:00:00"/>
    <m/>
    <s v="50019002"/>
    <s v="ANAGNOSTOPOULOS LAW FIRM"/>
    <s v=""/>
    <s v="2"/>
    <n v="350000"/>
    <s v="EUR"/>
    <n v="1403990"/>
    <n v="0.9"/>
    <n v="12611.34"/>
    <n v="12611.34"/>
    <n v="1391378.66"/>
    <s v=""/>
    <s v=" 17.07.25: שונה תאריך אספקה ל-01.01.2026 בהתאם לבק"/>
    <s v=""/>
    <n v="0"/>
    <s v="@FM@"/>
    <s v="79"/>
    <s v=""/>
    <s v="301748232"/>
    <s v="346,850.00"/>
    <s v=""/>
    <n v="1391378.66"/>
    <n v="32"/>
    <n v="16"/>
    <n v="15"/>
    <n v="0.9"/>
    <n v="0.5"/>
    <x v="1"/>
    <e v="#N/A"/>
    <x v="89"/>
  </r>
  <r>
    <m/>
    <m/>
    <s v="4502465274"/>
    <s v="ZPFC"/>
    <s v="0800"/>
    <s v=""/>
    <d v="2024-05-13T00:00:00"/>
    <d v="2024-01-08T00:00:00"/>
    <d v="2026-01-07T00:00:00"/>
    <m/>
    <s v="50002957"/>
    <s v="Cuatrecasas goncalves Pereira , s.l"/>
    <s v=""/>
    <s v="2"/>
    <n v="200000"/>
    <s v="EUR"/>
    <n v="802280"/>
    <n v="5.21"/>
    <n v="41764.25"/>
    <n v="41764.25"/>
    <n v="760515.75"/>
    <s v=""/>
    <s v=" 17.07.25: שונה תאריך אספקה ל-01.01.2026 בהתאם לבק"/>
    <s v=""/>
    <n v="0"/>
    <s v="@FM@"/>
    <s v="79"/>
    <s v=""/>
    <s v="301748232"/>
    <s v="189,130.50"/>
    <s v=""/>
    <n v="760515.75"/>
    <n v="23"/>
    <n v="18"/>
    <n v="5"/>
    <n v="5.21"/>
    <n v="0.78260869565217395"/>
    <x v="0"/>
    <e v="#N/A"/>
    <x v="89"/>
  </r>
  <r>
    <m/>
    <m/>
    <s v="4502466997"/>
    <s v="ZPFC"/>
    <s v="0800"/>
    <s v=""/>
    <d v="2024-05-19T00:00:00"/>
    <d v="2024-03-11T00:00:00"/>
    <d v="2025-12-31T00:00:00"/>
    <m/>
    <s v="50006496"/>
    <s v="J.I.M.G. JAHAE"/>
    <s v=""/>
    <s v="3"/>
    <n v="248594.5"/>
    <s v="EUR"/>
    <n v="1002357.88"/>
    <n v="24.07"/>
    <n v="241276.71"/>
    <n v="241276.71"/>
    <n v="761081.17"/>
    <s v=""/>
    <s v=" 17.07.25: שונה תאריך אספקה ל-01.01.2026 בהתאם לבק"/>
    <s v=""/>
    <n v="0"/>
    <s v="@FM@"/>
    <s v="23"/>
    <s v="79"/>
    <s v="301748232"/>
    <s v="188,410.88"/>
    <s v=""/>
    <n v="761081.17"/>
    <n v="21"/>
    <n v="16"/>
    <n v="4"/>
    <n v="24.07"/>
    <n v="0.76190476190476186"/>
    <x v="0"/>
    <e v="#N/A"/>
    <x v="89"/>
  </r>
  <r>
    <m/>
    <m/>
    <s v="4502468706"/>
    <s v="ZPFC"/>
    <s v="0800"/>
    <s v=""/>
    <d v="2024-05-22T00:00:00"/>
    <d v="2020-02-24T00:00:00"/>
    <d v="2025-12-31T00:00:00"/>
    <m/>
    <s v="50070665"/>
    <s v="SCHELLENBERG WITTMER LTD"/>
    <s v=""/>
    <s v="2"/>
    <n v="783857.78"/>
    <s v="CHF"/>
    <n v="3163728.39"/>
    <n v="32.68"/>
    <n v="1033980.34"/>
    <n v="1033964.24"/>
    <n v="2129764.15"/>
    <s v=""/>
    <s v=" 17.07.25: שונה תאריך אספקה ל-01.01.2026 בהתאם לבק"/>
    <s v=""/>
    <n v="0"/>
    <s v="@FM@"/>
    <s v="79"/>
    <s v=""/>
    <s v="301748232"/>
    <s v="540,049.39"/>
    <s v=""/>
    <n v="2129764.15"/>
    <n v="70"/>
    <n v="65"/>
    <n v="4"/>
    <n v="32.68"/>
    <n v="0.9285714285714286"/>
    <x v="0"/>
    <e v="#N/A"/>
    <x v="89"/>
  </r>
  <r>
    <m/>
    <m/>
    <s v="4502470255"/>
    <s v="ZPFC"/>
    <s v="0800"/>
    <s v=""/>
    <d v="2024-05-27T00:00:00"/>
    <m/>
    <m/>
    <m/>
    <s v="41915625"/>
    <s v="לייזר מכוני העתקות בע&quot;מ"/>
    <s v="514864370"/>
    <s v="3"/>
    <n v="499.14"/>
    <s v="ILS"/>
    <n v="499.14"/>
    <n v="0"/>
    <n v="0"/>
    <n v="0"/>
    <n v="499.14"/>
    <s v=""/>
    <s v=" ציוד משרדי עבור פרקליטות צפון פלילי, מוחמד קסום,"/>
    <s v=""/>
    <n v="0"/>
    <s v="@FM@"/>
    <s v="23"/>
    <s v="57"/>
    <s v="301748232"/>
    <s v=""/>
    <s v="ורד אלישיב"/>
    <n v="499.14"/>
    <n v="0"/>
    <n v="1507"/>
    <e v="#NUM!"/>
    <n v="0"/>
    <e v="#DIV/0!"/>
    <x v="3"/>
    <e v="#N/A"/>
    <x v="171"/>
  </r>
  <r>
    <m/>
    <m/>
    <s v="4502472394"/>
    <s v="ZPFC"/>
    <s v="0800"/>
    <s v=""/>
    <d v="2024-06-02T00:00:00"/>
    <m/>
    <m/>
    <m/>
    <s v="41915625"/>
    <s v="לייזר מכוני העתקות בע&quot;מ"/>
    <s v="514864370"/>
    <s v="3"/>
    <n v="1909.24"/>
    <s v="ILS"/>
    <n v="1909.24"/>
    <n v="0"/>
    <n v="0"/>
    <n v="0"/>
    <n v="1909.24"/>
    <s v=""/>
    <s v=" חותמות עבור פרקליטות חיפה פלילי- טל ישי 052-58198"/>
    <s v=""/>
    <n v="0"/>
    <s v="@FM@"/>
    <s v="23"/>
    <s v="57"/>
    <s v="301748232"/>
    <s v=""/>
    <s v=""/>
    <n v="1909.24"/>
    <n v="0"/>
    <n v="1507"/>
    <e v="#NUM!"/>
    <n v="0"/>
    <e v="#DIV/0!"/>
    <x v="3"/>
    <e v="#N/A"/>
    <x v="398"/>
  </r>
  <r>
    <m/>
    <m/>
    <s v="4502473497"/>
    <s v="ZPFC"/>
    <s v="0800"/>
    <s v=""/>
    <d v="2024-06-04T00:00:00"/>
    <d v="2024-01-08T00:00:00"/>
    <d v="2026-01-07T00:00:00"/>
    <m/>
    <s v="50101637"/>
    <s v=" LIBRA AVOCATS"/>
    <s v=""/>
    <s v="2"/>
    <n v="400000"/>
    <s v="EUR"/>
    <n v="1587640"/>
    <n v="38.619999999999997"/>
    <n v="667098"/>
    <n v="613174.56000000006"/>
    <n v="974465.44"/>
    <s v=""/>
    <s v=" 17.07.25: שונה תאריך אספקה ל-01.01.2026 בהתאם לבק"/>
    <s v=""/>
    <n v="0"/>
    <s v="@FM@"/>
    <s v="79"/>
    <s v=""/>
    <s v="301748232"/>
    <s v="230,649.95"/>
    <s v=""/>
    <n v="974465.44"/>
    <n v="23"/>
    <n v="18"/>
    <n v="5"/>
    <n v="38.619999999999997"/>
    <n v="0.78260869565217395"/>
    <x v="0"/>
    <e v="#N/A"/>
    <x v="89"/>
  </r>
  <r>
    <m/>
    <m/>
    <s v="4502473546"/>
    <s v="ZPFC"/>
    <s v="0800"/>
    <s v=""/>
    <d v="2024-06-04T00:00:00"/>
    <d v="2024-03-31T00:00:00"/>
    <d v="2026-03-31T00:00:00"/>
    <m/>
    <s v="50101638"/>
    <s v=" Bisset Boehmke McBlain"/>
    <s v=""/>
    <s v="2"/>
    <n v="3860000"/>
    <s v="ZAR"/>
    <n v="756560"/>
    <n v="5.71"/>
    <n v="45691.02"/>
    <n v="43182.81"/>
    <n v="713377.19"/>
    <s v=""/>
    <s v=" 17.07.25: שונה תאריך אספקה ל-01.01.2026 בהתאם לבק"/>
    <s v=""/>
    <n v="0"/>
    <s v="@FM@"/>
    <s v="79"/>
    <s v=""/>
    <s v="301748232"/>
    <s v="  3,622,832.90"/>
    <s v=""/>
    <n v="713377.19"/>
    <n v="24"/>
    <n v="16"/>
    <n v="7"/>
    <n v="5.71"/>
    <n v="0.66666666666666663"/>
    <x v="0"/>
    <e v="#N/A"/>
    <x v="89"/>
  </r>
  <r>
    <m/>
    <m/>
    <s v="4502476103"/>
    <s v="ZA"/>
    <s v="0800"/>
    <s v=""/>
    <d v="2024-06-13T00:00:00"/>
    <d v="2024-03-04T00:00:00"/>
    <d v="2025-05-31T00:00:00"/>
    <m/>
    <s v="42824132"/>
    <s v="רז ירון"/>
    <s v="051643161"/>
    <s v="3"/>
    <n v="160246.17000000001"/>
    <s v="ILS"/>
    <n v="160246.17000000001"/>
    <n v="30.17"/>
    <n v="57900.49"/>
    <n v="48340.44"/>
    <n v="111905.73"/>
    <s v=""/>
    <s v=" 15/06/25: נוספה שורה 20-מימוש אופציה בהתאם לפרוטו"/>
    <s v="X"/>
    <n v="0"/>
    <s v="@FM@"/>
    <s v="01"/>
    <s v=""/>
    <s v="301748232"/>
    <s v=" 86,511.18"/>
    <s v="קרן דהן"/>
    <n v="111905.73"/>
    <n v="14"/>
    <n v="16"/>
    <e v="#NUM!"/>
    <n v="30.17"/>
    <n v="1.1428571428571428"/>
    <x v="0"/>
    <e v="#N/A"/>
    <x v="1141"/>
  </r>
  <r>
    <m/>
    <m/>
    <s v="4502477042"/>
    <s v="ZA"/>
    <s v="0800"/>
    <s v=""/>
    <d v="2024-06-17T00:00:00"/>
    <d v="2024-05-08T00:00:00"/>
    <d v="2024-12-31T00:00:00"/>
    <m/>
    <s v="40127668"/>
    <s v="כספי ושות"/>
    <s v="530003102"/>
    <s v="3"/>
    <n v="305200"/>
    <s v="ILS"/>
    <n v="305200"/>
    <n v="61.54"/>
    <n v="187200"/>
    <n v="187200"/>
    <n v="118000"/>
    <s v=""/>
    <s v=" התקשרות עם עו&quot;ד דורון טאובמן באמצעות משרד עורכי ד"/>
    <s v=""/>
    <n v="0"/>
    <s v="@FM@"/>
    <s v="23"/>
    <s v="06"/>
    <s v="301748232"/>
    <s v=""/>
    <s v="עמיחי ציסמריו"/>
    <n v="118000"/>
    <n v="7"/>
    <n v="14"/>
    <e v="#NUM!"/>
    <n v="61.54"/>
    <n v="2"/>
    <x v="1"/>
    <e v="#N/A"/>
    <x v="12"/>
  </r>
  <r>
    <m/>
    <m/>
    <s v="4502477276"/>
    <s v="ZPFC"/>
    <s v="0800"/>
    <s v=""/>
    <d v="2024-06-17T00:00:00"/>
    <m/>
    <m/>
    <m/>
    <s v="40001103"/>
    <s v="קרביץ )4791( בעמ"/>
    <s v="510674039"/>
    <s v="3"/>
    <n v="9444.06"/>
    <s v="ILS"/>
    <n v="9444.06"/>
    <n v="94.71"/>
    <n v="8940.17"/>
    <n v="9960.8799999999992"/>
    <n v="582.77"/>
    <s v=""/>
    <s v=" ציוד משרדי עבור פרקליטות חיפה פלילי פל ים 15 ב אמ"/>
    <s v="X"/>
    <n v="0"/>
    <s v="@FM@"/>
    <s v="07"/>
    <s v=""/>
    <s v="301748232"/>
    <s v=""/>
    <s v="רדה שוחט אלון"/>
    <n v="503.81"/>
    <n v="0"/>
    <n v="1507"/>
    <e v="#NUM!"/>
    <n v="94.71"/>
    <e v="#DIV/0!"/>
    <x v="3"/>
    <e v="#N/A"/>
    <x v="171"/>
  </r>
  <r>
    <m/>
    <m/>
    <s v="4502478639"/>
    <s v="ZNB"/>
    <s v="0800"/>
    <s v=""/>
    <d v="2024-06-20T00:00:00"/>
    <m/>
    <m/>
    <m/>
    <s v="50101676"/>
    <s v=" Topbrief LTD"/>
    <s v=""/>
    <s v="3"/>
    <n v="10350"/>
    <s v="GBP"/>
    <n v="48968.959999999999"/>
    <n v="30.44"/>
    <n v="15072.66"/>
    <n v="15070.99"/>
    <n v="34063.230000000003"/>
    <s v=""/>
    <s v=" 17.07.25: שונה תאריך אספקה ל-01.01.2026 בהתאם לבק"/>
    <s v=""/>
    <n v="0"/>
    <s v="@FM@"/>
    <s v="76"/>
    <s v=""/>
    <s v="301748232"/>
    <s v=""/>
    <s v=""/>
    <n v="34063.230000000003"/>
    <n v="0"/>
    <n v="1507"/>
    <e v="#NUM!"/>
    <n v="30.44"/>
    <e v="#DIV/0!"/>
    <x v="3"/>
    <e v="#N/A"/>
    <x v="89"/>
  </r>
  <r>
    <m/>
    <m/>
    <s v="4502479069"/>
    <s v="ZNB"/>
    <s v="0800"/>
    <s v=""/>
    <d v="2024-06-23T00:00:00"/>
    <d v="2024-06-19T00:00:00"/>
    <d v="2025-06-18T00:00:00"/>
    <m/>
    <s v="40016494"/>
    <s v="ציון אמיר משרד עורכי דין"/>
    <s v=""/>
    <s v=""/>
    <n v="117000"/>
    <s v="ILS"/>
    <n v="117000"/>
    <n v="0"/>
    <n v="0"/>
    <n v="0"/>
    <n v="0"/>
    <s v="X"/>
    <s v=""/>
    <s v=""/>
    <n v="0"/>
    <s v=""/>
    <s v="23"/>
    <s v=""/>
    <s v="301748232"/>
    <s v=""/>
    <s v=""/>
    <n v="117000"/>
    <n v="11"/>
    <n v="13"/>
    <e v="#NUM!"/>
    <n v="0"/>
    <n v="1.1818181818181819"/>
    <x v="0"/>
    <e v="#N/A"/>
    <x v="322"/>
  </r>
  <r>
    <m/>
    <m/>
    <s v="4502484699"/>
    <s v="ZPFC"/>
    <s v="0800"/>
    <s v=""/>
    <d v="2024-07-07T00:00:00"/>
    <d v="2024-06-10T00:00:00"/>
    <d v="2024-12-31T00:00:00"/>
    <m/>
    <s v="50003428"/>
    <s v="CHRIS STAKER"/>
    <s v=""/>
    <s v="6"/>
    <n v="160000"/>
    <s v="GBP"/>
    <n v="760704"/>
    <n v="0"/>
    <n v="0"/>
    <n v="0"/>
    <n v="760704"/>
    <s v=""/>
    <s v=" 17.07.25: שונה תאריך אספקה ל-01.01.2026 בהתאם לבק"/>
    <s v=""/>
    <n v="0"/>
    <s v="@FM@"/>
    <s v="23"/>
    <s v="79"/>
    <s v="301748232"/>
    <s v="160,000.00"/>
    <s v=""/>
    <n v="760704"/>
    <n v="6"/>
    <n v="13"/>
    <e v="#NUM!"/>
    <n v="0"/>
    <n v="2.1666666666666665"/>
    <x v="0"/>
    <e v="#N/A"/>
    <x v="89"/>
  </r>
  <r>
    <m/>
    <m/>
    <s v="4502485314"/>
    <s v="ZPFC"/>
    <s v="0800"/>
    <s v=""/>
    <d v="2024-07-08T00:00:00"/>
    <d v="2024-06-18T00:00:00"/>
    <d v="2026-06-17T00:00:00"/>
    <m/>
    <s v="50101698"/>
    <s v=" Matrix Chambers"/>
    <s v=""/>
    <s v="3"/>
    <n v="350000"/>
    <s v="GBP"/>
    <n v="1664040"/>
    <n v="66.849999999999994"/>
    <n v="1112968.04"/>
    <n v="1112484.19"/>
    <n v="551555.81000000006"/>
    <s v=""/>
    <s v=" 17.07.25: שונה תאריך אספקה ל-01.01.2026 בהתאם לבק"/>
    <s v=""/>
    <n v="0"/>
    <s v="@FM@"/>
    <s v="79"/>
    <s v=""/>
    <s v="301748232"/>
    <s v="111,164.25"/>
    <s v=""/>
    <n v="551555.81000000006"/>
    <n v="23"/>
    <n v="13"/>
    <n v="10"/>
    <n v="66.849999999999994"/>
    <n v="0.56521739130434778"/>
    <x v="1"/>
    <e v="#N/A"/>
    <x v="89"/>
  </r>
  <r>
    <m/>
    <m/>
    <s v="4502493043"/>
    <s v="ZPFC"/>
    <s v="0800"/>
    <s v=""/>
    <d v="2024-07-30T00:00:00"/>
    <d v="2024-04-08T00:00:00"/>
    <d v="2025-10-07T00:00:00"/>
    <m/>
    <s v="50101722"/>
    <s v=" Roberto Durrieu"/>
    <s v=""/>
    <s v="2"/>
    <n v="40600"/>
    <s v="USD"/>
    <n v="151559.79999999999"/>
    <n v="0"/>
    <n v="0"/>
    <n v="0"/>
    <n v="151559.79999999999"/>
    <s v=""/>
    <s v=" 17.07.25: שונה תאריך אספקה ל-01.01.2026 בהתאם לבק"/>
    <s v=""/>
    <n v="0"/>
    <s v="@FM@"/>
    <s v="23"/>
    <s v="79"/>
    <s v="301748232"/>
    <s v=" 40,600.00"/>
    <s v=""/>
    <n v="151559.79999999999"/>
    <n v="17"/>
    <n v="15"/>
    <n v="2"/>
    <n v="0"/>
    <n v="0.88235294117647056"/>
    <x v="0"/>
    <e v="#N/A"/>
    <x v="89"/>
  </r>
  <r>
    <m/>
    <m/>
    <s v="4502495906"/>
    <s v="ZPFC"/>
    <s v="0800"/>
    <s v=""/>
    <d v="2024-08-07T00:00:00"/>
    <d v="2024-07-30T00:00:00"/>
    <d v="2025-12-31T00:00:00"/>
    <m/>
    <s v="40295117"/>
    <s v="מידע שיווקי (סי.איי.) - יועצים בע&quot;מ"/>
    <s v="512280959"/>
    <s v="3"/>
    <n v="241042.61"/>
    <s v="ILS"/>
    <n v="241042.61"/>
    <n v="40"/>
    <n v="96416.97"/>
    <n v="96212.7"/>
    <n v="144625.64000000001"/>
    <s v=""/>
    <s v=" 19.05.2025: הארכת התקשרות ללא עלות תקציבית, בהתאם"/>
    <s v=""/>
    <n v="0"/>
    <s v="@FM@"/>
    <s v="07"/>
    <s v=""/>
    <s v="301748232"/>
    <s v=""/>
    <s v="לימור ניזרי"/>
    <n v="144625.64000000001"/>
    <n v="17"/>
    <n v="12"/>
    <n v="4"/>
    <n v="40"/>
    <n v="0.70588235294117652"/>
    <x v="1"/>
    <e v="#N/A"/>
    <x v="1110"/>
  </r>
  <r>
    <m/>
    <m/>
    <s v="4502497259"/>
    <s v="ZPFC"/>
    <s v="0800"/>
    <s v=""/>
    <d v="2024-08-12T00:00:00"/>
    <d v="2024-08-01T00:00:00"/>
    <d v="2025-12-31T00:00:00"/>
    <m/>
    <s v="42368571"/>
    <s v="רכטר יועצים"/>
    <s v="516487048"/>
    <s v="3"/>
    <n v="171126.2"/>
    <s v="ILS"/>
    <n v="171126.2"/>
    <n v="42.12"/>
    <n v="72090.28"/>
    <n v="79577.73"/>
    <n v="115573.35"/>
    <s v=""/>
    <s v=" יעוץ,ליווי וכתיבת מפרטים מקצועיים למתן שירותים ור"/>
    <s v="X"/>
    <n v="0"/>
    <s v="@FM@"/>
    <s v="01"/>
    <s v=""/>
    <s v="301748232"/>
    <s v=" 76,326.21"/>
    <s v="מירב אסרף"/>
    <n v="99039.43"/>
    <n v="16"/>
    <n v="12"/>
    <n v="4"/>
    <n v="42.12"/>
    <n v="0.75"/>
    <x v="1"/>
    <e v="#N/A"/>
    <x v="1142"/>
  </r>
  <r>
    <m/>
    <m/>
    <s v="4502498773"/>
    <s v="ZPFC"/>
    <s v="0800"/>
    <s v=""/>
    <d v="2024-08-15T00:00:00"/>
    <m/>
    <m/>
    <m/>
    <s v="40001103"/>
    <s v="קרביץ )4791( בעמ"/>
    <s v="510674039"/>
    <s v="3"/>
    <n v="10985.82"/>
    <s v="ILS"/>
    <n v="10985.82"/>
    <n v="97.42"/>
    <n v="10699.99"/>
    <n v="10700"/>
    <n v="295.61"/>
    <s v=""/>
    <s v=" ציוד משרדי עבור פרקליטות חיפה פלילי טל ישי 052-58"/>
    <s v="X"/>
    <n v="0"/>
    <s v="@FM@"/>
    <s v="07"/>
    <s v=""/>
    <s v="301748232"/>
    <s v=""/>
    <s v="רדה שוחט אלון"/>
    <n v="285.83"/>
    <n v="0"/>
    <n v="1507"/>
    <e v="#NUM!"/>
    <n v="97.42"/>
    <e v="#DIV/0!"/>
    <x v="3"/>
    <e v="#N/A"/>
    <x v="171"/>
  </r>
  <r>
    <m/>
    <m/>
    <s v="4502498906"/>
    <s v="ZPFC"/>
    <s v="0800"/>
    <s v=""/>
    <d v="2024-08-15T00:00:00"/>
    <d v="2024-08-01T00:00:00"/>
    <d v="2025-12-31T00:00:00"/>
    <m/>
    <s v="40005076"/>
    <s v="עדליא - ייעוץ כלכלי בע&quot;מ"/>
    <s v="513238816"/>
    <s v="3"/>
    <n v="377784.42"/>
    <s v="ILS"/>
    <n v="377784.42"/>
    <n v="25.15"/>
    <n v="95273.2"/>
    <n v="109170.74"/>
    <n v="329967.55"/>
    <s v=""/>
    <s v=" יעוץ,ליווי וכתיבת מפרטים מקצועיים למתן שירותים ור"/>
    <s v="X"/>
    <n v="0"/>
    <s v="@FM@"/>
    <s v="01"/>
    <s v=""/>
    <s v="301748232"/>
    <s v="239,416.29"/>
    <s v="מירב אסרף"/>
    <n v="282762.38"/>
    <n v="16"/>
    <n v="12"/>
    <n v="4"/>
    <n v="25.15"/>
    <n v="0.75"/>
    <x v="1"/>
    <e v="#N/A"/>
    <x v="1142"/>
  </r>
  <r>
    <m/>
    <m/>
    <s v="4502498937"/>
    <s v="ZPFC"/>
    <s v="0800"/>
    <s v=""/>
    <d v="2024-08-15T00:00:00"/>
    <d v="2024-06-28T00:00:00"/>
    <d v="2025-04-30T00:00:00"/>
    <m/>
    <s v="40169014"/>
    <s v="הרצוג, פוקס ,נאמן ושות'"/>
    <s v="540107158"/>
    <s v="3"/>
    <n v="1416000"/>
    <s v="ILS"/>
    <n v="1416000"/>
    <n v="32.99"/>
    <n v="467153.96"/>
    <n v="467153.95"/>
    <n v="948846.04"/>
    <s v=""/>
    <s v=" 19.05.2025: נוספה שורה 20 הרחבה והארכת התקשרות בה"/>
    <s v=""/>
    <n v="0"/>
    <s v="@FM@"/>
    <s v="23"/>
    <s v="09"/>
    <s v="301748232"/>
    <s v="801,401.75"/>
    <s v="שמרית הרוש"/>
    <n v="948846.04"/>
    <n v="10"/>
    <n v="13"/>
    <e v="#NUM!"/>
    <n v="32.99"/>
    <n v="1.3"/>
    <x v="0"/>
    <e v="#N/A"/>
    <x v="1110"/>
  </r>
  <r>
    <m/>
    <m/>
    <s v="4502499920"/>
    <s v="ZPFC"/>
    <s v="0800"/>
    <s v=""/>
    <d v="2024-08-19T00:00:00"/>
    <d v="2024-09-01T00:00:00"/>
    <d v="2025-08-30T00:00:00"/>
    <m/>
    <s v="41470933"/>
    <s v="פרונטו - ייעוץ בטחוני בע&quot;מ"/>
    <s v="515446649"/>
    <s v="3"/>
    <n v="413000"/>
    <s v="ILS"/>
    <n v="413000"/>
    <n v="57.12"/>
    <n v="236208"/>
    <n v="243381.48"/>
    <n v="184979.89"/>
    <s v=""/>
    <s v=" 07.05.2025: נוספה שורה 20-הגדלה בהיקף של 200,000"/>
    <s v="X"/>
    <n v="0"/>
    <s v="@FM@"/>
    <s v="01"/>
    <s v=""/>
    <s v="301748232"/>
    <s v="149,100.00"/>
    <s v="שני שחר"/>
    <n v="177079.15"/>
    <n v="11"/>
    <n v="11"/>
    <n v="0"/>
    <n v="57.12"/>
    <n v="1"/>
    <x v="1"/>
    <e v="#N/A"/>
    <x v="1143"/>
  </r>
  <r>
    <m/>
    <m/>
    <s v="4502499949"/>
    <s v="ZPFC"/>
    <s v="0800"/>
    <s v=""/>
    <d v="2024-08-19T00:00:00"/>
    <d v="2024-09-01T00:00:00"/>
    <d v="2025-08-30T00:00:00"/>
    <m/>
    <s v="40364249"/>
    <s v="רוטמן ליאוניד"/>
    <s v="014546097"/>
    <s v="3"/>
    <n v="295000"/>
    <s v="ILS"/>
    <n v="295000"/>
    <n v="52.72"/>
    <n v="155689"/>
    <n v="160150.35"/>
    <n v="145684.82"/>
    <s v=""/>
    <s v=" 07.05.2025: נוספה שורה 20-הגדלה בהיקף של 150,000"/>
    <s v="X"/>
    <n v="0"/>
    <s v="@FM@"/>
    <s v="01"/>
    <s v=""/>
    <s v="301748232"/>
    <s v="117,900.00"/>
    <s v="שני שחר"/>
    <n v="139462.42000000001"/>
    <n v="11"/>
    <n v="11"/>
    <n v="0"/>
    <n v="52.72"/>
    <n v="1"/>
    <x v="1"/>
    <e v="#N/A"/>
    <x v="1143"/>
  </r>
  <r>
    <m/>
    <m/>
    <s v="4502500803"/>
    <s v="ZPFC"/>
    <s v="0800"/>
    <s v=""/>
    <d v="2024-08-21T00:00:00"/>
    <d v="2022-06-30T00:00:00"/>
    <d v="2025-09-25T00:00:00"/>
    <m/>
    <s v="40006138"/>
    <s v="כספי את כספי רואי"/>
    <s v="557423373"/>
    <s v="3"/>
    <n v="543226.28"/>
    <s v="ILS"/>
    <n v="543226.28"/>
    <n v="73.760000000000005"/>
    <n v="360657.87"/>
    <n v="399253.64"/>
    <n v="200791.15"/>
    <s v=""/>
    <s v=" שירותי ביקורת פנים כספית, בהתאם למכרז מרכזי 2406/"/>
    <s v="X"/>
    <n v="0"/>
    <s v="@FM@"/>
    <s v="07"/>
    <s v=""/>
    <s v="301748232"/>
    <s v=""/>
    <s v="שילה הלוי"/>
    <n v="181279.28"/>
    <n v="38"/>
    <n v="37"/>
    <n v="1"/>
    <n v="73.760000000000005"/>
    <n v="0.97368421052631582"/>
    <x v="1"/>
    <e v="#N/A"/>
    <x v="1070"/>
  </r>
  <r>
    <m/>
    <m/>
    <s v="4502507565"/>
    <s v="ZPFC"/>
    <s v="0800"/>
    <s v=""/>
    <d v="2024-09-10T00:00:00"/>
    <d v="2025-01-01T00:00:00"/>
    <d v="2025-12-31T00:00:00"/>
    <m/>
    <s v="42346875"/>
    <s v="זוויות דיאלוג חכם בע&quot;מ"/>
    <s v="516067071"/>
    <s v="3"/>
    <n v="508811.46"/>
    <s v="ILS"/>
    <n v="508811.46"/>
    <n v="32.799999999999997"/>
    <n v="166914.37"/>
    <n v="166873.10999999999"/>
    <n v="341897.09"/>
    <s v=""/>
    <s v=" מימוש אופציה לפנייה מס' 210.22-מחקר מלווה אפקטיבי"/>
    <s v=""/>
    <n v="0"/>
    <s v="@FM@"/>
    <s v="07"/>
    <s v=""/>
    <s v="301748232"/>
    <s v=""/>
    <s v="בת אל בן שושן כהן"/>
    <n v="341897.11"/>
    <n v="11"/>
    <n v="7"/>
    <n v="4"/>
    <n v="32.799999999999997"/>
    <n v="0.63636363636363635"/>
    <x v="1"/>
    <e v="#N/A"/>
    <x v="3"/>
  </r>
  <r>
    <m/>
    <m/>
    <s v="4502508262"/>
    <s v="ZA"/>
    <s v="0800"/>
    <s v=""/>
    <d v="2024-09-11T00:00:00"/>
    <d v="2024-08-12T00:00:00"/>
    <d v="2025-07-31T00:00:00"/>
    <m/>
    <s v="42841861"/>
    <s v="כליר ויו ייעוץ כלכלי בע&quot;מ"/>
    <s v="516933850"/>
    <s v="3"/>
    <n v="177000"/>
    <s v="ILS"/>
    <n v="177000"/>
    <n v="0"/>
    <n v="0"/>
    <n v="0"/>
    <n v="177000"/>
    <s v=""/>
    <s v=" שירות לווי כלכלי לפרקליטות מחוז מרכז, בהתאם לפרוט"/>
    <s v=""/>
    <n v="0"/>
    <s v="@FM@"/>
    <s v="79"/>
    <s v=""/>
    <s v="301748232"/>
    <s v=""/>
    <s v="אורן פרץ"/>
    <n v="177000"/>
    <n v="11"/>
    <n v="11"/>
    <e v="#NUM!"/>
    <n v="0"/>
    <n v="1"/>
    <x v="0"/>
    <e v="#N/A"/>
    <x v="1144"/>
  </r>
  <r>
    <m/>
    <m/>
    <s v="4502508312"/>
    <s v="ZPFC"/>
    <s v="0800"/>
    <s v=""/>
    <d v="2024-09-11T00:00:00"/>
    <d v="2024-08-19T00:00:00"/>
    <d v="2025-11-27T00:00:00"/>
    <m/>
    <s v="42346866"/>
    <s v="רייז איט טכנולוגיות שיתופיות בע&quot;מ"/>
    <s v="516273349"/>
    <s v="3"/>
    <n v="1523720.29"/>
    <s v="ILS"/>
    <n v="1523720.29"/>
    <n v="59.56"/>
    <n v="905165.53"/>
    <n v="903902.66"/>
    <n v="616958.31000000006"/>
    <s v=""/>
    <s v=" מימוש אופציה כמות אפשרית נוספת לפניה 96-2022, בהת"/>
    <s v=""/>
    <n v="0"/>
    <s v="@FM@"/>
    <s v="07"/>
    <s v=""/>
    <s v="301748232"/>
    <s v=""/>
    <s v="בינה קוגן"/>
    <n v="616958.32999999996"/>
    <n v="15"/>
    <n v="11"/>
    <n v="3"/>
    <n v="59.56"/>
    <n v="0.73333333333333328"/>
    <x v="1"/>
    <e v="#N/A"/>
    <x v="3"/>
  </r>
  <r>
    <m/>
    <m/>
    <s v="4502509592"/>
    <s v="ZPFC"/>
    <s v="0800"/>
    <s v=""/>
    <d v="2024-09-16T00:00:00"/>
    <d v="2024-08-26T00:00:00"/>
    <d v="2025-08-14T00:00:00"/>
    <m/>
    <s v="40322990"/>
    <s v="מ. אלבוסתאני בע&quot;מ"/>
    <s v="514152156"/>
    <s v="3"/>
    <n v="302563.8"/>
    <s v="ILS"/>
    <n v="302563.8"/>
    <n v="42.78"/>
    <n v="130700.3"/>
    <n v="129450.84"/>
    <n v="173112.95999999999"/>
    <s v=""/>
    <s v=" שירותי יעוץ תקשורת לחברה הערבית-מכרז ממוכן מהיר 2"/>
    <s v="X"/>
    <n v="0"/>
    <s v="@FM@"/>
    <s v="21"/>
    <s v=""/>
    <s v="301748232"/>
    <s v="145,647.03"/>
    <s v="גנית בן- משה"/>
    <n v="173112.95999999999"/>
    <n v="11"/>
    <n v="11"/>
    <n v="0"/>
    <n v="42.78"/>
    <n v="1"/>
    <x v="0"/>
    <e v="#N/A"/>
    <x v="424"/>
  </r>
  <r>
    <m/>
    <m/>
    <s v="4502510873"/>
    <s v="ZPFC"/>
    <s v="0800"/>
    <s v=""/>
    <d v="2024-09-18T00:00:00"/>
    <m/>
    <m/>
    <m/>
    <s v="41045408"/>
    <s v="פז גלית"/>
    <s v="033642893"/>
    <s v="3"/>
    <n v="1168.2"/>
    <s v="ILS"/>
    <n v="1168.2"/>
    <n v="0"/>
    <n v="0"/>
    <n v="0"/>
    <n v="1168.2"/>
    <s v=""/>
    <s v=" מזוודות כולל הדפסת שם היחידה עבור פרקליטות צפון פ"/>
    <s v=""/>
    <n v="0"/>
    <s v="@FM@"/>
    <s v="23"/>
    <s v="57"/>
    <s v="301748232"/>
    <s v=""/>
    <s v="ורד אלישיב"/>
    <n v="1168.2"/>
    <n v="0"/>
    <n v="1507"/>
    <e v="#NUM!"/>
    <n v="0"/>
    <e v="#DIV/0!"/>
    <x v="3"/>
    <e v="#N/A"/>
    <x v="1145"/>
  </r>
  <r>
    <m/>
    <m/>
    <s v="4502515337"/>
    <s v="ZA"/>
    <s v="0800"/>
    <s v=""/>
    <d v="2024-10-07T00:00:00"/>
    <d v="2024-08-21T00:00:00"/>
    <d v="2025-12-31T00:00:00"/>
    <m/>
    <s v="40859122"/>
    <s v="פטר דוד"/>
    <s v="302054028"/>
    <s v="3"/>
    <n v="182900"/>
    <s v="ILS"/>
    <n v="182900"/>
    <n v="77.42"/>
    <n v="141600"/>
    <n v="141600"/>
    <n v="41300"/>
    <s v=""/>
    <s v=" 22/05/2025: נוספו שורות 20-30. הגדלת התקשרות בהתא"/>
    <s v=""/>
    <n v="0"/>
    <s v="@FM@"/>
    <s v="23"/>
    <s v="06"/>
    <s v="301748232"/>
    <s v=""/>
    <s v="עמיחי ציסמריו"/>
    <n v="41300"/>
    <n v="16"/>
    <n v="11"/>
    <n v="4"/>
    <n v="77.42"/>
    <n v="0.6875"/>
    <x v="1"/>
    <e v="#N/A"/>
    <x v="1146"/>
  </r>
  <r>
    <m/>
    <m/>
    <s v="4502517701"/>
    <s v="ZPFC"/>
    <s v="0800"/>
    <s v=""/>
    <d v="2024-10-13T00:00:00"/>
    <m/>
    <m/>
    <m/>
    <s v="41915625"/>
    <s v="לייזר מכוני העתקות בע&quot;מ"/>
    <s v="514864370"/>
    <s v="3"/>
    <n v="330.4"/>
    <s v="ILS"/>
    <n v="330.4"/>
    <n v="0"/>
    <n v="0"/>
    <n v="0"/>
    <n v="330.4"/>
    <s v=""/>
    <s v=" חותמות עבור פרקליטות חיפה אזרחי, ליטל אלקסלסי 053"/>
    <s v=""/>
    <n v="0"/>
    <s v="@FM@"/>
    <s v="23"/>
    <s v="57"/>
    <s v="301748232"/>
    <s v=""/>
    <s v="ליטל אלקסלסי"/>
    <n v="330.4"/>
    <n v="0"/>
    <n v="1507"/>
    <e v="#NUM!"/>
    <n v="0"/>
    <e v="#DIV/0!"/>
    <x v="3"/>
    <e v="#N/A"/>
    <x v="398"/>
  </r>
  <r>
    <m/>
    <m/>
    <s v="4502520183"/>
    <s v="ZPFC"/>
    <s v="0800"/>
    <s v=""/>
    <d v="2024-10-28T00:00:00"/>
    <d v="2024-08-18T00:00:00"/>
    <d v="2026-08-17T00:00:00"/>
    <m/>
    <s v="50003428"/>
    <s v="CHRIS STAKER"/>
    <s v=""/>
    <s v="3"/>
    <n v="350000"/>
    <s v="GBP"/>
    <n v="1719130"/>
    <n v="68.459999999999994"/>
    <n v="1176953.8899999999"/>
    <n v="1176940.69"/>
    <n v="542189.31000000006"/>
    <s v=""/>
    <s v=" 17.07.25: שונה תאריך אספקה ל-01.01.2026 בהתאם לבק"/>
    <s v=""/>
    <n v="0"/>
    <s v="@FM@"/>
    <s v="79"/>
    <s v=""/>
    <s v="301748232"/>
    <s v=" 94,637.29"/>
    <s v=""/>
    <n v="542189.31000000006"/>
    <n v="23"/>
    <n v="11"/>
    <n v="12"/>
    <n v="68.459999999999994"/>
    <n v="0.47826086956521741"/>
    <x v="2"/>
    <e v="#N/A"/>
    <x v="89"/>
  </r>
  <r>
    <m/>
    <m/>
    <s v="4502520873"/>
    <s v="ZPFC"/>
    <s v="0800"/>
    <s v=""/>
    <d v="2024-10-29T00:00:00"/>
    <m/>
    <m/>
    <m/>
    <s v="40001103"/>
    <s v="קרביץ )4791( בעמ"/>
    <s v="510674039"/>
    <s v="3"/>
    <n v="1443.61"/>
    <s v="ILS"/>
    <n v="1443.61"/>
    <n v="48.13"/>
    <n v="694.78"/>
    <n v="688.9"/>
    <n v="774.48"/>
    <s v=""/>
    <s v=" ציוד משרדי עבור פרקליטות חיפה אזרחי שרה אביגיל אה"/>
    <s v="X"/>
    <n v="0"/>
    <s v="@FM@"/>
    <s v="07"/>
    <s v=""/>
    <s v="301748232"/>
    <s v=""/>
    <s v="ליטל אלקסלסי"/>
    <n v="748.83"/>
    <n v="0"/>
    <n v="1507"/>
    <e v="#NUM!"/>
    <n v="48.13"/>
    <e v="#DIV/0!"/>
    <x v="3"/>
    <e v="#N/A"/>
    <x v="171"/>
  </r>
  <r>
    <m/>
    <m/>
    <s v="4502522000"/>
    <s v="ZPFC"/>
    <s v="0800"/>
    <s v=""/>
    <d v="2024-10-30T00:00:00"/>
    <m/>
    <m/>
    <m/>
    <s v="40001212"/>
    <s v="שחר - מוצרי נייר בע&quot;מ"/>
    <s v="511219933"/>
    <s v="3"/>
    <n v="507.49"/>
    <s v="ILS"/>
    <n v="507.49"/>
    <n v="0"/>
    <n v="0"/>
    <n v="0"/>
    <n v="517.22"/>
    <s v=""/>
    <s v=" נייר צילום עבור פרקליטות חיפה אזרחי  שרה אביגיל א"/>
    <s v="X"/>
    <n v="0"/>
    <s v="@FM@"/>
    <s v="07"/>
    <s v=""/>
    <s v="301748232"/>
    <s v=""/>
    <s v="ליטל אלקסלסי"/>
    <n v="507.49"/>
    <n v="0"/>
    <n v="1507"/>
    <e v="#NUM!"/>
    <n v="0"/>
    <e v="#DIV/0!"/>
    <x v="3"/>
    <e v="#N/A"/>
    <x v="475"/>
  </r>
  <r>
    <m/>
    <m/>
    <s v="4502523653"/>
    <s v="ZA"/>
    <s v="0800"/>
    <s v=""/>
    <d v="2024-11-04T00:00:00"/>
    <d v="2025-02-01T00:00:00"/>
    <d v="2025-12-31T00:00:00"/>
    <m/>
    <s v="41533577"/>
    <s v="עמר שלום"/>
    <s v="058144700"/>
    <s v="3"/>
    <n v="573995.06999999995"/>
    <s v="ILS"/>
    <n v="573995.06999999995"/>
    <n v="41.15"/>
    <n v="236207.67"/>
    <n v="236199.42"/>
    <n v="337795.65"/>
    <s v=""/>
    <s v=" מימוש אופציה שנה שלישית  לשירותי פיקוח פיקוח ובקר"/>
    <s v="X"/>
    <n v="0"/>
    <s v="@FM@"/>
    <s v="79"/>
    <s v=""/>
    <s v="301748232"/>
    <s v="286,260.51"/>
    <s v="אירינה מרדכייבה"/>
    <n v="337795.65"/>
    <n v="10"/>
    <n v="6"/>
    <n v="4"/>
    <n v="41.15"/>
    <n v="0.6"/>
    <x v="1"/>
    <e v="#N/A"/>
    <x v="3"/>
  </r>
  <r>
    <m/>
    <m/>
    <s v="4502523677"/>
    <s v="ZA"/>
    <s v="0800"/>
    <s v=""/>
    <d v="2024-11-04T00:00:00"/>
    <d v="2025-02-01T00:00:00"/>
    <d v="2025-12-31T00:00:00"/>
    <m/>
    <s v="42024225"/>
    <s v="עאמר עלי"/>
    <s v="057565087"/>
    <s v="3"/>
    <n v="573995.06999999995"/>
    <s v="ILS"/>
    <n v="573995.06999999995"/>
    <n v="63.64"/>
    <n v="365269.59"/>
    <n v="365269.59"/>
    <n v="208725.48"/>
    <s v=""/>
    <s v=" מימוש אופציה שנה שלישית  לשירותי פיקוח פיקוח ובקר"/>
    <s v="X"/>
    <n v="0"/>
    <s v="@FM@"/>
    <s v="79"/>
    <s v=""/>
    <s v="301748232"/>
    <s v="176,886.00"/>
    <s v="אירינה מרדכייבה"/>
    <n v="208725.48"/>
    <n v="10"/>
    <n v="6"/>
    <n v="4"/>
    <n v="63.64"/>
    <n v="0.6"/>
    <x v="1"/>
    <e v="#N/A"/>
    <x v="3"/>
  </r>
  <r>
    <m/>
    <m/>
    <s v="4502525220"/>
    <s v="ZPFC"/>
    <s v="0800"/>
    <s v=""/>
    <d v="2024-11-07T00:00:00"/>
    <d v="2024-11-01T00:00:00"/>
    <d v="2025-10-31T00:00:00"/>
    <m/>
    <s v="40009139"/>
    <s v="מורשת המשפט בישראל (ע&quot;ר)"/>
    <s v=""/>
    <s v="3"/>
    <n v="1500000"/>
    <s v="ILS"/>
    <n v="1500000"/>
    <n v="36.119999999999997"/>
    <n v="541758.75"/>
    <n v="541758.75"/>
    <n v="958241.25"/>
    <s v=""/>
    <s v=" מתן שירותי מחקר, יעוץ וכנסים בתחום המשפט העברי(מכ"/>
    <s v=""/>
    <n v="0"/>
    <s v="@FM@"/>
    <s v="01"/>
    <s v=""/>
    <s v="301748232"/>
    <s v="883,743.75"/>
    <s v="מיכאל ויגודה"/>
    <n v="958241.25"/>
    <n v="11"/>
    <n v="9"/>
    <n v="2"/>
    <n v="36.119999999999997"/>
    <n v="0.81818181818181823"/>
    <x v="0"/>
    <e v="#N/A"/>
    <x v="14"/>
  </r>
  <r>
    <m/>
    <m/>
    <s v="4502525711"/>
    <s v="ZNB"/>
    <s v="0800"/>
    <s v=""/>
    <d v="2024-11-10T00:00:00"/>
    <d v="2024-11-10T00:00:00"/>
    <d v="2025-12-31T00:00:00"/>
    <m/>
    <s v="50101884"/>
    <s v=" Jonathan Sidney Lux"/>
    <s v=""/>
    <s v="2"/>
    <n v="57000"/>
    <s v="USD"/>
    <n v="212154"/>
    <n v="87.77"/>
    <n v="46903.99"/>
    <n v="50028.69"/>
    <n v="163768"/>
    <s v=""/>
    <s v=" 14.07.2025: נוספה שורה 20. הרחבת התקשרות בהיקף 44"/>
    <s v=""/>
    <n v="0"/>
    <s v="@FM@"/>
    <s v="23"/>
    <s v="57"/>
    <s v="301748232"/>
    <s v=""/>
    <s v=""/>
    <n v="163768"/>
    <n v="13"/>
    <n v="8"/>
    <n v="4"/>
    <n v="87.77"/>
    <n v="0.61538461538461542"/>
    <x v="1"/>
    <e v="#N/A"/>
    <x v="1147"/>
  </r>
  <r>
    <m/>
    <m/>
    <s v="4502527959"/>
    <s v="ZA"/>
    <s v="0800"/>
    <s v=""/>
    <d v="2024-11-13T00:00:00"/>
    <d v="2024-08-18T00:00:00"/>
    <d v="2026-08-17T00:00:00"/>
    <m/>
    <s v="50003139"/>
    <s v="MALCOLM SHAW"/>
    <s v=""/>
    <s v="2"/>
    <n v="299700"/>
    <s v="GBP"/>
    <n v="1440358.2"/>
    <n v="44.47"/>
    <n v="789557.68"/>
    <n v="640474.97"/>
    <n v="800199"/>
    <s v=""/>
    <s v=" 17.07.25: שונה תאריך אספקה ל-01.01.2026 בהתאם לבק"/>
    <s v=""/>
    <n v="0"/>
    <s v="@FM@"/>
    <s v="79"/>
    <s v=""/>
    <s v="301748232"/>
    <s v=""/>
    <s v=""/>
    <n v="799883.23"/>
    <n v="23"/>
    <n v="11"/>
    <n v="12"/>
    <n v="44.47"/>
    <n v="0.47826086956521741"/>
    <x v="2"/>
    <e v="#N/A"/>
    <x v="89"/>
  </r>
  <r>
    <m/>
    <m/>
    <s v="4502532700"/>
    <s v="ZPFC"/>
    <s v="0800"/>
    <s v=""/>
    <d v="2024-11-24T00:00:00"/>
    <d v="2024-08-18T00:00:00"/>
    <d v="2026-08-17T00:00:00"/>
    <m/>
    <s v="50101893"/>
    <s v=" Shotaro Hamamoto"/>
    <s v=""/>
    <s v="2"/>
    <n v="200000"/>
    <s v="USD"/>
    <n v="745600"/>
    <n v="62.66"/>
    <n v="467229.73"/>
    <n v="467226.14"/>
    <n v="278373.86"/>
    <s v=""/>
    <s v=" 17.07.25: שונה תאריך אספקה ל-01.01.2026 בהתאם לבק"/>
    <s v=""/>
    <n v="0"/>
    <s v="@FM@"/>
    <s v="79"/>
    <s v=""/>
    <s v="301748232"/>
    <s v=" 68,965.00"/>
    <s v=""/>
    <n v="278373.86"/>
    <n v="23"/>
    <n v="11"/>
    <n v="12"/>
    <n v="62.66"/>
    <n v="0.47826086956521741"/>
    <x v="2"/>
    <e v="#N/A"/>
    <x v="89"/>
  </r>
  <r>
    <m/>
    <m/>
    <s v="4502533681"/>
    <s v="ZPFC"/>
    <s v="0800"/>
    <s v=""/>
    <d v="2024-11-26T00:00:00"/>
    <m/>
    <m/>
    <m/>
    <s v="40001103"/>
    <s v="קרביץ )4791( בעמ"/>
    <s v="510674039"/>
    <s v="3"/>
    <n v="13075.56"/>
    <s v="ILS"/>
    <n v="13075.56"/>
    <n v="83.57"/>
    <n v="10931.5"/>
    <n v="10834.13"/>
    <n v="2217.5100000000002"/>
    <s v=""/>
    <s v=" ציוד משרדי עבור פרקליטות חיפה פלילי, רדה שוחט אלו"/>
    <s v="X"/>
    <n v="0"/>
    <s v="@FM@"/>
    <s v="07"/>
    <s v=""/>
    <s v="301748232"/>
    <s v=""/>
    <s v="רדה שוחט אלון"/>
    <n v="2144.06"/>
    <n v="0"/>
    <n v="1507"/>
    <e v="#NUM!"/>
    <n v="83.57"/>
    <e v="#DIV/0!"/>
    <x v="3"/>
    <e v="#N/A"/>
    <x v="171"/>
  </r>
  <r>
    <m/>
    <m/>
    <s v="4502534135"/>
    <s v="ZPFC"/>
    <s v="0800"/>
    <s v=""/>
    <d v="2024-11-26T00:00:00"/>
    <d v="2024-12-01T00:00:00"/>
    <d v="2025-11-30T00:00:00"/>
    <m/>
    <s v="40295117"/>
    <s v="מידע שיווקי (סי.איי.) - יועצים בע&quot;מ"/>
    <s v="512280959"/>
    <s v="3"/>
    <n v="312649.56"/>
    <s v="ILS"/>
    <n v="312649.56"/>
    <n v="0"/>
    <n v="0"/>
    <n v="0"/>
    <n v="312649.56"/>
    <s v=""/>
    <s v=" מחקר הערכה לבחינת הסיוע ההוליסטי הניתן באמצעות תכ"/>
    <s v=""/>
    <n v="0"/>
    <s v="@FM@"/>
    <s v="07"/>
    <s v=""/>
    <s v="301748232"/>
    <s v=""/>
    <s v=""/>
    <n v="312649.56"/>
    <n v="11"/>
    <n v="8"/>
    <n v="3"/>
    <n v="0"/>
    <n v="0.72727272727272729"/>
    <x v="0"/>
    <e v="#N/A"/>
    <x v="1148"/>
  </r>
  <r>
    <m/>
    <m/>
    <s v="4502534447"/>
    <s v="ZPFC"/>
    <s v="0800"/>
    <s v=""/>
    <d v="2024-11-27T00:00:00"/>
    <d v="2024-11-01T00:00:00"/>
    <d v="2025-10-31T00:00:00"/>
    <m/>
    <s v="40006204"/>
    <s v="מכון משפטי ארץ (ע&quot;ר)"/>
    <s v=""/>
    <s v="3"/>
    <n v="1500000"/>
    <s v="ILS"/>
    <n v="1500000"/>
    <n v="19.100000000000001"/>
    <n v="287214"/>
    <n v="286466"/>
    <n v="1213534"/>
    <s v=""/>
    <s v=" מתן שירותי מחקר, יעוץ וכנסים בתחום המשפט העברי(מכ"/>
    <s v=""/>
    <n v="0"/>
    <s v="@FM@"/>
    <s v="01"/>
    <s v=""/>
    <s v="301748232"/>
    <s v="  1,212,786.00"/>
    <s v="מיכאל ויגודה"/>
    <n v="1213534"/>
    <n v="11"/>
    <n v="9"/>
    <n v="2"/>
    <n v="19.100000000000001"/>
    <n v="0.81818181818181823"/>
    <x v="0"/>
    <e v="#N/A"/>
    <x v="14"/>
  </r>
  <r>
    <m/>
    <m/>
    <s v="4502604131"/>
    <s v="ZPFC"/>
    <s v="0800"/>
    <s v=""/>
    <d v="2025-05-20T00:00:00"/>
    <d v="2025-04-01T00:00:00"/>
    <d v="2027-03-31T00:00:00"/>
    <m/>
    <s v="50109881"/>
    <s v="  KOPEC ZABOROWSKI ADWOKACI I RADCO"/>
    <s v=""/>
    <s v="3"/>
    <n v="100000"/>
    <s v="EUR"/>
    <n v="400120"/>
    <n v="1.28"/>
    <n v="5127.24"/>
    <n v="5127.24"/>
    <n v="394992.76"/>
    <s v=""/>
    <s v=" התקשרות עם משרד עו&quot;ד בפולין, בהיקף של 100,000 איר"/>
    <s v=""/>
    <n v="0"/>
    <s v="@FM@"/>
    <s v="78"/>
    <s v=""/>
    <s v="301748232"/>
    <s v=" 98,710.00"/>
    <s v=""/>
    <n v="394992.76"/>
    <n v="23"/>
    <n v="4"/>
    <n v="19"/>
    <n v="1.28"/>
    <n v="0.17391304347826086"/>
    <x v="2"/>
    <e v="#N/A"/>
    <x v="12"/>
  </r>
  <r>
    <m/>
    <m/>
    <s v="4502604166"/>
    <s v="ZPFC"/>
    <s v="0800"/>
    <s v=""/>
    <d v="2025-05-20T00:00:00"/>
    <d v="2025-01-01T00:00:00"/>
    <d v="2025-12-31T00:00:00"/>
    <m/>
    <s v="41634982"/>
    <s v="זהר אברהם"/>
    <s v="053225959"/>
    <s v=""/>
    <n v="65775.56"/>
    <s v="ILS"/>
    <n v="65775.56"/>
    <n v="0"/>
    <n v="0"/>
    <n v="0"/>
    <n v="0"/>
    <s v="X"/>
    <s v=" שירותי הכוונה משפטית ראשונית ומיצוי זכויות בהתאם"/>
    <s v=""/>
    <n v="0"/>
    <s v="@FM@"/>
    <s v="01"/>
    <s v=""/>
    <s v="301748232"/>
    <s v=" 55,742.00"/>
    <s v=""/>
    <n v="65775.56"/>
    <n v="11"/>
    <n v="7"/>
    <n v="4"/>
    <n v="0"/>
    <n v="0.63636363636363635"/>
    <x v="0"/>
    <e v="#N/A"/>
    <x v="91"/>
  </r>
  <r>
    <m/>
    <m/>
    <s v="4502604187"/>
    <s v="ZPFC"/>
    <s v="0800"/>
    <s v=""/>
    <d v="2025-05-20T00:00:00"/>
    <m/>
    <m/>
    <m/>
    <s v="42864095"/>
    <s v="שוורץ עופר בנימין"/>
    <s v="028933612"/>
    <s v=""/>
    <n v="65775.56"/>
    <s v="ILS"/>
    <n v="65775.56"/>
    <n v="0"/>
    <n v="0"/>
    <n v="0"/>
    <n v="0"/>
    <s v="X"/>
    <s v=" שירותי הכוונה משפטית ראשונית ומיצוי זכויות בהתאם"/>
    <s v=""/>
    <n v="0"/>
    <s v="@FM@"/>
    <s v="01"/>
    <s v=""/>
    <s v="301748232"/>
    <s v=" 55,742.00"/>
    <s v=""/>
    <n v="65775.56"/>
    <n v="0"/>
    <n v="1507"/>
    <e v="#NUM!"/>
    <n v="0"/>
    <e v="#DIV/0!"/>
    <x v="3"/>
    <e v="#N/A"/>
    <x v="91"/>
  </r>
  <r>
    <m/>
    <m/>
    <s v="4502604359"/>
    <s v="ZA"/>
    <s v="0800"/>
    <s v=""/>
    <d v="2025-05-20T00:00:00"/>
    <d v="2025-04-15T00:00:00"/>
    <d v="2026-04-15T00:00:00"/>
    <m/>
    <s v="40005659"/>
    <s v="בן דוד שלוי קופ ושות' רואי חשבון (ב"/>
    <s v="513464842"/>
    <s v="3"/>
    <n v="59295"/>
    <s v="ILS"/>
    <n v="59295"/>
    <n v="0"/>
    <n v="0"/>
    <n v="0"/>
    <n v="59295"/>
    <s v=""/>
    <s v=" ביקורת חשבונאית ופנימית-המועצה להכוונת פעולות קרן"/>
    <s v="X"/>
    <n v="0"/>
    <s v="@FM@"/>
    <s v="07"/>
    <s v=""/>
    <s v="301748232"/>
    <s v=" 50,250.00"/>
    <s v="הדסה אחיטוב"/>
    <n v="59295"/>
    <n v="12"/>
    <n v="3"/>
    <n v="8"/>
    <n v="0"/>
    <n v="0.25"/>
    <x v="2"/>
    <e v="#N/A"/>
    <x v="1149"/>
  </r>
  <r>
    <m/>
    <m/>
    <s v="4502604674"/>
    <s v="ZPFC"/>
    <s v="0800"/>
    <s v=""/>
    <d v="2025-05-21T00:00:00"/>
    <d v="2024-06-18T00:00:00"/>
    <d v="2026-06-17T00:00:00"/>
    <m/>
    <s v="50101756"/>
    <s v=" Christopher Gosnell"/>
    <s v=""/>
    <s v="3"/>
    <n v="155755"/>
    <s v="EUR"/>
    <n v="623206.91"/>
    <n v="18.059999999999999"/>
    <n v="112540.34"/>
    <n v="112540.34"/>
    <n v="510666.57"/>
    <s v=""/>
    <s v=" - במקום הזמנת רכש 4502496458 שהוקמה ללא הוצאות- ה"/>
    <s v=""/>
    <n v="0"/>
    <s v="@FM@"/>
    <s v="79"/>
    <s v=""/>
    <s v="301748232"/>
    <s v="127,461.25"/>
    <s v=""/>
    <n v="510666.57"/>
    <n v="23"/>
    <n v="13"/>
    <n v="10"/>
    <n v="18.059999999999999"/>
    <n v="0.56521739130434778"/>
    <x v="0"/>
    <e v="#N/A"/>
    <x v="1150"/>
  </r>
  <r>
    <m/>
    <m/>
    <s v="4502605590"/>
    <s v="ZA"/>
    <s v="0800"/>
    <s v=""/>
    <d v="2025-05-25T00:00:00"/>
    <d v="2025-03-23T00:00:00"/>
    <d v="2025-12-31T00:00:00"/>
    <m/>
    <s v="41401154"/>
    <s v="אמיר ציון"/>
    <s v="053614160"/>
    <s v="3"/>
    <n v="118000"/>
    <s v="ILS"/>
    <n v="118000"/>
    <n v="100"/>
    <n v="118000"/>
    <n v="118000"/>
    <n v="0"/>
    <s v=""/>
    <s v=" התקשרות עם עו&quot;ד אמיר ציון לייצוג ניפרד בעתירות שע"/>
    <s v=""/>
    <n v="0"/>
    <s v="@FM@"/>
    <s v="23"/>
    <s v="06"/>
    <s v="301748232"/>
    <s v=""/>
    <s v="עמיחי ציסמריו"/>
    <n v="0"/>
    <n v="9"/>
    <n v="4"/>
    <n v="4"/>
    <n v="100"/>
    <n v="0.44444444444444442"/>
    <x v="2"/>
    <e v="#N/A"/>
    <x v="12"/>
  </r>
  <r>
    <m/>
    <m/>
    <s v="4502607838"/>
    <s v="ZPFC"/>
    <s v="0800"/>
    <s v=""/>
    <d v="2025-05-29T00:00:00"/>
    <d v="2024-11-24T00:00:00"/>
    <d v="2025-03-31T00:00:00"/>
    <m/>
    <s v="42898798"/>
    <s v="גלנט יואב"/>
    <s v="055551832"/>
    <s v="3"/>
    <n v="767000"/>
    <s v="ILS"/>
    <n v="767000"/>
    <n v="33.74"/>
    <n v="258803.5"/>
    <n v="258803.5"/>
    <n v="508196.5"/>
    <s v=""/>
    <s v=" הגנה משפטית בגין הליכים במדינות זרות. שורה 10-יצו"/>
    <s v=""/>
    <n v="0"/>
    <s v="@FM@"/>
    <s v="99"/>
    <s v=""/>
    <s v="301748232"/>
    <s v="249,985.00"/>
    <s v=""/>
    <n v="508196.5"/>
    <n v="4"/>
    <n v="8"/>
    <e v="#NUM!"/>
    <n v="33.74"/>
    <n v="2"/>
    <x v="0"/>
    <e v="#N/A"/>
    <x v="1151"/>
  </r>
  <r>
    <m/>
    <m/>
    <s v="4502608993"/>
    <s v="ZA"/>
    <s v="0800"/>
    <s v=""/>
    <d v="2025-06-04T00:00:00"/>
    <d v="2025-05-10T00:00:00"/>
    <d v="2026-03-09T00:00:00"/>
    <m/>
    <s v="42482754"/>
    <s v="ח'ורי סבאג פאתן"/>
    <s v="028259489"/>
    <s v="3"/>
    <n v="246620"/>
    <s v="ILS"/>
    <n v="246620"/>
    <n v="0"/>
    <n v="0"/>
    <n v="0"/>
    <n v="246620"/>
    <s v=""/>
    <s v=" שירותי ייעוץ סוציאלי ויקטימולוגי לפרקליטות המדינה"/>
    <s v="X"/>
    <n v="0"/>
    <s v="@FM@"/>
    <s v="01"/>
    <s v=""/>
    <s v="301748232"/>
    <s v="209,000.00"/>
    <s v="אורן פרץ"/>
    <n v="246620"/>
    <n v="9"/>
    <n v="2"/>
    <n v="7"/>
    <n v="0"/>
    <n v="0.22222222222222221"/>
    <x v="2"/>
    <e v="#N/A"/>
    <x v="117"/>
  </r>
  <r>
    <m/>
    <m/>
    <s v="4502609041"/>
    <s v="ZA"/>
    <s v="0800"/>
    <s v=""/>
    <d v="2025-06-04T00:00:00"/>
    <d v="2025-04-02T00:00:00"/>
    <d v="2026-01-31T00:00:00"/>
    <m/>
    <s v="42807524"/>
    <s v="מינקוביץ עינת"/>
    <s v="031767833"/>
    <s v="3"/>
    <n v="242864.4"/>
    <s v="ILS"/>
    <n v="242864.4"/>
    <n v="0"/>
    <n v="14061.14"/>
    <n v="0"/>
    <n v="242864.4"/>
    <s v=""/>
    <s v=" מתן שירותי יעוץ סוציאלי עבור אפ&quot;כ-מכרז פומבי 46.2"/>
    <s v="X"/>
    <n v="0"/>
    <s v="@FM@"/>
    <s v="01"/>
    <s v=""/>
    <s v="301748232"/>
    <s v="228,803.26"/>
    <s v="קרן דהן"/>
    <n v="242864.4"/>
    <n v="9"/>
    <n v="4"/>
    <n v="5"/>
    <n v="0"/>
    <n v="0.44444444444444442"/>
    <x v="2"/>
    <e v="#N/A"/>
    <x v="14"/>
  </r>
  <r>
    <m/>
    <m/>
    <s v="4502610585"/>
    <s v="ZA"/>
    <s v="0800"/>
    <s v=""/>
    <d v="2025-06-09T00:00:00"/>
    <d v="2025-04-02T00:00:00"/>
    <d v="2026-01-31T00:00:00"/>
    <m/>
    <s v="42824132"/>
    <s v="רז ירון"/>
    <s v="051643161"/>
    <s v="3"/>
    <n v="127364.4"/>
    <s v="ILS"/>
    <n v="127364.4"/>
    <n v="0"/>
    <n v="0"/>
    <n v="0"/>
    <n v="127364.4"/>
    <s v=""/>
    <s v=" מתן שירותי יעוץ סוציאלי עבור  אפ&quot;כ-מכרז פומבי 46."/>
    <s v="X"/>
    <n v="0"/>
    <s v="@FM@"/>
    <s v="01"/>
    <s v=""/>
    <s v="301748232"/>
    <s v="127,364.40"/>
    <s v="קרן דהן"/>
    <n v="127364.4"/>
    <n v="9"/>
    <n v="4"/>
    <n v="5"/>
    <n v="0"/>
    <n v="0.44444444444444442"/>
    <x v="2"/>
    <e v="#N/A"/>
    <x v="14"/>
  </r>
  <r>
    <m/>
    <m/>
    <s v="4502610953"/>
    <s v="ZPFC"/>
    <s v="0800"/>
    <s v=""/>
    <d v="2025-06-10T00:00:00"/>
    <m/>
    <m/>
    <m/>
    <s v="40001103"/>
    <s v="קרביץ )4791( בעמ"/>
    <s v="510674039"/>
    <s v="3"/>
    <n v="9918.23"/>
    <s v="ILS"/>
    <n v="9918.23"/>
    <n v="0"/>
    <n v="0"/>
    <n v="0"/>
    <n v="10258.030000000001"/>
    <s v=""/>
    <s v=" ציוד משרדי עבור פרקליטות חיפה אזרחי שרה, אביגיל א"/>
    <s v="X"/>
    <n v="0"/>
    <s v="@FM@"/>
    <s v="07"/>
    <s v=""/>
    <s v="301748232"/>
    <s v=""/>
    <s v="ליטל אלקסלסי"/>
    <n v="9918.23"/>
    <n v="0"/>
    <n v="1507"/>
    <e v="#NUM!"/>
    <n v="0"/>
    <e v="#DIV/0!"/>
    <x v="3"/>
    <e v="#N/A"/>
    <x v="171"/>
  </r>
  <r>
    <m/>
    <m/>
    <s v="4502611257"/>
    <s v="ZA"/>
    <s v="0800"/>
    <s v=""/>
    <d v="2025-06-10T00:00:00"/>
    <d v="2025-04-02T00:00:00"/>
    <d v="2026-01-31T00:00:00"/>
    <m/>
    <s v="41045087"/>
    <s v="מאור הדר"/>
    <s v="025562117"/>
    <s v="2"/>
    <n v="127364.4"/>
    <s v="ILS"/>
    <n v="127364.4"/>
    <n v="0"/>
    <n v="0"/>
    <n v="0"/>
    <n v="127364.4"/>
    <s v=""/>
    <s v=" מתן שירותי יעוץ סוציאלי עבור אפ&quot;כ-מכרז פומבי 46.2"/>
    <s v="X"/>
    <n v="0"/>
    <s v="@FM@"/>
    <s v="01"/>
    <s v=""/>
    <s v="301748232"/>
    <s v="127,364.40"/>
    <s v="קרן דהן"/>
    <n v="127364.4"/>
    <n v="9"/>
    <n v="4"/>
    <n v="5"/>
    <n v="0"/>
    <n v="0.44444444444444442"/>
    <x v="2"/>
    <e v="#N/A"/>
    <x v="14"/>
  </r>
  <r>
    <m/>
    <m/>
    <s v="4502611289"/>
    <s v="ZA"/>
    <s v="0800"/>
    <s v=""/>
    <d v="2025-06-10T00:00:00"/>
    <d v="2025-05-10T00:00:00"/>
    <d v="2026-03-09T00:00:00"/>
    <m/>
    <s v="42245952"/>
    <s v="מ.ש. שילובים בקהילה בע&quot;מ"/>
    <s v="516079365"/>
    <s v="3"/>
    <n v="347875.8"/>
    <s v="ILS"/>
    <n v="347875.8"/>
    <n v="0"/>
    <n v="0"/>
    <n v="0"/>
    <n v="347875.8"/>
    <s v=""/>
    <s v=" שירותי ייעוץ סוציאלי ויקטימולוגי לפרקליטות המדינה"/>
    <s v="X"/>
    <n v="0"/>
    <s v="@FM@"/>
    <s v="01"/>
    <s v=""/>
    <s v="301748232"/>
    <s v="294,810.00"/>
    <s v="אורן פרץ"/>
    <n v="347875.8"/>
    <n v="9"/>
    <n v="2"/>
    <n v="7"/>
    <n v="0"/>
    <n v="0.22222222222222221"/>
    <x v="2"/>
    <e v="#N/A"/>
    <x v="117"/>
  </r>
  <r>
    <m/>
    <m/>
    <s v="4502613695"/>
    <s v="ZA"/>
    <s v="0800"/>
    <s v=""/>
    <d v="2025-06-18T00:00:00"/>
    <d v="2025-04-02T00:00:00"/>
    <d v="2026-01-31T00:00:00"/>
    <m/>
    <s v="40998433"/>
    <s v="בריקמן רות"/>
    <s v="069413342"/>
    <s v="3"/>
    <n v="286579.99"/>
    <s v="ILS"/>
    <n v="286579.99"/>
    <n v="0"/>
    <n v="0"/>
    <n v="0"/>
    <n v="286579.99"/>
    <s v=""/>
    <s v=" מתן שירותי יעוץ סוציאלי עבור אפ&quot;כ-מכרז פומבי 46.2"/>
    <s v="X"/>
    <n v="0"/>
    <s v="@FM@"/>
    <s v="01"/>
    <s v=""/>
    <s v="301748232"/>
    <s v="242,864.40"/>
    <s v="קרן דהן"/>
    <n v="286579.99"/>
    <n v="9"/>
    <n v="4"/>
    <n v="5"/>
    <n v="0"/>
    <n v="0.44444444444444442"/>
    <x v="2"/>
    <e v="#N/A"/>
    <x v="14"/>
  </r>
  <r>
    <m/>
    <m/>
    <s v="4502613758"/>
    <s v="ZPFC"/>
    <s v="0800"/>
    <s v=""/>
    <d v="2025-06-18T00:00:00"/>
    <m/>
    <m/>
    <m/>
    <s v="40376926"/>
    <s v="ברורמן עדנה"/>
    <s v="028900124"/>
    <s v="3"/>
    <n v="257.24"/>
    <s v="ILS"/>
    <n v="257.24"/>
    <n v="0"/>
    <n v="0"/>
    <n v="0"/>
    <n v="257.24"/>
    <s v=""/>
    <s v=" חותמות עבור פרקליטות חיפה אזרחי, שרה אביגיל אהרון"/>
    <s v=""/>
    <n v="0"/>
    <s v="@FM@"/>
    <s v="23"/>
    <s v="57"/>
    <s v="301748232"/>
    <s v=""/>
    <s v="ליטל אלקסלסי"/>
    <n v="257.24"/>
    <n v="0"/>
    <n v="1507"/>
    <e v="#NUM!"/>
    <n v="0"/>
    <e v="#DIV/0!"/>
    <x v="3"/>
    <e v="#N/A"/>
    <x v="398"/>
  </r>
  <r>
    <m/>
    <m/>
    <s v="4502613759"/>
    <s v="ZNB"/>
    <s v="0800"/>
    <s v=""/>
    <d v="2025-06-18T00:00:00"/>
    <m/>
    <m/>
    <m/>
    <s v="40001103"/>
    <s v="קרביץ )4791( בעמ"/>
    <s v="510674039"/>
    <s v="3"/>
    <n v="1722.8"/>
    <s v="ILS"/>
    <n v="1722.8"/>
    <n v="0"/>
    <n v="0"/>
    <n v="0"/>
    <n v="1722.8"/>
    <s v=""/>
    <s v=" מנקבים עבור פרקליטות חיפה אזרחי, שרה אביגיל אהרון"/>
    <s v=""/>
    <n v="0"/>
    <s v="@FM@"/>
    <s v="23"/>
    <s v="57"/>
    <s v="301748232"/>
    <s v=""/>
    <s v="ליטל אלקסלסי"/>
    <n v="1722.8"/>
    <n v="0"/>
    <n v="1507"/>
    <e v="#NUM!"/>
    <n v="0"/>
    <e v="#DIV/0!"/>
    <x v="3"/>
    <e v="#N/A"/>
    <x v="1152"/>
  </r>
  <r>
    <m/>
    <m/>
    <s v="4502614208"/>
    <s v="ZA"/>
    <s v="0800"/>
    <s v=""/>
    <d v="2025-06-22T00:00:00"/>
    <d v="2025-04-02T00:00:00"/>
    <d v="2026-01-31T00:00:00"/>
    <m/>
    <s v="42912437"/>
    <s v="וולטר מורן יפה"/>
    <s v="060472024"/>
    <s v="3"/>
    <n v="157369.99"/>
    <s v="ILS"/>
    <n v="157369.99"/>
    <n v="0"/>
    <n v="0"/>
    <n v="0"/>
    <n v="157369.99"/>
    <s v=""/>
    <s v=" מתן שירותי יעוץ סוציאלי עבור אפ&quot;כ-מכרז פומבי 46.2"/>
    <s v="X"/>
    <n v="0"/>
    <s v="@FM@"/>
    <s v="01"/>
    <s v=""/>
    <s v="301748232"/>
    <s v="133,364.40"/>
    <s v="לילית ביטון"/>
    <n v="157369.99"/>
    <n v="9"/>
    <n v="4"/>
    <n v="5"/>
    <n v="0"/>
    <n v="0.44444444444444442"/>
    <x v="2"/>
    <e v="#N/A"/>
    <x v="14"/>
  </r>
  <r>
    <m/>
    <m/>
    <s v="4502614229"/>
    <s v="ZA"/>
    <s v="0800"/>
    <s v=""/>
    <d v="2025-06-22T00:00:00"/>
    <d v="2025-04-02T00:00:00"/>
    <d v="2026-01-31T00:00:00"/>
    <m/>
    <s v="42912436"/>
    <s v="ג'בארה מיסלון"/>
    <s v="025898172"/>
    <s v="3"/>
    <n v="150289.99"/>
    <s v="ILS"/>
    <n v="150289.99"/>
    <n v="0"/>
    <n v="0"/>
    <n v="0"/>
    <n v="150289.99"/>
    <s v=""/>
    <s v=" מתן שירותי יעוץ סוציאלי עבור אפ&quot;כ-מכרז פומבי 46.2"/>
    <s v="X"/>
    <n v="0"/>
    <s v="@FM@"/>
    <s v="01"/>
    <s v=""/>
    <s v="301748232"/>
    <s v="127,364.40"/>
    <s v="לילית ביטון"/>
    <n v="150289.99"/>
    <n v="9"/>
    <n v="4"/>
    <n v="5"/>
    <n v="0"/>
    <n v="0.44444444444444442"/>
    <x v="2"/>
    <e v="#N/A"/>
    <x v="14"/>
  </r>
  <r>
    <m/>
    <m/>
    <s v="4502614889"/>
    <s v="ZPFC"/>
    <s v="0800"/>
    <s v=""/>
    <d v="2025-06-23T00:00:00"/>
    <m/>
    <m/>
    <m/>
    <s v="50110887"/>
    <s v=" POPESCU &amp;  ASOCIATII S.p.a.r.l"/>
    <s v=""/>
    <s v="3"/>
    <n v="12562.8"/>
    <s v="EUR"/>
    <n v="50405.72"/>
    <n v="0"/>
    <n v="0"/>
    <n v="0"/>
    <n v="50405.72"/>
    <s v=""/>
    <s v=" יצוג משפטי משרד רומניה. בהתאם לאישור חשב הוקמה הז"/>
    <s v=""/>
    <n v="0"/>
    <s v="@FM@"/>
    <s v="23"/>
    <s v="57"/>
    <s v="301748232"/>
    <s v=" 12,562.80"/>
    <s v=""/>
    <n v="50405.72"/>
    <n v="0"/>
    <n v="1507"/>
    <e v="#NUM!"/>
    <n v="0"/>
    <e v="#DIV/0!"/>
    <x v="3"/>
    <e v="#N/A"/>
    <x v="1153"/>
  </r>
  <r>
    <m/>
    <m/>
    <s v="4502614935"/>
    <s v="ZPFC"/>
    <s v="0800"/>
    <s v=""/>
    <d v="2025-06-23T00:00:00"/>
    <m/>
    <m/>
    <m/>
    <s v="40003692"/>
    <s v="טופ-ליין יבוא ושיווק רהיטים בע&quot;מ"/>
    <s v="511613564"/>
    <s v="3"/>
    <n v="4661"/>
    <s v="ILS"/>
    <n v="4661"/>
    <n v="0"/>
    <n v="0"/>
    <n v="0"/>
    <n v="5001.0600000000004"/>
    <s v=""/>
    <s v=" כיסאות פרקליטות חיפה אזרחי, שרה אביגיל אהרון, 050"/>
    <s v="X"/>
    <n v="0"/>
    <s v="@FM@"/>
    <s v="07"/>
    <s v=""/>
    <s v="301748232"/>
    <s v=""/>
    <s v="ליטל אלקסלסי"/>
    <n v="4661"/>
    <n v="0"/>
    <n v="1507"/>
    <e v="#NUM!"/>
    <n v="0"/>
    <e v="#DIV/0!"/>
    <x v="3"/>
    <e v="#N/A"/>
    <x v="1154"/>
  </r>
  <r>
    <m/>
    <m/>
    <s v="4502616394"/>
    <s v="ZPFC"/>
    <s v="0800"/>
    <s v=""/>
    <d v="2025-06-26T00:00:00"/>
    <m/>
    <m/>
    <m/>
    <s v="40001575"/>
    <s v="קולמוס ביט (2002)  בע&quot;מ"/>
    <s v="513325472"/>
    <s v="3"/>
    <n v="11364.81"/>
    <s v="ILS"/>
    <n v="11364.81"/>
    <n v="0"/>
    <n v="0"/>
    <n v="0"/>
    <n v="12376.15"/>
    <s v=""/>
    <s v=" ציוד משקי פרקליטות חיפה פלילי, לוטם גגתי, 054-753"/>
    <s v="X"/>
    <n v="0"/>
    <s v="@FM@"/>
    <s v="07"/>
    <s v=""/>
    <s v="301748232"/>
    <s v=""/>
    <s v="ליטל אלקסלסי"/>
    <n v="11364.81"/>
    <n v="0"/>
    <n v="1507"/>
    <e v="#NUM!"/>
    <n v="0"/>
    <e v="#DIV/0!"/>
    <x v="3"/>
    <e v="#N/A"/>
    <x v="179"/>
  </r>
  <r>
    <m/>
    <m/>
    <s v="4502616400"/>
    <s v="ZPFC"/>
    <s v="0800"/>
    <s v=""/>
    <d v="2025-06-26T00:00:00"/>
    <m/>
    <m/>
    <m/>
    <s v="40003734"/>
    <s v="חב המשקם לתעסוקת קשישים ובעלי כושר"/>
    <s v="510355720"/>
    <s v="3"/>
    <n v="65136"/>
    <s v="ILS"/>
    <n v="65136"/>
    <n v="0"/>
    <n v="0"/>
    <n v="0"/>
    <n v="65136"/>
    <s v=""/>
    <s v=" תיקים עבור פרקליטות חיפה פלילי, לוטם גגתי, 054-75"/>
    <s v=""/>
    <n v="0"/>
    <s v="@FM@"/>
    <s v="23"/>
    <s v="57"/>
    <s v="301748232"/>
    <s v=""/>
    <s v="ליטל אלקסלסי"/>
    <n v="65136"/>
    <n v="0"/>
    <n v="1507"/>
    <e v="#NUM!"/>
    <n v="0"/>
    <e v="#DIV/0!"/>
    <x v="3"/>
    <e v="#N/A"/>
    <x v="572"/>
  </r>
  <r>
    <m/>
    <m/>
    <s v="4502616696"/>
    <s v="ZA"/>
    <s v="0800"/>
    <s v=""/>
    <d v="2025-06-29T00:00:00"/>
    <d v="2025-06-01T00:00:00"/>
    <d v="2026-01-31T00:00:00"/>
    <m/>
    <s v="40400193"/>
    <s v="סיזל הודיה"/>
    <s v="300631066"/>
    <s v="3"/>
    <n v="75491.520000000004"/>
    <s v="ILS"/>
    <n v="75491.520000000004"/>
    <n v="0"/>
    <n v="0"/>
    <n v="0"/>
    <n v="75491.520000000004"/>
    <s v=""/>
    <s v=" מתן שירותי יעוץ סוציאלי עבור אפ&quot;כ-מכרז פומבי 46.2"/>
    <s v="X"/>
    <n v="0"/>
    <s v="@FM@"/>
    <s v="01"/>
    <s v=""/>
    <s v="301748232"/>
    <s v=" 75,491.52"/>
    <s v="לילית ביטון"/>
    <n v="75491.520000000004"/>
    <n v="7"/>
    <n v="2"/>
    <n v="5"/>
    <n v="0"/>
    <n v="0.2857142857142857"/>
    <x v="2"/>
    <e v="#N/A"/>
    <x v="14"/>
  </r>
  <r>
    <m/>
    <m/>
    <s v="4502616717"/>
    <s v="ZA"/>
    <s v="0800"/>
    <s v=""/>
    <d v="2025-06-29T00:00:00"/>
    <d v="2025-06-01T00:00:00"/>
    <d v="2026-01-31T00:00:00"/>
    <m/>
    <s v="41403614"/>
    <s v="לוריא ענבל"/>
    <s v="034511733"/>
    <s v="3"/>
    <n v="89079.99"/>
    <s v="ILS"/>
    <n v="89079.99"/>
    <n v="0"/>
    <n v="0"/>
    <n v="0"/>
    <n v="89079.99"/>
    <s v=""/>
    <s v=" מתן שירותי יעוץ סוציאלי עבור אפ&quot;כ-מכרז פומבי 46.2"/>
    <s v="X"/>
    <n v="0"/>
    <s v="@FM@"/>
    <s v="01"/>
    <s v=""/>
    <s v="301748232"/>
    <s v=" 75,491.52"/>
    <s v="לילית ביטון"/>
    <n v="89079.99"/>
    <n v="7"/>
    <n v="2"/>
    <n v="5"/>
    <n v="0"/>
    <n v="0.2857142857142857"/>
    <x v="2"/>
    <e v="#N/A"/>
    <x v="14"/>
  </r>
  <r>
    <m/>
    <m/>
    <s v="4502618395"/>
    <s v="ZA"/>
    <s v="0800"/>
    <s v=""/>
    <d v="2025-07-02T00:00:00"/>
    <d v="2025-04-02T00:00:00"/>
    <d v="2026-01-31T00:00:00"/>
    <m/>
    <s v="42519981"/>
    <s v="עבוד גריס"/>
    <s v="026183996"/>
    <s v="3"/>
    <n v="214717.99"/>
    <s v="ILS"/>
    <n v="214717.99"/>
    <n v="0"/>
    <n v="0"/>
    <n v="0"/>
    <n v="214717.99"/>
    <s v=""/>
    <s v=" מתן שירותי יעוץ סוציאלי עבור אפ&quot;כ-מכרז פומבי 46.2"/>
    <s v="X"/>
    <n v="0"/>
    <s v="@FM@"/>
    <s v="01"/>
    <s v=""/>
    <s v="301748232"/>
    <s v="181,964.40"/>
    <s v="לילית ביטון"/>
    <n v="214717.99"/>
    <n v="9"/>
    <n v="4"/>
    <n v="5"/>
    <n v="0"/>
    <n v="0.44444444444444442"/>
    <x v="2"/>
    <e v="#N/A"/>
    <x v="14"/>
  </r>
  <r>
    <m/>
    <m/>
    <s v="4502618406"/>
    <s v="ZA"/>
    <s v="0800"/>
    <s v=""/>
    <d v="2025-07-02T00:00:00"/>
    <d v="2025-04-02T00:00:00"/>
    <d v="2026-01-31T00:00:00"/>
    <m/>
    <s v="40306276"/>
    <s v="דרור ענת"/>
    <s v="037342516"/>
    <s v="3"/>
    <n v="150289.99"/>
    <s v="ILS"/>
    <n v="150289.99"/>
    <n v="0"/>
    <n v="0"/>
    <n v="0"/>
    <n v="150289.99"/>
    <s v=""/>
    <s v=" מתן שירותי יעוץ סוציאלי עבור אפ&quot;כ-מכרז פומבי 46.2"/>
    <s v="X"/>
    <n v="0"/>
    <s v="@FM@"/>
    <s v="01"/>
    <s v=""/>
    <s v="301748232"/>
    <s v="127,364.40"/>
    <s v="לילית ביטון"/>
    <n v="150289.99"/>
    <n v="9"/>
    <n v="4"/>
    <n v="5"/>
    <n v="0"/>
    <n v="0.44444444444444442"/>
    <x v="2"/>
    <e v="#N/A"/>
    <x v="14"/>
  </r>
  <r>
    <m/>
    <m/>
    <s v="4502618427"/>
    <s v="ZA"/>
    <s v="0800"/>
    <s v=""/>
    <d v="2025-07-02T00:00:00"/>
    <d v="2025-04-02T00:00:00"/>
    <d v="2026-01-31T00:00:00"/>
    <m/>
    <s v="42912763"/>
    <s v="חגבי טל"/>
    <s v="305481756"/>
    <s v="2"/>
    <n v="286579.99"/>
    <s v="ILS"/>
    <n v="286579.99"/>
    <n v="0"/>
    <n v="0"/>
    <n v="0"/>
    <n v="286579.99"/>
    <s v=""/>
    <s v=" מתן שירותי יעוץ סוציאלי עבור אפ&quot;כ-מכרז פומבי 46.2"/>
    <s v="X"/>
    <n v="0"/>
    <s v="@FM@"/>
    <s v="01"/>
    <s v=""/>
    <s v="301748232"/>
    <s v="242,864.40"/>
    <s v="לילית ביטון"/>
    <n v="286579.99"/>
    <n v="9"/>
    <n v="4"/>
    <n v="5"/>
    <n v="0"/>
    <n v="0.44444444444444442"/>
    <x v="2"/>
    <e v="#N/A"/>
    <x v="14"/>
  </r>
  <r>
    <m/>
    <m/>
    <s v="4502620546"/>
    <s v="ZA"/>
    <s v="0800"/>
    <s v=""/>
    <d v="2025-07-08T00:00:00"/>
    <d v="2025-06-29T00:00:00"/>
    <d v="2025-12-31T00:00:00"/>
    <m/>
    <s v="40009731"/>
    <s v="שימרון מולכו פרסקי ושו"/>
    <s v="557409349"/>
    <s v="3"/>
    <n v="82600"/>
    <s v="ILS"/>
    <n v="82600"/>
    <n v="0"/>
    <n v="0"/>
    <n v="0"/>
    <n v="82600"/>
    <s v=""/>
    <s v=" יצוג משפטי בג&quot;ץ 53254-06-25, בהתאם להחלטת הועדה ל"/>
    <s v=""/>
    <n v="0"/>
    <s v="@FM@"/>
    <s v="23"/>
    <s v="06"/>
    <s v="301748232"/>
    <s v=""/>
    <s v="עמיחי ציסמריו"/>
    <n v="82600"/>
    <n v="6"/>
    <n v="1"/>
    <n v="4"/>
    <n v="0"/>
    <n v="0.16666666666666666"/>
    <x v="2"/>
    <e v="#N/A"/>
    <x v="1153"/>
  </r>
  <r>
    <m/>
    <m/>
    <s v="4502620624"/>
    <s v="ZPFC"/>
    <s v="0800"/>
    <s v=""/>
    <d v="2025-07-08T00:00:00"/>
    <d v="2025-05-12T00:00:00"/>
    <d v="2026-05-11T00:00:00"/>
    <m/>
    <s v="40821878"/>
    <s v="אגמון ושות' רוזנברג הכהן ושות'"/>
    <s v="540245503"/>
    <s v="3"/>
    <n v="249999.52"/>
    <s v="ILS"/>
    <n v="249999.52"/>
    <n v="0"/>
    <n v="0"/>
    <n v="0"/>
    <n v="249999.52"/>
    <s v=""/>
    <s v=" שירותי יעוץ ולווי מכרז פומבי לתפעול,תחזוקה, מודרנ"/>
    <s v="X"/>
    <n v="0"/>
    <s v="@FM@"/>
    <s v="79"/>
    <s v=""/>
    <s v="301748232"/>
    <s v="211,864.00"/>
    <s v="עמיחי ציסמריו"/>
    <n v="249999.52"/>
    <n v="11"/>
    <n v="2"/>
    <n v="9"/>
    <n v="0"/>
    <n v="0.18181818181818182"/>
    <x v="2"/>
    <e v="#N/A"/>
    <x v="424"/>
  </r>
  <r>
    <m/>
    <m/>
    <s v="4502620797"/>
    <s v="ZA"/>
    <s v="0800"/>
    <s v=""/>
    <d v="2025-07-08T00:00:00"/>
    <d v="2025-04-02T00:00:00"/>
    <d v="2026-01-31T00:00:00"/>
    <m/>
    <s v="42234487"/>
    <s v="גנוד יהודית לאה"/>
    <s v="015458227"/>
    <s v="3"/>
    <n v="169759.99"/>
    <s v="ILS"/>
    <n v="169759.99"/>
    <n v="0"/>
    <n v="0"/>
    <n v="0"/>
    <n v="169759.99"/>
    <s v=""/>
    <s v=" מתן שירותי יעוץ סוציאלי עבור אפ&quot;כ-מכרז פומבי 46.2"/>
    <s v="X"/>
    <n v="0"/>
    <s v="@FM@"/>
    <s v="01"/>
    <s v=""/>
    <s v="301748232"/>
    <s v="143,864.40"/>
    <s v="לילית ביטון"/>
    <n v="169759.99"/>
    <n v="9"/>
    <n v="4"/>
    <n v="5"/>
    <n v="0"/>
    <n v="0.44444444444444442"/>
    <x v="2"/>
    <e v="#N/A"/>
    <x v="14"/>
  </r>
  <r>
    <m/>
    <m/>
    <s v="4502620820"/>
    <s v="ZA"/>
    <s v="0800"/>
    <s v=""/>
    <d v="2025-07-08T00:00:00"/>
    <d v="2025-05-10T00:00:00"/>
    <d v="2026-03-09T00:00:00"/>
    <m/>
    <s v="42833483"/>
    <s v="גבאייהו אזנג"/>
    <s v=""/>
    <s v=""/>
    <n v="246620"/>
    <s v="ILS"/>
    <n v="246620"/>
    <n v="0"/>
    <n v="0"/>
    <n v="0"/>
    <n v="0"/>
    <s v="X"/>
    <s v=" שירותי ייעוץ סוציאלי ויקטימולוגי לפרקליטות המדינה"/>
    <s v=""/>
    <n v="0"/>
    <s v=""/>
    <s v="01"/>
    <s v=""/>
    <s v="301748232"/>
    <s v="209,000.00"/>
    <s v="אורן פרץ"/>
    <n v="246620"/>
    <n v="9"/>
    <n v="2"/>
    <n v="7"/>
    <n v="0"/>
    <n v="0.22222222222222221"/>
    <x v="2"/>
    <e v="#N/A"/>
    <x v="117"/>
  </r>
  <r>
    <m/>
    <m/>
    <s v="4502622177"/>
    <s v="ZA"/>
    <s v="0800"/>
    <s v=""/>
    <d v="2025-07-13T00:00:00"/>
    <d v="2025-04-02T00:00:00"/>
    <d v="2026-01-31T00:00:00"/>
    <m/>
    <s v="42450617"/>
    <s v="סל שירותי סיעוד בע&quot;מ"/>
    <s v="516603792"/>
    <s v="3"/>
    <n v="286579.99"/>
    <s v="ILS"/>
    <n v="286579.99"/>
    <n v="0"/>
    <n v="0"/>
    <n v="0"/>
    <n v="286579.99"/>
    <s v=""/>
    <s v=" מתן שירותי יעוץ סוציאלי עבור אפ&quot;כ-מכרז פומבי 46.2"/>
    <s v="X"/>
    <n v="0"/>
    <s v="@FM@"/>
    <s v="01"/>
    <s v=""/>
    <s v="301748232"/>
    <s v="242,864.40"/>
    <s v="קרן דהן"/>
    <n v="286579.99"/>
    <n v="9"/>
    <n v="4"/>
    <n v="5"/>
    <n v="0"/>
    <n v="0.44444444444444442"/>
    <x v="2"/>
    <e v="#N/A"/>
    <x v="14"/>
  </r>
  <r>
    <m/>
    <m/>
    <s v="4502622680"/>
    <s v="ZNB"/>
    <s v="0800"/>
    <s v=""/>
    <d v="2025-07-14T00:00:00"/>
    <m/>
    <m/>
    <m/>
    <s v="42922325"/>
    <s v="פרנקו רז"/>
    <s v="203376033"/>
    <s v="3"/>
    <n v="3540"/>
    <s v="ILS"/>
    <n v="3540"/>
    <n v="0"/>
    <n v="3540"/>
    <n v="0"/>
    <n v="3540"/>
    <s v=""/>
    <s v=" כיבוד למסיבת פרישה לדורית לוי מפרקליטות חיפה פליל"/>
    <s v=""/>
    <n v="0"/>
    <s v="@FM@"/>
    <s v="23"/>
    <s v="57"/>
    <s v="301748232"/>
    <s v=""/>
    <s v=""/>
    <n v="3540"/>
    <n v="0"/>
    <n v="1507"/>
    <e v="#NUM!"/>
    <n v="0"/>
    <e v="#DIV/0!"/>
    <x v="3"/>
    <e v="#N/A"/>
    <x v="1011"/>
  </r>
  <r>
    <m/>
    <m/>
    <s v="4502622967"/>
    <s v="ZPFC"/>
    <s v="0800"/>
    <s v=""/>
    <d v="2025-07-14T00:00:00"/>
    <d v="2025-04-01T00:00:00"/>
    <d v="2025-12-31T00:00:00"/>
    <m/>
    <s v="42898798"/>
    <s v="גלנט יואב"/>
    <s v="055551832"/>
    <s v="2"/>
    <n v="767000"/>
    <s v="ILS"/>
    <n v="767000"/>
    <n v="0"/>
    <n v="0"/>
    <n v="0"/>
    <n v="767000"/>
    <s v=""/>
    <s v=" הגנה משפטית בגין הליכים במדינות זרות. שורה 10-יצו"/>
    <s v=""/>
    <n v="0"/>
    <s v="@FM@"/>
    <s v="99"/>
    <s v=""/>
    <s v="301748232"/>
    <s v="650,000.00"/>
    <s v=""/>
    <n v="767000"/>
    <n v="8"/>
    <n v="4"/>
    <n v="4"/>
    <n v="0"/>
    <n v="0.5"/>
    <x v="1"/>
    <e v="#N/A"/>
    <x v="1151"/>
  </r>
  <r>
    <m/>
    <m/>
    <s v="4502623469"/>
    <s v="ZPFC"/>
    <s v="0800"/>
    <s v=""/>
    <d v="2025-07-15T00:00:00"/>
    <d v="2025-06-30T00:00:00"/>
    <d v="2026-06-29T00:00:00"/>
    <m/>
    <s v="40373214"/>
    <s v="או.די. פיתוח ארגוני (2004) בע&quot;מ"/>
    <s v="513593194"/>
    <s v="2"/>
    <n v="192943.73"/>
    <s v="ILS"/>
    <n v="192943.73"/>
    <n v="0"/>
    <n v="0"/>
    <n v="0"/>
    <n v="192943.73"/>
    <s v=""/>
    <s v=" או די פיתוח ארגוני-מממ9-2020 לווי יעוצי אישי למנה"/>
    <s v=""/>
    <n v="0"/>
    <s v="@FM@"/>
    <s v="07"/>
    <s v=""/>
    <s v="301748232"/>
    <s v=""/>
    <s v="שמעון יצחקי"/>
    <n v="192943.73"/>
    <n v="11"/>
    <n v="1"/>
    <n v="10"/>
    <n v="0"/>
    <n v="9.0909090909090912E-2"/>
    <x v="2"/>
    <e v="#N/A"/>
    <x v="1155"/>
  </r>
  <r>
    <m/>
    <m/>
    <s v="4502626363"/>
    <s v="ZPFC"/>
    <s v="0800"/>
    <s v=""/>
    <d v="2025-07-23T00:00:00"/>
    <m/>
    <m/>
    <m/>
    <s v="50111195"/>
    <s v=" GREENSPAN HUMPHREY MAKEPEACE LLP"/>
    <s v=""/>
    <s v="1"/>
    <n v="20408"/>
    <s v="CAD"/>
    <n v="49928.17"/>
    <n v="0"/>
    <n v="0"/>
    <n v="0"/>
    <n v="49928.17"/>
    <s v=""/>
    <s v=" התקשרות עם משרד עו&quot;ד בקנדה, בהתאם לאישור החשב. בה"/>
    <s v=""/>
    <n v="0"/>
    <s v="@FM@"/>
    <s v="23"/>
    <s v="57"/>
    <s v="301748232"/>
    <s v=" 20,408.00"/>
    <s v=""/>
    <n v="49928.17"/>
    <n v="0"/>
    <n v="1507"/>
    <e v="#NUM!"/>
    <n v="0"/>
    <e v="#DIV/0!"/>
    <x v="3"/>
    <e v="#N/A"/>
    <x v="12"/>
  </r>
  <r>
    <m/>
    <m/>
    <s v="4502626485"/>
    <s v="ZPFC"/>
    <s v="0800"/>
    <s v=""/>
    <d v="2025-07-23T00:00:00"/>
    <m/>
    <m/>
    <m/>
    <s v="40001103"/>
    <s v="קרביץ )4791( בעמ"/>
    <s v="510674039"/>
    <s v="1"/>
    <n v="4248"/>
    <s v="ILS"/>
    <n v="4248"/>
    <n v="0"/>
    <n v="0"/>
    <n v="0"/>
    <n v="4393.54"/>
    <s v=""/>
    <s v=" זכרון נייד עבור פרקליטות חיפה פלילי, לוטם גגתי, 0"/>
    <s v="X"/>
    <n v="0"/>
    <s v="@FM@"/>
    <s v="07"/>
    <s v=""/>
    <s v="301748232"/>
    <s v=""/>
    <s v="רדה שוחט אלון"/>
    <n v="4248"/>
    <n v="0"/>
    <n v="1507"/>
    <e v="#NUM!"/>
    <n v="0"/>
    <e v="#DIV/0!"/>
    <x v="3"/>
    <e v="#N/A"/>
    <x v="1156"/>
  </r>
  <r>
    <s v="0800"/>
    <s v="206"/>
    <s v="4502627875"/>
    <s v="ZPFC"/>
    <s v="0800"/>
    <s v=""/>
    <d v="2025-07-28T00:00:00"/>
    <m/>
    <m/>
    <s v="שירן מנזור"/>
    <s v="40546408"/>
    <s v="שטראוס אסטרטגיה ייעוץ ומערכות בע&quot;מ"/>
    <s v="513237750"/>
    <s v=""/>
    <n v="170956.04"/>
    <s v="ILS"/>
    <n v="170956.04"/>
    <n v="0"/>
    <n v="0"/>
    <n v="0"/>
    <n v="0"/>
    <s v="X"/>
    <s v=" שטראוס אסטרטגיה יעוץ ומערכות-מממ9-2020"/>
    <s v=""/>
    <n v="0"/>
    <s v=""/>
    <s v="07"/>
    <s v=""/>
    <s v="301748232"/>
    <s v=""/>
    <s v=""/>
    <n v="170956.04"/>
    <n v="0"/>
    <n v="1507"/>
    <e v="#NUM!"/>
    <n v="0"/>
    <e v="#DIV/0!"/>
    <x v="3"/>
    <e v="#N/A"/>
    <x v="1157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x v="11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92">
  <r>
    <m/>
    <m/>
    <x v="0"/>
    <x v="0"/>
    <s v="0800"/>
    <s v=""/>
    <d v="2022-12-06T00:00:00"/>
    <d v="2022-09-12T00:00:00"/>
    <d v="2024-09-11T00:00:00"/>
    <s v="מאיה לוי"/>
    <s v="41453522"/>
    <s v="אילבן יבוא ושיווק בע&quot;מ"/>
    <s v="514658137"/>
    <s v="3"/>
    <n v="403418.8"/>
    <s v="ILS"/>
    <n v="403418.8"/>
    <n v="38.340000000000003"/>
    <n v="160349.67000000001"/>
    <n v="154424.79"/>
    <n v="248763.01"/>
    <s v=""/>
    <x v="0"/>
    <s v=""/>
    <n v="0"/>
    <s v="@FM@"/>
    <s v="21"/>
    <s v=""/>
    <s v="038792313"/>
    <s v="353,330.68"/>
    <s v="מאיה לוי"/>
    <n v="248763.01"/>
    <d v="2022-09-12T00:00:00"/>
    <d v="2024-09-11T00:00:00"/>
    <n v="23"/>
    <n v="34"/>
    <n v="-10"/>
    <n v="38.340000000000003"/>
    <n v="1.4782608695652173"/>
    <x v="0"/>
    <x v="0"/>
  </r>
  <r>
    <m/>
    <m/>
    <x v="1"/>
    <x v="1"/>
    <s v="0800"/>
    <s v=""/>
    <d v="2022-12-11T00:00:00"/>
    <d v="2022-08-01T00:00:00"/>
    <d v="2025-07-31T00:00:00"/>
    <m/>
    <s v="40332920"/>
    <s v="אוהב ציון בע&quot;מ"/>
    <s v="512774019"/>
    <s v="3"/>
    <n v="401602.37"/>
    <s v="ILS"/>
    <n v="401602.37"/>
    <n v="37.69"/>
    <n v="153272.34"/>
    <n v="150591.87"/>
    <n v="113541.96"/>
    <s v=""/>
    <x v="1"/>
    <s v=""/>
    <n v="0"/>
    <s v="@FM@"/>
    <s v="21"/>
    <s v=""/>
    <s v="038792313"/>
    <s v=""/>
    <s v="מאיה לוי"/>
    <n v="113541.96"/>
    <d v="2022-08-01T00:00:00"/>
    <d v="2025-07-31T00:00:00"/>
    <n v="35"/>
    <n v="36"/>
    <n v="0"/>
    <n v="37.69"/>
    <n v="1.0285714285714285"/>
    <x v="0"/>
    <x v="0"/>
  </r>
  <r>
    <m/>
    <m/>
    <x v="2"/>
    <x v="1"/>
    <s v="0800"/>
    <s v=""/>
    <d v="2022-12-26T00:00:00"/>
    <d v="2022-12-04T00:00:00"/>
    <d v="2024-12-31T00:00:00"/>
    <m/>
    <s v="41461439"/>
    <s v="ממן גבריאל"/>
    <s v="055657126"/>
    <s v="3"/>
    <n v="221250"/>
    <s v="ILS"/>
    <n v="221250"/>
    <n v="98.65"/>
    <n v="218257.41"/>
    <n v="218257.41"/>
    <n v="1127.1600000000001"/>
    <s v=""/>
    <x v="2"/>
    <s v=""/>
    <n v="0"/>
    <s v="@FM@"/>
    <s v="07"/>
    <s v=""/>
    <s v="038792313"/>
    <s v=""/>
    <s v="עוזי נעים"/>
    <n v="2992.59"/>
    <d v="2022-12-04T00:00:00"/>
    <d v="2024-12-31T00:00:00"/>
    <n v="24"/>
    <n v="32"/>
    <n v="-7"/>
    <n v="98.65"/>
    <n v="1.3333333333333333"/>
    <x v="1"/>
    <x v="0"/>
  </r>
  <r>
    <m/>
    <m/>
    <x v="3"/>
    <x v="2"/>
    <s v="0800"/>
    <s v=""/>
    <d v="2022-12-26T00:00:00"/>
    <d v="2022-12-04T00:00:00"/>
    <d v="2025-06-30T00:00:00"/>
    <m/>
    <s v="40245649"/>
    <s v="ק&quot;ץ קבלני הצפון בע&quot;מ"/>
    <s v="512333964"/>
    <s v="3"/>
    <n v="1593627"/>
    <s v="ILS"/>
    <n v="1593627"/>
    <n v="99.73"/>
    <n v="1587625.65"/>
    <n v="1587625.65"/>
    <n v="4328.7"/>
    <s v=""/>
    <x v="2"/>
    <s v=""/>
    <n v="0"/>
    <s v="@FM@"/>
    <s v="07"/>
    <s v=""/>
    <s v="038792313"/>
    <s v=""/>
    <s v="עוזי נעים"/>
    <n v="4328.7"/>
    <d v="2022-12-04T00:00:00"/>
    <d v="2025-06-30T00:00:00"/>
    <n v="30"/>
    <n v="32"/>
    <n v="-1"/>
    <n v="99.73"/>
    <n v="1.0666666666666667"/>
    <x v="1"/>
    <x v="0"/>
  </r>
  <r>
    <m/>
    <m/>
    <x v="4"/>
    <x v="1"/>
    <s v="0800"/>
    <s v=""/>
    <d v="2022-12-26T00:00:00"/>
    <d v="2022-12-04T00:00:00"/>
    <d v="2025-12-31T00:00:00"/>
    <m/>
    <s v="40245649"/>
    <s v="ק&quot;ץ קבלני הצפון בע&quot;מ"/>
    <s v="512333964"/>
    <s v="3"/>
    <n v="890064.93"/>
    <s v="ILS"/>
    <n v="890064.93"/>
    <n v="85.09"/>
    <n v="751857.2"/>
    <n v="751857.2"/>
    <n v="132667.68"/>
    <s v=""/>
    <x v="3"/>
    <s v=""/>
    <n v="0"/>
    <s v="@FM@"/>
    <s v="07"/>
    <s v=""/>
    <s v="038792313"/>
    <s v=""/>
    <s v="עוזי נעים"/>
    <n v="132667.68"/>
    <d v="2022-12-04T00:00:00"/>
    <d v="2025-12-31T00:00:00"/>
    <n v="36"/>
    <n v="32"/>
    <n v="4"/>
    <n v="85.09"/>
    <n v="0.88888888888888884"/>
    <x v="1"/>
    <x v="0"/>
  </r>
  <r>
    <m/>
    <m/>
    <x v="5"/>
    <x v="0"/>
    <s v="0800"/>
    <s v=""/>
    <d v="2022-12-27T00:00:00"/>
    <d v="2023-01-01T00:00:00"/>
    <d v="2023-12-31T00:00:00"/>
    <m/>
    <s v="40007125"/>
    <s v="אדיר - הבירה בע&quot;מ"/>
    <s v="512339474"/>
    <s v="1"/>
    <n v="14825585.050000001"/>
    <s v="ILS"/>
    <n v="14825585.050000001"/>
    <n v="100"/>
    <n v="14617918.810000001"/>
    <n v="14639480.210000001"/>
    <n v="0"/>
    <s v=""/>
    <x v="4"/>
    <s v="X"/>
    <n v="0"/>
    <s v="@FM@"/>
    <s v="01"/>
    <s v=""/>
    <s v="038792313"/>
    <s v="  0.42"/>
    <s v="ירון זוהר"/>
    <n v="0"/>
    <d v="2023-01-01T00:00:00"/>
    <d v="2023-12-31T00:00:00"/>
    <n v="11"/>
    <n v="31"/>
    <n v="-19"/>
    <n v="100"/>
    <n v="2.8181818181818183"/>
    <x v="1"/>
    <x v="0"/>
  </r>
  <r>
    <m/>
    <m/>
    <x v="6"/>
    <x v="1"/>
    <s v="0800"/>
    <s v=""/>
    <d v="2022-12-27T00:00:00"/>
    <d v="2023-01-01T00:00:00"/>
    <d v="2025-11-30T00:00:00"/>
    <m/>
    <s v="40003372"/>
    <s v="מרכז הקונגרסים הבינלאומי אי.סי.סי."/>
    <s v="520017708"/>
    <s v="3"/>
    <n v="5932501.5099999998"/>
    <s v="ILS"/>
    <n v="5932501.5099999998"/>
    <n v="101.71"/>
    <n v="5442065.96"/>
    <n v="5996367.5199999996"/>
    <n v="538928.36"/>
    <s v=""/>
    <x v="5"/>
    <s v="X"/>
    <n v="0"/>
    <s v="@FM@"/>
    <s v="01"/>
    <s v=""/>
    <s v="038792313"/>
    <s v=""/>
    <s v="לימור ניזרי"/>
    <n v="478842.55"/>
    <d v="2023-01-01T00:00:00"/>
    <d v="2025-11-30T00:00:00"/>
    <n v="34"/>
    <n v="31"/>
    <n v="3"/>
    <n v="101.71"/>
    <n v="0.91176470588235292"/>
    <x v="1"/>
    <x v="0"/>
  </r>
  <r>
    <m/>
    <m/>
    <x v="7"/>
    <x v="3"/>
    <s v="0800"/>
    <s v=""/>
    <d v="2023-01-18T00:00:00"/>
    <d v="2023-01-01T00:00:00"/>
    <d v="2024-12-31T00:00:00"/>
    <m/>
    <s v="70005791"/>
    <s v="וועד בית רופין 35"/>
    <s v=""/>
    <s v="3"/>
    <n v="25000"/>
    <s v="ILS"/>
    <n v="25000"/>
    <n v="84.89"/>
    <n v="0"/>
    <n v="21221.599999999999"/>
    <n v="3778.4"/>
    <s v=""/>
    <x v="6"/>
    <s v=""/>
    <n v="0"/>
    <s v="@FM@"/>
    <s v="99"/>
    <s v=""/>
    <s v="038792313"/>
    <s v=""/>
    <s v="שיקו סופרי"/>
    <n v="3778.4"/>
    <d v="2023-01-01T00:00:00"/>
    <d v="2024-12-31T00:00:00"/>
    <n v="23"/>
    <n v="31"/>
    <n v="-7"/>
    <n v="84.89"/>
    <n v="1.3478260869565217"/>
    <x v="1"/>
    <x v="0"/>
  </r>
  <r>
    <m/>
    <m/>
    <x v="8"/>
    <x v="0"/>
    <s v="0800"/>
    <s v=""/>
    <d v="2023-01-26T00:00:00"/>
    <d v="2023-01-01T00:00:00"/>
    <d v="2025-08-31T00:00:00"/>
    <m/>
    <s v="40001385"/>
    <s v="קומפיוטרגרד טכנולוגיות 1995 בע&quot;מ"/>
    <s v="512131038"/>
    <s v="3"/>
    <n v="705982.9"/>
    <s v="ILS"/>
    <n v="705982.9"/>
    <n v="89.04"/>
    <n v="628635.07999999996"/>
    <n v="628623.92000000004"/>
    <n v="77358.98"/>
    <s v=""/>
    <x v="7"/>
    <s v=""/>
    <n v="0"/>
    <s v="@FM@"/>
    <s v="21"/>
    <s v=""/>
    <s v="038792313"/>
    <s v=" 62,922.33"/>
    <s v="לימור ניזרי"/>
    <n v="77358.98"/>
    <d v="2023-01-01T00:00:00"/>
    <d v="2025-08-31T00:00:00"/>
    <n v="31"/>
    <n v="31"/>
    <n v="0"/>
    <n v="89.04"/>
    <n v="1"/>
    <x v="1"/>
    <x v="0"/>
  </r>
  <r>
    <m/>
    <m/>
    <x v="9"/>
    <x v="3"/>
    <s v="0800"/>
    <s v=""/>
    <d v="2023-02-12T00:00:00"/>
    <d v="2022-11-29T00:00:00"/>
    <d v="2025-11-30T00:00:00"/>
    <m/>
    <s v="40358585"/>
    <s v="קרנף בר. מ בע&quot;מ"/>
    <s v="514183037"/>
    <s v="3"/>
    <n v="246085.46"/>
    <s v="ILS"/>
    <n v="246085.46"/>
    <n v="33.479999999999997"/>
    <n v="0"/>
    <n v="82380.679999999993"/>
    <n v="163704.78"/>
    <s v=""/>
    <x v="8"/>
    <s v=""/>
    <n v="0"/>
    <s v="@FM@"/>
    <s v="07"/>
    <s v=""/>
    <s v="038792313"/>
    <s v=""/>
    <s v="הדר גור"/>
    <n v="163704.78"/>
    <d v="2022-11-29T00:00:00"/>
    <d v="2025-11-30T00:00:00"/>
    <n v="36"/>
    <n v="32"/>
    <n v="3"/>
    <n v="33.479999999999997"/>
    <n v="0.88888888888888884"/>
    <x v="0"/>
    <x v="0"/>
  </r>
  <r>
    <m/>
    <m/>
    <x v="10"/>
    <x v="1"/>
    <s v="0800"/>
    <s v=""/>
    <d v="2023-02-13T00:00:00"/>
    <d v="2023-02-01T00:00:00"/>
    <d v="2026-01-31T00:00:00"/>
    <m/>
    <s v="40011919"/>
    <s v="א. ט. - שרותים משפטיים בע&quot;מ"/>
    <s v="511378143"/>
    <s v="G"/>
    <n v="1.17"/>
    <s v="ILS"/>
    <n v="1.17"/>
    <n v="0"/>
    <n v="0"/>
    <n v="0"/>
    <n v="1.37"/>
    <s v=""/>
    <x v="9"/>
    <s v="X"/>
    <n v="0"/>
    <s v="@FM@"/>
    <s v="01"/>
    <s v=""/>
    <s v="038792313"/>
    <s v="  1.00"/>
    <s v="שיקו סופרי"/>
    <n v="1.17"/>
    <d v="2023-02-01T00:00:00"/>
    <d v="2026-01-31T00:00:00"/>
    <n v="35"/>
    <n v="30"/>
    <n v="5"/>
    <n v="0"/>
    <n v="0.8571428571428571"/>
    <x v="0"/>
    <x v="0"/>
  </r>
  <r>
    <m/>
    <m/>
    <x v="11"/>
    <x v="0"/>
    <s v="0800"/>
    <s v=""/>
    <d v="2023-02-26T00:00:00"/>
    <d v="2025-05-26T00:00:00"/>
    <d v="2026-12-31T00:00:00"/>
    <m/>
    <s v="41049139"/>
    <s v="אי.או.אס פתרונות משרד מתקדמים בע&quot;מ"/>
    <s v="515031177"/>
    <s v="3"/>
    <n v="1022065.26"/>
    <s v="ILS"/>
    <n v="1022065.26"/>
    <n v="73.31"/>
    <n v="660976.82999999996"/>
    <n v="660972.39"/>
    <n v="295266.33"/>
    <s v=""/>
    <x v="10"/>
    <s v="X"/>
    <n v="0"/>
    <s v="@FM@"/>
    <s v="01"/>
    <s v=""/>
    <s v="038792313"/>
    <s v="231,177.00"/>
    <s v="מירב כהן"/>
    <n v="272788.86"/>
    <d v="2025-05-26T00:00:00"/>
    <d v="2026-12-31T00:00:00"/>
    <n v="19"/>
    <n v="2"/>
    <n v="16"/>
    <n v="73.31"/>
    <n v="0.10526315789473684"/>
    <x v="2"/>
    <x v="0"/>
  </r>
  <r>
    <m/>
    <m/>
    <x v="12"/>
    <x v="1"/>
    <s v="0800"/>
    <s v=""/>
    <d v="2023-03-02T00:00:00"/>
    <d v="2023-01-01T00:00:00"/>
    <d v="2023-12-31T00:00:00"/>
    <m/>
    <s v="40003734"/>
    <s v="חב המשקם לתעסוקת קשישים ובעלי כושר"/>
    <s v="510355720"/>
    <s v="3"/>
    <n v="529341.18000000005"/>
    <s v="ILS"/>
    <n v="529341.18000000005"/>
    <n v="88.31"/>
    <n v="508622.19"/>
    <n v="465288.52"/>
    <n v="18437.72"/>
    <s v=""/>
    <x v="11"/>
    <s v=""/>
    <n v="0"/>
    <s v="@FM@"/>
    <s v="23"/>
    <s v="10"/>
    <s v="038792313"/>
    <s v=""/>
    <s v="שיקו סופרי"/>
    <n v="18437.73"/>
    <d v="2023-01-01T00:00:00"/>
    <d v="2023-12-31T00:00:00"/>
    <n v="11"/>
    <n v="31"/>
    <n v="-19"/>
    <n v="88.31"/>
    <n v="2.8181818181818183"/>
    <x v="1"/>
    <x v="0"/>
  </r>
  <r>
    <m/>
    <m/>
    <x v="13"/>
    <x v="1"/>
    <s v="0800"/>
    <s v=""/>
    <d v="2023-04-03T00:00:00"/>
    <d v="2023-02-24T00:00:00"/>
    <d v="2026-02-23T00:00:00"/>
    <m/>
    <s v="41579052"/>
    <s v="נעמן פתרונות אחסון מתקדמים בע&quot;מ"/>
    <s v="515551018"/>
    <s v="3"/>
    <n v="1.17"/>
    <s v="ILS"/>
    <n v="1.17"/>
    <n v="0"/>
    <n v="0"/>
    <n v="0"/>
    <n v="1.17"/>
    <s v=""/>
    <x v="12"/>
    <s v=""/>
    <n v="0"/>
    <s v="@FM@"/>
    <s v="01"/>
    <s v=""/>
    <s v="038792313"/>
    <s v=""/>
    <s v="שיקו סופרי"/>
    <n v="1.17"/>
    <d v="2023-02-24T00:00:00"/>
    <d v="2026-02-23T00:00:00"/>
    <n v="35"/>
    <n v="29"/>
    <n v="6"/>
    <n v="0"/>
    <n v="0.82857142857142863"/>
    <x v="0"/>
    <x v="0"/>
  </r>
  <r>
    <m/>
    <m/>
    <x v="14"/>
    <x v="1"/>
    <s v="0800"/>
    <s v=""/>
    <d v="2023-04-23T00:00:00"/>
    <d v="2022-12-01T00:00:00"/>
    <d v="2025-12-31T00:00:00"/>
    <m/>
    <s v="40203271"/>
    <s v="קודקס מערכות בע&quot;מ"/>
    <s v="512834037"/>
    <s v="3"/>
    <n v="227562"/>
    <s v="ILS"/>
    <n v="227562"/>
    <n v="84.46"/>
    <n v="193224"/>
    <n v="191997"/>
    <n v="40668.230000000003"/>
    <s v=""/>
    <x v="13"/>
    <s v="X"/>
    <n v="0"/>
    <s v="@FM@"/>
    <s v="01"/>
    <s v=""/>
    <s v="038792313"/>
    <s v=""/>
    <s v="איריס בר"/>
    <n v="34338"/>
    <d v="2022-12-01T00:00:00"/>
    <d v="2025-12-31T00:00:00"/>
    <n v="36"/>
    <n v="32"/>
    <n v="4"/>
    <n v="84.46"/>
    <n v="0.88888888888888884"/>
    <x v="1"/>
    <x v="0"/>
  </r>
  <r>
    <m/>
    <m/>
    <x v="15"/>
    <x v="0"/>
    <s v="0800"/>
    <s v=""/>
    <d v="2023-05-01T00:00:00"/>
    <d v="2023-03-01T00:00:00"/>
    <d v="2024-02-29T00:00:00"/>
    <m/>
    <s v="40015675"/>
    <s v="קרן אש (1992 ג.) בע&quot;מ"/>
    <s v="511685521"/>
    <s v="3"/>
    <n v="1232491.8600000001"/>
    <s v="ILS"/>
    <n v="1232491.8600000001"/>
    <n v="87.96"/>
    <n v="455744.69"/>
    <n v="455752.32"/>
    <n v="148377"/>
    <s v=""/>
    <x v="14"/>
    <s v=""/>
    <n v="0"/>
    <s v="@FM@"/>
    <s v="01"/>
    <s v=""/>
    <s v="038792313"/>
    <s v="122,448.62"/>
    <s v="נעמה נעמי שלום שמואל"/>
    <n v="148377"/>
    <d v="2023-03-01T00:00:00"/>
    <d v="2024-02-29T00:00:00"/>
    <n v="11"/>
    <n v="29"/>
    <n v="-17"/>
    <n v="87.96"/>
    <n v="2.6363636363636362"/>
    <x v="1"/>
    <x v="0"/>
  </r>
  <r>
    <m/>
    <m/>
    <x v="16"/>
    <x v="0"/>
    <s v="0800"/>
    <s v=""/>
    <d v="2023-05-22T00:00:00"/>
    <d v="2023-05-01T00:00:00"/>
    <d v="2026-01-30T00:00:00"/>
    <m/>
    <s v="40986668"/>
    <s v="טי.אנד.אמ מיקור חוץ בע&quot;מ"/>
    <s v="513099713"/>
    <s v="3"/>
    <n v="8557521.3800000008"/>
    <s v="ILS"/>
    <n v="8557521.3800000008"/>
    <n v="62.1"/>
    <n v="5314699.1100000003"/>
    <n v="5622892.8799999999"/>
    <n v="3554510.17"/>
    <s v=""/>
    <x v="15"/>
    <s v="X"/>
    <n v="0"/>
    <s v="@FM@"/>
    <s v="01"/>
    <s v=""/>
    <s v="038792313"/>
    <s v="  2,530,541.95"/>
    <s v="מירב כהן"/>
    <n v="3243430.77"/>
    <d v="2023-05-01T00:00:00"/>
    <d v="2026-01-30T00:00:00"/>
    <n v="32"/>
    <n v="27"/>
    <n v="5"/>
    <n v="62.1"/>
    <n v="0.84375"/>
    <x v="1"/>
    <x v="0"/>
  </r>
  <r>
    <m/>
    <m/>
    <x v="17"/>
    <x v="2"/>
    <s v="0800"/>
    <s v=""/>
    <d v="2023-05-24T00:00:00"/>
    <d v="2023-05-08T00:00:00"/>
    <d v="2025-06-30T00:00:00"/>
    <m/>
    <s v="40245649"/>
    <s v="ק&quot;ץ קבלני הצפון בע&quot;מ"/>
    <s v="512333964"/>
    <s v="3"/>
    <n v="2827141.26"/>
    <s v="ILS"/>
    <n v="2827141.26"/>
    <n v="91.49"/>
    <n v="2576241.08"/>
    <n v="2576241.08"/>
    <n v="241406.52"/>
    <s v=""/>
    <x v="2"/>
    <s v=""/>
    <n v="0"/>
    <s v="@FM@"/>
    <s v="07"/>
    <s v=""/>
    <s v="038792313"/>
    <s v=""/>
    <s v="עוזי נעים"/>
    <n v="241406.52"/>
    <d v="2023-05-08T00:00:00"/>
    <d v="2025-06-30T00:00:00"/>
    <n v="25"/>
    <n v="26"/>
    <n v="-1"/>
    <n v="91.49"/>
    <n v="1.04"/>
    <x v="1"/>
    <x v="0"/>
  </r>
  <r>
    <m/>
    <m/>
    <x v="18"/>
    <x v="2"/>
    <s v="0800"/>
    <s v=""/>
    <d v="2023-07-04T00:00:00"/>
    <d v="2023-03-02T00:00:00"/>
    <d v="2025-12-31T00:00:00"/>
    <m/>
    <s v="42508857"/>
    <s v="קוסט פורר גבאי את קסירר"/>
    <s v="540041241"/>
    <s v="3"/>
    <n v="1.17"/>
    <s v="ILS"/>
    <n v="1.17"/>
    <n v="0"/>
    <n v="0"/>
    <n v="0"/>
    <n v="0"/>
    <s v=""/>
    <x v="16"/>
    <s v=""/>
    <n v="0"/>
    <s v="@FM@"/>
    <s v="01"/>
    <s v=""/>
    <s v="038792313"/>
    <s v=""/>
    <s v=""/>
    <n v="1.17"/>
    <d v="2023-03-02T00:00:00"/>
    <d v="2025-12-31T00:00:00"/>
    <n v="33"/>
    <n v="29"/>
    <n v="4"/>
    <n v="0"/>
    <n v="0.87878787878787878"/>
    <x v="0"/>
    <x v="0"/>
  </r>
  <r>
    <m/>
    <m/>
    <x v="19"/>
    <x v="0"/>
    <s v="0800"/>
    <s v=""/>
    <d v="2023-09-03T00:00:00"/>
    <m/>
    <m/>
    <m/>
    <s v="40007109"/>
    <s v="א.א.ע. שיווק למוסדות בע&quot;מ"/>
    <s v="512189085"/>
    <s v="3"/>
    <n v="50427.35"/>
    <s v="ILS"/>
    <n v="50427.35"/>
    <n v="13.79"/>
    <n v="6952.73"/>
    <n v="6952.73"/>
    <n v="43474.62"/>
    <s v=""/>
    <x v="17"/>
    <s v=""/>
    <n v="0"/>
    <s v="@FM@"/>
    <s v="23"/>
    <s v="57"/>
    <s v="038792313"/>
    <s v=" 36,792.54"/>
    <s v=""/>
    <n v="43474.62"/>
    <d v="2023-09-03T00:00:00"/>
    <d v="2025-12-31T00:00:00"/>
    <n v="27"/>
    <n v="23"/>
    <n v="4"/>
    <n v="13.79"/>
    <n v="0.85185185185185186"/>
    <x v="0"/>
    <x v="0"/>
  </r>
  <r>
    <m/>
    <m/>
    <x v="20"/>
    <x v="0"/>
    <s v="0800"/>
    <s v=""/>
    <d v="2023-09-03T00:00:00"/>
    <d v="2023-09-01T00:00:00"/>
    <d v="2025-08-31T00:00:00"/>
    <m/>
    <s v="40009405"/>
    <s v="מתודיקה למידה אפקטיבית בע&quot;מ"/>
    <s v="513348102"/>
    <s v="3"/>
    <n v="2679740.5499999998"/>
    <s v="ILS"/>
    <n v="2679740.5499999998"/>
    <n v="62.57"/>
    <n v="1676690.68"/>
    <n v="1676690.67"/>
    <n v="1003049.87"/>
    <s v=""/>
    <x v="18"/>
    <s v=""/>
    <n v="0"/>
    <s v="@FM@"/>
    <s v="01"/>
    <s v=""/>
    <s v="038792313"/>
    <s v="839,846.49"/>
    <s v="אילן כהן"/>
    <n v="1003049.87"/>
    <d v="2023-09-01T00:00:00"/>
    <d v="2025-08-31T00:00:00"/>
    <n v="23"/>
    <n v="23"/>
    <n v="0"/>
    <n v="62.57"/>
    <n v="1"/>
    <x v="1"/>
    <x v="0"/>
  </r>
  <r>
    <m/>
    <m/>
    <x v="21"/>
    <x v="2"/>
    <s v="0800"/>
    <s v=""/>
    <d v="2023-09-04T00:00:00"/>
    <m/>
    <m/>
    <m/>
    <s v="42521129"/>
    <s v="נאו סושי בר בע&quot;מ"/>
    <s v="514858158"/>
    <s v="3"/>
    <n v="1149.74"/>
    <s v="ILS"/>
    <n v="1149.74"/>
    <n v="0"/>
    <n v="0"/>
    <n v="0"/>
    <n v="1149.74"/>
    <s v=""/>
    <x v="19"/>
    <s v=""/>
    <n v="0"/>
    <s v="@FM@"/>
    <s v="23"/>
    <s v="57"/>
    <s v="038792313"/>
    <s v=""/>
    <s v="שוהם אבינועם"/>
    <n v="1149.74"/>
    <d v="2023-09-04T00:00:00"/>
    <d v="2025-12-31T00:00:00"/>
    <n v="27"/>
    <n v="23"/>
    <n v="4"/>
    <n v="0"/>
    <n v="0.85185185185185186"/>
    <x v="0"/>
    <x v="0"/>
  </r>
  <r>
    <m/>
    <m/>
    <x v="22"/>
    <x v="0"/>
    <s v="0800"/>
    <s v=""/>
    <d v="2023-10-15T00:00:00"/>
    <d v="2023-09-01T00:00:00"/>
    <d v="2025-08-31T00:00:00"/>
    <m/>
    <s v="40007364"/>
    <s v="אגודה להתנדבות - שירות לאומי )ע&quot;ר("/>
    <s v="580025708"/>
    <s v="3"/>
    <n v="3450000"/>
    <s v="ILS"/>
    <n v="3450000"/>
    <n v="75.36"/>
    <n v="3095150.63"/>
    <n v="2599906.98"/>
    <n v="850093.02"/>
    <s v=""/>
    <x v="20"/>
    <s v=""/>
    <n v="0"/>
    <s v="@FM@"/>
    <s v="07"/>
    <s v=""/>
    <s v="038792313"/>
    <s v="354,849.37"/>
    <s v="איריס בר"/>
    <n v="850093.02"/>
    <d v="2023-09-01T00:00:00"/>
    <d v="2025-08-31T00:00:00"/>
    <n v="23"/>
    <n v="23"/>
    <n v="0"/>
    <n v="75.36"/>
    <n v="1"/>
    <x v="1"/>
    <x v="0"/>
  </r>
  <r>
    <m/>
    <m/>
    <x v="23"/>
    <x v="0"/>
    <s v="0800"/>
    <s v=""/>
    <d v="2023-10-15T00:00:00"/>
    <d v="2023-09-01T00:00:00"/>
    <d v="2025-08-31T00:00:00"/>
    <m/>
    <s v="41914365"/>
    <s v="בת עמי - אמונה אלומה (ע&quot;ר)"/>
    <s v=""/>
    <s v="3"/>
    <n v="1950000"/>
    <s v="ILS"/>
    <n v="1950000"/>
    <n v="83"/>
    <n v="1872526.74"/>
    <n v="1618451.92"/>
    <n v="331548.08"/>
    <s v=""/>
    <x v="21"/>
    <s v=""/>
    <n v="0"/>
    <s v="@FM@"/>
    <s v="07"/>
    <s v=""/>
    <s v="038792313"/>
    <s v=" 77,473.26"/>
    <s v="איריס בר"/>
    <n v="331548.08"/>
    <d v="2023-09-01T00:00:00"/>
    <d v="2025-08-31T00:00:00"/>
    <n v="23"/>
    <n v="23"/>
    <n v="0"/>
    <n v="83"/>
    <n v="1"/>
    <x v="1"/>
    <x v="0"/>
  </r>
  <r>
    <m/>
    <m/>
    <x v="24"/>
    <x v="0"/>
    <s v="0800"/>
    <s v=""/>
    <d v="2023-10-15T00:00:00"/>
    <d v="2023-09-01T00:00:00"/>
    <d v="2025-08-31T00:00:00"/>
    <m/>
    <s v="40144036"/>
    <s v="עמינדב - אגודה תורנית להתנדבות (ע&quot;ר"/>
    <s v=""/>
    <s v="3"/>
    <n v="900000"/>
    <s v="ILS"/>
    <n v="900000"/>
    <n v="86.4"/>
    <n v="886369.01"/>
    <n v="777556.2"/>
    <n v="122443.8"/>
    <s v=""/>
    <x v="22"/>
    <s v=""/>
    <n v="0"/>
    <s v="@FM@"/>
    <s v="07"/>
    <s v=""/>
    <s v="038792313"/>
    <s v=" 13,630.99"/>
    <s v="איריס בר"/>
    <n v="122443.8"/>
    <d v="2023-09-01T00:00:00"/>
    <d v="2025-08-31T00:00:00"/>
    <n v="23"/>
    <n v="23"/>
    <n v="0"/>
    <n v="86.4"/>
    <n v="1"/>
    <x v="1"/>
    <x v="0"/>
  </r>
  <r>
    <m/>
    <m/>
    <x v="25"/>
    <x v="0"/>
    <s v="0800"/>
    <s v=""/>
    <d v="2023-10-15T00:00:00"/>
    <d v="2023-09-01T00:00:00"/>
    <d v="2025-08-31T00:00:00"/>
    <m/>
    <s v="40012301"/>
    <s v="שלומית-עמותה להפעלת מתנדבים לשירות"/>
    <s v=""/>
    <s v="1"/>
    <n v="3300000"/>
    <s v="ILS"/>
    <n v="3300000"/>
    <n v="71.56"/>
    <n v="2814454.58"/>
    <n v="2361558.94"/>
    <n v="938441.06"/>
    <s v=""/>
    <x v="23"/>
    <s v=""/>
    <n v="0"/>
    <s v="@FM@"/>
    <s v="07"/>
    <s v=""/>
    <s v="038792313"/>
    <s v="485,545.42"/>
    <s v="איריס בר"/>
    <n v="938441.06"/>
    <d v="2023-09-01T00:00:00"/>
    <d v="2025-08-31T00:00:00"/>
    <n v="23"/>
    <n v="23"/>
    <n v="0"/>
    <n v="71.56"/>
    <n v="1"/>
    <x v="1"/>
    <x v="0"/>
  </r>
  <r>
    <m/>
    <m/>
    <x v="26"/>
    <x v="0"/>
    <s v="0800"/>
    <s v=""/>
    <d v="2023-10-17T00:00:00"/>
    <d v="2023-09-01T00:00:00"/>
    <d v="2025-08-31T00:00:00"/>
    <m/>
    <s v="40012305"/>
    <s v="ש&quot;ל שילה עמותה לשירות לאומי אזרחי ("/>
    <s v=""/>
    <s v="3"/>
    <n v="3900000"/>
    <s v="ILS"/>
    <n v="3900000"/>
    <n v="75.56"/>
    <n v="3499595.56"/>
    <n v="2947026.83"/>
    <n v="952973.17"/>
    <s v=""/>
    <x v="21"/>
    <s v=""/>
    <n v="0"/>
    <s v="@FM@"/>
    <s v="07"/>
    <s v=""/>
    <s v="038792313"/>
    <s v="400,404.44"/>
    <s v="איריס בר"/>
    <n v="952973.17"/>
    <d v="2023-09-01T00:00:00"/>
    <d v="2025-08-31T00:00:00"/>
    <n v="23"/>
    <n v="23"/>
    <n v="0"/>
    <n v="75.56"/>
    <n v="1"/>
    <x v="1"/>
    <x v="0"/>
  </r>
  <r>
    <m/>
    <m/>
    <x v="27"/>
    <x v="2"/>
    <s v="0800"/>
    <s v=""/>
    <d v="2023-10-30T00:00:00"/>
    <d v="2023-09-07T00:00:00"/>
    <d v="2024-12-31T00:00:00"/>
    <m/>
    <s v="40285775"/>
    <s v="אדגר השקעות ופיתוח בע&quot;מ"/>
    <s v="520035171"/>
    <s v="3"/>
    <n v="151281.9"/>
    <s v="ILS"/>
    <n v="151281.9"/>
    <n v="13.37"/>
    <n v="20062"/>
    <n v="20062"/>
    <n v="131048.43"/>
    <s v=""/>
    <x v="24"/>
    <s v=""/>
    <n v="0"/>
    <s v="@FM@"/>
    <s v="23"/>
    <s v="01"/>
    <s v="038792313"/>
    <s v=""/>
    <s v="עוזי נעים"/>
    <n v="131048.43"/>
    <d v="2023-09-07T00:00:00"/>
    <d v="2024-12-31T00:00:00"/>
    <n v="15"/>
    <n v="22"/>
    <n v="-7"/>
    <n v="13.37"/>
    <n v="1.4666666666666666"/>
    <x v="0"/>
    <x v="0"/>
  </r>
  <r>
    <m/>
    <m/>
    <x v="28"/>
    <x v="1"/>
    <s v="0800"/>
    <s v=""/>
    <d v="2023-11-22T00:00:00"/>
    <d v="2023-11-18T00:00:00"/>
    <d v="2025-11-30T00:00:00"/>
    <m/>
    <s v="41445890"/>
    <s v="סופיה זכרון וגעגוע בע&quot;מ"/>
    <s v="515339133"/>
    <s v="3"/>
    <n v="609765.17000000004"/>
    <s v="ILS"/>
    <n v="609765.17000000004"/>
    <n v="62"/>
    <n v="376220"/>
    <n v="376027.42"/>
    <n v="231725.15"/>
    <s v=""/>
    <x v="25"/>
    <s v=""/>
    <n v="0"/>
    <s v="@FM@"/>
    <s v="01"/>
    <s v=""/>
    <s v="038792313"/>
    <s v=""/>
    <s v="חוה לוי"/>
    <n v="231725.15"/>
    <d v="2023-11-18T00:00:00"/>
    <d v="2025-11-30T00:00:00"/>
    <n v="24"/>
    <n v="20"/>
    <n v="3"/>
    <n v="62"/>
    <n v="0.83333333333333337"/>
    <x v="1"/>
    <x v="0"/>
  </r>
  <r>
    <m/>
    <m/>
    <x v="29"/>
    <x v="0"/>
    <s v="0800"/>
    <s v=""/>
    <d v="2023-12-12T00:00:00"/>
    <m/>
    <m/>
    <m/>
    <s v="40004927"/>
    <s v="מחצית היובל בע&quot;מ"/>
    <s v="512686114"/>
    <s v="3"/>
    <n v="47200"/>
    <s v="ILS"/>
    <n v="47200"/>
    <n v="0"/>
    <n v="0"/>
    <n v="0"/>
    <n v="47200"/>
    <s v=""/>
    <x v="26"/>
    <s v=""/>
    <n v="0"/>
    <s v="@FM@"/>
    <s v="99"/>
    <s v=""/>
    <s v="038792313"/>
    <s v=" 40,000.00"/>
    <s v="עוזי נעים"/>
    <n v="47200"/>
    <d v="2023-12-12T00:00:00"/>
    <d v="2025-12-31T00:00:00"/>
    <n v="24"/>
    <n v="19"/>
    <n v="4"/>
    <n v="0"/>
    <n v="0.79166666666666663"/>
    <x v="0"/>
    <x v="0"/>
  </r>
  <r>
    <m/>
    <m/>
    <x v="30"/>
    <x v="1"/>
    <s v="0800"/>
    <s v=""/>
    <d v="2023-12-21T00:00:00"/>
    <d v="2024-01-01T00:00:00"/>
    <d v="2025-08-31T00:00:00"/>
    <m/>
    <s v="40533672"/>
    <s v="כל זכות בע&quot;מ (חל&quot;צ )"/>
    <s v=""/>
    <s v="3"/>
    <n v="10068699"/>
    <s v="ILS"/>
    <n v="10068699"/>
    <n v="97.32"/>
    <n v="9798433"/>
    <n v="9798433"/>
    <n v="270266"/>
    <s v=""/>
    <x v="27"/>
    <s v=""/>
    <n v="0"/>
    <s v="@FM@"/>
    <s v="23"/>
    <s v="01"/>
    <s v="038792313"/>
    <s v=""/>
    <s v="שלמה בילבסקי"/>
    <n v="270266"/>
    <d v="2024-01-01T00:00:00"/>
    <d v="2025-08-31T00:00:00"/>
    <n v="19"/>
    <n v="19"/>
    <n v="0"/>
    <n v="97.32"/>
    <n v="1"/>
    <x v="1"/>
    <x v="0"/>
  </r>
  <r>
    <m/>
    <m/>
    <x v="31"/>
    <x v="2"/>
    <s v="0800"/>
    <s v=""/>
    <d v="2023-12-25T00:00:00"/>
    <d v="2023-12-21T00:00:00"/>
    <d v="2024-09-30T00:00:00"/>
    <m/>
    <s v="40004217"/>
    <s v="ת.ד.ל בעמ"/>
    <s v="510563240"/>
    <s v="3"/>
    <n v="1233051"/>
    <s v="ILS"/>
    <n v="1233051"/>
    <n v="99.96"/>
    <n v="1225116.73"/>
    <n v="1225116.73"/>
    <n v="458.16"/>
    <s v=""/>
    <x v="28"/>
    <s v=""/>
    <n v="0"/>
    <s v="@FM@"/>
    <s v="07"/>
    <s v=""/>
    <s v="038792313"/>
    <s v=""/>
    <s v="עוזי נעים"/>
    <n v="458.16"/>
    <d v="2023-12-21T00:00:00"/>
    <d v="2024-09-30T00:00:00"/>
    <n v="9"/>
    <n v="19"/>
    <n v="-10"/>
    <n v="99.96"/>
    <n v="2.1111111111111112"/>
    <x v="1"/>
    <x v="0"/>
  </r>
  <r>
    <m/>
    <m/>
    <x v="32"/>
    <x v="0"/>
    <s v="0800"/>
    <s v=""/>
    <d v="2023-12-26T00:00:00"/>
    <d v="2023-11-20T00:00:00"/>
    <d v="2025-12-31T00:00:00"/>
    <m/>
    <s v="40304107"/>
    <s v="תפוזנט - פתרונות לשיווק ופירסום בע&quot;"/>
    <s v="513915421"/>
    <s v="3"/>
    <n v="6158820"/>
    <s v="ILS"/>
    <n v="6158820"/>
    <n v="53.97"/>
    <n v="3323730"/>
    <n v="3323730"/>
    <n v="2835090"/>
    <s v=""/>
    <x v="29"/>
    <s v=""/>
    <n v="0"/>
    <s v="@FM@"/>
    <s v="01"/>
    <s v=""/>
    <s v="038792313"/>
    <s v="  2,835,090.00"/>
    <s v="אורית לוי"/>
    <n v="2835090"/>
    <d v="2023-11-20T00:00:00"/>
    <d v="2025-12-31T00:00:00"/>
    <n v="25"/>
    <n v="20"/>
    <n v="4"/>
    <n v="53.97"/>
    <n v="0.8"/>
    <x v="1"/>
    <x v="0"/>
  </r>
  <r>
    <m/>
    <m/>
    <x v="33"/>
    <x v="3"/>
    <s v="0800"/>
    <s v=""/>
    <d v="2023-12-26T00:00:00"/>
    <d v="2023-12-16T00:00:00"/>
    <d v="2024-12-31T00:00:00"/>
    <m/>
    <s v="42052596"/>
    <s v="צבעים בצלחת בע&quot;מ"/>
    <s v="515816916"/>
    <s v="3"/>
    <n v="944000"/>
    <s v="ILS"/>
    <n v="944000"/>
    <n v="84.17"/>
    <n v="0"/>
    <n v="794517.96"/>
    <n v="175461.21"/>
    <s v=""/>
    <x v="30"/>
    <s v="X"/>
    <n v="0"/>
    <s v="@FM@"/>
    <s v="01"/>
    <s v=""/>
    <s v="038792313"/>
    <s v=""/>
    <s v="דסליין זאודו"/>
    <n v="149482.04"/>
    <d v="2023-12-16T00:00:00"/>
    <d v="2024-12-31T00:00:00"/>
    <n v="12"/>
    <n v="19"/>
    <n v="-7"/>
    <n v="84.17"/>
    <n v="1.5833333333333333"/>
    <x v="1"/>
    <x v="0"/>
  </r>
  <r>
    <m/>
    <m/>
    <x v="34"/>
    <x v="0"/>
    <s v="0800"/>
    <s v=""/>
    <d v="2023-12-26T00:00:00"/>
    <d v="2024-01-01T00:00:00"/>
    <d v="2025-12-31T00:00:00"/>
    <m/>
    <s v="40386641"/>
    <s v="שטראוס מים בע&quot;מ"/>
    <s v="513919779"/>
    <s v="3"/>
    <n v="641920"/>
    <s v="ILS"/>
    <n v="641920"/>
    <n v="90.37"/>
    <n v="581430.17000000004"/>
    <n v="580121.67000000004"/>
    <n v="61798.33"/>
    <s v=""/>
    <x v="31"/>
    <s v=""/>
    <n v="0"/>
    <s v="@FM@"/>
    <s v="01"/>
    <s v=""/>
    <s v="038792313"/>
    <s v=" 28,570.78"/>
    <s v="רון ויצלינג"/>
    <n v="61798.33"/>
    <d v="2024-01-01T00:00:00"/>
    <d v="2025-12-31T00:00:00"/>
    <n v="23"/>
    <n v="19"/>
    <n v="4"/>
    <n v="90.37"/>
    <n v="0.82608695652173914"/>
    <x v="1"/>
    <x v="0"/>
  </r>
  <r>
    <m/>
    <m/>
    <x v="35"/>
    <x v="1"/>
    <s v="0800"/>
    <s v=""/>
    <d v="2023-12-26T00:00:00"/>
    <d v="2024-01-01T00:00:00"/>
    <d v="2026-06-30T00:00:00"/>
    <m/>
    <s v="41400649"/>
    <s v="מרום תקשורת בע&quot;מ"/>
    <s v="512129362"/>
    <s v="6"/>
    <n v="7730303.6100000003"/>
    <s v="ILS"/>
    <n v="7730303.6100000003"/>
    <n v="35.979999999999997"/>
    <n v="2771656.51"/>
    <n v="2771656.51"/>
    <n v="4948794.0599999996"/>
    <s v=""/>
    <x v="32"/>
    <s v=""/>
    <n v="0"/>
    <s v="@FM@"/>
    <s v="01"/>
    <s v=""/>
    <s v="038792313"/>
    <s v=""/>
    <s v="עוזי נעים"/>
    <n v="4948794.0599999996"/>
    <d v="2024-01-01T00:00:00"/>
    <d v="2026-06-30T00:00:00"/>
    <n v="29"/>
    <n v="19"/>
    <n v="10"/>
    <n v="35.979999999999997"/>
    <n v="0.65517241379310343"/>
    <x v="1"/>
    <x v="0"/>
  </r>
  <r>
    <m/>
    <m/>
    <x v="36"/>
    <x v="0"/>
    <s v="0800"/>
    <s v=""/>
    <d v="2023-12-26T00:00:00"/>
    <d v="2024-01-01T00:00:00"/>
    <d v="2025-12-31T00:00:00"/>
    <m/>
    <s v="40140443"/>
    <s v="בית חם תורה עם דרך ארץ (ע&quot;ר)"/>
    <s v=""/>
    <s v="3"/>
    <n v="1917500"/>
    <s v="ILS"/>
    <n v="1917500"/>
    <n v="32.799999999999997"/>
    <n v="629425.61"/>
    <n v="633300.29"/>
    <n v="1360074.48"/>
    <s v=""/>
    <x v="33"/>
    <s v="X"/>
    <n v="0"/>
    <s v="@FM@"/>
    <s v="01"/>
    <s v=""/>
    <s v="038792313"/>
    <s v="  1,109,292.39"/>
    <s v="מנשה חי מלול"/>
    <n v="1288472.76"/>
    <d v="2024-01-01T00:00:00"/>
    <d v="2025-12-31T00:00:00"/>
    <n v="23"/>
    <n v="19"/>
    <n v="4"/>
    <n v="32.799999999999997"/>
    <n v="0.82608695652173914"/>
    <x v="0"/>
    <x v="0"/>
  </r>
  <r>
    <m/>
    <m/>
    <x v="37"/>
    <x v="0"/>
    <s v="0800"/>
    <s v=""/>
    <d v="2023-12-28T00:00:00"/>
    <d v="2024-01-01T00:00:00"/>
    <d v="2025-12-31T00:00:00"/>
    <m/>
    <s v="40358212"/>
    <s v="טי. אנד. אם סער בטחון בע&quot;מ"/>
    <s v="511635625"/>
    <s v="3"/>
    <n v="152656857.90000001"/>
    <s v="ILS"/>
    <n v="152656857.90000001"/>
    <n v="68.69"/>
    <n v="56853863.450000003"/>
    <n v="54119632.289999999"/>
    <n v="47797225.93"/>
    <s v=""/>
    <x v="34"/>
    <s v=""/>
    <n v="0"/>
    <s v="@FM@"/>
    <s v="01"/>
    <s v=""/>
    <s v="038792313"/>
    <s v=" 37,881,169.22"/>
    <s v="נעמה נעמי שלום שמואל"/>
    <n v="47797225.93"/>
    <d v="2024-01-01T00:00:00"/>
    <d v="2025-12-31T00:00:00"/>
    <n v="23"/>
    <n v="19"/>
    <n v="4"/>
    <n v="68.69"/>
    <n v="0.82608695652173914"/>
    <x v="1"/>
    <x v="0"/>
  </r>
  <r>
    <m/>
    <m/>
    <x v="38"/>
    <x v="3"/>
    <s v="0800"/>
    <s v=""/>
    <d v="2024-01-09T00:00:00"/>
    <d v="2024-01-01T00:00:00"/>
    <d v="2024-12-31T00:00:00"/>
    <m/>
    <s v="40003288"/>
    <s v="ג.ט.י. הגן הטכנולוגי ירושלים בע&quot;מ"/>
    <s v="511590275"/>
    <s v="3"/>
    <n v="47200"/>
    <s v="ILS"/>
    <n v="47200"/>
    <n v="74.67"/>
    <n v="0"/>
    <n v="35242.949999999997"/>
    <n v="11957.05"/>
    <s v=""/>
    <x v="35"/>
    <s v=""/>
    <n v="0"/>
    <s v="@FM@"/>
    <s v="90"/>
    <s v=""/>
    <s v="038792313"/>
    <s v=""/>
    <s v=""/>
    <n v="11957.05"/>
    <d v="2024-01-01T00:00:00"/>
    <d v="2024-12-31T00:00:00"/>
    <n v="11"/>
    <n v="19"/>
    <n v="-7"/>
    <n v="74.67"/>
    <n v="1.7272727272727273"/>
    <x v="1"/>
    <x v="0"/>
  </r>
  <r>
    <m/>
    <m/>
    <x v="39"/>
    <x v="3"/>
    <s v="0800"/>
    <s v=""/>
    <d v="2024-01-09T00:00:00"/>
    <d v="2024-01-01T00:00:00"/>
    <d v="2024-12-31T00:00:00"/>
    <m/>
    <s v="20000991"/>
    <s v="הבאר השלישית - תאגיד מים וביוב בע&quot;מ"/>
    <s v="515406593"/>
    <s v="3"/>
    <n v="29500"/>
    <s v="ILS"/>
    <n v="29500"/>
    <n v="31.45"/>
    <n v="0"/>
    <n v="9279.2099999999991"/>
    <n v="20220.79"/>
    <s v=""/>
    <x v="36"/>
    <s v=""/>
    <n v="0"/>
    <s v="@FM@"/>
    <s v="90"/>
    <s v=""/>
    <s v="038792313"/>
    <s v=""/>
    <s v="שיקו סופרי"/>
    <n v="20220.79"/>
    <d v="2024-01-01T00:00:00"/>
    <d v="2024-12-31T00:00:00"/>
    <n v="11"/>
    <n v="19"/>
    <n v="-7"/>
    <n v="31.45"/>
    <n v="1.7272727272727273"/>
    <x v="0"/>
    <x v="0"/>
  </r>
  <r>
    <m/>
    <m/>
    <x v="40"/>
    <x v="3"/>
    <s v="0800"/>
    <s v=""/>
    <d v="2024-01-09T00:00:00"/>
    <d v="2024-01-01T00:00:00"/>
    <d v="2024-12-31T00:00:00"/>
    <m/>
    <s v="20000786"/>
    <s v="יובלים אשדוד בע&quot;מ"/>
    <s v="514061472"/>
    <s v="3"/>
    <n v="8260"/>
    <s v="ILS"/>
    <n v="8260"/>
    <n v="36.19"/>
    <n v="0"/>
    <n v="2989.06"/>
    <n v="5270.94"/>
    <s v=""/>
    <x v="37"/>
    <s v=""/>
    <n v="0"/>
    <s v="@FM@"/>
    <s v="90"/>
    <s v=""/>
    <s v="038792313"/>
    <s v=""/>
    <s v="שיקו סופרי"/>
    <n v="5270.94"/>
    <d v="2024-01-01T00:00:00"/>
    <d v="2024-12-31T00:00:00"/>
    <n v="11"/>
    <n v="19"/>
    <n v="-7"/>
    <n v="36.19"/>
    <n v="1.7272727272727273"/>
    <x v="0"/>
    <x v="0"/>
  </r>
  <r>
    <m/>
    <m/>
    <x v="41"/>
    <x v="3"/>
    <s v="0800"/>
    <s v=""/>
    <d v="2024-01-09T00:00:00"/>
    <d v="2024-01-01T00:00:00"/>
    <d v="2024-12-31T00:00:00"/>
    <m/>
    <s v="20000744"/>
    <s v="מי אביבים 0102 בע&quot;מ"/>
    <s v="514374099"/>
    <s v="3"/>
    <n v="188800"/>
    <s v="ILS"/>
    <n v="188800"/>
    <n v="69.75"/>
    <n v="0"/>
    <n v="131687.34"/>
    <n v="57112.66"/>
    <s v=""/>
    <x v="38"/>
    <s v=""/>
    <n v="0"/>
    <s v="@FM@"/>
    <s v="90"/>
    <s v=""/>
    <s v="038792313"/>
    <s v=""/>
    <s v="שיקו סופרי"/>
    <n v="57112.66"/>
    <d v="2024-01-01T00:00:00"/>
    <d v="2024-12-31T00:00:00"/>
    <n v="11"/>
    <n v="19"/>
    <n v="-7"/>
    <n v="69.75"/>
    <n v="1.7272727272727273"/>
    <x v="1"/>
    <x v="0"/>
  </r>
  <r>
    <m/>
    <m/>
    <x v="42"/>
    <x v="3"/>
    <s v="0800"/>
    <s v=""/>
    <d v="2024-01-09T00:00:00"/>
    <d v="2024-01-01T00:00:00"/>
    <d v="2024-12-31T00:00:00"/>
    <m/>
    <s v="20000777"/>
    <s v="מי שיקמה בע&quot;מ"/>
    <s v="514035336"/>
    <s v="3"/>
    <n v="17700"/>
    <s v="ILS"/>
    <n v="17700"/>
    <n v="13.59"/>
    <n v="0"/>
    <n v="2404.79"/>
    <n v="15295.21"/>
    <s v=""/>
    <x v="39"/>
    <s v=""/>
    <n v="0"/>
    <s v="@FM@"/>
    <s v="90"/>
    <s v=""/>
    <s v="038792313"/>
    <s v=""/>
    <s v="שיקו סופרי"/>
    <n v="15295.21"/>
    <d v="2024-01-01T00:00:00"/>
    <d v="2024-12-31T00:00:00"/>
    <n v="11"/>
    <n v="19"/>
    <n v="-7"/>
    <n v="13.59"/>
    <n v="1.7272727272727273"/>
    <x v="0"/>
    <x v="0"/>
  </r>
  <r>
    <m/>
    <m/>
    <x v="43"/>
    <x v="3"/>
    <s v="0800"/>
    <s v=""/>
    <d v="2024-01-09T00:00:00"/>
    <d v="2024-01-01T00:00:00"/>
    <d v="2024-12-31T00:00:00"/>
    <m/>
    <s v="20000776"/>
    <s v="מי חדרה בע&quot;מ"/>
    <s v="514156421"/>
    <s v="3"/>
    <n v="9440"/>
    <s v="ILS"/>
    <n v="9440"/>
    <n v="0.95"/>
    <n v="0"/>
    <n v="89.41"/>
    <n v="9350.59"/>
    <s v=""/>
    <x v="40"/>
    <s v=""/>
    <n v="0"/>
    <s v="@FM@"/>
    <s v="90"/>
    <s v=""/>
    <s v="038792313"/>
    <s v=""/>
    <s v="שיקו סופרי"/>
    <n v="9350.59"/>
    <d v="2024-01-01T00:00:00"/>
    <d v="2024-12-31T00:00:00"/>
    <n v="11"/>
    <n v="19"/>
    <n v="-7"/>
    <n v="0.95"/>
    <n v="1.7272727272727273"/>
    <x v="0"/>
    <x v="0"/>
  </r>
  <r>
    <m/>
    <m/>
    <x v="44"/>
    <x v="3"/>
    <s v="0800"/>
    <s v=""/>
    <d v="2024-01-09T00:00:00"/>
    <d v="2024-01-01T00:00:00"/>
    <d v="2024-12-31T00:00:00"/>
    <m/>
    <s v="20000737"/>
    <s v="מי לוד בע&quot;מ"/>
    <s v="514209162"/>
    <s v="3"/>
    <n v="14160"/>
    <s v="ILS"/>
    <n v="14160"/>
    <n v="85.45"/>
    <n v="0"/>
    <n v="12099.94"/>
    <n v="2060.06"/>
    <s v=""/>
    <x v="41"/>
    <s v=""/>
    <n v="0"/>
    <s v="@FM@"/>
    <s v="90"/>
    <s v=""/>
    <s v="038792313"/>
    <s v=""/>
    <s v="שיקו סופרי"/>
    <n v="2060.06"/>
    <d v="2024-01-01T00:00:00"/>
    <d v="2024-12-31T00:00:00"/>
    <n v="11"/>
    <n v="19"/>
    <n v="-7"/>
    <n v="85.45"/>
    <n v="1.7272727272727273"/>
    <x v="1"/>
    <x v="0"/>
  </r>
  <r>
    <m/>
    <m/>
    <x v="45"/>
    <x v="3"/>
    <s v="0800"/>
    <s v=""/>
    <d v="2024-01-09T00:00:00"/>
    <d v="2024-01-01T00:00:00"/>
    <d v="2024-12-31T00:00:00"/>
    <m/>
    <s v="20000501"/>
    <s v="מי נעם תאגיד המים והביוב בע&quot;מ"/>
    <s v="513481424"/>
    <s v="3"/>
    <n v="35400"/>
    <s v="ILS"/>
    <n v="35400"/>
    <n v="0"/>
    <n v="0"/>
    <n v="0"/>
    <n v="35400"/>
    <s v=""/>
    <x v="42"/>
    <s v=""/>
    <n v="0"/>
    <s v="@FM@"/>
    <s v="90"/>
    <s v=""/>
    <s v="038792313"/>
    <s v=""/>
    <s v="שיקו סופרי"/>
    <n v="35400"/>
    <d v="2024-01-01T00:00:00"/>
    <d v="2024-12-31T00:00:00"/>
    <n v="11"/>
    <n v="19"/>
    <n v="-7"/>
    <n v="0"/>
    <n v="1.7272727272727273"/>
    <x v="0"/>
    <x v="0"/>
  </r>
  <r>
    <m/>
    <m/>
    <x v="46"/>
    <x v="3"/>
    <s v="0800"/>
    <s v=""/>
    <d v="2024-01-09T00:00:00"/>
    <d v="2024-01-01T00:00:00"/>
    <d v="2024-12-31T00:00:00"/>
    <m/>
    <s v="20000781"/>
    <s v="מי נתניה (2003) בע&quot;מ"/>
    <s v="513462069"/>
    <s v="3"/>
    <n v="17700"/>
    <s v="ILS"/>
    <n v="17700"/>
    <n v="21.06"/>
    <n v="0"/>
    <n v="3726.89"/>
    <n v="13973.11"/>
    <s v=""/>
    <x v="43"/>
    <s v=""/>
    <n v="0"/>
    <s v="@FM@"/>
    <s v="90"/>
    <s v=""/>
    <s v="038792313"/>
    <s v=""/>
    <s v="שיקו סופרי"/>
    <n v="13973.11"/>
    <d v="2024-01-01T00:00:00"/>
    <d v="2024-12-31T00:00:00"/>
    <n v="11"/>
    <n v="19"/>
    <n v="-7"/>
    <n v="21.06"/>
    <n v="1.7272727272727273"/>
    <x v="0"/>
    <x v="0"/>
  </r>
  <r>
    <m/>
    <m/>
    <x v="47"/>
    <x v="3"/>
    <s v="0800"/>
    <s v=""/>
    <d v="2024-01-09T00:00:00"/>
    <d v="2024-01-01T00:00:00"/>
    <d v="2024-12-31T00:00:00"/>
    <m/>
    <s v="20000562"/>
    <s v="מי עירון בע&quot;מ"/>
    <s v="514207901"/>
    <s v="3"/>
    <n v="17700"/>
    <s v="ILS"/>
    <n v="17700"/>
    <n v="25.01"/>
    <n v="0"/>
    <n v="4427.18"/>
    <n v="13272.82"/>
    <s v=""/>
    <x v="44"/>
    <s v=""/>
    <n v="0"/>
    <s v="@FM@"/>
    <s v="90"/>
    <s v=""/>
    <s v="038792313"/>
    <s v=""/>
    <s v="שיקו סופרי"/>
    <n v="13272.82"/>
    <d v="2024-01-01T00:00:00"/>
    <d v="2024-12-31T00:00:00"/>
    <n v="11"/>
    <n v="19"/>
    <n v="-7"/>
    <n v="25.01"/>
    <n v="1.7272727272727273"/>
    <x v="0"/>
    <x v="0"/>
  </r>
  <r>
    <m/>
    <m/>
    <x v="48"/>
    <x v="3"/>
    <s v="0800"/>
    <s v=""/>
    <d v="2024-01-09T00:00:00"/>
    <d v="2024-01-01T00:00:00"/>
    <d v="2024-12-31T00:00:00"/>
    <m/>
    <s v="42493709"/>
    <s v="רמות ניהול בק טק בע&quot;מ"/>
    <s v="516725066"/>
    <s v="3"/>
    <n v="17700"/>
    <s v="ILS"/>
    <n v="17700"/>
    <n v="62.46"/>
    <n v="0"/>
    <n v="11056.01"/>
    <n v="6643.99"/>
    <s v=""/>
    <x v="45"/>
    <s v=""/>
    <n v="0"/>
    <s v="@FM@"/>
    <s v="90"/>
    <s v=""/>
    <s v="038792313"/>
    <s v=""/>
    <s v="שיקו סופרי"/>
    <n v="6643.99"/>
    <d v="2024-01-01T00:00:00"/>
    <d v="2024-12-31T00:00:00"/>
    <n v="11"/>
    <n v="19"/>
    <n v="-7"/>
    <n v="62.46"/>
    <n v="1.7272727272727273"/>
    <x v="1"/>
    <x v="0"/>
  </r>
  <r>
    <m/>
    <m/>
    <x v="49"/>
    <x v="3"/>
    <s v="0800"/>
    <s v=""/>
    <d v="2024-01-09T00:00:00"/>
    <d v="2024-01-01T00:00:00"/>
    <d v="2024-12-31T00:00:00"/>
    <m/>
    <s v="20000749"/>
    <s v="מיתב - תאגיד אזורי למים וביוב בע&quot;מ"/>
    <s v="513480624"/>
    <s v="3"/>
    <n v="15340"/>
    <s v="ILS"/>
    <n v="15340"/>
    <n v="46.96"/>
    <n v="0"/>
    <n v="7204.12"/>
    <n v="8135.88"/>
    <s v=""/>
    <x v="46"/>
    <s v=""/>
    <n v="0"/>
    <s v="@FM@"/>
    <s v="90"/>
    <s v=""/>
    <s v="038792313"/>
    <s v=""/>
    <s v="שיקו סופרי"/>
    <n v="8135.88"/>
    <d v="2024-01-01T00:00:00"/>
    <d v="2024-12-31T00:00:00"/>
    <n v="11"/>
    <n v="19"/>
    <n v="-7"/>
    <n v="46.96"/>
    <n v="1.7272727272727273"/>
    <x v="0"/>
    <x v="0"/>
  </r>
  <r>
    <m/>
    <m/>
    <x v="50"/>
    <x v="3"/>
    <s v="0800"/>
    <s v=""/>
    <d v="2024-01-09T00:00:00"/>
    <d v="2024-01-01T00:00:00"/>
    <d v="2024-12-31T00:00:00"/>
    <m/>
    <s v="41611075"/>
    <s v="שהנאז ייזום והשקעות בע&quot;מ"/>
    <s v="513722983"/>
    <s v="3"/>
    <n v="7080"/>
    <s v="ILS"/>
    <n v="7080"/>
    <n v="22.92"/>
    <n v="0"/>
    <n v="1623"/>
    <n v="5457"/>
    <s v=""/>
    <x v="47"/>
    <s v=""/>
    <n v="0"/>
    <s v="@FM@"/>
    <s v="90"/>
    <s v=""/>
    <s v="038792313"/>
    <s v=""/>
    <s v="שיקו סופרי"/>
    <n v="5457"/>
    <d v="2024-01-01T00:00:00"/>
    <d v="2024-12-31T00:00:00"/>
    <n v="11"/>
    <n v="19"/>
    <n v="-7"/>
    <n v="22.92"/>
    <n v="1.7272727272727273"/>
    <x v="0"/>
    <x v="0"/>
  </r>
  <r>
    <m/>
    <m/>
    <x v="51"/>
    <x v="3"/>
    <s v="0800"/>
    <s v=""/>
    <d v="2024-01-10T00:00:00"/>
    <d v="2024-01-01T00:00:00"/>
    <d v="2024-12-31T00:00:00"/>
    <m/>
    <s v="40285775"/>
    <s v="אדגר השקעות ופיתוח בע&quot;מ"/>
    <s v="520035171"/>
    <s v="3"/>
    <n v="655800"/>
    <s v="ILS"/>
    <n v="655800"/>
    <n v="99.21"/>
    <n v="0"/>
    <n v="473180.38"/>
    <n v="5206.99"/>
    <s v=""/>
    <x v="48"/>
    <s v=""/>
    <n v="0"/>
    <s v="@FM@"/>
    <s v="90"/>
    <s v=""/>
    <s v="038792313"/>
    <s v=""/>
    <s v="שיקו סופרי"/>
    <n v="5206.99"/>
    <d v="2024-01-01T00:00:00"/>
    <d v="2024-12-31T00:00:00"/>
    <n v="11"/>
    <n v="19"/>
    <n v="-7"/>
    <n v="99.21"/>
    <n v="1.7272727272727273"/>
    <x v="1"/>
    <x v="0"/>
  </r>
  <r>
    <m/>
    <m/>
    <x v="52"/>
    <x v="3"/>
    <s v="0800"/>
    <s v=""/>
    <d v="2024-01-10T00:00:00"/>
    <d v="2024-01-01T00:00:00"/>
    <d v="2024-12-31T00:00:00"/>
    <m/>
    <s v="41081897"/>
    <s v="מיקדן - בית קרדן בע&quot;מ"/>
    <s v="513534578"/>
    <s v="3"/>
    <n v="1062000"/>
    <s v="ILS"/>
    <n v="1062000"/>
    <n v="25.65"/>
    <n v="0"/>
    <n v="272365.17"/>
    <n v="789634.83"/>
    <s v=""/>
    <x v="49"/>
    <s v=""/>
    <n v="0"/>
    <s v="@FM@"/>
    <s v="90"/>
    <s v=""/>
    <s v="038792313"/>
    <s v=""/>
    <s v="שיקו סופרי"/>
    <n v="789634.83"/>
    <d v="2024-01-01T00:00:00"/>
    <d v="2024-12-31T00:00:00"/>
    <n v="11"/>
    <n v="19"/>
    <n v="-7"/>
    <n v="25.65"/>
    <n v="1.7272727272727273"/>
    <x v="0"/>
    <x v="0"/>
  </r>
  <r>
    <m/>
    <m/>
    <x v="53"/>
    <x v="3"/>
    <s v="0800"/>
    <s v=""/>
    <d v="2024-01-10T00:00:00"/>
    <d v="2024-01-01T00:00:00"/>
    <d v="2024-12-31T00:00:00"/>
    <m/>
    <s v="40205251"/>
    <s v="קל חן ניהול ואחזקות בע&quot;מ"/>
    <s v="513859348"/>
    <s v="3"/>
    <n v="41300"/>
    <s v="ILS"/>
    <n v="41300"/>
    <n v="67.27"/>
    <n v="0"/>
    <n v="27780.720000000001"/>
    <n v="13519.28"/>
    <s v=""/>
    <x v="50"/>
    <s v=""/>
    <n v="0"/>
    <s v="@FM@"/>
    <s v="90"/>
    <s v=""/>
    <s v="038792313"/>
    <s v=""/>
    <s v="שיקו סופרי"/>
    <n v="13519.28"/>
    <d v="2024-01-01T00:00:00"/>
    <d v="2024-12-31T00:00:00"/>
    <n v="11"/>
    <n v="19"/>
    <n v="-7"/>
    <n v="67.27"/>
    <n v="1.7272727272727273"/>
    <x v="1"/>
    <x v="0"/>
  </r>
  <r>
    <m/>
    <m/>
    <x v="54"/>
    <x v="3"/>
    <s v="0800"/>
    <s v=""/>
    <d v="2024-01-10T00:00:00"/>
    <d v="2024-01-01T00:00:00"/>
    <d v="2024-12-31T00:00:00"/>
    <m/>
    <s v="40007249"/>
    <s v="נכסי גולד סילבר אחזקות בע&quot;מ"/>
    <s v="513247106"/>
    <s v="3"/>
    <n v="68440"/>
    <s v="ILS"/>
    <n v="68440"/>
    <n v="11.27"/>
    <n v="0"/>
    <n v="7711.26"/>
    <n v="60728.74"/>
    <s v=""/>
    <x v="51"/>
    <s v=""/>
    <n v="0"/>
    <s v="@FM@"/>
    <s v="90"/>
    <s v=""/>
    <s v="038792313"/>
    <s v=""/>
    <s v="שיקו סופרי"/>
    <n v="60728.74"/>
    <d v="2024-01-01T00:00:00"/>
    <d v="2024-12-31T00:00:00"/>
    <n v="11"/>
    <n v="19"/>
    <n v="-7"/>
    <n v="11.27"/>
    <n v="1.7272727272727273"/>
    <x v="0"/>
    <x v="0"/>
  </r>
  <r>
    <m/>
    <m/>
    <x v="55"/>
    <x v="3"/>
    <s v="0800"/>
    <s v=""/>
    <d v="2024-01-11T00:00:00"/>
    <d v="2024-01-01T00:00:00"/>
    <d v="2024-12-31T00:00:00"/>
    <m/>
    <s v="40536902"/>
    <s v="נכסי הר חוצבים בע&quot;מ"/>
    <s v="511684052"/>
    <s v="3"/>
    <n v="94400"/>
    <s v="ILS"/>
    <n v="94400"/>
    <n v="80.94"/>
    <n v="0"/>
    <n v="76409.62"/>
    <n v="17990.38"/>
    <s v=""/>
    <x v="52"/>
    <s v=""/>
    <n v="0"/>
    <s v="@FM@"/>
    <s v="90"/>
    <s v=""/>
    <s v="038792313"/>
    <s v=""/>
    <s v="שיקו סופרי"/>
    <n v="17990.38"/>
    <d v="2024-01-01T00:00:00"/>
    <d v="2024-12-31T00:00:00"/>
    <n v="11"/>
    <n v="19"/>
    <n v="-7"/>
    <n v="80.94"/>
    <n v="1.7272727272727273"/>
    <x v="1"/>
    <x v="0"/>
  </r>
  <r>
    <m/>
    <m/>
    <x v="56"/>
    <x v="3"/>
    <s v="0800"/>
    <s v=""/>
    <d v="2024-01-11T00:00:00"/>
    <d v="2024-01-01T00:00:00"/>
    <d v="2024-12-31T00:00:00"/>
    <m/>
    <s v="40003324"/>
    <s v="דוד צ'צק ייזום והשקעות בע&quot;מ"/>
    <s v="511937096"/>
    <s v="3"/>
    <n v="17700"/>
    <s v="ILS"/>
    <n v="17700"/>
    <n v="71.72"/>
    <n v="0"/>
    <n v="12694.6"/>
    <n v="5005.3999999999996"/>
    <s v=""/>
    <x v="53"/>
    <s v=""/>
    <n v="0"/>
    <s v="@FM@"/>
    <s v="90"/>
    <s v=""/>
    <s v="038792313"/>
    <s v=""/>
    <s v="שיקו סופרי"/>
    <n v="5005.3999999999996"/>
    <d v="2024-01-01T00:00:00"/>
    <d v="2024-12-31T00:00:00"/>
    <n v="11"/>
    <n v="19"/>
    <n v="-7"/>
    <n v="71.72"/>
    <n v="1.7272727272727273"/>
    <x v="1"/>
    <x v="0"/>
  </r>
  <r>
    <m/>
    <m/>
    <x v="57"/>
    <x v="3"/>
    <s v="0800"/>
    <s v=""/>
    <d v="2024-01-11T00:00:00"/>
    <d v="2024-01-01T00:00:00"/>
    <d v="2024-12-31T00:00:00"/>
    <m/>
    <s v="40254461"/>
    <s v="ד. דרורי חברה לבנין ולפיתוח בע&quot;מ"/>
    <s v="511309098"/>
    <s v="3"/>
    <n v="82600"/>
    <s v="ILS"/>
    <n v="82600"/>
    <n v="85.45"/>
    <n v="0"/>
    <n v="70583.360000000001"/>
    <n v="12016.64"/>
    <s v=""/>
    <x v="54"/>
    <s v=""/>
    <n v="0"/>
    <s v="@FM@"/>
    <s v="90"/>
    <s v=""/>
    <s v="038792313"/>
    <s v=""/>
    <s v="שיקו סופרי"/>
    <n v="12016.64"/>
    <d v="2024-01-01T00:00:00"/>
    <d v="2024-12-31T00:00:00"/>
    <n v="11"/>
    <n v="19"/>
    <n v="-7"/>
    <n v="85.45"/>
    <n v="1.7272727272727273"/>
    <x v="1"/>
    <x v="0"/>
  </r>
  <r>
    <m/>
    <m/>
    <x v="58"/>
    <x v="3"/>
    <s v="0800"/>
    <s v=""/>
    <d v="2024-01-11T00:00:00"/>
    <d v="2024-01-01T00:00:00"/>
    <d v="2024-12-31T00:00:00"/>
    <m/>
    <s v="40001237"/>
    <s v="זמיר בר - לב בע&quot;מ"/>
    <s v="511347460"/>
    <s v="3"/>
    <n v="129800"/>
    <s v="ILS"/>
    <n v="129800"/>
    <n v="64.75"/>
    <n v="0"/>
    <n v="84044.99"/>
    <n v="45755.01"/>
    <s v=""/>
    <x v="55"/>
    <s v=""/>
    <n v="0"/>
    <s v="@FM@"/>
    <s v="90"/>
    <s v=""/>
    <s v="038792313"/>
    <s v=""/>
    <s v="שיקו סופרי"/>
    <n v="45755.01"/>
    <d v="2024-01-01T00:00:00"/>
    <d v="2024-12-31T00:00:00"/>
    <n v="11"/>
    <n v="19"/>
    <n v="-7"/>
    <n v="64.75"/>
    <n v="1.7272727272727273"/>
    <x v="1"/>
    <x v="0"/>
  </r>
  <r>
    <m/>
    <m/>
    <x v="59"/>
    <x v="3"/>
    <s v="0800"/>
    <s v=""/>
    <d v="2024-01-11T00:00:00"/>
    <d v="2024-01-01T00:00:00"/>
    <d v="2024-12-31T00:00:00"/>
    <m/>
    <s v="41584887"/>
    <s v="חייל נכסים (1991) בע&quot;מ"/>
    <s v="511624306"/>
    <s v="3"/>
    <n v="94400"/>
    <s v="ILS"/>
    <n v="94400"/>
    <n v="89.42"/>
    <n v="0"/>
    <n v="84413.93"/>
    <n v="9986.07"/>
    <s v=""/>
    <x v="56"/>
    <s v=""/>
    <n v="0"/>
    <s v="@FM@"/>
    <s v="90"/>
    <s v=""/>
    <s v="038792313"/>
    <s v=""/>
    <s v="שיקו סופרי"/>
    <n v="9986.07"/>
    <d v="2024-01-01T00:00:00"/>
    <d v="2024-12-31T00:00:00"/>
    <n v="11"/>
    <n v="19"/>
    <n v="-7"/>
    <n v="89.42"/>
    <n v="1.7272727272727273"/>
    <x v="1"/>
    <x v="0"/>
  </r>
  <r>
    <m/>
    <m/>
    <x v="60"/>
    <x v="3"/>
    <s v="0800"/>
    <s v=""/>
    <d v="2024-01-11T00:00:00"/>
    <d v="2024-01-01T00:00:00"/>
    <d v="2024-12-31T00:00:00"/>
    <m/>
    <s v="41112642"/>
    <s v="קרית יצחק וולפסון"/>
    <s v="557410859"/>
    <s v="3"/>
    <n v="29500"/>
    <s v="ILS"/>
    <n v="29500"/>
    <n v="43.32"/>
    <n v="0"/>
    <n v="12780"/>
    <n v="16720"/>
    <s v=""/>
    <x v="57"/>
    <s v=""/>
    <n v="0"/>
    <s v="@FM@"/>
    <s v="90"/>
    <s v=""/>
    <s v="038792313"/>
    <s v=""/>
    <s v="שיקו סופרי"/>
    <n v="16720"/>
    <d v="2024-01-01T00:00:00"/>
    <d v="2024-12-31T00:00:00"/>
    <n v="11"/>
    <n v="19"/>
    <n v="-7"/>
    <n v="43.32"/>
    <n v="1.7272727272727273"/>
    <x v="0"/>
    <x v="0"/>
  </r>
  <r>
    <m/>
    <m/>
    <x v="61"/>
    <x v="3"/>
    <s v="0800"/>
    <s v=""/>
    <d v="2024-01-11T00:00:00"/>
    <d v="2024-01-01T00:00:00"/>
    <d v="2024-12-31T00:00:00"/>
    <m/>
    <s v="40223293"/>
    <s v="טרנס טרה אינווסטמנטס בע&quot;מ"/>
    <s v="520040312"/>
    <s v="3"/>
    <n v="236000"/>
    <s v="ILS"/>
    <n v="236000"/>
    <n v="73.5"/>
    <n v="0"/>
    <n v="173469.53"/>
    <n v="62530.47"/>
    <s v=""/>
    <x v="58"/>
    <s v=""/>
    <n v="0"/>
    <s v="@FM@"/>
    <s v="90"/>
    <s v=""/>
    <s v="038792313"/>
    <s v=""/>
    <s v="שיקו סופרי"/>
    <n v="62530.47"/>
    <d v="2024-01-01T00:00:00"/>
    <d v="2024-12-31T00:00:00"/>
    <n v="11"/>
    <n v="19"/>
    <n v="-7"/>
    <n v="73.5"/>
    <n v="1.7272727272727273"/>
    <x v="1"/>
    <x v="0"/>
  </r>
  <r>
    <m/>
    <m/>
    <x v="62"/>
    <x v="3"/>
    <s v="0800"/>
    <s v=""/>
    <d v="2024-01-11T00:00:00"/>
    <d v="2024-01-01T00:00:00"/>
    <d v="2024-12-31T00:00:00"/>
    <m/>
    <s v="40003383"/>
    <s v="מבנה נדל&quot;ן (כ.ד) בע&quot;מ"/>
    <s v="520024126"/>
    <s v="3"/>
    <n v="259600"/>
    <s v="ILS"/>
    <n v="259600"/>
    <n v="62.94"/>
    <n v="0"/>
    <n v="163402.99"/>
    <n v="96197.01"/>
    <s v=""/>
    <x v="59"/>
    <s v=""/>
    <n v="0"/>
    <s v="@FM@"/>
    <s v="90"/>
    <s v=""/>
    <s v="038792313"/>
    <s v=""/>
    <s v="שיקו סופרי"/>
    <n v="96197.01"/>
    <d v="2024-01-01T00:00:00"/>
    <d v="2024-12-31T00:00:00"/>
    <n v="11"/>
    <n v="19"/>
    <n v="-7"/>
    <n v="62.94"/>
    <n v="1.7272727272727273"/>
    <x v="1"/>
    <x v="0"/>
  </r>
  <r>
    <m/>
    <m/>
    <x v="63"/>
    <x v="3"/>
    <s v="0800"/>
    <s v=""/>
    <d v="2024-01-11T00:00:00"/>
    <d v="2024-01-01T00:00:00"/>
    <d v="2024-12-31T00:00:00"/>
    <m/>
    <s v="40503336"/>
    <s v="רמות מגדלי הבירה בע&quot;מ"/>
    <s v="513656819"/>
    <s v="3"/>
    <n v="377600"/>
    <s v="ILS"/>
    <n v="377600"/>
    <n v="56.17"/>
    <n v="0"/>
    <n v="212109.7"/>
    <n v="165490.29999999999"/>
    <s v=""/>
    <x v="60"/>
    <s v=""/>
    <n v="0"/>
    <s v="@FM@"/>
    <s v="90"/>
    <s v=""/>
    <s v="038792313"/>
    <s v=""/>
    <s v="שיקו סופרי"/>
    <n v="165490.29999999999"/>
    <d v="2024-01-01T00:00:00"/>
    <d v="2024-12-31T00:00:00"/>
    <n v="11"/>
    <n v="19"/>
    <n v="-7"/>
    <n v="56.17"/>
    <n v="1.7272727272727273"/>
    <x v="1"/>
    <x v="0"/>
  </r>
  <r>
    <m/>
    <m/>
    <x v="64"/>
    <x v="3"/>
    <s v="0800"/>
    <s v=""/>
    <d v="2024-01-14T00:00:00"/>
    <d v="2024-01-01T00:00:00"/>
    <d v="2024-12-31T00:00:00"/>
    <m/>
    <s v="41895146"/>
    <s v="מ.ס. יזמות ובניה בע&quot;מ"/>
    <s v="515490282"/>
    <s v="3"/>
    <n v="23600"/>
    <s v="ILS"/>
    <n v="23600"/>
    <n v="16.350000000000001"/>
    <n v="0"/>
    <n v="3859.37"/>
    <n v="19740.63"/>
    <s v=""/>
    <x v="61"/>
    <s v=""/>
    <n v="0"/>
    <s v="@FM@"/>
    <s v="90"/>
    <s v=""/>
    <s v="038792313"/>
    <s v=""/>
    <s v="שיקו סופרי"/>
    <n v="19740.63"/>
    <d v="2024-01-01T00:00:00"/>
    <d v="2024-12-31T00:00:00"/>
    <n v="11"/>
    <n v="19"/>
    <n v="-7"/>
    <n v="16.350000000000001"/>
    <n v="1.7272727272727273"/>
    <x v="0"/>
    <x v="0"/>
  </r>
  <r>
    <m/>
    <m/>
    <x v="65"/>
    <x v="3"/>
    <s v="0800"/>
    <s v=""/>
    <d v="2024-01-14T00:00:00"/>
    <d v="2024-01-01T00:00:00"/>
    <d v="2024-12-31T00:00:00"/>
    <m/>
    <s v="40004927"/>
    <s v="מחצית היובל בע&quot;מ"/>
    <s v="512686114"/>
    <s v="3"/>
    <n v="129800"/>
    <s v="ILS"/>
    <n v="129800"/>
    <n v="54.4"/>
    <n v="0"/>
    <n v="70611.8"/>
    <n v="59188.2"/>
    <s v=""/>
    <x v="62"/>
    <s v=""/>
    <n v="0"/>
    <s v="@FM@"/>
    <s v="90"/>
    <s v=""/>
    <s v="038792313"/>
    <s v=""/>
    <s v="שיקו סופרי"/>
    <n v="59188.2"/>
    <d v="2024-01-01T00:00:00"/>
    <d v="2024-12-31T00:00:00"/>
    <n v="11"/>
    <n v="19"/>
    <n v="-7"/>
    <n v="54.4"/>
    <n v="1.7272727272727273"/>
    <x v="1"/>
    <x v="0"/>
  </r>
  <r>
    <m/>
    <m/>
    <x v="66"/>
    <x v="3"/>
    <s v="0800"/>
    <s v=""/>
    <d v="2024-01-14T00:00:00"/>
    <d v="2024-01-01T00:00:00"/>
    <d v="2024-12-31T00:00:00"/>
    <m/>
    <s v="41517878"/>
    <s v="מיקדן קריית הלאום בע&quot;מ"/>
    <s v="514067388"/>
    <s v="3"/>
    <n v="70800"/>
    <s v="ILS"/>
    <n v="70800"/>
    <n v="65.209999999999994"/>
    <n v="0"/>
    <n v="46166.89"/>
    <n v="24633.11"/>
    <s v=""/>
    <x v="63"/>
    <s v=""/>
    <n v="0"/>
    <s v="@FM@"/>
    <s v="90"/>
    <s v=""/>
    <s v="038792313"/>
    <s v=""/>
    <s v="שיקו סופרי"/>
    <n v="24633.11"/>
    <d v="2024-01-01T00:00:00"/>
    <d v="2024-12-31T00:00:00"/>
    <n v="11"/>
    <n v="19"/>
    <n v="-7"/>
    <n v="65.209999999999994"/>
    <n v="1.7272727272727273"/>
    <x v="1"/>
    <x v="0"/>
  </r>
  <r>
    <m/>
    <m/>
    <x v="67"/>
    <x v="3"/>
    <s v="0800"/>
    <s v=""/>
    <d v="2024-01-14T00:00:00"/>
    <d v="2024-01-01T00:00:00"/>
    <d v="2024-12-31T00:00:00"/>
    <m/>
    <s v="40139427"/>
    <s v="מרכז עירוני ניהול ואחזקה )אילת( 099"/>
    <s v="511526394"/>
    <s v="3"/>
    <n v="5900"/>
    <s v="ILS"/>
    <n v="5900"/>
    <n v="9.65"/>
    <n v="0"/>
    <n v="569.52"/>
    <n v="5330.48"/>
    <s v=""/>
    <x v="64"/>
    <s v=""/>
    <n v="0"/>
    <s v="@FM@"/>
    <s v="90"/>
    <s v=""/>
    <s v="038792313"/>
    <s v=""/>
    <s v="שיקו סופרי"/>
    <n v="5330.48"/>
    <d v="2024-01-01T00:00:00"/>
    <d v="2024-12-31T00:00:00"/>
    <n v="11"/>
    <n v="19"/>
    <n v="-7"/>
    <n v="9.65"/>
    <n v="1.7272727272727273"/>
    <x v="0"/>
    <x v="0"/>
  </r>
  <r>
    <m/>
    <m/>
    <x v="68"/>
    <x v="3"/>
    <s v="0800"/>
    <s v=""/>
    <d v="2024-01-14T00:00:00"/>
    <d v="2024-01-01T00:00:00"/>
    <d v="2024-12-31T00:00:00"/>
    <m/>
    <s v="41507866"/>
    <s v="סעיד יונס דראושה בע&quot;מ"/>
    <s v="513027334"/>
    <s v="3"/>
    <n v="23600"/>
    <s v="ILS"/>
    <n v="23600"/>
    <n v="0"/>
    <n v="0"/>
    <n v="0"/>
    <n v="23600"/>
    <s v=""/>
    <x v="65"/>
    <s v=""/>
    <n v="0"/>
    <s v="@FM@"/>
    <s v="90"/>
    <s v=""/>
    <s v="038792313"/>
    <s v=""/>
    <s v="שיקו סופרי"/>
    <n v="23600"/>
    <d v="2024-01-01T00:00:00"/>
    <d v="2024-12-31T00:00:00"/>
    <n v="11"/>
    <n v="19"/>
    <n v="-7"/>
    <n v="0"/>
    <n v="1.7272727272727273"/>
    <x v="0"/>
    <x v="0"/>
  </r>
  <r>
    <m/>
    <m/>
    <x v="69"/>
    <x v="3"/>
    <s v="0800"/>
    <s v=""/>
    <d v="2024-01-14T00:00:00"/>
    <d v="2024-01-01T00:00:00"/>
    <d v="2024-12-31T00:00:00"/>
    <m/>
    <s v="42374601"/>
    <s v="הראל פנסיה וגמל בע&quot;מ"/>
    <s v="512267592"/>
    <s v="3"/>
    <n v="188800"/>
    <s v="ILS"/>
    <n v="188800"/>
    <n v="80.38"/>
    <n v="0"/>
    <n v="151755.45000000001"/>
    <n v="37044.550000000003"/>
    <s v=""/>
    <x v="66"/>
    <s v=""/>
    <n v="0"/>
    <s v="@FM@"/>
    <s v="90"/>
    <s v=""/>
    <s v="038792313"/>
    <s v=""/>
    <s v="שיקו סופרי"/>
    <n v="37044.550000000003"/>
    <d v="2024-01-01T00:00:00"/>
    <d v="2024-12-31T00:00:00"/>
    <n v="11"/>
    <n v="19"/>
    <n v="-7"/>
    <n v="80.38"/>
    <n v="1.7272727272727273"/>
    <x v="1"/>
    <x v="0"/>
  </r>
  <r>
    <m/>
    <m/>
    <x v="70"/>
    <x v="3"/>
    <s v="0800"/>
    <s v=""/>
    <d v="2024-01-14T00:00:00"/>
    <d v="2024-01-01T00:00:00"/>
    <d v="2024-12-31T00:00:00"/>
    <m/>
    <s v="41034294"/>
    <s v="גורן גיא"/>
    <s v=""/>
    <s v="3"/>
    <n v="10000"/>
    <s v="ILS"/>
    <n v="10000"/>
    <n v="3.87"/>
    <n v="0"/>
    <n v="386.74"/>
    <n v="9613.26"/>
    <s v=""/>
    <x v="67"/>
    <s v=""/>
    <n v="0"/>
    <s v="@FM@"/>
    <s v="90"/>
    <s v=""/>
    <s v="038792313"/>
    <s v=""/>
    <s v="שיקו סופרי"/>
    <n v="9613.26"/>
    <d v="2024-01-01T00:00:00"/>
    <d v="2024-12-31T00:00:00"/>
    <n v="11"/>
    <n v="19"/>
    <n v="-7"/>
    <n v="3.87"/>
    <n v="1.7272727272727273"/>
    <x v="0"/>
    <x v="0"/>
  </r>
  <r>
    <m/>
    <m/>
    <x v="71"/>
    <x v="3"/>
    <s v="0800"/>
    <s v=""/>
    <d v="2024-01-14T00:00:00"/>
    <d v="2024-01-01T00:00:00"/>
    <d v="2024-12-31T00:00:00"/>
    <m/>
    <s v="41393144"/>
    <s v="מירום ניסים"/>
    <s v=""/>
    <s v="3"/>
    <n v="80000"/>
    <s v="ILS"/>
    <n v="80000"/>
    <n v="9.4600000000000009"/>
    <n v="0"/>
    <n v="7564.33"/>
    <n v="72435.67"/>
    <s v=""/>
    <x v="68"/>
    <s v=""/>
    <n v="0"/>
    <s v="@FM@"/>
    <s v="90"/>
    <s v=""/>
    <s v="038792313"/>
    <s v=""/>
    <s v="שיקו סופרי"/>
    <n v="72435.67"/>
    <d v="2024-01-01T00:00:00"/>
    <d v="2024-12-31T00:00:00"/>
    <n v="11"/>
    <n v="19"/>
    <n v="-7"/>
    <n v="9.4600000000000009"/>
    <n v="1.7272727272727273"/>
    <x v="0"/>
    <x v="0"/>
  </r>
  <r>
    <m/>
    <m/>
    <x v="72"/>
    <x v="3"/>
    <s v="0800"/>
    <s v=""/>
    <d v="2024-01-14T00:00:00"/>
    <d v="2024-01-01T00:00:00"/>
    <d v="2024-12-31T00:00:00"/>
    <m/>
    <s v="42405066"/>
    <s v="הירש סיגל"/>
    <s v=""/>
    <s v="3"/>
    <n v="14000"/>
    <s v="ILS"/>
    <n v="14000"/>
    <n v="38.79"/>
    <n v="0"/>
    <n v="5430.84"/>
    <n v="8569.16"/>
    <s v=""/>
    <x v="69"/>
    <s v=""/>
    <n v="0"/>
    <s v="@FM@"/>
    <s v="90"/>
    <s v=""/>
    <s v="038792313"/>
    <s v=""/>
    <s v="שיקו סופרי"/>
    <n v="8569.16"/>
    <d v="2024-01-01T00:00:00"/>
    <d v="2024-12-31T00:00:00"/>
    <n v="11"/>
    <n v="19"/>
    <n v="-7"/>
    <n v="38.79"/>
    <n v="1.7272727272727273"/>
    <x v="0"/>
    <x v="0"/>
  </r>
  <r>
    <m/>
    <m/>
    <x v="73"/>
    <x v="3"/>
    <s v="0800"/>
    <s v=""/>
    <d v="2024-01-14T00:00:00"/>
    <d v="2024-01-01T00:00:00"/>
    <d v="2024-12-31T00:00:00"/>
    <m/>
    <s v="41120062"/>
    <s v="קניון סימול אשדוד עסקה"/>
    <s v="558178240"/>
    <s v="3"/>
    <n v="35400"/>
    <s v="ILS"/>
    <n v="35400"/>
    <n v="66.86"/>
    <n v="0"/>
    <n v="23667.71"/>
    <n v="11732.29"/>
    <s v=""/>
    <x v="70"/>
    <s v=""/>
    <n v="0"/>
    <s v="@FM@"/>
    <s v="90"/>
    <s v=""/>
    <s v="038792313"/>
    <s v=""/>
    <s v="שיקו סופרי"/>
    <n v="11732.29"/>
    <d v="2024-01-01T00:00:00"/>
    <d v="2024-12-31T00:00:00"/>
    <n v="11"/>
    <n v="19"/>
    <n v="-7"/>
    <n v="66.86"/>
    <n v="1.7272727272727273"/>
    <x v="1"/>
    <x v="0"/>
  </r>
  <r>
    <m/>
    <m/>
    <x v="74"/>
    <x v="3"/>
    <s v="0800"/>
    <s v=""/>
    <d v="2024-01-14T00:00:00"/>
    <d v="2024-01-01T00:00:00"/>
    <d v="2024-12-31T00:00:00"/>
    <m/>
    <s v="40941393"/>
    <s v="קפס-פרמה בע&quot;מ"/>
    <s v="510945355"/>
    <s v="3"/>
    <n v="47200"/>
    <s v="ILS"/>
    <n v="47200"/>
    <n v="65.010000000000005"/>
    <n v="0"/>
    <n v="30682.95"/>
    <n v="16517.05"/>
    <s v=""/>
    <x v="71"/>
    <s v=""/>
    <n v="0"/>
    <s v="@FM@"/>
    <s v="90"/>
    <s v=""/>
    <s v="038792313"/>
    <s v=""/>
    <s v="שיקו סופרי"/>
    <n v="16517.05"/>
    <d v="2024-01-01T00:00:00"/>
    <d v="2024-12-31T00:00:00"/>
    <n v="11"/>
    <n v="19"/>
    <n v="-7"/>
    <n v="65.010000000000005"/>
    <n v="1.7272727272727273"/>
    <x v="1"/>
    <x v="0"/>
  </r>
  <r>
    <m/>
    <m/>
    <x v="75"/>
    <x v="3"/>
    <s v="0800"/>
    <s v=""/>
    <d v="2024-01-14T00:00:00"/>
    <d v="2024-01-01T00:00:00"/>
    <d v="2024-12-31T00:00:00"/>
    <m/>
    <s v="20000183"/>
    <s v="מ. מ. בוקעאתא"/>
    <s v="500240015"/>
    <s v="3"/>
    <n v="60000"/>
    <s v="ILS"/>
    <n v="60000"/>
    <n v="31.5"/>
    <n v="0"/>
    <n v="18898.3"/>
    <n v="41101.699999999997"/>
    <s v=""/>
    <x v="72"/>
    <s v=""/>
    <n v="0"/>
    <s v="@FM@"/>
    <s v="90"/>
    <s v=""/>
    <s v="038792313"/>
    <s v=""/>
    <s v="שיקו סופרי"/>
    <n v="41101.699999999997"/>
    <d v="2024-01-01T00:00:00"/>
    <d v="2024-12-31T00:00:00"/>
    <n v="11"/>
    <n v="19"/>
    <n v="-7"/>
    <n v="31.5"/>
    <n v="1.7272727272727273"/>
    <x v="0"/>
    <x v="0"/>
  </r>
  <r>
    <m/>
    <m/>
    <x v="76"/>
    <x v="1"/>
    <s v="0800"/>
    <s v=""/>
    <d v="2024-01-14T00:00:00"/>
    <d v="2024-01-01T00:00:00"/>
    <d v="2024-12-31T00:00:00"/>
    <m/>
    <s v="40003296"/>
    <s v="קבוצת טראוב השקעות בע&quot;מ"/>
    <s v="511681967"/>
    <s v="3"/>
    <n v="618252.66"/>
    <s v="ILS"/>
    <n v="618252.66"/>
    <n v="96.35"/>
    <n v="595655.03"/>
    <n v="759866.07"/>
    <n v="33414.01"/>
    <s v=""/>
    <x v="73"/>
    <s v="X"/>
    <n v="0"/>
    <s v="@FM@"/>
    <s v="99"/>
    <s v=""/>
    <s v="038792313"/>
    <s v=""/>
    <s v="שיקו סופרי"/>
    <n v="22563.32"/>
    <d v="2024-01-01T00:00:00"/>
    <d v="2024-12-31T00:00:00"/>
    <n v="11"/>
    <n v="19"/>
    <n v="-7"/>
    <n v="96.35"/>
    <n v="1.7272727272727273"/>
    <x v="1"/>
    <x v="0"/>
  </r>
  <r>
    <m/>
    <m/>
    <x v="77"/>
    <x v="3"/>
    <s v="0800"/>
    <s v=""/>
    <d v="2024-01-14T00:00:00"/>
    <d v="2024-01-01T00:00:00"/>
    <d v="2024-12-31T00:00:00"/>
    <m/>
    <s v="70000036"/>
    <s v="ועד בית הלל 6 ירושלים"/>
    <s v=""/>
    <s v="3"/>
    <n v="11880"/>
    <s v="ILS"/>
    <n v="11880"/>
    <n v="88.89"/>
    <n v="0"/>
    <n v="10560"/>
    <n v="1320"/>
    <s v=""/>
    <x v="74"/>
    <s v=""/>
    <n v="0"/>
    <s v="@FM@"/>
    <s v="99"/>
    <s v=""/>
    <s v="038792313"/>
    <s v=""/>
    <s v="שיקו סופרי"/>
    <n v="1320"/>
    <d v="2024-01-01T00:00:00"/>
    <d v="2024-12-31T00:00:00"/>
    <n v="11"/>
    <n v="19"/>
    <n v="-7"/>
    <n v="88.89"/>
    <n v="1.7272727272727273"/>
    <x v="1"/>
    <x v="0"/>
  </r>
  <r>
    <m/>
    <m/>
    <x v="78"/>
    <x v="1"/>
    <s v="0800"/>
    <s v=""/>
    <d v="2024-01-14T00:00:00"/>
    <d v="2024-01-01T00:00:00"/>
    <d v="2024-12-31T00:00:00"/>
    <m/>
    <s v="42139225"/>
    <s v="אלטשולר שחם גמל ופנסיה בע&quot;מ"/>
    <s v="513173393"/>
    <s v="3"/>
    <n v="1784728.86"/>
    <s v="ILS"/>
    <n v="1784728.86"/>
    <n v="86.85"/>
    <n v="0"/>
    <n v="1753040.52"/>
    <n v="0"/>
    <s v=""/>
    <x v="75"/>
    <s v="X"/>
    <n v="0"/>
    <s v="@FM@"/>
    <s v="99"/>
    <s v=""/>
    <s v="038792313"/>
    <s v=""/>
    <s v="שיקו סופרי"/>
    <n v="301910.62"/>
    <d v="2024-01-01T00:00:00"/>
    <d v="2024-12-31T00:00:00"/>
    <n v="11"/>
    <n v="19"/>
    <n v="-7"/>
    <n v="86.85"/>
    <n v="1.7272727272727273"/>
    <x v="1"/>
    <x v="0"/>
  </r>
  <r>
    <m/>
    <m/>
    <x v="79"/>
    <x v="1"/>
    <s v="0800"/>
    <s v=""/>
    <d v="2024-01-14T00:00:00"/>
    <d v="2024-01-01T00:00:00"/>
    <d v="2024-12-31T00:00:00"/>
    <m/>
    <s v="40953456"/>
    <s v="אחים מואסי אחזקות בע&quot;מ"/>
    <s v="513985911"/>
    <s v="3"/>
    <n v="314146.05"/>
    <s v="ILS"/>
    <n v="314146.05"/>
    <n v="82.4"/>
    <n v="250071.84"/>
    <n v="271853.05"/>
    <n v="17065.71"/>
    <s v=""/>
    <x v="76"/>
    <s v="X"/>
    <n v="0"/>
    <s v="@FM@"/>
    <s v="99"/>
    <s v=""/>
    <s v="038792313"/>
    <s v=""/>
    <s v="שיקו סופרי"/>
    <n v="17065.71"/>
    <d v="2024-01-01T00:00:00"/>
    <d v="2024-12-31T00:00:00"/>
    <n v="11"/>
    <n v="19"/>
    <n v="-7"/>
    <n v="82.4"/>
    <n v="1.7272727272727273"/>
    <x v="1"/>
    <x v="0"/>
  </r>
  <r>
    <m/>
    <m/>
    <x v="80"/>
    <x v="1"/>
    <s v="0800"/>
    <s v=""/>
    <d v="2024-01-15T00:00:00"/>
    <d v="2024-01-01T00:00:00"/>
    <d v="2024-12-31T00:00:00"/>
    <m/>
    <s v="40004238"/>
    <s v="כלליר תפעול ואחזקה בע&quot;מ"/>
    <s v="510671456"/>
    <s v="3"/>
    <n v="524996.43000000005"/>
    <s v="ILS"/>
    <n v="524996.43000000005"/>
    <n v="43.36"/>
    <n v="0"/>
    <n v="226761.1"/>
    <n v="77469.350000000006"/>
    <s v=""/>
    <x v="77"/>
    <s v=""/>
    <n v="0"/>
    <s v="@FM@"/>
    <s v="99"/>
    <s v=""/>
    <s v="038792313"/>
    <s v=""/>
    <s v="שיקו סופרי"/>
    <n v="77469.36"/>
    <d v="2024-01-01T00:00:00"/>
    <d v="2024-12-31T00:00:00"/>
    <n v="11"/>
    <n v="19"/>
    <n v="-7"/>
    <n v="43.36"/>
    <n v="1.7272727272727273"/>
    <x v="0"/>
    <x v="0"/>
  </r>
  <r>
    <m/>
    <m/>
    <x v="81"/>
    <x v="1"/>
    <s v="0800"/>
    <s v=""/>
    <d v="2024-01-15T00:00:00"/>
    <d v="2024-01-01T00:00:00"/>
    <d v="2024-12-31T00:00:00"/>
    <m/>
    <s v="40005124"/>
    <s v="מגדל שלום מאיר בעמ"/>
    <s v="520027269"/>
    <s v="3"/>
    <n v="386292.83"/>
    <s v="ILS"/>
    <n v="386292.83"/>
    <n v="63.34"/>
    <n v="250520.94"/>
    <n v="244603.78"/>
    <n v="12348.64"/>
    <s v=""/>
    <x v="78"/>
    <s v=""/>
    <n v="0"/>
    <s v="@FM@"/>
    <s v="99"/>
    <s v=""/>
    <s v="038792313"/>
    <s v=""/>
    <s v="שיקו סופרי"/>
    <n v="12348.64"/>
    <d v="2024-01-01T00:00:00"/>
    <d v="2024-12-31T00:00:00"/>
    <n v="11"/>
    <n v="19"/>
    <n v="-7"/>
    <n v="63.34"/>
    <n v="1.7272727272727273"/>
    <x v="1"/>
    <x v="0"/>
  </r>
  <r>
    <m/>
    <m/>
    <x v="82"/>
    <x v="1"/>
    <s v="0800"/>
    <s v=""/>
    <d v="2024-01-15T00:00:00"/>
    <d v="2024-01-01T00:00:00"/>
    <d v="2024-12-31T00:00:00"/>
    <m/>
    <s v="40005124"/>
    <s v="מגדל שלום מאיר בעמ"/>
    <s v="520027269"/>
    <s v="3"/>
    <n v="527900.41"/>
    <s v="ILS"/>
    <n v="527900.41"/>
    <n v="97.92"/>
    <n v="527900.4"/>
    <n v="516902.51"/>
    <n v="0"/>
    <s v=""/>
    <x v="79"/>
    <s v=""/>
    <n v="0"/>
    <s v="@FM@"/>
    <s v="99"/>
    <s v=""/>
    <s v="038792313"/>
    <s v=""/>
    <s v="שיקו סופרי"/>
    <n v="0"/>
    <d v="2024-01-01T00:00:00"/>
    <d v="2024-12-31T00:00:00"/>
    <n v="11"/>
    <n v="19"/>
    <n v="-7"/>
    <n v="97.92"/>
    <n v="1.7272727272727273"/>
    <x v="1"/>
    <x v="0"/>
  </r>
  <r>
    <m/>
    <m/>
    <x v="83"/>
    <x v="1"/>
    <s v="0800"/>
    <s v=""/>
    <d v="2024-01-15T00:00:00"/>
    <d v="2024-01-01T00:00:00"/>
    <d v="2024-12-31T00:00:00"/>
    <m/>
    <s v="40139427"/>
    <s v="מרכז עירוני ניהול ואחזקה )אילת( 099"/>
    <s v="511526394"/>
    <s v="3"/>
    <n v="48901.919999999998"/>
    <s v="ILS"/>
    <n v="48901.919999999998"/>
    <n v="67.540000000000006"/>
    <n v="31149.84"/>
    <n v="33028.92"/>
    <n v="17752.07"/>
    <s v=""/>
    <x v="80"/>
    <s v="X"/>
    <n v="0"/>
    <s v="@FM@"/>
    <s v="99"/>
    <s v=""/>
    <s v="038792313"/>
    <s v=""/>
    <s v="שיקו סופרי"/>
    <n v="17752.07"/>
    <d v="2024-01-01T00:00:00"/>
    <d v="2024-12-31T00:00:00"/>
    <n v="11"/>
    <n v="19"/>
    <n v="-7"/>
    <n v="67.540000000000006"/>
    <n v="1.7272727272727273"/>
    <x v="1"/>
    <x v="0"/>
  </r>
  <r>
    <m/>
    <m/>
    <x v="84"/>
    <x v="3"/>
    <s v="0800"/>
    <s v=""/>
    <d v="2024-01-17T00:00:00"/>
    <d v="2024-01-01T00:00:00"/>
    <d v="2024-12-31T00:00:00"/>
    <m/>
    <s v="41452882"/>
    <s v="ריט 1 בע&quot;מ- סלע קפיטל"/>
    <s v="558261715"/>
    <s v="3"/>
    <n v="70800"/>
    <s v="ILS"/>
    <n v="70800"/>
    <n v="36.450000000000003"/>
    <n v="0"/>
    <n v="25806.99"/>
    <n v="44993.01"/>
    <s v=""/>
    <x v="81"/>
    <s v=""/>
    <n v="0"/>
    <s v="@FM@"/>
    <s v="90"/>
    <s v=""/>
    <s v="038792313"/>
    <s v=""/>
    <s v="שיקו סופרי"/>
    <n v="44993.01"/>
    <d v="2024-01-01T00:00:00"/>
    <d v="2024-12-31T00:00:00"/>
    <n v="11"/>
    <n v="19"/>
    <n v="-7"/>
    <n v="36.450000000000003"/>
    <n v="1.7272727272727273"/>
    <x v="0"/>
    <x v="0"/>
  </r>
  <r>
    <m/>
    <m/>
    <x v="85"/>
    <x v="3"/>
    <s v="0800"/>
    <s v=""/>
    <d v="2024-01-17T00:00:00"/>
    <d v="2024-01-01T00:00:00"/>
    <d v="2024-12-31T00:00:00"/>
    <m/>
    <s v="40470571"/>
    <s v="מלם שכר בע&quot;מ"/>
    <s v="513027102"/>
    <s v="3"/>
    <n v="1569400"/>
    <s v="ILS"/>
    <n v="1569400"/>
    <n v="96.38"/>
    <n v="0"/>
    <n v="1512639.59"/>
    <n v="56760.41"/>
    <s v=""/>
    <x v="82"/>
    <s v=""/>
    <n v="0"/>
    <s v="@FM@"/>
    <s v="07"/>
    <s v=""/>
    <s v="038792313"/>
    <s v=""/>
    <s v="ורוניק לוי"/>
    <n v="56760.41"/>
    <d v="2024-01-01T00:00:00"/>
    <d v="2024-12-31T00:00:00"/>
    <n v="11"/>
    <n v="19"/>
    <n v="-7"/>
    <n v="96.38"/>
    <n v="1.7272727272727273"/>
    <x v="1"/>
    <x v="0"/>
  </r>
  <r>
    <m/>
    <m/>
    <x v="86"/>
    <x v="1"/>
    <s v="0800"/>
    <s v=""/>
    <d v="2024-01-29T00:00:00"/>
    <d v="2024-01-01T00:00:00"/>
    <d v="2024-12-31T00:00:00"/>
    <m/>
    <s v="40003734"/>
    <s v="חב המשקם לתעסוקת קשישים ובעלי כושר"/>
    <s v="510355720"/>
    <s v="3"/>
    <n v="353072.38"/>
    <s v="ILS"/>
    <n v="353072.38"/>
    <n v="84.76"/>
    <n v="349559.25"/>
    <n v="296711.01"/>
    <n v="485.17"/>
    <s v=""/>
    <x v="83"/>
    <s v=""/>
    <n v="0"/>
    <s v="@FM@"/>
    <s v="07"/>
    <s v=""/>
    <s v="038792313"/>
    <s v=""/>
    <s v="שיקו סופרי"/>
    <n v="485.17"/>
    <d v="2024-01-01T00:00:00"/>
    <d v="2024-12-31T00:00:00"/>
    <n v="11"/>
    <n v="19"/>
    <n v="-7"/>
    <n v="84.76"/>
    <n v="1.7272727272727273"/>
    <x v="1"/>
    <x v="0"/>
  </r>
  <r>
    <m/>
    <m/>
    <x v="87"/>
    <x v="1"/>
    <s v="0800"/>
    <s v=""/>
    <d v="2024-01-29T00:00:00"/>
    <d v="2024-01-01T00:00:00"/>
    <d v="2024-12-31T00:00:00"/>
    <m/>
    <s v="40003734"/>
    <s v="חב המשקם לתעסוקת קשישים ובעלי כושר"/>
    <s v="510355720"/>
    <s v="3"/>
    <n v="590514.48"/>
    <s v="ILS"/>
    <n v="590514.48"/>
    <n v="88.36"/>
    <n v="577397.02"/>
    <n v="517375.6"/>
    <n v="9591.7900000000009"/>
    <s v=""/>
    <x v="11"/>
    <s v=""/>
    <n v="0"/>
    <s v="@FM@"/>
    <s v="23"/>
    <s v="10"/>
    <s v="038792313"/>
    <s v=""/>
    <s v="שיקו סופרי"/>
    <n v="9591.7900000000009"/>
    <d v="2024-01-01T00:00:00"/>
    <d v="2024-12-31T00:00:00"/>
    <n v="11"/>
    <n v="19"/>
    <n v="-7"/>
    <n v="88.36"/>
    <n v="1.7272727272727273"/>
    <x v="1"/>
    <x v="0"/>
  </r>
  <r>
    <m/>
    <m/>
    <x v="88"/>
    <x v="3"/>
    <s v="0800"/>
    <s v=""/>
    <d v="2024-01-30T00:00:00"/>
    <d v="2024-01-01T00:00:00"/>
    <d v="2025-05-31T00:00:00"/>
    <m/>
    <s v="40366984"/>
    <s v="זקן אמיר"/>
    <s v="024612103"/>
    <s v="3"/>
    <n v="1267286.96"/>
    <s v="ILS"/>
    <n v="1267286.96"/>
    <n v="95.79"/>
    <n v="0"/>
    <n v="1184933.2"/>
    <n v="62435.95"/>
    <s v=""/>
    <x v="84"/>
    <s v="X"/>
    <n v="0"/>
    <s v="@FM@"/>
    <s v="01"/>
    <s v=""/>
    <s v="038792313"/>
    <s v=""/>
    <s v="הדר גור"/>
    <n v="53387.85"/>
    <d v="2024-01-01T00:00:00"/>
    <d v="2025-05-31T00:00:00"/>
    <n v="16"/>
    <n v="19"/>
    <n v="-2"/>
    <n v="95.79"/>
    <n v="1.1875"/>
    <x v="1"/>
    <x v="0"/>
  </r>
  <r>
    <m/>
    <m/>
    <x v="89"/>
    <x v="1"/>
    <s v="0800"/>
    <s v=""/>
    <d v="2024-02-04T00:00:00"/>
    <d v="2024-01-01T00:00:00"/>
    <d v="2025-08-31T00:00:00"/>
    <m/>
    <s v="40017577"/>
    <s v="מרכז ארצי לבחינות ולהערכה"/>
    <s v=""/>
    <s v="3"/>
    <n v="658450"/>
    <s v="ILS"/>
    <n v="658450"/>
    <n v="46.75"/>
    <n v="0"/>
    <n v="307800"/>
    <n v="410771.19"/>
    <s v=""/>
    <x v="85"/>
    <s v="X"/>
    <n v="0"/>
    <s v="@FM@"/>
    <s v="01"/>
    <s v=""/>
    <s v="038792313"/>
    <s v=""/>
    <s v="לימור ניזרי"/>
    <n v="350650"/>
    <d v="2024-01-01T00:00:00"/>
    <d v="2025-08-31T00:00:00"/>
    <n v="19"/>
    <n v="19"/>
    <n v="0"/>
    <n v="46.75"/>
    <n v="1"/>
    <x v="0"/>
    <x v="0"/>
  </r>
  <r>
    <m/>
    <m/>
    <x v="90"/>
    <x v="3"/>
    <s v="0800"/>
    <s v=""/>
    <d v="2024-02-07T00:00:00"/>
    <d v="2024-01-01T00:00:00"/>
    <d v="2024-12-31T00:00:00"/>
    <m/>
    <s v="10000192"/>
    <s v="מינהל הדיור הממשלתי"/>
    <s v="500105994"/>
    <s v="3"/>
    <n v="135603000"/>
    <s v="ILS"/>
    <n v="135603000"/>
    <n v="99.94"/>
    <n v="0"/>
    <n v="136689617.05000001"/>
    <n v="83382.95"/>
    <s v=""/>
    <x v="86"/>
    <s v=""/>
    <n v="0"/>
    <s v="@FM@"/>
    <s v="99"/>
    <s v=""/>
    <s v="038792313"/>
    <s v=""/>
    <s v=""/>
    <n v="83382.95"/>
    <d v="2024-01-01T00:00:00"/>
    <d v="2024-12-31T00:00:00"/>
    <n v="11"/>
    <n v="19"/>
    <n v="-7"/>
    <n v="99.94"/>
    <n v="1.7272727272727273"/>
    <x v="1"/>
    <x v="0"/>
  </r>
  <r>
    <m/>
    <m/>
    <x v="91"/>
    <x v="2"/>
    <s v="0800"/>
    <s v=""/>
    <d v="2024-02-08T00:00:00"/>
    <d v="2024-01-01T00:00:00"/>
    <d v="2024-12-31T00:00:00"/>
    <m/>
    <s v="40007226"/>
    <s v="בית השנהב - חניונים בע&quot;מ"/>
    <s v="513069013"/>
    <s v="3"/>
    <n v="50413.29"/>
    <s v="ILS"/>
    <n v="50413.29"/>
    <n v="0"/>
    <n v="0"/>
    <n v="0"/>
    <n v="50413.29"/>
    <s v=""/>
    <x v="87"/>
    <s v=""/>
    <n v="0"/>
    <s v="@FM@"/>
    <s v="23"/>
    <s v="57"/>
    <s v="038792313"/>
    <s v=""/>
    <s v="מאיה לוי"/>
    <n v="50413.29"/>
    <d v="2024-01-01T00:00:00"/>
    <d v="2024-12-31T00:00:00"/>
    <n v="11"/>
    <n v="19"/>
    <n v="-7"/>
    <n v="0"/>
    <n v="1.7272727272727273"/>
    <x v="0"/>
    <x v="0"/>
  </r>
  <r>
    <m/>
    <m/>
    <x v="92"/>
    <x v="1"/>
    <s v="0800"/>
    <s v=""/>
    <d v="2024-02-11T00:00:00"/>
    <d v="2024-01-01T00:00:00"/>
    <d v="2024-12-31T00:00:00"/>
    <m/>
    <s v="41120062"/>
    <s v="קניון סימול אשדוד עסקה"/>
    <s v="558178240"/>
    <s v="3"/>
    <n v="28801.38"/>
    <s v="ILS"/>
    <n v="28801.38"/>
    <n v="87.59"/>
    <n v="25272"/>
    <n v="25201.08"/>
    <n v="3529.38"/>
    <s v=""/>
    <x v="88"/>
    <s v=""/>
    <n v="0"/>
    <s v="@FM@"/>
    <s v="23"/>
    <s v="57"/>
    <s v="038792313"/>
    <s v=""/>
    <s v="שיקו סופרי"/>
    <n v="3529.38"/>
    <d v="2024-01-01T00:00:00"/>
    <d v="2024-12-31T00:00:00"/>
    <n v="11"/>
    <n v="19"/>
    <n v="-7"/>
    <n v="87.59"/>
    <n v="1.7272727272727273"/>
    <x v="1"/>
    <x v="0"/>
  </r>
  <r>
    <m/>
    <m/>
    <x v="93"/>
    <x v="1"/>
    <s v="0800"/>
    <s v=""/>
    <d v="2024-02-12T00:00:00"/>
    <d v="2024-01-01T00:00:00"/>
    <d v="2024-12-31T00:00:00"/>
    <m/>
    <s v="40003288"/>
    <s v="ג.ט.י. הגן הטכנולוגי ירושלים בע&quot;מ"/>
    <s v="511590275"/>
    <s v="3"/>
    <n v="22160.400000000001"/>
    <s v="ILS"/>
    <n v="22160.400000000001"/>
    <n v="14.56"/>
    <n v="6595.25"/>
    <n v="3198.05"/>
    <n v="18934.75"/>
    <s v=""/>
    <x v="89"/>
    <s v=""/>
    <n v="0"/>
    <s v="@FM@"/>
    <s v="23"/>
    <s v="57"/>
    <s v="038792313"/>
    <s v=""/>
    <s v=""/>
    <n v="18934.75"/>
    <d v="2024-01-01T00:00:00"/>
    <d v="2024-12-31T00:00:00"/>
    <n v="11"/>
    <n v="19"/>
    <n v="-7"/>
    <n v="14.56"/>
    <n v="1.7272727272727273"/>
    <x v="0"/>
    <x v="0"/>
  </r>
  <r>
    <m/>
    <m/>
    <x v="94"/>
    <x v="2"/>
    <s v="0800"/>
    <s v=""/>
    <d v="2024-02-14T00:00:00"/>
    <d v="2024-02-11T00:00:00"/>
    <d v="2026-02-11T00:00:00"/>
    <m/>
    <s v="40485127"/>
    <s v="א. שמים קבלנות וקומפלטים בע&quot;מ"/>
    <s v="512738634"/>
    <s v="3"/>
    <n v="47765.22"/>
    <s v="ILS"/>
    <n v="47765.22"/>
    <n v="35.020000000000003"/>
    <n v="16637.75"/>
    <n v="16584.75"/>
    <n v="31038.720000000001"/>
    <s v=""/>
    <x v="90"/>
    <s v=""/>
    <n v="0"/>
    <s v="@FM@"/>
    <s v="23"/>
    <s v="57"/>
    <s v="038792313"/>
    <s v=""/>
    <s v="עוזי נעים"/>
    <n v="31038.720000000001"/>
    <d v="2024-02-11T00:00:00"/>
    <d v="2026-02-11T00:00:00"/>
    <n v="24"/>
    <n v="17"/>
    <n v="6"/>
    <n v="35.020000000000003"/>
    <n v="0.70833333333333337"/>
    <x v="1"/>
    <x v="0"/>
  </r>
  <r>
    <m/>
    <m/>
    <x v="95"/>
    <x v="1"/>
    <s v="0800"/>
    <s v=""/>
    <d v="2024-02-18T00:00:00"/>
    <d v="2024-01-01T00:00:00"/>
    <d v="2024-12-31T00:00:00"/>
    <m/>
    <s v="40003444"/>
    <s v="המרכזית ירושלים"/>
    <s v="557631306"/>
    <s v="3"/>
    <n v="50391.9"/>
    <s v="ILS"/>
    <n v="50391.9"/>
    <n v="83.71"/>
    <n v="41827.5"/>
    <n v="41827.5"/>
    <n v="8206.9"/>
    <s v=""/>
    <x v="91"/>
    <s v=""/>
    <n v="0"/>
    <s v="@FM@"/>
    <s v="23"/>
    <s v="01"/>
    <s v="038792313"/>
    <s v=""/>
    <s v=""/>
    <n v="8206.9"/>
    <d v="2024-01-01T00:00:00"/>
    <d v="2024-12-31T00:00:00"/>
    <n v="11"/>
    <n v="19"/>
    <n v="-7"/>
    <n v="83.71"/>
    <n v="1.7272727272727273"/>
    <x v="1"/>
    <x v="0"/>
  </r>
  <r>
    <m/>
    <m/>
    <x v="96"/>
    <x v="2"/>
    <s v="0800"/>
    <s v=""/>
    <d v="2024-02-20T00:00:00"/>
    <d v="2024-01-01T00:00:00"/>
    <d v="2024-12-31T00:00:00"/>
    <m/>
    <s v="41579650"/>
    <s v="שיכון ובינוי -סולל בונה נצרת עילית"/>
    <s v="550278196"/>
    <s v="3"/>
    <n v="4292.08"/>
    <s v="ILS"/>
    <n v="4292.08"/>
    <n v="0"/>
    <n v="0"/>
    <n v="0"/>
    <n v="4292.08"/>
    <s v=""/>
    <x v="92"/>
    <s v=""/>
    <n v="0"/>
    <s v="@FM@"/>
    <s v="23"/>
    <s v="57"/>
    <s v="038792313"/>
    <s v=""/>
    <s v="מאיה לוי"/>
    <n v="4292.08"/>
    <d v="2024-01-01T00:00:00"/>
    <d v="2024-12-31T00:00:00"/>
    <n v="11"/>
    <n v="19"/>
    <n v="-7"/>
    <n v="0"/>
    <n v="1.7272727272727273"/>
    <x v="0"/>
    <x v="0"/>
  </r>
  <r>
    <m/>
    <m/>
    <x v="97"/>
    <x v="0"/>
    <s v="0800"/>
    <s v=""/>
    <d v="2024-02-20T00:00:00"/>
    <d v="2024-01-01T00:00:00"/>
    <d v="2024-12-31T00:00:00"/>
    <m/>
    <s v="42064682"/>
    <s v="י.ע שרותים והשקעות בע&quot;מ"/>
    <s v="512916362"/>
    <s v="3"/>
    <n v="35299.699999999997"/>
    <s v="ILS"/>
    <n v="35299.699999999997"/>
    <n v="57.36"/>
    <n v="20248.2"/>
    <n v="20248.2"/>
    <n v="15051.5"/>
    <s v=""/>
    <x v="93"/>
    <s v=""/>
    <n v="0"/>
    <s v="@FM@"/>
    <s v="23"/>
    <s v="57"/>
    <s v="038792313"/>
    <s v=" 12,608.85"/>
    <s v="שיקו סופרי"/>
    <n v="15051.5"/>
    <d v="2024-01-01T00:00:00"/>
    <d v="2024-12-31T00:00:00"/>
    <n v="11"/>
    <n v="19"/>
    <n v="-7"/>
    <n v="57.36"/>
    <n v="1.7272727272727273"/>
    <x v="1"/>
    <x v="0"/>
  </r>
  <r>
    <m/>
    <m/>
    <x v="98"/>
    <x v="0"/>
    <s v="0800"/>
    <s v=""/>
    <d v="2024-02-20T00:00:00"/>
    <d v="2024-01-01T00:00:00"/>
    <d v="2024-12-31T00:00:00"/>
    <m/>
    <s v="40219462"/>
    <s v="קורן אמ.אס.תי אחזקות בע&quot;מ"/>
    <s v="511826810"/>
    <s v="3"/>
    <n v="32198.400000000001"/>
    <s v="ILS"/>
    <n v="32198.400000000001"/>
    <n v="97.12"/>
    <n v="31272.12"/>
    <n v="31272.12"/>
    <n v="926.28"/>
    <s v=""/>
    <x v="94"/>
    <s v=""/>
    <n v="0"/>
    <s v="@FM@"/>
    <s v="23"/>
    <s v="57"/>
    <s v="038792313"/>
    <s v="791.68"/>
    <s v=""/>
    <n v="926.28"/>
    <d v="2024-01-01T00:00:00"/>
    <d v="2024-12-31T00:00:00"/>
    <n v="11"/>
    <n v="19"/>
    <n v="-7"/>
    <n v="97.12"/>
    <n v="1.7272727272727273"/>
    <x v="1"/>
    <x v="0"/>
  </r>
  <r>
    <m/>
    <m/>
    <x v="99"/>
    <x v="2"/>
    <s v="0800"/>
    <s v=""/>
    <d v="2024-02-20T00:00:00"/>
    <m/>
    <m/>
    <m/>
    <s v="40003385"/>
    <s v="בית הרכב בע&quot;מ"/>
    <s v="520025248"/>
    <s v="3"/>
    <n v="21521.22"/>
    <s v="ILS"/>
    <n v="21521.22"/>
    <n v="93.45"/>
    <n v="21028.83"/>
    <n v="20107.830000000002"/>
    <n v="492.39"/>
    <s v=""/>
    <x v="95"/>
    <s v=""/>
    <n v="0"/>
    <s v="@FM@"/>
    <s v="99"/>
    <s v=""/>
    <s v="038792313"/>
    <s v=""/>
    <s v="מאיה לוי"/>
    <n v="492.39"/>
    <d v="2024-02-20T00:00:00"/>
    <d v="2025-12-31T00:00:00"/>
    <n v="22"/>
    <n v="17"/>
    <n v="4"/>
    <n v="93.45"/>
    <n v="0.77272727272727271"/>
    <x v="1"/>
    <x v="0"/>
  </r>
  <r>
    <m/>
    <m/>
    <x v="100"/>
    <x v="1"/>
    <s v="0800"/>
    <s v=""/>
    <d v="2024-02-26T00:00:00"/>
    <d v="2024-01-01T00:00:00"/>
    <d v="2024-12-31T00:00:00"/>
    <m/>
    <s v="40440972"/>
    <s v="תפארת העיר - חברה לבנין להשקעות בע&quot;"/>
    <s v="511232506"/>
    <s v="3"/>
    <n v="5014.4399999999996"/>
    <s v="ILS"/>
    <n v="5014.4399999999996"/>
    <n v="84.8"/>
    <n v="4240.49"/>
    <n v="4240.49"/>
    <n v="766.76"/>
    <s v=""/>
    <x v="96"/>
    <s v=""/>
    <n v="0"/>
    <s v="@FM@"/>
    <s v="23"/>
    <s v="57"/>
    <s v="038792313"/>
    <s v=""/>
    <s v=""/>
    <n v="766.76"/>
    <d v="2024-01-01T00:00:00"/>
    <d v="2024-12-31T00:00:00"/>
    <n v="11"/>
    <n v="19"/>
    <n v="-7"/>
    <n v="84.8"/>
    <n v="1.7272727272727273"/>
    <x v="1"/>
    <x v="0"/>
  </r>
  <r>
    <m/>
    <m/>
    <x v="101"/>
    <x v="0"/>
    <s v="0800"/>
    <s v=""/>
    <d v="2024-02-26T00:00:00"/>
    <d v="2024-01-01T00:00:00"/>
    <d v="2024-12-31T00:00:00"/>
    <m/>
    <s v="40003384"/>
    <s v="מ.ת.מ. מבני תעשיה ומלאכה בע&quot;מ"/>
    <s v="520024266"/>
    <s v="3"/>
    <n v="50427.33"/>
    <s v="ILS"/>
    <n v="50427.33"/>
    <n v="20.78"/>
    <n v="10640.43"/>
    <n v="10480.040000000001"/>
    <n v="39947.29"/>
    <s v=""/>
    <x v="97"/>
    <s v=""/>
    <n v="0"/>
    <s v="@FM@"/>
    <s v="23"/>
    <s v="57"/>
    <s v="038792313"/>
    <s v=" 33,697.43"/>
    <s v="שיקו סופרי"/>
    <n v="39947.29"/>
    <d v="2024-01-01T00:00:00"/>
    <d v="2024-12-31T00:00:00"/>
    <n v="11"/>
    <n v="19"/>
    <n v="-7"/>
    <n v="20.78"/>
    <n v="1.7272727272727273"/>
    <x v="0"/>
    <x v="0"/>
  </r>
  <r>
    <m/>
    <m/>
    <x v="102"/>
    <x v="0"/>
    <s v="0800"/>
    <s v=""/>
    <d v="2024-02-29T00:00:00"/>
    <d v="2024-02-01T00:00:00"/>
    <d v="2026-01-31T00:00:00"/>
    <m/>
    <s v="40358212"/>
    <s v="טי. אנד. אם סער בטחון בע&quot;מ"/>
    <s v="511635625"/>
    <s v="3"/>
    <n v="67915608"/>
    <s v="ILS"/>
    <n v="67915608"/>
    <n v="44.26"/>
    <n v="30917605.57"/>
    <n v="30057852.829999998"/>
    <n v="37857755.219999999"/>
    <s v=""/>
    <x v="98"/>
    <s v=""/>
    <n v="0"/>
    <s v="@FM@"/>
    <s v="01"/>
    <s v=""/>
    <s v="038792313"/>
    <s v=" 31,200,741.50"/>
    <s v="נעמה נעמי שלום שמואל"/>
    <n v="37857755.219999999"/>
    <d v="2024-02-01T00:00:00"/>
    <d v="2026-01-31T00:00:00"/>
    <n v="23"/>
    <n v="18"/>
    <n v="5"/>
    <n v="44.26"/>
    <n v="0.78260869565217395"/>
    <x v="0"/>
    <x v="0"/>
  </r>
  <r>
    <m/>
    <m/>
    <x v="103"/>
    <x v="0"/>
    <s v="0800"/>
    <s v=""/>
    <d v="2024-03-07T00:00:00"/>
    <d v="2024-01-15T00:00:00"/>
    <d v="2024-12-31T00:00:00"/>
    <m/>
    <s v="40951865"/>
    <s v="קבוצת עזריאלי בע&quot;מ"/>
    <s v="510960719"/>
    <s v="3"/>
    <n v="1754424"/>
    <s v="ILS"/>
    <n v="1754424"/>
    <n v="78.489999999999995"/>
    <n v="1532473.43"/>
    <n v="1377132.16"/>
    <n v="377291.84"/>
    <s v=""/>
    <x v="99"/>
    <s v=""/>
    <n v="0"/>
    <s v="@FM@"/>
    <s v="23"/>
    <s v="01"/>
    <s v="038792313"/>
    <s v=" 78,835.33"/>
    <s v="שיקו סופרי"/>
    <n v="377291.84"/>
    <d v="2024-01-15T00:00:00"/>
    <d v="2024-12-31T00:00:00"/>
    <n v="11"/>
    <n v="18"/>
    <n v="-7"/>
    <n v="78.489999999999995"/>
    <n v="1.6363636363636365"/>
    <x v="1"/>
    <x v="0"/>
  </r>
  <r>
    <m/>
    <m/>
    <x v="104"/>
    <x v="1"/>
    <s v="0800"/>
    <s v=""/>
    <d v="2024-03-07T00:00:00"/>
    <d v="2024-04-01T00:00:00"/>
    <d v="2025-03-31T00:00:00"/>
    <m/>
    <s v="40223293"/>
    <s v="טרנס טרה אינווסטמנטס בע&quot;מ"/>
    <s v="520040312"/>
    <s v="3"/>
    <n v="107616"/>
    <s v="ILS"/>
    <n v="107616"/>
    <n v="75"/>
    <n v="80028"/>
    <n v="91672.39"/>
    <n v="31862.71"/>
    <s v=""/>
    <x v="100"/>
    <s v="X"/>
    <n v="0"/>
    <s v="@FM@"/>
    <s v="07"/>
    <s v=""/>
    <s v="038792313"/>
    <s v=""/>
    <s v="שיקו סופרי"/>
    <n v="26904"/>
    <d v="2024-04-01T00:00:00"/>
    <d v="2025-03-31T00:00:00"/>
    <n v="11"/>
    <n v="16"/>
    <n v="-4"/>
    <n v="75"/>
    <n v="1.4545454545454546"/>
    <x v="1"/>
    <x v="0"/>
  </r>
  <r>
    <m/>
    <m/>
    <x v="105"/>
    <x v="1"/>
    <s v="0800"/>
    <s v=""/>
    <d v="2024-03-10T00:00:00"/>
    <d v="2024-02-01T00:00:00"/>
    <d v="2025-01-31T00:00:00"/>
    <m/>
    <s v="40510797"/>
    <s v="פלאקסי ישראל בע&quot;מ"/>
    <s v="512768706"/>
    <s v="3"/>
    <n v="151282.04"/>
    <s v="ILS"/>
    <n v="151282.04"/>
    <n v="75.94"/>
    <n v="114169.93"/>
    <n v="113995"/>
    <n v="42641.45"/>
    <s v=""/>
    <x v="101"/>
    <s v="X"/>
    <n v="0"/>
    <s v="@FM@"/>
    <s v="01"/>
    <s v=""/>
    <s v="038792313"/>
    <s v=""/>
    <s v="גלעד גור"/>
    <n v="36400.370000000003"/>
    <d v="2024-02-01T00:00:00"/>
    <d v="2025-01-31T00:00:00"/>
    <n v="11"/>
    <n v="18"/>
    <n v="-6"/>
    <n v="75.94"/>
    <n v="1.6363636363636365"/>
    <x v="1"/>
    <x v="0"/>
  </r>
  <r>
    <m/>
    <m/>
    <x v="106"/>
    <x v="2"/>
    <s v="0800"/>
    <s v=""/>
    <d v="2024-03-17T00:00:00"/>
    <d v="2024-03-01T00:00:00"/>
    <d v="2024-12-31T00:00:00"/>
    <m/>
    <s v="42764001"/>
    <s v="חניון בית המשפט טבריה, ניהול בע&quot;מ"/>
    <s v="516784253"/>
    <s v="3"/>
    <n v="50405.16"/>
    <s v="ILS"/>
    <n v="50405.16"/>
    <n v="92.2"/>
    <n v="46078.16"/>
    <n v="46078.16"/>
    <n v="3933.18"/>
    <s v=""/>
    <x v="94"/>
    <s v=""/>
    <n v="0"/>
    <s v="@FM@"/>
    <s v="99"/>
    <s v=""/>
    <s v="038792313"/>
    <s v=""/>
    <s v="שיקו סופרי"/>
    <n v="3933.18"/>
    <d v="2024-03-01T00:00:00"/>
    <d v="2024-12-31T00:00:00"/>
    <n v="9"/>
    <n v="17"/>
    <n v="-7"/>
    <n v="92.2"/>
    <n v="1.8888888888888888"/>
    <x v="1"/>
    <x v="0"/>
  </r>
  <r>
    <m/>
    <m/>
    <x v="107"/>
    <x v="1"/>
    <s v="0800"/>
    <s v=""/>
    <d v="2024-03-17T00:00:00"/>
    <d v="2024-01-01T00:00:00"/>
    <d v="2024-03-31T00:00:00"/>
    <m/>
    <s v="42295972"/>
    <s v="נוף הפארק הדס קפיטל בע&quot;מ"/>
    <s v="516264579"/>
    <s v="3"/>
    <n v="2281.1799999999998"/>
    <s v="ILS"/>
    <n v="2281.1799999999998"/>
    <n v="0"/>
    <n v="0"/>
    <n v="0"/>
    <n v="2281.1799999999998"/>
    <s v=""/>
    <x v="102"/>
    <s v=""/>
    <n v="0"/>
    <s v="@FM@"/>
    <s v="99"/>
    <s v=""/>
    <s v="038792313"/>
    <s v=""/>
    <s v="שיקו סופרי"/>
    <n v="2281.1799999999998"/>
    <d v="2024-01-01T00:00:00"/>
    <d v="2024-03-31T00:00:00"/>
    <n v="2"/>
    <n v="19"/>
    <n v="-16"/>
    <n v="0"/>
    <n v="9.5"/>
    <x v="0"/>
    <x v="0"/>
  </r>
  <r>
    <m/>
    <m/>
    <x v="108"/>
    <x v="0"/>
    <s v="0800"/>
    <s v=""/>
    <d v="2024-03-17T00:00:00"/>
    <d v="2024-01-01T00:00:00"/>
    <d v="2024-12-31T00:00:00"/>
    <m/>
    <s v="40458062"/>
    <s v="שרקת מווקף סיאראת אלזהראא בע&quot;מ"/>
    <s v="514453240"/>
    <s v="3"/>
    <n v="274822"/>
    <s v="ILS"/>
    <n v="274822"/>
    <n v="86.07"/>
    <n v="236706.15"/>
    <n v="236538.9"/>
    <n v="38283.1"/>
    <s v=""/>
    <x v="103"/>
    <s v=""/>
    <n v="0"/>
    <s v="@FM@"/>
    <s v="23"/>
    <s v="01"/>
    <s v="038792313"/>
    <s v=" 30,730.00"/>
    <s v="שיקו סופרי"/>
    <n v="38283.1"/>
    <d v="2024-01-01T00:00:00"/>
    <d v="2024-12-31T00:00:00"/>
    <n v="11"/>
    <n v="19"/>
    <n v="-7"/>
    <n v="86.07"/>
    <n v="1.7272727272727273"/>
    <x v="1"/>
    <x v="0"/>
  </r>
  <r>
    <m/>
    <m/>
    <x v="109"/>
    <x v="0"/>
    <s v="0800"/>
    <s v=""/>
    <d v="2024-03-18T00:00:00"/>
    <d v="2024-01-01T00:00:00"/>
    <d v="2025-12-31T00:00:00"/>
    <m/>
    <s v="40005174"/>
    <s v="בלנד שפות"/>
    <s v="540179223"/>
    <s v="3"/>
    <n v="4012000"/>
    <s v="ILS"/>
    <n v="4012000"/>
    <n v="51.76"/>
    <n v="2102111.67"/>
    <n v="2261368.5699999998"/>
    <n v="2163345.27"/>
    <s v=""/>
    <x v="104"/>
    <s v="X"/>
    <n v="0"/>
    <s v="@FM@"/>
    <s v="01"/>
    <s v=""/>
    <s v="038792313"/>
    <s v="  1,506,047.60"/>
    <s v="אורטל מויאל"/>
    <n v="1935273.82"/>
    <d v="2024-01-01T00:00:00"/>
    <d v="2025-12-31T00:00:00"/>
    <n v="23"/>
    <n v="19"/>
    <n v="4"/>
    <n v="51.76"/>
    <n v="0.82608695652173914"/>
    <x v="1"/>
    <x v="0"/>
  </r>
  <r>
    <m/>
    <m/>
    <x v="110"/>
    <x v="0"/>
    <s v="0800"/>
    <s v=""/>
    <d v="2024-03-18T00:00:00"/>
    <d v="2024-01-01T00:00:00"/>
    <d v="2025-12-31T00:00:00"/>
    <m/>
    <s v="40473934"/>
    <s v="אולטקסט שרותי משרד מתקדמים בע&quot;מ"/>
    <s v="514503713"/>
    <s v="3"/>
    <n v="3107122.7"/>
    <s v="ILS"/>
    <n v="3107122.7"/>
    <n v="57.4"/>
    <n v="1786539.21"/>
    <n v="1956928.64"/>
    <n v="1479628.13"/>
    <s v=""/>
    <x v="104"/>
    <s v="X"/>
    <n v="0"/>
    <s v="@FM@"/>
    <s v="01"/>
    <s v=""/>
    <s v="038792313"/>
    <s v="  1,111,187.44"/>
    <s v="אורטל מויאל"/>
    <n v="1323637.81"/>
    <d v="2024-01-01T00:00:00"/>
    <d v="2025-12-31T00:00:00"/>
    <n v="23"/>
    <n v="19"/>
    <n v="4"/>
    <n v="57.4"/>
    <n v="0.82608695652173914"/>
    <x v="1"/>
    <x v="0"/>
  </r>
  <r>
    <m/>
    <m/>
    <x v="111"/>
    <x v="2"/>
    <s v="0800"/>
    <s v=""/>
    <d v="2024-03-19T00:00:00"/>
    <d v="2024-02-05T00:00:00"/>
    <d v="2025-12-31T00:00:00"/>
    <m/>
    <s v="41449525"/>
    <s v="אפי נכסים זכיינות ירושלים 2013 בע&quot;מ"/>
    <s v="514872266"/>
    <s v="3"/>
    <n v="2823931.16"/>
    <s v="ILS"/>
    <n v="2823931.16"/>
    <n v="49.01"/>
    <n v="1383920.6"/>
    <n v="1383920.6"/>
    <n v="1440010.56"/>
    <s v=""/>
    <x v="105"/>
    <s v=""/>
    <n v="0"/>
    <s v="@FM@"/>
    <s v="07"/>
    <s v=""/>
    <s v="038792313"/>
    <s v=""/>
    <s v="עידן אילן"/>
    <n v="1440010.56"/>
    <d v="2024-02-05T00:00:00"/>
    <d v="2025-12-31T00:00:00"/>
    <n v="22"/>
    <n v="17"/>
    <n v="4"/>
    <n v="49.01"/>
    <n v="0.77272727272727271"/>
    <x v="0"/>
    <x v="0"/>
  </r>
  <r>
    <m/>
    <m/>
    <x v="112"/>
    <x v="0"/>
    <s v="0800"/>
    <s v=""/>
    <d v="2024-03-24T00:00:00"/>
    <d v="2024-06-01T00:00:00"/>
    <d v="2025-05-31T00:00:00"/>
    <m/>
    <s v="42482357"/>
    <s v="חניון בית המשפט חדרה, ניהול בע&quot;מ"/>
    <s v="515956167"/>
    <s v="3"/>
    <n v="50427.35"/>
    <s v="ILS"/>
    <n v="50427.35"/>
    <n v="19.93"/>
    <n v="14927.11"/>
    <n v="10049.23"/>
    <n v="40378.120000000003"/>
    <s v=""/>
    <x v="106"/>
    <s v=""/>
    <n v="0"/>
    <s v="@FM@"/>
    <s v="23"/>
    <s v="57"/>
    <s v="038792313"/>
    <s v=" 30,000.37"/>
    <s v="שיקו סופרי"/>
    <n v="40378.120000000003"/>
    <d v="2024-06-01T00:00:00"/>
    <d v="2025-05-31T00:00:00"/>
    <n v="11"/>
    <n v="14"/>
    <n v="-2"/>
    <n v="19.93"/>
    <n v="1.2727272727272727"/>
    <x v="0"/>
    <x v="0"/>
  </r>
  <r>
    <m/>
    <m/>
    <x v="113"/>
    <x v="0"/>
    <s v="0800"/>
    <s v=""/>
    <d v="2024-03-26T00:00:00"/>
    <d v="2024-02-01T00:00:00"/>
    <d v="2026-01-31T00:00:00"/>
    <m/>
    <s v="40362209"/>
    <s v="רפואון בע&quot;מ"/>
    <s v="513192831"/>
    <s v="3"/>
    <n v="1475999.93"/>
    <s v="ILS"/>
    <n v="1475999.93"/>
    <n v="63.61"/>
    <n v="1048509.74"/>
    <n v="938909.17"/>
    <n v="578518.82999999996"/>
    <s v=""/>
    <x v="107"/>
    <s v="X"/>
    <n v="0"/>
    <s v="@FM@"/>
    <s v="01"/>
    <s v=""/>
    <s v="038792313"/>
    <s v="358,744.89"/>
    <s v="אורן פרץ"/>
    <n v="537090.76"/>
    <d v="2024-02-01T00:00:00"/>
    <d v="2026-01-31T00:00:00"/>
    <n v="23"/>
    <n v="18"/>
    <n v="5"/>
    <n v="63.61"/>
    <n v="0.78260869565217395"/>
    <x v="1"/>
    <x v="0"/>
  </r>
  <r>
    <m/>
    <m/>
    <x v="114"/>
    <x v="0"/>
    <s v="0800"/>
    <s v=""/>
    <d v="2024-03-26T00:00:00"/>
    <d v="2024-01-01T00:00:00"/>
    <d v="2025-12-31T00:00:00"/>
    <m/>
    <s v="40384114"/>
    <s v="איטייפ-אומניטק בע&quot;מ"/>
    <s v="513744136"/>
    <s v="3"/>
    <n v="4012000"/>
    <s v="ILS"/>
    <n v="4012000"/>
    <n v="40.08"/>
    <n v="1718616.38"/>
    <n v="1750665.17"/>
    <n v="2687283.94"/>
    <s v=""/>
    <x v="104"/>
    <s v="X"/>
    <n v="0"/>
    <s v="@FM@"/>
    <s v="01"/>
    <s v=""/>
    <s v="038792313"/>
    <s v="  1,935,626.93"/>
    <s v="אורטל מויאל"/>
    <n v="2403976.08"/>
    <d v="2024-01-01T00:00:00"/>
    <d v="2025-12-31T00:00:00"/>
    <n v="23"/>
    <n v="19"/>
    <n v="4"/>
    <n v="40.08"/>
    <n v="0.82608695652173914"/>
    <x v="0"/>
    <x v="0"/>
  </r>
  <r>
    <m/>
    <m/>
    <x v="115"/>
    <x v="3"/>
    <s v="0800"/>
    <s v=""/>
    <d v="2024-03-28T00:00:00"/>
    <d v="2024-01-01T00:00:00"/>
    <d v="2024-12-31T00:00:00"/>
    <m/>
    <s v="40246723"/>
    <s v="הקרן הפנימית לביטוחי הממשלה"/>
    <s v=""/>
    <s v="3"/>
    <n v="1150000"/>
    <s v="ILS"/>
    <n v="1150000"/>
    <n v="92.04"/>
    <n v="0"/>
    <n v="1058501.26"/>
    <n v="91498.74"/>
    <s v=""/>
    <x v="108"/>
    <s v=""/>
    <n v="0"/>
    <s v="@FM@"/>
    <s v="23"/>
    <s v="07"/>
    <s v="038792313"/>
    <s v=""/>
    <s v=""/>
    <n v="91498.74"/>
    <d v="2024-01-01T00:00:00"/>
    <d v="2024-12-31T00:00:00"/>
    <n v="11"/>
    <n v="19"/>
    <n v="-7"/>
    <n v="92.04"/>
    <n v="1.7272727272727273"/>
    <x v="1"/>
    <x v="0"/>
  </r>
  <r>
    <m/>
    <m/>
    <x v="116"/>
    <x v="2"/>
    <s v="0800"/>
    <s v=""/>
    <d v="2024-03-31T00:00:00"/>
    <d v="2024-04-01T00:00:00"/>
    <d v="2025-12-31T00:00:00"/>
    <m/>
    <s v="41449525"/>
    <s v="אפי נכסים זכיינות ירושלים 2013 בע&quot;מ"/>
    <s v="514872266"/>
    <s v="3"/>
    <n v="18920989.280000001"/>
    <s v="ILS"/>
    <n v="18920989.280000001"/>
    <n v="79.38"/>
    <n v="15162401.890000001"/>
    <n v="15002501.92"/>
    <n v="1988828.17"/>
    <s v=""/>
    <x v="109"/>
    <s v=""/>
    <n v="0"/>
    <s v="@FM@"/>
    <s v="07"/>
    <s v=""/>
    <s v="038792313"/>
    <s v=""/>
    <s v="אברהם לוי"/>
    <n v="1988828.1599999999"/>
    <d v="2024-04-01T00:00:00"/>
    <d v="2025-12-31T00:00:00"/>
    <n v="20"/>
    <n v="16"/>
    <n v="4"/>
    <n v="79.38"/>
    <n v="0.8"/>
    <x v="1"/>
    <x v="0"/>
  </r>
  <r>
    <m/>
    <m/>
    <x v="117"/>
    <x v="0"/>
    <s v="0800"/>
    <s v=""/>
    <d v="2024-04-07T00:00:00"/>
    <d v="2024-01-01T00:00:00"/>
    <d v="2024-12-31T00:00:00"/>
    <m/>
    <s v="40285775"/>
    <s v="אדגר השקעות ופיתוח בע&quot;מ"/>
    <s v="520035171"/>
    <s v="3"/>
    <n v="1808102.86"/>
    <s v="ILS"/>
    <n v="1808102.86"/>
    <n v="86.01"/>
    <n v="1671724.4"/>
    <n v="2108072.2000000002"/>
    <n v="364361.91"/>
    <s v=""/>
    <x v="110"/>
    <s v="X"/>
    <n v="0"/>
    <s v="@FM@"/>
    <s v="23"/>
    <s v="01"/>
    <s v="038792313"/>
    <s v="114,475.21"/>
    <s v="שיקו סופרי"/>
    <n v="252976.45"/>
    <d v="2024-01-01T00:00:00"/>
    <d v="2024-12-31T00:00:00"/>
    <n v="11"/>
    <n v="19"/>
    <n v="-7"/>
    <n v="86.01"/>
    <n v="1.7272727272727273"/>
    <x v="1"/>
    <x v="0"/>
  </r>
  <r>
    <m/>
    <m/>
    <x v="118"/>
    <x v="0"/>
    <s v="0800"/>
    <s v=""/>
    <d v="2024-04-08T00:00:00"/>
    <d v="2024-04-01T00:00:00"/>
    <d v="2025-03-31T00:00:00"/>
    <m/>
    <s v="40254961"/>
    <s v="יאיר השחר- חניונים בע&quot;מ"/>
    <s v="513104885"/>
    <s v="3"/>
    <n v="50427.35"/>
    <s v="ILS"/>
    <n v="50427.35"/>
    <n v="79.87"/>
    <n v="40291.54"/>
    <n v="40276.870000000003"/>
    <n v="10150.469999999999"/>
    <s v=""/>
    <x v="111"/>
    <s v=""/>
    <n v="0"/>
    <s v="@FM@"/>
    <s v="23"/>
    <s v="01"/>
    <s v="038792313"/>
    <s v="  8,373.46"/>
    <s v="שיקו סופרי"/>
    <n v="10150.469999999999"/>
    <d v="2024-04-01T00:00:00"/>
    <d v="2025-03-31T00:00:00"/>
    <n v="11"/>
    <n v="16"/>
    <n v="-4"/>
    <n v="79.87"/>
    <n v="1.4545454545454546"/>
    <x v="1"/>
    <x v="0"/>
  </r>
  <r>
    <m/>
    <m/>
    <x v="119"/>
    <x v="0"/>
    <s v="0800"/>
    <s v=""/>
    <d v="2024-04-08T00:00:00"/>
    <d v="2024-03-01T00:00:00"/>
    <d v="2026-02-28T00:00:00"/>
    <m/>
    <s v="42255462"/>
    <s v="קיו-לינגואה שירותי תרגום בע&quot;מ"/>
    <s v="515867521"/>
    <s v="3"/>
    <n v="295000"/>
    <s v="ILS"/>
    <n v="295000"/>
    <n v="4.03"/>
    <n v="11877.06"/>
    <n v="11877.06"/>
    <n v="283122.94"/>
    <s v=""/>
    <x v="112"/>
    <s v=""/>
    <n v="0"/>
    <s v="@FM@"/>
    <s v="01"/>
    <s v=""/>
    <s v="038792313"/>
    <s v="239,900.00"/>
    <s v="רוחמה שמואלי"/>
    <n v="283122.94"/>
    <d v="2024-03-01T00:00:00"/>
    <d v="2026-02-28T00:00:00"/>
    <n v="23"/>
    <n v="17"/>
    <n v="6"/>
    <n v="4.03"/>
    <n v="0.73913043478260865"/>
    <x v="0"/>
    <x v="0"/>
  </r>
  <r>
    <m/>
    <m/>
    <x v="120"/>
    <x v="2"/>
    <s v="0800"/>
    <s v=""/>
    <d v="2024-04-09T00:00:00"/>
    <d v="2024-03-01T00:00:00"/>
    <d v="2024-03-31T00:00:00"/>
    <m/>
    <s v="42216922"/>
    <s v="חניון מוזיאון הסובלנות בע&quot;מ"/>
    <s v="515457687"/>
    <s v="3"/>
    <n v="95391.53"/>
    <s v="ILS"/>
    <n v="95391.53"/>
    <n v="99.8"/>
    <n v="95199.91"/>
    <n v="95199.9"/>
    <n v="191.62"/>
    <s v=""/>
    <x v="113"/>
    <s v=""/>
    <n v="0"/>
    <s v="@FM@"/>
    <s v="99"/>
    <s v=""/>
    <s v="038792313"/>
    <s v=""/>
    <s v="שיקו סופרי"/>
    <n v="191.62"/>
    <d v="2024-03-01T00:00:00"/>
    <d v="2024-03-31T00:00:00"/>
    <n v="0"/>
    <n v="17"/>
    <n v="-16"/>
    <n v="99.8"/>
    <e v="#DIV/0!"/>
    <x v="3"/>
    <x v="0"/>
  </r>
  <r>
    <m/>
    <m/>
    <x v="121"/>
    <x v="1"/>
    <s v="0800"/>
    <s v=""/>
    <d v="2024-04-10T00:00:00"/>
    <d v="2024-01-01T00:00:00"/>
    <d v="2024-03-31T00:00:00"/>
    <m/>
    <s v="40254961"/>
    <s v="יאיר השחר- חניונים בע&quot;מ"/>
    <s v="513104885"/>
    <s v="3"/>
    <n v="45852.1"/>
    <s v="ILS"/>
    <n v="45852.1"/>
    <n v="94.08"/>
    <n v="43114.5"/>
    <n v="43114.5"/>
    <n v="2737.6"/>
    <s v=""/>
    <x v="114"/>
    <s v=""/>
    <n v="0"/>
    <s v="@FM@"/>
    <s v="99"/>
    <s v=""/>
    <s v="038792313"/>
    <s v=""/>
    <s v="שיקו סופרי"/>
    <n v="2737.6"/>
    <d v="2024-01-01T00:00:00"/>
    <d v="2024-03-31T00:00:00"/>
    <n v="2"/>
    <n v="19"/>
    <n v="-16"/>
    <n v="94.08"/>
    <n v="9.5"/>
    <x v="1"/>
    <x v="0"/>
  </r>
  <r>
    <m/>
    <m/>
    <x v="122"/>
    <x v="1"/>
    <s v="0800"/>
    <s v=""/>
    <d v="2024-04-11T00:00:00"/>
    <d v="2024-02-19T00:00:00"/>
    <d v="2024-12-31T00:00:00"/>
    <m/>
    <s v="42496804"/>
    <s v="חניון בניין ב' קריית הממשלה חיפה, נ"/>
    <s v="516784030"/>
    <s v="3"/>
    <n v="1569601.5"/>
    <s v="ILS"/>
    <n v="1569601.5"/>
    <n v="90.15"/>
    <n v="0"/>
    <n v="1530378.35"/>
    <n v="171832.71"/>
    <s v=""/>
    <x v="115"/>
    <s v="X"/>
    <n v="0"/>
    <s v="@FM@"/>
    <s v="07"/>
    <s v=""/>
    <s v="038792313"/>
    <s v=""/>
    <s v="שיקו סופרי"/>
    <n v="154596.39000000001"/>
    <d v="2024-02-19T00:00:00"/>
    <d v="2024-12-31T00:00:00"/>
    <n v="10"/>
    <n v="17"/>
    <n v="-7"/>
    <n v="90.15"/>
    <n v="1.7"/>
    <x v="1"/>
    <x v="0"/>
  </r>
  <r>
    <m/>
    <m/>
    <x v="123"/>
    <x v="0"/>
    <s v="0800"/>
    <s v=""/>
    <d v="2024-04-16T00:00:00"/>
    <d v="2024-03-01T00:00:00"/>
    <d v="2026-02-28T00:00:00"/>
    <m/>
    <s v="40001137"/>
    <s v="תיגבור-מאגר כח אדם מקצועי זמני בע&quot;מ"/>
    <s v="793004011"/>
    <s v="3"/>
    <n v="2969628"/>
    <s v="ILS"/>
    <n v="2969628"/>
    <n v="49.34"/>
    <n v="1483067.12"/>
    <n v="1473734.01"/>
    <n v="1586578.36"/>
    <s v=""/>
    <x v="116"/>
    <s v="X"/>
    <n v="0"/>
    <s v="@FM@"/>
    <s v="01"/>
    <s v=""/>
    <s v="038792313"/>
    <s v="  1,253,361.56"/>
    <s v="לימור ניזרי"/>
    <n v="1504485.08"/>
    <d v="2024-03-01T00:00:00"/>
    <d v="2026-02-28T00:00:00"/>
    <n v="23"/>
    <n v="17"/>
    <n v="6"/>
    <n v="49.34"/>
    <n v="0.73913043478260865"/>
    <x v="1"/>
    <x v="0"/>
  </r>
  <r>
    <m/>
    <m/>
    <x v="124"/>
    <x v="0"/>
    <s v="0800"/>
    <s v=""/>
    <d v="2024-04-16T00:00:00"/>
    <d v="2024-04-01T00:00:00"/>
    <d v="2024-12-31T00:00:00"/>
    <m/>
    <s v="40536902"/>
    <s v="נכסי הר חוצבים בע&quot;מ"/>
    <s v="511684052"/>
    <s v="3"/>
    <n v="88731.28"/>
    <s v="ILS"/>
    <n v="88731.28"/>
    <n v="46.08"/>
    <n v="40883.980000000003"/>
    <n v="51032.58"/>
    <n v="63616.33"/>
    <s v=""/>
    <x v="117"/>
    <s v="X"/>
    <n v="0"/>
    <s v="@FM@"/>
    <s v="23"/>
    <s v="01"/>
    <s v="038792313"/>
    <s v=" 40,263.50"/>
    <s v=""/>
    <n v="47847.34"/>
    <d v="2024-04-01T00:00:00"/>
    <d v="2024-12-31T00:00:00"/>
    <n v="8"/>
    <n v="16"/>
    <n v="-7"/>
    <n v="46.08"/>
    <n v="2"/>
    <x v="0"/>
    <x v="0"/>
  </r>
  <r>
    <m/>
    <m/>
    <x v="125"/>
    <x v="2"/>
    <s v="0800"/>
    <s v=""/>
    <d v="2024-04-16T00:00:00"/>
    <d v="2024-04-01T00:00:00"/>
    <d v="2024-12-31T00:00:00"/>
    <m/>
    <s v="40254961"/>
    <s v="יאיר השחר- חניונים בע&quot;מ"/>
    <s v="513104885"/>
    <s v="3"/>
    <n v="76623.5"/>
    <s v="ILS"/>
    <n v="76623.5"/>
    <n v="94.63"/>
    <n v="72491.399999999994"/>
    <n v="72462.28"/>
    <n v="4120.01"/>
    <s v=""/>
    <x v="118"/>
    <s v=""/>
    <n v="0"/>
    <s v="@FM@"/>
    <s v="23"/>
    <s v="57"/>
    <s v="038792313"/>
    <s v=""/>
    <s v="שיקו סופרי"/>
    <n v="4120.0200000000004"/>
    <d v="2024-04-01T00:00:00"/>
    <d v="2024-12-31T00:00:00"/>
    <n v="8"/>
    <n v="16"/>
    <n v="-7"/>
    <n v="94.63"/>
    <n v="2"/>
    <x v="1"/>
    <x v="0"/>
  </r>
  <r>
    <m/>
    <m/>
    <x v="126"/>
    <x v="1"/>
    <s v="0800"/>
    <s v=""/>
    <d v="2024-05-01T00:00:00"/>
    <d v="2024-04-07T00:00:00"/>
    <d v="2025-03-31T00:00:00"/>
    <m/>
    <s v="40003381"/>
    <s v="מלונות דן בע&quot;מ"/>
    <s v="520023573"/>
    <s v="3"/>
    <n v="341315"/>
    <s v="ILS"/>
    <n v="341315"/>
    <n v="92.31"/>
    <n v="0"/>
    <n v="313057.5"/>
    <n v="26255"/>
    <s v=""/>
    <x v="119"/>
    <s v=""/>
    <n v="0"/>
    <s v="@FM@"/>
    <s v="23"/>
    <s v="01"/>
    <s v="038792313"/>
    <s v=""/>
    <s v="שיקו סופרי"/>
    <n v="26255"/>
    <d v="2024-04-07T00:00:00"/>
    <d v="2025-03-31T00:00:00"/>
    <n v="11"/>
    <n v="15"/>
    <n v="-4"/>
    <n v="92.31"/>
    <n v="1.3636363636363635"/>
    <x v="1"/>
    <x v="0"/>
  </r>
  <r>
    <m/>
    <m/>
    <x v="127"/>
    <x v="1"/>
    <s v="0800"/>
    <s v=""/>
    <d v="2024-05-06T00:00:00"/>
    <d v="2024-04-04T00:00:00"/>
    <d v="2025-03-31T00:00:00"/>
    <m/>
    <s v="40959248"/>
    <s v="רום הרקיע חניונים בע&quot;מ"/>
    <s v="514818301"/>
    <s v="3"/>
    <n v="151281.9"/>
    <s v="ILS"/>
    <n v="151281.9"/>
    <n v="99.51"/>
    <n v="0"/>
    <n v="149638.95000000001"/>
    <n v="743.4"/>
    <s v=""/>
    <x v="120"/>
    <s v=""/>
    <n v="0"/>
    <s v="@FM@"/>
    <s v="23"/>
    <s v="01"/>
    <s v="038792313"/>
    <s v=""/>
    <s v="שיקו סופרי"/>
    <n v="743.4"/>
    <d v="2024-04-04T00:00:00"/>
    <d v="2025-03-31T00:00:00"/>
    <n v="11"/>
    <n v="16"/>
    <n v="-4"/>
    <n v="99.51"/>
    <n v="1.4545454545454546"/>
    <x v="1"/>
    <x v="0"/>
  </r>
  <r>
    <m/>
    <m/>
    <x v="128"/>
    <x v="3"/>
    <s v="0800"/>
    <s v=""/>
    <d v="2024-05-13T00:00:00"/>
    <d v="2024-01-01T00:00:00"/>
    <d v="2024-12-31T00:00:00"/>
    <m/>
    <s v="40232241"/>
    <s v="נכסי אריאל ירושלים, ניהול בע&quot;מ"/>
    <s v="513897074"/>
    <s v="3"/>
    <n v="17700"/>
    <s v="ILS"/>
    <n v="17700"/>
    <n v="20.41"/>
    <n v="0"/>
    <n v="3613.38"/>
    <n v="14086.62"/>
    <s v=""/>
    <x v="121"/>
    <s v=""/>
    <n v="0"/>
    <s v="@FM@"/>
    <s v="99"/>
    <s v=""/>
    <s v="038792313"/>
    <s v=""/>
    <s v="שיקו סופרי"/>
    <n v="14086.62"/>
    <d v="2024-01-01T00:00:00"/>
    <d v="2024-12-31T00:00:00"/>
    <n v="11"/>
    <n v="19"/>
    <n v="-7"/>
    <n v="20.41"/>
    <n v="1.7272727272727273"/>
    <x v="0"/>
    <x v="0"/>
  </r>
  <r>
    <m/>
    <m/>
    <x v="129"/>
    <x v="0"/>
    <s v="0800"/>
    <s v=""/>
    <d v="2024-05-20T00:00:00"/>
    <d v="2024-04-07T00:00:00"/>
    <d v="2024-12-31T00:00:00"/>
    <m/>
    <s v="40017533"/>
    <s v="אלרוב נדל&quot;ן ומלונאות בע&quot;מ"/>
    <s v="520038894"/>
    <s v="3"/>
    <n v="1026600"/>
    <s v="ILS"/>
    <n v="1026600"/>
    <n v="65.44"/>
    <n v="671847.94"/>
    <n v="671847.94"/>
    <n v="354752.06"/>
    <s v=""/>
    <x v="122"/>
    <s v=""/>
    <n v="0"/>
    <s v="@FM@"/>
    <s v="23"/>
    <s v="01"/>
    <s v="038792313"/>
    <s v="295,771.00"/>
    <s v="שיקו סופרי"/>
    <n v="354752.06"/>
    <d v="2024-04-07T00:00:00"/>
    <d v="2024-12-31T00:00:00"/>
    <n v="8"/>
    <n v="15"/>
    <n v="-7"/>
    <n v="65.44"/>
    <n v="1.875"/>
    <x v="1"/>
    <x v="0"/>
  </r>
  <r>
    <m/>
    <m/>
    <x v="130"/>
    <x v="0"/>
    <s v="0800"/>
    <s v=""/>
    <d v="2024-06-10T00:00:00"/>
    <d v="2024-04-07T00:00:00"/>
    <d v="2025-03-31T00:00:00"/>
    <m/>
    <s v="40192703"/>
    <s v="ימית אף. אס. בע&quot;מ"/>
    <s v="512618679"/>
    <s v="3"/>
    <n v="612703.19999999995"/>
    <s v="ILS"/>
    <n v="612703.19999999995"/>
    <n v="71.069999999999993"/>
    <n v="438639.39"/>
    <n v="435443.22"/>
    <n v="177259.98"/>
    <s v=""/>
    <x v="123"/>
    <s v=""/>
    <n v="0"/>
    <s v="@FM@"/>
    <s v="23"/>
    <s v="01"/>
    <s v="038792313"/>
    <s v="128,005.50"/>
    <s v="שיקו סופרי"/>
    <n v="177259.98"/>
    <d v="2024-04-07T00:00:00"/>
    <d v="2025-03-31T00:00:00"/>
    <n v="11"/>
    <n v="15"/>
    <n v="-4"/>
    <n v="71.069999999999993"/>
    <n v="1.3636363636363635"/>
    <x v="1"/>
    <x v="0"/>
  </r>
  <r>
    <m/>
    <m/>
    <x v="131"/>
    <x v="3"/>
    <s v="0800"/>
    <s v=""/>
    <d v="2024-06-10T00:00:00"/>
    <d v="2024-03-28T00:00:00"/>
    <d v="2025-12-31T00:00:00"/>
    <m/>
    <s v="40525203"/>
    <s v="פלפלת קניונים בע&quot;מ"/>
    <s v="513328179"/>
    <s v="3"/>
    <n v="230100"/>
    <s v="ILS"/>
    <n v="230100"/>
    <n v="75.12"/>
    <n v="0"/>
    <n v="131838.49"/>
    <n v="57238.93"/>
    <s v=""/>
    <x v="124"/>
    <s v=""/>
    <n v="0"/>
    <s v="@FM@"/>
    <s v="07"/>
    <s v=""/>
    <s v="038792313"/>
    <s v=""/>
    <s v="הדר גור"/>
    <n v="57238.93"/>
    <d v="2024-03-28T00:00:00"/>
    <d v="2025-12-31T00:00:00"/>
    <n v="21"/>
    <n v="16"/>
    <n v="4"/>
    <n v="75.12"/>
    <n v="0.76190476190476186"/>
    <x v="1"/>
    <x v="0"/>
  </r>
  <r>
    <m/>
    <m/>
    <x v="132"/>
    <x v="0"/>
    <s v="0800"/>
    <s v=""/>
    <d v="2024-06-16T00:00:00"/>
    <d v="2024-05-01T00:00:00"/>
    <d v="2025-04-30T00:00:00"/>
    <m/>
    <s v="40004327"/>
    <s v="כץ משלוח בינעירוני מהיר בע&quot;מ"/>
    <s v="510990997"/>
    <s v="3"/>
    <n v="9387554.9000000004"/>
    <s v="ILS"/>
    <n v="9387554.9000000004"/>
    <n v="72.91"/>
    <n v="6853753.1299999999"/>
    <n v="7341720.3099999996"/>
    <n v="2787254.59"/>
    <s v=""/>
    <x v="125"/>
    <s v="X"/>
    <n v="0"/>
    <s v="@FM@"/>
    <s v="01"/>
    <s v=""/>
    <s v="038792313"/>
    <s v="  1,667,148.64"/>
    <s v="מירב כהן"/>
    <n v="2543322.96"/>
    <d v="2024-05-01T00:00:00"/>
    <d v="2025-04-30T00:00:00"/>
    <n v="11"/>
    <n v="15"/>
    <n v="-3"/>
    <n v="72.91"/>
    <n v="1.3636363636363635"/>
    <x v="1"/>
    <x v="0"/>
  </r>
  <r>
    <m/>
    <m/>
    <x v="133"/>
    <x v="2"/>
    <s v="0800"/>
    <s v=""/>
    <d v="2024-06-16T00:00:00"/>
    <d v="2024-05-01T00:00:00"/>
    <d v="2025-04-30T00:00:00"/>
    <m/>
    <s v="42492955"/>
    <s v="חניוני נכסי אריאל, חניון בית המשפט"/>
    <s v="516206448"/>
    <s v="3"/>
    <n v="149942.07999999999"/>
    <s v="ILS"/>
    <n v="149942.07999999999"/>
    <n v="34.57"/>
    <n v="50341.599999999999"/>
    <n v="50347.92"/>
    <n v="98109.05"/>
    <s v=""/>
    <x v="126"/>
    <s v=""/>
    <n v="0"/>
    <s v="@FM@"/>
    <s v="23"/>
    <s v="01"/>
    <s v="038792313"/>
    <s v=""/>
    <s v="שיקו סופרי"/>
    <n v="98109.05"/>
    <d v="2024-05-01T00:00:00"/>
    <d v="2025-04-30T00:00:00"/>
    <n v="11"/>
    <n v="15"/>
    <n v="-3"/>
    <n v="34.57"/>
    <n v="1.3636363636363635"/>
    <x v="0"/>
    <x v="0"/>
  </r>
  <r>
    <m/>
    <m/>
    <x v="134"/>
    <x v="0"/>
    <s v="0800"/>
    <s v=""/>
    <d v="2024-06-18T00:00:00"/>
    <d v="2024-05-06T00:00:00"/>
    <d v="2024-12-31T00:00:00"/>
    <m/>
    <s v="40410142"/>
    <s v="פאר התאומים ירושלים (1994) בע&quot;מ"/>
    <s v="512020470"/>
    <s v="3"/>
    <n v="241641"/>
    <s v="ILS"/>
    <n v="241641"/>
    <n v="48.28"/>
    <n v="118385.43"/>
    <n v="116675.49"/>
    <n v="124965.5"/>
    <s v=""/>
    <x v="127"/>
    <s v=""/>
    <n v="0"/>
    <s v="@FM@"/>
    <s v="23"/>
    <s v="01"/>
    <s v="038792313"/>
    <s v="103,608.83"/>
    <s v="שיקו סופרי"/>
    <n v="124965.5"/>
    <d v="2024-05-06T00:00:00"/>
    <d v="2024-12-31T00:00:00"/>
    <n v="7"/>
    <n v="14"/>
    <n v="-7"/>
    <n v="48.28"/>
    <n v="2"/>
    <x v="0"/>
    <x v="0"/>
  </r>
  <r>
    <m/>
    <m/>
    <x v="135"/>
    <x v="2"/>
    <s v="0800"/>
    <s v=""/>
    <d v="2024-06-24T00:00:00"/>
    <d v="2024-07-01T00:00:00"/>
    <d v="2024-12-31T00:00:00"/>
    <m/>
    <s v="40003296"/>
    <s v="קבוצת טראוב השקעות בע&quot;מ"/>
    <s v="511681967"/>
    <s v="3"/>
    <n v="34111.5"/>
    <s v="ILS"/>
    <n v="34111.5"/>
    <n v="128.02000000000001"/>
    <n v="31063.5"/>
    <n v="43361.65"/>
    <n v="4318.3999999999996"/>
    <s v=""/>
    <x v="128"/>
    <s v="X"/>
    <n v="0"/>
    <s v="@FM@"/>
    <s v="23"/>
    <s v="57"/>
    <s v="038792313"/>
    <s v=""/>
    <s v="שיקו סופרי"/>
    <n v="2832"/>
    <d v="2024-07-01T00:00:00"/>
    <d v="2024-12-31T00:00:00"/>
    <n v="5"/>
    <n v="13"/>
    <n v="-7"/>
    <n v="128.02000000000001"/>
    <n v="2.6"/>
    <x v="1"/>
    <x v="0"/>
  </r>
  <r>
    <m/>
    <m/>
    <x v="136"/>
    <x v="1"/>
    <s v="0800"/>
    <s v=""/>
    <d v="2024-07-01T00:00:00"/>
    <d v="2024-03-11T00:00:00"/>
    <d v="2024-12-31T00:00:00"/>
    <m/>
    <s v="40016622"/>
    <s v="נכסי אריאל - חניון מגדל המוזיאון (4"/>
    <s v="513618025"/>
    <s v="3"/>
    <n v="641212"/>
    <s v="ILS"/>
    <n v="641212"/>
    <n v="61.21"/>
    <n v="0"/>
    <n v="552772.18000000005"/>
    <n v="363637.95"/>
    <s v=""/>
    <x v="129"/>
    <s v="X"/>
    <n v="0"/>
    <s v="@FM@"/>
    <s v="23"/>
    <s v="01"/>
    <s v="038792313"/>
    <s v=""/>
    <s v="שיקו סופרי"/>
    <n v="248708.65"/>
    <d v="2024-03-11T00:00:00"/>
    <d v="2024-12-31T00:00:00"/>
    <n v="9"/>
    <n v="16"/>
    <n v="-7"/>
    <n v="61.21"/>
    <n v="1.7777777777777777"/>
    <x v="1"/>
    <x v="0"/>
  </r>
  <r>
    <m/>
    <m/>
    <x v="137"/>
    <x v="1"/>
    <s v="0800"/>
    <s v=""/>
    <d v="2024-08-18T00:00:00"/>
    <d v="2024-07-15T00:00:00"/>
    <d v="2025-07-14T00:00:00"/>
    <m/>
    <s v="40006153"/>
    <s v="גלובוס אריזות ומשלוחים בינלאומים בע"/>
    <s v="511149775"/>
    <s v="3"/>
    <n v="1391385.2"/>
    <s v="ILS"/>
    <n v="1391385.2"/>
    <n v="78.55"/>
    <n v="1092957.3"/>
    <n v="1092957.3"/>
    <n v="309118.27"/>
    <s v=""/>
    <x v="130"/>
    <s v="X"/>
    <n v="0"/>
    <s v="@FM@"/>
    <s v="01"/>
    <s v=""/>
    <s v="038792313"/>
    <s v=""/>
    <s v="עוזי נעים"/>
    <n v="298427.90000000002"/>
    <d v="2024-07-15T00:00:00"/>
    <d v="2025-07-14T00:00:00"/>
    <n v="11"/>
    <n v="12"/>
    <n v="0"/>
    <n v="78.55"/>
    <n v="1.0909090909090908"/>
    <x v="1"/>
    <x v="0"/>
  </r>
  <r>
    <m/>
    <m/>
    <x v="138"/>
    <x v="2"/>
    <s v="0800"/>
    <s v=""/>
    <d v="2024-08-20T00:00:00"/>
    <m/>
    <m/>
    <m/>
    <s v="41342112"/>
    <s v="זיקסים בע&quot;מ"/>
    <s v="514548171"/>
    <s v="3"/>
    <n v="50397.8"/>
    <s v="ILS"/>
    <n v="50397.8"/>
    <n v="0"/>
    <n v="0"/>
    <n v="0"/>
    <n v="50397.8"/>
    <s v=""/>
    <x v="131"/>
    <s v=""/>
    <n v="0"/>
    <s v="@FM@"/>
    <s v="23"/>
    <s v="57"/>
    <s v="038792313"/>
    <s v=""/>
    <s v="שיקו סופרי"/>
    <n v="50397.8"/>
    <d v="2024-08-20T00:00:00"/>
    <d v="2025-12-31T00:00:00"/>
    <n v="16"/>
    <n v="11"/>
    <n v="4"/>
    <n v="0"/>
    <n v="0.6875"/>
    <x v="0"/>
    <x v="0"/>
  </r>
  <r>
    <m/>
    <m/>
    <x v="139"/>
    <x v="1"/>
    <s v="0800"/>
    <s v=""/>
    <d v="2024-10-29T00:00:00"/>
    <d v="2024-07-01T00:00:00"/>
    <d v="2025-08-31T00:00:00"/>
    <m/>
    <s v="40533672"/>
    <s v="כל זכות בע&quot;מ (חל&quot;צ )"/>
    <s v=""/>
    <s v="3"/>
    <n v="600000"/>
    <s v="ILS"/>
    <n v="600000"/>
    <n v="36.69"/>
    <n v="220135"/>
    <n v="220135"/>
    <n v="379865"/>
    <s v=""/>
    <x v="132"/>
    <s v=""/>
    <n v="0"/>
    <s v="@FM@"/>
    <s v="23"/>
    <s v="01"/>
    <s v="038792313"/>
    <s v=""/>
    <s v="שלמה בילבסקי"/>
    <n v="379865"/>
    <d v="2024-07-01T00:00:00"/>
    <d v="2025-08-31T00:00:00"/>
    <n v="13"/>
    <n v="13"/>
    <n v="0"/>
    <n v="36.69"/>
    <n v="1"/>
    <x v="0"/>
    <x v="0"/>
  </r>
  <r>
    <m/>
    <m/>
    <x v="140"/>
    <x v="1"/>
    <s v="0800"/>
    <s v=""/>
    <d v="2024-11-04T00:00:00"/>
    <d v="2024-08-04T00:00:00"/>
    <d v="2025-07-31T00:00:00"/>
    <m/>
    <s v="42352761"/>
    <s v="דין שיווק וקליה 2021 בע&quot;מ"/>
    <s v="516434669"/>
    <s v="3"/>
    <n v="949760"/>
    <s v="ILS"/>
    <n v="949760"/>
    <n v="99.58"/>
    <n v="0"/>
    <n v="945817.59999999998"/>
    <n v="4466.62"/>
    <s v=""/>
    <x v="133"/>
    <s v="X"/>
    <n v="0"/>
    <s v="@FM@"/>
    <s v="01"/>
    <s v=""/>
    <s v="038792313"/>
    <s v=""/>
    <s v="אורית לוי"/>
    <n v="3942.4"/>
    <d v="2024-08-04T00:00:00"/>
    <d v="2025-07-31T00:00:00"/>
    <n v="11"/>
    <n v="12"/>
    <n v="0"/>
    <n v="99.58"/>
    <n v="1.0909090909090908"/>
    <x v="1"/>
    <x v="0"/>
  </r>
  <r>
    <m/>
    <m/>
    <x v="141"/>
    <x v="2"/>
    <s v="0800"/>
    <s v=""/>
    <d v="2024-11-17T00:00:00"/>
    <d v="2024-12-01T00:00:00"/>
    <d v="2025-06-30T00:00:00"/>
    <m/>
    <s v="40192703"/>
    <s v="ימית אף. אס. בע&quot;מ"/>
    <s v="512618679"/>
    <s v="3"/>
    <n v="99356"/>
    <s v="ILS"/>
    <n v="99356"/>
    <n v="36.619999999999997"/>
    <n v="36385.300000000003"/>
    <n v="36385.300000000003"/>
    <n v="62970.7"/>
    <s v=""/>
    <x v="134"/>
    <s v=""/>
    <n v="0"/>
    <s v="@FM@"/>
    <s v="23"/>
    <s v="57"/>
    <s v="038792313"/>
    <s v=""/>
    <s v="שיקו סופרי"/>
    <n v="62970.7"/>
    <d v="2024-12-01T00:00:00"/>
    <d v="2025-06-30T00:00:00"/>
    <n v="6"/>
    <n v="8"/>
    <n v="-1"/>
    <n v="36.619999999999997"/>
    <n v="1.3333333333333333"/>
    <x v="0"/>
    <x v="0"/>
  </r>
  <r>
    <m/>
    <m/>
    <x v="142"/>
    <x v="3"/>
    <s v="0800"/>
    <s v=""/>
    <d v="2024-12-03T00:00:00"/>
    <d v="2024-11-01T00:00:00"/>
    <d v="2024-12-31T00:00:00"/>
    <m/>
    <s v="20000159"/>
    <s v="עירית ירושלים"/>
    <s v="500230008"/>
    <s v="3"/>
    <n v="2500000"/>
    <s v="ILS"/>
    <n v="2500000"/>
    <n v="99"/>
    <n v="0"/>
    <n v="2474961.9700000002"/>
    <n v="25038.03"/>
    <s v=""/>
    <x v="135"/>
    <s v=""/>
    <n v="0"/>
    <s v="@FM@"/>
    <s v="90"/>
    <s v=""/>
    <s v="038792313"/>
    <s v=""/>
    <s v="שיקו סופרי"/>
    <n v="25038.03"/>
    <d v="2024-11-01T00:00:00"/>
    <d v="2024-12-31T00:00:00"/>
    <n v="1"/>
    <n v="9"/>
    <n v="-7"/>
    <n v="99"/>
    <n v="9"/>
    <x v="1"/>
    <x v="0"/>
  </r>
  <r>
    <m/>
    <m/>
    <x v="143"/>
    <x v="0"/>
    <s v="0800"/>
    <s v=""/>
    <d v="2024-12-08T00:00:00"/>
    <d v="2024-12-08T00:00:00"/>
    <d v="2025-12-31T00:00:00"/>
    <m/>
    <s v="40003293"/>
    <s v="עצמה ושות' להשקעות מכבים בע&quot;מ"/>
    <s v="511628364"/>
    <s v="3"/>
    <n v="5042.7299999999996"/>
    <s v="ILS"/>
    <n v="5042.7299999999996"/>
    <n v="84.24"/>
    <n v="4248"/>
    <n v="4248"/>
    <n v="794.73"/>
    <s v=""/>
    <x v="136"/>
    <s v=""/>
    <n v="0"/>
    <s v="@FM@"/>
    <s v="23"/>
    <s v="57"/>
    <s v="038792313"/>
    <s v="673.50"/>
    <s v=""/>
    <n v="794.73"/>
    <d v="2024-12-08T00:00:00"/>
    <d v="2025-12-31T00:00:00"/>
    <n v="12"/>
    <n v="7"/>
    <n v="4"/>
    <n v="84.24"/>
    <n v="0.58333333333333337"/>
    <x v="1"/>
    <x v="0"/>
  </r>
  <r>
    <m/>
    <m/>
    <x v="144"/>
    <x v="0"/>
    <s v="0800"/>
    <s v=""/>
    <d v="2024-12-15T00:00:00"/>
    <d v="2024-12-09T00:00:00"/>
    <d v="2025-12-08T00:00:00"/>
    <m/>
    <s v="40295117"/>
    <s v="מידע שיווקי (סי.איי.) - יועצים בע&quot;מ"/>
    <s v="512280959"/>
    <s v="3"/>
    <n v="177907.69"/>
    <s v="ILS"/>
    <n v="177907.69"/>
    <n v="30"/>
    <n v="53372.31"/>
    <n v="53372.31"/>
    <n v="124535.38"/>
    <s v=""/>
    <x v="137"/>
    <s v=""/>
    <n v="0"/>
    <s v="@FM@"/>
    <s v="07"/>
    <s v=""/>
    <s v="038792313"/>
    <s v=""/>
    <s v=""/>
    <n v="124535.38"/>
    <d v="2024-12-09T00:00:00"/>
    <d v="2025-12-08T00:00:00"/>
    <n v="11"/>
    <n v="7"/>
    <n v="4"/>
    <n v="30"/>
    <n v="0.63636363636363635"/>
    <x v="1"/>
    <x v="0"/>
  </r>
  <r>
    <m/>
    <m/>
    <x v="145"/>
    <x v="2"/>
    <s v="0800"/>
    <s v=""/>
    <d v="2024-12-16T00:00:00"/>
    <d v="2024-07-01T00:00:00"/>
    <d v="2024-12-31T00:00:00"/>
    <m/>
    <s v="40126864"/>
    <s v="שלוש קשתות בע&quot;מ"/>
    <s v="511134967"/>
    <s v="3"/>
    <n v="81900"/>
    <s v="ILS"/>
    <n v="81900"/>
    <n v="100"/>
    <n v="81900"/>
    <n v="81900"/>
    <n v="0"/>
    <s v=""/>
    <x v="138"/>
    <s v=""/>
    <n v="0"/>
    <s v="@FM@"/>
    <s v="99"/>
    <s v=""/>
    <s v="038792313"/>
    <s v=""/>
    <s v=""/>
    <n v="0"/>
    <d v="2024-07-01T00:00:00"/>
    <d v="2024-12-31T00:00:00"/>
    <n v="5"/>
    <n v="13"/>
    <n v="-7"/>
    <n v="100"/>
    <n v="2.6"/>
    <x v="1"/>
    <x v="0"/>
  </r>
  <r>
    <m/>
    <m/>
    <x v="146"/>
    <x v="2"/>
    <s v="0800"/>
    <s v=""/>
    <d v="2024-12-16T00:00:00"/>
    <d v="2024-12-01T00:00:00"/>
    <d v="2025-12-31T00:00:00"/>
    <m/>
    <s v="40004927"/>
    <s v="מחצית היובל בע&quot;מ"/>
    <s v="512686114"/>
    <s v="1"/>
    <n v="1764956.68"/>
    <s v="ILS"/>
    <n v="1764956.68"/>
    <n v="0"/>
    <n v="0"/>
    <n v="0"/>
    <n v="1764956.68"/>
    <s v=""/>
    <x v="139"/>
    <s v=""/>
    <n v="0"/>
    <s v="@FM@"/>
    <s v="23"/>
    <s v="01"/>
    <s v="038792313"/>
    <s v=""/>
    <s v="עוזי נעים"/>
    <n v="1764956.68"/>
    <d v="2024-12-01T00:00:00"/>
    <d v="2025-12-31T00:00:00"/>
    <n v="12"/>
    <n v="8"/>
    <n v="4"/>
    <n v="0"/>
    <n v="0.66666666666666663"/>
    <x v="0"/>
    <x v="0"/>
  </r>
  <r>
    <m/>
    <m/>
    <x v="147"/>
    <x v="0"/>
    <s v="0800"/>
    <s v=""/>
    <d v="2024-12-17T00:00:00"/>
    <d v="2024-09-01T00:00:00"/>
    <d v="2025-12-31T00:00:00"/>
    <m/>
    <s v="50101938"/>
    <s v="CHABRIER AVOCATS SARL"/>
    <s v=""/>
    <s v="2"/>
    <n v="652240"/>
    <s v="CHF"/>
    <n v="2637462.89"/>
    <n v="10.06"/>
    <n v="265345.32"/>
    <n v="265345.32"/>
    <n v="2372117.5699999998"/>
    <s v=""/>
    <x v="140"/>
    <s v=""/>
    <n v="0"/>
    <s v="@FM@"/>
    <s v="81"/>
    <s v=""/>
    <s v="038792313"/>
    <s v="588,271.49"/>
    <s v=""/>
    <n v="2372117.5699999998"/>
    <d v="2024-09-01T00:00:00"/>
    <d v="2025-12-31T00:00:00"/>
    <n v="15"/>
    <n v="11"/>
    <n v="4"/>
    <n v="10.06"/>
    <n v="0.73333333333333328"/>
    <x v="0"/>
    <x v="0"/>
  </r>
  <r>
    <m/>
    <m/>
    <x v="148"/>
    <x v="0"/>
    <s v="0800"/>
    <s v=""/>
    <d v="2024-12-18T00:00:00"/>
    <d v="2024-12-02T00:00:00"/>
    <d v="2026-11-30T00:00:00"/>
    <m/>
    <s v="50101961"/>
    <s v=" FIETTA LLP"/>
    <s v=""/>
    <s v="2"/>
    <n v="2599562.4"/>
    <s v="USD"/>
    <n v="9361024.1999999993"/>
    <n v="48.25"/>
    <n v="5112467.4400000004"/>
    <n v="4516997.6100000003"/>
    <n v="4844026.5999999996"/>
    <s v=""/>
    <x v="140"/>
    <s v=""/>
    <n v="0"/>
    <s v="@FM@"/>
    <s v="79"/>
    <s v=""/>
    <s v="038792313"/>
    <s v="  1,188,127.86"/>
    <s v="ניתאי ג'יניאו"/>
    <n v="4844026.5999999996"/>
    <d v="2024-12-02T00:00:00"/>
    <d v="2026-11-30T00:00:00"/>
    <n v="23"/>
    <n v="8"/>
    <n v="15"/>
    <n v="48.25"/>
    <n v="0.34782608695652173"/>
    <x v="2"/>
    <x v="0"/>
  </r>
  <r>
    <m/>
    <m/>
    <x v="149"/>
    <x v="0"/>
    <s v="0800"/>
    <s v=""/>
    <d v="2024-12-19T00:00:00"/>
    <d v="2024-12-02T00:00:00"/>
    <d v="2025-11-30T00:00:00"/>
    <m/>
    <s v="50101892"/>
    <s v=" Monard Law BV"/>
    <s v=""/>
    <s v="3"/>
    <n v="400000"/>
    <s v="EUR"/>
    <n v="1505080"/>
    <n v="0.54"/>
    <n v="16471.849999999999"/>
    <n v="8182.6"/>
    <n v="1496897.4"/>
    <s v=""/>
    <x v="141"/>
    <s v=""/>
    <n v="0"/>
    <s v="@FM@"/>
    <s v="79"/>
    <s v=""/>
    <s v="038792313"/>
    <s v="395,800.00"/>
    <s v=""/>
    <n v="1496897.4"/>
    <d v="2024-12-02T00:00:00"/>
    <d v="2025-11-30T00:00:00"/>
    <n v="11"/>
    <n v="8"/>
    <n v="3"/>
    <n v="0.54"/>
    <n v="0.72727272727272729"/>
    <x v="0"/>
    <x v="0"/>
  </r>
  <r>
    <m/>
    <m/>
    <x v="150"/>
    <x v="2"/>
    <s v="0800"/>
    <s v=""/>
    <d v="2024-12-23T00:00:00"/>
    <d v="2024-12-16T00:00:00"/>
    <d v="2025-12-31T00:00:00"/>
    <m/>
    <s v="40004241"/>
    <s v="גוינט ישראל )חל&quot;צ("/>
    <s v=""/>
    <s v="4"/>
    <n v="625000"/>
    <s v="ILS"/>
    <n v="625000"/>
    <n v="0"/>
    <n v="0"/>
    <n v="0"/>
    <n v="625000"/>
    <s v=""/>
    <x v="142"/>
    <s v=""/>
    <n v="0"/>
    <s v="@FM@"/>
    <s v="23"/>
    <s v="17"/>
    <s v="038792313"/>
    <s v=""/>
    <s v="שיקו סופרי"/>
    <n v="625000"/>
    <d v="2024-12-16T00:00:00"/>
    <d v="2025-12-31T00:00:00"/>
    <n v="12"/>
    <n v="7"/>
    <n v="4"/>
    <n v="0"/>
    <n v="0.58333333333333337"/>
    <x v="0"/>
    <x v="0"/>
  </r>
  <r>
    <m/>
    <m/>
    <x v="151"/>
    <x v="1"/>
    <s v="0800"/>
    <s v=""/>
    <d v="2024-12-26T00:00:00"/>
    <d v="2024-12-17T00:00:00"/>
    <d v="2025-12-31T00:00:00"/>
    <m/>
    <s v="41579650"/>
    <s v="שיכון ובינוי -סולל בונה נצרת עילית"/>
    <s v="550278196"/>
    <s v="3"/>
    <n v="151281.9"/>
    <s v="ILS"/>
    <n v="151281.9"/>
    <n v="0"/>
    <n v="0"/>
    <n v="0"/>
    <n v="151281.9"/>
    <s v=""/>
    <x v="143"/>
    <s v=""/>
    <n v="0"/>
    <s v="@FM@"/>
    <s v="23"/>
    <s v="01"/>
    <s v="038792313"/>
    <s v=""/>
    <s v="עוזי נעים"/>
    <n v="151281.9"/>
    <d v="2024-12-17T00:00:00"/>
    <d v="2025-12-31T00:00:00"/>
    <n v="12"/>
    <n v="7"/>
    <n v="4"/>
    <n v="0"/>
    <n v="0.58333333333333337"/>
    <x v="0"/>
    <x v="0"/>
  </r>
  <r>
    <m/>
    <m/>
    <x v="152"/>
    <x v="2"/>
    <s v="0800"/>
    <s v=""/>
    <d v="2024-12-26T00:00:00"/>
    <d v="2024-12-01T00:00:00"/>
    <d v="2025-12-31T00:00:00"/>
    <m/>
    <s v="40215614"/>
    <s v="נכסי אריאל - קריית הממשלה רבין ב',"/>
    <s v="513604033"/>
    <s v="3"/>
    <n v="2017094.02"/>
    <s v="ILS"/>
    <n v="2017094.02"/>
    <n v="61.13"/>
    <n v="1233132.82"/>
    <n v="1233132.82"/>
    <n v="783961.19"/>
    <s v=""/>
    <x v="144"/>
    <s v=""/>
    <n v="0"/>
    <s v="@FM@"/>
    <s v="23"/>
    <s v="01"/>
    <s v="038792313"/>
    <s v=""/>
    <s v="עוזי נעים"/>
    <n v="783961.19"/>
    <d v="2024-12-01T00:00:00"/>
    <d v="2025-12-31T00:00:00"/>
    <n v="12"/>
    <n v="8"/>
    <n v="4"/>
    <n v="61.13"/>
    <n v="0.66666666666666663"/>
    <x v="1"/>
    <x v="0"/>
  </r>
  <r>
    <m/>
    <m/>
    <x v="153"/>
    <x v="3"/>
    <s v="0800"/>
    <s v=""/>
    <d v="2024-12-30T00:00:00"/>
    <d v="2025-01-01T00:00:00"/>
    <d v="2025-12-31T00:00:00"/>
    <m/>
    <s v="20000159"/>
    <s v="עירית ירושלים"/>
    <s v="500230008"/>
    <s v="3"/>
    <n v="27798000"/>
    <s v="ILS"/>
    <n v="27798000"/>
    <n v="61.7"/>
    <n v="0"/>
    <n v="15652321.029999999"/>
    <n v="10645678.970000001"/>
    <s v=""/>
    <x v="145"/>
    <s v=""/>
    <n v="0"/>
    <s v="@FM@"/>
    <s v="90"/>
    <s v=""/>
    <s v="038792313"/>
    <s v=""/>
    <s v="שיקו סופרי"/>
    <n v="10645678.970000001"/>
    <d v="2025-01-01T00:00:00"/>
    <d v="2025-12-31T00:00:00"/>
    <n v="11"/>
    <n v="7"/>
    <n v="4"/>
    <n v="61.7"/>
    <n v="0.63636363636363635"/>
    <x v="1"/>
    <x v="0"/>
  </r>
  <r>
    <m/>
    <m/>
    <x v="154"/>
    <x v="2"/>
    <s v="0800"/>
    <s v=""/>
    <d v="2025-01-07T00:00:00"/>
    <d v="2024-12-01T00:00:00"/>
    <d v="2025-12-31T00:00:00"/>
    <m/>
    <s v="40578063"/>
    <s v="עיד השאם"/>
    <s v="065934234"/>
    <s v="3"/>
    <n v="65775.320000000007"/>
    <s v="ILS"/>
    <n v="65775.320000000007"/>
    <n v="84.69"/>
    <n v="55706.06"/>
    <n v="55706.06"/>
    <n v="10069.26"/>
    <s v=""/>
    <x v="146"/>
    <s v="X"/>
    <n v="0"/>
    <s v="@FM@"/>
    <s v="01"/>
    <s v=""/>
    <s v="038792313"/>
    <s v="  8,533.28"/>
    <s v="אחיה משה רוזן"/>
    <n v="10069.26"/>
    <d v="2024-12-01T00:00:00"/>
    <d v="2025-12-31T00:00:00"/>
    <n v="12"/>
    <n v="8"/>
    <n v="4"/>
    <n v="84.69"/>
    <n v="0.66666666666666663"/>
    <x v="1"/>
    <x v="0"/>
  </r>
  <r>
    <m/>
    <m/>
    <x v="155"/>
    <x v="2"/>
    <s v="0800"/>
    <s v=""/>
    <d v="2025-01-06T00:00:00"/>
    <d v="2024-12-01T00:00:00"/>
    <d v="2025-12-31T00:00:00"/>
    <m/>
    <s v="41584693"/>
    <s v="ברק תמר"/>
    <s v="022449284"/>
    <s v="3"/>
    <n v="65775.320000000007"/>
    <s v="ILS"/>
    <n v="65775.320000000007"/>
    <n v="0"/>
    <n v="0"/>
    <n v="0"/>
    <n v="65775.320000000007"/>
    <s v=""/>
    <x v="147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56"/>
    <x v="2"/>
    <s v="0800"/>
    <s v=""/>
    <d v="2025-01-06T00:00:00"/>
    <d v="2024-12-01T00:00:00"/>
    <d v="2025-12-31T00:00:00"/>
    <m/>
    <s v="42863232"/>
    <s v="וייסמן אליאל"/>
    <s v="301011235"/>
    <s v="3"/>
    <n v="65775.320000000007"/>
    <s v="ILS"/>
    <n v="65775.320000000007"/>
    <n v="48.63"/>
    <n v="31989.72"/>
    <n v="31989.72"/>
    <n v="33785.599999999999"/>
    <s v=""/>
    <x v="146"/>
    <s v="X"/>
    <n v="0"/>
    <s v="@FM@"/>
    <s v="01"/>
    <s v=""/>
    <s v="038792313"/>
    <s v=" 14,235.87"/>
    <s v="אחיה משה רוזן"/>
    <n v="33785.599999999999"/>
    <d v="2024-12-01T00:00:00"/>
    <d v="2025-12-31T00:00:00"/>
    <n v="12"/>
    <n v="8"/>
    <n v="4"/>
    <n v="48.63"/>
    <n v="0.66666666666666663"/>
    <x v="1"/>
    <x v="0"/>
  </r>
  <r>
    <m/>
    <m/>
    <x v="157"/>
    <x v="2"/>
    <s v="0800"/>
    <s v=""/>
    <d v="2025-01-06T00:00:00"/>
    <d v="2024-12-01T00:00:00"/>
    <d v="2025-12-31T00:00:00"/>
    <m/>
    <s v="40007588"/>
    <s v="מילר יונתן"/>
    <s v="012619672"/>
    <s v="3"/>
    <n v="65775.320000000007"/>
    <s v="ILS"/>
    <n v="65775.320000000007"/>
    <n v="25.36"/>
    <n v="16683.53"/>
    <n v="16683.53"/>
    <n v="49091.79"/>
    <s v=""/>
    <x v="147"/>
    <s v="X"/>
    <n v="0"/>
    <s v="@FM@"/>
    <s v="01"/>
    <s v=""/>
    <s v="038792313"/>
    <s v=" 41,603.21"/>
    <s v="אחיה משה רוזן"/>
    <n v="49091.79"/>
    <d v="2024-12-01T00:00:00"/>
    <d v="2025-12-31T00:00:00"/>
    <n v="12"/>
    <n v="8"/>
    <n v="4"/>
    <n v="25.36"/>
    <n v="0.66666666666666663"/>
    <x v="1"/>
    <x v="0"/>
  </r>
  <r>
    <m/>
    <m/>
    <x v="158"/>
    <x v="2"/>
    <s v="0800"/>
    <s v=""/>
    <d v="2025-01-07T00:00:00"/>
    <d v="2024-12-01T00:00:00"/>
    <d v="2025-12-31T00:00:00"/>
    <m/>
    <s v="41958655"/>
    <s v="מן אפרים יהושע"/>
    <s v="039685169"/>
    <s v="3"/>
    <n v="65775.320000000007"/>
    <s v="ILS"/>
    <n v="65775.320000000007"/>
    <n v="22.63"/>
    <n v="14883.3"/>
    <n v="14883.3"/>
    <n v="50892.02"/>
    <s v=""/>
    <x v="146"/>
    <s v="X"/>
    <n v="0"/>
    <s v="@FM@"/>
    <s v="01"/>
    <s v=""/>
    <s v="038792313"/>
    <s v=" 43,128.83"/>
    <s v="אחיה משה רוזן"/>
    <n v="50892.02"/>
    <d v="2024-12-01T00:00:00"/>
    <d v="2025-12-31T00:00:00"/>
    <n v="12"/>
    <n v="8"/>
    <n v="4"/>
    <n v="22.63"/>
    <n v="0.66666666666666663"/>
    <x v="1"/>
    <x v="0"/>
  </r>
  <r>
    <m/>
    <m/>
    <x v="159"/>
    <x v="2"/>
    <s v="0800"/>
    <s v=""/>
    <d v="2025-01-07T00:00:00"/>
    <d v="2024-12-01T00:00:00"/>
    <d v="2025-12-31T00:00:00"/>
    <m/>
    <s v="42255553"/>
    <s v="שעל משה"/>
    <s v="026627737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60"/>
    <x v="2"/>
    <s v="0800"/>
    <s v=""/>
    <d v="2025-01-07T00:00:00"/>
    <d v="2024-12-01T00:00:00"/>
    <d v="2025-12-31T00:00:00"/>
    <m/>
    <s v="41401871"/>
    <s v="שמעון מתן"/>
    <s v="026622423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אחיה משה רוזן"/>
    <n v="65775.320000000007"/>
    <d v="2024-12-01T00:00:00"/>
    <d v="2025-12-31T00:00:00"/>
    <n v="12"/>
    <n v="8"/>
    <n v="4"/>
    <n v="0"/>
    <n v="0.66666666666666663"/>
    <x v="0"/>
    <x v="0"/>
  </r>
  <r>
    <m/>
    <m/>
    <x v="161"/>
    <x v="2"/>
    <s v="0800"/>
    <s v=""/>
    <d v="2025-01-07T00:00:00"/>
    <d v="2024-12-01T00:00:00"/>
    <d v="2025-12-31T00:00:00"/>
    <m/>
    <s v="42867692"/>
    <s v="קדוש טלי"/>
    <s v="066347667"/>
    <s v="3"/>
    <n v="79998.100000000006"/>
    <s v="ILS"/>
    <n v="79998.100000000006"/>
    <n v="16.97"/>
    <n v="13572.07"/>
    <n v="13572.07"/>
    <n v="66426.03"/>
    <s v=""/>
    <x v="146"/>
    <s v="X"/>
    <n v="0"/>
    <s v="@FM@"/>
    <s v="01"/>
    <s v=""/>
    <s v="038792313"/>
    <s v=" 56,293.25"/>
    <s v="אחיה משה רוזן"/>
    <n v="66426.03"/>
    <d v="2024-12-01T00:00:00"/>
    <d v="2025-12-31T00:00:00"/>
    <n v="12"/>
    <n v="8"/>
    <n v="4"/>
    <n v="16.97"/>
    <n v="0.66666666666666663"/>
    <x v="0"/>
    <x v="0"/>
  </r>
  <r>
    <m/>
    <m/>
    <x v="162"/>
    <x v="2"/>
    <s v="0800"/>
    <s v=""/>
    <d v="2025-01-07T00:00:00"/>
    <d v="2024-12-01T00:00:00"/>
    <d v="2025-12-31T00:00:00"/>
    <m/>
    <s v="42031417"/>
    <s v="נבון מתן"/>
    <s v="039188453"/>
    <s v="3"/>
    <n v="65775.320000000007"/>
    <s v="ILS"/>
    <n v="65775.320000000007"/>
    <n v="19.95"/>
    <n v="13124.11"/>
    <n v="13124.11"/>
    <n v="52651.21"/>
    <s v=""/>
    <x v="146"/>
    <s v="X"/>
    <n v="0"/>
    <s v="@FM@"/>
    <s v="01"/>
    <s v=""/>
    <s v="038792313"/>
    <s v=" 44,619.67"/>
    <s v="אחיה משה רוזן"/>
    <n v="52651.21"/>
    <d v="2024-12-01T00:00:00"/>
    <d v="2025-12-31T00:00:00"/>
    <n v="12"/>
    <n v="8"/>
    <n v="4"/>
    <n v="19.95"/>
    <n v="0.66666666666666663"/>
    <x v="0"/>
    <x v="0"/>
  </r>
  <r>
    <m/>
    <m/>
    <x v="163"/>
    <x v="2"/>
    <s v="0800"/>
    <s v=""/>
    <d v="2025-01-07T00:00:00"/>
    <d v="2024-12-01T00:00:00"/>
    <d v="2025-12-31T00:00:00"/>
    <m/>
    <s v="40137565"/>
    <s v="הדרי אסף"/>
    <s v="025694803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אחיה משה רוזן"/>
    <n v="65775.320000000007"/>
    <d v="2024-12-01T00:00:00"/>
    <d v="2025-12-31T00:00:00"/>
    <n v="12"/>
    <n v="8"/>
    <n v="4"/>
    <n v="0"/>
    <n v="0.66666666666666663"/>
    <x v="0"/>
    <x v="0"/>
  </r>
  <r>
    <m/>
    <m/>
    <x v="164"/>
    <x v="2"/>
    <s v="0800"/>
    <s v=""/>
    <d v="2025-01-07T00:00:00"/>
    <d v="2024-12-01T00:00:00"/>
    <d v="2025-12-31T00:00:00"/>
    <m/>
    <s v="42581428"/>
    <s v="בר-אלי דוד"/>
    <s v="300521473"/>
    <s v="3"/>
    <n v="65775.320000000007"/>
    <s v="ILS"/>
    <n v="65775.320000000007"/>
    <n v="0"/>
    <n v="6982.06"/>
    <n v="0"/>
    <n v="65775.320000000007"/>
    <s v=""/>
    <x v="146"/>
    <s v="X"/>
    <n v="0"/>
    <s v="@FM@"/>
    <s v="01"/>
    <s v=""/>
    <s v="038792313"/>
    <s v=" 49,824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65"/>
    <x v="2"/>
    <s v="0800"/>
    <s v=""/>
    <d v="2025-01-07T00:00:00"/>
    <d v="2024-12-01T00:00:00"/>
    <d v="2025-12-31T00:00:00"/>
    <m/>
    <s v="40008031"/>
    <s v="חנוכה רונית"/>
    <s v="027837178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אחיה משה רוזן"/>
    <n v="65775.320000000007"/>
    <d v="2024-12-01T00:00:00"/>
    <d v="2025-12-31T00:00:00"/>
    <n v="12"/>
    <n v="8"/>
    <n v="4"/>
    <n v="0"/>
    <n v="0.66666666666666663"/>
    <x v="0"/>
    <x v="0"/>
  </r>
  <r>
    <m/>
    <m/>
    <x v="166"/>
    <x v="2"/>
    <s v="0800"/>
    <s v=""/>
    <d v="2025-01-07T00:00:00"/>
    <d v="2024-12-01T00:00:00"/>
    <d v="2025-12-31T00:00:00"/>
    <m/>
    <s v="42636021"/>
    <s v="רותם ידידיה, עו&quot;ד"/>
    <s v="516157542"/>
    <s v="3"/>
    <n v="65775.320000000007"/>
    <s v="ILS"/>
    <n v="65775.320000000007"/>
    <n v="6.26"/>
    <n v="4858.6499999999996"/>
    <n v="4117.5"/>
    <n v="61657.82"/>
    <s v=""/>
    <x v="146"/>
    <s v="X"/>
    <n v="0"/>
    <s v="@FM@"/>
    <s v="01"/>
    <s v=""/>
    <s v="038792313"/>
    <s v=" 51,624.30"/>
    <s v="אחיה משה רוזן"/>
    <n v="61657.82"/>
    <d v="2024-12-01T00:00:00"/>
    <d v="2025-12-31T00:00:00"/>
    <n v="12"/>
    <n v="8"/>
    <n v="4"/>
    <n v="6.26"/>
    <n v="0.66666666666666663"/>
    <x v="0"/>
    <x v="0"/>
  </r>
  <r>
    <m/>
    <m/>
    <x v="167"/>
    <x v="2"/>
    <s v="0800"/>
    <s v=""/>
    <d v="2025-01-07T00:00:00"/>
    <d v="2024-12-01T00:00:00"/>
    <d v="2025-12-31T00:00:00"/>
    <m/>
    <s v="42864350"/>
    <s v="טואג מיכל"/>
    <s v="028852333"/>
    <s v="3"/>
    <n v="65775.320000000007"/>
    <s v="ILS"/>
    <n v="65775.320000000007"/>
    <n v="4.83"/>
    <n v="3176.48"/>
    <n v="3176.48"/>
    <n v="62598.84"/>
    <s v=""/>
    <x v="146"/>
    <s v="X"/>
    <n v="0"/>
    <s v="@FM@"/>
    <s v="01"/>
    <s v=""/>
    <s v="038792313"/>
    <s v=" 53,049.87"/>
    <s v="אחיה משה רוזן"/>
    <n v="62598.84"/>
    <d v="2024-12-01T00:00:00"/>
    <d v="2025-12-31T00:00:00"/>
    <n v="12"/>
    <n v="8"/>
    <n v="4"/>
    <n v="4.83"/>
    <n v="0.66666666666666663"/>
    <x v="0"/>
    <x v="0"/>
  </r>
  <r>
    <m/>
    <m/>
    <x v="168"/>
    <x v="2"/>
    <s v="0800"/>
    <s v=""/>
    <d v="2025-01-07T00:00:00"/>
    <d v="2024-12-01T00:00:00"/>
    <d v="2025-12-31T00:00:00"/>
    <m/>
    <s v="41337763"/>
    <s v="אוברפלד אלכסנדר"/>
    <s v="308883420"/>
    <s v="3"/>
    <n v="65775.320000000007"/>
    <s v="ILS"/>
    <n v="65775.320000000007"/>
    <n v="46.44"/>
    <n v="30548.33"/>
    <n v="30548.33"/>
    <n v="35226.99"/>
    <s v=""/>
    <x v="146"/>
    <s v="X"/>
    <n v="0"/>
    <s v="@FM@"/>
    <s v="01"/>
    <s v=""/>
    <s v="038792313"/>
    <s v=" 29,853.39"/>
    <s v="אחיה משה רוזן"/>
    <n v="35226.99"/>
    <d v="2024-12-01T00:00:00"/>
    <d v="2025-12-31T00:00:00"/>
    <n v="12"/>
    <n v="8"/>
    <n v="4"/>
    <n v="46.44"/>
    <n v="0.66666666666666663"/>
    <x v="1"/>
    <x v="0"/>
  </r>
  <r>
    <m/>
    <m/>
    <x v="169"/>
    <x v="2"/>
    <s v="0800"/>
    <s v=""/>
    <d v="2025-01-07T00:00:00"/>
    <d v="2024-12-01T00:00:00"/>
    <d v="2025-12-31T00:00:00"/>
    <m/>
    <s v="42474669"/>
    <s v="שליט דבורה שושנה"/>
    <s v="201047693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70"/>
    <x v="2"/>
    <s v="0800"/>
    <s v=""/>
    <d v="2025-01-07T00:00:00"/>
    <d v="2024-12-01T00:00:00"/>
    <d v="2025-12-31T00:00:00"/>
    <m/>
    <s v="42647598"/>
    <s v="כהן בן עמי רחל שירית"/>
    <s v="027433218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71"/>
    <x v="2"/>
    <s v="0800"/>
    <s v=""/>
    <d v="2025-01-08T00:00:00"/>
    <d v="2024-12-01T00:00:00"/>
    <d v="2025-12-31T00:00:00"/>
    <m/>
    <s v="40472377"/>
    <s v="נחמני - בר, מורין - משרד עורכי דין"/>
    <s v="514383363"/>
    <s v="3"/>
    <n v="131550.65"/>
    <s v="ILS"/>
    <n v="131550.65"/>
    <n v="0"/>
    <n v="0"/>
    <n v="0"/>
    <n v="131550.65"/>
    <s v=""/>
    <x v="146"/>
    <s v="X"/>
    <n v="0"/>
    <s v="@FM@"/>
    <s v="01"/>
    <s v=""/>
    <s v="038792313"/>
    <s v="111,483.60"/>
    <s v=""/>
    <n v="131550.65"/>
    <d v="2024-12-01T00:00:00"/>
    <d v="2025-12-31T00:00:00"/>
    <n v="12"/>
    <n v="8"/>
    <n v="4"/>
    <n v="0"/>
    <n v="0.66666666666666663"/>
    <x v="0"/>
    <x v="0"/>
  </r>
  <r>
    <m/>
    <m/>
    <x v="172"/>
    <x v="2"/>
    <s v="0800"/>
    <s v=""/>
    <d v="2025-01-08T00:00:00"/>
    <d v="2024-12-01T00:00:00"/>
    <d v="2025-12-31T00:00:00"/>
    <m/>
    <s v="42645003"/>
    <s v="דרוקר אלי האורד השל"/>
    <s v="300748902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73"/>
    <x v="2"/>
    <s v="0800"/>
    <s v=""/>
    <d v="2025-01-08T00:00:00"/>
    <d v="2024-12-01T00:00:00"/>
    <d v="2025-12-31T00:00:00"/>
    <m/>
    <s v="42768440"/>
    <s v="כוכבי מיכאל ארז"/>
    <s v="027260967"/>
    <s v="3"/>
    <n v="65775.320000000007"/>
    <s v="ILS"/>
    <n v="65775.320000000007"/>
    <n v="14.77"/>
    <n v="9717.2999999999993"/>
    <n v="9717.2999999999993"/>
    <n v="56058.02"/>
    <s v=""/>
    <x v="146"/>
    <s v="X"/>
    <n v="0"/>
    <s v="@FM@"/>
    <s v="01"/>
    <s v=""/>
    <s v="038792313"/>
    <s v=" 47,506.80"/>
    <s v=""/>
    <n v="56058.02"/>
    <d v="2024-12-01T00:00:00"/>
    <d v="2025-12-31T00:00:00"/>
    <n v="12"/>
    <n v="8"/>
    <n v="4"/>
    <n v="14.77"/>
    <n v="0.66666666666666663"/>
    <x v="0"/>
    <x v="0"/>
  </r>
  <r>
    <m/>
    <m/>
    <x v="174"/>
    <x v="2"/>
    <s v="0800"/>
    <s v=""/>
    <d v="2025-01-08T00:00:00"/>
    <d v="2024-12-01T00:00:00"/>
    <d v="2025-12-31T00:00:00"/>
    <m/>
    <s v="41879566"/>
    <s v="נתן אבילביץ טל"/>
    <s v="039449335"/>
    <s v="3"/>
    <n v="65775.320000000007"/>
    <s v="ILS"/>
    <n v="65775.320000000007"/>
    <n v="24.8"/>
    <n v="16312.82"/>
    <n v="16312.82"/>
    <n v="49462.5"/>
    <s v=""/>
    <x v="146"/>
    <s v="X"/>
    <n v="0"/>
    <s v="@FM@"/>
    <s v="01"/>
    <s v=""/>
    <s v="038792313"/>
    <s v=" 41,917.37"/>
    <s v="אחיה משה רוזן"/>
    <n v="49462.5"/>
    <d v="2024-12-01T00:00:00"/>
    <d v="2025-12-31T00:00:00"/>
    <n v="12"/>
    <n v="8"/>
    <n v="4"/>
    <n v="24.8"/>
    <n v="0.66666666666666663"/>
    <x v="1"/>
    <x v="0"/>
  </r>
  <r>
    <m/>
    <m/>
    <x v="175"/>
    <x v="2"/>
    <s v="0800"/>
    <s v=""/>
    <d v="2025-01-08T00:00:00"/>
    <d v="2024-12-01T00:00:00"/>
    <d v="2025-12-31T00:00:00"/>
    <m/>
    <s v="42112450"/>
    <s v="דניאל דוידוף ושות משרד"/>
    <s v="558075412"/>
    <s v="3"/>
    <n v="131550.65"/>
    <s v="ILS"/>
    <n v="131550.65"/>
    <n v="0"/>
    <n v="0"/>
    <n v="0"/>
    <n v="131550.65"/>
    <s v=""/>
    <x v="146"/>
    <s v="X"/>
    <n v="0"/>
    <s v="@FM@"/>
    <s v="01"/>
    <s v=""/>
    <s v="038792313"/>
    <s v="111,483.60"/>
    <s v=""/>
    <n v="131550.65"/>
    <d v="2024-12-01T00:00:00"/>
    <d v="2025-12-31T00:00:00"/>
    <n v="12"/>
    <n v="8"/>
    <n v="4"/>
    <n v="0"/>
    <n v="0.66666666666666663"/>
    <x v="0"/>
    <x v="0"/>
  </r>
  <r>
    <m/>
    <m/>
    <x v="176"/>
    <x v="2"/>
    <s v="0800"/>
    <s v=""/>
    <d v="2025-01-08T00:00:00"/>
    <d v="2024-12-01T00:00:00"/>
    <d v="2025-12-31T00:00:00"/>
    <m/>
    <s v="41968318"/>
    <s v="בהמני-סעאתי עדנה"/>
    <s v="024695843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77"/>
    <x v="2"/>
    <s v="0800"/>
    <s v=""/>
    <d v="2025-01-08T00:00:00"/>
    <d v="2024-12-01T00:00:00"/>
    <d v="2025-12-31T00:00:00"/>
    <m/>
    <s v="40939426"/>
    <s v="פיניאן,פיין,עורוק ושות,עורכי דין"/>
    <s v="514272996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78"/>
    <x v="2"/>
    <s v="0800"/>
    <s v=""/>
    <d v="2025-01-08T00:00:00"/>
    <d v="2024-12-01T00:00:00"/>
    <d v="2025-12-31T00:00:00"/>
    <m/>
    <s v="40959068"/>
    <s v="תומר אסף"/>
    <s v="034168773"/>
    <s v="3"/>
    <n v="79998.570000000007"/>
    <s v="ILS"/>
    <n v="79998.570000000007"/>
    <n v="0"/>
    <n v="0"/>
    <n v="0"/>
    <n v="79998.570000000007"/>
    <s v=""/>
    <x v="146"/>
    <s v="X"/>
    <n v="0"/>
    <s v="@FM@"/>
    <s v="01"/>
    <s v=""/>
    <s v="038792313"/>
    <s v=" 67,795.40"/>
    <s v=""/>
    <n v="79998.570000000007"/>
    <d v="2024-12-01T00:00:00"/>
    <d v="2025-12-31T00:00:00"/>
    <n v="12"/>
    <n v="8"/>
    <n v="4"/>
    <n v="0"/>
    <n v="0.66666666666666663"/>
    <x v="0"/>
    <x v="0"/>
  </r>
  <r>
    <m/>
    <m/>
    <x v="179"/>
    <x v="1"/>
    <s v="0800"/>
    <s v=""/>
    <d v="2025-01-12T00:00:00"/>
    <d v="2025-01-01T00:00:00"/>
    <d v="2025-12-31T00:00:00"/>
    <m/>
    <s v="41120062"/>
    <s v="קניון סימול אשדוד עסקה"/>
    <s v="558178240"/>
    <s v="3"/>
    <n v="28237.4"/>
    <s v="ILS"/>
    <n v="28237.4"/>
    <n v="56.46"/>
    <n v="15943.69"/>
    <n v="15799.69"/>
    <n v="12293.71"/>
    <s v=""/>
    <x v="148"/>
    <s v=""/>
    <n v="0"/>
    <s v="@FM@"/>
    <s v="23"/>
    <s v="57"/>
    <s v="038792313"/>
    <s v=""/>
    <s v="שיקו סופרי"/>
    <n v="12293.71"/>
    <d v="2025-01-01T00:00:00"/>
    <d v="2025-12-31T00:00:00"/>
    <n v="11"/>
    <n v="7"/>
    <n v="4"/>
    <n v="56.46"/>
    <n v="0.63636363636363635"/>
    <x v="1"/>
    <x v="0"/>
  </r>
  <r>
    <m/>
    <m/>
    <x v="180"/>
    <x v="1"/>
    <s v="0800"/>
    <s v=""/>
    <d v="2025-01-12T00:00:00"/>
    <d v="2025-01-01T00:00:00"/>
    <d v="2025-12-31T00:00:00"/>
    <m/>
    <s v="40003616"/>
    <s v="גירון - שכירות בע&quot;מ"/>
    <s v="510932288"/>
    <s v="3"/>
    <n v="15576"/>
    <s v="ILS"/>
    <n v="15576"/>
    <n v="0"/>
    <n v="0"/>
    <n v="0"/>
    <n v="18245.59"/>
    <s v=""/>
    <x v="149"/>
    <s v="X"/>
    <n v="0"/>
    <s v="@FM@"/>
    <s v="23"/>
    <s v="57"/>
    <s v="038792313"/>
    <s v=""/>
    <s v="שיקו סופרי"/>
    <n v="15576"/>
    <d v="2025-01-01T00:00:00"/>
    <d v="2025-12-31T00:00:00"/>
    <n v="11"/>
    <n v="7"/>
    <n v="4"/>
    <n v="0"/>
    <n v="0.63636363636363635"/>
    <x v="0"/>
    <x v="0"/>
  </r>
  <r>
    <m/>
    <m/>
    <x v="181"/>
    <x v="1"/>
    <s v="0800"/>
    <s v=""/>
    <d v="2025-01-12T00:00:00"/>
    <d v="2025-01-01T00:00:00"/>
    <d v="2025-12-31T00:00:00"/>
    <m/>
    <s v="41218595"/>
    <s v="דונה שי נכסים בע&quot;מ"/>
    <s v="515053155"/>
    <s v="3"/>
    <n v="27357.119999999999"/>
    <s v="ILS"/>
    <n v="27357.119999999999"/>
    <n v="75"/>
    <n v="20517.84"/>
    <n v="28879.3"/>
    <n v="9745.84"/>
    <s v=""/>
    <x v="150"/>
    <s v="X"/>
    <n v="0"/>
    <s v="@FM@"/>
    <s v="23"/>
    <s v="57"/>
    <s v="038792313"/>
    <s v=""/>
    <s v="שיקו סופרי"/>
    <n v="6839.28"/>
    <d v="2025-01-01T00:00:00"/>
    <d v="2025-12-31T00:00:00"/>
    <n v="11"/>
    <n v="7"/>
    <n v="4"/>
    <n v="75"/>
    <n v="0.63636363636363635"/>
    <x v="1"/>
    <x v="0"/>
  </r>
  <r>
    <m/>
    <m/>
    <x v="182"/>
    <x v="1"/>
    <s v="0800"/>
    <s v=""/>
    <d v="2025-01-12T00:00:00"/>
    <d v="2025-01-01T00:00:00"/>
    <d v="2025-12-31T00:00:00"/>
    <m/>
    <s v="40020105"/>
    <s v="א.ג.ס. קאסם לבנין (94) בע&quot;מ"/>
    <s v="511922577"/>
    <s v="3"/>
    <n v="12744"/>
    <s v="ILS"/>
    <n v="12744"/>
    <n v="0"/>
    <n v="0"/>
    <n v="0"/>
    <n v="15153.8"/>
    <s v=""/>
    <x v="151"/>
    <s v="X"/>
    <n v="0"/>
    <s v="@FM@"/>
    <s v="23"/>
    <s v="57"/>
    <s v="038792313"/>
    <s v=""/>
    <s v="שיקו סופרי"/>
    <n v="12744"/>
    <d v="2025-01-01T00:00:00"/>
    <d v="2025-12-31T00:00:00"/>
    <n v="11"/>
    <n v="7"/>
    <n v="4"/>
    <n v="0"/>
    <n v="0.63636363636363635"/>
    <x v="0"/>
    <x v="0"/>
  </r>
  <r>
    <m/>
    <m/>
    <x v="183"/>
    <x v="1"/>
    <s v="0800"/>
    <s v=""/>
    <d v="2025-01-12T00:00:00"/>
    <d v="2025-01-01T00:00:00"/>
    <d v="2025-12-31T00:00:00"/>
    <m/>
    <s v="40005387"/>
    <s v="אביליה השקעות ונכסים בע&quot;מ"/>
    <s v="511613648"/>
    <s v="3"/>
    <n v="114696"/>
    <s v="ILS"/>
    <n v="114696"/>
    <n v="75"/>
    <n v="86022"/>
    <n v="98847.21"/>
    <n v="33357.769999999997"/>
    <s v=""/>
    <x v="152"/>
    <s v="X"/>
    <n v="0"/>
    <s v="@FM@"/>
    <s v="07"/>
    <s v=""/>
    <s v="038792313"/>
    <s v=""/>
    <s v="שיקו סופרי"/>
    <n v="28674"/>
    <d v="2025-01-01T00:00:00"/>
    <d v="2025-12-31T00:00:00"/>
    <n v="11"/>
    <n v="7"/>
    <n v="4"/>
    <n v="75"/>
    <n v="0.63636363636363635"/>
    <x v="1"/>
    <x v="0"/>
  </r>
  <r>
    <m/>
    <m/>
    <x v="184"/>
    <x v="1"/>
    <s v="0800"/>
    <s v=""/>
    <d v="2025-01-12T00:00:00"/>
    <d v="2025-01-01T00:00:00"/>
    <d v="2025-12-31T00:00:00"/>
    <m/>
    <s v="42474329"/>
    <s v="אחלה ניהול מגדל פטרה ראובן ברקת 5 נ"/>
    <s v="516722022"/>
    <s v="3"/>
    <n v="149806.85"/>
    <s v="ILS"/>
    <n v="149806.85"/>
    <n v="55.26"/>
    <n v="82788"/>
    <n v="96093.72"/>
    <n v="78968.47"/>
    <s v=""/>
    <x v="153"/>
    <s v="X"/>
    <n v="0"/>
    <s v="@FM@"/>
    <s v="23"/>
    <s v="01"/>
    <s v="038792313"/>
    <s v=""/>
    <s v="שיקו סופרי"/>
    <n v="67018.86"/>
    <d v="2025-01-01T00:00:00"/>
    <d v="2025-12-31T00:00:00"/>
    <n v="11"/>
    <n v="7"/>
    <n v="4"/>
    <n v="55.26"/>
    <n v="0.63636363636363635"/>
    <x v="1"/>
    <x v="0"/>
  </r>
  <r>
    <m/>
    <m/>
    <x v="185"/>
    <x v="1"/>
    <s v="0800"/>
    <s v=""/>
    <d v="2025-01-13T00:00:00"/>
    <d v="2025-01-01T00:00:00"/>
    <d v="2025-12-31T00:00:00"/>
    <m/>
    <s v="40003546"/>
    <s v="ב. רוטברד ושות בעמ"/>
    <s v="510374135"/>
    <s v="3"/>
    <n v="96542.88"/>
    <s v="ILS"/>
    <n v="96542.88"/>
    <n v="75"/>
    <n v="72407.16"/>
    <n v="83426.81"/>
    <n v="28105.98"/>
    <s v=""/>
    <x v="154"/>
    <s v="X"/>
    <n v="0"/>
    <s v="@FM@"/>
    <s v="07"/>
    <s v=""/>
    <s v="038792313"/>
    <s v=""/>
    <s v="שיקו סופרי"/>
    <n v="24135.72"/>
    <d v="2025-01-01T00:00:00"/>
    <d v="2025-12-31T00:00:00"/>
    <n v="11"/>
    <n v="7"/>
    <n v="4"/>
    <n v="75"/>
    <n v="0.63636363636363635"/>
    <x v="1"/>
    <x v="0"/>
  </r>
  <r>
    <m/>
    <m/>
    <x v="186"/>
    <x v="2"/>
    <s v="0800"/>
    <s v=""/>
    <d v="2025-01-13T00:00:00"/>
    <d v="2025-01-01T00:00:00"/>
    <d v="2025-12-31T00:00:00"/>
    <m/>
    <s v="42764001"/>
    <s v="חניון בית המשפט טבריה, ניהול בע&quot;מ"/>
    <s v="516784253"/>
    <s v="3"/>
    <n v="49982.5"/>
    <s v="ILS"/>
    <n v="49982.5"/>
    <n v="17.29"/>
    <n v="8640.43"/>
    <n v="8640.43"/>
    <n v="41342.07"/>
    <s v=""/>
    <x v="94"/>
    <s v=""/>
    <n v="0"/>
    <s v="@FM@"/>
    <s v="23"/>
    <s v="57"/>
    <s v="038792313"/>
    <s v=""/>
    <s v="שיקו סופרי"/>
    <n v="41342.07"/>
    <d v="2025-01-01T00:00:00"/>
    <d v="2025-12-31T00:00:00"/>
    <n v="11"/>
    <n v="7"/>
    <n v="4"/>
    <n v="17.29"/>
    <n v="0.63636363636363635"/>
    <x v="0"/>
    <x v="0"/>
  </r>
  <r>
    <m/>
    <m/>
    <x v="187"/>
    <x v="1"/>
    <s v="0800"/>
    <s v=""/>
    <d v="2025-01-13T00:00:00"/>
    <d v="2025-01-01T00:00:00"/>
    <d v="2025-12-31T00:00:00"/>
    <m/>
    <s v="40007086"/>
    <s v="בק-טק (ירושלים) בע&quot;מ"/>
    <s v="511868465"/>
    <s v="3"/>
    <n v="307272"/>
    <s v="ILS"/>
    <n v="307272"/>
    <n v="50"/>
    <n v="153636"/>
    <n v="179775.74"/>
    <n v="182870.5"/>
    <s v=""/>
    <x v="155"/>
    <s v="X"/>
    <n v="0"/>
    <s v="@FM@"/>
    <s v="07"/>
    <s v=""/>
    <s v="038792313"/>
    <s v=""/>
    <s v="שיקו סופרי"/>
    <n v="153636"/>
    <d v="2025-01-01T00:00:00"/>
    <d v="2025-12-31T00:00:00"/>
    <n v="11"/>
    <n v="7"/>
    <n v="4"/>
    <n v="50"/>
    <n v="0.63636363636363635"/>
    <x v="1"/>
    <x v="0"/>
  </r>
  <r>
    <m/>
    <m/>
    <x v="188"/>
    <x v="1"/>
    <s v="0800"/>
    <s v=""/>
    <d v="2025-01-13T00:00:00"/>
    <d v="2025-01-01T00:00:00"/>
    <d v="2025-12-31T00:00:00"/>
    <m/>
    <s v="40007086"/>
    <s v="בק-טק (ירושלים) בע&quot;מ"/>
    <s v="511868465"/>
    <s v="3"/>
    <n v="53808"/>
    <s v="ILS"/>
    <n v="53808"/>
    <n v="75"/>
    <n v="40356"/>
    <n v="48225.85"/>
    <n v="16274.68"/>
    <s v=""/>
    <x v="156"/>
    <s v="X"/>
    <n v="0"/>
    <s v="@FM@"/>
    <s v="23"/>
    <s v="01"/>
    <s v="038792313"/>
    <s v=""/>
    <s v="שיקו סופרי"/>
    <n v="13452"/>
    <d v="2025-01-01T00:00:00"/>
    <d v="2025-12-31T00:00:00"/>
    <n v="11"/>
    <n v="7"/>
    <n v="4"/>
    <n v="75"/>
    <n v="0.63636363636363635"/>
    <x v="1"/>
    <x v="0"/>
  </r>
  <r>
    <m/>
    <m/>
    <x v="189"/>
    <x v="1"/>
    <s v="0800"/>
    <s v=""/>
    <d v="2025-01-13T00:00:00"/>
    <d v="2025-01-01T00:00:00"/>
    <d v="2025-12-31T00:00:00"/>
    <m/>
    <s v="40003444"/>
    <s v="המרכזית ירושלים"/>
    <s v="557631306"/>
    <s v="3"/>
    <n v="49931.7"/>
    <s v="ILS"/>
    <n v="49931.7"/>
    <n v="30.72"/>
    <n v="15340"/>
    <n v="15340"/>
    <n v="34591.699999999997"/>
    <s v=""/>
    <x v="157"/>
    <s v=""/>
    <n v="0"/>
    <s v="@FM@"/>
    <s v="23"/>
    <s v="57"/>
    <s v="038792313"/>
    <s v=""/>
    <s v="שיקו סופרי"/>
    <n v="34591.699999999997"/>
    <d v="2025-01-01T00:00:00"/>
    <d v="2025-12-31T00:00:00"/>
    <n v="11"/>
    <n v="7"/>
    <n v="4"/>
    <n v="30.72"/>
    <n v="0.63636363636363635"/>
    <x v="1"/>
    <x v="0"/>
  </r>
  <r>
    <m/>
    <m/>
    <x v="190"/>
    <x v="0"/>
    <s v="0800"/>
    <s v=""/>
    <d v="2025-01-13T00:00:00"/>
    <d v="2025-01-01T00:00:00"/>
    <d v="2025-12-31T00:00:00"/>
    <m/>
    <s v="42064682"/>
    <s v="י.ע שרותים והשקעות בע&quot;מ"/>
    <s v="512916362"/>
    <s v="3"/>
    <n v="23600"/>
    <s v="ILS"/>
    <n v="23600"/>
    <n v="37.78"/>
    <n v="9163.2099999999991"/>
    <n v="8915.2099999999991"/>
    <n v="14684.79"/>
    <s v=""/>
    <x v="158"/>
    <s v=""/>
    <n v="0"/>
    <s v="@FM@"/>
    <s v="23"/>
    <s v="57"/>
    <s v="038792313"/>
    <s v=" 11,784.57"/>
    <s v="שיקו סופרי"/>
    <n v="14684.79"/>
    <d v="2025-01-01T00:00:00"/>
    <d v="2025-12-31T00:00:00"/>
    <n v="11"/>
    <n v="7"/>
    <n v="4"/>
    <n v="37.78"/>
    <n v="0.63636363636363635"/>
    <x v="1"/>
    <x v="0"/>
  </r>
  <r>
    <m/>
    <m/>
    <x v="191"/>
    <x v="1"/>
    <s v="0800"/>
    <s v=""/>
    <d v="2025-01-14T00:00:00"/>
    <d v="2025-01-01T00:00:00"/>
    <d v="2025-12-31T00:00:00"/>
    <m/>
    <s v="40001057"/>
    <s v="הדר דפנה בע'מ"/>
    <s v="510246531"/>
    <s v="3"/>
    <n v="746373.6"/>
    <s v="ILS"/>
    <n v="746373.6"/>
    <n v="75"/>
    <n v="0"/>
    <n v="559780.19999999995"/>
    <n v="186593.4"/>
    <s v=""/>
    <x v="159"/>
    <s v=""/>
    <n v="0"/>
    <s v="@FM@"/>
    <s v="23"/>
    <s v="01"/>
    <s v="038792313"/>
    <s v=""/>
    <s v="שיקו סופרי"/>
    <n v="186593.4"/>
    <d v="2025-01-01T00:00:00"/>
    <d v="2025-12-31T00:00:00"/>
    <n v="11"/>
    <n v="7"/>
    <n v="4"/>
    <n v="75"/>
    <n v="0.63636363636363635"/>
    <x v="1"/>
    <x v="0"/>
  </r>
  <r>
    <m/>
    <m/>
    <x v="192"/>
    <x v="1"/>
    <s v="0800"/>
    <s v=""/>
    <d v="2025-01-14T00:00:00"/>
    <d v="2025-01-01T00:00:00"/>
    <d v="2025-12-31T00:00:00"/>
    <m/>
    <s v="40524900"/>
    <s v="ים חניונים - קריית הלאום ראשון לציו"/>
    <s v="514174416"/>
    <s v="3"/>
    <n v="87792"/>
    <s v="ILS"/>
    <n v="87792"/>
    <n v="34.299999999999997"/>
    <n v="32237.599999999999"/>
    <n v="30113.599999999999"/>
    <n v="57678.400000000001"/>
    <s v=""/>
    <x v="160"/>
    <s v=""/>
    <n v="0"/>
    <s v="@FM@"/>
    <s v="23"/>
    <s v="01"/>
    <s v="038792313"/>
    <s v=""/>
    <s v="שיקו סופרי"/>
    <n v="57678.400000000001"/>
    <d v="2025-01-01T00:00:00"/>
    <d v="2025-12-31T00:00:00"/>
    <n v="11"/>
    <n v="7"/>
    <n v="4"/>
    <n v="34.299999999999997"/>
    <n v="0.63636363636363635"/>
    <x v="1"/>
    <x v="0"/>
  </r>
  <r>
    <m/>
    <m/>
    <x v="193"/>
    <x v="2"/>
    <s v="0800"/>
    <s v=""/>
    <d v="2025-01-14T00:00:00"/>
    <m/>
    <m/>
    <m/>
    <s v="40009731"/>
    <s v="שימרון מולכו פרסקי ושו"/>
    <s v="557409349"/>
    <s v="3"/>
    <n v="118000"/>
    <s v="ILS"/>
    <n v="118000"/>
    <n v="80"/>
    <n v="94400"/>
    <n v="94400"/>
    <n v="23600"/>
    <s v=""/>
    <x v="161"/>
    <s v=""/>
    <n v="0"/>
    <s v="@FM@"/>
    <s v="23"/>
    <s v="06"/>
    <s v="038792313"/>
    <s v=""/>
    <s v="עמיחי ציסמריו"/>
    <n v="23600"/>
    <d v="2025-01-14T00:00:00"/>
    <d v="2025-12-31T00:00:00"/>
    <n v="11"/>
    <n v="6"/>
    <n v="4"/>
    <n v="80"/>
    <n v="0.54545454545454541"/>
    <x v="1"/>
    <x v="0"/>
  </r>
  <r>
    <m/>
    <m/>
    <x v="194"/>
    <x v="2"/>
    <s v="0800"/>
    <s v=""/>
    <d v="2025-01-16T00:00:00"/>
    <d v="2025-01-01T00:00:00"/>
    <d v="2025-12-31T00:00:00"/>
    <m/>
    <s v="40006163"/>
    <s v="שפיר הנדסה אזרחית וימית בע&quot;מ"/>
    <s v="510500242"/>
    <s v="3"/>
    <n v="247483.17"/>
    <s v="ILS"/>
    <n v="247483.17"/>
    <n v="0"/>
    <n v="0"/>
    <n v="0"/>
    <n v="247483.17"/>
    <s v=""/>
    <x v="162"/>
    <s v=""/>
    <n v="0"/>
    <s v="@FM@"/>
    <s v="23"/>
    <s v="01"/>
    <s v="038792313"/>
    <s v=""/>
    <s v="שיקו סופרי"/>
    <n v="247483.17"/>
    <d v="2025-01-01T00:00:00"/>
    <d v="2025-12-31T00:00:00"/>
    <n v="11"/>
    <n v="7"/>
    <n v="4"/>
    <n v="0"/>
    <n v="0.63636363636363635"/>
    <x v="0"/>
    <x v="0"/>
  </r>
  <r>
    <m/>
    <m/>
    <x v="195"/>
    <x v="2"/>
    <s v="0800"/>
    <s v=""/>
    <d v="2025-01-19T00:00:00"/>
    <d v="2024-12-01T00:00:00"/>
    <d v="2025-12-31T00:00:00"/>
    <m/>
    <s v="42864386"/>
    <s v="ברכאת רולא"/>
    <s v="300809977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96"/>
    <x v="2"/>
    <s v="0800"/>
    <s v=""/>
    <d v="2025-01-19T00:00:00"/>
    <d v="2024-12-01T00:00:00"/>
    <d v="2025-12-31T00:00:00"/>
    <m/>
    <s v="42656664"/>
    <s v="גביש מרואן"/>
    <s v="059559658"/>
    <s v="3"/>
    <n v="65775.320000000007"/>
    <s v="ILS"/>
    <n v="65775.320000000007"/>
    <n v="15.98"/>
    <n v="10509.8"/>
    <n v="10509.8"/>
    <n v="55265.52"/>
    <s v=""/>
    <x v="146"/>
    <s v="X"/>
    <n v="0"/>
    <s v="@FM@"/>
    <s v="01"/>
    <s v=""/>
    <s v="038792313"/>
    <s v=" 46,835.19"/>
    <s v="אחיה משה רוזן"/>
    <n v="55265.52"/>
    <d v="2024-12-01T00:00:00"/>
    <d v="2025-12-31T00:00:00"/>
    <n v="12"/>
    <n v="8"/>
    <n v="4"/>
    <n v="15.98"/>
    <n v="0.66666666666666663"/>
    <x v="0"/>
    <x v="0"/>
  </r>
  <r>
    <m/>
    <m/>
    <x v="197"/>
    <x v="2"/>
    <s v="0800"/>
    <s v=""/>
    <d v="2025-01-19T00:00:00"/>
    <d v="2024-12-01T00:00:00"/>
    <d v="2025-12-31T00:00:00"/>
    <m/>
    <s v="42864382"/>
    <s v="בוקסנבאום חגית"/>
    <s v="033401415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אחיה משה רוזן"/>
    <n v="65775.320000000007"/>
    <d v="2024-12-01T00:00:00"/>
    <d v="2025-12-31T00:00:00"/>
    <n v="12"/>
    <n v="8"/>
    <n v="4"/>
    <n v="0"/>
    <n v="0.66666666666666663"/>
    <x v="0"/>
    <x v="0"/>
  </r>
  <r>
    <m/>
    <m/>
    <x v="198"/>
    <x v="2"/>
    <s v="0800"/>
    <s v=""/>
    <d v="2025-01-19T00:00:00"/>
    <d v="2024-12-01T00:00:00"/>
    <d v="2025-12-31T00:00:00"/>
    <m/>
    <s v="42867702"/>
    <s v="סבג שטרית רביטל אושרה"/>
    <s v="036271849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"/>
    <n v="65775.320000000007"/>
    <d v="2024-12-01T00:00:00"/>
    <d v="2025-12-31T00:00:00"/>
    <n v="12"/>
    <n v="8"/>
    <n v="4"/>
    <n v="0"/>
    <n v="0.66666666666666663"/>
    <x v="0"/>
    <x v="0"/>
  </r>
  <r>
    <m/>
    <m/>
    <x v="199"/>
    <x v="1"/>
    <s v="0800"/>
    <s v=""/>
    <d v="2025-01-19T00:00:00"/>
    <d v="2025-01-01T00:00:00"/>
    <d v="2025-12-31T00:00:00"/>
    <m/>
    <s v="41452882"/>
    <s v="ריט 1 בע&quot;מ- סלע קפיטל"/>
    <s v="558261715"/>
    <s v="3"/>
    <n v="42480"/>
    <s v="ILS"/>
    <n v="42480"/>
    <n v="75"/>
    <n v="31860"/>
    <n v="37013.11"/>
    <n v="12490.74"/>
    <s v=""/>
    <x v="163"/>
    <s v="X"/>
    <n v="0"/>
    <s v="@FM@"/>
    <s v="07"/>
    <s v=""/>
    <s v="038792313"/>
    <s v=""/>
    <s v="שיקו סופרי"/>
    <n v="10620"/>
    <d v="2025-01-01T00:00:00"/>
    <d v="2025-12-31T00:00:00"/>
    <n v="11"/>
    <n v="7"/>
    <n v="4"/>
    <n v="75"/>
    <n v="0.63636363636363635"/>
    <x v="1"/>
    <x v="0"/>
  </r>
  <r>
    <m/>
    <m/>
    <x v="200"/>
    <x v="1"/>
    <s v="0800"/>
    <s v=""/>
    <d v="2025-01-19T00:00:00"/>
    <d v="2025-01-01T00:00:00"/>
    <d v="2025-12-31T00:00:00"/>
    <m/>
    <s v="41956352"/>
    <s v="ראם קנדה בית אמריקה בע&quot;מ"/>
    <s v="516024981"/>
    <s v="3"/>
    <n v="442500"/>
    <s v="ILS"/>
    <n v="442500"/>
    <n v="50"/>
    <n v="0"/>
    <n v="221250"/>
    <n v="221250"/>
    <s v=""/>
    <x v="164"/>
    <s v=""/>
    <n v="0"/>
    <s v="@FM@"/>
    <s v="23"/>
    <s v="01"/>
    <s v="038792313"/>
    <s v=""/>
    <s v="שיקו סופרי"/>
    <n v="221250"/>
    <d v="2025-01-01T00:00:00"/>
    <d v="2025-12-31T00:00:00"/>
    <n v="11"/>
    <n v="7"/>
    <n v="4"/>
    <n v="50"/>
    <n v="0.63636363636363635"/>
    <x v="1"/>
    <x v="0"/>
  </r>
  <r>
    <m/>
    <m/>
    <x v="201"/>
    <x v="1"/>
    <s v="0800"/>
    <s v=""/>
    <d v="2025-01-19T00:00:00"/>
    <d v="2025-01-01T00:00:00"/>
    <d v="2025-12-31T00:00:00"/>
    <m/>
    <s v="42139225"/>
    <s v="אלטשולר שחם גמל ופנסיה בע&quot;מ"/>
    <s v="513173393"/>
    <s v="3"/>
    <n v="342672"/>
    <s v="ILS"/>
    <n v="342672"/>
    <n v="0"/>
    <n v="0"/>
    <n v="0"/>
    <n v="421452.06"/>
    <s v=""/>
    <x v="165"/>
    <s v="X"/>
    <n v="0"/>
    <s v="@FM@"/>
    <s v="07"/>
    <s v=""/>
    <s v="038792313"/>
    <s v=""/>
    <s v="שיקו סופרי"/>
    <n v="342672"/>
    <d v="2025-01-01T00:00:00"/>
    <d v="2025-12-31T00:00:00"/>
    <n v="11"/>
    <n v="7"/>
    <n v="4"/>
    <n v="0"/>
    <n v="0.63636363636363635"/>
    <x v="0"/>
    <x v="0"/>
  </r>
  <r>
    <m/>
    <m/>
    <x v="202"/>
    <x v="0"/>
    <s v="0800"/>
    <s v=""/>
    <d v="2025-01-19T00:00:00"/>
    <d v="2025-01-01T00:00:00"/>
    <d v="2025-12-31T00:00:00"/>
    <m/>
    <s v="40003385"/>
    <s v="בית הרכב בע&quot;מ"/>
    <s v="520025248"/>
    <s v="3"/>
    <n v="100000"/>
    <s v="ILS"/>
    <n v="100000"/>
    <n v="84.12"/>
    <n v="84846.2"/>
    <n v="84119.72"/>
    <n v="15880.3"/>
    <s v=""/>
    <x v="166"/>
    <s v=""/>
    <n v="0"/>
    <s v="@FM@"/>
    <s v="23"/>
    <s v="57"/>
    <s v="038792313"/>
    <s v="  1,578.20"/>
    <s v="שיקו סופרי"/>
    <n v="15880.3"/>
    <d v="2025-01-01T00:00:00"/>
    <d v="2025-12-31T00:00:00"/>
    <n v="11"/>
    <n v="7"/>
    <n v="4"/>
    <n v="84.12"/>
    <n v="0.63636363636363635"/>
    <x v="1"/>
    <x v="0"/>
  </r>
  <r>
    <m/>
    <m/>
    <x v="203"/>
    <x v="1"/>
    <s v="0800"/>
    <s v=""/>
    <d v="2025-01-19T00:00:00"/>
    <d v="2025-01-01T00:00:00"/>
    <d v="2025-12-31T00:00:00"/>
    <m/>
    <s v="42374601"/>
    <s v="הראל פנסיה וגמל בע&quot;מ"/>
    <s v="512267592"/>
    <s v="3"/>
    <n v="84960"/>
    <s v="ILS"/>
    <n v="84960"/>
    <n v="75.27"/>
    <n v="0"/>
    <n v="77429.66"/>
    <n v="26123.06"/>
    <s v=""/>
    <x v="167"/>
    <s v="X"/>
    <n v="0"/>
    <s v="@FM@"/>
    <s v="07"/>
    <s v=""/>
    <s v="038792313"/>
    <s v=""/>
    <s v="שיקו סופרי"/>
    <n v="21240"/>
    <d v="2025-01-01T00:00:00"/>
    <d v="2025-12-31T00:00:00"/>
    <n v="11"/>
    <n v="7"/>
    <n v="4"/>
    <n v="75.27"/>
    <n v="0.63636363636363635"/>
    <x v="1"/>
    <x v="0"/>
  </r>
  <r>
    <m/>
    <m/>
    <x v="204"/>
    <x v="0"/>
    <s v="0800"/>
    <s v=""/>
    <d v="2025-01-19T00:00:00"/>
    <d v="2025-01-01T00:00:00"/>
    <d v="2025-12-31T00:00:00"/>
    <m/>
    <s v="40285775"/>
    <s v="אדגר השקעות ופיתוח בע&quot;מ"/>
    <s v="520035171"/>
    <s v="3"/>
    <n v="2407780.56"/>
    <s v="ILS"/>
    <n v="2407780.56"/>
    <n v="42.54"/>
    <n v="1284055.1499999999"/>
    <n v="1309167.72"/>
    <n v="1902827.37"/>
    <s v=""/>
    <x v="168"/>
    <s v="X"/>
    <n v="0"/>
    <s v="@FM@"/>
    <s v="23"/>
    <s v="01"/>
    <s v="038792313"/>
    <s v="511,909.67"/>
    <s v="שיקו סופרי"/>
    <n v="1383445.59"/>
    <d v="2025-01-01T00:00:00"/>
    <d v="2025-12-31T00:00:00"/>
    <n v="11"/>
    <n v="7"/>
    <n v="4"/>
    <n v="42.54"/>
    <n v="0.63636363636363635"/>
    <x v="1"/>
    <x v="0"/>
  </r>
  <r>
    <m/>
    <m/>
    <x v="205"/>
    <x v="0"/>
    <s v="0800"/>
    <s v=""/>
    <d v="2025-01-19T00:00:00"/>
    <d v="2025-01-01T00:00:00"/>
    <d v="2025-12-31T00:00:00"/>
    <m/>
    <s v="40951865"/>
    <s v="קבוצת עזריאלי בע&quot;מ"/>
    <s v="510960719"/>
    <s v="3"/>
    <n v="1754424"/>
    <s v="ILS"/>
    <n v="1754424"/>
    <n v="33.67"/>
    <n v="592156.35"/>
    <n v="590774.18000000005"/>
    <n v="1163649.82"/>
    <s v=""/>
    <x v="169"/>
    <s v=""/>
    <n v="0"/>
    <s v="@FM@"/>
    <s v="23"/>
    <s v="01"/>
    <s v="038792313"/>
    <s v="984,972.60"/>
    <s v="שיקו סופרי"/>
    <n v="1163649.82"/>
    <d v="2025-01-01T00:00:00"/>
    <d v="2025-12-31T00:00:00"/>
    <n v="11"/>
    <n v="7"/>
    <n v="4"/>
    <n v="33.67"/>
    <n v="0.63636363636363635"/>
    <x v="1"/>
    <x v="0"/>
  </r>
  <r>
    <m/>
    <m/>
    <x v="206"/>
    <x v="0"/>
    <s v="0800"/>
    <s v=""/>
    <d v="2025-01-19T00:00:00"/>
    <d v="2025-01-01T00:00:00"/>
    <d v="2025-12-31T00:00:00"/>
    <m/>
    <s v="40148536"/>
    <s v="אחוזות החוף בע'מ"/>
    <s v="510266208"/>
    <s v="3"/>
    <n v="49998.96"/>
    <s v="ILS"/>
    <n v="49998.96"/>
    <n v="44.1"/>
    <n v="22049.23"/>
    <n v="22049.23"/>
    <n v="27949.73"/>
    <s v=""/>
    <x v="170"/>
    <s v=""/>
    <n v="0"/>
    <s v="@FM@"/>
    <s v="23"/>
    <s v="57"/>
    <s v="038792313"/>
    <s v=" 23,686.20"/>
    <s v="שיקו סופרי"/>
    <n v="27949.73"/>
    <d v="2025-01-01T00:00:00"/>
    <d v="2025-12-31T00:00:00"/>
    <n v="11"/>
    <n v="7"/>
    <n v="4"/>
    <n v="44.1"/>
    <n v="0.63636363636363635"/>
    <x v="1"/>
    <x v="0"/>
  </r>
  <r>
    <m/>
    <m/>
    <x v="207"/>
    <x v="0"/>
    <s v="0800"/>
    <s v=""/>
    <d v="2025-01-19T00:00:00"/>
    <d v="2025-01-01T00:00:00"/>
    <d v="2025-12-31T00:00:00"/>
    <m/>
    <s v="40003384"/>
    <s v="מ.ת.מ. מבני תעשיה ומלאכה בע&quot;מ"/>
    <s v="520024266"/>
    <s v="3"/>
    <n v="49991.73"/>
    <s v="ILS"/>
    <n v="49991.73"/>
    <n v="8"/>
    <n v="3999.99"/>
    <n v="3999.97"/>
    <n v="45991.76"/>
    <s v=""/>
    <x v="171"/>
    <s v=""/>
    <n v="0"/>
    <s v="@FM@"/>
    <s v="23"/>
    <s v="57"/>
    <s v="038792313"/>
    <s v=" 35,162.56"/>
    <s v="שיקו סופרי"/>
    <n v="45991.76"/>
    <d v="2025-01-01T00:00:00"/>
    <d v="2025-12-31T00:00:00"/>
    <n v="11"/>
    <n v="7"/>
    <n v="4"/>
    <n v="8"/>
    <n v="0.63636363636363635"/>
    <x v="0"/>
    <x v="0"/>
  </r>
  <r>
    <m/>
    <m/>
    <x v="208"/>
    <x v="1"/>
    <s v="0800"/>
    <s v=""/>
    <d v="2025-01-19T00:00:00"/>
    <d v="2025-01-01T00:00:00"/>
    <d v="2025-12-31T00:00:00"/>
    <m/>
    <s v="40941393"/>
    <s v="קפס-פרמה בע&quot;מ"/>
    <s v="510945355"/>
    <s v="3"/>
    <n v="11232"/>
    <s v="ILS"/>
    <n v="11232"/>
    <n v="75"/>
    <n v="8424"/>
    <n v="9850.3799999999992"/>
    <n v="3296.02"/>
    <s v=""/>
    <x v="172"/>
    <s v="X"/>
    <n v="0"/>
    <s v="@FM@"/>
    <s v="23"/>
    <s v="57"/>
    <s v="038792313"/>
    <s v=""/>
    <s v="שיקו סופרי"/>
    <n v="2808"/>
    <d v="2025-01-01T00:00:00"/>
    <d v="2025-12-31T00:00:00"/>
    <n v="11"/>
    <n v="7"/>
    <n v="4"/>
    <n v="75"/>
    <n v="0.63636363636363635"/>
    <x v="1"/>
    <x v="0"/>
  </r>
  <r>
    <m/>
    <m/>
    <x v="209"/>
    <x v="1"/>
    <s v="0800"/>
    <s v=""/>
    <d v="2025-01-19T00:00:00"/>
    <d v="2025-01-01T00:00:00"/>
    <d v="2025-12-31T00:00:00"/>
    <m/>
    <s v="40017514"/>
    <s v="פ.ה.ט שירותי רכב וניהול חניונים בע&quot;"/>
    <s v="513363291"/>
    <s v="3"/>
    <n v="42480"/>
    <s v="ILS"/>
    <n v="42480"/>
    <n v="39.83"/>
    <n v="16919.78"/>
    <n v="16847.78"/>
    <n v="25560.22"/>
    <s v=""/>
    <x v="173"/>
    <s v=""/>
    <n v="0"/>
    <s v="@FM@"/>
    <s v="23"/>
    <s v="57"/>
    <s v="038792313"/>
    <s v=""/>
    <s v=""/>
    <n v="25560.22"/>
    <d v="2025-01-01T00:00:00"/>
    <d v="2025-12-31T00:00:00"/>
    <n v="11"/>
    <n v="7"/>
    <n v="4"/>
    <n v="39.83"/>
    <n v="0.63636363636363635"/>
    <x v="1"/>
    <x v="0"/>
  </r>
  <r>
    <m/>
    <m/>
    <x v="210"/>
    <x v="0"/>
    <s v="0800"/>
    <s v=""/>
    <d v="2025-01-19T00:00:00"/>
    <d v="2025-01-01T00:00:00"/>
    <d v="2025-12-31T00:00:00"/>
    <m/>
    <s v="41582960"/>
    <s v="עדן חברה לפתוח כלכלי בירושלים"/>
    <s v="513036137"/>
    <s v="3"/>
    <n v="2257564.2000000002"/>
    <s v="ILS"/>
    <n v="2257564.2000000002"/>
    <n v="55.08"/>
    <n v="1550157.5"/>
    <n v="1243554.8"/>
    <n v="1014009.4"/>
    <s v=""/>
    <x v="174"/>
    <s v=""/>
    <n v="0"/>
    <s v="@FM@"/>
    <s v="23"/>
    <s v="01"/>
    <s v="038792313"/>
    <s v="599,497.20"/>
    <s v="שיקו סופרי"/>
    <n v="1014009.4"/>
    <d v="2025-01-01T00:00:00"/>
    <d v="2025-12-31T00:00:00"/>
    <n v="11"/>
    <n v="7"/>
    <n v="4"/>
    <n v="55.08"/>
    <n v="0.63636363636363635"/>
    <x v="1"/>
    <x v="0"/>
  </r>
  <r>
    <m/>
    <m/>
    <x v="211"/>
    <x v="0"/>
    <s v="0800"/>
    <s v=""/>
    <d v="2025-01-19T00:00:00"/>
    <d v="2025-01-01T00:00:00"/>
    <d v="2025-12-31T00:00:00"/>
    <m/>
    <s v="40254961"/>
    <s v="יאיר השחר- חניונים בע&quot;מ"/>
    <s v="513104885"/>
    <s v="3"/>
    <n v="632470.68000000005"/>
    <s v="ILS"/>
    <n v="632470.68000000005"/>
    <n v="36.799999999999997"/>
    <n v="233023.22"/>
    <n v="256640.81"/>
    <n v="455950.11"/>
    <s v=""/>
    <x v="175"/>
    <s v="X"/>
    <n v="0"/>
    <s v="@FM@"/>
    <s v="01"/>
    <s v=""/>
    <s v="038792313"/>
    <s v="338,514.79"/>
    <s v="שיקו סופרי"/>
    <n v="399715.99"/>
    <d v="2025-01-01T00:00:00"/>
    <d v="2025-12-31T00:00:00"/>
    <n v="11"/>
    <n v="7"/>
    <n v="4"/>
    <n v="36.799999999999997"/>
    <n v="0.63636363636363635"/>
    <x v="1"/>
    <x v="0"/>
  </r>
  <r>
    <m/>
    <m/>
    <x v="212"/>
    <x v="2"/>
    <s v="0800"/>
    <s v=""/>
    <d v="2025-01-21T00:00:00"/>
    <d v="2025-01-01T00:00:00"/>
    <d v="2025-12-31T00:00:00"/>
    <m/>
    <s v="42496804"/>
    <s v="חניון בניין ב' קריית הממשלה חיפה, נ"/>
    <s v="516784030"/>
    <s v="3"/>
    <n v="1583128.13"/>
    <s v="ILS"/>
    <n v="1583128.13"/>
    <n v="38.409999999999997"/>
    <n v="608870.31000000006"/>
    <n v="670090.01"/>
    <n v="1097443.28"/>
    <s v=""/>
    <x v="115"/>
    <s v="X"/>
    <n v="0"/>
    <s v="@FM@"/>
    <s v="07"/>
    <s v=""/>
    <s v="038792313"/>
    <s v=""/>
    <s v="שיקו סופרי"/>
    <n v="975061.24"/>
    <d v="2025-01-01T00:00:00"/>
    <d v="2025-12-31T00:00:00"/>
    <n v="11"/>
    <n v="7"/>
    <n v="4"/>
    <n v="38.409999999999997"/>
    <n v="0.63636363636363635"/>
    <x v="1"/>
    <x v="0"/>
  </r>
  <r>
    <m/>
    <m/>
    <x v="213"/>
    <x v="0"/>
    <s v="0800"/>
    <s v=""/>
    <d v="2025-01-21T00:00:00"/>
    <d v="2025-01-01T00:00:00"/>
    <d v="2025-12-31T00:00:00"/>
    <m/>
    <s v="42216922"/>
    <s v="חניון מוזיאון הסובלנות בע&quot;מ"/>
    <s v="515457687"/>
    <s v="3"/>
    <n v="1544468.56"/>
    <s v="ILS"/>
    <n v="1544468.56"/>
    <n v="35.71"/>
    <n v="553063.59"/>
    <n v="551591.36"/>
    <n v="992877.18"/>
    <s v=""/>
    <x v="176"/>
    <s v=""/>
    <n v="0"/>
    <s v="@FM@"/>
    <s v="23"/>
    <s v="01"/>
    <s v="038792313"/>
    <s v="840,173.73"/>
    <s v="שיקו סופרי"/>
    <n v="992877.18"/>
    <d v="2025-01-01T00:00:00"/>
    <d v="2025-12-31T00:00:00"/>
    <n v="11"/>
    <n v="7"/>
    <n v="4"/>
    <n v="35.71"/>
    <n v="0.63636363636363635"/>
    <x v="1"/>
    <x v="0"/>
  </r>
  <r>
    <m/>
    <m/>
    <x v="214"/>
    <x v="0"/>
    <s v="0800"/>
    <s v=""/>
    <d v="2025-01-21T00:00:00"/>
    <d v="2025-01-01T00:00:00"/>
    <d v="2025-12-31T00:00:00"/>
    <m/>
    <s v="40449771"/>
    <s v="כלכלית ירושלים-כלל ביט"/>
    <s v="558010666"/>
    <s v="3"/>
    <n v="245909.92"/>
    <s v="ILS"/>
    <n v="245909.92"/>
    <n v="27.58"/>
    <n v="79862.399999999994"/>
    <n v="68309.06"/>
    <n v="181241.56"/>
    <s v=""/>
    <x v="177"/>
    <s v="X"/>
    <n v="0"/>
    <s v="@FM@"/>
    <s v="23"/>
    <s v="01"/>
    <s v="038792313"/>
    <s v="140,718.24"/>
    <s v="שיקו סופרי"/>
    <n v="178083.52"/>
    <d v="2025-01-01T00:00:00"/>
    <d v="2025-12-31T00:00:00"/>
    <n v="11"/>
    <n v="7"/>
    <n v="4"/>
    <n v="27.58"/>
    <n v="0.63636363636363635"/>
    <x v="1"/>
    <x v="0"/>
  </r>
  <r>
    <m/>
    <m/>
    <x v="215"/>
    <x v="0"/>
    <s v="0800"/>
    <s v=""/>
    <d v="2025-01-21T00:00:00"/>
    <d v="2025-01-01T00:00:00"/>
    <d v="2025-12-31T00:00:00"/>
    <m/>
    <s v="40410142"/>
    <s v="פאר התאומים ירושלים (1994) בע&quot;מ"/>
    <s v="512020470"/>
    <s v="3"/>
    <n v="196483.6"/>
    <s v="ILS"/>
    <n v="196483.6"/>
    <n v="54.58"/>
    <n v="107729.88"/>
    <n v="107234.21"/>
    <n v="89249.39"/>
    <s v=""/>
    <x v="178"/>
    <s v=""/>
    <n v="0"/>
    <s v="@FM@"/>
    <s v="23"/>
    <s v="01"/>
    <s v="038792313"/>
    <s v=" 71,112.46"/>
    <s v="שיקו סופרי"/>
    <n v="89249.39"/>
    <d v="2025-01-01T00:00:00"/>
    <d v="2025-12-31T00:00:00"/>
    <n v="11"/>
    <n v="7"/>
    <n v="4"/>
    <n v="54.58"/>
    <n v="0.63636363636363635"/>
    <x v="1"/>
    <x v="0"/>
  </r>
  <r>
    <m/>
    <m/>
    <x v="216"/>
    <x v="1"/>
    <s v="0800"/>
    <s v=""/>
    <d v="2025-01-21T00:00:00"/>
    <d v="2025-01-01T00:00:00"/>
    <d v="2025-12-31T00:00:00"/>
    <m/>
    <s v="40003383"/>
    <s v="מבנה נדל&quot;ן (כ.ד) בע&quot;מ"/>
    <s v="520024126"/>
    <s v="3"/>
    <n v="757317.6"/>
    <s v="ILS"/>
    <n v="757317.6"/>
    <n v="49.93"/>
    <n v="0"/>
    <n v="441120.66"/>
    <n v="444911.71"/>
    <s v=""/>
    <x v="179"/>
    <s v="X"/>
    <n v="0"/>
    <s v="@FM@"/>
    <s v="07"/>
    <s v=""/>
    <s v="038792313"/>
    <s v=""/>
    <s v="שיקו סופרי"/>
    <n v="378658.8"/>
    <d v="2025-01-01T00:00:00"/>
    <d v="2025-12-31T00:00:00"/>
    <n v="11"/>
    <n v="7"/>
    <n v="4"/>
    <n v="49.93"/>
    <n v="0.63636363636363635"/>
    <x v="1"/>
    <x v="0"/>
  </r>
  <r>
    <m/>
    <m/>
    <x v="217"/>
    <x v="1"/>
    <s v="0800"/>
    <s v=""/>
    <d v="2025-01-21T00:00:00"/>
    <d v="2025-01-01T00:00:00"/>
    <d v="2025-12-31T00:00:00"/>
    <m/>
    <s v="41081899"/>
    <s v="מיקדן חניון בית קרדן בע&quot;מ"/>
    <s v="513450551"/>
    <s v="3"/>
    <n v="163098"/>
    <s v="ILS"/>
    <n v="163098"/>
    <n v="80.12"/>
    <n v="130677.3"/>
    <n v="153129.4"/>
    <n v="38131.360000000001"/>
    <s v=""/>
    <x v="180"/>
    <s v="X"/>
    <n v="0"/>
    <s v="@FM@"/>
    <s v="07"/>
    <s v=""/>
    <s v="038792313"/>
    <s v=""/>
    <s v="שיקו סופרי"/>
    <n v="32420.7"/>
    <d v="2025-01-01T00:00:00"/>
    <d v="2025-12-31T00:00:00"/>
    <n v="11"/>
    <n v="7"/>
    <n v="4"/>
    <n v="80.12"/>
    <n v="0.63636363636363635"/>
    <x v="1"/>
    <x v="0"/>
  </r>
  <r>
    <m/>
    <m/>
    <x v="218"/>
    <x v="1"/>
    <s v="0800"/>
    <s v=""/>
    <d v="2025-01-21T00:00:00"/>
    <d v="2025-01-01T00:00:00"/>
    <d v="2025-12-31T00:00:00"/>
    <m/>
    <s v="41579650"/>
    <s v="שיכון ובינוי -סולל בונה נצרת עילית"/>
    <s v="550278196"/>
    <s v="3"/>
    <n v="2528412.56"/>
    <s v="ILS"/>
    <n v="2528412.56"/>
    <n v="23.04"/>
    <n v="0"/>
    <n v="683029.97"/>
    <n v="2306762.79"/>
    <s v=""/>
    <x v="181"/>
    <s v="X"/>
    <n v="0"/>
    <s v="@FM@"/>
    <s v="07"/>
    <s v=""/>
    <s v="038792313"/>
    <s v=""/>
    <s v="שיקו סופרי"/>
    <n v="1945803.9"/>
    <d v="2025-01-01T00:00:00"/>
    <d v="2025-12-31T00:00:00"/>
    <n v="11"/>
    <n v="7"/>
    <n v="4"/>
    <n v="23.04"/>
    <n v="0.63636363636363635"/>
    <x v="1"/>
    <x v="0"/>
  </r>
  <r>
    <m/>
    <m/>
    <x v="219"/>
    <x v="1"/>
    <s v="0800"/>
    <s v=""/>
    <d v="2025-01-21T00:00:00"/>
    <d v="2025-01-01T00:00:00"/>
    <d v="2025-12-31T00:00:00"/>
    <m/>
    <s v="40465938"/>
    <s v="קרית תעשיות עתירות מדע בע&quot;מ"/>
    <s v="510535420"/>
    <s v="3"/>
    <n v="228684"/>
    <s v="ILS"/>
    <n v="228684"/>
    <n v="53.41"/>
    <n v="122130"/>
    <n v="150938.34"/>
    <n v="133321.71"/>
    <s v=""/>
    <x v="182"/>
    <s v="X"/>
    <n v="0"/>
    <s v="@FM@"/>
    <s v="07"/>
    <s v=""/>
    <s v="038792313"/>
    <s v=""/>
    <s v="שיקו סופרי"/>
    <n v="106554"/>
    <d v="2025-01-01T00:00:00"/>
    <d v="2025-12-31T00:00:00"/>
    <n v="11"/>
    <n v="7"/>
    <n v="4"/>
    <n v="53.41"/>
    <n v="0.63636363636363635"/>
    <x v="1"/>
    <x v="0"/>
  </r>
  <r>
    <m/>
    <m/>
    <x v="220"/>
    <x v="1"/>
    <s v="0800"/>
    <s v=""/>
    <d v="2025-01-21T00:00:00"/>
    <d v="2025-01-01T00:00:00"/>
    <d v="2025-12-31T00:00:00"/>
    <m/>
    <s v="40003406"/>
    <s v="קרדן נדל&quot;ן יזום ופיתוח בע&quot;מ"/>
    <s v="520041005"/>
    <s v="3"/>
    <n v="1362900"/>
    <s v="ILS"/>
    <n v="1362900"/>
    <n v="43.38"/>
    <n v="591180"/>
    <n v="683617.93"/>
    <n v="907652.46"/>
    <s v=""/>
    <x v="183"/>
    <s v="X"/>
    <n v="0"/>
    <s v="@FM@"/>
    <s v="07"/>
    <s v=""/>
    <s v="038792313"/>
    <s v=""/>
    <s v="שיקו סופרי"/>
    <n v="771720"/>
    <d v="2025-01-01T00:00:00"/>
    <d v="2025-12-31T00:00:00"/>
    <n v="11"/>
    <n v="7"/>
    <n v="4"/>
    <n v="43.38"/>
    <n v="0.63636363636363635"/>
    <x v="1"/>
    <x v="0"/>
  </r>
  <r>
    <m/>
    <m/>
    <x v="221"/>
    <x v="0"/>
    <s v="0800"/>
    <s v=""/>
    <d v="2025-01-21T00:00:00"/>
    <d v="2025-01-01T00:00:00"/>
    <d v="2025-12-31T00:00:00"/>
    <m/>
    <s v="40219462"/>
    <s v="קורן אמ.אס.תי אחזקות בע&quot;מ"/>
    <s v="511826810"/>
    <s v="3"/>
    <n v="32198.400000000001"/>
    <s v="ILS"/>
    <n v="32198.400000000001"/>
    <n v="48.98"/>
    <n v="15636.06"/>
    <n v="15769.7"/>
    <n v="16428.7"/>
    <s v=""/>
    <x v="184"/>
    <s v=""/>
    <n v="0"/>
    <s v="@FM@"/>
    <s v="23"/>
    <s v="57"/>
    <s v="038792313"/>
    <s v=" 14,155.84"/>
    <s v=""/>
    <n v="16428.7"/>
    <d v="2025-01-01T00:00:00"/>
    <d v="2025-12-31T00:00:00"/>
    <n v="11"/>
    <n v="7"/>
    <n v="4"/>
    <n v="48.98"/>
    <n v="0.63636363636363635"/>
    <x v="1"/>
    <x v="0"/>
  </r>
  <r>
    <m/>
    <m/>
    <x v="222"/>
    <x v="1"/>
    <s v="0800"/>
    <s v=""/>
    <d v="2025-01-26T00:00:00"/>
    <d v="2025-01-01T00:00:00"/>
    <d v="2025-12-31T00:00:00"/>
    <m/>
    <s v="40003296"/>
    <s v="קבוצת טראוב השקעות בע&quot;מ"/>
    <s v="511681967"/>
    <s v="3"/>
    <n v="195858"/>
    <s v="ILS"/>
    <n v="195858"/>
    <n v="95.83"/>
    <n v="187697.25"/>
    <n v="217141.86"/>
    <n v="9503.17"/>
    <s v=""/>
    <x v="185"/>
    <s v="X"/>
    <n v="0"/>
    <s v="@FM@"/>
    <s v="23"/>
    <s v="01"/>
    <s v="038792313"/>
    <s v=""/>
    <s v="שיקו סופרי"/>
    <n v="8160.75"/>
    <d v="2025-01-01T00:00:00"/>
    <d v="2025-12-31T00:00:00"/>
    <n v="11"/>
    <n v="7"/>
    <n v="4"/>
    <n v="95.83"/>
    <n v="0.63636363636363635"/>
    <x v="1"/>
    <x v="0"/>
  </r>
  <r>
    <m/>
    <m/>
    <x v="223"/>
    <x v="1"/>
    <s v="0800"/>
    <s v=""/>
    <d v="2025-01-26T00:00:00"/>
    <d v="2025-04-01T00:00:00"/>
    <d v="2025-12-31T00:00:00"/>
    <m/>
    <s v="40003381"/>
    <s v="מלונות דן בע&quot;מ"/>
    <s v="520023573"/>
    <s v="3"/>
    <n v="262550"/>
    <s v="ILS"/>
    <n v="262550"/>
    <n v="30"/>
    <n v="0"/>
    <n v="78765"/>
    <n v="183785"/>
    <s v=""/>
    <x v="186"/>
    <s v=""/>
    <n v="0"/>
    <s v="@FM@"/>
    <s v="23"/>
    <s v="01"/>
    <s v="038792313"/>
    <s v=""/>
    <s v="שיקו סופרי"/>
    <n v="183785"/>
    <d v="2025-04-01T00:00:00"/>
    <d v="2025-12-31T00:00:00"/>
    <n v="8"/>
    <n v="4"/>
    <n v="4"/>
    <n v="30"/>
    <n v="0.5"/>
    <x v="1"/>
    <x v="0"/>
  </r>
  <r>
    <m/>
    <m/>
    <x v="224"/>
    <x v="0"/>
    <s v="0800"/>
    <s v=""/>
    <d v="2025-01-26T00:00:00"/>
    <d v="2025-01-01T00:00:00"/>
    <d v="2025-12-31T00:00:00"/>
    <m/>
    <s v="40007090"/>
    <s v="איל צבי בע&quot;מ"/>
    <s v="511929663"/>
    <s v="3"/>
    <n v="1073067.8400000001"/>
    <s v="ILS"/>
    <n v="1073067.8400000001"/>
    <n v="36.76"/>
    <n v="398956.72"/>
    <n v="455637.63"/>
    <n v="794921.71"/>
    <s v=""/>
    <x v="187"/>
    <s v="X"/>
    <n v="0"/>
    <s v="@FM@"/>
    <s v="23"/>
    <s v="01"/>
    <s v="038792313"/>
    <s v="576,163.36"/>
    <s v="שיקו סופרי"/>
    <n v="678613.24"/>
    <d v="2025-01-01T00:00:00"/>
    <d v="2025-12-31T00:00:00"/>
    <n v="11"/>
    <n v="7"/>
    <n v="4"/>
    <n v="36.76"/>
    <n v="0.63636363636363635"/>
    <x v="1"/>
    <x v="0"/>
  </r>
  <r>
    <m/>
    <m/>
    <x v="225"/>
    <x v="0"/>
    <s v="0800"/>
    <s v=""/>
    <d v="2025-01-28T00:00:00"/>
    <d v="2025-01-01T00:00:00"/>
    <d v="2025-12-31T00:00:00"/>
    <m/>
    <s v="40017533"/>
    <s v="אלרוב נדל&quot;ן ומלונאות בע&quot;מ"/>
    <s v="520038894"/>
    <s v="3"/>
    <n v="1026600"/>
    <s v="ILS"/>
    <n v="1026600"/>
    <n v="41.95"/>
    <n v="430618.32"/>
    <n v="430623.04"/>
    <n v="595976.95999999996"/>
    <s v=""/>
    <x v="122"/>
    <s v=""/>
    <n v="0"/>
    <s v="@FM@"/>
    <s v="23"/>
    <s v="01"/>
    <s v="038792313"/>
    <s v="505,069.22"/>
    <s v="שיקו סופרי"/>
    <n v="595976.95999999996"/>
    <d v="2025-01-01T00:00:00"/>
    <d v="2025-12-31T00:00:00"/>
    <n v="11"/>
    <n v="7"/>
    <n v="4"/>
    <n v="41.95"/>
    <n v="0.63636363636363635"/>
    <x v="1"/>
    <x v="0"/>
  </r>
  <r>
    <m/>
    <m/>
    <x v="226"/>
    <x v="2"/>
    <s v="0800"/>
    <s v=""/>
    <d v="2025-01-28T00:00:00"/>
    <d v="2025-01-01T00:00:00"/>
    <d v="2025-12-31T00:00:00"/>
    <m/>
    <s v="42791366"/>
    <s v="מ.י.א. שלושת האחים סוב לבן 2021 בע&quot;"/>
    <s v="516426616"/>
    <s v="3"/>
    <n v="252716.07"/>
    <s v="ILS"/>
    <n v="252716.07"/>
    <n v="99.15"/>
    <n v="252716.07"/>
    <n v="250572.99"/>
    <n v="0"/>
    <s v=""/>
    <x v="188"/>
    <s v=""/>
    <n v="0"/>
    <s v="@FM@"/>
    <s v="23"/>
    <s v="01"/>
    <s v="038792313"/>
    <s v=""/>
    <s v="שיקו סופרי"/>
    <n v="0"/>
    <d v="2025-01-01T00:00:00"/>
    <d v="2025-12-31T00:00:00"/>
    <n v="11"/>
    <n v="7"/>
    <n v="4"/>
    <n v="99.15"/>
    <n v="0.63636363636363635"/>
    <x v="1"/>
    <x v="0"/>
  </r>
  <r>
    <m/>
    <m/>
    <x v="227"/>
    <x v="3"/>
    <s v="0800"/>
    <s v=""/>
    <d v="2025-01-28T00:00:00"/>
    <d v="2025-01-01T00:00:00"/>
    <d v="2025-12-31T00:00:00"/>
    <m/>
    <s v="20000201"/>
    <s v="עירית תל-אביב-יפו"/>
    <s v="500250006"/>
    <s v="3"/>
    <n v="8830000"/>
    <s v="ILS"/>
    <n v="8830000"/>
    <n v="63.73"/>
    <n v="0"/>
    <n v="5627745.6799999997"/>
    <n v="3202254.32"/>
    <s v=""/>
    <x v="189"/>
    <s v=""/>
    <n v="0"/>
    <s v="@FM@"/>
    <s v="90"/>
    <s v=""/>
    <s v="038792313"/>
    <s v=""/>
    <s v="שיקו סופרי"/>
    <n v="3202254.32"/>
    <d v="2025-01-01T00:00:00"/>
    <d v="2025-12-31T00:00:00"/>
    <n v="11"/>
    <n v="7"/>
    <n v="4"/>
    <n v="63.73"/>
    <n v="0.63636363636363635"/>
    <x v="1"/>
    <x v="0"/>
  </r>
  <r>
    <m/>
    <m/>
    <x v="228"/>
    <x v="3"/>
    <s v="0800"/>
    <s v=""/>
    <d v="2025-02-02T00:00:00"/>
    <d v="2025-01-01T00:00:00"/>
    <d v="2025-12-31T00:00:00"/>
    <m/>
    <s v="20000014"/>
    <s v="עירית אשדוד"/>
    <s v=""/>
    <s v="3"/>
    <n v="60000"/>
    <s v="ILS"/>
    <n v="60000"/>
    <n v="46.78"/>
    <n v="0"/>
    <n v="28068.799999999999"/>
    <n v="31931.200000000001"/>
    <s v=""/>
    <x v="190"/>
    <s v=""/>
    <n v="0"/>
    <s v="@FM@"/>
    <s v="90"/>
    <s v=""/>
    <s v="038792313"/>
    <s v=""/>
    <s v="שיקו סופרי"/>
    <n v="31931.200000000001"/>
    <d v="2025-01-01T00:00:00"/>
    <d v="2025-12-31T00:00:00"/>
    <n v="11"/>
    <n v="7"/>
    <n v="4"/>
    <n v="46.78"/>
    <n v="0.63636363636363635"/>
    <x v="1"/>
    <x v="0"/>
  </r>
  <r>
    <m/>
    <m/>
    <x v="229"/>
    <x v="3"/>
    <s v="0800"/>
    <s v=""/>
    <d v="2025-02-02T00:00:00"/>
    <d v="2025-01-01T00:00:00"/>
    <d v="2025-12-31T00:00:00"/>
    <m/>
    <s v="20000229"/>
    <s v="עירית אשקלון"/>
    <s v=""/>
    <s v="3"/>
    <n v="500000"/>
    <s v="ILS"/>
    <n v="500000"/>
    <n v="52.55"/>
    <n v="0"/>
    <n v="262750.59999999998"/>
    <n v="237249.4"/>
    <s v=""/>
    <x v="191"/>
    <s v=""/>
    <n v="0"/>
    <s v="@FM@"/>
    <s v="90"/>
    <s v=""/>
    <s v="038792313"/>
    <s v=""/>
    <s v="שיקו סופרי"/>
    <n v="237249.4"/>
    <d v="2025-01-01T00:00:00"/>
    <d v="2025-12-31T00:00:00"/>
    <n v="11"/>
    <n v="7"/>
    <n v="4"/>
    <n v="52.55"/>
    <n v="0.63636363636363635"/>
    <x v="1"/>
    <x v="0"/>
  </r>
  <r>
    <m/>
    <m/>
    <x v="230"/>
    <x v="3"/>
    <s v="0800"/>
    <s v=""/>
    <d v="2025-02-02T00:00:00"/>
    <d v="2025-01-01T00:00:00"/>
    <d v="2025-12-31T00:00:00"/>
    <m/>
    <s v="20000254"/>
    <s v="עירית באר שבע"/>
    <s v=""/>
    <s v="3"/>
    <n v="3000000"/>
    <s v="ILS"/>
    <n v="3000000"/>
    <n v="63.52"/>
    <n v="0"/>
    <n v="1905498.1"/>
    <n v="1094501.8999999999"/>
    <s v=""/>
    <x v="192"/>
    <s v=""/>
    <n v="0"/>
    <s v="@FM@"/>
    <s v="90"/>
    <s v=""/>
    <s v="038792313"/>
    <s v=""/>
    <s v="שיקו סופרי"/>
    <n v="1094501.8999999999"/>
    <d v="2025-01-01T00:00:00"/>
    <d v="2025-12-31T00:00:00"/>
    <n v="11"/>
    <n v="7"/>
    <n v="4"/>
    <n v="63.52"/>
    <n v="0.63636363636363635"/>
    <x v="1"/>
    <x v="0"/>
  </r>
  <r>
    <m/>
    <m/>
    <x v="231"/>
    <x v="3"/>
    <s v="0800"/>
    <s v=""/>
    <d v="2025-02-02T00:00:00"/>
    <d v="2025-01-01T00:00:00"/>
    <d v="2025-12-31T00:00:00"/>
    <m/>
    <s v="20000203"/>
    <s v="מ.מ. באקה אל-גרבייה"/>
    <s v=""/>
    <s v="3"/>
    <n v="63985"/>
    <s v="ILS"/>
    <n v="63985"/>
    <n v="17.96"/>
    <n v="0"/>
    <n v="11491.3"/>
    <n v="52493.7"/>
    <s v=""/>
    <x v="193"/>
    <s v=""/>
    <n v="0"/>
    <s v="@FM@"/>
    <s v="90"/>
    <s v=""/>
    <s v="038792313"/>
    <s v=""/>
    <s v="שיקו סופרי"/>
    <n v="52493.7"/>
    <d v="2025-01-01T00:00:00"/>
    <d v="2025-12-31T00:00:00"/>
    <n v="11"/>
    <n v="7"/>
    <n v="4"/>
    <n v="17.96"/>
    <n v="0.63636363636363635"/>
    <x v="0"/>
    <x v="0"/>
  </r>
  <r>
    <m/>
    <m/>
    <x v="232"/>
    <x v="3"/>
    <s v="0800"/>
    <s v=""/>
    <d v="2025-02-02T00:00:00"/>
    <d v="2025-01-01T00:00:00"/>
    <d v="2025-12-31T00:00:00"/>
    <m/>
    <s v="20000223"/>
    <s v="עירית חדרה"/>
    <s v=""/>
    <s v="3"/>
    <n v="50000"/>
    <s v="ILS"/>
    <n v="50000"/>
    <n v="11.05"/>
    <n v="0"/>
    <n v="5522.8"/>
    <n v="44477.2"/>
    <s v=""/>
    <x v="194"/>
    <s v=""/>
    <n v="0"/>
    <s v="@FM@"/>
    <s v="90"/>
    <s v=""/>
    <s v="038792313"/>
    <s v=""/>
    <s v="שיקו סופרי"/>
    <n v="44477.2"/>
    <d v="2025-01-01T00:00:00"/>
    <d v="2025-12-31T00:00:00"/>
    <n v="11"/>
    <n v="7"/>
    <n v="4"/>
    <n v="11.05"/>
    <n v="0.63636363636363635"/>
    <x v="0"/>
    <x v="0"/>
  </r>
  <r>
    <m/>
    <m/>
    <x v="233"/>
    <x v="3"/>
    <s v="0800"/>
    <s v=""/>
    <d v="2025-02-02T00:00:00"/>
    <d v="2025-01-01T00:00:00"/>
    <d v="2025-12-31T00:00:00"/>
    <m/>
    <s v="20000182"/>
    <s v="עירית חיפה"/>
    <s v=""/>
    <s v="3"/>
    <n v="1158982"/>
    <s v="ILS"/>
    <n v="1158982"/>
    <n v="66.8"/>
    <n v="0"/>
    <n v="774194.34"/>
    <n v="384787.66"/>
    <s v=""/>
    <x v="195"/>
    <s v=""/>
    <n v="0"/>
    <s v="@FM@"/>
    <s v="90"/>
    <s v=""/>
    <s v="038792313"/>
    <s v=""/>
    <s v="שיקו סופרי"/>
    <n v="384787.66"/>
    <d v="2025-01-01T00:00:00"/>
    <d v="2025-12-31T00:00:00"/>
    <n v="11"/>
    <n v="7"/>
    <n v="4"/>
    <n v="66.8"/>
    <n v="0.63636363636363635"/>
    <x v="1"/>
    <x v="0"/>
  </r>
  <r>
    <m/>
    <m/>
    <x v="234"/>
    <x v="3"/>
    <s v="0800"/>
    <s v=""/>
    <d v="2025-02-02T00:00:00"/>
    <d v="2025-01-01T00:00:00"/>
    <d v="2025-12-31T00:00:00"/>
    <m/>
    <s v="20000224"/>
    <s v="עירית חולון"/>
    <s v=""/>
    <s v="3"/>
    <n v="115000"/>
    <s v="ILS"/>
    <n v="115000"/>
    <n v="87.27"/>
    <n v="0"/>
    <n v="100360.02"/>
    <n v="14639.98"/>
    <s v=""/>
    <x v="196"/>
    <s v=""/>
    <n v="0"/>
    <s v="@FM@"/>
    <s v="90"/>
    <s v=""/>
    <s v="038792313"/>
    <s v=""/>
    <s v="שיקו סופרי"/>
    <n v="14639.98"/>
    <d v="2025-01-01T00:00:00"/>
    <d v="2025-12-31T00:00:00"/>
    <n v="11"/>
    <n v="7"/>
    <n v="4"/>
    <n v="87.27"/>
    <n v="0.63636363636363635"/>
    <x v="1"/>
    <x v="0"/>
  </r>
  <r>
    <m/>
    <m/>
    <x v="235"/>
    <x v="3"/>
    <s v="0800"/>
    <s v=""/>
    <d v="2025-02-02T00:00:00"/>
    <d v="2025-01-01T00:00:00"/>
    <d v="2025-12-31T00:00:00"/>
    <m/>
    <s v="20000156"/>
    <s v="עירית טייבה"/>
    <s v=""/>
    <s v="3"/>
    <n v="25000"/>
    <s v="ILS"/>
    <n v="25000"/>
    <n v="89.91"/>
    <n v="0"/>
    <n v="22477.3"/>
    <n v="2522.6999999999998"/>
    <s v=""/>
    <x v="197"/>
    <s v=""/>
    <n v="0"/>
    <s v="@FM@"/>
    <s v="90"/>
    <s v=""/>
    <s v="038792313"/>
    <s v=""/>
    <s v="שיקו סופרי"/>
    <n v="2522.6999999999998"/>
    <d v="2025-01-01T00:00:00"/>
    <d v="2025-12-31T00:00:00"/>
    <n v="11"/>
    <n v="7"/>
    <n v="4"/>
    <n v="89.91"/>
    <n v="0.63636363636363635"/>
    <x v="1"/>
    <x v="0"/>
  </r>
  <r>
    <m/>
    <m/>
    <x v="236"/>
    <x v="3"/>
    <s v="0800"/>
    <s v=""/>
    <d v="2025-02-02T00:00:00"/>
    <d v="2025-01-01T00:00:00"/>
    <d v="2025-12-31T00:00:00"/>
    <m/>
    <s v="20000100"/>
    <s v="עיריית נוף הגליל"/>
    <s v=""/>
    <s v="3"/>
    <n v="3000000"/>
    <s v="ILS"/>
    <n v="3000000"/>
    <n v="37.78"/>
    <n v="0"/>
    <n v="1133524.7"/>
    <n v="1866475.3"/>
    <s v=""/>
    <x v="198"/>
    <s v=""/>
    <n v="0"/>
    <s v="@FM@"/>
    <s v="90"/>
    <s v=""/>
    <s v="038792313"/>
    <s v=""/>
    <s v="שיקו סופרי"/>
    <n v="1866475.3"/>
    <d v="2025-01-01T00:00:00"/>
    <d v="2025-12-31T00:00:00"/>
    <n v="11"/>
    <n v="7"/>
    <n v="4"/>
    <n v="37.78"/>
    <n v="0.63636363636363635"/>
    <x v="1"/>
    <x v="0"/>
  </r>
  <r>
    <m/>
    <m/>
    <x v="237"/>
    <x v="3"/>
    <s v="0800"/>
    <s v=""/>
    <d v="2025-02-02T00:00:00"/>
    <d v="2025-01-01T00:00:00"/>
    <d v="2025-12-31T00:00:00"/>
    <m/>
    <s v="20000233"/>
    <s v="עיריית נתניה"/>
    <s v=""/>
    <s v="3"/>
    <n v="127000"/>
    <s v="ILS"/>
    <n v="127000"/>
    <n v="68.44"/>
    <n v="0"/>
    <n v="86916.02"/>
    <n v="40083.980000000003"/>
    <s v=""/>
    <x v="199"/>
    <s v=""/>
    <n v="0"/>
    <s v="@FM@"/>
    <s v="90"/>
    <s v=""/>
    <s v="038792313"/>
    <s v=""/>
    <s v="שיקו סופרי"/>
    <n v="40083.980000000003"/>
    <d v="2025-01-01T00:00:00"/>
    <d v="2025-12-31T00:00:00"/>
    <n v="11"/>
    <n v="7"/>
    <n v="4"/>
    <n v="68.44"/>
    <n v="0.63636363636363635"/>
    <x v="1"/>
    <x v="0"/>
  </r>
  <r>
    <m/>
    <m/>
    <x v="238"/>
    <x v="3"/>
    <s v="0800"/>
    <s v=""/>
    <d v="2025-02-02T00:00:00"/>
    <d v="2025-01-01T00:00:00"/>
    <d v="2025-12-31T00:00:00"/>
    <m/>
    <s v="20000235"/>
    <s v="עירית סח'נין"/>
    <s v=""/>
    <s v="3"/>
    <n v="40000"/>
    <s v="ILS"/>
    <n v="40000"/>
    <n v="0"/>
    <n v="0"/>
    <n v="0"/>
    <n v="40000"/>
    <s v=""/>
    <x v="200"/>
    <s v=""/>
    <n v="0"/>
    <s v="@FM@"/>
    <s v="90"/>
    <s v=""/>
    <s v="038792313"/>
    <s v=""/>
    <s v="שיקו סופרי"/>
    <n v="40000"/>
    <d v="2025-01-01T00:00:00"/>
    <d v="2025-12-31T00:00:00"/>
    <n v="11"/>
    <n v="7"/>
    <n v="4"/>
    <n v="0"/>
    <n v="0.63636363636363635"/>
    <x v="0"/>
    <x v="0"/>
  </r>
  <r>
    <m/>
    <m/>
    <x v="239"/>
    <x v="3"/>
    <s v="0800"/>
    <s v=""/>
    <d v="2025-02-02T00:00:00"/>
    <d v="2025-01-01T00:00:00"/>
    <d v="2025-12-31T00:00:00"/>
    <m/>
    <s v="20000238"/>
    <s v="עירית עכו"/>
    <s v=""/>
    <s v="3"/>
    <n v="124000"/>
    <s v="ILS"/>
    <n v="124000"/>
    <n v="67.8"/>
    <n v="0"/>
    <n v="84077.2"/>
    <n v="39922.800000000003"/>
    <s v=""/>
    <x v="201"/>
    <s v=""/>
    <n v="0"/>
    <s v="@FM@"/>
    <s v="90"/>
    <s v=""/>
    <s v="038792313"/>
    <s v=""/>
    <s v="שיקו סופרי"/>
    <n v="39922.800000000003"/>
    <d v="2025-01-01T00:00:00"/>
    <d v="2025-12-31T00:00:00"/>
    <n v="11"/>
    <n v="7"/>
    <n v="4"/>
    <n v="67.8"/>
    <n v="0.63636363636363635"/>
    <x v="1"/>
    <x v="0"/>
  </r>
  <r>
    <m/>
    <m/>
    <x v="240"/>
    <x v="3"/>
    <s v="0800"/>
    <s v=""/>
    <d v="2025-02-02T00:00:00"/>
    <d v="2025-01-01T00:00:00"/>
    <d v="2025-12-31T00:00:00"/>
    <m/>
    <s v="20000243"/>
    <s v="עירית פתח תקוה"/>
    <s v=""/>
    <s v="3"/>
    <n v="219000"/>
    <s v="ILS"/>
    <n v="219000"/>
    <n v="69.39"/>
    <n v="0"/>
    <n v="151974.9"/>
    <n v="67025.100000000006"/>
    <s v=""/>
    <x v="202"/>
    <s v=""/>
    <n v="0"/>
    <s v="@FM@"/>
    <s v="90"/>
    <s v=""/>
    <s v="038792313"/>
    <s v=""/>
    <s v="שיקו סופרי"/>
    <n v="67025.100000000006"/>
    <d v="2025-01-01T00:00:00"/>
    <d v="2025-12-31T00:00:00"/>
    <n v="11"/>
    <n v="7"/>
    <n v="4"/>
    <n v="69.39"/>
    <n v="0.63636363636363635"/>
    <x v="1"/>
    <x v="0"/>
  </r>
  <r>
    <m/>
    <m/>
    <x v="241"/>
    <x v="3"/>
    <s v="0800"/>
    <s v=""/>
    <d v="2025-02-02T00:00:00"/>
    <d v="2025-01-01T00:00:00"/>
    <d v="2025-12-31T00:00:00"/>
    <m/>
    <s v="20000247"/>
    <s v="עירית ראשון לציון"/>
    <s v=""/>
    <s v="3"/>
    <n v="70000"/>
    <s v="ILS"/>
    <n v="70000"/>
    <n v="44.46"/>
    <n v="0"/>
    <n v="31123.7"/>
    <n v="38876.300000000003"/>
    <s v=""/>
    <x v="203"/>
    <s v=""/>
    <n v="0"/>
    <s v="@FM@"/>
    <s v="90"/>
    <s v=""/>
    <s v="038792313"/>
    <s v=""/>
    <s v="שיקו סופרי"/>
    <n v="38876.300000000003"/>
    <d v="2025-01-01T00:00:00"/>
    <d v="2025-12-31T00:00:00"/>
    <n v="11"/>
    <n v="7"/>
    <n v="4"/>
    <n v="44.46"/>
    <n v="0.63636363636363635"/>
    <x v="1"/>
    <x v="0"/>
  </r>
  <r>
    <m/>
    <m/>
    <x v="242"/>
    <x v="3"/>
    <s v="0800"/>
    <s v=""/>
    <d v="2025-02-02T00:00:00"/>
    <d v="2025-01-01T00:00:00"/>
    <d v="2025-12-31T00:00:00"/>
    <m/>
    <s v="20000248"/>
    <s v="עירית רחובות"/>
    <s v="500284005"/>
    <s v="3"/>
    <n v="350000"/>
    <s v="ILS"/>
    <n v="350000"/>
    <n v="58.99"/>
    <n v="0"/>
    <n v="206467"/>
    <n v="143533"/>
    <s v=""/>
    <x v="204"/>
    <s v=""/>
    <n v="0"/>
    <s v="@FM@"/>
    <s v="90"/>
    <s v=""/>
    <s v="038792313"/>
    <s v=""/>
    <s v="שיקו סופרי"/>
    <n v="143533"/>
    <d v="2025-01-01T00:00:00"/>
    <d v="2025-12-31T00:00:00"/>
    <n v="11"/>
    <n v="7"/>
    <n v="4"/>
    <n v="58.99"/>
    <n v="0.63636363636363635"/>
    <x v="1"/>
    <x v="0"/>
  </r>
  <r>
    <m/>
    <m/>
    <x v="243"/>
    <x v="3"/>
    <s v="0800"/>
    <s v=""/>
    <d v="2025-02-02T00:00:00"/>
    <d v="2025-01-01T00:00:00"/>
    <d v="2025-12-31T00:00:00"/>
    <m/>
    <s v="20000228"/>
    <s v="עירית לוד"/>
    <s v=""/>
    <s v="3"/>
    <n v="400000"/>
    <s v="ILS"/>
    <n v="400000"/>
    <n v="27.27"/>
    <n v="0"/>
    <n v="109097.4"/>
    <n v="290902.59999999998"/>
    <s v=""/>
    <x v="205"/>
    <s v=""/>
    <n v="0"/>
    <s v="@FM@"/>
    <s v="90"/>
    <s v=""/>
    <s v="038792313"/>
    <s v=""/>
    <s v="שיקו סופרי"/>
    <n v="290902.59999999998"/>
    <d v="2025-01-01T00:00:00"/>
    <d v="2025-12-31T00:00:00"/>
    <n v="11"/>
    <n v="7"/>
    <n v="4"/>
    <n v="27.27"/>
    <n v="0.63636363636363635"/>
    <x v="1"/>
    <x v="0"/>
  </r>
  <r>
    <m/>
    <m/>
    <x v="244"/>
    <x v="3"/>
    <s v="0800"/>
    <s v=""/>
    <d v="2025-02-02T00:00:00"/>
    <d v="2025-01-01T00:00:00"/>
    <d v="2025-12-31T00:00:00"/>
    <m/>
    <s v="20000171"/>
    <s v="עירית מעלה אדומים"/>
    <s v=""/>
    <s v="3"/>
    <n v="50000"/>
    <s v="ILS"/>
    <n v="50000"/>
    <n v="32.92"/>
    <n v="0"/>
    <n v="16461.95"/>
    <n v="33538.050000000003"/>
    <s v=""/>
    <x v="206"/>
    <s v=""/>
    <n v="0"/>
    <s v="@FM@"/>
    <s v="90"/>
    <s v=""/>
    <s v="038792313"/>
    <s v=""/>
    <s v="שיקו סופרי"/>
    <n v="33538.050000000003"/>
    <d v="2025-01-01T00:00:00"/>
    <d v="2025-12-31T00:00:00"/>
    <n v="11"/>
    <n v="7"/>
    <n v="4"/>
    <n v="32.92"/>
    <n v="0.63636363636363635"/>
    <x v="1"/>
    <x v="0"/>
  </r>
  <r>
    <m/>
    <m/>
    <x v="245"/>
    <x v="3"/>
    <s v="0800"/>
    <s v=""/>
    <d v="2025-02-02T00:00:00"/>
    <d v="2025-01-01T00:00:00"/>
    <d v="2025-12-31T00:00:00"/>
    <m/>
    <s v="20000147"/>
    <s v="עירית אילת"/>
    <s v=""/>
    <s v="3"/>
    <n v="10000"/>
    <s v="ILS"/>
    <n v="10000"/>
    <n v="31.96"/>
    <n v="0"/>
    <n v="3195.6"/>
    <n v="6804.4"/>
    <s v=""/>
    <x v="207"/>
    <s v=""/>
    <n v="0"/>
    <s v="@FM@"/>
    <s v="90"/>
    <s v=""/>
    <s v="038792313"/>
    <s v=""/>
    <s v="שיקו סופרי"/>
    <n v="6804.4"/>
    <d v="2025-01-01T00:00:00"/>
    <d v="2025-12-31T00:00:00"/>
    <n v="11"/>
    <n v="7"/>
    <n v="4"/>
    <n v="31.96"/>
    <n v="0.63636363636363635"/>
    <x v="1"/>
    <x v="0"/>
  </r>
  <r>
    <m/>
    <m/>
    <x v="246"/>
    <x v="3"/>
    <s v="0800"/>
    <s v=""/>
    <d v="2025-02-02T00:00:00"/>
    <d v="2025-01-01T00:00:00"/>
    <d v="2025-12-31T00:00:00"/>
    <m/>
    <s v="40003288"/>
    <s v="ג.ט.י. הגן הטכנולוגי ירושלים בע&quot;מ"/>
    <s v="511590275"/>
    <s v="3"/>
    <n v="47200"/>
    <s v="ILS"/>
    <n v="47200"/>
    <n v="33.01"/>
    <n v="0"/>
    <n v="15580.58"/>
    <n v="31619.42"/>
    <s v=""/>
    <x v="208"/>
    <s v=""/>
    <n v="0"/>
    <s v="@FM@"/>
    <s v="90"/>
    <s v=""/>
    <s v="038792313"/>
    <s v=""/>
    <s v=""/>
    <n v="31619.42"/>
    <d v="2025-01-01T00:00:00"/>
    <d v="2025-12-31T00:00:00"/>
    <n v="11"/>
    <n v="7"/>
    <n v="4"/>
    <n v="33.01"/>
    <n v="0.63636363636363635"/>
    <x v="1"/>
    <x v="0"/>
  </r>
  <r>
    <m/>
    <m/>
    <x v="247"/>
    <x v="3"/>
    <s v="0800"/>
    <s v=""/>
    <d v="2025-02-02T00:00:00"/>
    <d v="2025-01-01T00:00:00"/>
    <d v="2025-12-31T00:00:00"/>
    <m/>
    <s v="20000796"/>
    <s v="חברת הגיחון בע&quot;מ"/>
    <s v="512291295"/>
    <s v="3"/>
    <n v="531000"/>
    <s v="ILS"/>
    <n v="531000"/>
    <n v="10.43"/>
    <n v="0"/>
    <n v="55380.56"/>
    <n v="475619.44"/>
    <s v=""/>
    <x v="209"/>
    <s v=""/>
    <n v="0"/>
    <s v="@FM@"/>
    <s v="90"/>
    <s v=""/>
    <s v="038792313"/>
    <s v=""/>
    <s v=""/>
    <n v="475619.44"/>
    <d v="2025-01-01T00:00:00"/>
    <d v="2025-12-31T00:00:00"/>
    <n v="11"/>
    <n v="7"/>
    <n v="4"/>
    <n v="10.43"/>
    <n v="0.63636363636363635"/>
    <x v="0"/>
    <x v="0"/>
  </r>
  <r>
    <m/>
    <m/>
    <x v="248"/>
    <x v="3"/>
    <s v="0800"/>
    <s v=""/>
    <d v="2025-02-02T00:00:00"/>
    <d v="2025-01-01T00:00:00"/>
    <d v="2025-12-31T00:00:00"/>
    <m/>
    <s v="20000991"/>
    <s v="הבאר השלישית - תאגיד מים וביוב בע&quot;מ"/>
    <s v="515406593"/>
    <s v="3"/>
    <n v="29500"/>
    <s v="ILS"/>
    <n v="29500"/>
    <n v="0"/>
    <n v="0"/>
    <n v="0"/>
    <n v="29500"/>
    <s v=""/>
    <x v="210"/>
    <s v=""/>
    <n v="0"/>
    <s v="@FM@"/>
    <s v="90"/>
    <s v=""/>
    <s v="038792313"/>
    <s v=""/>
    <s v="שיקו סופרי"/>
    <n v="29500"/>
    <d v="2025-01-01T00:00:00"/>
    <d v="2025-12-31T00:00:00"/>
    <n v="11"/>
    <n v="7"/>
    <n v="4"/>
    <n v="0"/>
    <n v="0.63636363636363635"/>
    <x v="0"/>
    <x v="0"/>
  </r>
  <r>
    <m/>
    <m/>
    <x v="249"/>
    <x v="3"/>
    <s v="0800"/>
    <s v=""/>
    <d v="2025-02-02T00:00:00"/>
    <d v="2025-01-01T00:00:00"/>
    <d v="2025-12-31T00:00:00"/>
    <m/>
    <s v="20000786"/>
    <s v="יובלים אשדוד בע&quot;מ"/>
    <s v="514061472"/>
    <s v="3"/>
    <n v="8260"/>
    <s v="ILS"/>
    <n v="8260"/>
    <n v="30.55"/>
    <n v="0"/>
    <n v="2523.3000000000002"/>
    <n v="5736.7"/>
    <s v=""/>
    <x v="211"/>
    <s v=""/>
    <n v="0"/>
    <s v="@FM@"/>
    <s v="90"/>
    <s v=""/>
    <s v="038792313"/>
    <s v=""/>
    <s v="שיקו סופרי"/>
    <n v="5736.7"/>
    <d v="2025-01-01T00:00:00"/>
    <d v="2025-12-31T00:00:00"/>
    <n v="11"/>
    <n v="7"/>
    <n v="4"/>
    <n v="30.55"/>
    <n v="0.63636363636363635"/>
    <x v="1"/>
    <x v="0"/>
  </r>
  <r>
    <m/>
    <m/>
    <x v="250"/>
    <x v="3"/>
    <s v="0800"/>
    <s v=""/>
    <d v="2025-02-02T00:00:00"/>
    <d v="2025-01-01T00:00:00"/>
    <d v="2025-12-31T00:00:00"/>
    <m/>
    <s v="20000744"/>
    <s v="מי אביבים 0102 בע&quot;מ"/>
    <s v="514374099"/>
    <s v="3"/>
    <n v="188800"/>
    <s v="ILS"/>
    <n v="188800"/>
    <n v="23.73"/>
    <n v="0"/>
    <n v="44803.82"/>
    <n v="143996.18"/>
    <s v=""/>
    <x v="212"/>
    <s v=""/>
    <n v="0"/>
    <s v="@FM@"/>
    <s v="90"/>
    <s v=""/>
    <s v="038792313"/>
    <s v=""/>
    <s v="שיקו סופרי"/>
    <n v="143996.18"/>
    <d v="2025-01-01T00:00:00"/>
    <d v="2025-12-31T00:00:00"/>
    <n v="11"/>
    <n v="7"/>
    <n v="4"/>
    <n v="23.73"/>
    <n v="0.63636363636363635"/>
    <x v="1"/>
    <x v="0"/>
  </r>
  <r>
    <m/>
    <m/>
    <x v="251"/>
    <x v="3"/>
    <s v="0800"/>
    <s v=""/>
    <d v="2025-02-02T00:00:00"/>
    <d v="2025-01-01T00:00:00"/>
    <d v="2025-12-31T00:00:00"/>
    <m/>
    <s v="20000777"/>
    <s v="מי שיקמה בע&quot;מ"/>
    <s v="514035336"/>
    <s v="3"/>
    <n v="17700"/>
    <s v="ILS"/>
    <n v="17700"/>
    <n v="19.350000000000001"/>
    <n v="0"/>
    <n v="3424.17"/>
    <n v="14275.83"/>
    <s v=""/>
    <x v="213"/>
    <s v=""/>
    <n v="0"/>
    <s v="@FM@"/>
    <s v="90"/>
    <s v=""/>
    <s v="038792313"/>
    <s v=""/>
    <s v="שיקו סופרי"/>
    <n v="14275.83"/>
    <d v="2025-01-01T00:00:00"/>
    <d v="2025-12-31T00:00:00"/>
    <n v="11"/>
    <n v="7"/>
    <n v="4"/>
    <n v="19.350000000000001"/>
    <n v="0.63636363636363635"/>
    <x v="0"/>
    <x v="0"/>
  </r>
  <r>
    <m/>
    <m/>
    <x v="252"/>
    <x v="3"/>
    <s v="0800"/>
    <s v=""/>
    <d v="2025-02-02T00:00:00"/>
    <d v="2025-01-01T00:00:00"/>
    <d v="2025-12-31T00:00:00"/>
    <m/>
    <s v="20000776"/>
    <s v="מי חדרה בע&quot;מ"/>
    <s v="514156421"/>
    <s v="3"/>
    <n v="9440"/>
    <s v="ILS"/>
    <n v="9440"/>
    <n v="4.55"/>
    <n v="0"/>
    <n v="429.41"/>
    <n v="9010.59"/>
    <s v=""/>
    <x v="214"/>
    <s v=""/>
    <n v="0"/>
    <s v="@FM@"/>
    <s v="90"/>
    <s v=""/>
    <s v="038792313"/>
    <s v=""/>
    <s v="שיקו סופרי"/>
    <n v="9010.59"/>
    <d v="2025-01-01T00:00:00"/>
    <d v="2025-12-31T00:00:00"/>
    <n v="11"/>
    <n v="7"/>
    <n v="4"/>
    <n v="4.55"/>
    <n v="0.63636363636363635"/>
    <x v="0"/>
    <x v="0"/>
  </r>
  <r>
    <m/>
    <m/>
    <x v="253"/>
    <x v="3"/>
    <s v="0800"/>
    <s v=""/>
    <d v="2025-02-02T00:00:00"/>
    <d v="2025-01-01T00:00:00"/>
    <d v="2025-12-31T00:00:00"/>
    <m/>
    <s v="20000737"/>
    <s v="מי לוד בע&quot;מ"/>
    <s v="514209162"/>
    <s v="3"/>
    <n v="14160"/>
    <s v="ILS"/>
    <n v="14160"/>
    <n v="81.8"/>
    <n v="0"/>
    <n v="11582.41"/>
    <n v="2577.59"/>
    <s v=""/>
    <x v="215"/>
    <s v=""/>
    <n v="0"/>
    <s v="@FM@"/>
    <s v="90"/>
    <s v=""/>
    <s v="038792313"/>
    <s v=""/>
    <s v="שיקו סופרי"/>
    <n v="2577.59"/>
    <d v="2025-01-01T00:00:00"/>
    <d v="2025-12-31T00:00:00"/>
    <n v="11"/>
    <n v="7"/>
    <n v="4"/>
    <n v="81.8"/>
    <n v="0.63636363636363635"/>
    <x v="1"/>
    <x v="0"/>
  </r>
  <r>
    <m/>
    <m/>
    <x v="254"/>
    <x v="3"/>
    <s v="0800"/>
    <s v=""/>
    <d v="2025-02-02T00:00:00"/>
    <d v="2025-01-01T00:00:00"/>
    <d v="2025-12-31T00:00:00"/>
    <m/>
    <s v="20000501"/>
    <s v="מי נעם תאגיד המים והביוב בע&quot;מ"/>
    <s v="513481424"/>
    <s v="3"/>
    <n v="35400"/>
    <s v="ILS"/>
    <n v="35400"/>
    <n v="0"/>
    <n v="0"/>
    <n v="0"/>
    <n v="35400"/>
    <s v=""/>
    <x v="216"/>
    <s v=""/>
    <n v="0"/>
    <s v="@FM@"/>
    <s v="90"/>
    <s v=""/>
    <s v="038792313"/>
    <s v=""/>
    <s v="שיקו סופרי"/>
    <n v="35400"/>
    <d v="2025-01-01T00:00:00"/>
    <d v="2025-12-31T00:00:00"/>
    <n v="11"/>
    <n v="7"/>
    <n v="4"/>
    <n v="0"/>
    <n v="0.63636363636363635"/>
    <x v="0"/>
    <x v="0"/>
  </r>
  <r>
    <m/>
    <m/>
    <x v="255"/>
    <x v="3"/>
    <s v="0800"/>
    <s v=""/>
    <d v="2025-02-02T00:00:00"/>
    <d v="2025-01-01T00:00:00"/>
    <d v="2025-12-31T00:00:00"/>
    <m/>
    <s v="20000781"/>
    <s v="מי נתניה (2003) בע&quot;מ"/>
    <s v="513462069"/>
    <s v="3"/>
    <n v="17700"/>
    <s v="ILS"/>
    <n v="17700"/>
    <n v="12.43"/>
    <n v="0"/>
    <n v="2200.7399999999998"/>
    <n v="15499.26"/>
    <s v=""/>
    <x v="217"/>
    <s v=""/>
    <n v="0"/>
    <s v="@FM@"/>
    <s v="90"/>
    <s v=""/>
    <s v="038792313"/>
    <s v=""/>
    <s v="שיקו סופרי"/>
    <n v="15499.26"/>
    <d v="2025-01-01T00:00:00"/>
    <d v="2025-12-31T00:00:00"/>
    <n v="11"/>
    <n v="7"/>
    <n v="4"/>
    <n v="12.43"/>
    <n v="0.63636363636363635"/>
    <x v="0"/>
    <x v="0"/>
  </r>
  <r>
    <m/>
    <m/>
    <x v="256"/>
    <x v="3"/>
    <s v="0800"/>
    <s v=""/>
    <d v="2025-02-02T00:00:00"/>
    <d v="2025-01-01T00:00:00"/>
    <d v="2025-12-31T00:00:00"/>
    <m/>
    <s v="20000562"/>
    <s v="מי עירון בע&quot;מ"/>
    <s v="514207901"/>
    <s v="3"/>
    <n v="17700"/>
    <s v="ILS"/>
    <n v="17700"/>
    <n v="25.17"/>
    <n v="0"/>
    <n v="4455.78"/>
    <n v="13244.22"/>
    <s v=""/>
    <x v="218"/>
    <s v=""/>
    <n v="0"/>
    <s v="@FM@"/>
    <s v="90"/>
    <s v=""/>
    <s v="038792313"/>
    <s v=""/>
    <s v="שיקו סופרי"/>
    <n v="13244.22"/>
    <d v="2025-01-01T00:00:00"/>
    <d v="2025-12-31T00:00:00"/>
    <n v="11"/>
    <n v="7"/>
    <n v="4"/>
    <n v="25.17"/>
    <n v="0.63636363636363635"/>
    <x v="1"/>
    <x v="0"/>
  </r>
  <r>
    <m/>
    <m/>
    <x v="257"/>
    <x v="3"/>
    <s v="0800"/>
    <s v=""/>
    <d v="2025-02-02T00:00:00"/>
    <d v="2025-01-01T00:00:00"/>
    <d v="2025-12-31T00:00:00"/>
    <m/>
    <s v="42493709"/>
    <s v="רמות ניהול בק טק בע&quot;מ"/>
    <s v="516725066"/>
    <s v="3"/>
    <n v="17700"/>
    <s v="ILS"/>
    <n v="17700"/>
    <n v="30.84"/>
    <n v="0"/>
    <n v="5458"/>
    <n v="12242"/>
    <s v=""/>
    <x v="219"/>
    <s v=""/>
    <n v="0"/>
    <s v="@FM@"/>
    <s v="90"/>
    <s v=""/>
    <s v="038792313"/>
    <s v=""/>
    <s v="שיקו סופרי"/>
    <n v="12242"/>
    <d v="2025-01-01T00:00:00"/>
    <d v="2025-12-31T00:00:00"/>
    <n v="11"/>
    <n v="7"/>
    <n v="4"/>
    <n v="30.84"/>
    <n v="0.63636363636363635"/>
    <x v="1"/>
    <x v="0"/>
  </r>
  <r>
    <m/>
    <m/>
    <x v="258"/>
    <x v="3"/>
    <s v="0800"/>
    <s v=""/>
    <d v="2025-02-02T00:00:00"/>
    <d v="2025-01-01T00:00:00"/>
    <d v="2025-12-31T00:00:00"/>
    <m/>
    <s v="20000749"/>
    <s v="מיתב - תאגיד אזורי למים וביוב בע&quot;מ"/>
    <s v="513480624"/>
    <s v="3"/>
    <n v="15340"/>
    <s v="ILS"/>
    <n v="15340"/>
    <n v="30.44"/>
    <n v="0"/>
    <n v="4668.91"/>
    <n v="10671.09"/>
    <s v=""/>
    <x v="220"/>
    <s v=""/>
    <n v="0"/>
    <s v="@FM@"/>
    <s v="90"/>
    <s v=""/>
    <s v="038792313"/>
    <s v=""/>
    <s v="שיקו סופרי"/>
    <n v="10671.09"/>
    <d v="2025-01-01T00:00:00"/>
    <d v="2025-12-31T00:00:00"/>
    <n v="11"/>
    <n v="7"/>
    <n v="4"/>
    <n v="30.44"/>
    <n v="0.63636363636363635"/>
    <x v="1"/>
    <x v="0"/>
  </r>
  <r>
    <m/>
    <m/>
    <x v="259"/>
    <x v="3"/>
    <s v="0800"/>
    <s v=""/>
    <d v="2025-02-02T00:00:00"/>
    <d v="2025-01-01T00:00:00"/>
    <d v="2025-12-31T00:00:00"/>
    <m/>
    <s v="40232241"/>
    <s v="נכסי אריאל ירושלים, ניהול בע&quot;מ"/>
    <s v="513897074"/>
    <s v="3"/>
    <n v="17700"/>
    <s v="ILS"/>
    <n v="17700"/>
    <n v="8.75"/>
    <n v="0"/>
    <n v="1549.34"/>
    <n v="16150.66"/>
    <s v=""/>
    <x v="221"/>
    <s v=""/>
    <n v="0"/>
    <s v="@FM@"/>
    <s v="99"/>
    <s v=""/>
    <s v="038792313"/>
    <s v=""/>
    <s v="שיקו סופרי"/>
    <n v="16150.66"/>
    <d v="2025-01-01T00:00:00"/>
    <d v="2025-12-31T00:00:00"/>
    <n v="11"/>
    <n v="7"/>
    <n v="4"/>
    <n v="8.75"/>
    <n v="0.63636363636363635"/>
    <x v="0"/>
    <x v="0"/>
  </r>
  <r>
    <m/>
    <m/>
    <x v="260"/>
    <x v="3"/>
    <s v="0800"/>
    <s v=""/>
    <d v="2025-02-02T00:00:00"/>
    <d v="2025-01-01T00:00:00"/>
    <d v="2025-12-31T00:00:00"/>
    <m/>
    <s v="41611075"/>
    <s v="שהנאז ייזום והשקעות בע&quot;מ"/>
    <s v="513722983"/>
    <s v="3"/>
    <n v="7080"/>
    <s v="ILS"/>
    <n v="7080"/>
    <n v="6.34"/>
    <n v="0"/>
    <n v="449"/>
    <n v="6631"/>
    <s v=""/>
    <x v="222"/>
    <s v=""/>
    <n v="0"/>
    <s v="@FM@"/>
    <s v="90"/>
    <s v=""/>
    <s v="038792313"/>
    <s v=""/>
    <s v="שיקו סופרי"/>
    <n v="6631"/>
    <d v="2025-01-01T00:00:00"/>
    <d v="2025-12-31T00:00:00"/>
    <n v="11"/>
    <n v="7"/>
    <n v="4"/>
    <n v="6.34"/>
    <n v="0.63636363636363635"/>
    <x v="0"/>
    <x v="0"/>
  </r>
  <r>
    <m/>
    <m/>
    <x v="261"/>
    <x v="3"/>
    <s v="0800"/>
    <s v=""/>
    <d v="2025-02-02T00:00:00"/>
    <d v="2025-01-01T00:00:00"/>
    <d v="2025-12-31T00:00:00"/>
    <m/>
    <s v="40285775"/>
    <s v="אדגר השקעות ופיתוח בע&quot;מ"/>
    <s v="520035171"/>
    <s v="3"/>
    <n v="660800"/>
    <s v="ILS"/>
    <n v="660800"/>
    <n v="30.87"/>
    <n v="0"/>
    <n v="204010.65"/>
    <n v="456789.35"/>
    <s v=""/>
    <x v="223"/>
    <s v=""/>
    <n v="0"/>
    <s v="@FM@"/>
    <s v="90"/>
    <s v=""/>
    <s v="038792313"/>
    <s v=""/>
    <s v="שיקו סופרי"/>
    <n v="456789.35"/>
    <d v="2025-01-01T00:00:00"/>
    <d v="2025-12-31T00:00:00"/>
    <n v="11"/>
    <n v="7"/>
    <n v="4"/>
    <n v="30.87"/>
    <n v="0.63636363636363635"/>
    <x v="1"/>
    <x v="0"/>
  </r>
  <r>
    <m/>
    <m/>
    <x v="262"/>
    <x v="3"/>
    <s v="0800"/>
    <s v=""/>
    <d v="2025-02-02T00:00:00"/>
    <d v="2025-01-01T00:00:00"/>
    <d v="2025-12-31T00:00:00"/>
    <m/>
    <s v="42474329"/>
    <s v="אחלה ניהול מגדל פטרה ראובן ברקת 5 נ"/>
    <s v="516722022"/>
    <s v="3"/>
    <n v="59000"/>
    <s v="ILS"/>
    <n v="59000"/>
    <n v="30.49"/>
    <n v="0"/>
    <n v="17990.68"/>
    <n v="41009.32"/>
    <s v=""/>
    <x v="224"/>
    <s v=""/>
    <n v="0"/>
    <s v="@FM@"/>
    <s v="90"/>
    <s v=""/>
    <s v="038792313"/>
    <s v=""/>
    <s v="שיקו סופרי"/>
    <n v="41009.32"/>
    <d v="2025-01-01T00:00:00"/>
    <d v="2025-12-31T00:00:00"/>
    <n v="11"/>
    <n v="7"/>
    <n v="4"/>
    <n v="30.49"/>
    <n v="0.63636363636363635"/>
    <x v="1"/>
    <x v="0"/>
  </r>
  <r>
    <m/>
    <m/>
    <x v="263"/>
    <x v="3"/>
    <s v="0800"/>
    <s v=""/>
    <d v="2025-02-02T00:00:00"/>
    <d v="2025-01-01T00:00:00"/>
    <d v="2025-12-31T00:00:00"/>
    <m/>
    <s v="42474329"/>
    <s v="אחלה ניהול מגדל פטרה ראובן ברקת 5 נ"/>
    <s v="516722022"/>
    <s v="3"/>
    <n v="47200"/>
    <s v="ILS"/>
    <n v="47200"/>
    <n v="0"/>
    <n v="0"/>
    <n v="0"/>
    <n v="47200"/>
    <s v=""/>
    <x v="225"/>
    <s v=""/>
    <n v="0"/>
    <s v="@FM@"/>
    <s v="90"/>
    <s v=""/>
    <s v="038792313"/>
    <s v=""/>
    <s v="שיקו סופרי"/>
    <n v="47200"/>
    <d v="2025-01-01T00:00:00"/>
    <d v="2025-12-31T00:00:00"/>
    <n v="11"/>
    <n v="7"/>
    <n v="4"/>
    <n v="0"/>
    <n v="0.63636363636363635"/>
    <x v="0"/>
    <x v="0"/>
  </r>
  <r>
    <m/>
    <m/>
    <x v="264"/>
    <x v="3"/>
    <s v="0800"/>
    <s v=""/>
    <d v="2025-02-02T00:00:00"/>
    <d v="2025-01-01T00:00:00"/>
    <d v="2025-12-31T00:00:00"/>
    <m/>
    <s v="42139225"/>
    <s v="אלטשולר שחם גמל ופנסיה בע&quot;מ"/>
    <s v="513173393"/>
    <s v="3"/>
    <n v="635312"/>
    <s v="ILS"/>
    <n v="635312"/>
    <n v="33.340000000000003"/>
    <n v="0"/>
    <n v="211837.43"/>
    <n v="423474.57"/>
    <s v=""/>
    <x v="226"/>
    <s v=""/>
    <n v="0"/>
    <s v="@FM@"/>
    <s v="90"/>
    <s v=""/>
    <s v="038792313"/>
    <s v=""/>
    <s v="שיקו סופרי"/>
    <n v="423474.57"/>
    <d v="2025-01-01T00:00:00"/>
    <d v="2025-12-31T00:00:00"/>
    <n v="11"/>
    <n v="7"/>
    <n v="4"/>
    <n v="33.340000000000003"/>
    <n v="0.63636363636363635"/>
    <x v="1"/>
    <x v="0"/>
  </r>
  <r>
    <m/>
    <m/>
    <x v="265"/>
    <x v="3"/>
    <s v="0800"/>
    <s v=""/>
    <d v="2025-02-02T00:00:00"/>
    <d v="2025-01-01T00:00:00"/>
    <d v="2025-12-31T00:00:00"/>
    <m/>
    <s v="40205251"/>
    <s v="קל חן ניהול ואחזקות בע&quot;מ"/>
    <s v="513859348"/>
    <s v="3"/>
    <n v="41300"/>
    <s v="ILS"/>
    <n v="41300"/>
    <n v="27.8"/>
    <n v="0"/>
    <n v="11481.3"/>
    <n v="29818.7"/>
    <s v=""/>
    <x v="50"/>
    <s v=""/>
    <n v="0"/>
    <s v="@FM@"/>
    <s v="90"/>
    <s v=""/>
    <s v="038792313"/>
    <s v=""/>
    <s v="שיקו סופרי"/>
    <n v="29818.7"/>
    <d v="2025-01-01T00:00:00"/>
    <d v="2025-12-31T00:00:00"/>
    <n v="11"/>
    <n v="7"/>
    <n v="4"/>
    <n v="27.8"/>
    <n v="0.63636363636363635"/>
    <x v="1"/>
    <x v="0"/>
  </r>
  <r>
    <m/>
    <m/>
    <x v="266"/>
    <x v="3"/>
    <s v="0800"/>
    <s v=""/>
    <d v="2025-02-02T00:00:00"/>
    <d v="2025-01-01T00:00:00"/>
    <d v="2025-12-31T00:00:00"/>
    <m/>
    <s v="40007249"/>
    <s v="נכסי גולד סילבר אחזקות בע&quot;מ"/>
    <s v="513247106"/>
    <s v="3"/>
    <n v="68440"/>
    <s v="ILS"/>
    <n v="68440"/>
    <n v="4.9400000000000004"/>
    <n v="0"/>
    <n v="3378.87"/>
    <n v="65061.13"/>
    <s v=""/>
    <x v="227"/>
    <s v=""/>
    <n v="0"/>
    <s v="@FM@"/>
    <s v="90"/>
    <s v=""/>
    <s v="038792313"/>
    <s v=""/>
    <s v="שיקו סופרי"/>
    <n v="65061.13"/>
    <d v="2025-01-01T00:00:00"/>
    <d v="2025-12-31T00:00:00"/>
    <n v="11"/>
    <n v="7"/>
    <n v="4"/>
    <n v="4.9400000000000004"/>
    <n v="0.63636363636363635"/>
    <x v="0"/>
    <x v="0"/>
  </r>
  <r>
    <m/>
    <m/>
    <x v="267"/>
    <x v="3"/>
    <s v="0800"/>
    <s v=""/>
    <d v="2025-02-02T00:00:00"/>
    <d v="2025-01-01T00:00:00"/>
    <d v="2025-12-31T00:00:00"/>
    <m/>
    <s v="40536902"/>
    <s v="נכסי הר חוצבים בע&quot;מ"/>
    <s v="511684052"/>
    <s v="3"/>
    <n v="94400"/>
    <s v="ILS"/>
    <n v="94400"/>
    <n v="21.39"/>
    <n v="0"/>
    <n v="20193.439999999999"/>
    <n v="74206.559999999998"/>
    <s v=""/>
    <x v="228"/>
    <s v=""/>
    <n v="0"/>
    <s v="@FM@"/>
    <s v="90"/>
    <s v=""/>
    <s v="038792313"/>
    <s v=""/>
    <s v="שיקו סופרי"/>
    <n v="74206.559999999998"/>
    <d v="2025-01-01T00:00:00"/>
    <d v="2025-12-31T00:00:00"/>
    <n v="11"/>
    <n v="7"/>
    <n v="4"/>
    <n v="21.39"/>
    <n v="0.63636363636363635"/>
    <x v="1"/>
    <x v="0"/>
  </r>
  <r>
    <m/>
    <m/>
    <x v="268"/>
    <x v="3"/>
    <s v="0800"/>
    <s v=""/>
    <d v="2025-02-02T00:00:00"/>
    <d v="2025-01-01T00:00:00"/>
    <d v="2025-12-31T00:00:00"/>
    <m/>
    <s v="70005791"/>
    <s v="וועד בית רופין 35"/>
    <s v=""/>
    <s v="3"/>
    <n v="15000"/>
    <s v="ILS"/>
    <n v="15000"/>
    <n v="24.91"/>
    <n v="0"/>
    <n v="3736.07"/>
    <n v="11263.93"/>
    <s v=""/>
    <x v="229"/>
    <s v=""/>
    <n v="0"/>
    <s v="@FM@"/>
    <s v="90"/>
    <s v=""/>
    <s v="038792313"/>
    <s v=""/>
    <s v="שיקו סופרי"/>
    <n v="11263.93"/>
    <d v="2025-01-01T00:00:00"/>
    <d v="2025-12-31T00:00:00"/>
    <n v="11"/>
    <n v="7"/>
    <n v="4"/>
    <n v="24.91"/>
    <n v="0.63636363636363635"/>
    <x v="1"/>
    <x v="0"/>
  </r>
  <r>
    <m/>
    <m/>
    <x v="269"/>
    <x v="3"/>
    <s v="0800"/>
    <s v=""/>
    <d v="2025-02-02T00:00:00"/>
    <d v="2025-01-01T00:00:00"/>
    <d v="2025-12-31T00:00:00"/>
    <m/>
    <s v="40003324"/>
    <s v="דוד צ'צק ייזום והשקעות בע&quot;מ"/>
    <s v="511937096"/>
    <s v="3"/>
    <n v="17700"/>
    <s v="ILS"/>
    <n v="17700"/>
    <n v="32.479999999999997"/>
    <n v="0"/>
    <n v="5749.6"/>
    <n v="11950.4"/>
    <s v=""/>
    <x v="230"/>
    <s v=""/>
    <n v="0"/>
    <s v="@FM@"/>
    <s v="90"/>
    <s v=""/>
    <s v="038792313"/>
    <s v=""/>
    <s v="שיקו סופרי"/>
    <n v="11950.4"/>
    <d v="2025-01-01T00:00:00"/>
    <d v="2025-12-31T00:00:00"/>
    <n v="11"/>
    <n v="7"/>
    <n v="4"/>
    <n v="32.479999999999997"/>
    <n v="0.63636363636363635"/>
    <x v="1"/>
    <x v="0"/>
  </r>
  <r>
    <m/>
    <m/>
    <x v="270"/>
    <x v="3"/>
    <s v="0800"/>
    <s v=""/>
    <d v="2025-02-02T00:00:00"/>
    <d v="2025-01-01T00:00:00"/>
    <d v="2025-12-31T00:00:00"/>
    <m/>
    <s v="40254461"/>
    <s v="ד. דרורי חברה לבנין ולפיתוח בע&quot;מ"/>
    <s v="511309098"/>
    <s v="3"/>
    <n v="82600"/>
    <s v="ILS"/>
    <n v="82600"/>
    <n v="33.479999999999997"/>
    <n v="0"/>
    <n v="27653.25"/>
    <n v="54946.75"/>
    <s v=""/>
    <x v="231"/>
    <s v=""/>
    <n v="0"/>
    <s v="@FM@"/>
    <s v="90"/>
    <s v=""/>
    <s v="038792313"/>
    <s v=""/>
    <s v="שיקו סופרי"/>
    <n v="54946.75"/>
    <d v="2025-01-01T00:00:00"/>
    <d v="2025-12-31T00:00:00"/>
    <n v="11"/>
    <n v="7"/>
    <n v="4"/>
    <n v="33.479999999999997"/>
    <n v="0.63636363636363635"/>
    <x v="1"/>
    <x v="0"/>
  </r>
  <r>
    <m/>
    <m/>
    <x v="271"/>
    <x v="3"/>
    <s v="0800"/>
    <s v=""/>
    <d v="2025-02-02T00:00:00"/>
    <d v="2025-01-01T00:00:00"/>
    <d v="2025-12-31T00:00:00"/>
    <m/>
    <s v="42405066"/>
    <s v="הירש סיגל"/>
    <s v=""/>
    <s v="3"/>
    <n v="14000"/>
    <s v="ILS"/>
    <n v="14000"/>
    <n v="43.35"/>
    <n v="0"/>
    <n v="6068.76"/>
    <n v="7931.24"/>
    <s v=""/>
    <x v="232"/>
    <s v=""/>
    <n v="0"/>
    <s v="@FM@"/>
    <s v="90"/>
    <s v=""/>
    <s v="038792313"/>
    <s v=""/>
    <s v="שיקו סופרי"/>
    <n v="7931.24"/>
    <d v="2025-01-01T00:00:00"/>
    <d v="2025-12-31T00:00:00"/>
    <n v="11"/>
    <n v="7"/>
    <n v="4"/>
    <n v="43.35"/>
    <n v="0.63636363636363635"/>
    <x v="1"/>
    <x v="0"/>
  </r>
  <r>
    <m/>
    <m/>
    <x v="272"/>
    <x v="3"/>
    <s v="0800"/>
    <s v=""/>
    <d v="2025-02-02T00:00:00"/>
    <d v="2025-01-01T00:00:00"/>
    <d v="2025-12-31T00:00:00"/>
    <m/>
    <s v="42374601"/>
    <s v="הראל פנסיה וגמל בע&quot;מ"/>
    <s v="512267592"/>
    <s v="3"/>
    <n v="188800"/>
    <s v="ILS"/>
    <n v="188800"/>
    <n v="52.62"/>
    <n v="0"/>
    <n v="99351.32"/>
    <n v="89448.68"/>
    <s v=""/>
    <x v="233"/>
    <s v=""/>
    <n v="0"/>
    <s v="@FM@"/>
    <s v="90"/>
    <s v=""/>
    <s v="038792313"/>
    <s v=""/>
    <s v="שיקו סופרי"/>
    <n v="89448.68"/>
    <d v="2025-01-01T00:00:00"/>
    <d v="2025-12-31T00:00:00"/>
    <n v="11"/>
    <n v="7"/>
    <n v="4"/>
    <n v="52.62"/>
    <n v="0.63636363636363635"/>
    <x v="1"/>
    <x v="0"/>
  </r>
  <r>
    <m/>
    <m/>
    <x v="273"/>
    <x v="3"/>
    <s v="0800"/>
    <s v=""/>
    <d v="2025-02-02T00:00:00"/>
    <d v="2025-01-01T00:00:00"/>
    <d v="2025-12-31T00:00:00"/>
    <m/>
    <s v="40001237"/>
    <s v="זמיר בר - לב בע&quot;מ"/>
    <s v="511347460"/>
    <s v="3"/>
    <n v="129800"/>
    <s v="ILS"/>
    <n v="129800"/>
    <n v="30.35"/>
    <n v="0"/>
    <n v="39387.86"/>
    <n v="90412.14"/>
    <s v=""/>
    <x v="234"/>
    <s v=""/>
    <n v="0"/>
    <s v="@FM@"/>
    <s v="90"/>
    <s v=""/>
    <s v="038792313"/>
    <s v=""/>
    <s v="שיקו סופרי"/>
    <n v="90412.14"/>
    <d v="2025-01-01T00:00:00"/>
    <d v="2025-12-31T00:00:00"/>
    <n v="11"/>
    <n v="7"/>
    <n v="4"/>
    <n v="30.35"/>
    <n v="0.63636363636363635"/>
    <x v="1"/>
    <x v="0"/>
  </r>
  <r>
    <m/>
    <m/>
    <x v="274"/>
    <x v="3"/>
    <s v="0800"/>
    <s v=""/>
    <d v="2025-02-02T00:00:00"/>
    <d v="2025-01-01T00:00:00"/>
    <d v="2025-12-31T00:00:00"/>
    <m/>
    <s v="41584887"/>
    <s v="חייל נכסים (1991) בע&quot;מ"/>
    <s v="511624306"/>
    <s v="3"/>
    <n v="82600"/>
    <s v="ILS"/>
    <n v="82600"/>
    <n v="45.43"/>
    <n v="0"/>
    <n v="37524"/>
    <n v="45076"/>
    <s v=""/>
    <x v="235"/>
    <s v=""/>
    <n v="0"/>
    <s v="@FM@"/>
    <s v="90"/>
    <s v=""/>
    <s v="038792313"/>
    <s v=""/>
    <s v="שיקו סופרי"/>
    <n v="45076"/>
    <d v="2025-01-01T00:00:00"/>
    <d v="2025-12-31T00:00:00"/>
    <n v="11"/>
    <n v="7"/>
    <n v="4"/>
    <n v="45.43"/>
    <n v="0.63636363636363635"/>
    <x v="1"/>
    <x v="0"/>
  </r>
  <r>
    <m/>
    <m/>
    <x v="275"/>
    <x v="3"/>
    <s v="0800"/>
    <s v=""/>
    <d v="2025-02-02T00:00:00"/>
    <d v="2025-01-01T00:00:00"/>
    <d v="2025-12-31T00:00:00"/>
    <m/>
    <s v="41112642"/>
    <s v="קרית יצחק וולפסון"/>
    <s v="557410859"/>
    <s v="3"/>
    <n v="29500"/>
    <s v="ILS"/>
    <n v="29500"/>
    <n v="15.6"/>
    <n v="0"/>
    <n v="4603"/>
    <n v="24897"/>
    <s v=""/>
    <x v="236"/>
    <s v=""/>
    <n v="0"/>
    <s v="@FM@"/>
    <s v="90"/>
    <s v=""/>
    <s v="038792313"/>
    <s v=""/>
    <s v="שיקו סופרי"/>
    <n v="24897"/>
    <d v="2025-01-01T00:00:00"/>
    <d v="2025-12-31T00:00:00"/>
    <n v="11"/>
    <n v="7"/>
    <n v="4"/>
    <n v="15.6"/>
    <n v="0.63636363636363635"/>
    <x v="0"/>
    <x v="0"/>
  </r>
  <r>
    <m/>
    <m/>
    <x v="276"/>
    <x v="3"/>
    <s v="0800"/>
    <s v=""/>
    <d v="2025-02-02T00:00:00"/>
    <d v="2025-01-01T00:00:00"/>
    <d v="2025-12-31T00:00:00"/>
    <m/>
    <s v="40223293"/>
    <s v="טרנס טרה אינווסטמנטס בע&quot;מ"/>
    <s v="520040312"/>
    <s v="3"/>
    <n v="236000"/>
    <s v="ILS"/>
    <n v="236000"/>
    <n v="25.82"/>
    <n v="0"/>
    <n v="60931.76"/>
    <n v="175068.24"/>
    <s v=""/>
    <x v="237"/>
    <s v=""/>
    <n v="0"/>
    <s v="@FM@"/>
    <s v="90"/>
    <s v=""/>
    <s v="038792313"/>
    <s v=""/>
    <s v="שיקו סופרי"/>
    <n v="175068.24"/>
    <d v="2025-01-01T00:00:00"/>
    <d v="2025-12-31T00:00:00"/>
    <n v="11"/>
    <n v="7"/>
    <n v="4"/>
    <n v="25.82"/>
    <n v="0.63636363636363635"/>
    <x v="1"/>
    <x v="0"/>
  </r>
  <r>
    <m/>
    <m/>
    <x v="277"/>
    <x v="3"/>
    <s v="0800"/>
    <s v=""/>
    <d v="2025-02-02T00:00:00"/>
    <d v="2025-01-01T00:00:00"/>
    <d v="2025-12-31T00:00:00"/>
    <m/>
    <s v="20000183"/>
    <s v="מ. מ. בוקעאתא"/>
    <s v="500240015"/>
    <s v="3"/>
    <n v="60000"/>
    <s v="ILS"/>
    <n v="60000"/>
    <n v="9.82"/>
    <n v="0"/>
    <n v="5891.1"/>
    <n v="54108.9"/>
    <s v=""/>
    <x v="238"/>
    <s v=""/>
    <n v="0"/>
    <s v=""/>
    <s v="90"/>
    <s v=""/>
    <s v="038792313"/>
    <s v=""/>
    <s v="שיקו סופרי"/>
    <n v="54108.9"/>
    <d v="2025-01-01T00:00:00"/>
    <d v="2025-12-31T00:00:00"/>
    <n v="11"/>
    <n v="7"/>
    <n v="4"/>
    <n v="9.82"/>
    <n v="0.63636363636363635"/>
    <x v="0"/>
    <x v="0"/>
  </r>
  <r>
    <m/>
    <m/>
    <x v="278"/>
    <x v="3"/>
    <s v="0800"/>
    <s v=""/>
    <d v="2025-02-02T00:00:00"/>
    <d v="2025-01-01T00:00:00"/>
    <d v="2025-12-31T00:00:00"/>
    <m/>
    <s v="41895146"/>
    <s v="מ.ס. יזמות ובניה בע&quot;מ"/>
    <s v="515490282"/>
    <s v="3"/>
    <n v="23600"/>
    <s v="ILS"/>
    <n v="23600"/>
    <n v="5.97"/>
    <n v="0"/>
    <n v="1409.99"/>
    <n v="22190.01"/>
    <s v=""/>
    <x v="239"/>
    <s v=""/>
    <n v="0"/>
    <s v="@FM@"/>
    <s v="90"/>
    <s v=""/>
    <s v="038792313"/>
    <s v=""/>
    <s v="שיקו סופרי"/>
    <n v="22190.01"/>
    <d v="2025-01-01T00:00:00"/>
    <d v="2025-12-31T00:00:00"/>
    <n v="11"/>
    <n v="7"/>
    <n v="4"/>
    <n v="5.97"/>
    <n v="0.63636363636363635"/>
    <x v="0"/>
    <x v="0"/>
  </r>
  <r>
    <m/>
    <m/>
    <x v="279"/>
    <x v="3"/>
    <s v="0800"/>
    <s v=""/>
    <d v="2025-02-02T00:00:00"/>
    <d v="2025-01-01T00:00:00"/>
    <d v="2025-12-31T00:00:00"/>
    <m/>
    <s v="40003383"/>
    <s v="מבנה נדל&quot;ן (כ.ד) בע&quot;מ"/>
    <s v="520024126"/>
    <s v="3"/>
    <n v="330400"/>
    <s v="ILS"/>
    <n v="330400"/>
    <n v="17.440000000000001"/>
    <n v="0"/>
    <n v="57638.22"/>
    <n v="272761.78000000003"/>
    <s v=""/>
    <x v="240"/>
    <s v=""/>
    <n v="0"/>
    <s v="@FM@"/>
    <s v="90"/>
    <s v=""/>
    <s v="038792313"/>
    <s v=""/>
    <s v="שיקו סופרי"/>
    <n v="272761.78000000003"/>
    <d v="2025-01-01T00:00:00"/>
    <d v="2025-12-31T00:00:00"/>
    <n v="11"/>
    <n v="7"/>
    <n v="4"/>
    <n v="17.440000000000001"/>
    <n v="0.63636363636363635"/>
    <x v="0"/>
    <x v="0"/>
  </r>
  <r>
    <m/>
    <m/>
    <x v="280"/>
    <x v="3"/>
    <s v="0800"/>
    <s v=""/>
    <d v="2025-02-02T00:00:00"/>
    <d v="2025-01-01T00:00:00"/>
    <d v="2025-12-31T00:00:00"/>
    <m/>
    <s v="40503336"/>
    <s v="רמות מגדלי הבירה בע&quot;מ"/>
    <s v="513656819"/>
    <s v="3"/>
    <n v="377600"/>
    <s v="ILS"/>
    <n v="377600"/>
    <n v="23.75"/>
    <n v="0"/>
    <n v="89671.23"/>
    <n v="287928.77"/>
    <s v=""/>
    <x v="241"/>
    <s v=""/>
    <n v="0"/>
    <s v="@FM@"/>
    <s v="90"/>
    <s v=""/>
    <s v="038792313"/>
    <s v=""/>
    <s v="שיקו סופרי"/>
    <n v="287928.77"/>
    <d v="2025-01-01T00:00:00"/>
    <d v="2025-12-31T00:00:00"/>
    <n v="11"/>
    <n v="7"/>
    <n v="4"/>
    <n v="23.75"/>
    <n v="0.63636363636363635"/>
    <x v="1"/>
    <x v="0"/>
  </r>
  <r>
    <m/>
    <m/>
    <x v="281"/>
    <x v="3"/>
    <s v="0800"/>
    <s v=""/>
    <d v="2025-02-02T00:00:00"/>
    <d v="2025-01-01T00:00:00"/>
    <d v="2025-12-31T00:00:00"/>
    <m/>
    <s v="41517878"/>
    <s v="מיקדן קריית הלאום בע&quot;מ"/>
    <s v="514067388"/>
    <s v="3"/>
    <n v="70800"/>
    <s v="ILS"/>
    <n v="70800"/>
    <n v="21.99"/>
    <n v="0"/>
    <n v="15569.92"/>
    <n v="55230.080000000002"/>
    <s v=""/>
    <x v="242"/>
    <s v=""/>
    <n v="0"/>
    <s v="@FM@"/>
    <s v="90"/>
    <s v=""/>
    <s v="038792313"/>
    <s v=""/>
    <s v="שיקו סופרי"/>
    <n v="55230.080000000002"/>
    <d v="2025-01-01T00:00:00"/>
    <d v="2025-12-31T00:00:00"/>
    <n v="11"/>
    <n v="7"/>
    <n v="4"/>
    <n v="21.99"/>
    <n v="0.63636363636363635"/>
    <x v="1"/>
    <x v="0"/>
  </r>
  <r>
    <m/>
    <m/>
    <x v="282"/>
    <x v="3"/>
    <s v="0800"/>
    <s v=""/>
    <d v="2025-02-02T00:00:00"/>
    <d v="2025-01-01T00:00:00"/>
    <d v="2025-12-31T00:00:00"/>
    <m/>
    <s v="41081897"/>
    <s v="מיקדן - בית קרדן בע&quot;מ"/>
    <s v="513534578"/>
    <s v="3"/>
    <n v="354000"/>
    <s v="ILS"/>
    <n v="354000"/>
    <n v="23.79"/>
    <n v="0"/>
    <n v="84216.15"/>
    <n v="269783.84999999998"/>
    <s v=""/>
    <x v="243"/>
    <s v=""/>
    <n v="0"/>
    <s v="@FM@"/>
    <s v="90"/>
    <s v=""/>
    <s v="038792313"/>
    <s v=""/>
    <s v="שיקו סופרי"/>
    <n v="269783.84999999998"/>
    <d v="2025-01-01T00:00:00"/>
    <d v="2025-12-31T00:00:00"/>
    <n v="11"/>
    <n v="7"/>
    <n v="4"/>
    <n v="23.79"/>
    <n v="0.63636363636363635"/>
    <x v="1"/>
    <x v="0"/>
  </r>
  <r>
    <m/>
    <m/>
    <x v="283"/>
    <x v="3"/>
    <s v="0800"/>
    <s v=""/>
    <d v="2025-02-02T00:00:00"/>
    <d v="2025-01-01T00:00:00"/>
    <d v="2025-12-31T00:00:00"/>
    <m/>
    <s v="40139427"/>
    <s v="מרכז עירוני ניהול ואחזקה )אילת( 099"/>
    <s v="511526394"/>
    <s v="3"/>
    <n v="5000"/>
    <s v="ILS"/>
    <n v="5000"/>
    <n v="7.58"/>
    <n v="0"/>
    <n v="379.2"/>
    <n v="4620.8"/>
    <s v=""/>
    <x v="244"/>
    <s v=""/>
    <n v="0"/>
    <s v="@FM@"/>
    <s v="90"/>
    <s v=""/>
    <s v="038792313"/>
    <s v=""/>
    <s v="שיקו סופרי"/>
    <n v="4620.8"/>
    <d v="2025-01-01T00:00:00"/>
    <d v="2025-12-31T00:00:00"/>
    <n v="11"/>
    <n v="7"/>
    <n v="4"/>
    <n v="7.58"/>
    <n v="0.63636363636363635"/>
    <x v="0"/>
    <x v="0"/>
  </r>
  <r>
    <m/>
    <m/>
    <x v="284"/>
    <x v="3"/>
    <s v="0800"/>
    <s v=""/>
    <d v="2025-02-02T00:00:00"/>
    <d v="2025-01-01T00:00:00"/>
    <d v="2025-12-31T00:00:00"/>
    <m/>
    <s v="40007168"/>
    <s v="נכסי אריאל - ב.א. פתח תקוה, ניהול ב"/>
    <s v="512698168"/>
    <s v="3"/>
    <n v="118000"/>
    <s v="ILS"/>
    <n v="118000"/>
    <n v="36.06"/>
    <n v="0"/>
    <n v="42553.42"/>
    <n v="75446.58"/>
    <s v=""/>
    <x v="245"/>
    <s v=""/>
    <n v="0"/>
    <s v="@FM@"/>
    <s v="90"/>
    <s v=""/>
    <s v="038792313"/>
    <s v=""/>
    <s v="שיקו סופרי"/>
    <n v="75446.58"/>
    <d v="2025-01-01T00:00:00"/>
    <d v="2025-12-31T00:00:00"/>
    <n v="11"/>
    <n v="7"/>
    <n v="4"/>
    <n v="36.06"/>
    <n v="0.63636363636363635"/>
    <x v="1"/>
    <x v="0"/>
  </r>
  <r>
    <m/>
    <m/>
    <x v="285"/>
    <x v="3"/>
    <s v="0800"/>
    <s v=""/>
    <d v="2025-02-02T00:00:00"/>
    <d v="2025-01-01T00:00:00"/>
    <d v="2025-12-31T00:00:00"/>
    <m/>
    <s v="41507866"/>
    <s v="סעיד יונס דראושה בע&quot;מ"/>
    <s v="513027334"/>
    <s v="3"/>
    <n v="23600"/>
    <s v="ILS"/>
    <n v="23600"/>
    <n v="0"/>
    <n v="0"/>
    <n v="0"/>
    <n v="23600"/>
    <s v=""/>
    <x v="246"/>
    <s v=""/>
    <n v="0"/>
    <s v="@FM@"/>
    <s v="90"/>
    <s v=""/>
    <s v="038792313"/>
    <s v=""/>
    <s v="שיקו סופרי"/>
    <n v="23600"/>
    <d v="2025-01-01T00:00:00"/>
    <d v="2025-12-31T00:00:00"/>
    <n v="11"/>
    <n v="7"/>
    <n v="4"/>
    <n v="0"/>
    <n v="0.63636363636363635"/>
    <x v="0"/>
    <x v="0"/>
  </r>
  <r>
    <m/>
    <m/>
    <x v="286"/>
    <x v="3"/>
    <s v="0800"/>
    <s v=""/>
    <d v="2025-02-02T00:00:00"/>
    <d v="2025-01-01T00:00:00"/>
    <d v="2025-12-31T00:00:00"/>
    <m/>
    <s v="40960797"/>
    <s v="ע.ז.י. - כסלו בע&quot;מ"/>
    <s v="513408203"/>
    <s v="3"/>
    <n v="141600"/>
    <s v="ILS"/>
    <n v="141600"/>
    <n v="0"/>
    <n v="0"/>
    <n v="0"/>
    <n v="141600"/>
    <s v=""/>
    <x v="247"/>
    <s v=""/>
    <n v="0"/>
    <s v="@FM@"/>
    <s v="90"/>
    <s v=""/>
    <s v="038792313"/>
    <s v=""/>
    <s v="שיקו סופרי"/>
    <n v="141600"/>
    <d v="2025-01-01T00:00:00"/>
    <d v="2025-12-31T00:00:00"/>
    <n v="11"/>
    <n v="7"/>
    <n v="4"/>
    <n v="0"/>
    <n v="0.63636363636363635"/>
    <x v="0"/>
    <x v="0"/>
  </r>
  <r>
    <m/>
    <m/>
    <x v="287"/>
    <x v="3"/>
    <s v="0800"/>
    <s v=""/>
    <d v="2025-02-02T00:00:00"/>
    <d v="2025-01-01T00:00:00"/>
    <d v="2025-12-31T00:00:00"/>
    <m/>
    <s v="41034294"/>
    <s v="גורן גיא"/>
    <s v=""/>
    <s v="3"/>
    <n v="10000"/>
    <s v="ILS"/>
    <n v="10000"/>
    <n v="0"/>
    <n v="0"/>
    <n v="0"/>
    <n v="10000"/>
    <s v=""/>
    <x v="248"/>
    <s v=""/>
    <n v="0"/>
    <s v="@FM@"/>
    <s v="90"/>
    <s v=""/>
    <s v="038792313"/>
    <s v=""/>
    <s v="שיקו סופרי"/>
    <n v="10000"/>
    <d v="2025-01-01T00:00:00"/>
    <d v="2025-12-31T00:00:00"/>
    <n v="11"/>
    <n v="7"/>
    <n v="4"/>
    <n v="0"/>
    <n v="0.63636363636363635"/>
    <x v="0"/>
    <x v="0"/>
  </r>
  <r>
    <m/>
    <m/>
    <x v="288"/>
    <x v="3"/>
    <s v="0800"/>
    <s v=""/>
    <d v="2025-02-02T00:00:00"/>
    <d v="2025-01-01T00:00:00"/>
    <d v="2025-12-31T00:00:00"/>
    <m/>
    <s v="41393144"/>
    <s v="מירום ניסים"/>
    <s v=""/>
    <s v="3"/>
    <n v="80000"/>
    <s v="ILS"/>
    <n v="80000"/>
    <n v="2.13"/>
    <n v="0"/>
    <n v="1702.65"/>
    <n v="78297.350000000006"/>
    <s v=""/>
    <x v="249"/>
    <s v=""/>
    <n v="0"/>
    <s v="@FM@"/>
    <s v="90"/>
    <s v=""/>
    <s v="038792313"/>
    <s v=""/>
    <s v="שיקו סופרי"/>
    <n v="78297.350000000006"/>
    <d v="2025-01-01T00:00:00"/>
    <d v="2025-12-31T00:00:00"/>
    <n v="11"/>
    <n v="7"/>
    <n v="4"/>
    <n v="2.13"/>
    <n v="0.63636363636363635"/>
    <x v="0"/>
    <x v="0"/>
  </r>
  <r>
    <m/>
    <m/>
    <x v="289"/>
    <x v="3"/>
    <s v="0800"/>
    <s v=""/>
    <d v="2025-02-02T00:00:00"/>
    <d v="2025-01-01T00:00:00"/>
    <d v="2025-12-31T00:00:00"/>
    <m/>
    <s v="41120062"/>
    <s v="קניון סימול אשדוד עסקה"/>
    <s v="558178240"/>
    <s v="3"/>
    <n v="35400"/>
    <s v="ILS"/>
    <n v="35400"/>
    <n v="20.03"/>
    <n v="0"/>
    <n v="7091.9"/>
    <n v="28308.1"/>
    <s v=""/>
    <x v="250"/>
    <s v=""/>
    <n v="0"/>
    <s v="@FM@"/>
    <s v="90"/>
    <s v=""/>
    <s v="038792313"/>
    <s v=""/>
    <s v="שיקו סופרי"/>
    <n v="28308.1"/>
    <d v="2025-01-01T00:00:00"/>
    <d v="2025-12-31T00:00:00"/>
    <n v="11"/>
    <n v="7"/>
    <n v="4"/>
    <n v="20.03"/>
    <n v="0.63636363636363635"/>
    <x v="1"/>
    <x v="0"/>
  </r>
  <r>
    <m/>
    <m/>
    <x v="290"/>
    <x v="3"/>
    <s v="0800"/>
    <s v=""/>
    <d v="2025-02-02T00:00:00"/>
    <d v="2025-01-01T00:00:00"/>
    <d v="2025-12-31T00:00:00"/>
    <m/>
    <s v="40941393"/>
    <s v="קפס-פרמה בע&quot;מ"/>
    <s v="510945355"/>
    <s v="3"/>
    <n v="47200"/>
    <s v="ILS"/>
    <n v="47200"/>
    <n v="29.88"/>
    <n v="0"/>
    <n v="14102.12"/>
    <n v="33097.879999999997"/>
    <s v=""/>
    <x v="251"/>
    <s v=""/>
    <n v="0"/>
    <s v="@FM@"/>
    <s v="90"/>
    <s v=""/>
    <s v="038792313"/>
    <s v=""/>
    <s v="שיקו סופרי"/>
    <n v="33097.879999999997"/>
    <d v="2025-01-01T00:00:00"/>
    <d v="2025-12-31T00:00:00"/>
    <n v="11"/>
    <n v="7"/>
    <n v="4"/>
    <n v="29.88"/>
    <n v="0.63636363636363635"/>
    <x v="1"/>
    <x v="0"/>
  </r>
  <r>
    <m/>
    <m/>
    <x v="291"/>
    <x v="3"/>
    <s v="0800"/>
    <s v=""/>
    <d v="2025-02-02T00:00:00"/>
    <d v="2025-01-01T00:00:00"/>
    <d v="2025-12-31T00:00:00"/>
    <m/>
    <s v="42488692"/>
    <s v="אלמקיאס רחל"/>
    <s v=""/>
    <s v="3"/>
    <n v="10000"/>
    <s v="ILS"/>
    <n v="10000"/>
    <n v="23.11"/>
    <n v="0"/>
    <n v="2311.12"/>
    <n v="7688.88"/>
    <s v=""/>
    <x v="252"/>
    <s v=""/>
    <n v="0"/>
    <s v="@FM@"/>
    <s v="90"/>
    <s v=""/>
    <s v="038792313"/>
    <s v=""/>
    <s v=""/>
    <n v="7688.88"/>
    <d v="2025-01-01T00:00:00"/>
    <d v="2025-12-31T00:00:00"/>
    <n v="11"/>
    <n v="7"/>
    <n v="4"/>
    <n v="23.11"/>
    <n v="0.63636363636363635"/>
    <x v="1"/>
    <x v="0"/>
  </r>
  <r>
    <m/>
    <m/>
    <x v="292"/>
    <x v="3"/>
    <s v="0800"/>
    <s v=""/>
    <d v="2025-02-02T00:00:00"/>
    <d v="2025-01-01T00:00:00"/>
    <d v="2025-12-31T00:00:00"/>
    <m/>
    <s v="41452882"/>
    <s v="ריט 1 בע&quot;מ- סלע קפיטל"/>
    <s v="558261715"/>
    <s v="3"/>
    <n v="70800"/>
    <s v="ILS"/>
    <n v="70800"/>
    <n v="17.809999999999999"/>
    <n v="0"/>
    <n v="12612.99"/>
    <n v="58187.01"/>
    <s v=""/>
    <x v="253"/>
    <s v=""/>
    <n v="0"/>
    <s v="@FM@"/>
    <s v="90"/>
    <s v=""/>
    <s v="038792313"/>
    <s v=""/>
    <s v="שיקו סופרי"/>
    <n v="58187.01"/>
    <d v="2025-01-01T00:00:00"/>
    <d v="2025-12-31T00:00:00"/>
    <n v="11"/>
    <n v="7"/>
    <n v="4"/>
    <n v="17.809999999999999"/>
    <n v="0.63636363636363635"/>
    <x v="0"/>
    <x v="0"/>
  </r>
  <r>
    <m/>
    <m/>
    <x v="293"/>
    <x v="3"/>
    <s v="0800"/>
    <s v=""/>
    <d v="2025-02-02T00:00:00"/>
    <d v="2025-01-01T00:00:00"/>
    <d v="2025-12-31T00:00:00"/>
    <m/>
    <s v="40007289"/>
    <s v="שרכת כהרבא מחאפטית אל קדס אל מסאהמה"/>
    <s v="520028689"/>
    <s v="3"/>
    <n v="826000"/>
    <s v="ILS"/>
    <n v="826000"/>
    <n v="23.83"/>
    <n v="0"/>
    <n v="196807.43"/>
    <n v="629192.56999999995"/>
    <s v=""/>
    <x v="254"/>
    <s v=""/>
    <n v="0"/>
    <s v="@FM@"/>
    <s v="90"/>
    <s v=""/>
    <s v="038792313"/>
    <s v=""/>
    <s v="שיקו סופרי"/>
    <n v="629192.56999999995"/>
    <d v="2025-01-01T00:00:00"/>
    <d v="2025-12-31T00:00:00"/>
    <n v="11"/>
    <n v="7"/>
    <n v="4"/>
    <n v="23.83"/>
    <n v="0.63636363636363635"/>
    <x v="1"/>
    <x v="0"/>
  </r>
  <r>
    <m/>
    <m/>
    <x v="294"/>
    <x v="2"/>
    <s v="0800"/>
    <s v=""/>
    <d v="2025-02-02T00:00:00"/>
    <d v="2025-01-01T00:00:00"/>
    <d v="2025-12-31T00:00:00"/>
    <m/>
    <s v="41969312"/>
    <s v="א.ר ראם פרויקטים בע&quot;מ"/>
    <s v="515941193"/>
    <s v="3"/>
    <n v="247800"/>
    <s v="ILS"/>
    <n v="247800"/>
    <n v="42.86"/>
    <n v="0"/>
    <n v="106200"/>
    <n v="141600"/>
    <s v=""/>
    <x v="255"/>
    <s v=""/>
    <n v="0"/>
    <s v="@FM@"/>
    <s v="23"/>
    <s v="01"/>
    <s v="038792313"/>
    <s v=""/>
    <s v="שיקו סופרי"/>
    <n v="141600"/>
    <d v="2025-01-01T00:00:00"/>
    <d v="2025-12-31T00:00:00"/>
    <n v="11"/>
    <n v="7"/>
    <n v="4"/>
    <n v="42.86"/>
    <n v="0.63636363636363635"/>
    <x v="1"/>
    <x v="0"/>
  </r>
  <r>
    <m/>
    <m/>
    <x v="295"/>
    <x v="0"/>
    <s v="0800"/>
    <s v=""/>
    <d v="2025-02-02T00:00:00"/>
    <d v="2025-01-01T00:00:00"/>
    <d v="2025-12-31T00:00:00"/>
    <m/>
    <s v="40440972"/>
    <s v="תפארת העיר - חברה לבנין להשקעות בע&quot;"/>
    <s v="511232506"/>
    <s v="3"/>
    <n v="50000"/>
    <s v="ILS"/>
    <n v="50000"/>
    <n v="2"/>
    <n v="1000.05"/>
    <n v="1000.05"/>
    <n v="48999.95"/>
    <s v=""/>
    <x v="256"/>
    <s v=""/>
    <n v="0"/>
    <s v="@FM@"/>
    <s v="23"/>
    <s v="57"/>
    <s v="038792313"/>
    <s v=" 41,525.38"/>
    <s v="שיקו סופרי"/>
    <n v="48999.95"/>
    <d v="2025-01-01T00:00:00"/>
    <d v="2025-12-31T00:00:00"/>
    <n v="11"/>
    <n v="7"/>
    <n v="4"/>
    <n v="2"/>
    <n v="0.63636363636363635"/>
    <x v="0"/>
    <x v="0"/>
  </r>
  <r>
    <m/>
    <m/>
    <x v="296"/>
    <x v="0"/>
    <s v="0800"/>
    <s v=""/>
    <d v="2025-02-02T00:00:00"/>
    <d v="2025-01-01T00:00:00"/>
    <d v="2025-12-31T00:00:00"/>
    <m/>
    <s v="40536902"/>
    <s v="נכסי הר חוצבים בע&quot;מ"/>
    <s v="511684052"/>
    <s v="3"/>
    <n v="88731.28"/>
    <s v="ILS"/>
    <n v="88731.28"/>
    <n v="23.12"/>
    <n v="20488.5"/>
    <n v="25749.68"/>
    <n v="90133.26"/>
    <s v=""/>
    <x v="257"/>
    <s v="X"/>
    <n v="0"/>
    <s v="@FM@"/>
    <s v="23"/>
    <s v="01"/>
    <s v="038792313"/>
    <s v=" 57,832.87"/>
    <s v=""/>
    <n v="68220.55"/>
    <d v="2025-01-01T00:00:00"/>
    <d v="2025-12-31T00:00:00"/>
    <n v="11"/>
    <n v="7"/>
    <n v="4"/>
    <n v="23.12"/>
    <n v="0.63636363636363635"/>
    <x v="1"/>
    <x v="0"/>
  </r>
  <r>
    <m/>
    <m/>
    <x v="297"/>
    <x v="2"/>
    <s v="0800"/>
    <s v=""/>
    <d v="2025-02-05T00:00:00"/>
    <d v="2024-12-31T00:00:00"/>
    <d v="2026-12-31T00:00:00"/>
    <m/>
    <s v="50101939"/>
    <s v=" KATE PARLETT"/>
    <s v=""/>
    <s v="3"/>
    <n v="199998"/>
    <s v="GBP"/>
    <n v="887771.12"/>
    <n v="72.83"/>
    <n v="679097.47"/>
    <n v="679093.93"/>
    <n v="241236.68"/>
    <s v=""/>
    <x v="140"/>
    <s v=""/>
    <n v="0"/>
    <s v="@FM@"/>
    <s v="79"/>
    <s v=""/>
    <s v="038792313"/>
    <s v=""/>
    <s v=""/>
    <n v="241236.68"/>
    <d v="2024-12-31T00:00:00"/>
    <d v="2026-12-31T00:00:00"/>
    <n v="24"/>
    <n v="7"/>
    <n v="16"/>
    <n v="72.83"/>
    <n v="0.29166666666666669"/>
    <x v="2"/>
    <x v="0"/>
  </r>
  <r>
    <m/>
    <m/>
    <x v="298"/>
    <x v="3"/>
    <s v="0800"/>
    <s v=""/>
    <d v="2025-02-05T00:00:00"/>
    <d v="2025-01-01T00:00:00"/>
    <d v="2025-12-31T00:00:00"/>
    <m/>
    <s v="40246723"/>
    <s v="הקרן הפנימית לביטוחי הממשלה"/>
    <s v=""/>
    <s v="3"/>
    <n v="1150000"/>
    <s v="ILS"/>
    <n v="1150000"/>
    <n v="0"/>
    <n v="0"/>
    <n v="0"/>
    <n v="1150000"/>
    <s v=""/>
    <x v="258"/>
    <s v=""/>
    <n v="0"/>
    <s v="@FM@"/>
    <s v="23"/>
    <s v="07"/>
    <s v="038792313"/>
    <s v=""/>
    <s v=""/>
    <n v="1150000"/>
    <d v="2025-01-01T00:00:00"/>
    <d v="2025-12-31T00:00:00"/>
    <n v="11"/>
    <n v="7"/>
    <n v="4"/>
    <n v="0"/>
    <n v="0.63636363636363635"/>
    <x v="0"/>
    <x v="0"/>
  </r>
  <r>
    <m/>
    <m/>
    <x v="299"/>
    <x v="3"/>
    <s v="0800"/>
    <s v=""/>
    <d v="2025-02-09T00:00:00"/>
    <d v="2025-01-01T00:00:00"/>
    <d v="2025-12-31T00:00:00"/>
    <m/>
    <s v="10000192"/>
    <s v="מינהל הדיור הממשלתי"/>
    <s v="500105994"/>
    <s v="3"/>
    <n v="144670000"/>
    <s v="ILS"/>
    <n v="144670000"/>
    <n v="65.52"/>
    <n v="0"/>
    <n v="94782870.599999994"/>
    <n v="49887129.399999999"/>
    <s v=""/>
    <x v="259"/>
    <s v=""/>
    <n v="0"/>
    <s v="@FM@"/>
    <s v="99"/>
    <s v=""/>
    <s v="038792313"/>
    <s v=""/>
    <s v=""/>
    <n v="49887129.399999999"/>
    <d v="2025-01-01T00:00:00"/>
    <d v="2025-12-31T00:00:00"/>
    <n v="11"/>
    <n v="7"/>
    <n v="4"/>
    <n v="65.52"/>
    <n v="0.63636363636363635"/>
    <x v="1"/>
    <x v="0"/>
  </r>
  <r>
    <m/>
    <m/>
    <x v="300"/>
    <x v="1"/>
    <s v="0800"/>
    <s v=""/>
    <d v="2025-02-15T00:00:00"/>
    <d v="2025-01-01T00:00:00"/>
    <d v="2025-12-31T00:00:00"/>
    <m/>
    <s v="40016622"/>
    <s v="נכסי אריאל - חניון מגדל המוזיאון (4"/>
    <s v="513618025"/>
    <s v="3"/>
    <n v="1457300.01"/>
    <s v="ILS"/>
    <n v="1457300.01"/>
    <n v="18.309999999999999"/>
    <n v="0"/>
    <n v="385147.75"/>
    <n v="1734276.42"/>
    <s v=""/>
    <x v="260"/>
    <s v="X"/>
    <n v="0"/>
    <s v="@FM@"/>
    <s v="23"/>
    <s v="01"/>
    <s v="038792313"/>
    <s v=""/>
    <s v="שיקו סופרי"/>
    <n v="1190447.19"/>
    <d v="2025-01-01T00:00:00"/>
    <d v="2025-12-31T00:00:00"/>
    <n v="11"/>
    <n v="7"/>
    <n v="4"/>
    <n v="18.309999999999999"/>
    <n v="0.63636363636363635"/>
    <x v="0"/>
    <x v="0"/>
  </r>
  <r>
    <m/>
    <m/>
    <x v="301"/>
    <x v="1"/>
    <s v="0800"/>
    <s v=""/>
    <d v="2025-02-16T00:00:00"/>
    <d v="2025-01-01T00:00:00"/>
    <d v="2025-12-31T00:00:00"/>
    <m/>
    <s v="40959248"/>
    <s v="רום הרקיע חניונים בע&quot;מ"/>
    <s v="514818301"/>
    <s v="3"/>
    <n v="151281.9"/>
    <s v="ILS"/>
    <n v="151281.9"/>
    <n v="34.92"/>
    <n v="0"/>
    <n v="52834.5"/>
    <n v="98447.4"/>
    <s v=""/>
    <x v="261"/>
    <s v=""/>
    <n v="0"/>
    <s v="@FM@"/>
    <s v="23"/>
    <s v="01"/>
    <s v="038792313"/>
    <s v=""/>
    <s v="שיקו סופרי"/>
    <n v="98447.4"/>
    <d v="2025-01-01T00:00:00"/>
    <d v="2025-12-31T00:00:00"/>
    <n v="11"/>
    <n v="7"/>
    <n v="4"/>
    <n v="34.92"/>
    <n v="0.63636363636363635"/>
    <x v="1"/>
    <x v="0"/>
  </r>
  <r>
    <m/>
    <m/>
    <x v="302"/>
    <x v="0"/>
    <s v="0800"/>
    <s v=""/>
    <d v="2025-02-18T00:00:00"/>
    <m/>
    <m/>
    <m/>
    <s v="40003288"/>
    <s v="ג.ט.י. הגן הטכנולוגי ירושלים בע&quot;מ"/>
    <s v="511590275"/>
    <s v="3"/>
    <n v="50000"/>
    <s v="ILS"/>
    <n v="50000"/>
    <n v="0"/>
    <n v="0"/>
    <n v="0"/>
    <n v="50000"/>
    <s v=""/>
    <x v="262"/>
    <s v=""/>
    <n v="0"/>
    <s v="@FM@"/>
    <s v="23"/>
    <s v="57"/>
    <s v="038792313"/>
    <s v=" 42,372.88"/>
    <s v="שיקו סופרי"/>
    <n v="50000"/>
    <d v="2025-02-18T00:00:00"/>
    <d v="2025-12-31T00:00:00"/>
    <n v="10"/>
    <n v="5"/>
    <n v="4"/>
    <n v="0"/>
    <n v="0.5"/>
    <x v="1"/>
    <x v="0"/>
  </r>
  <r>
    <m/>
    <m/>
    <x v="303"/>
    <x v="1"/>
    <s v="0800"/>
    <s v=""/>
    <d v="2025-02-18T00:00:00"/>
    <d v="2025-01-01T00:00:00"/>
    <d v="2025-12-31T00:00:00"/>
    <m/>
    <s v="40003296"/>
    <s v="קבוצת טראוב השקעות בע&quot;מ"/>
    <s v="511681967"/>
    <s v="3"/>
    <n v="158096.4"/>
    <s v="ILS"/>
    <n v="158096.4"/>
    <n v="75"/>
    <n v="118572.3"/>
    <n v="135256.14000000001"/>
    <n v="47090.94"/>
    <s v=""/>
    <x v="263"/>
    <s v="X"/>
    <n v="0"/>
    <s v="@FM@"/>
    <s v="07"/>
    <s v=""/>
    <s v="038792313"/>
    <s v=""/>
    <s v="שיקו סופרי"/>
    <n v="39524.1"/>
    <d v="2025-01-01T00:00:00"/>
    <d v="2025-12-31T00:00:00"/>
    <n v="11"/>
    <n v="7"/>
    <n v="4"/>
    <n v="75"/>
    <n v="0.63636363636363635"/>
    <x v="1"/>
    <x v="0"/>
  </r>
  <r>
    <m/>
    <m/>
    <x v="304"/>
    <x v="3"/>
    <s v="0800"/>
    <s v=""/>
    <d v="2025-02-18T00:00:00"/>
    <d v="2025-01-01T00:00:00"/>
    <d v="2025-12-31T00:00:00"/>
    <m/>
    <s v="40004927"/>
    <s v="מחצית היובל בע&quot;מ"/>
    <s v="512686114"/>
    <s v="3"/>
    <n v="129800"/>
    <s v="ILS"/>
    <n v="129800"/>
    <n v="3.61"/>
    <n v="0"/>
    <n v="4682.46"/>
    <n v="125117.54"/>
    <s v=""/>
    <x v="264"/>
    <s v=""/>
    <n v="0"/>
    <s v="@FM@"/>
    <s v="90"/>
    <s v=""/>
    <s v="038792313"/>
    <s v=""/>
    <s v="שיקו סופרי"/>
    <n v="125117.54"/>
    <d v="2025-01-01T00:00:00"/>
    <d v="2025-12-31T00:00:00"/>
    <n v="11"/>
    <n v="7"/>
    <n v="4"/>
    <n v="3.61"/>
    <n v="0.63636363636363635"/>
    <x v="0"/>
    <x v="0"/>
  </r>
  <r>
    <m/>
    <m/>
    <x v="305"/>
    <x v="2"/>
    <s v="0800"/>
    <s v=""/>
    <d v="2025-02-18T00:00:00"/>
    <m/>
    <m/>
    <m/>
    <s v="50103255"/>
    <s v=" Vitor Coelho Silva &amp; Associados So"/>
    <s v=""/>
    <s v="3"/>
    <n v="5361.9"/>
    <s v="EUR"/>
    <n v="19984.87"/>
    <n v="28.03"/>
    <n v="5601.15"/>
    <n v="5601.15"/>
    <n v="14394.07"/>
    <s v=""/>
    <x v="265"/>
    <s v=""/>
    <n v="0"/>
    <s v="@FM@"/>
    <s v="79"/>
    <s v=""/>
    <s v="038792313"/>
    <s v=""/>
    <s v=""/>
    <n v="14383.72"/>
    <d v="2025-02-18T00:00:00"/>
    <d v="2025-12-31T00:00:00"/>
    <n v="10"/>
    <n v="5"/>
    <n v="4"/>
    <n v="28.03"/>
    <n v="0.5"/>
    <x v="1"/>
    <x v="0"/>
  </r>
  <r>
    <m/>
    <m/>
    <x v="306"/>
    <x v="1"/>
    <s v="0800"/>
    <s v=""/>
    <d v="2025-02-19T00:00:00"/>
    <d v="2025-01-01T00:00:00"/>
    <d v="2025-12-31T00:00:00"/>
    <m/>
    <s v="40223293"/>
    <s v="טרנס טרה אינווסטמנטס בע&quot;מ"/>
    <s v="520040312"/>
    <s v="3"/>
    <n v="107616"/>
    <s v="ILS"/>
    <n v="107616"/>
    <n v="75"/>
    <n v="80712"/>
    <n v="94418.84"/>
    <n v="31862.71"/>
    <s v=""/>
    <x v="266"/>
    <s v="X"/>
    <n v="0"/>
    <s v="@FM@"/>
    <s v="07"/>
    <s v=""/>
    <s v="038792313"/>
    <s v=""/>
    <s v="שיקו סופרי"/>
    <n v="26904"/>
    <d v="2025-01-01T00:00:00"/>
    <d v="2025-12-31T00:00:00"/>
    <n v="11"/>
    <n v="7"/>
    <n v="4"/>
    <n v="75"/>
    <n v="0.63636363636363635"/>
    <x v="1"/>
    <x v="0"/>
  </r>
  <r>
    <m/>
    <m/>
    <x v="307"/>
    <x v="0"/>
    <s v="0800"/>
    <s v=""/>
    <d v="2025-02-23T00:00:00"/>
    <d v="2025-04-01T00:00:00"/>
    <d v="2026-03-31T00:00:00"/>
    <m/>
    <s v="40254961"/>
    <s v="יאיר השחר- חניונים בע&quot;מ"/>
    <s v="513104885"/>
    <s v="3"/>
    <n v="50000"/>
    <s v="ILS"/>
    <n v="50000"/>
    <n v="27.03"/>
    <n v="13514.02"/>
    <n v="13514.02"/>
    <n v="36485.980000000003"/>
    <s v=""/>
    <x v="267"/>
    <s v=""/>
    <n v="0"/>
    <s v="@FM@"/>
    <s v="23"/>
    <s v="57"/>
    <s v="038792313"/>
    <s v=" 30,920.32"/>
    <s v="שיקו סופרי"/>
    <n v="36485.980000000003"/>
    <d v="2025-04-01T00:00:00"/>
    <d v="2026-03-31T00:00:00"/>
    <n v="11"/>
    <n v="4"/>
    <n v="7"/>
    <n v="27.03"/>
    <n v="0.36363636363636365"/>
    <x v="2"/>
    <x v="0"/>
  </r>
  <r>
    <m/>
    <m/>
    <x v="308"/>
    <x v="0"/>
    <s v="0800"/>
    <s v=""/>
    <d v="2025-02-23T00:00:00"/>
    <d v="2025-06-01T00:00:00"/>
    <d v="2026-05-31T00:00:00"/>
    <m/>
    <s v="42482357"/>
    <s v="חניון בית המשפט חדרה, ניהול בע&quot;מ"/>
    <s v="515956167"/>
    <s v="3"/>
    <n v="50000"/>
    <s v="ILS"/>
    <n v="50000"/>
    <n v="8.52"/>
    <n v="4261.04"/>
    <n v="4261.04"/>
    <n v="45738.96"/>
    <s v=""/>
    <x v="150"/>
    <s v=""/>
    <n v="0"/>
    <s v="@FM@"/>
    <s v="23"/>
    <s v="57"/>
    <s v="038792313"/>
    <s v=" 38,761.83"/>
    <s v="שיקו סופרי"/>
    <n v="45738.96"/>
    <d v="2025-06-01T00:00:00"/>
    <d v="2026-05-31T00:00:00"/>
    <n v="11"/>
    <n v="2"/>
    <n v="9"/>
    <n v="8.52"/>
    <n v="0.18181818181818182"/>
    <x v="2"/>
    <x v="0"/>
  </r>
  <r>
    <m/>
    <m/>
    <x v="309"/>
    <x v="2"/>
    <s v="0800"/>
    <s v=""/>
    <d v="2025-02-23T00:00:00"/>
    <d v="2025-03-01T00:00:00"/>
    <d v="2026-02-25T00:00:00"/>
    <m/>
    <s v="40375136"/>
    <s v="איירפורט סיטי בע&quot;מ"/>
    <s v="511659401"/>
    <s v="3"/>
    <n v="16992"/>
    <s v="ILS"/>
    <n v="16992"/>
    <n v="41.67"/>
    <n v="7080"/>
    <n v="7170.99"/>
    <n v="10125"/>
    <s v=""/>
    <x v="268"/>
    <s v="X"/>
    <n v="0"/>
    <s v="@FM@"/>
    <s v="23"/>
    <s v="57"/>
    <s v="038792313"/>
    <s v=""/>
    <s v="שיקו סופרי"/>
    <n v="9912"/>
    <d v="2025-03-01T00:00:00"/>
    <d v="2026-02-25T00:00:00"/>
    <n v="11"/>
    <n v="5"/>
    <n v="6"/>
    <n v="41.67"/>
    <n v="0.45454545454545453"/>
    <x v="2"/>
    <x v="0"/>
  </r>
  <r>
    <m/>
    <m/>
    <x v="310"/>
    <x v="2"/>
    <s v="0800"/>
    <s v=""/>
    <d v="2025-02-26T00:00:00"/>
    <d v="2024-12-01T00:00:00"/>
    <d v="2025-12-31T00:00:00"/>
    <m/>
    <s v="40364514"/>
    <s v="בר אור אילת"/>
    <s v="026626820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שיקו סופרי"/>
    <n v="65775.320000000007"/>
    <d v="2024-12-01T00:00:00"/>
    <d v="2025-12-31T00:00:00"/>
    <n v="12"/>
    <n v="8"/>
    <n v="4"/>
    <n v="0"/>
    <n v="0.66666666666666663"/>
    <x v="0"/>
    <x v="0"/>
  </r>
  <r>
    <m/>
    <m/>
    <x v="311"/>
    <x v="0"/>
    <s v="0800"/>
    <s v=""/>
    <d v="2025-03-10T00:00:00"/>
    <m/>
    <m/>
    <m/>
    <s v="41342112"/>
    <s v="זיקסים בע&quot;מ"/>
    <s v="514548171"/>
    <s v="3"/>
    <n v="100000"/>
    <s v="ILS"/>
    <n v="100000"/>
    <n v="50.59"/>
    <n v="50647.72"/>
    <n v="50594.86"/>
    <n v="49405.14"/>
    <s v=""/>
    <x v="269"/>
    <s v=""/>
    <n v="0"/>
    <s v="@FM@"/>
    <s v="23"/>
    <s v="57"/>
    <s v="038792313"/>
    <s v=" 41,823.96"/>
    <s v="שיקו סופרי"/>
    <n v="49405.14"/>
    <d v="2025-03-10T00:00:00"/>
    <d v="2025-12-31T00:00:00"/>
    <n v="9"/>
    <n v="4"/>
    <n v="4"/>
    <n v="50.59"/>
    <n v="0.44444444444444442"/>
    <x v="2"/>
    <x v="0"/>
  </r>
  <r>
    <m/>
    <m/>
    <x v="312"/>
    <x v="2"/>
    <s v="0800"/>
    <s v=""/>
    <d v="2025-03-10T00:00:00"/>
    <d v="2025-01-01T00:00:00"/>
    <d v="2025-12-31T00:00:00"/>
    <m/>
    <s v="40126864"/>
    <s v="שלוש קשתות בע&quot;מ"/>
    <s v="511134967"/>
    <s v="3"/>
    <n v="49560"/>
    <s v="ILS"/>
    <n v="49560"/>
    <n v="0"/>
    <n v="0"/>
    <n v="0"/>
    <n v="49560"/>
    <s v=""/>
    <x v="270"/>
    <s v=""/>
    <n v="0"/>
    <s v="@FM@"/>
    <s v="23"/>
    <s v="57"/>
    <s v="038792313"/>
    <s v=""/>
    <s v="שיקו סופרי"/>
    <n v="49560"/>
    <d v="2025-01-01T00:00:00"/>
    <d v="2025-12-31T00:00:00"/>
    <n v="11"/>
    <n v="7"/>
    <n v="4"/>
    <n v="0"/>
    <n v="0.63636363636363635"/>
    <x v="0"/>
    <x v="0"/>
  </r>
  <r>
    <m/>
    <m/>
    <x v="313"/>
    <x v="1"/>
    <s v="0800"/>
    <s v=""/>
    <d v="2025-03-10T00:00:00"/>
    <d v="2025-01-01T00:00:00"/>
    <d v="2025-12-31T00:00:00"/>
    <m/>
    <s v="40003734"/>
    <s v="חב המשקם לתעסוקת קשישים ובעלי כושר"/>
    <s v="510355720"/>
    <s v="3"/>
    <n v="624555.12"/>
    <s v="ILS"/>
    <n v="624555.12"/>
    <n v="41.69"/>
    <n v="267384.81"/>
    <n v="260396.56"/>
    <n v="360007.42"/>
    <s v=""/>
    <x v="11"/>
    <s v=""/>
    <n v="0"/>
    <s v="@FM@"/>
    <s v="23"/>
    <s v="10"/>
    <s v="038792313"/>
    <s v=""/>
    <s v="שיקו סופרי"/>
    <n v="360007.49"/>
    <d v="2025-01-01T00:00:00"/>
    <d v="2025-12-31T00:00:00"/>
    <n v="11"/>
    <n v="7"/>
    <n v="4"/>
    <n v="41.69"/>
    <n v="0.63636363636363635"/>
    <x v="1"/>
    <x v="0"/>
  </r>
  <r>
    <m/>
    <m/>
    <x v="314"/>
    <x v="0"/>
    <s v="0800"/>
    <s v=""/>
    <d v="2025-03-20T00:00:00"/>
    <d v="2025-01-01T00:00:00"/>
    <d v="2025-12-31T00:00:00"/>
    <m/>
    <s v="40458062"/>
    <s v="שרקת מווקף סיאראת אלזהראא בע&quot;מ"/>
    <s v="514453240"/>
    <s v="3"/>
    <n v="274822"/>
    <s v="ILS"/>
    <n v="274822"/>
    <n v="42.71"/>
    <n v="117380.5"/>
    <n v="117380.5"/>
    <n v="157441.5"/>
    <s v=""/>
    <x v="271"/>
    <s v=""/>
    <n v="0"/>
    <s v="@FM@"/>
    <s v="23"/>
    <s v="01"/>
    <s v="038792313"/>
    <s v="133,425.00"/>
    <s v="שיקו סופרי"/>
    <n v="157441.5"/>
    <d v="2025-01-01T00:00:00"/>
    <d v="2025-12-31T00:00:00"/>
    <n v="11"/>
    <n v="7"/>
    <n v="4"/>
    <n v="42.71"/>
    <n v="0.63636363636363635"/>
    <x v="1"/>
    <x v="0"/>
  </r>
  <r>
    <m/>
    <m/>
    <x v="315"/>
    <x v="0"/>
    <s v="0800"/>
    <s v=""/>
    <d v="2025-03-26T00:00:00"/>
    <d v="2025-04-01T00:00:00"/>
    <d v="2025-12-31T00:00:00"/>
    <m/>
    <s v="40192703"/>
    <s v="ימית אף. אס. בע&quot;מ"/>
    <s v="512618679"/>
    <s v="3"/>
    <n v="425295.6"/>
    <s v="ILS"/>
    <n v="425295.6"/>
    <n v="36.42"/>
    <n v="162618.75"/>
    <n v="154875"/>
    <n v="270420.59999999998"/>
    <s v=""/>
    <x v="123"/>
    <s v=""/>
    <n v="0"/>
    <s v="@FM@"/>
    <s v="23"/>
    <s v="01"/>
    <s v="038792313"/>
    <s v="222,607.50"/>
    <s v="שיקו סופרי"/>
    <n v="270420.59999999998"/>
    <d v="2025-04-01T00:00:00"/>
    <d v="2025-12-31T00:00:00"/>
    <n v="8"/>
    <n v="4"/>
    <n v="4"/>
    <n v="36.42"/>
    <n v="0.5"/>
    <x v="1"/>
    <x v="0"/>
  </r>
  <r>
    <m/>
    <m/>
    <x v="316"/>
    <x v="2"/>
    <s v="0800"/>
    <s v=""/>
    <d v="2025-04-20T00:00:00"/>
    <d v="2025-01-01T00:00:00"/>
    <d v="2025-12-31T00:00:00"/>
    <m/>
    <s v="40004697"/>
    <s v="רמות מ.א. ניהול ותחזוקה (1993) בע&quot;מ"/>
    <s v="511845497"/>
    <s v="6"/>
    <n v="1114993.6599999999"/>
    <s v="ILS"/>
    <n v="1114993.6599999999"/>
    <n v="50"/>
    <n v="557496.82999999996"/>
    <n v="557496.81999999995"/>
    <n v="569476.82999999996"/>
    <s v=""/>
    <x v="272"/>
    <s v="X"/>
    <n v="0"/>
    <s v="@FM@"/>
    <s v="07"/>
    <s v=""/>
    <s v="038792313"/>
    <s v=""/>
    <s v="שיקו סופרי"/>
    <n v="557496.82999999996"/>
    <d v="2025-01-01T00:00:00"/>
    <d v="2025-12-31T00:00:00"/>
    <n v="11"/>
    <n v="7"/>
    <n v="4"/>
    <n v="50"/>
    <n v="0.63636363636363635"/>
    <x v="1"/>
    <x v="0"/>
  </r>
  <r>
    <m/>
    <m/>
    <x v="317"/>
    <x v="0"/>
    <s v="0800"/>
    <s v=""/>
    <d v="2025-04-20T00:00:00"/>
    <d v="2025-03-01T00:00:00"/>
    <d v="2026-02-28T00:00:00"/>
    <m/>
    <s v="42827828"/>
    <s v="חניון ספרה פארק-אין גבעת שאול ירושל"/>
    <s v="540328457"/>
    <s v="3"/>
    <n v="9999.99"/>
    <s v="ILS"/>
    <n v="9999.99"/>
    <n v="99.99"/>
    <n v="9999.36"/>
    <n v="9999.36"/>
    <n v="0.63"/>
    <s v=""/>
    <x v="273"/>
    <s v=""/>
    <n v="0"/>
    <s v="@FM@"/>
    <s v="23"/>
    <s v="57"/>
    <s v="038792313"/>
    <s v="  0.54"/>
    <s v="שיקו סופרי"/>
    <n v="0.63"/>
    <d v="2025-03-01T00:00:00"/>
    <d v="2026-02-28T00:00:00"/>
    <n v="11"/>
    <n v="5"/>
    <n v="6"/>
    <n v="99.99"/>
    <n v="0.45454545454545453"/>
    <x v="2"/>
    <x v="0"/>
  </r>
  <r>
    <m/>
    <m/>
    <x v="318"/>
    <x v="0"/>
    <s v="0800"/>
    <s v=""/>
    <d v="2025-04-20T00:00:00"/>
    <d v="2025-04-02T00:00:00"/>
    <d v="2026-04-01T00:00:00"/>
    <m/>
    <s v="41579451"/>
    <s v="עדן - חברה לפיתוח כלכלי בירושלים בע"/>
    <s v="513036137"/>
    <s v="3"/>
    <n v="14999.99"/>
    <s v="ILS"/>
    <n v="14999.99"/>
    <n v="0"/>
    <n v="0"/>
    <n v="0"/>
    <n v="14999.99"/>
    <s v=""/>
    <x v="274"/>
    <s v=""/>
    <n v="0"/>
    <s v="@FM@"/>
    <s v="23"/>
    <s v="57"/>
    <s v="038792313"/>
    <s v=" 12,711.86"/>
    <s v="שיקו סופרי"/>
    <n v="14999.99"/>
    <d v="2025-04-02T00:00:00"/>
    <d v="2026-04-01T00:00:00"/>
    <n v="11"/>
    <n v="4"/>
    <n v="7"/>
    <n v="0"/>
    <n v="0.36363636363636365"/>
    <x v="2"/>
    <x v="0"/>
  </r>
  <r>
    <m/>
    <m/>
    <x v="319"/>
    <x v="1"/>
    <s v="0800"/>
    <s v=""/>
    <d v="2025-04-21T00:00:00"/>
    <d v="2025-01-01T00:00:00"/>
    <d v="2025-12-31T00:00:00"/>
    <m/>
    <s v="40003734"/>
    <s v="חב המשקם לתעסוקת קשישים ובעלי כושר"/>
    <s v="510355720"/>
    <s v="3"/>
    <n v="381203.91"/>
    <s v="ILS"/>
    <n v="381203.91"/>
    <n v="38.729999999999997"/>
    <n v="171422.14"/>
    <n v="147642.15"/>
    <n v="209781.78"/>
    <s v=""/>
    <x v="275"/>
    <s v=""/>
    <n v="0"/>
    <s v="@FM@"/>
    <s v="07"/>
    <s v=""/>
    <s v="038792313"/>
    <s v=""/>
    <s v="שיקו סופרי"/>
    <n v="209781.79"/>
    <d v="2025-01-01T00:00:00"/>
    <d v="2025-12-31T00:00:00"/>
    <n v="11"/>
    <n v="7"/>
    <n v="4"/>
    <n v="38.729999999999997"/>
    <n v="0.63636363636363635"/>
    <x v="1"/>
    <x v="0"/>
  </r>
  <r>
    <m/>
    <m/>
    <x v="320"/>
    <x v="2"/>
    <s v="0800"/>
    <s v=""/>
    <d v="2025-04-21T00:00:00"/>
    <d v="2025-01-01T00:00:00"/>
    <d v="2025-12-31T00:00:00"/>
    <m/>
    <s v="40004697"/>
    <s v="רמות מ.א. ניהול ותחזוקה (1993) בע&quot;מ"/>
    <s v="511845497"/>
    <s v="2"/>
    <n v="30321.279999999999"/>
    <s v="ILS"/>
    <n v="30321.279999999999"/>
    <n v="47.3"/>
    <n v="14986"/>
    <n v="14341.72"/>
    <n v="15335.28"/>
    <s v=""/>
    <x v="276"/>
    <s v=""/>
    <n v="0"/>
    <s v="@FM@"/>
    <s v="07"/>
    <s v=""/>
    <s v="038792313"/>
    <s v=""/>
    <s v="שיקו סופרי"/>
    <n v="15335.28"/>
    <d v="2025-01-01T00:00:00"/>
    <d v="2025-12-31T00:00:00"/>
    <n v="11"/>
    <n v="7"/>
    <n v="4"/>
    <n v="47.3"/>
    <n v="0.63636363636363635"/>
    <x v="1"/>
    <x v="0"/>
  </r>
  <r>
    <m/>
    <m/>
    <x v="321"/>
    <x v="2"/>
    <s v="0800"/>
    <s v=""/>
    <d v="2025-04-23T00:00:00"/>
    <d v="2025-05-01T00:00:00"/>
    <d v="2025-12-31T00:00:00"/>
    <m/>
    <s v="42492955"/>
    <s v="חניוני נכסי אריאל, חניון בית המשפט"/>
    <s v="516206448"/>
    <s v="3"/>
    <n v="90992.16"/>
    <s v="ILS"/>
    <n v="90992.16"/>
    <n v="48"/>
    <n v="43676.23"/>
    <n v="43676.23"/>
    <n v="47315.92"/>
    <s v=""/>
    <x v="277"/>
    <s v=""/>
    <n v="0"/>
    <s v="@FM@"/>
    <s v="23"/>
    <s v="01"/>
    <s v="038792313"/>
    <s v=""/>
    <s v="שיקו סופרי"/>
    <n v="47315.92"/>
    <d v="2025-05-01T00:00:00"/>
    <d v="2025-12-31T00:00:00"/>
    <n v="7"/>
    <n v="3"/>
    <n v="4"/>
    <n v="48"/>
    <n v="0.42857142857142855"/>
    <x v="2"/>
    <x v="0"/>
  </r>
  <r>
    <m/>
    <m/>
    <x v="322"/>
    <x v="0"/>
    <s v="0800"/>
    <s v=""/>
    <d v="2025-04-27T00:00:00"/>
    <d v="2025-03-01T00:00:00"/>
    <d v="2026-02-28T00:00:00"/>
    <m/>
    <s v="40005160"/>
    <s v="סומך חייקין"/>
    <s v="540002383"/>
    <s v="3"/>
    <n v="1235852"/>
    <s v="ILS"/>
    <n v="1235852"/>
    <n v="0"/>
    <n v="0"/>
    <n v="0"/>
    <n v="1257767.98"/>
    <s v=""/>
    <x v="278"/>
    <s v="X"/>
    <n v="0"/>
    <s v="@FM@"/>
    <s v="01"/>
    <s v=""/>
    <s v="038792313"/>
    <s v="  1,047,332.20"/>
    <s v="נעמה נעמי שלום שמואל"/>
    <n v="1235852"/>
    <d v="2025-03-01T00:00:00"/>
    <d v="2026-02-28T00:00:00"/>
    <n v="11"/>
    <n v="5"/>
    <n v="6"/>
    <n v="0"/>
    <n v="0.45454545454545453"/>
    <x v="2"/>
    <x v="0"/>
  </r>
  <r>
    <m/>
    <m/>
    <x v="323"/>
    <x v="0"/>
    <s v="0800"/>
    <s v=""/>
    <d v="2025-04-28T00:00:00"/>
    <m/>
    <m/>
    <m/>
    <s v="50109856"/>
    <s v=" Torres falavigna e Vainer Sociedad"/>
    <s v=""/>
    <s v="3"/>
    <n v="13812.15"/>
    <s v="USD"/>
    <n v="49889.49"/>
    <n v="23.82"/>
    <n v="11889.26"/>
    <n v="11885.98"/>
    <n v="38003.51"/>
    <s v=""/>
    <x v="140"/>
    <s v=""/>
    <n v="0"/>
    <s v="@FM@"/>
    <s v="99"/>
    <s v=""/>
    <s v="038792313"/>
    <s v=" 10,246.15"/>
    <s v=""/>
    <n v="38003.51"/>
    <d v="2025-04-28T00:00:00"/>
    <d v="2025-12-31T00:00:00"/>
    <n v="8"/>
    <n v="3"/>
    <n v="4"/>
    <n v="23.82"/>
    <n v="0.375"/>
    <x v="2"/>
    <x v="0"/>
  </r>
  <r>
    <m/>
    <m/>
    <x v="324"/>
    <x v="0"/>
    <s v="0800"/>
    <s v=""/>
    <d v="2025-06-04T00:00:00"/>
    <d v="2025-03-01T00:00:00"/>
    <d v="2026-02-28T00:00:00"/>
    <m/>
    <s v="40001385"/>
    <s v="קומפיוטרגרד טכנולוגיות 1995 בע&quot;מ"/>
    <s v="512131038"/>
    <s v="3"/>
    <n v="354000"/>
    <s v="ILS"/>
    <n v="354000"/>
    <n v="0"/>
    <n v="0"/>
    <n v="0"/>
    <n v="354000"/>
    <s v=""/>
    <x v="279"/>
    <s v=""/>
    <n v="0"/>
    <s v="@FM@"/>
    <s v="01"/>
    <s v=""/>
    <s v="038792313"/>
    <s v="300,000.00"/>
    <s v="לימור ניזרי"/>
    <n v="354000"/>
    <d v="2025-03-01T00:00:00"/>
    <d v="2026-02-28T00:00:00"/>
    <n v="11"/>
    <n v="5"/>
    <n v="6"/>
    <n v="0"/>
    <n v="0.45454545454545453"/>
    <x v="2"/>
    <x v="0"/>
  </r>
  <r>
    <m/>
    <m/>
    <x v="325"/>
    <x v="2"/>
    <s v="0800"/>
    <s v=""/>
    <d v="2025-06-04T00:00:00"/>
    <d v="2025-02-01T00:00:00"/>
    <d v="2025-12-31T00:00:00"/>
    <m/>
    <s v="40009399"/>
    <s v="חברת גב-ים לקרקעות בע&quot;מ"/>
    <s v="520001736"/>
    <s v="3"/>
    <n v="1212383.92"/>
    <s v="ILS"/>
    <n v="1212383.92"/>
    <n v="44.16"/>
    <n v="535330.51"/>
    <n v="562061.02"/>
    <n v="739652.3"/>
    <s v=""/>
    <x v="280"/>
    <s v="X"/>
    <n v="0"/>
    <s v="@FM@"/>
    <s v="99"/>
    <s v=""/>
    <s v="038792313"/>
    <s v=""/>
    <s v="שיקו סופרי"/>
    <n v="677053.41"/>
    <d v="2025-02-01T00:00:00"/>
    <d v="2025-12-31T00:00:00"/>
    <n v="10"/>
    <n v="6"/>
    <n v="4"/>
    <n v="44.16"/>
    <n v="0.6"/>
    <x v="1"/>
    <x v="0"/>
  </r>
  <r>
    <m/>
    <m/>
    <x v="326"/>
    <x v="0"/>
    <s v="0800"/>
    <s v=""/>
    <d v="2025-06-04T00:00:00"/>
    <d v="2025-05-01T00:00:00"/>
    <d v="2026-04-30T00:00:00"/>
    <m/>
    <s v="40004327"/>
    <s v="כץ משלוח בינעירוני מהיר בע&quot;מ"/>
    <s v="510990997"/>
    <s v="3"/>
    <n v="6555555.6100000003"/>
    <s v="ILS"/>
    <n v="6555555.6100000003"/>
    <n v="15.8"/>
    <n v="1035896.11"/>
    <n v="1133804.3"/>
    <n v="6049053.3399999999"/>
    <s v=""/>
    <x v="125"/>
    <s v="X"/>
    <n v="0"/>
    <s v="@FM@"/>
    <s v="01"/>
    <s v=""/>
    <s v="038792313"/>
    <s v="  4,677,677.54"/>
    <s v="מירב כהן"/>
    <n v="5519659.5"/>
    <d v="2025-05-01T00:00:00"/>
    <d v="2026-04-30T00:00:00"/>
    <n v="11"/>
    <n v="3"/>
    <n v="8"/>
    <n v="15.8"/>
    <n v="0.27272727272727271"/>
    <x v="2"/>
    <x v="0"/>
  </r>
  <r>
    <m/>
    <m/>
    <x v="327"/>
    <x v="0"/>
    <s v="0800"/>
    <s v=""/>
    <d v="2025-06-09T00:00:00"/>
    <d v="2025-11-01T00:00:00"/>
    <d v="2026-10-31T00:00:00"/>
    <m/>
    <s v="40444244"/>
    <s v="האוניברסיטה הפתוחה"/>
    <s v="500706502"/>
    <s v="3"/>
    <n v="450000"/>
    <s v="ILS"/>
    <n v="450000"/>
    <n v="0"/>
    <n v="0"/>
    <n v="0"/>
    <n v="472753.62"/>
    <s v=""/>
    <x v="281"/>
    <s v="X"/>
    <n v="0"/>
    <s v="@FM@"/>
    <s v="01"/>
    <s v=""/>
    <s v="038792313"/>
    <s v="450,000.00"/>
    <s v="אילן כהן"/>
    <n v="450000"/>
    <d v="2025-11-01T00:00:00"/>
    <d v="2026-10-31T00:00:00"/>
    <n v="11"/>
    <e v="#NUM!"/>
    <n v="14"/>
    <n v="0"/>
    <e v="#NUM!"/>
    <x v="4"/>
    <x v="0"/>
  </r>
  <r>
    <m/>
    <m/>
    <x v="328"/>
    <x v="3"/>
    <s v="0800"/>
    <s v=""/>
    <d v="2025-06-11T00:00:00"/>
    <d v="2024-11-02T00:00:00"/>
    <d v="2025-10-31T00:00:00"/>
    <m/>
    <s v="40004929"/>
    <s v="סודקסו שירותים באתרים עסקיים ישראל"/>
    <s v="512687609"/>
    <s v="1"/>
    <n v="1404000"/>
    <s v="ILS"/>
    <n v="1404000"/>
    <n v="0"/>
    <n v="0"/>
    <n v="0"/>
    <n v="1404000"/>
    <s v=""/>
    <x v="282"/>
    <s v=""/>
    <n v="0"/>
    <s v="@FM@"/>
    <s v="01"/>
    <s v=""/>
    <s v="038792313"/>
    <s v=""/>
    <s v="הדר גור"/>
    <n v="1404000"/>
    <d v="2024-11-02T00:00:00"/>
    <d v="2025-10-31T00:00:00"/>
    <n v="11"/>
    <n v="9"/>
    <n v="2"/>
    <n v="0"/>
    <n v="0.81818181818181823"/>
    <x v="0"/>
    <x v="0"/>
  </r>
  <r>
    <m/>
    <m/>
    <x v="329"/>
    <x v="1"/>
    <s v="0800"/>
    <s v=""/>
    <d v="2025-06-11T00:00:00"/>
    <d v="2025-06-01T00:00:00"/>
    <d v="2026-05-30T00:00:00"/>
    <m/>
    <s v="40126946"/>
    <s v="חיים ניזרי - חברה לבניה ופיתוח בע&quot;מ"/>
    <s v="512443847"/>
    <s v="3"/>
    <n v="1817200"/>
    <s v="ILS"/>
    <n v="1817200"/>
    <n v="0"/>
    <n v="0"/>
    <n v="0"/>
    <n v="1817200"/>
    <s v=""/>
    <x v="283"/>
    <s v=""/>
    <n v="0"/>
    <s v="@FM@"/>
    <s v="07"/>
    <s v=""/>
    <s v="038792313"/>
    <s v=""/>
    <s v="עוזי נעים"/>
    <n v="1817200"/>
    <d v="2025-06-01T00:00:00"/>
    <d v="2026-05-30T00:00:00"/>
    <n v="11"/>
    <n v="2"/>
    <n v="9"/>
    <n v="0"/>
    <n v="0.18181818181818182"/>
    <x v="2"/>
    <x v="0"/>
  </r>
  <r>
    <m/>
    <m/>
    <x v="330"/>
    <x v="0"/>
    <s v="0800"/>
    <s v=""/>
    <d v="2025-06-12T00:00:00"/>
    <d v="2025-06-11T00:00:00"/>
    <d v="2025-12-31T00:00:00"/>
    <m/>
    <s v="40357953"/>
    <s v="מובמנט וולנס בע&quot;מ"/>
    <s v="513600528"/>
    <s v="1"/>
    <n v="274999"/>
    <s v="ILS"/>
    <n v="274999"/>
    <n v="0"/>
    <n v="0"/>
    <n v="0"/>
    <n v="284052.93"/>
    <s v=""/>
    <x v="284"/>
    <s v="X"/>
    <n v="0"/>
    <s v="@FM@"/>
    <s v="01"/>
    <s v=""/>
    <s v="038792313"/>
    <s v="233,050.00"/>
    <s v="אברהם לוי"/>
    <n v="274999"/>
    <d v="2025-06-11T00:00:00"/>
    <d v="2025-12-31T00:00:00"/>
    <n v="6"/>
    <n v="1"/>
    <n v="4"/>
    <n v="0"/>
    <n v="0.16666666666666666"/>
    <x v="2"/>
    <x v="0"/>
  </r>
  <r>
    <m/>
    <m/>
    <x v="331"/>
    <x v="2"/>
    <s v="0800"/>
    <s v=""/>
    <d v="2025-06-15T00:00:00"/>
    <d v="2025-05-01T00:00:00"/>
    <d v="2026-04-30T00:00:00"/>
    <m/>
    <s v="41633436"/>
    <s v="נדין גלובל פלאסט בע&quot;מ"/>
    <s v="515159721"/>
    <s v="3"/>
    <n v="42338.400000000001"/>
    <s v="ILS"/>
    <n v="42338.400000000001"/>
    <n v="100"/>
    <n v="42338.400000000001"/>
    <n v="42338.400000000001"/>
    <n v="0"/>
    <s v=""/>
    <x v="285"/>
    <s v="X"/>
    <n v="0"/>
    <s v="@FM@"/>
    <s v="23"/>
    <s v="57"/>
    <s v="038792313"/>
    <s v=""/>
    <s v="שיקו סופרי"/>
    <n v="0"/>
    <d v="2025-05-01T00:00:00"/>
    <d v="2026-04-30T00:00:00"/>
    <n v="11"/>
    <n v="3"/>
    <n v="8"/>
    <n v="100"/>
    <n v="0.27272727272727271"/>
    <x v="2"/>
    <x v="0"/>
  </r>
  <r>
    <m/>
    <m/>
    <x v="332"/>
    <x v="2"/>
    <s v="0800"/>
    <s v=""/>
    <d v="2025-06-18T00:00:00"/>
    <d v="2025-06-01T00:00:00"/>
    <d v="2026-05-31T00:00:00"/>
    <m/>
    <s v="40413627"/>
    <s v="פנגו פיי אנד גו בע&quot;מ"/>
    <s v="514020015"/>
    <s v="3"/>
    <n v="177000"/>
    <s v="ILS"/>
    <n v="177000"/>
    <n v="0.03"/>
    <n v="48.1"/>
    <n v="48.1"/>
    <n v="178860.2"/>
    <s v=""/>
    <x v="286"/>
    <s v="X"/>
    <n v="0"/>
    <s v="@FM@"/>
    <s v="01"/>
    <s v=""/>
    <s v="038792313"/>
    <s v=""/>
    <s v="נטע ראובני"/>
    <n v="176951.9"/>
    <d v="2025-06-01T00:00:00"/>
    <d v="2026-05-31T00:00:00"/>
    <n v="11"/>
    <n v="2"/>
    <n v="9"/>
    <n v="0.03"/>
    <n v="0.18181818181818182"/>
    <x v="2"/>
    <x v="0"/>
  </r>
  <r>
    <m/>
    <m/>
    <x v="333"/>
    <x v="2"/>
    <s v="0800"/>
    <s v=""/>
    <d v="2025-06-18T00:00:00"/>
    <d v="2025-03-10T00:00:00"/>
    <d v="2025-12-31T00:00:00"/>
    <m/>
    <s v="40003296"/>
    <s v="קבוצת טראוב השקעות בע&quot;מ"/>
    <s v="511681967"/>
    <s v="3"/>
    <n v="52132.5"/>
    <s v="ILS"/>
    <n v="52132.5"/>
    <n v="90"/>
    <n v="46919.25"/>
    <n v="64604.71"/>
    <n v="7949.46"/>
    <s v=""/>
    <x v="287"/>
    <s v="X"/>
    <n v="0"/>
    <s v="@FM@"/>
    <s v="23"/>
    <s v="01"/>
    <s v="038792313"/>
    <s v=""/>
    <s v="שיקו סופרי"/>
    <n v="5213.25"/>
    <d v="2025-03-10T00:00:00"/>
    <d v="2025-12-31T00:00:00"/>
    <n v="9"/>
    <n v="4"/>
    <n v="4"/>
    <n v="90"/>
    <n v="0.44444444444444442"/>
    <x v="2"/>
    <x v="0"/>
  </r>
  <r>
    <m/>
    <m/>
    <x v="334"/>
    <x v="1"/>
    <s v="0800"/>
    <s v=""/>
    <d v="2025-06-19T00:00:00"/>
    <d v="2023-02-01T00:00:00"/>
    <d v="2025-01-31T00:00:00"/>
    <m/>
    <s v="40011919"/>
    <s v="א. ט. - שרותים משפטיים בע&quot;מ"/>
    <s v="511378143"/>
    <s v=""/>
    <n v="1.17"/>
    <s v="ILS"/>
    <n v="1.17"/>
    <n v="0"/>
    <n v="0"/>
    <n v="0"/>
    <n v="0"/>
    <s v="X"/>
    <x v="9"/>
    <s v="X"/>
    <n v="0"/>
    <s v=""/>
    <s v="01"/>
    <s v=""/>
    <s v="038792313"/>
    <s v="  1.00"/>
    <s v="שיקו סופרי"/>
    <n v="1.17"/>
    <d v="2023-02-01T00:00:00"/>
    <d v="2025-01-31T00:00:00"/>
    <n v="23"/>
    <n v="30"/>
    <n v="-6"/>
    <n v="0"/>
    <n v="1.3043478260869565"/>
    <x v="0"/>
    <x v="0"/>
  </r>
  <r>
    <m/>
    <m/>
    <x v="335"/>
    <x v="0"/>
    <s v="0800"/>
    <s v=""/>
    <d v="2025-06-22T00:00:00"/>
    <d v="2025-04-01T00:00:00"/>
    <d v="2026-03-31T00:00:00"/>
    <m/>
    <s v="40319842"/>
    <s v="ע.ר.ד. הובלות דוד בע&quot;מ"/>
    <s v="513415455"/>
    <s v="3"/>
    <n v="3000000"/>
    <s v="ILS"/>
    <n v="3000000"/>
    <n v="3.93"/>
    <n v="117948.73"/>
    <n v="119802.42"/>
    <n v="2935857.08"/>
    <s v=""/>
    <x v="288"/>
    <s v="X"/>
    <n v="0"/>
    <s v="@FM@"/>
    <s v="01"/>
    <s v=""/>
    <s v="038792313"/>
    <s v="  2,442,416.33"/>
    <s v="דליה בנימין"/>
    <n v="2882050.07"/>
    <d v="2025-04-01T00:00:00"/>
    <d v="2026-03-31T00:00:00"/>
    <n v="11"/>
    <n v="4"/>
    <n v="7"/>
    <n v="3.93"/>
    <n v="0.36363636363636365"/>
    <x v="2"/>
    <x v="0"/>
  </r>
  <r>
    <m/>
    <m/>
    <x v="336"/>
    <x v="1"/>
    <s v="0800"/>
    <s v=""/>
    <d v="2025-06-25T00:00:00"/>
    <d v="2025-03-10T00:00:00"/>
    <d v="2026-02-28T00:00:00"/>
    <m/>
    <s v="40486510"/>
    <s v="קאץ יעקב"/>
    <s v="069661478"/>
    <s v="1"/>
    <n v="1.17"/>
    <s v="ILS"/>
    <n v="1.17"/>
    <n v="0"/>
    <n v="0"/>
    <n v="0"/>
    <n v="1.17"/>
    <s v=""/>
    <x v="289"/>
    <s v=""/>
    <n v="0"/>
    <s v="@FM@"/>
    <s v="01"/>
    <s v=""/>
    <s v="038792313"/>
    <s v=""/>
    <s v=""/>
    <n v="1.17"/>
    <d v="2025-03-10T00:00:00"/>
    <d v="2026-02-28T00:00:00"/>
    <n v="11"/>
    <n v="4"/>
    <n v="6"/>
    <n v="0"/>
    <n v="0.36363636363636365"/>
    <x v="2"/>
    <x v="0"/>
  </r>
  <r>
    <m/>
    <m/>
    <x v="337"/>
    <x v="0"/>
    <s v="0800"/>
    <s v=""/>
    <d v="2025-07-01T00:00:00"/>
    <d v="2025-06-08T00:00:00"/>
    <d v="2025-12-31T00:00:00"/>
    <m/>
    <s v="40006977"/>
    <s v="אי.טי.טי.אי )שיווק( בע&quot;מ"/>
    <s v="510908361"/>
    <s v="1"/>
    <n v="1416000"/>
    <s v="ILS"/>
    <n v="1416000"/>
    <n v="0"/>
    <n v="0"/>
    <n v="0"/>
    <n v="1657213.33"/>
    <s v=""/>
    <x v="290"/>
    <s v="X"/>
    <n v="0"/>
    <s v="@FM@"/>
    <s v="01"/>
    <s v=""/>
    <s v="038792313"/>
    <s v="  1,200,000.00"/>
    <s v="לילית ביטון"/>
    <n v="1416000"/>
    <d v="2025-06-08T00:00:00"/>
    <d v="2025-12-31T00:00:00"/>
    <n v="6"/>
    <n v="1"/>
    <n v="4"/>
    <n v="0"/>
    <n v="0.16666666666666666"/>
    <x v="2"/>
    <x v="0"/>
  </r>
  <r>
    <m/>
    <m/>
    <x v="338"/>
    <x v="0"/>
    <s v="0800"/>
    <s v=""/>
    <d v="2025-07-01T00:00:00"/>
    <d v="2025-07-01T00:00:00"/>
    <d v="2025-12-31T00:00:00"/>
    <m/>
    <s v="40003385"/>
    <s v="בית הרכב בע&quot;מ"/>
    <s v="520025248"/>
    <s v="3"/>
    <n v="84567.4"/>
    <s v="ILS"/>
    <n v="84567.4"/>
    <n v="0"/>
    <n v="0"/>
    <n v="0"/>
    <n v="84567.4"/>
    <s v=""/>
    <x v="291"/>
    <s v=""/>
    <n v="0"/>
    <s v="@FM@"/>
    <s v="23"/>
    <s v="57"/>
    <s v="038792313"/>
    <s v=" 71,667.29"/>
    <s v="שיקו סופרי"/>
    <n v="84567.4"/>
    <d v="2025-07-01T00:00:00"/>
    <d v="2025-12-31T00:00:00"/>
    <n v="5"/>
    <n v="1"/>
    <n v="4"/>
    <n v="0"/>
    <n v="0.2"/>
    <x v="2"/>
    <x v="0"/>
  </r>
  <r>
    <m/>
    <m/>
    <x v="339"/>
    <x v="2"/>
    <s v="0800"/>
    <s v=""/>
    <d v="2025-07-01T00:00:00"/>
    <d v="2025-01-01T00:00:00"/>
    <d v="2025-12-31T00:00:00"/>
    <s v="מאיה לוי"/>
    <s v="40003385"/>
    <s v="בית הרכב בע&quot;מ"/>
    <s v="520025248"/>
    <s v="3"/>
    <n v="15303.6"/>
    <s v="ILS"/>
    <n v="15303.6"/>
    <n v="16.670000000000002"/>
    <n v="2550.6"/>
    <n v="2572.4"/>
    <n v="12753"/>
    <s v=""/>
    <x v="292"/>
    <s v=""/>
    <n v="0"/>
    <s v="@FM@"/>
    <s v="23"/>
    <s v="57"/>
    <s v="038792313"/>
    <s v=""/>
    <s v="שיקו סופרי"/>
    <n v="12753"/>
    <d v="2025-01-01T00:00:00"/>
    <d v="2025-12-31T00:00:00"/>
    <n v="11"/>
    <n v="7"/>
    <n v="4"/>
    <n v="16.670000000000002"/>
    <n v="0.63636363636363635"/>
    <x v="0"/>
    <x v="0"/>
  </r>
  <r>
    <m/>
    <m/>
    <x v="340"/>
    <x v="0"/>
    <s v="0800"/>
    <s v=""/>
    <d v="2024-06-10T00:00:00"/>
    <d v="2024-04-15T00:00:00"/>
    <d v="2025-02-28T00:00:00"/>
    <s v="סתיו יצקן יפת"/>
    <s v="40006977"/>
    <s v="אי.טי.טי.אי )שיווק( בע&quot;מ"/>
    <s v="510908361"/>
    <s v="3"/>
    <n v="495600"/>
    <s v="ILS"/>
    <n v="495600"/>
    <n v="98.49"/>
    <n v="488198.47"/>
    <n v="497059.53"/>
    <n v="8758.2000000000007"/>
    <s v=""/>
    <x v="293"/>
    <s v="X"/>
    <n v="0"/>
    <s v="@FM@"/>
    <s v="01"/>
    <s v=""/>
    <s v="206787160"/>
    <s v="  3,202.00"/>
    <s v="לילית ביטון"/>
    <n v="7506.12"/>
    <d v="2024-04-15T00:00:00"/>
    <d v="2025-02-28T00:00:00"/>
    <n v="10"/>
    <n v="15"/>
    <n v="-5"/>
    <n v="98.49"/>
    <n v="1.5"/>
    <x v="1"/>
    <x v="1"/>
  </r>
  <r>
    <m/>
    <m/>
    <x v="341"/>
    <x v="1"/>
    <s v="0800"/>
    <s v=""/>
    <d v="2024-08-05T00:00:00"/>
    <d v="2024-06-10T00:00:00"/>
    <d v="2028-12-31T00:00:00"/>
    <m/>
    <s v="40203271"/>
    <s v="קודקס מערכות בע&quot;מ"/>
    <s v="512834037"/>
    <s v="3"/>
    <n v="228144"/>
    <s v="ILS"/>
    <n v="228144"/>
    <n v="69.75"/>
    <n v="159468"/>
    <n v="158886"/>
    <n v="81336.460000000006"/>
    <s v=""/>
    <x v="13"/>
    <s v="X"/>
    <n v="0"/>
    <s v="@FM@"/>
    <s v="01"/>
    <s v=""/>
    <s v="206787160"/>
    <s v=""/>
    <s v="איריס בר"/>
    <n v="68676"/>
    <d v="2024-06-10T00:00:00"/>
    <d v="2028-12-31T00:00:00"/>
    <n v="54"/>
    <n v="13"/>
    <n v="40"/>
    <n v="69.75"/>
    <n v="0.24074074074074073"/>
    <x v="2"/>
    <x v="1"/>
  </r>
  <r>
    <m/>
    <m/>
    <x v="342"/>
    <x v="1"/>
    <s v="0800"/>
    <s v=""/>
    <d v="2024-08-06T00:00:00"/>
    <d v="2024-07-01T00:00:00"/>
    <d v="2025-12-31T00:00:00"/>
    <m/>
    <s v="41579650"/>
    <s v="שיכון ובינוי -סולל בונה נצרת עילית"/>
    <s v="550278196"/>
    <s v="3"/>
    <n v="151281.9"/>
    <s v="ILS"/>
    <n v="151281.9"/>
    <n v="76.95"/>
    <n v="0"/>
    <n v="116181.86"/>
    <n v="34864.720000000001"/>
    <s v=""/>
    <x v="294"/>
    <s v=""/>
    <n v="0"/>
    <s v="@FM@"/>
    <s v="23"/>
    <s v="01"/>
    <s v="206787160"/>
    <s v=""/>
    <s v="עוזי נעים"/>
    <n v="34864.720000000001"/>
    <d v="2024-07-01T00:00:00"/>
    <d v="2025-12-31T00:00:00"/>
    <n v="17"/>
    <n v="13"/>
    <n v="4"/>
    <n v="76.95"/>
    <n v="0.76470588235294112"/>
    <x v="1"/>
    <x v="1"/>
  </r>
  <r>
    <m/>
    <m/>
    <x v="343"/>
    <x v="0"/>
    <s v="0800"/>
    <s v=""/>
    <d v="2024-08-26T00:00:00"/>
    <d v="2024-09-01T00:00:00"/>
    <d v="2026-08-31T00:00:00"/>
    <m/>
    <s v="42050233"/>
    <s v="מוניות אלעד לעד בע&quot;מ"/>
    <s v="512666017"/>
    <s v="3"/>
    <n v="780999.99"/>
    <s v="ILS"/>
    <n v="780999.99"/>
    <n v="53.33"/>
    <n v="451460.6"/>
    <n v="416535.69"/>
    <n v="364464.3"/>
    <s v=""/>
    <x v="295"/>
    <s v=""/>
    <n v="0"/>
    <s v="@FM@"/>
    <s v="01"/>
    <s v=""/>
    <s v="206787160"/>
    <s v="278,264.40"/>
    <s v="נטע ראובני"/>
    <n v="364464.3"/>
    <d v="2024-09-01T00:00:00"/>
    <d v="2026-08-31T00:00:00"/>
    <n v="23"/>
    <n v="11"/>
    <n v="12"/>
    <n v="53.33"/>
    <n v="0.47826086956521741"/>
    <x v="2"/>
    <x v="1"/>
  </r>
  <r>
    <m/>
    <m/>
    <x v="344"/>
    <x v="1"/>
    <s v="0800"/>
    <s v=""/>
    <d v="2024-08-28T00:00:00"/>
    <d v="2024-08-01T00:00:00"/>
    <d v="2025-07-31T00:00:00"/>
    <m/>
    <s v="42467147"/>
    <s v="רייד מוביליטי בע&quot;מ"/>
    <s v="516150893"/>
    <s v="3"/>
    <n v="336854.69"/>
    <s v="ILS"/>
    <n v="336854.69"/>
    <n v="0"/>
    <n v="0"/>
    <n v="0"/>
    <n v="336854.69"/>
    <s v=""/>
    <x v="296"/>
    <s v=""/>
    <n v="0"/>
    <s v="@FM@"/>
    <s v="01"/>
    <s v=""/>
    <s v="206787160"/>
    <s v=""/>
    <s v="נטע ראובני"/>
    <n v="336854.69"/>
    <d v="2024-08-01T00:00:00"/>
    <d v="2025-07-31T00:00:00"/>
    <n v="11"/>
    <n v="12"/>
    <n v="0"/>
    <n v="0"/>
    <n v="1.0909090909090908"/>
    <x v="0"/>
    <x v="1"/>
  </r>
  <r>
    <m/>
    <m/>
    <x v="345"/>
    <x v="0"/>
    <s v="0800"/>
    <s v=""/>
    <d v="2024-09-04T00:00:00"/>
    <d v="2024-07-21T00:00:00"/>
    <d v="2025-03-31T00:00:00"/>
    <m/>
    <s v="40004961"/>
    <s v="גאו-דע - ניהול ומידע מקרקעין ונכסים"/>
    <s v="512765033"/>
    <s v="3"/>
    <n v="1878082.1"/>
    <s v="ILS"/>
    <n v="1878082.1"/>
    <n v="64.95"/>
    <n v="1225856.9099999999"/>
    <n v="1365866.13"/>
    <n v="773166.32"/>
    <s v=""/>
    <x v="297"/>
    <s v="X"/>
    <n v="0"/>
    <s v="@FM@"/>
    <s v="01"/>
    <s v=""/>
    <s v="206787160"/>
    <s v="634,822.71"/>
    <s v="שרון בן שטרית"/>
    <n v="658250.80000000005"/>
    <d v="2024-07-21T00:00:00"/>
    <d v="2025-03-31T00:00:00"/>
    <n v="8"/>
    <n v="12"/>
    <n v="-4"/>
    <n v="64.95"/>
    <n v="1.5"/>
    <x v="1"/>
    <x v="1"/>
  </r>
  <r>
    <m/>
    <m/>
    <x v="346"/>
    <x v="0"/>
    <s v="0800"/>
    <s v=""/>
    <d v="2024-09-15T00:00:00"/>
    <d v="2024-10-01T00:00:00"/>
    <d v="2025-03-31T00:00:00"/>
    <m/>
    <s v="40319842"/>
    <s v="ע.ר.ד. הובלות דוד בע&quot;מ"/>
    <s v="513415455"/>
    <s v="3"/>
    <n v="991200"/>
    <s v="ILS"/>
    <n v="991200"/>
    <n v="81.23"/>
    <n v="808331.75"/>
    <n v="909399.73"/>
    <n v="213723.91"/>
    <s v=""/>
    <x v="298"/>
    <s v="X"/>
    <n v="0"/>
    <s v="@FM@"/>
    <s v="01"/>
    <s v=""/>
    <s v="206787160"/>
    <s v="153,287.40"/>
    <s v="דליה בנימין"/>
    <n v="186088.68"/>
    <d v="2024-10-01T00:00:00"/>
    <d v="2025-03-31T00:00:00"/>
    <n v="5"/>
    <n v="10"/>
    <n v="-4"/>
    <n v="81.23"/>
    <n v="2"/>
    <x v="1"/>
    <x v="1"/>
  </r>
  <r>
    <m/>
    <m/>
    <x v="347"/>
    <x v="0"/>
    <s v="0800"/>
    <s v=""/>
    <d v="2024-09-18T00:00:00"/>
    <d v="2024-07-01T00:00:00"/>
    <d v="2025-06-30T00:00:00"/>
    <m/>
    <s v="40015675"/>
    <s v="קרן אש (1992 ג.) בע&quot;מ"/>
    <s v="511685521"/>
    <s v="3"/>
    <n v="633733.16"/>
    <s v="ILS"/>
    <n v="633733.16"/>
    <n v="54.8"/>
    <n v="354129.63"/>
    <n v="363680.73"/>
    <n v="307353.07"/>
    <s v=""/>
    <x v="299"/>
    <s v="X"/>
    <n v="0"/>
    <s v="@FM@"/>
    <s v="01"/>
    <s v=""/>
    <s v="206787160"/>
    <s v="224,457.13"/>
    <s v="נעמה נעמי שלום שמואל"/>
    <n v="286453.61"/>
    <d v="2024-07-01T00:00:00"/>
    <d v="2025-06-30T00:00:00"/>
    <n v="11"/>
    <n v="13"/>
    <n v="-1"/>
    <n v="54.8"/>
    <n v="1.1818181818181819"/>
    <x v="1"/>
    <x v="1"/>
  </r>
  <r>
    <m/>
    <m/>
    <x v="348"/>
    <x v="0"/>
    <s v="0800"/>
    <s v=""/>
    <d v="2024-09-18T00:00:00"/>
    <d v="2024-11-01T00:00:00"/>
    <d v="2025-10-31T00:00:00"/>
    <m/>
    <s v="40444244"/>
    <s v="האוניברסיטה הפתוחה"/>
    <s v="500706502"/>
    <s v="3"/>
    <n v="450000"/>
    <s v="ILS"/>
    <n v="450000"/>
    <n v="54.27"/>
    <n v="252000"/>
    <n v="254414.55"/>
    <n v="216204.91"/>
    <s v=""/>
    <x v="281"/>
    <s v="X"/>
    <n v="0"/>
    <s v="@FM@"/>
    <s v="01"/>
    <s v=""/>
    <s v="206787160"/>
    <s v="198,000.00"/>
    <s v="אילן כהן"/>
    <n v="205798.97"/>
    <d v="2024-11-01T00:00:00"/>
    <d v="2025-10-31T00:00:00"/>
    <n v="11"/>
    <n v="9"/>
    <n v="2"/>
    <n v="54.27"/>
    <n v="0.81818181818181823"/>
    <x v="1"/>
    <x v="1"/>
  </r>
  <r>
    <m/>
    <m/>
    <x v="349"/>
    <x v="1"/>
    <s v="0800"/>
    <s v=""/>
    <d v="2024-10-07T00:00:00"/>
    <d v="2024-10-01T00:00:00"/>
    <d v="2025-09-30T00:00:00"/>
    <m/>
    <s v="40009821"/>
    <s v="בזק און ליין בע&quot;מ"/>
    <s v="513050898"/>
    <s v="3"/>
    <n v="15652771.99"/>
    <s v="ILS"/>
    <n v="15652771.99"/>
    <n v="63.15"/>
    <n v="9300363.0999999996"/>
    <n v="9866735.6899999995"/>
    <n v="5033825.03"/>
    <s v=""/>
    <x v="300"/>
    <s v="X"/>
    <n v="0"/>
    <s v="@FM@"/>
    <s v="01"/>
    <s v=""/>
    <s v="206787160"/>
    <s v=""/>
    <s v="אפרת ברבר"/>
    <n v="4546600.83"/>
    <d v="2024-10-01T00:00:00"/>
    <d v="2025-09-30T00:00:00"/>
    <n v="11"/>
    <n v="10"/>
    <n v="1"/>
    <n v="63.15"/>
    <n v="0.90909090909090906"/>
    <x v="1"/>
    <x v="1"/>
  </r>
  <r>
    <m/>
    <m/>
    <x v="350"/>
    <x v="1"/>
    <s v="0800"/>
    <s v=""/>
    <d v="2024-10-08T00:00:00"/>
    <d v="2024-08-01T00:00:00"/>
    <d v="2025-07-31T00:00:00"/>
    <m/>
    <s v="40000012"/>
    <s v="החברה למתנ&quot;סים - מרכזים קהילתיים בי"/>
    <s v=""/>
    <s v="3"/>
    <n v="1197026.98"/>
    <s v="ILS"/>
    <n v="1197026.98"/>
    <n v="55.46"/>
    <n v="663908.80000000005"/>
    <n v="663908.80000000005"/>
    <n v="533118.18000000005"/>
    <s v=""/>
    <x v="301"/>
    <s v=""/>
    <n v="0"/>
    <s v="@FM@"/>
    <s v="23"/>
    <s v="01"/>
    <s v="206787160"/>
    <s v=""/>
    <s v="אורן פרץ"/>
    <n v="533118.18000000005"/>
    <d v="2024-08-01T00:00:00"/>
    <d v="2025-07-31T00:00:00"/>
    <n v="11"/>
    <n v="12"/>
    <n v="0"/>
    <n v="55.46"/>
    <n v="1.0909090909090908"/>
    <x v="1"/>
    <x v="1"/>
  </r>
  <r>
    <m/>
    <m/>
    <x v="351"/>
    <x v="3"/>
    <s v="0800"/>
    <s v=""/>
    <d v="2024-11-13T00:00:00"/>
    <d v="2024-01-01T00:00:00"/>
    <d v="2024-12-31T00:00:00"/>
    <m/>
    <s v="20000755"/>
    <s v="מי הגליל - תאגיד המים והביוב האזורי"/>
    <s v="514291574"/>
    <s v="3"/>
    <n v="23600"/>
    <s v="ILS"/>
    <n v="23600"/>
    <n v="0"/>
    <n v="0"/>
    <n v="0"/>
    <n v="23600"/>
    <s v=""/>
    <x v="302"/>
    <s v=""/>
    <n v="0"/>
    <s v="@FM@"/>
    <s v="99"/>
    <s v=""/>
    <s v="206787160"/>
    <s v=""/>
    <s v="שיקו סופרי"/>
    <n v="23600"/>
    <d v="2024-01-01T00:00:00"/>
    <d v="2024-12-31T00:00:00"/>
    <n v="11"/>
    <n v="19"/>
    <n v="-7"/>
    <n v="0"/>
    <n v="1.7272727272727273"/>
    <x v="0"/>
    <x v="1"/>
  </r>
  <r>
    <m/>
    <m/>
    <x v="352"/>
    <x v="1"/>
    <s v="0800"/>
    <s v=""/>
    <d v="2024-11-17T00:00:00"/>
    <d v="2024-10-14T00:00:00"/>
    <d v="2026-02-28T00:00:00"/>
    <m/>
    <s v="40304107"/>
    <s v="תפוזנט - פתרונות לשיווק ופירסום בע&quot;"/>
    <s v="513915421"/>
    <s v="3"/>
    <n v="157279.70000000001"/>
    <s v="ILS"/>
    <n v="157279.70000000001"/>
    <n v="100"/>
    <n v="157279.70000000001"/>
    <n v="157279.70000000001"/>
    <n v="0"/>
    <s v=""/>
    <x v="303"/>
    <s v=""/>
    <n v="0"/>
    <s v="@FM@"/>
    <s v="01"/>
    <s v=""/>
    <s v="206787160"/>
    <s v=""/>
    <s v="אורית לוי"/>
    <n v="0"/>
    <d v="2024-10-14T00:00:00"/>
    <d v="2026-02-28T00:00:00"/>
    <n v="16"/>
    <n v="9"/>
    <n v="6"/>
    <n v="100"/>
    <n v="0.5625"/>
    <x v="1"/>
    <x v="1"/>
  </r>
  <r>
    <m/>
    <m/>
    <x v="353"/>
    <x v="2"/>
    <s v="0800"/>
    <s v=""/>
    <d v="2024-12-11T00:00:00"/>
    <m/>
    <m/>
    <m/>
    <s v="41633436"/>
    <s v="נדין גלובל פלאסט בע&quot;מ"/>
    <s v="515159721"/>
    <s v="3"/>
    <n v="151282.04999999999"/>
    <s v="ILS"/>
    <n v="151282.04999999999"/>
    <n v="100"/>
    <n v="151282.04999999999"/>
    <n v="151282.04999999999"/>
    <n v="0"/>
    <s v=""/>
    <x v="304"/>
    <s v=""/>
    <n v="0"/>
    <s v="@FM@"/>
    <s v="99"/>
    <s v=""/>
    <s v="206787160"/>
    <s v=""/>
    <s v="עוזי נעים"/>
    <n v="0"/>
    <d v="2024-12-11T00:00:00"/>
    <d v="2025-12-31T00:00:00"/>
    <n v="12"/>
    <n v="7"/>
    <n v="4"/>
    <n v="100"/>
    <n v="0.58333333333333337"/>
    <x v="1"/>
    <x v="1"/>
  </r>
  <r>
    <m/>
    <m/>
    <x v="354"/>
    <x v="2"/>
    <s v="0800"/>
    <s v=""/>
    <d v="2024-12-15T00:00:00"/>
    <d v="2024-11-01T00:00:00"/>
    <d v="2026-12-31T00:00:00"/>
    <m/>
    <s v="40245649"/>
    <s v="ק&quot;ץ קבלני הצפון בע&quot;מ"/>
    <s v="512333964"/>
    <s v="3"/>
    <n v="726585"/>
    <s v="ILS"/>
    <n v="726585"/>
    <n v="0"/>
    <n v="0"/>
    <n v="0"/>
    <n v="726585"/>
    <s v=""/>
    <x v="305"/>
    <s v=""/>
    <n v="0"/>
    <s v="@FM@"/>
    <s v="07"/>
    <s v=""/>
    <s v="206787160"/>
    <s v=""/>
    <s v="עוזי נעים"/>
    <n v="726585"/>
    <d v="2024-11-01T00:00:00"/>
    <d v="2026-12-31T00:00:00"/>
    <n v="25"/>
    <n v="9"/>
    <n v="16"/>
    <n v="0"/>
    <n v="0.36"/>
    <x v="2"/>
    <x v="1"/>
  </r>
  <r>
    <m/>
    <m/>
    <x v="355"/>
    <x v="2"/>
    <s v="0800"/>
    <s v=""/>
    <d v="2024-12-15T00:00:00"/>
    <m/>
    <m/>
    <m/>
    <s v="40020105"/>
    <s v="א.ג.ס. קאסם לבנין (94) בע&quot;מ"/>
    <s v="511922577"/>
    <s v="3"/>
    <n v="46770.75"/>
    <s v="ILS"/>
    <n v="46770.75"/>
    <n v="85.47"/>
    <n v="46770.75"/>
    <n v="39975.019999999997"/>
    <n v="0"/>
    <s v=""/>
    <x v="306"/>
    <s v=""/>
    <n v="0"/>
    <s v="@FM@"/>
    <s v="99"/>
    <s v=""/>
    <s v="206787160"/>
    <s v=""/>
    <s v="שיקו סופרי"/>
    <n v="0"/>
    <d v="2024-12-15T00:00:00"/>
    <d v="2025-12-31T00:00:00"/>
    <n v="12"/>
    <n v="7"/>
    <n v="4"/>
    <n v="85.47"/>
    <n v="0.58333333333333337"/>
    <x v="1"/>
    <x v="1"/>
  </r>
  <r>
    <m/>
    <m/>
    <x v="356"/>
    <x v="2"/>
    <s v="0800"/>
    <s v=""/>
    <d v="2024-12-15T00:00:00"/>
    <m/>
    <m/>
    <m/>
    <s v="40009399"/>
    <s v="חברת גב-ים לקרקעות בע&quot;מ"/>
    <s v="520001736"/>
    <s v="3"/>
    <n v="201185.56"/>
    <s v="ILS"/>
    <n v="201185.56"/>
    <n v="80.08"/>
    <n v="161107.37"/>
    <n v="161107.39000000001"/>
    <n v="40078.18"/>
    <s v=""/>
    <x v="307"/>
    <s v=""/>
    <n v="0"/>
    <s v="@FM@"/>
    <s v="99"/>
    <s v=""/>
    <s v="206787160"/>
    <s v=""/>
    <s v="עוזי נעים"/>
    <n v="40078.18"/>
    <d v="2024-12-15T00:00:00"/>
    <d v="2025-12-31T00:00:00"/>
    <n v="12"/>
    <n v="7"/>
    <n v="4"/>
    <n v="80.08"/>
    <n v="0.58333333333333337"/>
    <x v="1"/>
    <x v="1"/>
  </r>
  <r>
    <m/>
    <m/>
    <x v="357"/>
    <x v="2"/>
    <s v="0800"/>
    <s v=""/>
    <d v="2024-12-25T00:00:00"/>
    <d v="2024-12-10T00:00:00"/>
    <d v="2025-01-31T00:00:00"/>
    <m/>
    <s v="40011886"/>
    <s v="ביטוליט בע&quot;מ"/>
    <s v="511157737"/>
    <s v="3"/>
    <n v="2651106"/>
    <s v="ILS"/>
    <n v="2651106"/>
    <n v="0"/>
    <n v="0"/>
    <n v="0"/>
    <n v="2651106"/>
    <s v=""/>
    <x v="308"/>
    <s v=""/>
    <n v="0"/>
    <s v="@FM@"/>
    <s v="07"/>
    <s v=""/>
    <s v="206787160"/>
    <s v=""/>
    <s v="עוזי נעים"/>
    <n v="2651106"/>
    <d v="2024-12-10T00:00:00"/>
    <d v="2025-01-31T00:00:00"/>
    <n v="1"/>
    <n v="7"/>
    <n v="-6"/>
    <n v="0"/>
    <n v="7"/>
    <x v="0"/>
    <x v="1"/>
  </r>
  <r>
    <m/>
    <m/>
    <x v="358"/>
    <x v="1"/>
    <s v="0800"/>
    <s v=""/>
    <d v="2024-12-25T00:00:00"/>
    <d v="2024-12-10T00:00:00"/>
    <d v="2025-09-30T00:00:00"/>
    <m/>
    <s v="40004217"/>
    <s v="ת.ד.ל בעמ"/>
    <s v="510563240"/>
    <s v="1"/>
    <n v="625036.56000000006"/>
    <s v="ILS"/>
    <n v="625036.56000000006"/>
    <n v="0"/>
    <n v="0"/>
    <n v="0"/>
    <n v="625036.56000000006"/>
    <s v=""/>
    <x v="309"/>
    <s v=""/>
    <n v="0"/>
    <s v="@FM@"/>
    <s v="07"/>
    <s v=""/>
    <s v="206787160"/>
    <s v=""/>
    <s v="עוזי נעים"/>
    <n v="625036.56000000006"/>
    <d v="2024-12-10T00:00:00"/>
    <d v="2025-09-30T00:00:00"/>
    <n v="9"/>
    <n v="7"/>
    <n v="1"/>
    <n v="0"/>
    <n v="0.77777777777777779"/>
    <x v="0"/>
    <x v="1"/>
  </r>
  <r>
    <m/>
    <m/>
    <x v="359"/>
    <x v="1"/>
    <s v="0800"/>
    <s v=""/>
    <d v="2024-12-25T00:00:00"/>
    <d v="2024-12-21T00:00:00"/>
    <d v="2025-09-30T00:00:00"/>
    <m/>
    <s v="41461439"/>
    <s v="ממן גבריאל"/>
    <s v="055657126"/>
    <s v="3"/>
    <n v="1417843.75"/>
    <s v="ILS"/>
    <n v="1417843.75"/>
    <n v="7.78"/>
    <n v="110252.25"/>
    <n v="110252.25"/>
    <n v="1307591.5"/>
    <s v=""/>
    <x v="310"/>
    <s v=""/>
    <n v="0"/>
    <s v="@FM@"/>
    <s v="07"/>
    <s v=""/>
    <s v="206787160"/>
    <s v=""/>
    <s v="עוזי נעים"/>
    <n v="1307591.5"/>
    <d v="2024-12-21T00:00:00"/>
    <d v="2025-09-30T00:00:00"/>
    <n v="9"/>
    <n v="7"/>
    <n v="1"/>
    <n v="7.78"/>
    <n v="0.77777777777777779"/>
    <x v="0"/>
    <x v="1"/>
  </r>
  <r>
    <m/>
    <m/>
    <x v="360"/>
    <x v="2"/>
    <s v="0800"/>
    <s v=""/>
    <d v="2024-12-26T00:00:00"/>
    <d v="2024-07-11T00:00:00"/>
    <d v="2025-12-31T00:00:00"/>
    <m/>
    <s v="40285775"/>
    <s v="אדגר השקעות ופיתוח בע&quot;מ"/>
    <s v="520035171"/>
    <s v="3"/>
    <n v="151281.9"/>
    <s v="ILS"/>
    <n v="151281.9"/>
    <n v="0"/>
    <n v="0"/>
    <n v="0"/>
    <n v="151281.9"/>
    <s v=""/>
    <x v="311"/>
    <s v=""/>
    <n v="0"/>
    <s v="@FM@"/>
    <s v="23"/>
    <s v="01"/>
    <s v="206787160"/>
    <s v=""/>
    <s v="עוזי נעים"/>
    <n v="151281.9"/>
    <d v="2024-07-11T00:00:00"/>
    <d v="2025-12-31T00:00:00"/>
    <n v="17"/>
    <n v="12"/>
    <n v="4"/>
    <n v="0"/>
    <n v="0.70588235294117652"/>
    <x v="0"/>
    <x v="1"/>
  </r>
  <r>
    <m/>
    <m/>
    <x v="361"/>
    <x v="2"/>
    <s v="0800"/>
    <s v=""/>
    <d v="2024-12-26T00:00:00"/>
    <d v="2024-12-23T00:00:00"/>
    <d v="2025-12-31T00:00:00"/>
    <m/>
    <s v="40503336"/>
    <s v="רמות מגדלי הבירה בע&quot;מ"/>
    <s v="513656819"/>
    <s v="3"/>
    <n v="99845.7"/>
    <s v="ILS"/>
    <n v="99845.7"/>
    <n v="7.59"/>
    <n v="7582.68"/>
    <n v="7582.68"/>
    <n v="92263.02"/>
    <s v=""/>
    <x v="312"/>
    <s v=""/>
    <n v="0"/>
    <s v="@FM@"/>
    <s v="23"/>
    <s v="01"/>
    <s v="206787160"/>
    <s v=""/>
    <s v="עוזי נעים"/>
    <n v="92263.02"/>
    <d v="2024-12-23T00:00:00"/>
    <d v="2025-12-31T00:00:00"/>
    <n v="12"/>
    <n v="7"/>
    <n v="4"/>
    <n v="7.59"/>
    <n v="0.58333333333333337"/>
    <x v="0"/>
    <x v="1"/>
  </r>
  <r>
    <m/>
    <m/>
    <x v="362"/>
    <x v="0"/>
    <s v="0800"/>
    <s v=""/>
    <d v="2024-12-29T00:00:00"/>
    <d v="2025-01-01T00:00:00"/>
    <d v="2025-12-31T00:00:00"/>
    <m/>
    <s v="40001605"/>
    <s v="טלדור מערכות מחשבים (1986) בע&quot;מ"/>
    <s v="520039710"/>
    <s v="3"/>
    <n v="2832000"/>
    <s v="ILS"/>
    <n v="2832000"/>
    <n v="15.26"/>
    <n v="432241.55"/>
    <n v="432241.56"/>
    <n v="2530702.9500000002"/>
    <s v=""/>
    <x v="313"/>
    <s v="X"/>
    <n v="0"/>
    <s v="@FM@"/>
    <s v="01"/>
    <s v=""/>
    <s v="206787160"/>
    <s v="  2,033,693.60"/>
    <s v="שרון בן שטרית"/>
    <n v="2399758.4500000002"/>
    <d v="2025-01-01T00:00:00"/>
    <d v="2025-12-31T00:00:00"/>
    <n v="11"/>
    <n v="7"/>
    <n v="4"/>
    <n v="15.26"/>
    <n v="0.63636363636363635"/>
    <x v="0"/>
    <x v="1"/>
  </r>
  <r>
    <m/>
    <m/>
    <x v="363"/>
    <x v="3"/>
    <s v="0800"/>
    <s v=""/>
    <d v="2024-12-30T00:00:00"/>
    <d v="2025-01-01T00:00:00"/>
    <d v="2025-12-31T00:00:00"/>
    <m/>
    <s v="40001579"/>
    <s v="חברת החשמל לישראל בעמ"/>
    <s v="520000472"/>
    <s v="3"/>
    <n v="10317435.960000001"/>
    <s v="ILS"/>
    <n v="10317435.960000001"/>
    <n v="36.090000000000003"/>
    <n v="0"/>
    <n v="2210725.37"/>
    <n v="6593890.0599999996"/>
    <s v=""/>
    <x v="314"/>
    <s v=""/>
    <n v="0"/>
    <s v="@FM@"/>
    <s v="90"/>
    <s v=""/>
    <s v="206787160"/>
    <s v=""/>
    <s v="שיקו סופרי"/>
    <n v="6593890.0599999996"/>
    <d v="2025-01-01T00:00:00"/>
    <d v="2025-12-31T00:00:00"/>
    <n v="11"/>
    <n v="7"/>
    <n v="4"/>
    <n v="36.090000000000003"/>
    <n v="0.63636363636363635"/>
    <x v="1"/>
    <x v="1"/>
  </r>
  <r>
    <m/>
    <m/>
    <x v="364"/>
    <x v="1"/>
    <s v="0800"/>
    <s v=""/>
    <d v="2025-01-12T00:00:00"/>
    <d v="2025-01-01T00:00:00"/>
    <d v="2025-12-31T00:00:00"/>
    <m/>
    <s v="40005387"/>
    <s v="אביליה השקעות ונכסים בע&quot;מ"/>
    <s v="511613648"/>
    <s v="3"/>
    <n v="354283.2"/>
    <s v="ILS"/>
    <n v="354283.2"/>
    <n v="75"/>
    <n v="265712.40000000002"/>
    <n v="305327.99"/>
    <n v="103038.43"/>
    <s v=""/>
    <x v="315"/>
    <s v="X"/>
    <n v="0"/>
    <s v="@FM@"/>
    <s v="99"/>
    <s v=""/>
    <s v="206787160"/>
    <s v=""/>
    <s v="שיקו סופרי"/>
    <n v="88570.8"/>
    <d v="2025-01-01T00:00:00"/>
    <d v="2025-12-31T00:00:00"/>
    <n v="11"/>
    <n v="7"/>
    <n v="4"/>
    <n v="75"/>
    <n v="0.63636363636363635"/>
    <x v="1"/>
    <x v="1"/>
  </r>
  <r>
    <m/>
    <m/>
    <x v="365"/>
    <x v="1"/>
    <s v="0800"/>
    <s v=""/>
    <d v="2025-01-12T00:00:00"/>
    <d v="2025-01-01T00:00:00"/>
    <d v="2025-12-31T00:00:00"/>
    <m/>
    <s v="40020105"/>
    <s v="א.ג.ס. קאסם לבנין (94) בע&quot;מ"/>
    <s v="511922577"/>
    <s v="3"/>
    <n v="217531.58"/>
    <s v="ILS"/>
    <n v="217531.58"/>
    <n v="0"/>
    <n v="0"/>
    <n v="0"/>
    <n v="250858.88"/>
    <s v=""/>
    <x v="316"/>
    <s v="X"/>
    <n v="0"/>
    <s v="@FM@"/>
    <s v="99"/>
    <s v=""/>
    <s v="206787160"/>
    <s v=""/>
    <s v="שיקו סופרי"/>
    <n v="217531.58"/>
    <d v="2025-01-01T00:00:00"/>
    <d v="2025-12-31T00:00:00"/>
    <n v="11"/>
    <n v="7"/>
    <n v="4"/>
    <n v="0"/>
    <n v="0.63636363636363635"/>
    <x v="0"/>
    <x v="1"/>
  </r>
  <r>
    <m/>
    <m/>
    <x v="366"/>
    <x v="1"/>
    <s v="0800"/>
    <s v=""/>
    <d v="2025-01-12T00:00:00"/>
    <d v="2025-01-01T00:00:00"/>
    <d v="2025-12-31T00:00:00"/>
    <m/>
    <s v="41969312"/>
    <s v="א.ר ראם פרויקטים בע&quot;מ"/>
    <s v="515941193"/>
    <s v="3"/>
    <n v="342257.25"/>
    <s v="ILS"/>
    <n v="342257.25"/>
    <n v="51.9"/>
    <n v="177622.42"/>
    <n v="245553.26"/>
    <n v="247982.51"/>
    <s v=""/>
    <x v="317"/>
    <s v="X"/>
    <n v="0"/>
    <s v="@FM@"/>
    <s v="99"/>
    <s v=""/>
    <s v="206787160"/>
    <s v=""/>
    <s v="שיקו סופרי"/>
    <n v="164634.87"/>
    <d v="2025-01-01T00:00:00"/>
    <d v="2025-12-31T00:00:00"/>
    <n v="11"/>
    <n v="7"/>
    <n v="4"/>
    <n v="51.9"/>
    <n v="0.63636363636363635"/>
    <x v="1"/>
    <x v="1"/>
  </r>
  <r>
    <m/>
    <m/>
    <x v="367"/>
    <x v="1"/>
    <s v="0800"/>
    <s v=""/>
    <d v="2025-01-12T00:00:00"/>
    <d v="2025-01-01T00:00:00"/>
    <d v="2025-12-31T00:00:00"/>
    <m/>
    <s v="41437889"/>
    <s v="אוטו חן -איסתא נכסים"/>
    <s v="558262606"/>
    <s v="3"/>
    <n v="568772.18000000005"/>
    <s v="ILS"/>
    <n v="568772.18000000005"/>
    <n v="50.03"/>
    <n v="284565.48"/>
    <n v="321944.40999999997"/>
    <n v="332942.83"/>
    <s v=""/>
    <x v="318"/>
    <s v="X"/>
    <n v="0"/>
    <s v="@FM@"/>
    <s v="99"/>
    <s v=""/>
    <s v="206787160"/>
    <s v=""/>
    <s v="שיקו סופרי"/>
    <n v="284206.71999999997"/>
    <d v="2025-01-01T00:00:00"/>
    <d v="2025-12-31T00:00:00"/>
    <n v="11"/>
    <n v="7"/>
    <n v="4"/>
    <n v="50.03"/>
    <n v="0.63636363636363635"/>
    <x v="1"/>
    <x v="1"/>
  </r>
  <r>
    <m/>
    <m/>
    <x v="368"/>
    <x v="1"/>
    <s v="0800"/>
    <s v=""/>
    <d v="2025-01-12T00:00:00"/>
    <d v="2025-01-01T00:00:00"/>
    <d v="2025-12-31T00:00:00"/>
    <m/>
    <s v="40953456"/>
    <s v="אחים מואסי אחזקות בע&quot;מ"/>
    <s v="513985911"/>
    <s v="3"/>
    <n v="454833.36"/>
    <s v="ILS"/>
    <n v="454833.36"/>
    <n v="75"/>
    <n v="341125.02"/>
    <n v="366357.3"/>
    <n v="123946.17"/>
    <s v=""/>
    <x v="319"/>
    <s v="X"/>
    <n v="0"/>
    <s v="@FM@"/>
    <s v="99"/>
    <s v=""/>
    <s v="206787160"/>
    <s v=""/>
    <s v="שיקו סופרי"/>
    <n v="113708.34"/>
    <d v="2025-01-01T00:00:00"/>
    <d v="2025-12-31T00:00:00"/>
    <n v="11"/>
    <n v="7"/>
    <n v="4"/>
    <n v="75"/>
    <n v="0.63636363636363635"/>
    <x v="1"/>
    <x v="1"/>
  </r>
  <r>
    <m/>
    <m/>
    <x v="369"/>
    <x v="1"/>
    <s v="0800"/>
    <s v=""/>
    <d v="2025-01-13T00:00:00"/>
    <d v="2025-01-01T00:00:00"/>
    <d v="2025-12-31T00:00:00"/>
    <m/>
    <s v="40003288"/>
    <s v="ג.ט.י. הגן הטכנולוגי ירושלים בע&quot;מ"/>
    <s v="511590275"/>
    <s v="3"/>
    <n v="1319917.32"/>
    <s v="ILS"/>
    <n v="1319917.32"/>
    <n v="75"/>
    <n v="989938.02"/>
    <n v="1303718.68"/>
    <n v="438003.43"/>
    <s v=""/>
    <x v="320"/>
    <s v="X"/>
    <n v="0"/>
    <s v="@FM@"/>
    <s v="99"/>
    <s v=""/>
    <s v="206787160"/>
    <s v=""/>
    <s v="שיקו סופרי"/>
    <n v="329979.33"/>
    <d v="2025-01-01T00:00:00"/>
    <d v="2025-12-31T00:00:00"/>
    <n v="11"/>
    <n v="7"/>
    <n v="4"/>
    <n v="75"/>
    <n v="0.63636363636363635"/>
    <x v="1"/>
    <x v="1"/>
  </r>
  <r>
    <m/>
    <m/>
    <x v="370"/>
    <x v="1"/>
    <s v="0800"/>
    <s v=""/>
    <d v="2025-01-13T00:00:00"/>
    <d v="2025-01-01T00:00:00"/>
    <d v="2025-12-31T00:00:00"/>
    <m/>
    <s v="41111366"/>
    <s v="גנאים מתכת סכנין והצפון בע&quot;מ"/>
    <s v="512177841"/>
    <s v="3"/>
    <n v="140665.44"/>
    <s v="ILS"/>
    <n v="140665.44"/>
    <n v="25"/>
    <n v="35166.36"/>
    <n v="40955.99"/>
    <n v="125781.5"/>
    <s v=""/>
    <x v="321"/>
    <s v="X"/>
    <n v="0"/>
    <s v="@FM@"/>
    <s v="99"/>
    <s v=""/>
    <s v="206787160"/>
    <s v=""/>
    <s v="שיקו סופרי"/>
    <n v="105499.08"/>
    <d v="2025-01-01T00:00:00"/>
    <d v="2025-12-31T00:00:00"/>
    <n v="11"/>
    <n v="7"/>
    <n v="4"/>
    <n v="25"/>
    <n v="0.63636363636363635"/>
    <x v="1"/>
    <x v="1"/>
  </r>
  <r>
    <m/>
    <m/>
    <x v="371"/>
    <x v="1"/>
    <s v="0800"/>
    <s v=""/>
    <d v="2025-01-13T00:00:00"/>
    <d v="2025-01-01T00:00:00"/>
    <d v="2025-12-31T00:00:00"/>
    <m/>
    <s v="40254461"/>
    <s v="ד. דרורי חברה לבנין ולפיתוח בע&quot;מ"/>
    <s v="511309098"/>
    <s v="3"/>
    <n v="325256.09000000003"/>
    <s v="ILS"/>
    <n v="325256.09000000003"/>
    <n v="75"/>
    <n v="243941.52"/>
    <n v="294601.61"/>
    <n v="99801.96"/>
    <s v=""/>
    <x v="322"/>
    <s v="X"/>
    <n v="0"/>
    <s v="@FM@"/>
    <s v="99"/>
    <s v=""/>
    <s v="206787160"/>
    <s v=""/>
    <s v="שיקו סופרי"/>
    <n v="81314.58"/>
    <d v="2025-01-01T00:00:00"/>
    <d v="2025-12-31T00:00:00"/>
    <n v="11"/>
    <n v="7"/>
    <n v="4"/>
    <n v="75"/>
    <n v="0.63636363636363635"/>
    <x v="1"/>
    <x v="1"/>
  </r>
  <r>
    <m/>
    <m/>
    <x v="372"/>
    <x v="1"/>
    <s v="0800"/>
    <s v=""/>
    <d v="2025-01-13T00:00:00"/>
    <d v="2025-01-01T00:00:00"/>
    <d v="2025-12-31T00:00:00"/>
    <m/>
    <s v="40003324"/>
    <s v="דוד צ'צק ייזום והשקעות בע&quot;מ"/>
    <s v="511937096"/>
    <s v="3"/>
    <n v="47559.13"/>
    <s v="ILS"/>
    <n v="47559.13"/>
    <n v="50"/>
    <n v="23779.62"/>
    <n v="35502.97"/>
    <n v="36333.39"/>
    <s v=""/>
    <x v="323"/>
    <s v="X"/>
    <n v="0"/>
    <s v="@FM@"/>
    <s v="99"/>
    <s v=""/>
    <s v="206787160"/>
    <s v=""/>
    <s v="שיקו סופרי"/>
    <n v="23779.57"/>
    <d v="2025-01-01T00:00:00"/>
    <d v="2025-12-31T00:00:00"/>
    <n v="11"/>
    <n v="7"/>
    <n v="4"/>
    <n v="50"/>
    <n v="0.63636363636363635"/>
    <x v="1"/>
    <x v="1"/>
  </r>
  <r>
    <m/>
    <m/>
    <x v="373"/>
    <x v="1"/>
    <s v="0800"/>
    <s v=""/>
    <d v="2025-01-13T00:00:00"/>
    <d v="2025-01-01T00:00:00"/>
    <d v="2025-12-31T00:00:00"/>
    <m/>
    <s v="40577055"/>
    <s v="אדמת הצבי השקעות בע&quot;מ"/>
    <s v="512472432"/>
    <s v="3"/>
    <n v="158756.54"/>
    <s v="ILS"/>
    <n v="158756.54"/>
    <n v="75"/>
    <n v="119067.42"/>
    <n v="140445.31"/>
    <n v="47355.23"/>
    <s v=""/>
    <x v="324"/>
    <s v="X"/>
    <n v="0"/>
    <s v="@FM@"/>
    <s v="99"/>
    <s v=""/>
    <s v="206787160"/>
    <s v=""/>
    <s v="שיקו סופרי"/>
    <n v="39689.14"/>
    <d v="2025-01-01T00:00:00"/>
    <d v="2025-12-31T00:00:00"/>
    <n v="11"/>
    <n v="7"/>
    <n v="4"/>
    <n v="75"/>
    <n v="0.63636363636363635"/>
    <x v="1"/>
    <x v="1"/>
  </r>
  <r>
    <m/>
    <m/>
    <x v="374"/>
    <x v="1"/>
    <s v="0800"/>
    <s v=""/>
    <d v="2025-01-13T00:00:00"/>
    <d v="2025-01-01T00:00:00"/>
    <d v="2025-12-31T00:00:00"/>
    <m/>
    <s v="40174024"/>
    <s v="החברה לשרותים בהדר דפנה בעמ"/>
    <s v="510589203"/>
    <s v="3"/>
    <n v="3233006.1"/>
    <s v="ILS"/>
    <n v="3233006.1"/>
    <n v="75"/>
    <n v="2424754.59"/>
    <n v="2417898.7799999998"/>
    <n v="808251.53"/>
    <s v=""/>
    <x v="325"/>
    <s v=""/>
    <n v="0"/>
    <s v="@FM@"/>
    <s v="99"/>
    <s v=""/>
    <s v="206787160"/>
    <s v=""/>
    <s v="שיקו סופרי"/>
    <n v="808251.53"/>
    <d v="2025-01-01T00:00:00"/>
    <d v="2025-12-31T00:00:00"/>
    <n v="11"/>
    <n v="7"/>
    <n v="4"/>
    <n v="75"/>
    <n v="0.63636363636363635"/>
    <x v="1"/>
    <x v="1"/>
  </r>
  <r>
    <m/>
    <m/>
    <x v="375"/>
    <x v="1"/>
    <s v="0800"/>
    <s v=""/>
    <d v="2025-01-13T00:00:00"/>
    <d v="2025-01-01T00:00:00"/>
    <d v="2025-12-31T00:00:00"/>
    <m/>
    <s v="70005272"/>
    <s v="ועד בית בניין בית הדר"/>
    <s v=""/>
    <s v="3"/>
    <n v="10824"/>
    <s v="ILS"/>
    <n v="10824"/>
    <n v="0"/>
    <n v="0"/>
    <n v="0"/>
    <n v="10824"/>
    <s v=""/>
    <x v="326"/>
    <s v=""/>
    <n v="0"/>
    <s v="@FM@"/>
    <s v="99"/>
    <s v=""/>
    <s v="206787160"/>
    <s v=""/>
    <s v="שיקו סופרי"/>
    <n v="10824"/>
    <d v="2025-01-01T00:00:00"/>
    <d v="2025-12-31T00:00:00"/>
    <n v="11"/>
    <n v="7"/>
    <n v="4"/>
    <n v="0"/>
    <n v="0.63636363636363635"/>
    <x v="0"/>
    <x v="1"/>
  </r>
  <r>
    <m/>
    <m/>
    <x v="376"/>
    <x v="1"/>
    <s v="0800"/>
    <s v=""/>
    <d v="2025-01-13T00:00:00"/>
    <d v="2025-01-01T00:00:00"/>
    <d v="2025-12-31T00:00:00"/>
    <m/>
    <s v="40003347"/>
    <s v="חב-עד נכסים בע&quot;מ"/>
    <s v="512476292"/>
    <s v="3"/>
    <n v="424000.53"/>
    <s v="ILS"/>
    <n v="424000.53"/>
    <n v="63.95"/>
    <n v="272557.40999999997"/>
    <n v="513226.91"/>
    <n v="171965.21"/>
    <s v=""/>
    <x v="327"/>
    <s v="X"/>
    <n v="0"/>
    <s v="@FM@"/>
    <s v="99"/>
    <s v=""/>
    <s v="206787160"/>
    <s v=""/>
    <s v="שיקו סופרי"/>
    <n v="90852.47"/>
    <d v="2025-01-01T00:00:00"/>
    <d v="2025-12-31T00:00:00"/>
    <n v="11"/>
    <n v="7"/>
    <n v="4"/>
    <n v="63.95"/>
    <n v="0.63636363636363635"/>
    <x v="1"/>
    <x v="1"/>
  </r>
  <r>
    <m/>
    <m/>
    <x v="377"/>
    <x v="1"/>
    <s v="0800"/>
    <s v=""/>
    <d v="2025-01-13T00:00:00"/>
    <d v="2025-01-01T00:00:00"/>
    <d v="2025-08-31T00:00:00"/>
    <m/>
    <s v="40956514"/>
    <s v="חברה לניהול בית עומר בע&quot;מ"/>
    <s v="514907278"/>
    <s v="3"/>
    <n v="125502.91"/>
    <s v="ILS"/>
    <n v="125502.91"/>
    <n v="98.74"/>
    <n v="125502.91"/>
    <n v="123917"/>
    <n v="0"/>
    <s v=""/>
    <x v="328"/>
    <s v=""/>
    <n v="0"/>
    <s v="@FM@"/>
    <s v="99"/>
    <s v=""/>
    <s v="206787160"/>
    <s v=""/>
    <s v="שיקו סופרי"/>
    <n v="0"/>
    <d v="2025-01-01T00:00:00"/>
    <d v="2025-08-31T00:00:00"/>
    <n v="7"/>
    <n v="7"/>
    <n v="0"/>
    <n v="98.74"/>
    <n v="1"/>
    <x v="1"/>
    <x v="1"/>
  </r>
  <r>
    <m/>
    <m/>
    <x v="378"/>
    <x v="1"/>
    <s v="0800"/>
    <s v=""/>
    <d v="2025-01-13T00:00:00"/>
    <d v="2025-01-01T00:00:00"/>
    <d v="2025-12-31T00:00:00"/>
    <m/>
    <s v="40223293"/>
    <s v="טרנס טרה אינווסטמנטס בע&quot;מ"/>
    <s v="520040312"/>
    <s v="3"/>
    <n v="856720.92"/>
    <s v="ILS"/>
    <n v="856720.92"/>
    <n v="75"/>
    <n v="642540.68999999994"/>
    <n v="735894.73"/>
    <n v="247345.5"/>
    <s v=""/>
    <x v="329"/>
    <s v="X"/>
    <n v="0"/>
    <s v="@FM@"/>
    <s v="99"/>
    <s v=""/>
    <s v="206787160"/>
    <s v=""/>
    <s v="שיקו סופרי"/>
    <n v="214180.23"/>
    <d v="2025-01-01T00:00:00"/>
    <d v="2025-12-31T00:00:00"/>
    <n v="11"/>
    <n v="7"/>
    <n v="4"/>
    <n v="75"/>
    <n v="0.63636363636363635"/>
    <x v="1"/>
    <x v="1"/>
  </r>
  <r>
    <m/>
    <m/>
    <x v="379"/>
    <x v="1"/>
    <s v="0800"/>
    <s v=""/>
    <d v="2025-01-19T00:00:00"/>
    <d v="2025-01-01T00:00:00"/>
    <d v="2025-12-31T00:00:00"/>
    <m/>
    <s v="41638902"/>
    <s v="פרחאת סאלח בע&quot;מ"/>
    <s v="514450410"/>
    <s v="3"/>
    <n v="162297.39000000001"/>
    <s v="ILS"/>
    <n v="162297.39000000001"/>
    <n v="25"/>
    <n v="40574.35"/>
    <n v="45988.79"/>
    <n v="143009.51"/>
    <s v=""/>
    <x v="330"/>
    <s v="X"/>
    <n v="0"/>
    <s v="@FM@"/>
    <s v="99"/>
    <s v=""/>
    <s v="206787160"/>
    <s v=""/>
    <s v="שיקו סופרי"/>
    <n v="121723.04"/>
    <d v="2025-01-01T00:00:00"/>
    <d v="2025-12-31T00:00:00"/>
    <n v="11"/>
    <n v="7"/>
    <n v="4"/>
    <n v="25"/>
    <n v="0.63636363636363635"/>
    <x v="1"/>
    <x v="1"/>
  </r>
  <r>
    <m/>
    <m/>
    <x v="380"/>
    <x v="1"/>
    <s v="0800"/>
    <s v=""/>
    <d v="2025-01-19T00:00:00"/>
    <d v="2025-01-01T00:00:00"/>
    <d v="2025-12-31T00:00:00"/>
    <m/>
    <s v="40449771"/>
    <s v="כלכלית ירושלים-כלל ביט"/>
    <s v="558010666"/>
    <s v="3"/>
    <n v="82610.86"/>
    <s v="ILS"/>
    <n v="82610.86"/>
    <n v="75"/>
    <n v="61958.16"/>
    <n v="79860.03"/>
    <n v="26950.2"/>
    <s v=""/>
    <x v="331"/>
    <s v="X"/>
    <n v="0"/>
    <s v="@FM@"/>
    <s v="99"/>
    <s v=""/>
    <s v="206787160"/>
    <s v=""/>
    <s v="שיקו סופרי"/>
    <n v="20652.71"/>
    <d v="2025-01-01T00:00:00"/>
    <d v="2025-12-31T00:00:00"/>
    <n v="11"/>
    <n v="7"/>
    <n v="4"/>
    <n v="75"/>
    <n v="0.63636363636363635"/>
    <x v="1"/>
    <x v="1"/>
  </r>
  <r>
    <m/>
    <m/>
    <x v="381"/>
    <x v="1"/>
    <s v="0800"/>
    <s v=""/>
    <d v="2025-01-19T00:00:00"/>
    <d v="2025-01-01T00:00:00"/>
    <d v="2025-12-31T00:00:00"/>
    <m/>
    <s v="40003383"/>
    <s v="מבנה נדל&quot;ן (כ.ד) בע&quot;מ"/>
    <s v="520024126"/>
    <s v="3"/>
    <n v="815616"/>
    <s v="ILS"/>
    <n v="815616"/>
    <n v="47.05"/>
    <n v="383736"/>
    <n v="441093.05"/>
    <n v="508052.19"/>
    <s v=""/>
    <x v="332"/>
    <s v="X"/>
    <n v="0"/>
    <s v="@FM@"/>
    <s v="99"/>
    <s v=""/>
    <s v="206787160"/>
    <s v=""/>
    <s v="שיקו סופרי"/>
    <n v="431880"/>
    <d v="2025-01-01T00:00:00"/>
    <d v="2025-12-31T00:00:00"/>
    <n v="11"/>
    <n v="7"/>
    <n v="4"/>
    <n v="47.05"/>
    <n v="0.63636363636363635"/>
    <x v="1"/>
    <x v="1"/>
  </r>
  <r>
    <m/>
    <m/>
    <x v="382"/>
    <x v="1"/>
    <s v="0800"/>
    <s v=""/>
    <d v="2025-01-19T00:00:00"/>
    <d v="2025-01-01T00:00:00"/>
    <d v="2025-12-31T00:00:00"/>
    <m/>
    <s v="40124641"/>
    <s v="מגדל חברה לביטוח בע&quot;מ - עוסק מורשה"/>
    <s v="520004896"/>
    <s v="3"/>
    <n v="102821.57"/>
    <s v="ILS"/>
    <n v="102821.57"/>
    <n v="75"/>
    <n v="77116.17"/>
    <n v="88646.87"/>
    <n v="30322.400000000001"/>
    <s v=""/>
    <x v="333"/>
    <s v="X"/>
    <n v="0"/>
    <s v="@FM@"/>
    <s v="99"/>
    <s v=""/>
    <s v="206787160"/>
    <s v=""/>
    <s v="שיקו סופרי"/>
    <n v="25705.39"/>
    <d v="2025-01-01T00:00:00"/>
    <d v="2025-12-31T00:00:00"/>
    <n v="11"/>
    <n v="7"/>
    <n v="4"/>
    <n v="75"/>
    <n v="0.63636363636363635"/>
    <x v="1"/>
    <x v="1"/>
  </r>
  <r>
    <m/>
    <m/>
    <x v="383"/>
    <x v="1"/>
    <s v="0800"/>
    <s v=""/>
    <d v="2025-01-19T00:00:00"/>
    <d v="2025-01-01T00:00:00"/>
    <d v="2025-12-31T00:00:00"/>
    <m/>
    <s v="40005124"/>
    <s v="מגדל שלום מאיר בעמ"/>
    <s v="520027269"/>
    <s v="3"/>
    <n v="272065.52"/>
    <s v="ILS"/>
    <n v="272065.52"/>
    <n v="46.7"/>
    <n v="127052.66"/>
    <n v="127025.14"/>
    <n v="145012.87"/>
    <s v=""/>
    <x v="334"/>
    <s v=""/>
    <n v="0"/>
    <s v="@FM@"/>
    <s v="99"/>
    <s v=""/>
    <s v="206787160"/>
    <s v=""/>
    <s v="שיקו סופרי"/>
    <n v="145012.87"/>
    <d v="2025-01-01T00:00:00"/>
    <d v="2025-12-31T00:00:00"/>
    <n v="11"/>
    <n v="7"/>
    <n v="4"/>
    <n v="46.7"/>
    <n v="0.63636363636363635"/>
    <x v="1"/>
    <x v="1"/>
  </r>
  <r>
    <m/>
    <m/>
    <x v="384"/>
    <x v="1"/>
    <s v="0800"/>
    <s v=""/>
    <d v="2025-01-19T00:00:00"/>
    <d v="2025-01-01T00:00:00"/>
    <d v="2025-12-31T00:00:00"/>
    <m/>
    <s v="40005124"/>
    <s v="מגדל שלום מאיר בעמ"/>
    <s v="520027269"/>
    <s v="3"/>
    <n v="543016.74"/>
    <s v="ILS"/>
    <n v="543016.74"/>
    <n v="58.33"/>
    <n v="316759.8"/>
    <n v="284452.15999999997"/>
    <n v="226256.97"/>
    <s v=""/>
    <x v="335"/>
    <s v=""/>
    <n v="0"/>
    <s v="@FM@"/>
    <s v="99"/>
    <s v=""/>
    <s v="206787160"/>
    <s v=""/>
    <s v="שיקו סופרי"/>
    <n v="226256.98"/>
    <d v="2025-01-01T00:00:00"/>
    <d v="2025-12-31T00:00:00"/>
    <n v="11"/>
    <n v="7"/>
    <n v="4"/>
    <n v="58.33"/>
    <n v="0.63636363636363635"/>
    <x v="1"/>
    <x v="1"/>
  </r>
  <r>
    <m/>
    <m/>
    <x v="385"/>
    <x v="1"/>
    <s v="0800"/>
    <s v=""/>
    <d v="2025-01-19T00:00:00"/>
    <d v="2025-01-01T00:00:00"/>
    <d v="2025-12-31T00:00:00"/>
    <m/>
    <s v="42474329"/>
    <s v="אחלה ניהול מגדל פטרה ראובן ברקת 5 נ"/>
    <s v="516722022"/>
    <s v="3"/>
    <n v="211194.98"/>
    <s v="ILS"/>
    <n v="211194.98"/>
    <n v="58.33"/>
    <n v="123192.13"/>
    <n v="177787.01"/>
    <n v="129447.61"/>
    <s v=""/>
    <x v="336"/>
    <s v="X"/>
    <n v="0"/>
    <s v="@FM@"/>
    <s v="99"/>
    <s v=""/>
    <s v="206787160"/>
    <s v=""/>
    <s v="שיקו סופרי"/>
    <n v="88002.87"/>
    <d v="2025-01-01T00:00:00"/>
    <d v="2025-12-31T00:00:00"/>
    <n v="11"/>
    <n v="7"/>
    <n v="4"/>
    <n v="58.33"/>
    <n v="0.63636363636363635"/>
    <x v="1"/>
    <x v="1"/>
  </r>
  <r>
    <m/>
    <m/>
    <x v="386"/>
    <x v="1"/>
    <s v="0800"/>
    <s v=""/>
    <d v="2025-01-19T00:00:00"/>
    <d v="2025-01-01T00:00:00"/>
    <d v="2025-12-31T00:00:00"/>
    <m/>
    <s v="40139427"/>
    <s v="מרכז עירוני ניהול ואחזקה )אילת( 099"/>
    <s v="511526394"/>
    <s v="3"/>
    <n v="48901.919999999998"/>
    <s v="ILS"/>
    <n v="48901.919999999998"/>
    <n v="42.71"/>
    <n v="20883.89"/>
    <n v="22609.24"/>
    <n v="28644.76"/>
    <s v=""/>
    <x v="337"/>
    <s v="X"/>
    <n v="0"/>
    <s v="@FM@"/>
    <s v="99"/>
    <s v=""/>
    <s v="206787160"/>
    <s v=""/>
    <s v="שיקו סופרי"/>
    <n v="28018.03"/>
    <d v="2025-01-01T00:00:00"/>
    <d v="2025-12-31T00:00:00"/>
    <n v="11"/>
    <n v="7"/>
    <n v="4"/>
    <n v="42.71"/>
    <n v="0.63636363636363635"/>
    <x v="1"/>
    <x v="1"/>
  </r>
  <r>
    <m/>
    <m/>
    <x v="387"/>
    <x v="1"/>
    <s v="0800"/>
    <s v=""/>
    <d v="2025-01-19T00:00:00"/>
    <d v="2025-01-01T00:00:00"/>
    <d v="2025-12-31T00:00:00"/>
    <m/>
    <s v="40007168"/>
    <s v="נכסי אריאל - ב.א. פתח תקוה, ניהול ב"/>
    <s v="512698168"/>
    <s v="3"/>
    <n v="274903.37"/>
    <s v="ILS"/>
    <n v="274903.37"/>
    <n v="50"/>
    <n v="206177.52"/>
    <n v="160893.87"/>
    <n v="163826.18"/>
    <s v=""/>
    <x v="338"/>
    <s v="X"/>
    <n v="0"/>
    <s v="@FM@"/>
    <s v="99"/>
    <s v=""/>
    <s v="206787160"/>
    <s v=""/>
    <s v="שיקו סופרי"/>
    <n v="137451.68"/>
    <d v="2025-01-01T00:00:00"/>
    <d v="2025-12-31T00:00:00"/>
    <n v="11"/>
    <n v="7"/>
    <n v="4"/>
    <n v="50"/>
    <n v="0.63636363636363635"/>
    <x v="1"/>
    <x v="1"/>
  </r>
  <r>
    <m/>
    <m/>
    <x v="388"/>
    <x v="1"/>
    <s v="0800"/>
    <s v=""/>
    <d v="2025-01-19T00:00:00"/>
    <d v="2025-01-01T00:00:00"/>
    <d v="2025-12-31T00:00:00"/>
    <m/>
    <s v="40006033"/>
    <s v="נכסי אריאל - פרוייקטים בע&quot;מ"/>
    <s v="511515900"/>
    <s v="3"/>
    <n v="472663.07"/>
    <s v="ILS"/>
    <n v="472663.07"/>
    <n v="50"/>
    <n v="236331.54"/>
    <n v="236331.54"/>
    <n v="236331.53"/>
    <s v=""/>
    <x v="339"/>
    <s v=""/>
    <n v="0"/>
    <s v="@FM@"/>
    <s v="99"/>
    <s v=""/>
    <s v="206787160"/>
    <s v=""/>
    <s v="שיקו סופרי"/>
    <n v="236331.53"/>
    <d v="2025-01-01T00:00:00"/>
    <d v="2025-12-31T00:00:00"/>
    <n v="11"/>
    <n v="7"/>
    <n v="4"/>
    <n v="50"/>
    <n v="0.63636363636363635"/>
    <x v="1"/>
    <x v="1"/>
  </r>
  <r>
    <m/>
    <m/>
    <x v="389"/>
    <x v="1"/>
    <s v="0800"/>
    <s v=""/>
    <d v="2025-01-19T00:00:00"/>
    <d v="2025-01-01T00:00:00"/>
    <d v="2025-12-31T00:00:00"/>
    <m/>
    <s v="40232241"/>
    <s v="נכסי אריאל ירושלים, ניהול בע&quot;מ"/>
    <s v="513897074"/>
    <s v="3"/>
    <n v="98100.479999999996"/>
    <s v="ILS"/>
    <n v="98100.479999999996"/>
    <n v="75"/>
    <n v="73575.360000000001"/>
    <n v="73367.520000000004"/>
    <n v="24525.119999999999"/>
    <s v=""/>
    <x v="340"/>
    <s v=""/>
    <n v="0"/>
    <s v="@FM@"/>
    <s v="99"/>
    <s v=""/>
    <s v="206787160"/>
    <s v=""/>
    <s v="שיקו סופרי"/>
    <n v="24525.119999999999"/>
    <d v="2025-01-01T00:00:00"/>
    <d v="2025-12-31T00:00:00"/>
    <n v="11"/>
    <n v="7"/>
    <n v="4"/>
    <n v="75"/>
    <n v="0.63636363636363635"/>
    <x v="1"/>
    <x v="1"/>
  </r>
  <r>
    <m/>
    <m/>
    <x v="390"/>
    <x v="1"/>
    <s v="0800"/>
    <s v=""/>
    <d v="2025-01-19T00:00:00"/>
    <d v="2025-01-01T00:00:00"/>
    <d v="2025-12-31T00:00:00"/>
    <m/>
    <s v="40007249"/>
    <s v="נכסי גולד סילבר אחזקות בע&quot;מ"/>
    <s v="513247106"/>
    <s v="3"/>
    <n v="241703.27"/>
    <s v="ILS"/>
    <n v="241703.27"/>
    <n v="33.33"/>
    <n v="80567.759999999995"/>
    <n v="169761.18"/>
    <n v="345396.88"/>
    <s v=""/>
    <x v="341"/>
    <s v="X"/>
    <n v="0"/>
    <s v="@FM@"/>
    <s v="99"/>
    <s v=""/>
    <s v="206787160"/>
    <s v=""/>
    <s v="שיקו סופרי"/>
    <n v="161135.51"/>
    <d v="2025-01-01T00:00:00"/>
    <d v="2025-12-31T00:00:00"/>
    <n v="11"/>
    <n v="7"/>
    <n v="4"/>
    <n v="33.33"/>
    <n v="0.63636363636363635"/>
    <x v="1"/>
    <x v="1"/>
  </r>
  <r>
    <m/>
    <m/>
    <x v="391"/>
    <x v="1"/>
    <s v="0800"/>
    <s v=""/>
    <d v="2025-01-19T00:00:00"/>
    <d v="2025-01-01T00:00:00"/>
    <d v="2025-12-31T00:00:00"/>
    <m/>
    <s v="40536902"/>
    <s v="נכסי הר חוצבים בע&quot;מ"/>
    <s v="511684052"/>
    <s v="3"/>
    <n v="259991.76"/>
    <s v="ILS"/>
    <n v="259991.76"/>
    <n v="50"/>
    <n v="194993.82"/>
    <n v="167154.26999999999"/>
    <n v="169146.18"/>
    <s v=""/>
    <x v="342"/>
    <s v="X"/>
    <n v="0"/>
    <s v="@FM@"/>
    <s v="99"/>
    <s v=""/>
    <s v="206787160"/>
    <s v=""/>
    <s v="שיקו סופרי"/>
    <n v="129995.88"/>
    <d v="2025-01-01T00:00:00"/>
    <d v="2025-12-31T00:00:00"/>
    <n v="11"/>
    <n v="7"/>
    <n v="4"/>
    <n v="50"/>
    <n v="0.63636363636363635"/>
    <x v="1"/>
    <x v="1"/>
  </r>
  <r>
    <m/>
    <m/>
    <x v="392"/>
    <x v="1"/>
    <s v="0800"/>
    <s v=""/>
    <d v="2025-01-19T00:00:00"/>
    <d v="2025-01-01T00:00:00"/>
    <d v="2025-12-31T00:00:00"/>
    <m/>
    <s v="40003296"/>
    <s v="קבוצת טראוב השקעות בע&quot;מ"/>
    <s v="511681967"/>
    <s v="3"/>
    <n v="608050.37"/>
    <s v="ILS"/>
    <n v="608050.37"/>
    <n v="85.25"/>
    <n v="456037.8"/>
    <n v="600662.38"/>
    <n v="202782.31"/>
    <s v=""/>
    <x v="343"/>
    <s v="X"/>
    <n v="0"/>
    <s v="@FM@"/>
    <s v="99"/>
    <s v=""/>
    <s v="206787160"/>
    <s v=""/>
    <s v="שיקו סופרי"/>
    <n v="152012.59"/>
    <d v="2025-01-01T00:00:00"/>
    <d v="2025-12-31T00:00:00"/>
    <n v="11"/>
    <n v="7"/>
    <n v="4"/>
    <n v="85.25"/>
    <n v="0.63636363636363635"/>
    <x v="1"/>
    <x v="1"/>
  </r>
  <r>
    <m/>
    <m/>
    <x v="393"/>
    <x v="1"/>
    <s v="0800"/>
    <s v=""/>
    <d v="2025-01-19T00:00:00"/>
    <d v="2025-01-01T00:00:00"/>
    <d v="2025-12-31T00:00:00"/>
    <m/>
    <s v="40205251"/>
    <s v="קל חן ניהול ואחזקות בע&quot;מ"/>
    <s v="513859348"/>
    <s v="3"/>
    <n v="196597.44"/>
    <s v="ILS"/>
    <n v="196597.44"/>
    <n v="75.349999999999994"/>
    <n v="148136.25"/>
    <n v="191206.24"/>
    <n v="64615.48"/>
    <s v=""/>
    <x v="344"/>
    <s v="X"/>
    <n v="0"/>
    <s v="@FM@"/>
    <s v="99"/>
    <s v=""/>
    <s v="206787160"/>
    <s v=""/>
    <s v="שיקו סופרי"/>
    <n v="48461.18"/>
    <d v="2025-01-01T00:00:00"/>
    <d v="2025-12-31T00:00:00"/>
    <n v="11"/>
    <n v="7"/>
    <n v="4"/>
    <n v="75.349999999999994"/>
    <n v="0.63636363636363635"/>
    <x v="1"/>
    <x v="1"/>
  </r>
  <r>
    <m/>
    <m/>
    <x v="394"/>
    <x v="1"/>
    <s v="0800"/>
    <s v=""/>
    <d v="2025-01-19T00:00:00"/>
    <d v="2025-01-01T00:00:00"/>
    <d v="2025-12-31T00:00:00"/>
    <m/>
    <s v="40941393"/>
    <s v="קפס-פרמה בע&quot;מ"/>
    <s v="510945355"/>
    <s v="3"/>
    <n v="75345.36"/>
    <s v="ILS"/>
    <n v="75345.36"/>
    <n v="75"/>
    <n v="56509.02"/>
    <n v="65383.360000000001"/>
    <n v="22064.720000000001"/>
    <s v=""/>
    <x v="345"/>
    <s v="X"/>
    <n v="0"/>
    <s v="@FM@"/>
    <s v="99"/>
    <s v=""/>
    <s v="206787160"/>
    <s v=""/>
    <s v="שיקו סופרי"/>
    <n v="18836.34"/>
    <d v="2025-01-01T00:00:00"/>
    <d v="2025-12-31T00:00:00"/>
    <n v="11"/>
    <n v="7"/>
    <n v="4"/>
    <n v="75"/>
    <n v="0.63636363636363635"/>
    <x v="1"/>
    <x v="1"/>
  </r>
  <r>
    <m/>
    <m/>
    <x v="395"/>
    <x v="1"/>
    <s v="0800"/>
    <s v=""/>
    <d v="2025-01-19T00:00:00"/>
    <d v="2025-01-01T00:00:00"/>
    <d v="2025-12-31T00:00:00"/>
    <m/>
    <s v="41611075"/>
    <s v="שהנאז ייזום והשקעות בע&quot;מ"/>
    <s v="513722983"/>
    <s v="3"/>
    <n v="187039.44"/>
    <s v="ILS"/>
    <n v="187039.44"/>
    <n v="50"/>
    <n v="93519.72"/>
    <n v="134772"/>
    <n v="138823.39000000001"/>
    <s v=""/>
    <x v="346"/>
    <s v="X"/>
    <n v="0"/>
    <s v="@FM@"/>
    <s v="99"/>
    <s v=""/>
    <s v="206787160"/>
    <s v=""/>
    <s v="שיקו סופרי"/>
    <n v="93519.72"/>
    <d v="2025-01-01T00:00:00"/>
    <d v="2025-12-31T00:00:00"/>
    <n v="11"/>
    <n v="7"/>
    <n v="4"/>
    <n v="50"/>
    <n v="0.63636363636363635"/>
    <x v="1"/>
    <x v="1"/>
  </r>
  <r>
    <m/>
    <m/>
    <x v="396"/>
    <x v="1"/>
    <s v="0800"/>
    <s v=""/>
    <d v="2025-01-19T00:00:00"/>
    <d v="2025-01-01T00:00:00"/>
    <d v="2025-12-31T00:00:00"/>
    <m/>
    <s v="40003406"/>
    <s v="קרדן נדל&quot;ן יזום ופיתוח בע&quot;מ"/>
    <s v="520041005"/>
    <s v="3"/>
    <n v="3187639.73"/>
    <s v="ILS"/>
    <n v="3187639.73"/>
    <n v="50"/>
    <n v="1593819.86"/>
    <n v="1842835.63"/>
    <n v="1874558.78"/>
    <s v=""/>
    <x v="347"/>
    <s v="X"/>
    <n v="0"/>
    <s v="@FM@"/>
    <s v="99"/>
    <s v=""/>
    <s v="206787160"/>
    <s v=""/>
    <s v="שיקו סופרי"/>
    <n v="1593819.86"/>
    <d v="2025-01-01T00:00:00"/>
    <d v="2025-12-31T00:00:00"/>
    <n v="11"/>
    <n v="7"/>
    <n v="4"/>
    <n v="50"/>
    <n v="0.63636363636363635"/>
    <x v="1"/>
    <x v="1"/>
  </r>
  <r>
    <m/>
    <m/>
    <x v="397"/>
    <x v="1"/>
    <s v="0800"/>
    <s v=""/>
    <d v="2025-01-19T00:00:00"/>
    <d v="2025-01-01T00:00:00"/>
    <d v="2025-12-31T00:00:00"/>
    <m/>
    <s v="41112642"/>
    <s v="קרית יצחק וולפסון"/>
    <s v="557410859"/>
    <s v="3"/>
    <n v="131857.92000000001"/>
    <s v="ILS"/>
    <n v="131857.92000000001"/>
    <n v="50"/>
    <n v="65928.960000000006"/>
    <n v="75916.09"/>
    <n v="77228.62"/>
    <s v=""/>
    <x v="348"/>
    <s v="X"/>
    <n v="0"/>
    <s v="@FM@"/>
    <s v="99"/>
    <s v=""/>
    <s v="206787160"/>
    <s v=""/>
    <s v="שיקו סופרי"/>
    <n v="65928.960000000006"/>
    <d v="2025-01-01T00:00:00"/>
    <d v="2025-12-31T00:00:00"/>
    <n v="11"/>
    <n v="7"/>
    <n v="4"/>
    <n v="50"/>
    <n v="0.63636363636363635"/>
    <x v="1"/>
    <x v="1"/>
  </r>
  <r>
    <m/>
    <m/>
    <x v="398"/>
    <x v="1"/>
    <s v="0800"/>
    <s v=""/>
    <d v="2025-01-19T00:00:00"/>
    <d v="2025-01-01T00:00:00"/>
    <d v="2025-12-31T00:00:00"/>
    <m/>
    <s v="40465938"/>
    <s v="קרית תעשיות עתירות מדע בע&quot;מ"/>
    <s v="510535420"/>
    <s v="3"/>
    <n v="547482.24"/>
    <s v="ILS"/>
    <n v="547482.24"/>
    <n v="75"/>
    <n v="410611.68"/>
    <n v="475120.26"/>
    <n v="160337.89000000001"/>
    <s v=""/>
    <x v="349"/>
    <s v="X"/>
    <n v="0"/>
    <s v="@FM@"/>
    <s v="99"/>
    <s v=""/>
    <s v="206787160"/>
    <s v=""/>
    <s v="שיקו סופרי"/>
    <n v="136870.56"/>
    <d v="2025-01-01T00:00:00"/>
    <d v="2025-12-31T00:00:00"/>
    <n v="11"/>
    <n v="7"/>
    <n v="4"/>
    <n v="75"/>
    <n v="0.63636363636363635"/>
    <x v="1"/>
    <x v="1"/>
  </r>
  <r>
    <m/>
    <m/>
    <x v="399"/>
    <x v="1"/>
    <s v="0800"/>
    <s v=""/>
    <d v="2025-01-19T00:00:00"/>
    <d v="2025-01-01T00:00:00"/>
    <d v="2025-12-31T00:00:00"/>
    <m/>
    <s v="41452882"/>
    <s v="ריט 1 בע&quot;מ- סלע קפיטל"/>
    <s v="558261715"/>
    <s v="3"/>
    <n v="184872.95999999999"/>
    <s v="ILS"/>
    <n v="184872.95999999999"/>
    <n v="75"/>
    <n v="138654.72"/>
    <n v="154540.07999999999"/>
    <n v="54392.32"/>
    <s v=""/>
    <x v="350"/>
    <s v="X"/>
    <n v="0"/>
    <s v="@FM@"/>
    <s v="99"/>
    <s v=""/>
    <s v="206787160"/>
    <s v=""/>
    <s v="שיקו סופרי"/>
    <n v="46218.239999999998"/>
    <d v="2025-01-01T00:00:00"/>
    <d v="2025-12-31T00:00:00"/>
    <n v="11"/>
    <n v="7"/>
    <n v="4"/>
    <n v="75"/>
    <n v="0.63636363636363635"/>
    <x v="1"/>
    <x v="1"/>
  </r>
  <r>
    <m/>
    <m/>
    <x v="400"/>
    <x v="2"/>
    <s v="0800"/>
    <s v=""/>
    <d v="2025-01-19T00:00:00"/>
    <d v="2025-01-01T00:00:00"/>
    <d v="2025-12-31T00:00:00"/>
    <m/>
    <s v="42493709"/>
    <s v="רמות ניהול בק טק בע&quot;מ"/>
    <s v="516725066"/>
    <s v="3"/>
    <n v="648018.24"/>
    <s v="ILS"/>
    <n v="648018.24"/>
    <n v="63.27"/>
    <n v="410031.12"/>
    <n v="517637.68"/>
    <n v="318937.87"/>
    <s v=""/>
    <x v="351"/>
    <s v="X"/>
    <n v="0"/>
    <s v="@FM@"/>
    <s v="99"/>
    <s v=""/>
    <s v="206787160"/>
    <s v=""/>
    <s v="שיקו סופרי"/>
    <n v="237987.12"/>
    <d v="2025-01-01T00:00:00"/>
    <d v="2025-12-31T00:00:00"/>
    <n v="11"/>
    <n v="7"/>
    <n v="4"/>
    <n v="63.27"/>
    <n v="0.63636363636363635"/>
    <x v="1"/>
    <x v="1"/>
  </r>
  <r>
    <m/>
    <m/>
    <x v="401"/>
    <x v="2"/>
    <s v="0800"/>
    <s v=""/>
    <d v="2025-01-19T00:00:00"/>
    <d v="2025-01-01T00:00:00"/>
    <d v="2025-12-31T00:00:00"/>
    <m/>
    <s v="42493709"/>
    <s v="רמות ניהול בק טק בע&quot;מ"/>
    <s v="516725066"/>
    <s v="3"/>
    <n v="484272"/>
    <s v="ILS"/>
    <n v="484272"/>
    <n v="75"/>
    <n v="363204"/>
    <n v="427019.2"/>
    <n v="144105.32999999999"/>
    <s v=""/>
    <x v="352"/>
    <s v="X"/>
    <n v="0"/>
    <s v="@FM@"/>
    <s v="99"/>
    <s v=""/>
    <s v="206787160"/>
    <s v=""/>
    <s v="שיקו סופרי"/>
    <n v="121068"/>
    <d v="2025-01-01T00:00:00"/>
    <d v="2025-12-31T00:00:00"/>
    <n v="11"/>
    <n v="7"/>
    <n v="4"/>
    <n v="75"/>
    <n v="0.63636363636363635"/>
    <x v="1"/>
    <x v="1"/>
  </r>
  <r>
    <m/>
    <m/>
    <x v="402"/>
    <x v="1"/>
    <s v="0800"/>
    <s v=""/>
    <d v="2025-01-19T00:00:00"/>
    <d v="2025-01-01T00:00:00"/>
    <d v="2025-12-31T00:00:00"/>
    <m/>
    <s v="40004287"/>
    <s v="שירותי מגדל העיר בירושלים (1980) בע"/>
    <s v="510850969"/>
    <s v="3"/>
    <n v="457252.46"/>
    <s v="ILS"/>
    <n v="457252.46"/>
    <n v="75"/>
    <n v="342939.36"/>
    <n v="342617.46"/>
    <n v="114313.12"/>
    <s v=""/>
    <x v="353"/>
    <s v=""/>
    <n v="0"/>
    <s v="@FM@"/>
    <s v="99"/>
    <s v=""/>
    <s v="206787160"/>
    <s v=""/>
    <s v="שיקו סופרי"/>
    <n v="114313.12"/>
    <d v="2025-01-01T00:00:00"/>
    <d v="2025-12-31T00:00:00"/>
    <n v="11"/>
    <n v="7"/>
    <n v="4"/>
    <n v="75"/>
    <n v="0.63636363636363635"/>
    <x v="1"/>
    <x v="1"/>
  </r>
  <r>
    <m/>
    <m/>
    <x v="403"/>
    <x v="1"/>
    <s v="0800"/>
    <s v=""/>
    <d v="2025-01-19T00:00:00"/>
    <d v="2025-01-01T00:00:00"/>
    <d v="2025-12-31T00:00:00"/>
    <m/>
    <s v="40285775"/>
    <s v="אדגר השקעות ופיתוח בע&quot;מ"/>
    <s v="520035171"/>
    <s v="6"/>
    <n v="3000282.22"/>
    <s v="ILS"/>
    <n v="3000282.22"/>
    <n v="63.91"/>
    <n v="0"/>
    <n v="2202501.6800000002"/>
    <n v="1262010.73"/>
    <s v=""/>
    <x v="354"/>
    <s v="X"/>
    <n v="0"/>
    <s v="@FM@"/>
    <s v="99"/>
    <s v=""/>
    <s v="206787160"/>
    <s v=""/>
    <s v="שיקו סופרי"/>
    <n v="1075117.83"/>
    <d v="2025-01-01T00:00:00"/>
    <d v="2025-12-31T00:00:00"/>
    <n v="11"/>
    <n v="7"/>
    <n v="4"/>
    <n v="63.91"/>
    <n v="0.63636363636363635"/>
    <x v="1"/>
    <x v="1"/>
  </r>
  <r>
    <m/>
    <m/>
    <x v="404"/>
    <x v="1"/>
    <s v="0800"/>
    <s v=""/>
    <d v="2025-01-19T00:00:00"/>
    <d v="2025-01-01T00:00:00"/>
    <d v="2025-12-31T00:00:00"/>
    <m/>
    <s v="42139225"/>
    <s v="אלטשולר שחם גמל ופנסיה בע&quot;מ"/>
    <s v="513173393"/>
    <s v="3"/>
    <n v="1740113.61"/>
    <s v="ILS"/>
    <n v="1740113.61"/>
    <n v="49.07"/>
    <n v="0"/>
    <n v="1007609.43"/>
    <n v="1037740.76"/>
    <s v=""/>
    <x v="355"/>
    <s v="X"/>
    <n v="0"/>
    <s v="@FM@"/>
    <s v="99"/>
    <s v=""/>
    <s v="206787160"/>
    <s v=""/>
    <s v="שיקו סופרי"/>
    <n v="870056.81"/>
    <d v="2025-01-01T00:00:00"/>
    <d v="2025-12-31T00:00:00"/>
    <n v="11"/>
    <n v="7"/>
    <n v="4"/>
    <n v="49.07"/>
    <n v="0.63636363636363635"/>
    <x v="1"/>
    <x v="1"/>
  </r>
  <r>
    <m/>
    <m/>
    <x v="405"/>
    <x v="1"/>
    <s v="0800"/>
    <s v=""/>
    <d v="2025-01-19T00:00:00"/>
    <d v="2025-01-01T00:00:00"/>
    <d v="2025-12-31T00:00:00"/>
    <m/>
    <s v="40007161"/>
    <s v="אשמורת ניהול נכסים בע&quot;מ"/>
    <s v="512620477"/>
    <s v="3"/>
    <n v="4739920.2"/>
    <s v="ILS"/>
    <n v="4739920.2"/>
    <n v="74.989999999999995"/>
    <n v="0"/>
    <n v="3554602.9"/>
    <n v="1184980.05"/>
    <s v=""/>
    <x v="356"/>
    <s v=""/>
    <n v="0"/>
    <s v="@FM@"/>
    <s v="99"/>
    <s v=""/>
    <s v="206787160"/>
    <s v=""/>
    <s v="שיקו סופרי"/>
    <n v="1184980.05"/>
    <d v="2025-01-01T00:00:00"/>
    <d v="2025-12-31T00:00:00"/>
    <n v="11"/>
    <n v="7"/>
    <n v="4"/>
    <n v="74.989999999999995"/>
    <n v="0.63636363636363635"/>
    <x v="1"/>
    <x v="1"/>
  </r>
  <r>
    <m/>
    <m/>
    <x v="406"/>
    <x v="1"/>
    <s v="0800"/>
    <s v=""/>
    <d v="2025-01-19T00:00:00"/>
    <d v="2025-01-01T00:00:00"/>
    <d v="2025-12-31T00:00:00"/>
    <m/>
    <s v="42374601"/>
    <s v="הראל פנסיה וגמל בע&quot;מ"/>
    <s v="512267592"/>
    <s v="3"/>
    <n v="573867.27"/>
    <s v="ILS"/>
    <n v="573867.27"/>
    <n v="49.5"/>
    <n v="0"/>
    <n v="332597.11"/>
    <n v="342233.67"/>
    <s v=""/>
    <x v="355"/>
    <s v="X"/>
    <n v="0"/>
    <s v="@FM@"/>
    <s v="99"/>
    <s v=""/>
    <s v="206787160"/>
    <s v=""/>
    <s v="שיקו סופרי"/>
    <n v="286933.64"/>
    <d v="2025-01-01T00:00:00"/>
    <d v="2025-12-31T00:00:00"/>
    <n v="11"/>
    <n v="7"/>
    <n v="4"/>
    <n v="49.5"/>
    <n v="0.63636363636363635"/>
    <x v="1"/>
    <x v="1"/>
  </r>
  <r>
    <m/>
    <m/>
    <x v="407"/>
    <x v="1"/>
    <s v="0800"/>
    <s v=""/>
    <d v="2025-01-19T00:00:00"/>
    <d v="2025-01-01T00:00:00"/>
    <d v="2025-12-31T00:00:00"/>
    <m/>
    <s v="40004238"/>
    <s v="כלליר תפעול ואחזקה בע&quot;מ"/>
    <s v="510671456"/>
    <s v="3"/>
    <n v="321541.25"/>
    <s v="ILS"/>
    <n v="321541.25"/>
    <n v="49.39"/>
    <n v="0"/>
    <n v="158823.32"/>
    <n v="162714.6"/>
    <s v=""/>
    <x v="357"/>
    <s v=""/>
    <n v="0"/>
    <s v="@FM@"/>
    <s v="99"/>
    <s v=""/>
    <s v="206787160"/>
    <s v=""/>
    <s v="שיקו סופרי"/>
    <n v="162714.59"/>
    <d v="2025-01-01T00:00:00"/>
    <d v="2025-12-31T00:00:00"/>
    <n v="11"/>
    <n v="7"/>
    <n v="4"/>
    <n v="49.39"/>
    <n v="0.63636363636363635"/>
    <x v="1"/>
    <x v="1"/>
  </r>
  <r>
    <m/>
    <m/>
    <x v="408"/>
    <x v="1"/>
    <s v="0800"/>
    <s v=""/>
    <d v="2025-01-20T00:00:00"/>
    <d v="2025-01-01T00:00:00"/>
    <d v="2025-12-31T00:00:00"/>
    <m/>
    <s v="41584887"/>
    <s v="חייל נכסים (1991) בע&quot;מ"/>
    <s v="511624306"/>
    <s v="3"/>
    <n v="494641.8"/>
    <s v="ILS"/>
    <n v="494641.8"/>
    <n v="75"/>
    <n v="12997.62"/>
    <n v="389200.53"/>
    <n v="131829.65"/>
    <s v=""/>
    <x v="358"/>
    <s v="X"/>
    <n v="0"/>
    <s v="@FM@"/>
    <s v="99"/>
    <s v=""/>
    <s v="206787160"/>
    <s v=""/>
    <s v="שיקו סופרי"/>
    <n v="123660.45"/>
    <d v="2025-01-01T00:00:00"/>
    <d v="2025-12-31T00:00:00"/>
    <n v="11"/>
    <n v="7"/>
    <n v="4"/>
    <n v="75"/>
    <n v="0.63636363636363635"/>
    <x v="1"/>
    <x v="1"/>
  </r>
  <r>
    <m/>
    <m/>
    <x v="409"/>
    <x v="1"/>
    <s v="0800"/>
    <s v=""/>
    <d v="2025-01-20T00:00:00"/>
    <d v="2025-01-01T00:00:00"/>
    <d v="2025-12-31T00:00:00"/>
    <m/>
    <s v="40215614"/>
    <s v="נכסי אריאל - קריית הממשלה רבין ב',"/>
    <s v="513604033"/>
    <s v="3"/>
    <n v="7902878.7999999998"/>
    <s v="ILS"/>
    <n v="7902878.7999999998"/>
    <n v="50"/>
    <n v="0"/>
    <n v="3951452.83"/>
    <n v="3951389.34"/>
    <s v=""/>
    <x v="359"/>
    <s v=""/>
    <n v="0"/>
    <s v="@FM@"/>
    <s v="99"/>
    <s v=""/>
    <s v="206787160"/>
    <s v=""/>
    <s v="שיקו סופרי"/>
    <n v="3951389.35"/>
    <d v="2025-01-01T00:00:00"/>
    <d v="2025-12-31T00:00:00"/>
    <n v="11"/>
    <n v="7"/>
    <n v="4"/>
    <n v="50"/>
    <n v="0.63636363636363635"/>
    <x v="1"/>
    <x v="1"/>
  </r>
  <r>
    <m/>
    <m/>
    <x v="410"/>
    <x v="1"/>
    <s v="0800"/>
    <s v=""/>
    <d v="2025-01-20T00:00:00"/>
    <d v="2025-01-01T00:00:00"/>
    <d v="2025-12-31T00:00:00"/>
    <m/>
    <s v="41579650"/>
    <s v="שיכון ובינוי -סולל בונה נצרת עילית"/>
    <s v="550278196"/>
    <s v="3"/>
    <n v="6672758.4000000004"/>
    <s v="ILS"/>
    <n v="6672758.4000000004"/>
    <n v="70.06"/>
    <n v="0"/>
    <n v="4674690.21"/>
    <n v="1668189.6"/>
    <s v=""/>
    <x v="360"/>
    <s v=""/>
    <n v="0"/>
    <s v="@FM@"/>
    <s v="99"/>
    <s v=""/>
    <s v="206787160"/>
    <s v=""/>
    <s v="שיקו סופרי"/>
    <n v="1668189.6"/>
    <d v="2025-01-01T00:00:00"/>
    <d v="2025-12-31T00:00:00"/>
    <n v="11"/>
    <n v="7"/>
    <n v="4"/>
    <n v="70.06"/>
    <n v="0.63636363636363635"/>
    <x v="1"/>
    <x v="1"/>
  </r>
  <r>
    <m/>
    <m/>
    <x v="411"/>
    <x v="1"/>
    <s v="0800"/>
    <s v=""/>
    <d v="2025-01-20T00:00:00"/>
    <d v="2025-01-01T00:00:00"/>
    <d v="2025-12-31T00:00:00"/>
    <m/>
    <s v="40291095"/>
    <s v="קרן הסיטי בע&quot;מ"/>
    <s v="512535253"/>
    <s v="3"/>
    <n v="385475.56"/>
    <s v="ILS"/>
    <n v="385475.56"/>
    <n v="74.31"/>
    <n v="0"/>
    <n v="363752.45"/>
    <n v="123391.09"/>
    <s v=""/>
    <x v="361"/>
    <s v="X"/>
    <n v="0"/>
    <s v="@FM@"/>
    <s v="99"/>
    <s v=""/>
    <s v="206787160"/>
    <s v=""/>
    <s v="שיקו סופרי"/>
    <n v="96368.89"/>
    <d v="2025-01-01T00:00:00"/>
    <d v="2025-12-31T00:00:00"/>
    <n v="11"/>
    <n v="7"/>
    <n v="4"/>
    <n v="74.31"/>
    <n v="0.63636363636363635"/>
    <x v="1"/>
    <x v="1"/>
  </r>
  <r>
    <m/>
    <m/>
    <x v="412"/>
    <x v="1"/>
    <s v="0800"/>
    <s v=""/>
    <d v="2025-01-20T00:00:00"/>
    <d v="2025-01-01T00:00:00"/>
    <d v="2025-12-31T00:00:00"/>
    <m/>
    <s v="40503336"/>
    <s v="רמות מגדלי הבירה בע&quot;מ"/>
    <s v="513656819"/>
    <s v="3"/>
    <n v="2846677.42"/>
    <s v="ILS"/>
    <n v="2846677.42"/>
    <n v="74.94"/>
    <n v="0"/>
    <n v="2133421.83"/>
    <n v="711669.35"/>
    <s v=""/>
    <x v="362"/>
    <s v=""/>
    <n v="0"/>
    <s v="@FM@"/>
    <s v="99"/>
    <s v=""/>
    <s v="206787160"/>
    <s v=""/>
    <s v="שיקו סופרי"/>
    <n v="711669.35"/>
    <d v="2025-01-01T00:00:00"/>
    <d v="2025-12-31T00:00:00"/>
    <n v="11"/>
    <n v="7"/>
    <n v="4"/>
    <n v="74.94"/>
    <n v="0.63636363636363635"/>
    <x v="1"/>
    <x v="1"/>
  </r>
  <r>
    <m/>
    <m/>
    <x v="413"/>
    <x v="1"/>
    <s v="0800"/>
    <s v=""/>
    <d v="2025-01-20T00:00:00"/>
    <d v="2025-01-01T00:00:00"/>
    <d v="2025-12-31T00:00:00"/>
    <m/>
    <s v="70004542"/>
    <s v="נציגות בית אגרון"/>
    <s v=""/>
    <s v="3"/>
    <n v="242568"/>
    <s v="ILS"/>
    <n v="242568"/>
    <n v="75"/>
    <n v="181926"/>
    <n v="181926"/>
    <n v="60642"/>
    <s v=""/>
    <x v="363"/>
    <s v=""/>
    <n v="0"/>
    <s v="@FM@"/>
    <s v="99"/>
    <s v=""/>
    <s v="206787160"/>
    <s v=""/>
    <s v="שיקו סופרי"/>
    <n v="60642"/>
    <d v="2025-01-01T00:00:00"/>
    <d v="2025-12-31T00:00:00"/>
    <n v="11"/>
    <n v="7"/>
    <n v="4"/>
    <n v="75"/>
    <n v="0.63636363636363635"/>
    <x v="1"/>
    <x v="1"/>
  </r>
  <r>
    <m/>
    <m/>
    <x v="414"/>
    <x v="1"/>
    <s v="0800"/>
    <s v=""/>
    <d v="2025-01-21T00:00:00"/>
    <d v="2025-01-01T00:00:00"/>
    <d v="2025-12-31T00:00:00"/>
    <m/>
    <s v="40004927"/>
    <s v="מחצית היובל בע&quot;מ"/>
    <s v="512686114"/>
    <s v="6"/>
    <n v="257924.4"/>
    <s v="ILS"/>
    <n v="257924.4"/>
    <n v="33.549999999999997"/>
    <n v="0"/>
    <n v="101947.34"/>
    <n v="202587.32"/>
    <s v=""/>
    <x v="364"/>
    <s v="X"/>
    <n v="0"/>
    <s v="@FM@"/>
    <s v="99"/>
    <s v=""/>
    <s v="206787160"/>
    <s v=""/>
    <s v="שיקו סופרי"/>
    <n v="171385.56"/>
    <d v="2025-01-01T00:00:00"/>
    <d v="2025-12-31T00:00:00"/>
    <n v="11"/>
    <n v="7"/>
    <n v="4"/>
    <n v="33.549999999999997"/>
    <n v="0.63636363636363635"/>
    <x v="1"/>
    <x v="1"/>
  </r>
  <r>
    <m/>
    <m/>
    <x v="415"/>
    <x v="1"/>
    <s v="0800"/>
    <s v=""/>
    <d v="2025-01-21T00:00:00"/>
    <d v="2025-01-01T00:00:00"/>
    <d v="2025-12-31T00:00:00"/>
    <m/>
    <s v="70000038"/>
    <s v="ועד בית קדושי קהיר - חולון"/>
    <s v=""/>
    <s v="3"/>
    <n v="54424.08"/>
    <s v="ILS"/>
    <n v="54424.08"/>
    <n v="50"/>
    <n v="27212.04"/>
    <n v="27212.04"/>
    <n v="27212.04"/>
    <s v=""/>
    <x v="365"/>
    <s v=""/>
    <n v="0"/>
    <s v="@FM@"/>
    <s v="99"/>
    <s v=""/>
    <s v="206787160"/>
    <s v=""/>
    <s v="שיקו סופרי"/>
    <n v="27212.04"/>
    <d v="2025-01-01T00:00:00"/>
    <d v="2025-12-31T00:00:00"/>
    <n v="11"/>
    <n v="7"/>
    <n v="4"/>
    <n v="50"/>
    <n v="0.63636363636363635"/>
    <x v="1"/>
    <x v="1"/>
  </r>
  <r>
    <m/>
    <m/>
    <x v="416"/>
    <x v="2"/>
    <s v="0800"/>
    <s v=""/>
    <d v="2025-01-26T00:00:00"/>
    <d v="2025-01-26T00:00:00"/>
    <d v="2025-12-31T00:00:00"/>
    <m/>
    <s v="50101784"/>
    <s v="SLL SRL"/>
    <s v=""/>
    <s v="2"/>
    <n v="56500"/>
    <s v="USD"/>
    <n v="201987.5"/>
    <n v="27.87"/>
    <n v="42600"/>
    <n v="55891.199999999997"/>
    <n v="159087.5"/>
    <s v=""/>
    <x v="366"/>
    <s v=""/>
    <n v="0"/>
    <s v="@FM@"/>
    <s v="23"/>
    <s v="57"/>
    <s v="206787160"/>
    <s v=""/>
    <s v=""/>
    <n v="159087.5"/>
    <d v="2025-01-26T00:00:00"/>
    <d v="2025-12-31T00:00:00"/>
    <n v="11"/>
    <n v="6"/>
    <n v="4"/>
    <n v="27.87"/>
    <n v="0.54545454545454541"/>
    <x v="1"/>
    <x v="1"/>
  </r>
  <r>
    <m/>
    <m/>
    <x v="417"/>
    <x v="1"/>
    <s v="0800"/>
    <s v=""/>
    <d v="2025-02-05T00:00:00"/>
    <d v="2024-12-08T00:00:00"/>
    <d v="2025-06-30T00:00:00"/>
    <m/>
    <s v="40011862"/>
    <s v="ארדן קונטרול-טק בע&quot;מ"/>
    <s v="511018913"/>
    <s v="3"/>
    <n v="401742.8"/>
    <s v="ILS"/>
    <n v="401742.8"/>
    <n v="0"/>
    <n v="0"/>
    <n v="0"/>
    <n v="401742.8"/>
    <s v=""/>
    <x v="367"/>
    <s v=""/>
    <n v="0"/>
    <s v="@FM@"/>
    <s v="23"/>
    <s v="01"/>
    <s v="206787160"/>
    <s v=""/>
    <s v="נעמה נעמי שלום שמואל"/>
    <n v="401742.8"/>
    <d v="2024-12-08T00:00:00"/>
    <d v="2025-06-30T00:00:00"/>
    <n v="6"/>
    <n v="7"/>
    <n v="-1"/>
    <n v="0"/>
    <n v="1.1666666666666667"/>
    <x v="0"/>
    <x v="1"/>
  </r>
  <r>
    <m/>
    <m/>
    <x v="418"/>
    <x v="3"/>
    <s v="0800"/>
    <s v=""/>
    <d v="2025-02-26T00:00:00"/>
    <d v="2025-01-01T00:00:00"/>
    <d v="2025-12-31T00:00:00"/>
    <m/>
    <s v="20000231"/>
    <s v="עירית נצרת"/>
    <s v="500273008"/>
    <s v="3"/>
    <n v="65000"/>
    <s v="ILS"/>
    <n v="65000"/>
    <n v="25.79"/>
    <n v="0"/>
    <n v="16764.900000000001"/>
    <n v="48235.1"/>
    <s v=""/>
    <x v="368"/>
    <s v=""/>
    <n v="0"/>
    <s v="@FM@"/>
    <s v="90"/>
    <s v=""/>
    <s v="206787160"/>
    <s v=""/>
    <s v="שיקו סופרי"/>
    <n v="48235.1"/>
    <d v="2025-01-01T00:00:00"/>
    <d v="2025-12-31T00:00:00"/>
    <n v="11"/>
    <n v="7"/>
    <n v="4"/>
    <n v="25.79"/>
    <n v="0.63636363636363635"/>
    <x v="1"/>
    <x v="1"/>
  </r>
  <r>
    <m/>
    <m/>
    <x v="419"/>
    <x v="0"/>
    <s v="0800"/>
    <s v=""/>
    <d v="2025-03-02T00:00:00"/>
    <d v="2024-09-23T00:00:00"/>
    <d v="2025-03-31T00:00:00"/>
    <m/>
    <s v="40007169"/>
    <s v="מח 10 בע&quot;מ"/>
    <s v="512705146"/>
    <s v="3"/>
    <n v="284852"/>
    <s v="ILS"/>
    <n v="284852"/>
    <n v="81.680000000000007"/>
    <n v="234214.43"/>
    <n v="232671.05"/>
    <n v="52180.95"/>
    <s v=""/>
    <x v="369"/>
    <s v=""/>
    <n v="0"/>
    <s v="@FM@"/>
    <s v="23"/>
    <s v="01"/>
    <s v="206787160"/>
    <s v=" 42,913.20"/>
    <s v="לימור ניזרי"/>
    <n v="52180.95"/>
    <d v="2024-09-23T00:00:00"/>
    <d v="2025-03-31T00:00:00"/>
    <n v="6"/>
    <n v="10"/>
    <n v="-4"/>
    <n v="81.680000000000007"/>
    <n v="1.6666666666666667"/>
    <x v="1"/>
    <x v="1"/>
  </r>
  <r>
    <m/>
    <m/>
    <x v="420"/>
    <x v="0"/>
    <s v="0800"/>
    <s v=""/>
    <d v="2025-03-18T00:00:00"/>
    <d v="2025-01-01T00:00:00"/>
    <d v="2025-12-31T00:00:00"/>
    <m/>
    <s v="40004272"/>
    <s v="ע.מי.ש.ב. שרותים בע&quot;מ"/>
    <s v="510802325"/>
    <s v="3"/>
    <n v="17358030.100000001"/>
    <s v="ILS"/>
    <n v="17358030.100000001"/>
    <n v="36.83"/>
    <n v="6546881.9299999997"/>
    <n v="6444583.8700000001"/>
    <n v="11262469.5"/>
    <s v=""/>
    <x v="370"/>
    <s v="X"/>
    <n v="0"/>
    <s v="@FM@"/>
    <s v="01"/>
    <s v=""/>
    <s v="206787160"/>
    <s v="  8,395,317.43"/>
    <s v="ירון זוהר"/>
    <n v="10964515.380000001"/>
    <d v="2025-01-01T00:00:00"/>
    <d v="2025-12-31T00:00:00"/>
    <n v="11"/>
    <n v="7"/>
    <n v="4"/>
    <n v="36.83"/>
    <n v="0.63636363636363635"/>
    <x v="1"/>
    <x v="1"/>
  </r>
  <r>
    <m/>
    <m/>
    <x v="421"/>
    <x v="3"/>
    <s v="0800"/>
    <s v=""/>
    <d v="2025-03-18T00:00:00"/>
    <d v="2025-01-02T00:00:00"/>
    <d v="2025-12-31T00:00:00"/>
    <m/>
    <s v="42052596"/>
    <s v="צבעים בצלחת בע&quot;מ"/>
    <s v="515816916"/>
    <s v="1"/>
    <n v="826000"/>
    <s v="ILS"/>
    <n v="826000"/>
    <n v="44.39"/>
    <n v="0"/>
    <n v="366648.86"/>
    <n v="459351.14"/>
    <s v=""/>
    <x v="371"/>
    <s v=""/>
    <n v="0"/>
    <s v="@FM@"/>
    <s v="01"/>
    <s v=""/>
    <s v="206787160"/>
    <s v=""/>
    <s v="הדר גור"/>
    <n v="459351.14"/>
    <d v="2025-01-02T00:00:00"/>
    <d v="2025-12-31T00:00:00"/>
    <n v="11"/>
    <n v="7"/>
    <n v="4"/>
    <n v="44.39"/>
    <n v="0.63636363636363635"/>
    <x v="1"/>
    <x v="1"/>
  </r>
  <r>
    <m/>
    <m/>
    <x v="422"/>
    <x v="1"/>
    <s v="0800"/>
    <s v=""/>
    <d v="2025-03-23T00:00:00"/>
    <d v="2025-02-09T00:00:00"/>
    <d v="2025-12-31T00:00:00"/>
    <m/>
    <s v="40004697"/>
    <s v="רמות מ.א. ניהול ותחזוקה (1993) בע&quot;מ"/>
    <s v="511845497"/>
    <s v="3"/>
    <n v="3313922.32"/>
    <s v="ILS"/>
    <n v="3313922.32"/>
    <n v="53.06"/>
    <n v="2485441.7400000002"/>
    <n v="1758275.22"/>
    <n v="864765.88"/>
    <s v=""/>
    <x v="372"/>
    <s v="X"/>
    <n v="0"/>
    <s v="@FM@"/>
    <s v="99"/>
    <s v=""/>
    <s v="206787160"/>
    <s v=""/>
    <s v="שיקו סופרי"/>
    <n v="828480.58"/>
    <d v="2025-02-09T00:00:00"/>
    <d v="2025-12-31T00:00:00"/>
    <n v="10"/>
    <n v="5"/>
    <n v="4"/>
    <n v="53.06"/>
    <n v="0.5"/>
    <x v="1"/>
    <x v="1"/>
  </r>
  <r>
    <m/>
    <m/>
    <x v="423"/>
    <x v="0"/>
    <s v="0800"/>
    <s v=""/>
    <d v="2025-04-01T00:00:00"/>
    <d v="2025-02-01T00:00:00"/>
    <d v="2025-06-30T00:00:00"/>
    <m/>
    <s v="40011874"/>
    <s v="אלקטרה אפ אם- אחזקת מבנים ומערכות ב"/>
    <s v="511095853"/>
    <s v="3"/>
    <n v="1243465.1200000001"/>
    <s v="ILS"/>
    <n v="1243465.1200000001"/>
    <n v="0"/>
    <n v="0"/>
    <n v="0"/>
    <n v="1306339.19"/>
    <s v=""/>
    <x v="373"/>
    <s v="X"/>
    <n v="0"/>
    <s v="@FM@"/>
    <s v="01"/>
    <s v=""/>
    <s v="206787160"/>
    <s v="  1,053,784.00"/>
    <s v="ירון זוהר"/>
    <n v="1243465.1200000001"/>
    <d v="2025-02-01T00:00:00"/>
    <d v="2025-06-30T00:00:00"/>
    <n v="4"/>
    <n v="6"/>
    <n v="-1"/>
    <n v="0"/>
    <n v="1.5"/>
    <x v="0"/>
    <x v="1"/>
  </r>
  <r>
    <m/>
    <m/>
    <x v="424"/>
    <x v="2"/>
    <s v="0800"/>
    <s v=""/>
    <d v="2025-04-02T00:00:00"/>
    <d v="2024-10-01T00:00:00"/>
    <d v="2025-12-31T00:00:00"/>
    <m/>
    <s v="42209514"/>
    <s v="קמפוס אלקטרום בע&quot;מ"/>
    <s v="516245263"/>
    <s v="3"/>
    <n v="1716136.09"/>
    <s v="ILS"/>
    <n v="1716136.09"/>
    <n v="58.97"/>
    <n v="1489254.03"/>
    <n v="1182206.6499999999"/>
    <n v="604747.62"/>
    <s v=""/>
    <x v="374"/>
    <s v="X"/>
    <n v="0"/>
    <s v="@FM@"/>
    <s v="99"/>
    <s v=""/>
    <s v="206787160"/>
    <s v=""/>
    <s v="שיקו סופרי"/>
    <n v="567194.47"/>
    <d v="2024-10-01T00:00:00"/>
    <d v="2025-12-31T00:00:00"/>
    <n v="14"/>
    <n v="10"/>
    <n v="4"/>
    <n v="58.97"/>
    <n v="0.7142857142857143"/>
    <x v="1"/>
    <x v="1"/>
  </r>
  <r>
    <m/>
    <m/>
    <x v="425"/>
    <x v="0"/>
    <s v="0800"/>
    <s v=""/>
    <d v="2025-04-20T00:00:00"/>
    <d v="2025-01-01T00:00:00"/>
    <d v="2025-10-31T00:00:00"/>
    <s v="סתיו יצקן יפת"/>
    <s v="40004327"/>
    <s v="כץ משלוח בינעירוני מהיר בע&quot;מ"/>
    <s v="510990997"/>
    <s v="3"/>
    <n v="1104358.98"/>
    <s v="ILS"/>
    <n v="1104358.98"/>
    <n v="27.32"/>
    <n v="303737.78000000003"/>
    <n v="343379.77"/>
    <n v="919164.33"/>
    <s v=""/>
    <x v="375"/>
    <s v="X"/>
    <n v="0"/>
    <s v="@FM@"/>
    <s v="01"/>
    <s v=""/>
    <s v="206787160"/>
    <s v="623,177.04"/>
    <s v="מירב כהן"/>
    <n v="802664.76"/>
    <d v="2025-01-01T00:00:00"/>
    <d v="2025-10-31T00:00:00"/>
    <n v="9"/>
    <n v="7"/>
    <n v="2"/>
    <n v="27.32"/>
    <n v="0.77777777777777779"/>
    <x v="0"/>
    <x v="1"/>
  </r>
  <r>
    <m/>
    <m/>
    <x v="426"/>
    <x v="0"/>
    <s v="0800"/>
    <s v=""/>
    <d v="2017-01-09T00:00:00"/>
    <m/>
    <m/>
    <s v="עזרא זאב גוטרמן"/>
    <s v="40001337"/>
    <s v="גרפיטי - שיווק ציוד משרדי ונייר בע&quot;"/>
    <s v="511846156"/>
    <s v="3"/>
    <n v="3210.65"/>
    <s v="ILS"/>
    <n v="3210.65"/>
    <n v="71.83"/>
    <n v="2300.5300000000002"/>
    <n v="2300.54"/>
    <n v="910.04"/>
    <s v=""/>
    <x v="376"/>
    <s v=""/>
    <n v="0"/>
    <s v="@FM@"/>
    <s v="07"/>
    <s v=""/>
    <s v="332622802"/>
    <s v=""/>
    <s v="מאיה לוי"/>
    <n v="910.04"/>
    <d v="2017-01-09T00:00:00"/>
    <d v="2025-12-31T00:00:00"/>
    <n v="107"/>
    <n v="102"/>
    <n v="4"/>
    <n v="71.83"/>
    <n v="0.95327102803738317"/>
    <x v="1"/>
    <x v="1"/>
  </r>
  <r>
    <m/>
    <m/>
    <x v="427"/>
    <x v="0"/>
    <s v="0800"/>
    <s v=""/>
    <d v="2017-01-16T00:00:00"/>
    <m/>
    <m/>
    <m/>
    <s v="40001337"/>
    <s v="גרפיטי - שיווק ציוד משרדי ונייר בע&quot;"/>
    <s v="511846156"/>
    <s v="3"/>
    <n v="2812.75"/>
    <s v="ILS"/>
    <n v="2812.75"/>
    <n v="64.23"/>
    <n v="1801.03"/>
    <n v="1801"/>
    <n v="1011.43"/>
    <s v=""/>
    <x v="377"/>
    <s v=""/>
    <n v="0"/>
    <s v="@FM@"/>
    <s v="07"/>
    <s v=""/>
    <s v="332622802"/>
    <s v=""/>
    <s v=""/>
    <n v="1011.43"/>
    <d v="2017-01-16T00:00:00"/>
    <d v="2025-12-31T00:00:00"/>
    <n v="107"/>
    <n v="102"/>
    <n v="4"/>
    <n v="64.23"/>
    <n v="0.95327102803738317"/>
    <x v="1"/>
    <x v="1"/>
  </r>
  <r>
    <m/>
    <m/>
    <x v="428"/>
    <x v="0"/>
    <s v="0800"/>
    <s v=""/>
    <d v="2017-02-19T00:00:00"/>
    <m/>
    <m/>
    <m/>
    <s v="40001337"/>
    <s v="גרפיטי - שיווק ציוד משרדי ונייר בע&quot;"/>
    <s v="511846156"/>
    <s v="3"/>
    <n v="7144.74"/>
    <s v="ILS"/>
    <n v="7144.74"/>
    <n v="94.93"/>
    <n v="6779.88"/>
    <n v="6779.9"/>
    <n v="364.86"/>
    <s v=""/>
    <x v="378"/>
    <s v=""/>
    <n v="0"/>
    <s v="@FM@"/>
    <s v="07"/>
    <s v=""/>
    <s v="332622802"/>
    <s v=""/>
    <s v=""/>
    <n v="364.86"/>
    <d v="2017-02-19T00:00:00"/>
    <d v="2025-12-31T00:00:00"/>
    <n v="106"/>
    <n v="101"/>
    <n v="4"/>
    <n v="94.93"/>
    <n v="0.95283018867924529"/>
    <x v="1"/>
    <x v="1"/>
  </r>
  <r>
    <m/>
    <m/>
    <x v="429"/>
    <x v="0"/>
    <s v="0800"/>
    <s v=""/>
    <d v="2017-04-27T00:00:00"/>
    <m/>
    <m/>
    <s v="עזרא זאב גוטרמן"/>
    <s v="40001337"/>
    <s v="גרפיטי - שיווק ציוד משרדי ונייר בע&quot;"/>
    <s v="511846156"/>
    <s v="3"/>
    <n v="17156.599999999999"/>
    <s v="ILS"/>
    <n v="17156.599999999999"/>
    <n v="97.07"/>
    <n v="16649.29"/>
    <n v="16649.240000000002"/>
    <n v="507.2"/>
    <s v=""/>
    <x v="379"/>
    <s v=""/>
    <n v="0"/>
    <s v="@FM@"/>
    <s v="07"/>
    <s v=""/>
    <s v="332622802"/>
    <s v=""/>
    <s v="ענת דקל"/>
    <n v="507.21"/>
    <d v="2017-04-27T00:00:00"/>
    <d v="2025-12-31T00:00:00"/>
    <n v="104"/>
    <n v="99"/>
    <n v="4"/>
    <n v="97.07"/>
    <n v="0.95192307692307687"/>
    <x v="1"/>
    <x v="1"/>
  </r>
  <r>
    <m/>
    <m/>
    <x v="430"/>
    <x v="0"/>
    <s v="0800"/>
    <s v=""/>
    <d v="2025-04-02T00:00:00"/>
    <m/>
    <m/>
    <s v="שוהם אבינועם"/>
    <s v="40001103"/>
    <s v="קרביץ )4791( בעמ"/>
    <s v="510674039"/>
    <s v="3"/>
    <n v="17454.43"/>
    <s v="ILS"/>
    <n v="17454.43"/>
    <n v="96.58"/>
    <n v="17268.97"/>
    <n v="16858.310000000001"/>
    <n v="191.83"/>
    <s v=""/>
    <x v="380"/>
    <s v="X"/>
    <n v="0"/>
    <s v="@FM@"/>
    <s v="07"/>
    <s v=""/>
    <s v="315174656"/>
    <s v=""/>
    <s v="רדה שוחט אלון"/>
    <n v="185.46"/>
    <d v="2025-04-02T00:00:00"/>
    <d v="2025-12-31T00:00:00"/>
    <n v="8"/>
    <n v="4"/>
    <n v="4"/>
    <n v="96.58"/>
    <n v="0.5"/>
    <x v="1"/>
    <x v="1"/>
  </r>
  <r>
    <m/>
    <m/>
    <x v="431"/>
    <x v="0"/>
    <s v="0800"/>
    <s v=""/>
    <d v="2025-05-22T00:00:00"/>
    <m/>
    <m/>
    <s v="שוהם אבינועם"/>
    <s v="40001103"/>
    <s v="קרביץ )4791( בעמ"/>
    <s v="510674039"/>
    <s v="3"/>
    <n v="6278.53"/>
    <s v="ILS"/>
    <n v="6278.53"/>
    <n v="0"/>
    <n v="0"/>
    <n v="0"/>
    <n v="6493.64"/>
    <s v=""/>
    <x v="381"/>
    <s v="X"/>
    <n v="0"/>
    <s v="@FM@"/>
    <s v="07"/>
    <s v=""/>
    <s v="315174656"/>
    <s v=""/>
    <s v="רדה שוחט אלון"/>
    <n v="6278.53"/>
    <d v="2025-05-22T00:00:00"/>
    <d v="2025-12-31T00:00:00"/>
    <n v="7"/>
    <n v="2"/>
    <n v="4"/>
    <n v="0"/>
    <n v="0.2857142857142857"/>
    <x v="2"/>
    <x v="1"/>
  </r>
  <r>
    <m/>
    <m/>
    <x v="432"/>
    <x v="0"/>
    <s v="0800"/>
    <s v=""/>
    <d v="2020-04-23T00:00:00"/>
    <d v="2020-04-01T00:00:00"/>
    <d v="2024-09-30T00:00:00"/>
    <s v="שיקו סופרי"/>
    <s v="40319842"/>
    <s v="ע.ר.ד. הובלות דוד בע&quot;מ"/>
    <s v="513415455"/>
    <s v="3"/>
    <n v="8207099.5499999998"/>
    <s v="ILS"/>
    <n v="8207099.5499999998"/>
    <n v="99.04"/>
    <n v="7473864.9500000002"/>
    <n v="7720765.4100000001"/>
    <n v="90847.23"/>
    <s v=""/>
    <x v="382"/>
    <s v="X"/>
    <n v="0"/>
    <s v="@FM@"/>
    <s v="01"/>
    <s v=""/>
    <s v="055630974"/>
    <s v=" 24,940.83"/>
    <s v="דליה בנימין"/>
    <n v="79100.37"/>
    <d v="2020-04-01T00:00:00"/>
    <d v="2024-09-30T00:00:00"/>
    <n v="53"/>
    <n v="64"/>
    <n v="-10"/>
    <n v="99.04"/>
    <n v="1.2075471698113207"/>
    <x v="1"/>
    <x v="1"/>
  </r>
  <r>
    <m/>
    <m/>
    <x v="433"/>
    <x v="0"/>
    <s v="0800"/>
    <s v=""/>
    <d v="2022-06-14T00:00:00"/>
    <d v="2023-01-01T00:00:00"/>
    <d v="2025-02-28T00:00:00"/>
    <m/>
    <s v="40006977"/>
    <s v="אי.טי.טי.אי )שיווק( בע&quot;מ"/>
    <s v="510908361"/>
    <s v="3"/>
    <n v="1004705.13"/>
    <s v="ILS"/>
    <n v="1004705.13"/>
    <n v="96.31"/>
    <n v="993338.22"/>
    <n v="990519.08"/>
    <n v="43405.32"/>
    <s v=""/>
    <x v="293"/>
    <s v="X"/>
    <n v="0"/>
    <s v="@FM@"/>
    <s v="01"/>
    <s v=""/>
    <s v="055630974"/>
    <s v="  4,002.02"/>
    <s v="לילית ביטון"/>
    <n v="37087.519999999997"/>
    <d v="2023-01-01T00:00:00"/>
    <d v="2025-02-28T00:00:00"/>
    <n v="25"/>
    <n v="31"/>
    <n v="-5"/>
    <n v="96.31"/>
    <n v="1.24"/>
    <x v="1"/>
    <x v="1"/>
  </r>
  <r>
    <m/>
    <m/>
    <x v="434"/>
    <x v="1"/>
    <s v="0800"/>
    <s v=""/>
    <d v="2024-01-29T00:00:00"/>
    <d v="2024-01-01T00:00:00"/>
    <d v="2024-12-31T00:00:00"/>
    <m/>
    <s v="40524900"/>
    <s v="ים חניונים - קריית הלאום ראשון לציו"/>
    <s v="514174416"/>
    <s v="3"/>
    <n v="87792"/>
    <s v="ILS"/>
    <n v="87792"/>
    <n v="78.33"/>
    <n v="68302.600000000006"/>
    <n v="68028.84"/>
    <n v="19021.599999999999"/>
    <s v=""/>
    <x v="383"/>
    <s v=""/>
    <n v="0"/>
    <s v="@FM@"/>
    <s v="23"/>
    <s v="01"/>
    <s v="055630974"/>
    <s v=""/>
    <s v="שיקו סופרי"/>
    <n v="19021.599999999999"/>
    <d v="2024-01-01T00:00:00"/>
    <d v="2024-12-31T00:00:00"/>
    <n v="11"/>
    <n v="19"/>
    <n v="-7"/>
    <n v="78.33"/>
    <n v="1.7272727272727273"/>
    <x v="1"/>
    <x v="1"/>
  </r>
  <r>
    <m/>
    <m/>
    <x v="435"/>
    <x v="1"/>
    <s v="0800"/>
    <s v=""/>
    <d v="2024-01-29T00:00:00"/>
    <d v="2024-01-01T00:00:00"/>
    <d v="2024-12-31T00:00:00"/>
    <m/>
    <s v="41579650"/>
    <s v="שיכון ובינוי -סולל בונה נצרת עילית"/>
    <s v="550278196"/>
    <s v="3"/>
    <n v="1488999.05"/>
    <s v="ILS"/>
    <n v="1488999.05"/>
    <n v="74.930000000000007"/>
    <n v="0"/>
    <n v="1276878.5"/>
    <n v="350811.2"/>
    <s v=""/>
    <x v="384"/>
    <s v="X"/>
    <n v="0"/>
    <s v="@FM@"/>
    <s v="07"/>
    <s v=""/>
    <s v="055630974"/>
    <s v=""/>
    <s v="שיקו סופרי"/>
    <n v="295916.77"/>
    <d v="2024-01-01T00:00:00"/>
    <d v="2024-12-31T00:00:00"/>
    <n v="11"/>
    <n v="19"/>
    <n v="-7"/>
    <n v="74.930000000000007"/>
    <n v="1.7272727272727273"/>
    <x v="1"/>
    <x v="1"/>
  </r>
  <r>
    <m/>
    <m/>
    <x v="436"/>
    <x v="1"/>
    <s v="0800"/>
    <s v=""/>
    <d v="2024-01-29T00:00:00"/>
    <d v="2024-01-01T00:00:00"/>
    <d v="2024-12-31T00:00:00"/>
    <m/>
    <s v="41081899"/>
    <s v="מיקדן חניון בית קרדן בע&quot;מ"/>
    <s v="513450551"/>
    <s v="3"/>
    <n v="144432"/>
    <s v="ILS"/>
    <n v="144432"/>
    <n v="78.75"/>
    <n v="112776.3"/>
    <n v="128172.72"/>
    <n v="36097.919999999998"/>
    <s v=""/>
    <x v="385"/>
    <s v="X"/>
    <n v="0"/>
    <s v="@FM@"/>
    <s v="07"/>
    <s v=""/>
    <s v="055630974"/>
    <s v=""/>
    <s v="שיקו סופרי"/>
    <n v="30691.8"/>
    <d v="2024-01-01T00:00:00"/>
    <d v="2024-12-31T00:00:00"/>
    <n v="11"/>
    <n v="19"/>
    <n v="-7"/>
    <n v="78.75"/>
    <n v="1.7272727272727273"/>
    <x v="1"/>
    <x v="1"/>
  </r>
  <r>
    <m/>
    <m/>
    <x v="437"/>
    <x v="1"/>
    <s v="0800"/>
    <s v=""/>
    <d v="2024-01-29T00:00:00"/>
    <d v="2024-01-01T00:00:00"/>
    <d v="2025-12-31T00:00:00"/>
    <m/>
    <s v="41081899"/>
    <s v="מיקדן חניון בית קרדן בע&quot;מ"/>
    <s v="513450551"/>
    <s v="3"/>
    <n v="54320.1"/>
    <s v="ILS"/>
    <n v="54320.1"/>
    <n v="69.61"/>
    <n v="37592.1"/>
    <n v="42085.65"/>
    <n v="19464.57"/>
    <s v=""/>
    <x v="386"/>
    <s v="X"/>
    <n v="0"/>
    <s v="@FM@"/>
    <s v="23"/>
    <s v="01"/>
    <s v="055630974"/>
    <s v=""/>
    <s v="שיקו סופרי"/>
    <n v="16549.5"/>
    <d v="2024-01-01T00:00:00"/>
    <d v="2025-12-31T00:00:00"/>
    <n v="23"/>
    <n v="19"/>
    <n v="4"/>
    <n v="69.61"/>
    <n v="0.82608695652173914"/>
    <x v="1"/>
    <x v="1"/>
  </r>
  <r>
    <m/>
    <m/>
    <x v="438"/>
    <x v="1"/>
    <s v="0800"/>
    <s v=""/>
    <d v="2024-01-30T00:00:00"/>
    <d v="2024-01-01T00:00:00"/>
    <d v="2024-12-31T00:00:00"/>
    <m/>
    <s v="40004927"/>
    <s v="מחצית היובל בע&quot;מ"/>
    <s v="512686114"/>
    <s v="3"/>
    <n v="702100"/>
    <s v="ILS"/>
    <n v="702100"/>
    <n v="96.23"/>
    <n v="0"/>
    <n v="956851.62"/>
    <n v="37928.949999999997"/>
    <s v=""/>
    <x v="387"/>
    <s v="X"/>
    <n v="0"/>
    <s v="@FM@"/>
    <s v="07"/>
    <s v=""/>
    <s v="055630974"/>
    <s v=""/>
    <s v="שיקו סופרי"/>
    <n v="26454.07"/>
    <d v="2024-01-01T00:00:00"/>
    <d v="2024-12-31T00:00:00"/>
    <n v="11"/>
    <n v="19"/>
    <n v="-7"/>
    <n v="96.23"/>
    <n v="1.7272727272727273"/>
    <x v="1"/>
    <x v="1"/>
  </r>
  <r>
    <m/>
    <m/>
    <x v="439"/>
    <x v="1"/>
    <s v="0800"/>
    <s v=""/>
    <d v="2024-01-30T00:00:00"/>
    <d v="2024-01-01T00:00:00"/>
    <d v="2025-12-31T00:00:00"/>
    <m/>
    <s v="40001471"/>
    <s v="אשמורת תיכונה בע&quot;מ"/>
    <s v="512574948"/>
    <s v="3"/>
    <n v="1858725.35"/>
    <s v="ILS"/>
    <n v="1858725.35"/>
    <n v="48.69"/>
    <n v="0"/>
    <n v="1346988.52"/>
    <n v="581036.41"/>
    <s v=""/>
    <x v="388"/>
    <s v="X"/>
    <n v="0"/>
    <s v="@FM@"/>
    <s v="07"/>
    <s v=""/>
    <s v="055630974"/>
    <s v=""/>
    <s v="שיקו סופרי"/>
    <n v="371722.11"/>
    <d v="2024-01-01T00:00:00"/>
    <d v="2025-12-31T00:00:00"/>
    <n v="23"/>
    <n v="19"/>
    <n v="4"/>
    <n v="48.69"/>
    <n v="0.82608695652173914"/>
    <x v="0"/>
    <x v="1"/>
  </r>
  <r>
    <m/>
    <m/>
    <x v="440"/>
    <x v="1"/>
    <s v="0800"/>
    <s v=""/>
    <d v="2024-01-30T00:00:00"/>
    <d v="2024-01-01T00:00:00"/>
    <d v="2024-12-31T00:00:00"/>
    <m/>
    <s v="40465938"/>
    <s v="קרית תעשיות עתירות מדע בע&quot;מ"/>
    <s v="510535420"/>
    <s v="3"/>
    <n v="228684"/>
    <s v="ILS"/>
    <n v="228684"/>
    <n v="71.209999999999994"/>
    <n v="161460"/>
    <n v="194486.88"/>
    <n v="82384.84"/>
    <s v=""/>
    <x v="182"/>
    <s v="X"/>
    <n v="0"/>
    <s v="@FM@"/>
    <s v="07"/>
    <s v=""/>
    <s v="055630974"/>
    <s v=""/>
    <s v="שיקו סופרי"/>
    <n v="65844"/>
    <d v="2024-01-01T00:00:00"/>
    <d v="2024-12-31T00:00:00"/>
    <n v="11"/>
    <n v="19"/>
    <n v="-7"/>
    <n v="71.209999999999994"/>
    <n v="1.7272727272727273"/>
    <x v="1"/>
    <x v="1"/>
  </r>
  <r>
    <m/>
    <m/>
    <x v="441"/>
    <x v="1"/>
    <s v="0800"/>
    <s v=""/>
    <d v="2024-01-30T00:00:00"/>
    <d v="2024-01-01T00:00:00"/>
    <d v="2024-12-31T00:00:00"/>
    <m/>
    <s v="42139225"/>
    <s v="אלטשולר שחם גמל ופנסיה בע&quot;מ"/>
    <s v="513173393"/>
    <s v="3"/>
    <n v="342672"/>
    <s v="ILS"/>
    <n v="342672"/>
    <n v="75.2"/>
    <n v="0"/>
    <n v="303662.21999999997"/>
    <n v="104515.45"/>
    <s v=""/>
    <x v="165"/>
    <s v="X"/>
    <n v="0"/>
    <s v="@FM@"/>
    <s v="07"/>
    <s v=""/>
    <s v="055630974"/>
    <s v=""/>
    <s v="שיקו סופרי"/>
    <n v="84978.880000000005"/>
    <d v="2024-01-01T00:00:00"/>
    <d v="2024-12-31T00:00:00"/>
    <n v="11"/>
    <n v="19"/>
    <n v="-7"/>
    <n v="75.2"/>
    <n v="1.7272727272727273"/>
    <x v="1"/>
    <x v="1"/>
  </r>
  <r>
    <m/>
    <m/>
    <x v="442"/>
    <x v="1"/>
    <s v="0800"/>
    <s v=""/>
    <d v="2024-02-14T00:00:00"/>
    <d v="2024-01-01T00:00:00"/>
    <d v="2024-12-31T00:00:00"/>
    <m/>
    <s v="40003406"/>
    <s v="קרדן נדל&quot;ן יזום ופיתוח בע&quot;מ"/>
    <s v="520041005"/>
    <s v="3"/>
    <n v="1185900"/>
    <s v="ILS"/>
    <n v="1185900"/>
    <n v="92.24"/>
    <n v="1084590"/>
    <n v="1228060.3"/>
    <n v="108252.13"/>
    <s v=""/>
    <x v="389"/>
    <s v="X"/>
    <n v="0"/>
    <s v="@FM@"/>
    <s v="07"/>
    <s v=""/>
    <s v="055630974"/>
    <s v=""/>
    <s v="שיקו סופרי"/>
    <n v="92040"/>
    <d v="2024-01-01T00:00:00"/>
    <d v="2024-12-31T00:00:00"/>
    <n v="11"/>
    <n v="19"/>
    <n v="-7"/>
    <n v="92.24"/>
    <n v="1.7272727272727273"/>
    <x v="1"/>
    <x v="1"/>
  </r>
  <r>
    <m/>
    <m/>
    <x v="443"/>
    <x v="0"/>
    <s v="0800"/>
    <s v=""/>
    <d v="2024-02-15T00:00:00"/>
    <d v="2024-01-01T00:00:00"/>
    <d v="2024-12-31T00:00:00"/>
    <m/>
    <s v="40148536"/>
    <s v="אחוזות החוף בע'מ"/>
    <s v="510266208"/>
    <s v="3"/>
    <n v="50427.3"/>
    <s v="ILS"/>
    <n v="50427.3"/>
    <n v="98.12"/>
    <n v="49778.95"/>
    <n v="49479.05"/>
    <n v="948.25"/>
    <s v=""/>
    <x v="390"/>
    <s v=""/>
    <n v="0"/>
    <s v="@FM@"/>
    <s v="23"/>
    <s v="57"/>
    <s v="055630974"/>
    <s v="211.72"/>
    <s v="שיקו סופרי"/>
    <n v="948.25"/>
    <d v="2024-01-01T00:00:00"/>
    <d v="2024-12-31T00:00:00"/>
    <n v="11"/>
    <n v="19"/>
    <n v="-7"/>
    <n v="98.12"/>
    <n v="1.7272727272727273"/>
    <x v="1"/>
    <x v="1"/>
  </r>
  <r>
    <m/>
    <m/>
    <x v="444"/>
    <x v="2"/>
    <s v="0800"/>
    <s v=""/>
    <d v="2024-12-31T00:00:00"/>
    <d v="2024-12-31T00:00:00"/>
    <d v="2025-01-31T00:00:00"/>
    <m/>
    <s v="10000642"/>
    <s v="מטה חשכ&quot;ל-מנהלת הבינוי"/>
    <s v=""/>
    <s v="3"/>
    <n v="2161497.7999999998"/>
    <s v="ILS"/>
    <n v="2161497.7999999998"/>
    <n v="100"/>
    <n v="2161497.7999999998"/>
    <n v="2161497.7999999998"/>
    <n v="0"/>
    <s v=""/>
    <x v="391"/>
    <s v=""/>
    <n v="0"/>
    <s v="@FM@"/>
    <s v="85"/>
    <s v=""/>
    <s v="055630974"/>
    <s v=""/>
    <s v=""/>
    <n v="0"/>
    <d v="2024-12-31T00:00:00"/>
    <d v="2025-01-31T00:00:00"/>
    <n v="1"/>
    <n v="7"/>
    <n v="-6"/>
    <n v="100"/>
    <n v="7"/>
    <x v="1"/>
    <x v="1"/>
  </r>
  <r>
    <m/>
    <s v="052"/>
    <x v="445"/>
    <x v="3"/>
    <s v="0800"/>
    <s v=""/>
    <d v="2025-07-27T00:00:00"/>
    <d v="2025-07-01T00:00:00"/>
    <d v="2025-12-31T00:00:00"/>
    <s v="שיקו סופרי"/>
    <s v="10000002"/>
    <s v="החשב הכללי"/>
    <s v="500100136"/>
    <s v="1"/>
    <n v="8000000"/>
    <s v="ILS"/>
    <n v="8000000"/>
    <n v="0"/>
    <n v="0"/>
    <n v="0"/>
    <n v="8000000"/>
    <s v=""/>
    <x v="392"/>
    <s v=""/>
    <n v="0"/>
    <s v=""/>
    <s v="85"/>
    <s v=""/>
    <s v="055630974"/>
    <s v=""/>
    <s v=""/>
    <n v="8000000"/>
    <d v="2025-07-01T00:00:00"/>
    <d v="2025-12-31T00:00:00"/>
    <n v="5"/>
    <n v="1"/>
    <n v="4"/>
    <n v="0"/>
    <n v="0.2"/>
    <x v="2"/>
    <x v="1"/>
  </r>
  <r>
    <m/>
    <s v="053"/>
    <x v="446"/>
    <x v="0"/>
    <s v="0800"/>
    <s v=""/>
    <d v="2022-02-07T00:00:00"/>
    <m/>
    <m/>
    <s v="דניאל בן שטרית"/>
    <s v="40001103"/>
    <s v="קרביץ )4791( בעמ"/>
    <s v="510674039"/>
    <s v="3"/>
    <n v="39267.040000000001"/>
    <s v="ILS"/>
    <n v="39267.040000000001"/>
    <n v="98.15"/>
    <n v="36907.339999999997"/>
    <n v="38219.370000000003"/>
    <n v="2489"/>
    <s v=""/>
    <x v="393"/>
    <s v="X"/>
    <n v="0"/>
    <s v="@FM@"/>
    <s v="07"/>
    <s v=""/>
    <s v="054860499"/>
    <s v=""/>
    <s v="יאיר אבוחצירה"/>
    <n v="2151.7399999999998"/>
    <d v="2022-02-07T00:00:00"/>
    <d v="2025-12-31T00:00:00"/>
    <n v="46"/>
    <n v="41"/>
    <n v="4"/>
    <n v="98.15"/>
    <n v="0.89130434782608692"/>
    <x v="1"/>
    <x v="1"/>
  </r>
  <r>
    <m/>
    <m/>
    <x v="447"/>
    <x v="2"/>
    <s v="0800"/>
    <s v=""/>
    <d v="2022-04-05T00:00:00"/>
    <m/>
    <m/>
    <m/>
    <s v="40188339"/>
    <s v="אלקטרו קובי בע&quot;מ"/>
    <s v="511534893"/>
    <s v="3"/>
    <n v="2921.28"/>
    <s v="ILS"/>
    <n v="2921.28"/>
    <n v="86.93"/>
    <n v="2531.88"/>
    <n v="2536.71"/>
    <n v="389.4"/>
    <s v=""/>
    <x v="394"/>
    <s v=""/>
    <n v="0"/>
    <s v="@FM@"/>
    <s v="23"/>
    <s v="57"/>
    <s v="054860499"/>
    <s v=""/>
    <s v="אורטל מויאל"/>
    <n v="389.4"/>
    <d v="2022-04-05T00:00:00"/>
    <d v="2025-12-31T00:00:00"/>
    <n v="44"/>
    <n v="39"/>
    <n v="4"/>
    <n v="86.93"/>
    <n v="0.88636363636363635"/>
    <x v="1"/>
    <x v="1"/>
  </r>
  <r>
    <m/>
    <m/>
    <x v="448"/>
    <x v="2"/>
    <s v="0800"/>
    <s v=""/>
    <d v="2022-06-01T00:00:00"/>
    <m/>
    <m/>
    <m/>
    <s v="42363145"/>
    <s v="טרקלין חשמל - מוצרי צריכה בע&quot;מ"/>
    <s v="512946500"/>
    <s v="3"/>
    <n v="5599.87"/>
    <s v="ILS"/>
    <n v="5599.87"/>
    <n v="60.2"/>
    <n v="3356.73"/>
    <n v="3353.64"/>
    <n v="2232.56"/>
    <s v=""/>
    <x v="395"/>
    <s v=""/>
    <n v="0"/>
    <s v="@FM@"/>
    <s v="23"/>
    <s v="57"/>
    <s v="054860499"/>
    <s v=""/>
    <s v="פרח מזרחי"/>
    <n v="2243.14"/>
    <d v="2022-06-01T00:00:00"/>
    <d v="2025-12-31T00:00:00"/>
    <n v="42"/>
    <n v="38"/>
    <n v="4"/>
    <n v="60.2"/>
    <n v="0.90476190476190477"/>
    <x v="1"/>
    <x v="1"/>
  </r>
  <r>
    <m/>
    <m/>
    <x v="449"/>
    <x v="0"/>
    <s v="0800"/>
    <s v=""/>
    <d v="2022-06-14T00:00:00"/>
    <m/>
    <m/>
    <m/>
    <s v="40188339"/>
    <s v="אלקטרו קובי בע&quot;מ"/>
    <s v="511534893"/>
    <s v="3"/>
    <n v="7104.99"/>
    <s v="ILS"/>
    <n v="7104.99"/>
    <n v="91.48"/>
    <n v="6491.16"/>
    <n v="6492.21"/>
    <n v="611.24"/>
    <s v=""/>
    <x v="396"/>
    <s v=""/>
    <n v="0"/>
    <s v="@FM@"/>
    <s v="23"/>
    <s v="57"/>
    <s v="054860499"/>
    <s v=""/>
    <s v="נורית יוחאי"/>
    <n v="611.24"/>
    <d v="2022-06-14T00:00:00"/>
    <d v="2025-12-31T00:00:00"/>
    <n v="42"/>
    <n v="37"/>
    <n v="4"/>
    <n v="91.48"/>
    <n v="0.88095238095238093"/>
    <x v="1"/>
    <x v="1"/>
  </r>
  <r>
    <m/>
    <m/>
    <x v="450"/>
    <x v="0"/>
    <s v="0800"/>
    <s v=""/>
    <d v="2022-09-12T00:00:00"/>
    <m/>
    <m/>
    <m/>
    <s v="40001103"/>
    <s v="קרביץ )4791( בעמ"/>
    <s v="510674039"/>
    <s v="3"/>
    <n v="4919.12"/>
    <s v="ILS"/>
    <n v="4919.12"/>
    <n v="87.34"/>
    <n v="4900.7"/>
    <n v="4593.17"/>
    <n v="755.5"/>
    <s v=""/>
    <x v="397"/>
    <s v="X"/>
    <n v="0"/>
    <s v="@FM@"/>
    <s v="07"/>
    <s v=""/>
    <s v="054860499"/>
    <s v=""/>
    <s v="חופית זהוראי"/>
    <n v="653.13"/>
    <d v="2022-09-12T00:00:00"/>
    <d v="2025-12-31T00:00:00"/>
    <n v="39"/>
    <n v="34"/>
    <n v="4"/>
    <n v="87.34"/>
    <n v="0.87179487179487181"/>
    <x v="1"/>
    <x v="1"/>
  </r>
  <r>
    <m/>
    <m/>
    <x v="451"/>
    <x v="0"/>
    <s v="0800"/>
    <s v=""/>
    <d v="2022-09-12T00:00:00"/>
    <m/>
    <m/>
    <m/>
    <s v="40001103"/>
    <s v="קרביץ )4791( בעמ"/>
    <s v="510674039"/>
    <s v="3"/>
    <n v="36896.519999999997"/>
    <s v="ILS"/>
    <n v="36896.519999999997"/>
    <n v="81.48"/>
    <n v="27603.62"/>
    <n v="29818.240000000002"/>
    <n v="10488.64"/>
    <s v=""/>
    <x v="398"/>
    <s v="X"/>
    <n v="0"/>
    <s v="@FM@"/>
    <s v="07"/>
    <s v=""/>
    <s v="054860499"/>
    <s v=""/>
    <s v="יאיר אבוחצירה"/>
    <n v="9067.4699999999993"/>
    <d v="2022-09-12T00:00:00"/>
    <d v="2025-12-31T00:00:00"/>
    <n v="39"/>
    <n v="34"/>
    <n v="4"/>
    <n v="81.48"/>
    <n v="0.87179487179487181"/>
    <x v="1"/>
    <x v="1"/>
  </r>
  <r>
    <m/>
    <m/>
    <x v="452"/>
    <x v="0"/>
    <s v="0800"/>
    <s v=""/>
    <d v="2022-10-23T00:00:00"/>
    <m/>
    <m/>
    <m/>
    <s v="40001103"/>
    <s v="קרביץ )4791( בעמ"/>
    <s v="510674039"/>
    <s v="3"/>
    <n v="6663.13"/>
    <s v="ILS"/>
    <n v="6663.13"/>
    <n v="97.7"/>
    <n v="6508.79"/>
    <n v="6984.83"/>
    <n v="178.53"/>
    <s v=""/>
    <x v="399"/>
    <s v="X"/>
    <n v="0"/>
    <s v="@FM@"/>
    <s v="07"/>
    <s v=""/>
    <s v="054860499"/>
    <s v=""/>
    <s v="רדה שוחט אלון"/>
    <n v="154.34"/>
    <d v="2022-10-23T00:00:00"/>
    <d v="2025-12-31T00:00:00"/>
    <n v="38"/>
    <n v="33"/>
    <n v="4"/>
    <n v="97.7"/>
    <n v="0.86842105263157898"/>
    <x v="1"/>
    <x v="1"/>
  </r>
  <r>
    <m/>
    <m/>
    <x v="453"/>
    <x v="0"/>
    <s v="0800"/>
    <s v=""/>
    <d v="2022-10-23T00:00:00"/>
    <m/>
    <m/>
    <m/>
    <s v="40001103"/>
    <s v="קרביץ )4791( בעמ"/>
    <s v="510674039"/>
    <s v="3"/>
    <n v="905.96"/>
    <s v="ILS"/>
    <n v="905.96"/>
    <n v="85.1"/>
    <n v="769.04"/>
    <n v="825.29"/>
    <n v="157.09"/>
    <s v=""/>
    <x v="400"/>
    <s v="X"/>
    <n v="0"/>
    <s v="@FM@"/>
    <s v="07"/>
    <s v=""/>
    <s v="054860499"/>
    <s v=""/>
    <s v="יפית גורדון"/>
    <n v="135.81"/>
    <d v="2022-10-23T00:00:00"/>
    <d v="2025-12-31T00:00:00"/>
    <n v="38"/>
    <n v="33"/>
    <n v="4"/>
    <n v="85.1"/>
    <n v="0.86842105263157898"/>
    <x v="1"/>
    <x v="1"/>
  </r>
  <r>
    <m/>
    <m/>
    <x v="454"/>
    <x v="0"/>
    <s v="0800"/>
    <s v=""/>
    <d v="2022-11-17T00:00:00"/>
    <m/>
    <m/>
    <m/>
    <s v="40001103"/>
    <s v="קרביץ )4791( בעמ"/>
    <s v="510674039"/>
    <s v="3"/>
    <n v="1123.6400000000001"/>
    <s v="ILS"/>
    <n v="1123.6400000000001"/>
    <n v="90.62"/>
    <n v="1017.44"/>
    <n v="1091.8399999999999"/>
    <n v="122.85"/>
    <s v=""/>
    <x v="401"/>
    <s v="X"/>
    <n v="0"/>
    <s v="@FM@"/>
    <s v="07"/>
    <s v=""/>
    <s v="054860499"/>
    <s v=""/>
    <s v="רוחמה שמואלי"/>
    <n v="106.2"/>
    <d v="2022-11-17T00:00:00"/>
    <d v="2025-12-31T00:00:00"/>
    <n v="37"/>
    <n v="32"/>
    <n v="4"/>
    <n v="90.62"/>
    <n v="0.86486486486486491"/>
    <x v="1"/>
    <x v="1"/>
  </r>
  <r>
    <m/>
    <m/>
    <x v="455"/>
    <x v="0"/>
    <s v="0800"/>
    <s v=""/>
    <d v="2022-12-01T00:00:00"/>
    <m/>
    <m/>
    <m/>
    <s v="40001103"/>
    <s v="קרביץ )4791( בעמ"/>
    <s v="510674039"/>
    <s v="3"/>
    <n v="4474.25"/>
    <s v="ILS"/>
    <n v="4474.25"/>
    <n v="33.24"/>
    <n v="1474.67"/>
    <n v="1593.2"/>
    <n v="3455.12"/>
    <s v=""/>
    <x v="402"/>
    <s v="X"/>
    <n v="0"/>
    <s v="@FM@"/>
    <s v="07"/>
    <s v=""/>
    <s v="054860499"/>
    <s v=""/>
    <s v="חופית זהוראי"/>
    <n v="2986.98"/>
    <d v="2022-12-01T00:00:00"/>
    <d v="2025-12-31T00:00:00"/>
    <n v="36"/>
    <n v="32"/>
    <n v="4"/>
    <n v="33.24"/>
    <n v="0.88888888888888884"/>
    <x v="0"/>
    <x v="1"/>
  </r>
  <r>
    <m/>
    <m/>
    <x v="456"/>
    <x v="0"/>
    <s v="0800"/>
    <s v=""/>
    <d v="2023-03-16T00:00:00"/>
    <m/>
    <m/>
    <m/>
    <s v="40001103"/>
    <s v="קרביץ )4791( בעמ"/>
    <s v="510674039"/>
    <s v="3"/>
    <n v="9106.25"/>
    <s v="ILS"/>
    <n v="9106.25"/>
    <n v="109.82"/>
    <n v="9039.41"/>
    <n v="9926.7800000000007"/>
    <n v="1863.97"/>
    <s v=""/>
    <x v="403"/>
    <s v="X"/>
    <n v="0"/>
    <s v="@FM@"/>
    <s v="07"/>
    <s v=""/>
    <s v="054860499"/>
    <s v=""/>
    <s v="ענת דקל"/>
    <n v="1611.41"/>
    <d v="2023-03-16T00:00:00"/>
    <d v="2025-12-31T00:00:00"/>
    <n v="33"/>
    <n v="28"/>
    <n v="4"/>
    <n v="109.82"/>
    <n v="0.84848484848484851"/>
    <x v="1"/>
    <x v="1"/>
  </r>
  <r>
    <m/>
    <m/>
    <x v="457"/>
    <x v="0"/>
    <s v="0800"/>
    <s v=""/>
    <d v="2023-04-17T00:00:00"/>
    <m/>
    <m/>
    <s v="דניאל בן שטרית"/>
    <s v="40001103"/>
    <s v="קרביץ )4791( בעמ"/>
    <s v="510674039"/>
    <s v="3"/>
    <n v="2535.84"/>
    <s v="ILS"/>
    <n v="2535.84"/>
    <n v="92.85"/>
    <n v="2342.58"/>
    <n v="2542.91"/>
    <n v="210.48"/>
    <s v=""/>
    <x v="404"/>
    <s v="X"/>
    <n v="0"/>
    <s v="@FM@"/>
    <s v="07"/>
    <s v=""/>
    <s v="054860499"/>
    <s v=""/>
    <s v="ליטל אלקסלסי"/>
    <n v="181.96"/>
    <d v="2023-04-17T00:00:00"/>
    <d v="2025-12-31T00:00:00"/>
    <n v="32"/>
    <n v="27"/>
    <n v="4"/>
    <n v="92.85"/>
    <n v="0.84375"/>
    <x v="1"/>
    <x v="1"/>
  </r>
  <r>
    <m/>
    <m/>
    <x v="458"/>
    <x v="0"/>
    <s v="0800"/>
    <s v=""/>
    <d v="2023-12-14T00:00:00"/>
    <m/>
    <m/>
    <s v="יחיאל ליכטנשטיין"/>
    <s v="40010480"/>
    <s v="מסיעי אריה שאשא בע&quot;מ"/>
    <s v="510840028"/>
    <s v="3"/>
    <n v="857265.28"/>
    <s v="ILS"/>
    <n v="857265.28"/>
    <n v="73.17"/>
    <n v="667683.93999999994"/>
    <n v="757700.67"/>
    <n v="355585.07"/>
    <s v=""/>
    <x v="405"/>
    <s v="X"/>
    <n v="0"/>
    <s v="@FM@"/>
    <s v="07"/>
    <s v=""/>
    <s v="305394199"/>
    <s v="156,450.82"/>
    <s v="נסים גרידי"/>
    <n v="230013.93"/>
    <d v="2023-12-14T00:00:00"/>
    <d v="2025-12-31T00:00:00"/>
    <n v="24"/>
    <n v="19"/>
    <n v="4"/>
    <n v="73.17"/>
    <n v="0.79166666666666663"/>
    <x v="1"/>
    <x v="1"/>
  </r>
  <r>
    <m/>
    <m/>
    <x v="459"/>
    <x v="0"/>
    <s v="0800"/>
    <s v=""/>
    <d v="2023-09-03T00:00:00"/>
    <m/>
    <m/>
    <s v="מאיה לוי"/>
    <s v="40001103"/>
    <s v="קרביץ )4791( בעמ"/>
    <s v="510674039"/>
    <s v="3"/>
    <n v="30256.400000000001"/>
    <s v="ILS"/>
    <n v="30256.400000000001"/>
    <n v="95.98"/>
    <n v="29040.2"/>
    <n v="29040.03"/>
    <n v="1216.2"/>
    <s v=""/>
    <x v="17"/>
    <s v=""/>
    <n v="0"/>
    <s v="@FM@"/>
    <s v="23"/>
    <s v="57"/>
    <s v="038792313"/>
    <s v="193.52"/>
    <s v=""/>
    <n v="1216.2"/>
    <d v="2023-09-03T00:00:00"/>
    <d v="2025-12-31T00:00:00"/>
    <n v="27"/>
    <n v="23"/>
    <n v="4"/>
    <n v="95.98"/>
    <n v="0.85185185185185186"/>
    <x v="1"/>
    <x v="0"/>
  </r>
  <r>
    <m/>
    <m/>
    <x v="460"/>
    <x v="2"/>
    <s v="0800"/>
    <s v=""/>
    <d v="2004-03-21T00:00:00"/>
    <m/>
    <m/>
    <s v="מרב כהן"/>
    <s v="40004654"/>
    <s v="אייגס - יעוץ, ניהול, יזום (2002) בע"/>
    <s v=""/>
    <s v="3"/>
    <n v="67146.600000000006"/>
    <s v="ILS"/>
    <n v="67146.600000000006"/>
    <n v="18"/>
    <n v="12214.8"/>
    <n v="12214.8"/>
    <n v="0"/>
    <s v=""/>
    <x v="406"/>
    <s v=""/>
    <n v="0"/>
    <s v=""/>
    <s v="98"/>
    <s v=""/>
    <s v="027701267"/>
    <s v=""/>
    <s v=""/>
    <n v="0"/>
    <d v="2004-03-21T00:00:00"/>
    <d v="2025-12-31T00:00:00"/>
    <n v="261"/>
    <n v="256"/>
    <n v="4"/>
    <n v="18"/>
    <n v="0.98084291187739459"/>
    <x v="0"/>
    <x v="1"/>
  </r>
  <r>
    <m/>
    <m/>
    <x v="461"/>
    <x v="2"/>
    <s v="0800"/>
    <s v=""/>
    <d v="2004-08-04T00:00:00"/>
    <m/>
    <m/>
    <m/>
    <s v="90013670"/>
    <s v="ברוכין אהרן שלמה"/>
    <s v=""/>
    <s v="3"/>
    <n v="4422.6000000000004"/>
    <s v="ILS"/>
    <n v="4422.6000000000004"/>
    <n v="100.09"/>
    <n v="4422.6000000000004"/>
    <n v="4426.58"/>
    <n v="0"/>
    <s v=""/>
    <x v="407"/>
    <s v=""/>
    <n v="0"/>
    <s v=""/>
    <s v="98"/>
    <s v=""/>
    <s v="027701267"/>
    <s v=""/>
    <s v=""/>
    <n v="0"/>
    <d v="2004-08-04T00:00:00"/>
    <d v="2025-12-31T00:00:00"/>
    <n v="256"/>
    <n v="252"/>
    <n v="4"/>
    <n v="100.09"/>
    <n v="0.984375"/>
    <x v="1"/>
    <x v="1"/>
  </r>
  <r>
    <m/>
    <s v="053"/>
    <x v="462"/>
    <x v="2"/>
    <s v="0800"/>
    <s v=""/>
    <d v="2010-11-02T00:00:00"/>
    <m/>
    <m/>
    <s v="מרב כהן"/>
    <s v="40364068"/>
    <s v="או.די. אופיס דיזיין בע&quot;מ"/>
    <s v="513767426"/>
    <s v=""/>
    <n v="5403.97"/>
    <s v="ILS"/>
    <n v="5403.97"/>
    <n v="0"/>
    <n v="0"/>
    <n v="0"/>
    <n v="0"/>
    <s v="X"/>
    <x v="408"/>
    <s v=""/>
    <n v="0"/>
    <s v=""/>
    <s v="98"/>
    <s v=""/>
    <s v="027701267"/>
    <s v=""/>
    <s v=""/>
    <n v="205.92"/>
    <d v="2010-11-02T00:00:00"/>
    <d v="2025-12-31T00:00:00"/>
    <n v="181"/>
    <n v="177"/>
    <n v="4"/>
    <n v="0"/>
    <n v="0.97790055248618779"/>
    <x v="0"/>
    <x v="1"/>
  </r>
  <r>
    <m/>
    <s v="056"/>
    <x v="463"/>
    <x v="2"/>
    <s v="0800"/>
    <s v=""/>
    <d v="2017-08-23T00:00:00"/>
    <d v="2017-01-01T00:00:00"/>
    <d v="2024-12-31T00:00:00"/>
    <s v="מאיה לוי"/>
    <s v="10000192"/>
    <s v="מינהל הדיור הממשלתי"/>
    <s v="500105994"/>
    <s v="3"/>
    <n v="333338913"/>
    <s v="ILS"/>
    <n v="333338913"/>
    <n v="99.09"/>
    <n v="253219129.50999999"/>
    <n v="330298129.43000001"/>
    <n v="3040783.49"/>
    <s v=""/>
    <x v="409"/>
    <s v=""/>
    <n v="0"/>
    <s v="@FM@"/>
    <s v="85"/>
    <s v=""/>
    <s v="038792313"/>
    <s v=""/>
    <s v=""/>
    <n v="3040783.49"/>
    <d v="2017-01-01T00:00:00"/>
    <d v="2024-12-31T00:00:00"/>
    <n v="95"/>
    <n v="103"/>
    <n v="-7"/>
    <n v="99.09"/>
    <n v="1.0842105263157895"/>
    <x v="1"/>
    <x v="0"/>
  </r>
  <r>
    <m/>
    <s v="075"/>
    <x v="464"/>
    <x v="2"/>
    <s v="0800"/>
    <s v=""/>
    <d v="2004-05-05T00:00:00"/>
    <m/>
    <m/>
    <s v="איילת הרוש"/>
    <s v="10000173"/>
    <s v="המדפיס הממשלתי"/>
    <s v=""/>
    <s v="3"/>
    <n v="5470"/>
    <s v="ILS"/>
    <n v="5470"/>
    <n v="94.88"/>
    <n v="5470"/>
    <n v="5190"/>
    <n v="0"/>
    <s v=""/>
    <x v="410"/>
    <s v=""/>
    <n v="0"/>
    <s v=""/>
    <s v="98"/>
    <s v=""/>
    <s v="040000127"/>
    <s v=""/>
    <s v=""/>
    <n v="0"/>
    <d v="2004-05-05T00:00:00"/>
    <d v="2025-12-31T00:00:00"/>
    <n v="259"/>
    <n v="254"/>
    <n v="4"/>
    <n v="94.88"/>
    <n v="0.98069498069498073"/>
    <x v="1"/>
    <x v="1"/>
  </r>
  <r>
    <m/>
    <m/>
    <x v="465"/>
    <x v="0"/>
    <s v="0800"/>
    <s v=""/>
    <d v="2017-01-12T00:00:00"/>
    <m/>
    <m/>
    <m/>
    <s v="40001337"/>
    <s v="גרפיטי - שיווק ציוד משרדי ונייר בע&quot;"/>
    <s v="511846156"/>
    <s v="3"/>
    <n v="5950.91"/>
    <s v="ILS"/>
    <n v="5950.91"/>
    <n v="96.88"/>
    <n v="5763.43"/>
    <n v="5763.41"/>
    <n v="187.48"/>
    <s v=""/>
    <x v="411"/>
    <s v=""/>
    <n v="0"/>
    <s v="@FM@"/>
    <s v="07"/>
    <s v=""/>
    <s v="040000127"/>
    <s v=""/>
    <s v=""/>
    <n v="187.48"/>
    <d v="2017-01-12T00:00:00"/>
    <d v="2025-12-31T00:00:00"/>
    <n v="107"/>
    <n v="102"/>
    <n v="4"/>
    <n v="96.88"/>
    <n v="0.95327102803738317"/>
    <x v="1"/>
    <x v="1"/>
  </r>
  <r>
    <m/>
    <m/>
    <x v="466"/>
    <x v="0"/>
    <s v="0800"/>
    <s v=""/>
    <d v="2017-01-30T00:00:00"/>
    <m/>
    <m/>
    <m/>
    <s v="40001337"/>
    <s v="גרפיטי - שיווק ציוד משרדי ונייר בע&quot;"/>
    <s v="511846156"/>
    <s v="3"/>
    <n v="2704.91"/>
    <s v="ILS"/>
    <n v="2704.91"/>
    <n v="90.57"/>
    <n v="2458.1799999999998"/>
    <n v="2448"/>
    <n v="246.73"/>
    <s v=""/>
    <x v="412"/>
    <s v=""/>
    <n v="0"/>
    <s v="@FM@"/>
    <s v="07"/>
    <s v=""/>
    <s v="040000127"/>
    <s v=""/>
    <s v="יעקב זוהר"/>
    <n v="246.73"/>
    <d v="2017-01-30T00:00:00"/>
    <d v="2025-12-31T00:00:00"/>
    <n v="107"/>
    <n v="102"/>
    <n v="4"/>
    <n v="90.57"/>
    <n v="0.95327102803738317"/>
    <x v="1"/>
    <x v="1"/>
  </r>
  <r>
    <m/>
    <m/>
    <x v="467"/>
    <x v="0"/>
    <s v="0800"/>
    <s v=""/>
    <d v="2017-02-12T00:00:00"/>
    <m/>
    <m/>
    <m/>
    <s v="40001337"/>
    <s v="גרפיטי - שיווק ציוד משרדי ונייר בע&quot;"/>
    <s v="511846156"/>
    <s v="3"/>
    <n v="29004.36"/>
    <s v="ILS"/>
    <n v="29004.36"/>
    <n v="56.38"/>
    <n v="16464.150000000001"/>
    <n v="16336.11"/>
    <n v="3235.56"/>
    <s v=""/>
    <x v="413"/>
    <s v=""/>
    <n v="0"/>
    <s v="@FM@"/>
    <s v="07"/>
    <s v=""/>
    <s v="040000127"/>
    <s v=""/>
    <s v=""/>
    <n v="3235.56"/>
    <d v="2017-02-12T00:00:00"/>
    <d v="2025-12-31T00:00:00"/>
    <n v="106"/>
    <n v="101"/>
    <n v="4"/>
    <n v="56.38"/>
    <n v="0.95283018867924529"/>
    <x v="1"/>
    <x v="1"/>
  </r>
  <r>
    <m/>
    <m/>
    <x v="468"/>
    <x v="0"/>
    <s v="0800"/>
    <s v=""/>
    <d v="2017-09-27T00:00:00"/>
    <m/>
    <m/>
    <m/>
    <s v="40001337"/>
    <s v="גרפיטי - שיווק ציוד משרדי ונייר בע&quot;"/>
    <s v="511846156"/>
    <s v="3"/>
    <n v="7448.22"/>
    <s v="ILS"/>
    <n v="7448.22"/>
    <n v="97.07"/>
    <n v="7228.15"/>
    <n v="7228.14"/>
    <n v="220.07"/>
    <s v=""/>
    <x v="414"/>
    <s v=""/>
    <n v="0"/>
    <s v="@FM@"/>
    <s v="07"/>
    <s v=""/>
    <s v="040000127"/>
    <s v=""/>
    <s v=""/>
    <n v="220.07"/>
    <d v="2017-09-27T00:00:00"/>
    <d v="2025-12-31T00:00:00"/>
    <n v="99"/>
    <n v="94"/>
    <n v="4"/>
    <n v="97.07"/>
    <n v="0.9494949494949495"/>
    <x v="1"/>
    <x v="1"/>
  </r>
  <r>
    <m/>
    <m/>
    <x v="469"/>
    <x v="2"/>
    <s v="0800"/>
    <s v=""/>
    <d v="2022-01-10T00:00:00"/>
    <m/>
    <m/>
    <m/>
    <s v="40001324"/>
    <s v="מלונות לב דוד בע&quot;מ"/>
    <s v="511792012"/>
    <s v="3"/>
    <n v="43573.16"/>
    <s v="ILS"/>
    <n v="43573.16"/>
    <n v="15.39"/>
    <n v="7650.68"/>
    <n v="6649.98"/>
    <n v="15886.05"/>
    <s v=""/>
    <x v="415"/>
    <s v=""/>
    <n v="0"/>
    <s v="@FM@"/>
    <s v="23"/>
    <s v="57"/>
    <s v="040000127"/>
    <s v=""/>
    <s v=""/>
    <n v="15886.05"/>
    <d v="2022-01-10T00:00:00"/>
    <d v="2025-12-31T00:00:00"/>
    <n v="47"/>
    <n v="42"/>
    <n v="4"/>
    <n v="15.39"/>
    <n v="0.8936170212765957"/>
    <x v="0"/>
    <x v="1"/>
  </r>
  <r>
    <m/>
    <m/>
    <x v="470"/>
    <x v="0"/>
    <s v="0800"/>
    <s v=""/>
    <d v="2022-07-11T00:00:00"/>
    <m/>
    <m/>
    <m/>
    <s v="40001103"/>
    <s v="קרביץ )4791( בעמ"/>
    <s v="510674039"/>
    <s v="3"/>
    <n v="15631.82"/>
    <s v="ILS"/>
    <n v="15631.82"/>
    <n v="98.01"/>
    <n v="15318.07"/>
    <n v="15777.61"/>
    <n v="364.49"/>
    <s v=""/>
    <x v="416"/>
    <s v="X"/>
    <n v="0"/>
    <s v="@FM@"/>
    <s v="07"/>
    <s v=""/>
    <s v="040000127"/>
    <s v=""/>
    <s v="מיה מזרחי"/>
    <n v="313.3"/>
    <d v="2022-07-11T00:00:00"/>
    <d v="2025-12-31T00:00:00"/>
    <n v="41"/>
    <n v="36"/>
    <n v="4"/>
    <n v="98.01"/>
    <n v="0.87804878048780488"/>
    <x v="1"/>
    <x v="1"/>
  </r>
  <r>
    <m/>
    <m/>
    <x v="471"/>
    <x v="0"/>
    <s v="0800"/>
    <s v=""/>
    <d v="2022-07-25T00:00:00"/>
    <m/>
    <m/>
    <m/>
    <s v="40001103"/>
    <s v="קרביץ )4791( בעמ"/>
    <s v="510674039"/>
    <s v="3"/>
    <n v="4216.32"/>
    <s v="ILS"/>
    <n v="4216.32"/>
    <n v="68.42"/>
    <n v="2799.51"/>
    <n v="2876.44"/>
    <n v="1638.86"/>
    <s v=""/>
    <x v="417"/>
    <s v="X"/>
    <n v="0"/>
    <s v="@FM@"/>
    <s v="07"/>
    <s v=""/>
    <s v="040000127"/>
    <s v=""/>
    <s v="אלה לגריסי"/>
    <n v="1416.81"/>
    <d v="2022-07-25T00:00:00"/>
    <d v="2025-12-31T00:00:00"/>
    <n v="41"/>
    <n v="36"/>
    <n v="4"/>
    <n v="68.42"/>
    <n v="0.87804878048780488"/>
    <x v="1"/>
    <x v="1"/>
  </r>
  <r>
    <m/>
    <m/>
    <x v="472"/>
    <x v="0"/>
    <s v="0800"/>
    <s v=""/>
    <d v="2022-11-28T00:00:00"/>
    <m/>
    <m/>
    <m/>
    <s v="40001103"/>
    <s v="קרביץ )4791( בעמ"/>
    <s v="510674039"/>
    <s v="3"/>
    <n v="4161.26"/>
    <s v="ILS"/>
    <n v="4161.26"/>
    <n v="62.57"/>
    <n v="2733.93"/>
    <n v="2786.07"/>
    <n v="1651.04"/>
    <s v=""/>
    <x v="418"/>
    <s v="X"/>
    <n v="0"/>
    <s v="@FM@"/>
    <s v="07"/>
    <s v=""/>
    <s v="040000127"/>
    <s v=""/>
    <s v="רוחמה שמואלי"/>
    <n v="1427.33"/>
    <d v="2022-11-28T00:00:00"/>
    <d v="2025-12-31T00:00:00"/>
    <n v="37"/>
    <n v="32"/>
    <n v="4"/>
    <n v="62.57"/>
    <n v="0.86486486486486491"/>
    <x v="1"/>
    <x v="1"/>
  </r>
  <r>
    <m/>
    <m/>
    <x v="473"/>
    <x v="0"/>
    <s v="0800"/>
    <s v=""/>
    <d v="2022-11-28T00:00:00"/>
    <m/>
    <m/>
    <m/>
    <s v="40001103"/>
    <s v="קרביץ )4791( בעמ"/>
    <s v="510674039"/>
    <s v="3"/>
    <n v="6937.16"/>
    <s v="ILS"/>
    <n v="6937.16"/>
    <n v="94.7"/>
    <n v="6579.88"/>
    <n v="7044.99"/>
    <n v="411.06"/>
    <s v=""/>
    <x v="419"/>
    <s v="X"/>
    <n v="0"/>
    <s v="@FM@"/>
    <s v="07"/>
    <s v=""/>
    <s v="040000127"/>
    <s v=""/>
    <s v="אפרת מאולבוגט"/>
    <n v="355.35"/>
    <d v="2022-11-28T00:00:00"/>
    <d v="2025-12-31T00:00:00"/>
    <n v="37"/>
    <n v="32"/>
    <n v="4"/>
    <n v="94.7"/>
    <n v="0.86486486486486491"/>
    <x v="1"/>
    <x v="1"/>
  </r>
  <r>
    <m/>
    <m/>
    <x v="474"/>
    <x v="0"/>
    <s v="0800"/>
    <s v=""/>
    <d v="2022-11-28T00:00:00"/>
    <m/>
    <m/>
    <m/>
    <s v="40001103"/>
    <s v="קרביץ )4791( בעמ"/>
    <s v="510674039"/>
    <s v="3"/>
    <n v="7739.98"/>
    <s v="ILS"/>
    <n v="7739.98"/>
    <n v="96"/>
    <n v="7426.74"/>
    <n v="7969.95"/>
    <n v="361.04"/>
    <s v=""/>
    <x v="420"/>
    <s v="X"/>
    <n v="0"/>
    <s v="@FM@"/>
    <s v="07"/>
    <s v=""/>
    <s v="040000127"/>
    <s v=""/>
    <s v=""/>
    <n v="312.12"/>
    <d v="2022-11-28T00:00:00"/>
    <d v="2025-12-31T00:00:00"/>
    <n v="37"/>
    <n v="32"/>
    <n v="4"/>
    <n v="96"/>
    <n v="0.86486486486486491"/>
    <x v="1"/>
    <x v="1"/>
  </r>
  <r>
    <m/>
    <m/>
    <x v="475"/>
    <x v="2"/>
    <s v="0800"/>
    <s v=""/>
    <d v="2023-03-21T00:00:00"/>
    <m/>
    <m/>
    <m/>
    <s v="40001594"/>
    <s v="מלונות הירדן מ.ה.י. בע&quot;מ"/>
    <s v="520034158"/>
    <s v="3"/>
    <n v="43215.12"/>
    <s v="ILS"/>
    <n v="43215.12"/>
    <n v="38.89"/>
    <n v="17406.09"/>
    <n v="16912.96"/>
    <n v="0"/>
    <s v=""/>
    <x v="421"/>
    <s v=""/>
    <n v="0"/>
    <s v="@FM@"/>
    <s v="23"/>
    <s v="57"/>
    <s v="040000127"/>
    <s v=""/>
    <s v="מאיה ברזני"/>
    <n v="26409.24"/>
    <d v="2023-03-21T00:00:00"/>
    <d v="2025-12-31T00:00:00"/>
    <n v="33"/>
    <n v="28"/>
    <n v="4"/>
    <n v="38.89"/>
    <n v="0.84848484848484851"/>
    <x v="0"/>
    <x v="1"/>
  </r>
  <r>
    <m/>
    <m/>
    <x v="476"/>
    <x v="0"/>
    <s v="0800"/>
    <s v=""/>
    <d v="2023-05-08T00:00:00"/>
    <d v="2023-04-23T00:00:00"/>
    <d v="2023-09-30T00:00:00"/>
    <m/>
    <s v="40167927"/>
    <s v="איקן - מס בע&quot;מ"/>
    <s v="512495706"/>
    <s v="3"/>
    <n v="23081.09"/>
    <s v="ILS"/>
    <n v="23081.09"/>
    <n v="85.02"/>
    <n v="19578.82"/>
    <n v="19580.64"/>
    <n v="3482.37"/>
    <s v=""/>
    <x v="422"/>
    <s v=""/>
    <n v="0"/>
    <s v="@FM@"/>
    <s v="07"/>
    <s v=""/>
    <s v="040000127"/>
    <s v=""/>
    <s v="שי טסטה"/>
    <n v="3482.37"/>
    <d v="2023-04-23T00:00:00"/>
    <d v="2023-09-30T00:00:00"/>
    <n v="5"/>
    <n v="27"/>
    <n v="-22"/>
    <n v="85.02"/>
    <n v="5.4"/>
    <x v="1"/>
    <x v="1"/>
  </r>
  <r>
    <m/>
    <m/>
    <x v="477"/>
    <x v="0"/>
    <s v="0800"/>
    <s v=""/>
    <d v="2023-06-19T00:00:00"/>
    <m/>
    <m/>
    <m/>
    <s v="40001103"/>
    <s v="קרביץ )4791( בעמ"/>
    <s v="510674039"/>
    <s v="3"/>
    <n v="7082.37"/>
    <s v="ILS"/>
    <n v="7082.37"/>
    <n v="88.43"/>
    <n v="6257.71"/>
    <n v="6789.83"/>
    <n v="50.37"/>
    <s v=""/>
    <x v="423"/>
    <s v="X"/>
    <n v="0"/>
    <s v="@FM@"/>
    <s v="07"/>
    <s v=""/>
    <s v="040000127"/>
    <s v=""/>
    <s v="יעקב זוהר"/>
    <n v="43.54"/>
    <d v="2023-06-19T00:00:00"/>
    <d v="2025-12-31T00:00:00"/>
    <n v="30"/>
    <n v="25"/>
    <n v="4"/>
    <n v="88.43"/>
    <n v="0.83333333333333337"/>
    <x v="1"/>
    <x v="1"/>
  </r>
  <r>
    <m/>
    <m/>
    <x v="478"/>
    <x v="0"/>
    <s v="0800"/>
    <s v=""/>
    <d v="2023-06-26T00:00:00"/>
    <m/>
    <m/>
    <m/>
    <s v="40001103"/>
    <s v="קרביץ )4791( בעמ"/>
    <s v="510674039"/>
    <s v="3"/>
    <n v="4524.6499999999996"/>
    <s v="ILS"/>
    <n v="4524.6499999999996"/>
    <n v="92.78"/>
    <n v="4521.8500000000004"/>
    <n v="4554.17"/>
    <n v="380"/>
    <s v=""/>
    <x v="424"/>
    <s v="X"/>
    <n v="0"/>
    <s v="@FM@"/>
    <s v="07"/>
    <s v=""/>
    <s v="040000127"/>
    <s v=""/>
    <s v="שרה אברהמי"/>
    <n v="328.52"/>
    <d v="2023-06-26T00:00:00"/>
    <d v="2025-12-31T00:00:00"/>
    <n v="30"/>
    <n v="25"/>
    <n v="4"/>
    <n v="92.78"/>
    <n v="0.83333333333333337"/>
    <x v="1"/>
    <x v="1"/>
  </r>
  <r>
    <m/>
    <m/>
    <x v="479"/>
    <x v="0"/>
    <s v="0800"/>
    <s v=""/>
    <d v="2023-07-18T00:00:00"/>
    <m/>
    <m/>
    <m/>
    <s v="40001103"/>
    <s v="קרביץ )4791( בעמ"/>
    <s v="510674039"/>
    <s v="3"/>
    <n v="20568.150000000001"/>
    <s v="ILS"/>
    <n v="20568.150000000001"/>
    <n v="77.239999999999995"/>
    <n v="19464.2"/>
    <n v="15879.5"/>
    <n v="85.59"/>
    <s v=""/>
    <x v="425"/>
    <s v="X"/>
    <n v="0"/>
    <s v="@FM@"/>
    <s v="07"/>
    <s v=""/>
    <s v="040000127"/>
    <s v=""/>
    <s v="יעקב זוהר"/>
    <n v="73.989999999999995"/>
    <d v="2023-07-18T00:00:00"/>
    <d v="2025-12-31T00:00:00"/>
    <n v="29"/>
    <n v="24"/>
    <n v="4"/>
    <n v="77.239999999999995"/>
    <n v="0.82758620689655171"/>
    <x v="1"/>
    <x v="1"/>
  </r>
  <r>
    <m/>
    <m/>
    <x v="480"/>
    <x v="0"/>
    <s v="0800"/>
    <s v=""/>
    <d v="2023-08-02T00:00:00"/>
    <m/>
    <m/>
    <m/>
    <s v="40001103"/>
    <s v="קרביץ )4791( בעמ"/>
    <s v="510674039"/>
    <s v="3"/>
    <n v="1837.06"/>
    <s v="ILS"/>
    <n v="1837.06"/>
    <n v="97.76"/>
    <n v="1836.92"/>
    <n v="1991.27"/>
    <n v="18.57"/>
    <s v=""/>
    <x v="426"/>
    <s v="X"/>
    <n v="0"/>
    <s v="@FM@"/>
    <s v="07"/>
    <s v=""/>
    <s v="040000127"/>
    <s v=""/>
    <s v=""/>
    <n v="16.05"/>
    <d v="2023-08-02T00:00:00"/>
    <d v="2025-12-31T00:00:00"/>
    <n v="28"/>
    <n v="24"/>
    <n v="4"/>
    <n v="97.76"/>
    <n v="0.8571428571428571"/>
    <x v="1"/>
    <x v="1"/>
  </r>
  <r>
    <m/>
    <m/>
    <x v="481"/>
    <x v="2"/>
    <s v="0800"/>
    <s v=""/>
    <d v="2023-10-31T00:00:00"/>
    <m/>
    <m/>
    <m/>
    <s v="40327609"/>
    <s v="יעדים לצפון מיסודה של קרן רש&quot;י )ע&quot;ר"/>
    <s v="580421626"/>
    <s v="3"/>
    <n v="280"/>
    <s v="ILS"/>
    <n v="280"/>
    <n v="0"/>
    <n v="0"/>
    <n v="0"/>
    <n v="280"/>
    <s v=""/>
    <x v="427"/>
    <s v=""/>
    <n v="0"/>
    <s v="@FM@"/>
    <s v="23"/>
    <s v="57"/>
    <s v="040000127"/>
    <s v=""/>
    <s v="אדוה חזן"/>
    <n v="280"/>
    <d v="2023-10-31T00:00:00"/>
    <d v="2025-12-31T00:00:00"/>
    <n v="26"/>
    <n v="21"/>
    <n v="4"/>
    <n v="0"/>
    <n v="0.80769230769230771"/>
    <x v="0"/>
    <x v="1"/>
  </r>
  <r>
    <m/>
    <m/>
    <x v="482"/>
    <x v="0"/>
    <s v="0800"/>
    <s v=""/>
    <d v="2024-01-09T00:00:00"/>
    <m/>
    <m/>
    <m/>
    <s v="40001212"/>
    <s v="שחר - מוצרי נייר בע&quot;מ"/>
    <s v="511219933"/>
    <s v="3"/>
    <n v="19031.04"/>
    <s v="ILS"/>
    <n v="19031.04"/>
    <n v="20"/>
    <n v="3773.95"/>
    <n v="3802.37"/>
    <n v="15516.87"/>
    <s v=""/>
    <x v="428"/>
    <s v="X"/>
    <n v="0"/>
    <s v="@FM@"/>
    <s v="07"/>
    <s v=""/>
    <s v="040000127"/>
    <s v=""/>
    <s v="אדוה חזן"/>
    <n v="15224.83"/>
    <d v="2024-01-09T00:00:00"/>
    <d v="2025-12-31T00:00:00"/>
    <n v="23"/>
    <n v="18"/>
    <n v="4"/>
    <n v="20"/>
    <n v="0.78260869565217395"/>
    <x v="0"/>
    <x v="1"/>
  </r>
  <r>
    <m/>
    <m/>
    <x v="483"/>
    <x v="0"/>
    <s v="0800"/>
    <s v=""/>
    <d v="2024-01-11T00:00:00"/>
    <m/>
    <m/>
    <m/>
    <s v="40001103"/>
    <s v="קרביץ )4791( בעמ"/>
    <s v="510674039"/>
    <s v="3"/>
    <n v="12397.68"/>
    <s v="ILS"/>
    <n v="12397.68"/>
    <n v="69.680000000000007"/>
    <n v="8555.0499999999993"/>
    <n v="9518.24"/>
    <n v="4390.2299999999996"/>
    <s v=""/>
    <x v="429"/>
    <s v="X"/>
    <n v="0"/>
    <s v="@FM@"/>
    <s v="07"/>
    <s v=""/>
    <s v="040000127"/>
    <s v=""/>
    <s v="ענת דקל"/>
    <n v="3826.2"/>
    <d v="2024-01-11T00:00:00"/>
    <d v="2025-12-31T00:00:00"/>
    <n v="23"/>
    <n v="18"/>
    <n v="4"/>
    <n v="69.680000000000007"/>
    <n v="0.78260869565217395"/>
    <x v="1"/>
    <x v="1"/>
  </r>
  <r>
    <m/>
    <m/>
    <x v="484"/>
    <x v="0"/>
    <s v="0800"/>
    <s v=""/>
    <d v="2024-01-11T00:00:00"/>
    <m/>
    <m/>
    <m/>
    <s v="41915625"/>
    <s v="לייזר מכוני העתקות בע&quot;מ"/>
    <s v="514864370"/>
    <s v="3"/>
    <n v="363.44"/>
    <s v="ILS"/>
    <n v="363.44"/>
    <n v="0"/>
    <n v="360.36"/>
    <n v="0"/>
    <n v="363.44"/>
    <s v=""/>
    <x v="430"/>
    <s v=""/>
    <n v="0"/>
    <s v="@FM@"/>
    <s v="23"/>
    <s v="57"/>
    <s v="040000127"/>
    <s v=""/>
    <s v=""/>
    <n v="363.44"/>
    <d v="2024-01-11T00:00:00"/>
    <d v="2025-12-31T00:00:00"/>
    <n v="23"/>
    <n v="18"/>
    <n v="4"/>
    <n v="0"/>
    <n v="0.78260869565217395"/>
    <x v="0"/>
    <x v="1"/>
  </r>
  <r>
    <m/>
    <m/>
    <x v="485"/>
    <x v="2"/>
    <s v="0800"/>
    <s v=""/>
    <d v="2024-01-15T00:00:00"/>
    <d v="2022-06-26T00:00:00"/>
    <d v="2024-06-25T00:00:00"/>
    <m/>
    <s v="40015371"/>
    <s v="כהנא בלהה"/>
    <s v="056521206"/>
    <s v="3"/>
    <n v="2064.4899999999998"/>
    <s v="ILS"/>
    <n v="2064.4899999999998"/>
    <n v="0"/>
    <n v="0"/>
    <n v="0"/>
    <n v="2064.4899999999998"/>
    <s v=""/>
    <x v="431"/>
    <s v=""/>
    <n v="0"/>
    <s v="@FM@"/>
    <s v="76"/>
    <s v=""/>
    <s v="040000127"/>
    <s v=""/>
    <s v=""/>
    <n v="2064.4899999999998"/>
    <d v="2022-06-26T00:00:00"/>
    <d v="2024-06-25T00:00:00"/>
    <n v="23"/>
    <n v="37"/>
    <n v="-13"/>
    <n v="0"/>
    <n v="1.6086956521739131"/>
    <x v="0"/>
    <x v="1"/>
  </r>
  <r>
    <m/>
    <m/>
    <x v="486"/>
    <x v="2"/>
    <s v="0800"/>
    <s v=""/>
    <d v="2024-01-21T00:00:00"/>
    <m/>
    <m/>
    <m/>
    <s v="40174431"/>
    <s v="א.ת. קרטונג' 1997 בע&quot;מ"/>
    <s v="512430281"/>
    <s v="3"/>
    <n v="4885.2"/>
    <s v="ILS"/>
    <n v="4885.2"/>
    <n v="0"/>
    <n v="0"/>
    <n v="0"/>
    <n v="4885.2"/>
    <s v=""/>
    <x v="432"/>
    <s v=""/>
    <n v="0"/>
    <s v="@FM@"/>
    <s v="23"/>
    <s v="57"/>
    <s v="040000127"/>
    <s v=""/>
    <s v=""/>
    <n v="4885.2"/>
    <d v="2024-01-21T00:00:00"/>
    <d v="2025-12-31T00:00:00"/>
    <n v="23"/>
    <n v="18"/>
    <n v="4"/>
    <n v="0"/>
    <n v="0.78260869565217395"/>
    <x v="0"/>
    <x v="1"/>
  </r>
  <r>
    <m/>
    <m/>
    <x v="487"/>
    <x v="0"/>
    <s v="0800"/>
    <s v=""/>
    <d v="2024-01-21T00:00:00"/>
    <m/>
    <m/>
    <m/>
    <s v="40001103"/>
    <s v="קרביץ )4791( בעמ"/>
    <s v="510674039"/>
    <s v="3"/>
    <n v="3797.39"/>
    <s v="ILS"/>
    <n v="3797.39"/>
    <n v="103.22"/>
    <n v="3671.21"/>
    <n v="3918.6"/>
    <n v="145.96"/>
    <s v=""/>
    <x v="433"/>
    <s v="X"/>
    <n v="0"/>
    <s v="@FM@"/>
    <s v="07"/>
    <s v=""/>
    <s v="040000127"/>
    <s v=""/>
    <s v="רבקה דוודיאן"/>
    <n v="126.18"/>
    <d v="2024-01-21T00:00:00"/>
    <d v="2025-12-31T00:00:00"/>
    <n v="23"/>
    <n v="18"/>
    <n v="4"/>
    <n v="103.22"/>
    <n v="0.78260869565217395"/>
    <x v="1"/>
    <x v="1"/>
  </r>
  <r>
    <m/>
    <m/>
    <x v="488"/>
    <x v="0"/>
    <s v="0800"/>
    <s v=""/>
    <d v="2024-01-22T00:00:00"/>
    <m/>
    <m/>
    <m/>
    <s v="40001103"/>
    <s v="קרביץ )4791( בעמ"/>
    <s v="510674039"/>
    <s v="3"/>
    <n v="4815.4799999999996"/>
    <s v="ILS"/>
    <n v="4815.4799999999996"/>
    <n v="96.83"/>
    <n v="4692.74"/>
    <n v="5169.34"/>
    <n v="120.87"/>
    <s v=""/>
    <x v="434"/>
    <s v="X"/>
    <n v="0"/>
    <s v="@FM@"/>
    <s v="07"/>
    <s v=""/>
    <s v="040000127"/>
    <s v=""/>
    <s v="שרה אברהמי"/>
    <n v="104.49"/>
    <d v="2024-01-22T00:00:00"/>
    <d v="2025-12-31T00:00:00"/>
    <n v="23"/>
    <n v="18"/>
    <n v="4"/>
    <n v="96.83"/>
    <n v="0.78260869565217395"/>
    <x v="1"/>
    <x v="1"/>
  </r>
  <r>
    <m/>
    <m/>
    <x v="489"/>
    <x v="0"/>
    <s v="0800"/>
    <s v=""/>
    <d v="2024-01-23T00:00:00"/>
    <m/>
    <m/>
    <m/>
    <s v="40001103"/>
    <s v="קרביץ )4791( בעמ"/>
    <s v="510674039"/>
    <s v="3"/>
    <n v="11474.62"/>
    <s v="ILS"/>
    <n v="11474.62"/>
    <n v="96.88"/>
    <n v="11120.78"/>
    <n v="12324.74"/>
    <n v="266.99"/>
    <s v=""/>
    <x v="435"/>
    <s v="X"/>
    <n v="0"/>
    <s v="@FM@"/>
    <s v="07"/>
    <s v=""/>
    <s v="040000127"/>
    <s v=""/>
    <s v="פרח מזרחי"/>
    <n v="230.81"/>
    <d v="2024-01-23T00:00:00"/>
    <d v="2025-12-31T00:00:00"/>
    <n v="23"/>
    <n v="18"/>
    <n v="4"/>
    <n v="96.88"/>
    <n v="0.78260869565217395"/>
    <x v="1"/>
    <x v="1"/>
  </r>
  <r>
    <m/>
    <m/>
    <x v="490"/>
    <x v="2"/>
    <s v="0800"/>
    <s v=""/>
    <d v="2024-01-25T00:00:00"/>
    <m/>
    <m/>
    <m/>
    <s v="40004744"/>
    <s v="דרמוני אלקטרו - קופי (1994) בע&quot;מ"/>
    <s v="512019480"/>
    <s v="3"/>
    <n v="3516.4"/>
    <s v="ILS"/>
    <n v="3516.4"/>
    <n v="0"/>
    <n v="0"/>
    <n v="0"/>
    <n v="3516.4"/>
    <s v=""/>
    <x v="436"/>
    <s v=""/>
    <n v="0"/>
    <s v="@FM@"/>
    <s v="23"/>
    <s v="57"/>
    <s v="040000127"/>
    <s v=""/>
    <s v="שי טסטה"/>
    <n v="3516.4"/>
    <d v="2024-01-25T00:00:00"/>
    <d v="2025-12-31T00:00:00"/>
    <n v="23"/>
    <n v="18"/>
    <n v="4"/>
    <n v="0"/>
    <n v="0.78260869565217395"/>
    <x v="0"/>
    <x v="1"/>
  </r>
  <r>
    <m/>
    <m/>
    <x v="491"/>
    <x v="0"/>
    <s v="0800"/>
    <s v=""/>
    <d v="2024-02-06T00:00:00"/>
    <m/>
    <m/>
    <m/>
    <s v="40001103"/>
    <s v="קרביץ )4791( בעמ"/>
    <s v="510674039"/>
    <s v="3"/>
    <n v="525.25"/>
    <s v="ILS"/>
    <n v="525.25"/>
    <n v="64.680000000000007"/>
    <n v="340.58"/>
    <n v="377.42"/>
    <n v="213.61"/>
    <s v=""/>
    <x v="437"/>
    <s v="X"/>
    <n v="0"/>
    <s v="@FM@"/>
    <s v="07"/>
    <s v=""/>
    <s v="040000127"/>
    <s v=""/>
    <s v="אדוה חזן"/>
    <n v="184.67"/>
    <d v="2024-02-06T00:00:00"/>
    <d v="2025-12-31T00:00:00"/>
    <n v="22"/>
    <n v="17"/>
    <n v="4"/>
    <n v="64.680000000000007"/>
    <n v="0.77272727272727271"/>
    <x v="1"/>
    <x v="1"/>
  </r>
  <r>
    <m/>
    <m/>
    <x v="492"/>
    <x v="0"/>
    <s v="0800"/>
    <s v=""/>
    <d v="2024-02-14T00:00:00"/>
    <m/>
    <m/>
    <m/>
    <s v="41915625"/>
    <s v="לייזר מכוני העתקות בע&quot;מ"/>
    <s v="514864370"/>
    <s v="3"/>
    <n v="227.74"/>
    <s v="ILS"/>
    <n v="227.74"/>
    <n v="0"/>
    <n v="0"/>
    <n v="0"/>
    <n v="227.74"/>
    <s v=""/>
    <x v="438"/>
    <s v=""/>
    <n v="0"/>
    <s v="@FM@"/>
    <s v="23"/>
    <s v="57"/>
    <s v="040000127"/>
    <s v=""/>
    <s v=""/>
    <n v="227.74"/>
    <d v="2024-02-14T00:00:00"/>
    <d v="2025-12-31T00:00:00"/>
    <n v="22"/>
    <n v="17"/>
    <n v="4"/>
    <n v="0"/>
    <n v="0.77272727272727271"/>
    <x v="0"/>
    <x v="1"/>
  </r>
  <r>
    <m/>
    <m/>
    <x v="493"/>
    <x v="0"/>
    <s v="0800"/>
    <s v=""/>
    <d v="2024-02-14T00:00:00"/>
    <m/>
    <m/>
    <m/>
    <s v="40001103"/>
    <s v="קרביץ )4791( בעמ"/>
    <s v="510674039"/>
    <s v="3"/>
    <n v="5643.25"/>
    <s v="ILS"/>
    <n v="5643.25"/>
    <n v="96.62"/>
    <n v="5405.27"/>
    <n v="6073.54"/>
    <n v="167.89"/>
    <s v=""/>
    <x v="439"/>
    <s v="X"/>
    <n v="0"/>
    <s v="@FM@"/>
    <s v="07"/>
    <s v=""/>
    <s v="040000127"/>
    <s v=""/>
    <s v="שי אושפיץ"/>
    <n v="145.13999999999999"/>
    <d v="2024-02-14T00:00:00"/>
    <d v="2025-12-31T00:00:00"/>
    <n v="22"/>
    <n v="17"/>
    <n v="4"/>
    <n v="96.62"/>
    <n v="0.77272727272727271"/>
    <x v="1"/>
    <x v="1"/>
  </r>
  <r>
    <m/>
    <m/>
    <x v="494"/>
    <x v="0"/>
    <s v="0800"/>
    <s v=""/>
    <d v="2024-02-21T00:00:00"/>
    <m/>
    <m/>
    <m/>
    <s v="41915625"/>
    <s v="לייזר מכוני העתקות בע&quot;מ"/>
    <s v="514864370"/>
    <s v="3"/>
    <n v="580.55999999999995"/>
    <s v="ILS"/>
    <n v="580.55999999999995"/>
    <n v="0"/>
    <n v="0"/>
    <n v="0"/>
    <n v="580.55999999999995"/>
    <s v=""/>
    <x v="440"/>
    <s v=""/>
    <n v="0"/>
    <s v="@FM@"/>
    <s v="23"/>
    <s v="57"/>
    <s v="040000127"/>
    <s v=""/>
    <s v=""/>
    <n v="580.55999999999995"/>
    <d v="2024-02-21T00:00:00"/>
    <d v="2025-12-31T00:00:00"/>
    <n v="22"/>
    <n v="17"/>
    <n v="4"/>
    <n v="0"/>
    <n v="0.77272727272727271"/>
    <x v="0"/>
    <x v="1"/>
  </r>
  <r>
    <m/>
    <m/>
    <x v="495"/>
    <x v="0"/>
    <s v="0800"/>
    <s v=""/>
    <d v="2024-02-28T00:00:00"/>
    <m/>
    <m/>
    <m/>
    <s v="40001103"/>
    <s v="קרביץ )4791( בעמ"/>
    <s v="510674039"/>
    <s v="3"/>
    <n v="5282.21"/>
    <s v="ILS"/>
    <n v="5282.21"/>
    <n v="97.1"/>
    <n v="5127.87"/>
    <n v="5713.33"/>
    <n v="178.53"/>
    <s v=""/>
    <x v="441"/>
    <s v="X"/>
    <n v="0"/>
    <s v="@FM@"/>
    <s v="07"/>
    <s v=""/>
    <s v="040000127"/>
    <s v=""/>
    <s v="יעקב זוהר"/>
    <n v="154.34"/>
    <d v="2024-02-28T00:00:00"/>
    <d v="2025-12-31T00:00:00"/>
    <n v="22"/>
    <n v="17"/>
    <n v="4"/>
    <n v="97.1"/>
    <n v="0.77272727272727271"/>
    <x v="1"/>
    <x v="1"/>
  </r>
  <r>
    <m/>
    <m/>
    <x v="496"/>
    <x v="0"/>
    <s v="0800"/>
    <s v=""/>
    <d v="2024-03-07T00:00:00"/>
    <m/>
    <m/>
    <m/>
    <s v="40001103"/>
    <s v="קרביץ )4791( בעמ"/>
    <s v="510674039"/>
    <s v="3"/>
    <n v="3979.13"/>
    <s v="ILS"/>
    <n v="3979.13"/>
    <n v="93.59"/>
    <n v="3721.89"/>
    <n v="4146.83"/>
    <n v="297.56"/>
    <s v=""/>
    <x v="442"/>
    <s v="X"/>
    <n v="0"/>
    <s v="@FM@"/>
    <s v="07"/>
    <s v=""/>
    <s v="040000127"/>
    <s v=""/>
    <s v="פרח מזרחי"/>
    <n v="257.24"/>
    <d v="2024-03-07T00:00:00"/>
    <d v="2025-12-31T00:00:00"/>
    <n v="21"/>
    <n v="16"/>
    <n v="4"/>
    <n v="93.59"/>
    <n v="0.76190476190476186"/>
    <x v="1"/>
    <x v="1"/>
  </r>
  <r>
    <m/>
    <m/>
    <x v="497"/>
    <x v="0"/>
    <s v="0800"/>
    <s v=""/>
    <d v="2024-03-11T00:00:00"/>
    <m/>
    <m/>
    <m/>
    <s v="40001212"/>
    <s v="שחר - מוצרי נייר בע&quot;מ"/>
    <s v="511219933"/>
    <s v="3"/>
    <n v="792.96"/>
    <s v="ILS"/>
    <n v="792.96"/>
    <n v="0"/>
    <n v="0"/>
    <n v="0"/>
    <n v="808.17"/>
    <s v=""/>
    <x v="443"/>
    <s v="X"/>
    <n v="0"/>
    <s v="@FM@"/>
    <s v="07"/>
    <s v=""/>
    <s v="040000127"/>
    <s v=""/>
    <s v="שרון אלחדד"/>
    <n v="792.96"/>
    <d v="2024-03-11T00:00:00"/>
    <d v="2025-12-31T00:00:00"/>
    <n v="21"/>
    <n v="16"/>
    <n v="4"/>
    <n v="0"/>
    <n v="0.76190476190476186"/>
    <x v="0"/>
    <x v="1"/>
  </r>
  <r>
    <m/>
    <m/>
    <x v="498"/>
    <x v="0"/>
    <s v="0800"/>
    <s v=""/>
    <d v="2024-03-17T00:00:00"/>
    <m/>
    <m/>
    <m/>
    <s v="40001103"/>
    <s v="קרביץ )4791( בעמ"/>
    <s v="510674039"/>
    <s v="3"/>
    <n v="560.35"/>
    <s v="ILS"/>
    <n v="560.35"/>
    <n v="77.2"/>
    <n v="431.73"/>
    <n v="481.02"/>
    <n v="148.78"/>
    <s v=""/>
    <x v="444"/>
    <s v="X"/>
    <n v="0"/>
    <s v="@FM@"/>
    <s v="07"/>
    <s v=""/>
    <s v="040000127"/>
    <s v=""/>
    <s v="אלה לגריסי"/>
    <n v="128.62"/>
    <d v="2024-03-17T00:00:00"/>
    <d v="2025-12-31T00:00:00"/>
    <n v="21"/>
    <n v="16"/>
    <n v="4"/>
    <n v="77.2"/>
    <n v="0.76190476190476186"/>
    <x v="1"/>
    <x v="1"/>
  </r>
  <r>
    <m/>
    <m/>
    <x v="499"/>
    <x v="0"/>
    <s v="0800"/>
    <s v=""/>
    <d v="2024-03-20T00:00:00"/>
    <m/>
    <m/>
    <m/>
    <s v="40001103"/>
    <s v="קרביץ )4791( בעמ"/>
    <s v="510674039"/>
    <s v="3"/>
    <n v="16186.59"/>
    <s v="ILS"/>
    <n v="16186.59"/>
    <n v="94.71"/>
    <n v="15435.39"/>
    <n v="17072.240000000002"/>
    <n v="867.65"/>
    <s v=""/>
    <x v="445"/>
    <s v="X"/>
    <n v="0"/>
    <s v="@FM@"/>
    <s v="07"/>
    <s v=""/>
    <s v="040000127"/>
    <s v=""/>
    <s v="ענת דקל"/>
    <n v="750.09"/>
    <d v="2024-03-20T00:00:00"/>
    <d v="2025-12-31T00:00:00"/>
    <n v="21"/>
    <n v="16"/>
    <n v="4"/>
    <n v="94.71"/>
    <n v="0.76190476190476186"/>
    <x v="1"/>
    <x v="1"/>
  </r>
  <r>
    <m/>
    <m/>
    <x v="500"/>
    <x v="0"/>
    <s v="0800"/>
    <s v=""/>
    <d v="2024-03-20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446"/>
    <s v="X"/>
    <n v="0"/>
    <s v="@FM@"/>
    <s v="07"/>
    <s v=""/>
    <s v="040000127"/>
    <s v=""/>
    <s v="שרון אלחדד"/>
    <n v="2527.4499999999998"/>
    <d v="2024-03-20T00:00:00"/>
    <d v="2025-12-31T00:00:00"/>
    <n v="21"/>
    <n v="16"/>
    <n v="4"/>
    <n v="0"/>
    <n v="0.76190476190476186"/>
    <x v="0"/>
    <x v="1"/>
  </r>
  <r>
    <m/>
    <m/>
    <x v="501"/>
    <x v="0"/>
    <s v="0800"/>
    <s v=""/>
    <d v="2024-03-26T00:00:00"/>
    <m/>
    <m/>
    <m/>
    <s v="40001103"/>
    <s v="קרביץ )4791( בעמ"/>
    <s v="510674039"/>
    <s v="3"/>
    <n v="3105.33"/>
    <s v="ILS"/>
    <n v="3105.33"/>
    <n v="95.89"/>
    <n v="2976.71"/>
    <n v="3316.56"/>
    <n v="148.78"/>
    <s v=""/>
    <x v="444"/>
    <s v="X"/>
    <n v="0"/>
    <s v="@FM@"/>
    <s v="07"/>
    <s v=""/>
    <s v="040000127"/>
    <s v=""/>
    <s v="אלה לגריסי"/>
    <n v="128.62"/>
    <d v="2024-03-26T00:00:00"/>
    <d v="2025-12-31T00:00:00"/>
    <n v="21"/>
    <n v="16"/>
    <n v="4"/>
    <n v="95.89"/>
    <n v="0.76190476190476186"/>
    <x v="1"/>
    <x v="1"/>
  </r>
  <r>
    <m/>
    <m/>
    <x v="502"/>
    <x v="2"/>
    <s v="0800"/>
    <s v=""/>
    <d v="2024-04-08T00:00:00"/>
    <m/>
    <m/>
    <m/>
    <s v="40006149"/>
    <s v="אם אפ אם פי בע&quot;מ"/>
    <s v="513482927"/>
    <s v="3"/>
    <n v="2053.1999999999998"/>
    <s v="ILS"/>
    <n v="2053.1999999999998"/>
    <n v="0"/>
    <n v="0"/>
    <n v="0"/>
    <n v="2053.1999999999998"/>
    <s v=""/>
    <x v="447"/>
    <s v=""/>
    <n v="0"/>
    <s v="@FM@"/>
    <s v="23"/>
    <s v="57"/>
    <s v="040000127"/>
    <s v=""/>
    <s v=""/>
    <n v="2053.1999999999998"/>
    <d v="2024-04-08T00:00:00"/>
    <d v="2025-12-31T00:00:00"/>
    <n v="20"/>
    <n v="15"/>
    <n v="4"/>
    <n v="0"/>
    <n v="0.75"/>
    <x v="1"/>
    <x v="1"/>
  </r>
  <r>
    <m/>
    <m/>
    <x v="503"/>
    <x v="2"/>
    <s v="0800"/>
    <s v=""/>
    <d v="2024-05-01T00:00:00"/>
    <m/>
    <m/>
    <m/>
    <s v="41438352"/>
    <s v="גרף פרינט ל.נ. בע&quot;מ"/>
    <s v="515387322"/>
    <s v="3"/>
    <n v="1562.55"/>
    <s v="ILS"/>
    <n v="1562.55"/>
    <n v="95.51"/>
    <n v="1491.75"/>
    <n v="1491.75"/>
    <n v="70.8"/>
    <s v=""/>
    <x v="448"/>
    <s v=""/>
    <n v="0"/>
    <s v="@FM@"/>
    <s v="23"/>
    <s v="57"/>
    <s v="040000127"/>
    <s v=""/>
    <s v=""/>
    <n v="70.8"/>
    <d v="2024-05-01T00:00:00"/>
    <d v="2025-12-31T00:00:00"/>
    <n v="19"/>
    <n v="15"/>
    <n v="4"/>
    <n v="95.51"/>
    <n v="0.78947368421052633"/>
    <x v="1"/>
    <x v="1"/>
  </r>
  <r>
    <m/>
    <m/>
    <x v="504"/>
    <x v="0"/>
    <s v="0800"/>
    <s v=""/>
    <d v="2024-05-05T00:00:00"/>
    <m/>
    <m/>
    <m/>
    <s v="41915625"/>
    <s v="לייזר מכוני העתקות בע&quot;מ"/>
    <s v="514864370"/>
    <s v="3"/>
    <n v="407.1"/>
    <s v="ILS"/>
    <n v="407.1"/>
    <n v="0"/>
    <n v="0"/>
    <n v="0"/>
    <n v="407.1"/>
    <s v=""/>
    <x v="449"/>
    <s v=""/>
    <n v="0"/>
    <s v="@FM@"/>
    <s v="23"/>
    <s v="57"/>
    <s v="040000127"/>
    <s v=""/>
    <s v=""/>
    <n v="407.1"/>
    <d v="2024-05-05T00:00:00"/>
    <d v="2025-12-31T00:00:00"/>
    <n v="19"/>
    <n v="14"/>
    <n v="4"/>
    <n v="0"/>
    <n v="0.73684210526315785"/>
    <x v="0"/>
    <x v="1"/>
  </r>
  <r>
    <m/>
    <m/>
    <x v="505"/>
    <x v="0"/>
    <s v="0800"/>
    <s v=""/>
    <d v="2024-05-06T00:00:00"/>
    <m/>
    <m/>
    <m/>
    <s v="40001103"/>
    <s v="קרביץ )4791( בעמ"/>
    <s v="510674039"/>
    <s v="3"/>
    <n v="8346.4599999999991"/>
    <s v="ILS"/>
    <n v="8346.4599999999991"/>
    <n v="64.959999999999994"/>
    <n v="5782.41"/>
    <n v="6025.14"/>
    <n v="2965.91"/>
    <s v=""/>
    <x v="450"/>
    <s v="X"/>
    <n v="0"/>
    <s v="@FM@"/>
    <s v="07"/>
    <s v=""/>
    <s v="040000127"/>
    <s v=""/>
    <s v="אלה לגריסי"/>
    <n v="2564.0500000000002"/>
    <d v="2024-05-06T00:00:00"/>
    <d v="2025-12-31T00:00:00"/>
    <n v="19"/>
    <n v="14"/>
    <n v="4"/>
    <n v="64.959999999999994"/>
    <n v="0.73684210526315785"/>
    <x v="1"/>
    <x v="1"/>
  </r>
  <r>
    <m/>
    <m/>
    <x v="506"/>
    <x v="0"/>
    <s v="0800"/>
    <s v=""/>
    <d v="2024-05-21T00:00:00"/>
    <m/>
    <m/>
    <m/>
    <s v="40001103"/>
    <s v="קרביץ )4791( בעמ"/>
    <s v="510674039"/>
    <s v="3"/>
    <n v="3424.47"/>
    <s v="ILS"/>
    <n v="3424.47"/>
    <n v="94.45"/>
    <n v="3266.27"/>
    <n v="3602.32"/>
    <n v="182.99"/>
    <s v=""/>
    <x v="451"/>
    <s v="X"/>
    <n v="0"/>
    <s v="@FM@"/>
    <s v="07"/>
    <s v=""/>
    <s v="040000127"/>
    <s v=""/>
    <s v="יער ביבי"/>
    <n v="158.19999999999999"/>
    <d v="2024-05-21T00:00:00"/>
    <d v="2025-12-31T00:00:00"/>
    <n v="19"/>
    <n v="14"/>
    <n v="4"/>
    <n v="94.45"/>
    <n v="0.73684210526315785"/>
    <x v="1"/>
    <x v="1"/>
  </r>
  <r>
    <m/>
    <m/>
    <x v="507"/>
    <x v="0"/>
    <s v="0800"/>
    <s v=""/>
    <d v="2024-05-21T00:00:00"/>
    <m/>
    <m/>
    <m/>
    <s v="40001103"/>
    <s v="קרביץ )4791( בעמ"/>
    <s v="510674039"/>
    <s v="3"/>
    <n v="8982.08"/>
    <s v="ILS"/>
    <n v="8982.08"/>
    <n v="96.46"/>
    <n v="8667.82"/>
    <n v="9650.56"/>
    <n v="363.52"/>
    <s v=""/>
    <x v="452"/>
    <s v="X"/>
    <n v="0"/>
    <s v="@FM@"/>
    <s v="07"/>
    <s v=""/>
    <s v="040000127"/>
    <s v=""/>
    <s v="שרון אלחדד"/>
    <n v="314.26"/>
    <d v="2024-05-21T00:00:00"/>
    <d v="2025-12-31T00:00:00"/>
    <n v="19"/>
    <n v="14"/>
    <n v="4"/>
    <n v="96.46"/>
    <n v="0.73684210526315785"/>
    <x v="1"/>
    <x v="1"/>
  </r>
  <r>
    <m/>
    <m/>
    <x v="508"/>
    <x v="2"/>
    <s v="0800"/>
    <s v=""/>
    <d v="2024-05-21T00:00:00"/>
    <m/>
    <m/>
    <m/>
    <s v="40004883"/>
    <s v="שרגאי דגלים וסמלים בע&quot;מ"/>
    <s v="512534371"/>
    <s v="3"/>
    <n v="607.70000000000005"/>
    <s v="ILS"/>
    <n v="607.70000000000005"/>
    <n v="0"/>
    <n v="0"/>
    <n v="0"/>
    <n v="607.70000000000005"/>
    <s v=""/>
    <x v="453"/>
    <s v=""/>
    <n v="0"/>
    <s v="@FM@"/>
    <s v="23"/>
    <s v="57"/>
    <s v="040000127"/>
    <s v=""/>
    <s v="אדוה חזן"/>
    <n v="607.70000000000005"/>
    <d v="2024-05-21T00:00:00"/>
    <d v="2025-12-31T00:00:00"/>
    <n v="19"/>
    <n v="14"/>
    <n v="4"/>
    <n v="0"/>
    <n v="0.73684210526315785"/>
    <x v="0"/>
    <x v="1"/>
  </r>
  <r>
    <m/>
    <m/>
    <x v="509"/>
    <x v="2"/>
    <s v="0800"/>
    <s v=""/>
    <d v="2024-05-23T00:00:00"/>
    <m/>
    <m/>
    <m/>
    <s v="42207021"/>
    <s v="הופשטיין יהודה"/>
    <s v="051019552"/>
    <s v="3"/>
    <n v="1227.2"/>
    <s v="ILS"/>
    <n v="1227.2"/>
    <n v="0"/>
    <n v="0"/>
    <n v="0"/>
    <n v="1227.2"/>
    <s v=""/>
    <x v="454"/>
    <s v=""/>
    <n v="0"/>
    <s v="@FM@"/>
    <s v="23"/>
    <s v="57"/>
    <s v="040000127"/>
    <s v=""/>
    <s v=""/>
    <n v="1227.2"/>
    <d v="2024-05-23T00:00:00"/>
    <d v="2025-12-31T00:00:00"/>
    <n v="19"/>
    <n v="14"/>
    <n v="4"/>
    <n v="0"/>
    <n v="0.73684210526315785"/>
    <x v="0"/>
    <x v="1"/>
  </r>
  <r>
    <m/>
    <m/>
    <x v="510"/>
    <x v="2"/>
    <s v="0800"/>
    <s v=""/>
    <d v="2024-05-27T00:00:00"/>
    <m/>
    <m/>
    <m/>
    <s v="40574317"/>
    <s v="אופיר עקיבא גלעדית"/>
    <s v="022794424"/>
    <s v="3"/>
    <n v="32450"/>
    <s v="ILS"/>
    <n v="32450"/>
    <n v="80"/>
    <n v="25960"/>
    <n v="25960"/>
    <n v="6490"/>
    <s v=""/>
    <x v="455"/>
    <s v=""/>
    <n v="0"/>
    <s v="@FM@"/>
    <s v="76"/>
    <s v=""/>
    <s v="040000127"/>
    <s v=""/>
    <s v="אורן פרץ"/>
    <n v="6490"/>
    <d v="2024-05-27T00:00:00"/>
    <d v="2025-12-31T00:00:00"/>
    <n v="19"/>
    <n v="14"/>
    <n v="4"/>
    <n v="80"/>
    <n v="0.73684210526315785"/>
    <x v="1"/>
    <x v="1"/>
  </r>
  <r>
    <m/>
    <m/>
    <x v="511"/>
    <x v="2"/>
    <s v="0800"/>
    <s v=""/>
    <d v="2024-05-30T00:00:00"/>
    <m/>
    <m/>
    <m/>
    <s v="40959358"/>
    <s v="זילכה נדב"/>
    <s v="029252319"/>
    <s v="3"/>
    <n v="7670"/>
    <s v="ILS"/>
    <n v="7670"/>
    <n v="0"/>
    <n v="0"/>
    <n v="0"/>
    <n v="7670"/>
    <s v=""/>
    <x v="456"/>
    <s v=""/>
    <n v="0"/>
    <s v="@FM@"/>
    <s v="23"/>
    <s v="57"/>
    <s v="040000127"/>
    <s v=""/>
    <s v="שוהם אבינועם"/>
    <n v="7670"/>
    <d v="2024-05-30T00:00:00"/>
    <d v="2025-12-31T00:00:00"/>
    <n v="19"/>
    <n v="14"/>
    <n v="4"/>
    <n v="0"/>
    <n v="0.73684210526315785"/>
    <x v="0"/>
    <x v="1"/>
  </r>
  <r>
    <m/>
    <m/>
    <x v="512"/>
    <x v="2"/>
    <s v="0800"/>
    <s v=""/>
    <d v="2024-06-03T00:00:00"/>
    <m/>
    <m/>
    <m/>
    <s v="40325777"/>
    <s v="אימג' פרינט בע&quot;מ"/>
    <s v="514132687"/>
    <s v="3"/>
    <n v="5029.16"/>
    <s v="ILS"/>
    <n v="5029.16"/>
    <n v="0"/>
    <n v="0"/>
    <n v="0"/>
    <n v="5029.16"/>
    <s v=""/>
    <x v="457"/>
    <s v=""/>
    <n v="0"/>
    <s v="@FM@"/>
    <s v="23"/>
    <s v="57"/>
    <s v="040000127"/>
    <s v=""/>
    <s v="שוהם אבינועם"/>
    <n v="5029.16"/>
    <d v="2024-06-03T00:00:00"/>
    <d v="2025-12-31T00:00:00"/>
    <n v="18"/>
    <n v="14"/>
    <n v="4"/>
    <n v="0"/>
    <n v="0.77777777777777779"/>
    <x v="0"/>
    <x v="1"/>
  </r>
  <r>
    <m/>
    <m/>
    <x v="513"/>
    <x v="0"/>
    <s v="0800"/>
    <s v=""/>
    <d v="2024-06-16T00:00:00"/>
    <m/>
    <m/>
    <m/>
    <s v="40001103"/>
    <s v="קרביץ )4791( בעמ"/>
    <s v="510674039"/>
    <s v="3"/>
    <n v="7513.4"/>
    <s v="ILS"/>
    <n v="7513.4"/>
    <n v="92.84"/>
    <n v="6989.73"/>
    <n v="7767.5"/>
    <n v="605.75"/>
    <s v=""/>
    <x v="458"/>
    <s v="X"/>
    <n v="0"/>
    <s v="@FM@"/>
    <s v="07"/>
    <s v=""/>
    <s v="040000127"/>
    <s v=""/>
    <s v="שרה אברהמי"/>
    <n v="523.66999999999996"/>
    <d v="2024-06-16T00:00:00"/>
    <d v="2025-12-31T00:00:00"/>
    <n v="18"/>
    <n v="13"/>
    <n v="4"/>
    <n v="92.84"/>
    <n v="0.72222222222222221"/>
    <x v="1"/>
    <x v="1"/>
  </r>
  <r>
    <m/>
    <m/>
    <x v="514"/>
    <x v="2"/>
    <s v="0800"/>
    <s v=""/>
    <d v="2024-06-16T00:00:00"/>
    <d v="2024-06-03T00:00:00"/>
    <d v="2024-07-30T00:00:00"/>
    <m/>
    <s v="40000012"/>
    <s v="החברה למתנ&quot;סים - מרכזים קהילתיים בי"/>
    <s v=""/>
    <s v="3"/>
    <n v="50000"/>
    <s v="ILS"/>
    <n v="50000"/>
    <n v="0"/>
    <n v="0"/>
    <n v="0"/>
    <n v="50000"/>
    <s v=""/>
    <x v="459"/>
    <s v=""/>
    <n v="0"/>
    <s v="@FM@"/>
    <s v="23"/>
    <s v="57"/>
    <s v="040000127"/>
    <s v=""/>
    <s v="יאיר לנג"/>
    <n v="50000"/>
    <d v="2024-06-03T00:00:00"/>
    <d v="2024-07-30T00:00:00"/>
    <n v="1"/>
    <n v="14"/>
    <n v="-12"/>
    <n v="0"/>
    <n v="14"/>
    <x v="0"/>
    <x v="1"/>
  </r>
  <r>
    <m/>
    <m/>
    <x v="515"/>
    <x v="2"/>
    <s v="0800"/>
    <s v=""/>
    <d v="2024-06-17T00:00:00"/>
    <m/>
    <m/>
    <m/>
    <s v="41461147"/>
    <s v="גרין גלאס בע&quot;מ"/>
    <s v="515171841"/>
    <s v="3"/>
    <n v="6094.18"/>
    <s v="ILS"/>
    <n v="6094.18"/>
    <n v="0"/>
    <n v="0"/>
    <n v="0"/>
    <n v="5478.56"/>
    <s v=""/>
    <x v="460"/>
    <s v="X"/>
    <n v="0"/>
    <s v="@FM@"/>
    <s v="23"/>
    <s v="57"/>
    <s v="040000127"/>
    <s v=""/>
    <s v="שוהם אבינועם"/>
    <n v="6094.18"/>
    <d v="2024-06-17T00:00:00"/>
    <d v="2025-12-31T00:00:00"/>
    <n v="18"/>
    <n v="13"/>
    <n v="4"/>
    <n v="0"/>
    <n v="0.72222222222222221"/>
    <x v="0"/>
    <x v="1"/>
  </r>
  <r>
    <m/>
    <m/>
    <x v="516"/>
    <x v="2"/>
    <s v="0800"/>
    <s v=""/>
    <d v="2024-06-23T00:00:00"/>
    <m/>
    <m/>
    <m/>
    <s v="40504360"/>
    <s v="רימון ע.ר שיווק ומסחר בע&quot;מ"/>
    <s v="514231901"/>
    <s v="3"/>
    <n v="5040.96"/>
    <s v="ILS"/>
    <n v="5040.96"/>
    <n v="0"/>
    <n v="0"/>
    <n v="0"/>
    <n v="5040.96"/>
    <s v=""/>
    <x v="461"/>
    <s v=""/>
    <n v="0"/>
    <s v="@FM@"/>
    <s v="23"/>
    <s v="57"/>
    <s v="040000127"/>
    <s v=""/>
    <s v="שוהם אבינועם"/>
    <n v="5040.96"/>
    <d v="2024-06-23T00:00:00"/>
    <d v="2025-12-31T00:00:00"/>
    <n v="18"/>
    <n v="13"/>
    <n v="4"/>
    <n v="0"/>
    <n v="0.72222222222222221"/>
    <x v="0"/>
    <x v="1"/>
  </r>
  <r>
    <m/>
    <m/>
    <x v="517"/>
    <x v="0"/>
    <s v="0800"/>
    <s v=""/>
    <d v="2024-06-24T00:00:00"/>
    <m/>
    <m/>
    <m/>
    <s v="10000173"/>
    <s v="המדפיס הממשלתי"/>
    <s v=""/>
    <s v="3"/>
    <n v="3145"/>
    <s v="ILS"/>
    <n v="3145"/>
    <n v="0"/>
    <n v="0"/>
    <n v="0"/>
    <n v="3145"/>
    <s v=""/>
    <x v="462"/>
    <s v=""/>
    <n v="0"/>
    <s v="@FM@"/>
    <s v="85"/>
    <s v=""/>
    <s v="040000127"/>
    <s v=""/>
    <s v=""/>
    <n v="3145"/>
    <d v="2024-06-24T00:00:00"/>
    <d v="2025-12-31T00:00:00"/>
    <n v="18"/>
    <n v="13"/>
    <n v="4"/>
    <n v="0"/>
    <n v="0.72222222222222221"/>
    <x v="0"/>
    <x v="1"/>
  </r>
  <r>
    <m/>
    <m/>
    <x v="518"/>
    <x v="0"/>
    <s v="0800"/>
    <s v=""/>
    <d v="2024-06-24T00:00:00"/>
    <m/>
    <m/>
    <m/>
    <s v="41879787"/>
    <s v="מוניקנדם עתר"/>
    <s v="032431876"/>
    <s v="3"/>
    <n v="22188.27"/>
    <s v="ILS"/>
    <n v="22188.27"/>
    <n v="0"/>
    <n v="0"/>
    <n v="0"/>
    <n v="22188.27"/>
    <s v=""/>
    <x v="463"/>
    <s v=""/>
    <n v="0"/>
    <s v="@FM@"/>
    <s v="07"/>
    <s v=""/>
    <s v="040000127"/>
    <s v=""/>
    <s v="אורן פרץ"/>
    <n v="22188.27"/>
    <d v="2024-06-24T00:00:00"/>
    <d v="2025-12-31T00:00:00"/>
    <n v="18"/>
    <n v="13"/>
    <n v="4"/>
    <n v="0"/>
    <n v="0.72222222222222221"/>
    <x v="0"/>
    <x v="1"/>
  </r>
  <r>
    <m/>
    <m/>
    <x v="519"/>
    <x v="2"/>
    <s v="0800"/>
    <s v=""/>
    <d v="2024-06-27T00:00:00"/>
    <m/>
    <m/>
    <m/>
    <s v="40000017"/>
    <s v="חברת מוסדות חנוך, תרבות ושקום שכונו"/>
    <s v="510623721"/>
    <s v="3"/>
    <n v="1600"/>
    <s v="ILS"/>
    <n v="1600"/>
    <n v="0"/>
    <n v="0"/>
    <n v="0"/>
    <n v="1600"/>
    <s v=""/>
    <x v="464"/>
    <s v=""/>
    <n v="0"/>
    <s v="@FM@"/>
    <s v="23"/>
    <s v="57"/>
    <s v="040000127"/>
    <s v=""/>
    <s v="אורטל מויאל"/>
    <n v="1600"/>
    <d v="2024-06-27T00:00:00"/>
    <d v="2025-12-31T00:00:00"/>
    <n v="18"/>
    <n v="13"/>
    <n v="4"/>
    <n v="0"/>
    <n v="0.72222222222222221"/>
    <x v="0"/>
    <x v="1"/>
  </r>
  <r>
    <m/>
    <m/>
    <x v="520"/>
    <x v="2"/>
    <s v="0800"/>
    <s v=""/>
    <d v="2024-07-01T00:00:00"/>
    <m/>
    <m/>
    <m/>
    <s v="41578755"/>
    <s v="ד.ב. ירוק שירותים בע&quot;מ"/>
    <s v="515391720"/>
    <s v="3"/>
    <n v="6372"/>
    <s v="ILS"/>
    <n v="6372"/>
    <n v="84.44"/>
    <n v="5847.6"/>
    <n v="5356.2"/>
    <n v="991.2"/>
    <s v=""/>
    <x v="465"/>
    <s v=""/>
    <n v="0"/>
    <s v="@FM@"/>
    <s v="23"/>
    <s v="57"/>
    <s v="040000127"/>
    <s v=""/>
    <s v="אורן פרץ"/>
    <n v="991.2"/>
    <d v="2024-07-01T00:00:00"/>
    <d v="2025-12-31T00:00:00"/>
    <n v="17"/>
    <n v="13"/>
    <n v="4"/>
    <n v="84.44"/>
    <n v="0.76470588235294112"/>
    <x v="1"/>
    <x v="1"/>
  </r>
  <r>
    <m/>
    <m/>
    <x v="521"/>
    <x v="2"/>
    <s v="0800"/>
    <s v=""/>
    <d v="2024-07-02T00:00:00"/>
    <m/>
    <m/>
    <m/>
    <s v="40016389"/>
    <s v="חנן מכשירי כתיבה ומוצרי נייר 2001 ב"/>
    <s v="513098863"/>
    <s v="3"/>
    <n v="261.67"/>
    <s v="ILS"/>
    <n v="261.67"/>
    <n v="0"/>
    <n v="0"/>
    <n v="0"/>
    <n v="261.67"/>
    <s v=""/>
    <x v="466"/>
    <s v=""/>
    <n v="0"/>
    <s v="@FM@"/>
    <s v="23"/>
    <s v="57"/>
    <s v="040000127"/>
    <s v=""/>
    <s v=""/>
    <n v="261.67"/>
    <d v="2024-07-02T00:00:00"/>
    <d v="2025-12-31T00:00:00"/>
    <n v="17"/>
    <n v="13"/>
    <n v="4"/>
    <n v="0"/>
    <n v="0.76470588235294112"/>
    <x v="0"/>
    <x v="1"/>
  </r>
  <r>
    <m/>
    <m/>
    <x v="522"/>
    <x v="2"/>
    <s v="0800"/>
    <s v=""/>
    <d v="2024-07-09T00:00:00"/>
    <m/>
    <m/>
    <m/>
    <s v="40892544"/>
    <s v="גרליצקי ישראל ליב"/>
    <s v="303045629"/>
    <s v="3"/>
    <n v="1416"/>
    <s v="ILS"/>
    <n v="1416"/>
    <n v="0"/>
    <n v="0"/>
    <n v="0"/>
    <n v="1416"/>
    <s v=""/>
    <x v="467"/>
    <s v=""/>
    <n v="0"/>
    <s v="@FM@"/>
    <s v="23"/>
    <s v="57"/>
    <s v="040000127"/>
    <s v=""/>
    <s v=""/>
    <n v="1416"/>
    <d v="2024-07-09T00:00:00"/>
    <d v="2025-12-31T00:00:00"/>
    <n v="17"/>
    <n v="12"/>
    <n v="4"/>
    <n v="0"/>
    <n v="0.70588235294117652"/>
    <x v="0"/>
    <x v="1"/>
  </r>
  <r>
    <m/>
    <m/>
    <x v="523"/>
    <x v="0"/>
    <s v="0800"/>
    <s v=""/>
    <d v="2024-07-14T00:00:00"/>
    <m/>
    <m/>
    <m/>
    <s v="40957697"/>
    <s v="ד&quot;ש שיווק מוצרי מאפה מ.א. בע&quot;מ"/>
    <s v="511759763"/>
    <s v="3"/>
    <n v="5042.7299999999996"/>
    <s v="ILS"/>
    <n v="5042.7299999999996"/>
    <n v="70.400000000000006"/>
    <n v="3910.13"/>
    <n v="3549.91"/>
    <n v="1492.8"/>
    <s v=""/>
    <x v="468"/>
    <s v=""/>
    <n v="0"/>
    <s v="@FM@"/>
    <s v="23"/>
    <s v="57"/>
    <s v="040000127"/>
    <s v="607.20"/>
    <s v="יער ביבי"/>
    <n v="1492.8"/>
    <d v="2024-07-14T00:00:00"/>
    <d v="2025-12-31T00:00:00"/>
    <n v="17"/>
    <n v="12"/>
    <n v="4"/>
    <n v="70.400000000000006"/>
    <n v="0.70588235294117652"/>
    <x v="1"/>
    <x v="1"/>
  </r>
  <r>
    <m/>
    <m/>
    <x v="524"/>
    <x v="2"/>
    <s v="0800"/>
    <s v=""/>
    <d v="2024-07-16T00:00:00"/>
    <m/>
    <m/>
    <m/>
    <s v="40311963"/>
    <s v="כספות חצור בע&quot;מ"/>
    <s v="514165109"/>
    <s v="3"/>
    <n v="4956"/>
    <s v="ILS"/>
    <n v="4956"/>
    <n v="50"/>
    <n v="2457"/>
    <n v="2457"/>
    <n v="2478"/>
    <s v=""/>
    <x v="469"/>
    <s v=""/>
    <n v="0"/>
    <s v="@FM@"/>
    <s v="23"/>
    <s v="57"/>
    <s v="040000127"/>
    <s v=""/>
    <s v="עוזי נעים"/>
    <n v="2478"/>
    <d v="2024-07-16T00:00:00"/>
    <d v="2025-12-31T00:00:00"/>
    <n v="17"/>
    <n v="12"/>
    <n v="4"/>
    <n v="50"/>
    <n v="0.70588235294117652"/>
    <x v="1"/>
    <x v="1"/>
  </r>
  <r>
    <m/>
    <m/>
    <x v="525"/>
    <x v="0"/>
    <s v="0800"/>
    <s v=""/>
    <d v="2024-07-29T00:00:00"/>
    <m/>
    <m/>
    <m/>
    <s v="40001212"/>
    <s v="שחר - מוצרי נייר בע&quot;מ"/>
    <s v="511219933"/>
    <s v="3"/>
    <n v="38062.080000000002"/>
    <s v="ILS"/>
    <n v="38062.080000000002"/>
    <n v="80"/>
    <n v="30288.38"/>
    <n v="30726.01"/>
    <n v="7758.44"/>
    <s v=""/>
    <x v="470"/>
    <s v="X"/>
    <n v="0"/>
    <s v="@FM@"/>
    <s v="07"/>
    <s v=""/>
    <s v="040000127"/>
    <s v=""/>
    <s v="ענת דקל"/>
    <n v="7612.42"/>
    <d v="2024-07-29T00:00:00"/>
    <d v="2025-12-31T00:00:00"/>
    <n v="17"/>
    <n v="12"/>
    <n v="4"/>
    <n v="80"/>
    <n v="0.70588235294117652"/>
    <x v="1"/>
    <x v="1"/>
  </r>
  <r>
    <m/>
    <m/>
    <x v="526"/>
    <x v="2"/>
    <s v="0800"/>
    <s v=""/>
    <d v="2024-07-30T00:00:00"/>
    <m/>
    <m/>
    <m/>
    <s v="40123580"/>
    <s v="מלון דן פנורמה ת&quot;א"/>
    <s v="520023573"/>
    <s v="3"/>
    <n v="1017.9"/>
    <s v="ILS"/>
    <n v="1017.9"/>
    <n v="0"/>
    <n v="0"/>
    <n v="0"/>
    <n v="1017.9"/>
    <s v=""/>
    <x v="471"/>
    <s v=""/>
    <n v="0"/>
    <s v="@FM@"/>
    <s v="23"/>
    <s v="57"/>
    <s v="040000127"/>
    <s v=""/>
    <s v="שוהם אבינועם"/>
    <n v="1017.9"/>
    <d v="2024-07-30T00:00:00"/>
    <d v="2025-12-31T00:00:00"/>
    <n v="17"/>
    <n v="12"/>
    <n v="4"/>
    <n v="0"/>
    <n v="0.70588235294117652"/>
    <x v="0"/>
    <x v="1"/>
  </r>
  <r>
    <m/>
    <m/>
    <x v="527"/>
    <x v="0"/>
    <s v="0800"/>
    <s v=""/>
    <d v="2024-08-11T00:00:00"/>
    <m/>
    <m/>
    <m/>
    <s v="40001103"/>
    <s v="קרביץ )4791( בעמ"/>
    <s v="510674039"/>
    <s v="3"/>
    <n v="8585.41"/>
    <s v="ILS"/>
    <n v="8585.41"/>
    <n v="95.26"/>
    <n v="8172.77"/>
    <n v="8172.75"/>
    <n v="423.74"/>
    <s v=""/>
    <x v="472"/>
    <s v="X"/>
    <n v="0"/>
    <s v="@FM@"/>
    <s v="07"/>
    <s v=""/>
    <s v="040000127"/>
    <s v=""/>
    <s v="מיה מזרחי"/>
    <n v="409.7"/>
    <d v="2024-08-11T00:00:00"/>
    <d v="2025-12-31T00:00:00"/>
    <n v="16"/>
    <n v="11"/>
    <n v="4"/>
    <n v="95.26"/>
    <n v="0.6875"/>
    <x v="1"/>
    <x v="1"/>
  </r>
  <r>
    <m/>
    <m/>
    <x v="528"/>
    <x v="2"/>
    <s v="0800"/>
    <s v=""/>
    <d v="2024-08-12T00:00:00"/>
    <m/>
    <m/>
    <m/>
    <s v="41566424"/>
    <s v="דאיך אורן"/>
    <s v="039390216"/>
    <s v="3"/>
    <n v="1180"/>
    <s v="ILS"/>
    <n v="1180"/>
    <n v="0"/>
    <n v="0"/>
    <n v="0"/>
    <n v="1180"/>
    <s v=""/>
    <x v="473"/>
    <s v=""/>
    <n v="0"/>
    <s v="@FM@"/>
    <s v="23"/>
    <s v="57"/>
    <s v="040000127"/>
    <s v=""/>
    <s v=""/>
    <n v="1180"/>
    <d v="2024-08-12T00:00:00"/>
    <d v="2025-12-31T00:00:00"/>
    <n v="16"/>
    <n v="11"/>
    <n v="4"/>
    <n v="0"/>
    <n v="0.6875"/>
    <x v="0"/>
    <x v="1"/>
  </r>
  <r>
    <m/>
    <m/>
    <x v="529"/>
    <x v="0"/>
    <s v="0800"/>
    <s v=""/>
    <d v="2024-08-14T00:00:00"/>
    <m/>
    <m/>
    <m/>
    <s v="40001103"/>
    <s v="קרביץ )4791( בעמ"/>
    <s v="510674039"/>
    <s v="3"/>
    <n v="10252.89"/>
    <s v="ILS"/>
    <n v="10252.89"/>
    <n v="98.54"/>
    <n v="10104.209999999999"/>
    <n v="10101.84"/>
    <n v="153.77000000000001"/>
    <s v=""/>
    <x v="439"/>
    <s v="X"/>
    <n v="0"/>
    <s v="@FM@"/>
    <s v="07"/>
    <s v=""/>
    <s v="040000127"/>
    <s v=""/>
    <s v="שי אושפיץ"/>
    <n v="148.68"/>
    <d v="2024-08-14T00:00:00"/>
    <d v="2025-12-31T00:00:00"/>
    <n v="16"/>
    <n v="11"/>
    <n v="4"/>
    <n v="98.54"/>
    <n v="0.6875"/>
    <x v="1"/>
    <x v="1"/>
  </r>
  <r>
    <m/>
    <m/>
    <x v="530"/>
    <x v="2"/>
    <s v="0800"/>
    <s v=""/>
    <d v="2024-08-14T00:00:00"/>
    <m/>
    <m/>
    <m/>
    <s v="40235639"/>
    <s v="קלר יוסף"/>
    <s v="016505620"/>
    <s v="3"/>
    <n v="5042.1400000000003"/>
    <s v="ILS"/>
    <n v="5042.1400000000003"/>
    <n v="0"/>
    <n v="0"/>
    <n v="0"/>
    <n v="5042.1400000000003"/>
    <s v=""/>
    <x v="474"/>
    <s v=""/>
    <n v="0"/>
    <s v="@FM@"/>
    <s v="76"/>
    <s v=""/>
    <s v="040000127"/>
    <s v=""/>
    <s v=""/>
    <n v="5042.1400000000003"/>
    <d v="2024-08-14T00:00:00"/>
    <d v="2025-12-31T00:00:00"/>
    <n v="16"/>
    <n v="11"/>
    <n v="4"/>
    <n v="0"/>
    <n v="0.6875"/>
    <x v="0"/>
    <x v="1"/>
  </r>
  <r>
    <m/>
    <m/>
    <x v="531"/>
    <x v="0"/>
    <s v="0800"/>
    <s v=""/>
    <d v="2024-08-14T00:00:00"/>
    <m/>
    <m/>
    <m/>
    <s v="40001103"/>
    <s v="קרביץ )4791( בעמ"/>
    <s v="510674039"/>
    <s v="3"/>
    <n v="4533.8100000000004"/>
    <s v="ILS"/>
    <n v="4533.8100000000004"/>
    <n v="94.95"/>
    <n v="4304.42"/>
    <n v="4303"/>
    <n v="237.25"/>
    <s v=""/>
    <x v="458"/>
    <s v="X"/>
    <n v="0"/>
    <s v="@FM@"/>
    <s v="07"/>
    <s v=""/>
    <s v="040000127"/>
    <s v=""/>
    <s v="שרה אברהמי"/>
    <n v="229.39"/>
    <d v="2024-08-14T00:00:00"/>
    <d v="2025-12-31T00:00:00"/>
    <n v="16"/>
    <n v="11"/>
    <n v="4"/>
    <n v="94.95"/>
    <n v="0.6875"/>
    <x v="1"/>
    <x v="1"/>
  </r>
  <r>
    <m/>
    <m/>
    <x v="532"/>
    <x v="0"/>
    <s v="0800"/>
    <s v=""/>
    <d v="2024-08-15T00:00:00"/>
    <m/>
    <m/>
    <m/>
    <s v="40001103"/>
    <s v="קרביץ )4791( בעמ"/>
    <s v="510674039"/>
    <s v="3"/>
    <n v="26373.97"/>
    <s v="ILS"/>
    <n v="26373.97"/>
    <n v="92.44"/>
    <n v="24333.84"/>
    <n v="24330.34"/>
    <n v="2071.5500000000002"/>
    <s v=""/>
    <x v="475"/>
    <s v="X"/>
    <n v="0"/>
    <s v="@FM@"/>
    <s v="07"/>
    <s v=""/>
    <s v="040000127"/>
    <s v=""/>
    <s v="ענת דקל"/>
    <n v="2002.93"/>
    <d v="2024-08-15T00:00:00"/>
    <d v="2025-12-31T00:00:00"/>
    <n v="16"/>
    <n v="11"/>
    <n v="4"/>
    <n v="92.44"/>
    <n v="0.6875"/>
    <x v="1"/>
    <x v="1"/>
  </r>
  <r>
    <m/>
    <m/>
    <x v="533"/>
    <x v="0"/>
    <s v="0800"/>
    <s v=""/>
    <d v="2024-08-27T00:00:00"/>
    <m/>
    <m/>
    <m/>
    <s v="40001103"/>
    <s v="קרביץ )4791( בעמ"/>
    <s v="510674039"/>
    <s v="3"/>
    <n v="1594.4"/>
    <s v="ILS"/>
    <n v="1594.4"/>
    <n v="73.41"/>
    <n v="1168.1300000000001"/>
    <n v="1168.1300000000001"/>
    <n v="390.54"/>
    <s v=""/>
    <x v="476"/>
    <s v="X"/>
    <n v="0"/>
    <s v="@FM@"/>
    <s v="07"/>
    <s v=""/>
    <s v="040000127"/>
    <s v=""/>
    <s v="שרה אברהמי"/>
    <n v="377.6"/>
    <d v="2024-08-27T00:00:00"/>
    <d v="2025-12-31T00:00:00"/>
    <n v="16"/>
    <n v="11"/>
    <n v="4"/>
    <n v="73.41"/>
    <n v="0.6875"/>
    <x v="1"/>
    <x v="1"/>
  </r>
  <r>
    <m/>
    <m/>
    <x v="534"/>
    <x v="0"/>
    <s v="0800"/>
    <s v=""/>
    <d v="2024-09-04T00:00:00"/>
    <m/>
    <m/>
    <m/>
    <s v="40364068"/>
    <s v="או.די. אופיס דיזיין בע&quot;מ"/>
    <s v="513767426"/>
    <s v="3"/>
    <n v="62693.64"/>
    <s v="ILS"/>
    <n v="62693.64"/>
    <n v="0"/>
    <n v="0"/>
    <n v="0"/>
    <n v="59751.34"/>
    <s v=""/>
    <x v="477"/>
    <s v="X"/>
    <n v="0"/>
    <s v="@FM@"/>
    <s v="07"/>
    <s v=""/>
    <s v="040000127"/>
    <s v=""/>
    <s v="אורן פרץ"/>
    <n v="62693.64"/>
    <d v="2024-09-04T00:00:00"/>
    <d v="2025-12-31T00:00:00"/>
    <n v="15"/>
    <n v="11"/>
    <n v="4"/>
    <n v="0"/>
    <n v="0.73333333333333328"/>
    <x v="0"/>
    <x v="1"/>
  </r>
  <r>
    <m/>
    <m/>
    <x v="535"/>
    <x v="2"/>
    <s v="0800"/>
    <s v=""/>
    <d v="2024-09-17T00:00:00"/>
    <m/>
    <m/>
    <m/>
    <s v="40346417"/>
    <s v="הספרייה הלאומית בע&quot;מ (חל&quot;צ)"/>
    <s v=""/>
    <s v="3"/>
    <n v="4104"/>
    <s v="ILS"/>
    <n v="4104"/>
    <n v="86.84"/>
    <n v="3564"/>
    <n v="3564"/>
    <n v="540"/>
    <s v=""/>
    <x v="478"/>
    <s v=""/>
    <n v="0"/>
    <s v="@FM@"/>
    <s v="23"/>
    <s v="57"/>
    <s v="040000127"/>
    <s v=""/>
    <s v="רוחמה שמואלי"/>
    <n v="540"/>
    <d v="2024-09-17T00:00:00"/>
    <d v="2025-12-31T00:00:00"/>
    <n v="15"/>
    <n v="10"/>
    <n v="4"/>
    <n v="86.84"/>
    <n v="0.66666666666666663"/>
    <x v="1"/>
    <x v="1"/>
  </r>
  <r>
    <m/>
    <m/>
    <x v="536"/>
    <x v="0"/>
    <s v="0800"/>
    <s v=""/>
    <d v="2024-09-25T00:00:00"/>
    <m/>
    <m/>
    <m/>
    <s v="40973960"/>
    <s v="פרקש איתן דוד"/>
    <s v="314718305"/>
    <s v="3"/>
    <n v="4850"/>
    <s v="ILS"/>
    <n v="4850"/>
    <n v="0"/>
    <n v="0"/>
    <n v="0"/>
    <n v="4850"/>
    <s v=""/>
    <x v="479"/>
    <s v=""/>
    <n v="0"/>
    <s v="@FM@"/>
    <s v="23"/>
    <s v="57"/>
    <s v="040000127"/>
    <s v=""/>
    <s v="מיה מזרחי"/>
    <n v="4850"/>
    <d v="2024-09-25T00:00:00"/>
    <d v="2025-12-31T00:00:00"/>
    <n v="15"/>
    <n v="10"/>
    <n v="4"/>
    <n v="0"/>
    <n v="0.66666666666666663"/>
    <x v="0"/>
    <x v="1"/>
  </r>
  <r>
    <m/>
    <m/>
    <x v="537"/>
    <x v="0"/>
    <s v="0800"/>
    <s v=""/>
    <d v="2024-09-30T00:00:00"/>
    <m/>
    <m/>
    <m/>
    <s v="40001103"/>
    <s v="קרביץ )4791( בעמ"/>
    <s v="510674039"/>
    <s v="3"/>
    <n v="7381.99"/>
    <s v="ILS"/>
    <n v="7381.99"/>
    <n v="81.180000000000007"/>
    <n v="5950.88"/>
    <n v="5942.1"/>
    <n v="1436.68"/>
    <s v=""/>
    <x v="480"/>
    <s v="X"/>
    <n v="0"/>
    <s v="@FM@"/>
    <s v="07"/>
    <s v=""/>
    <s v="040000127"/>
    <s v=""/>
    <s v="יעקב זוהר"/>
    <n v="1389.09"/>
    <d v="2024-09-30T00:00:00"/>
    <d v="2025-12-31T00:00:00"/>
    <n v="15"/>
    <n v="10"/>
    <n v="4"/>
    <n v="81.180000000000007"/>
    <n v="0.66666666666666663"/>
    <x v="1"/>
    <x v="1"/>
  </r>
  <r>
    <m/>
    <m/>
    <x v="538"/>
    <x v="2"/>
    <s v="0800"/>
    <s v=""/>
    <d v="2024-10-07T00:00:00"/>
    <m/>
    <m/>
    <m/>
    <s v="10000173"/>
    <s v="המדפיס הממשלתי"/>
    <s v=""/>
    <s v="3"/>
    <n v="975"/>
    <s v="ILS"/>
    <n v="975"/>
    <n v="0"/>
    <n v="0"/>
    <n v="0"/>
    <n v="975"/>
    <s v=""/>
    <x v="481"/>
    <s v=""/>
    <n v="0"/>
    <s v="@FM@"/>
    <s v="85"/>
    <s v=""/>
    <s v="040000127"/>
    <s v=""/>
    <s v=""/>
    <n v="975"/>
    <d v="2024-10-07T00:00:00"/>
    <d v="2025-12-31T00:00:00"/>
    <n v="14"/>
    <n v="9"/>
    <n v="4"/>
    <n v="0"/>
    <n v="0.6428571428571429"/>
    <x v="0"/>
    <x v="1"/>
  </r>
  <r>
    <m/>
    <m/>
    <x v="539"/>
    <x v="0"/>
    <s v="0800"/>
    <s v=""/>
    <d v="2024-10-07T00:00:00"/>
    <m/>
    <m/>
    <m/>
    <s v="40001103"/>
    <s v="קרביץ )4791( בעמ"/>
    <s v="510674039"/>
    <s v="3"/>
    <n v="15113.38"/>
    <s v="ILS"/>
    <n v="15113.38"/>
    <n v="99.19"/>
    <n v="14898.47"/>
    <n v="14863.65"/>
    <n v="122.04"/>
    <s v=""/>
    <x v="482"/>
    <s v="X"/>
    <n v="0"/>
    <s v="@FM@"/>
    <s v="07"/>
    <s v=""/>
    <s v="040000127"/>
    <s v=""/>
    <s v="אלה לגריסי"/>
    <n v="118"/>
    <d v="2024-10-07T00:00:00"/>
    <d v="2025-12-31T00:00:00"/>
    <n v="14"/>
    <n v="9"/>
    <n v="4"/>
    <n v="99.19"/>
    <n v="0.6428571428571429"/>
    <x v="1"/>
    <x v="1"/>
  </r>
  <r>
    <m/>
    <m/>
    <x v="540"/>
    <x v="2"/>
    <s v="0800"/>
    <s v=""/>
    <d v="2024-10-08T00:00:00"/>
    <m/>
    <m/>
    <m/>
    <s v="40007031"/>
    <s v="המרכז הבריאותי ד.ע. בע&quot;מ"/>
    <s v="511363582"/>
    <s v="3"/>
    <n v="966.17"/>
    <s v="ILS"/>
    <n v="966.17"/>
    <n v="0"/>
    <n v="0"/>
    <n v="0"/>
    <n v="966.17"/>
    <s v=""/>
    <x v="483"/>
    <s v=""/>
    <n v="0"/>
    <s v="@FM@"/>
    <s v="23"/>
    <s v="57"/>
    <s v="040000127"/>
    <s v=""/>
    <s v="ליאור אלקבץ"/>
    <n v="966.17"/>
    <d v="2024-10-08T00:00:00"/>
    <d v="2025-12-31T00:00:00"/>
    <n v="14"/>
    <n v="9"/>
    <n v="4"/>
    <n v="0"/>
    <n v="0.6428571428571429"/>
    <x v="0"/>
    <x v="1"/>
  </r>
  <r>
    <m/>
    <m/>
    <x v="541"/>
    <x v="0"/>
    <s v="0800"/>
    <s v=""/>
    <d v="2024-10-09T00:00:00"/>
    <m/>
    <m/>
    <m/>
    <s v="41915625"/>
    <s v="לייזר מכוני העתקות בע&quot;מ"/>
    <s v="514864370"/>
    <s v="3"/>
    <n v="227.74"/>
    <s v="ILS"/>
    <n v="227.74"/>
    <n v="0"/>
    <n v="0"/>
    <n v="0"/>
    <n v="227.74"/>
    <s v=""/>
    <x v="484"/>
    <s v=""/>
    <n v="0"/>
    <s v="@FM@"/>
    <s v="23"/>
    <s v="57"/>
    <s v="040000127"/>
    <s v=""/>
    <s v=""/>
    <n v="227.74"/>
    <d v="2024-10-09T00:00:00"/>
    <d v="2025-12-31T00:00:00"/>
    <n v="14"/>
    <n v="9"/>
    <n v="4"/>
    <n v="0"/>
    <n v="0.6428571428571429"/>
    <x v="0"/>
    <x v="1"/>
  </r>
  <r>
    <m/>
    <m/>
    <x v="542"/>
    <x v="0"/>
    <s v="0800"/>
    <s v=""/>
    <d v="2024-10-28T00:00:00"/>
    <m/>
    <m/>
    <m/>
    <s v="40001103"/>
    <s v="קרביץ )4791( בעמ"/>
    <s v="510674039"/>
    <s v="3"/>
    <n v="6245.16"/>
    <s v="ILS"/>
    <n v="6245.16"/>
    <n v="85.72"/>
    <n v="5354.36"/>
    <n v="5309.06"/>
    <n v="895.27"/>
    <s v=""/>
    <x v="485"/>
    <s v="X"/>
    <n v="0"/>
    <s v="@FM@"/>
    <s v="07"/>
    <s v=""/>
    <s v="040000127"/>
    <s v=""/>
    <s v=""/>
    <n v="865.62"/>
    <d v="2024-10-28T00:00:00"/>
    <d v="2025-12-31T00:00:00"/>
    <n v="14"/>
    <n v="9"/>
    <n v="4"/>
    <n v="85.72"/>
    <n v="0.6428571428571429"/>
    <x v="1"/>
    <x v="1"/>
  </r>
  <r>
    <m/>
    <m/>
    <x v="543"/>
    <x v="0"/>
    <s v="0800"/>
    <s v=""/>
    <d v="2024-10-30T00:00:00"/>
    <m/>
    <m/>
    <m/>
    <s v="40003692"/>
    <s v="טופ-ליין יבוא ושיווק רהיטים בע&quot;מ"/>
    <s v="511613564"/>
    <s v="3"/>
    <n v="2226.0700000000002"/>
    <s v="ILS"/>
    <n v="2226.0700000000002"/>
    <n v="0"/>
    <n v="0"/>
    <n v="0"/>
    <n v="2388.48"/>
    <s v=""/>
    <x v="486"/>
    <s v="X"/>
    <n v="0"/>
    <s v="@FM@"/>
    <s v="07"/>
    <s v=""/>
    <s v="040000127"/>
    <s v=""/>
    <s v="יעקב זוהר"/>
    <n v="2226.0700000000002"/>
    <d v="2024-10-30T00:00:00"/>
    <d v="2025-12-31T00:00:00"/>
    <n v="14"/>
    <n v="9"/>
    <n v="4"/>
    <n v="0"/>
    <n v="0.6428571428571429"/>
    <x v="0"/>
    <x v="1"/>
  </r>
  <r>
    <m/>
    <m/>
    <x v="544"/>
    <x v="0"/>
    <s v="0800"/>
    <s v=""/>
    <d v="2024-10-30T00:00:00"/>
    <m/>
    <m/>
    <m/>
    <s v="10000173"/>
    <s v="המדפיס הממשלתי"/>
    <s v=""/>
    <s v="3"/>
    <n v="8050"/>
    <s v="ILS"/>
    <n v="8050"/>
    <n v="0"/>
    <n v="0"/>
    <n v="0"/>
    <n v="8050"/>
    <s v=""/>
    <x v="487"/>
    <s v=""/>
    <n v="0"/>
    <s v="@FM@"/>
    <s v="85"/>
    <s v=""/>
    <s v="040000127"/>
    <s v=""/>
    <s v=""/>
    <n v="8050"/>
    <d v="2024-10-30T00:00:00"/>
    <d v="2025-12-31T00:00:00"/>
    <n v="14"/>
    <n v="9"/>
    <n v="4"/>
    <n v="0"/>
    <n v="0.6428571428571429"/>
    <x v="0"/>
    <x v="1"/>
  </r>
  <r>
    <m/>
    <m/>
    <x v="545"/>
    <x v="0"/>
    <s v="0800"/>
    <s v=""/>
    <d v="2024-11-19T00:00:00"/>
    <m/>
    <m/>
    <m/>
    <s v="40001103"/>
    <s v="קרביץ )4791( בעמ"/>
    <s v="510674039"/>
    <s v="3"/>
    <n v="1328.68"/>
    <s v="ILS"/>
    <n v="1328.68"/>
    <n v="33.39"/>
    <n v="443.68"/>
    <n v="440.88"/>
    <n v="915.32"/>
    <s v=""/>
    <x v="488"/>
    <s v="X"/>
    <n v="0"/>
    <s v="@FM@"/>
    <s v="07"/>
    <s v=""/>
    <s v="040000127"/>
    <s v=""/>
    <s v="שי אושפיץ"/>
    <n v="885"/>
    <d v="2024-11-19T00:00:00"/>
    <d v="2025-12-31T00:00:00"/>
    <n v="13"/>
    <n v="8"/>
    <n v="4"/>
    <n v="33.39"/>
    <n v="0.61538461538461542"/>
    <x v="1"/>
    <x v="1"/>
  </r>
  <r>
    <m/>
    <m/>
    <x v="546"/>
    <x v="2"/>
    <s v="0800"/>
    <s v=""/>
    <d v="2024-11-26T00:00:00"/>
    <m/>
    <m/>
    <m/>
    <s v="40444671"/>
    <s v="כהן ירין"/>
    <s v="035867837"/>
    <s v="3"/>
    <n v="13452"/>
    <s v="ILS"/>
    <n v="13452"/>
    <n v="0"/>
    <n v="0"/>
    <n v="0"/>
    <n v="13452"/>
    <s v=""/>
    <x v="489"/>
    <s v=""/>
    <n v="0"/>
    <s v="@FM@"/>
    <s v="23"/>
    <s v="57"/>
    <s v="040000127"/>
    <s v=""/>
    <s v="אורן פרץ"/>
    <n v="13452"/>
    <d v="2024-11-26T00:00:00"/>
    <d v="2025-12-31T00:00:00"/>
    <n v="13"/>
    <n v="8"/>
    <n v="4"/>
    <n v="0"/>
    <n v="0.61538461538461542"/>
    <x v="0"/>
    <x v="1"/>
  </r>
  <r>
    <m/>
    <m/>
    <x v="547"/>
    <x v="0"/>
    <s v="0800"/>
    <s v=""/>
    <d v="2024-11-28T00:00:00"/>
    <m/>
    <m/>
    <m/>
    <s v="40001103"/>
    <s v="קרביץ )4791( בעמ"/>
    <s v="510674039"/>
    <s v="3"/>
    <n v="1600.3"/>
    <s v="ILS"/>
    <n v="1600.3"/>
    <n v="75.930000000000007"/>
    <n v="1215.1500000000001"/>
    <n v="1204.8699999999999"/>
    <n v="398.34"/>
    <s v=""/>
    <x v="490"/>
    <s v="X"/>
    <n v="0"/>
    <s v="@FM@"/>
    <s v="07"/>
    <s v=""/>
    <s v="040000127"/>
    <s v=""/>
    <s v=""/>
    <n v="385.15"/>
    <d v="2024-11-28T00:00:00"/>
    <d v="2025-12-31T00:00:00"/>
    <n v="13"/>
    <n v="8"/>
    <n v="4"/>
    <n v="75.930000000000007"/>
    <n v="0.61538461538461542"/>
    <x v="1"/>
    <x v="1"/>
  </r>
  <r>
    <m/>
    <m/>
    <x v="548"/>
    <x v="0"/>
    <s v="0800"/>
    <s v=""/>
    <d v="2024-12-01T00:00:00"/>
    <m/>
    <m/>
    <m/>
    <s v="40001103"/>
    <s v="קרביץ )4791( בעמ"/>
    <s v="510674039"/>
    <s v="3"/>
    <n v="11396.99"/>
    <s v="ILS"/>
    <n v="11396.99"/>
    <n v="98.84"/>
    <n v="11264.83"/>
    <n v="11169.36"/>
    <n v="136.69"/>
    <s v=""/>
    <x v="491"/>
    <s v="X"/>
    <n v="0"/>
    <s v="@FM@"/>
    <s v="07"/>
    <s v=""/>
    <s v="040000127"/>
    <s v=""/>
    <s v="רוחמה שמואלי"/>
    <n v="132.16"/>
    <d v="2024-12-01T00:00:00"/>
    <d v="2025-12-31T00:00:00"/>
    <n v="12"/>
    <n v="8"/>
    <n v="4"/>
    <n v="98.84"/>
    <n v="0.66666666666666663"/>
    <x v="1"/>
    <x v="1"/>
  </r>
  <r>
    <m/>
    <m/>
    <x v="549"/>
    <x v="0"/>
    <s v="0800"/>
    <s v=""/>
    <d v="2024-12-02T00:00:00"/>
    <m/>
    <m/>
    <m/>
    <s v="40001103"/>
    <s v="קרביץ )4791( בעמ"/>
    <s v="510674039"/>
    <s v="3"/>
    <n v="1910.67"/>
    <s v="ILS"/>
    <n v="1910.67"/>
    <n v="86.64"/>
    <n v="1879.65"/>
    <n v="1641.42"/>
    <n v="231.88"/>
    <s v=""/>
    <x v="492"/>
    <s v="X"/>
    <n v="0"/>
    <s v="@FM@"/>
    <s v="07"/>
    <s v=""/>
    <s v="040000127"/>
    <s v=""/>
    <s v=""/>
    <n v="224.2"/>
    <d v="2024-12-02T00:00:00"/>
    <d v="2025-12-31T00:00:00"/>
    <n v="12"/>
    <n v="8"/>
    <n v="4"/>
    <n v="86.64"/>
    <n v="0.66666666666666663"/>
    <x v="1"/>
    <x v="1"/>
  </r>
  <r>
    <m/>
    <m/>
    <x v="550"/>
    <x v="0"/>
    <s v="0800"/>
    <s v=""/>
    <d v="2024-12-02T00:00:00"/>
    <m/>
    <m/>
    <m/>
    <s v="40001103"/>
    <s v="קרביץ )4791( בעמ"/>
    <s v="510674039"/>
    <s v="3"/>
    <n v="9607.49"/>
    <s v="ILS"/>
    <n v="9607.49"/>
    <n v="70.150000000000006"/>
    <n v="6740.09"/>
    <n v="6682.97"/>
    <n v="2965.64"/>
    <s v=""/>
    <x v="493"/>
    <s v="X"/>
    <n v="0"/>
    <s v="@FM@"/>
    <s v="07"/>
    <s v=""/>
    <s v="040000127"/>
    <s v=""/>
    <s v="ז'אנה דיק"/>
    <n v="2867.4"/>
    <d v="2024-12-02T00:00:00"/>
    <d v="2025-12-31T00:00:00"/>
    <n v="12"/>
    <n v="8"/>
    <n v="4"/>
    <n v="70.150000000000006"/>
    <n v="0.66666666666666663"/>
    <x v="1"/>
    <x v="1"/>
  </r>
  <r>
    <m/>
    <m/>
    <x v="551"/>
    <x v="2"/>
    <s v="0800"/>
    <s v=""/>
    <d v="2024-12-03T00:00:00"/>
    <m/>
    <m/>
    <m/>
    <s v="41879414"/>
    <s v="שלבי יוסף"/>
    <s v="023750425"/>
    <s v="3"/>
    <n v="1008.55"/>
    <s v="ILS"/>
    <n v="1008.55"/>
    <n v="0"/>
    <n v="0"/>
    <n v="0"/>
    <n v="1008.55"/>
    <s v=""/>
    <x v="494"/>
    <s v=""/>
    <n v="0"/>
    <s v="@FM@"/>
    <s v="23"/>
    <s v="57"/>
    <s v="040000127"/>
    <s v=""/>
    <s v="שרה אברהמי"/>
    <n v="1008.55"/>
    <d v="2024-12-03T00:00:00"/>
    <d v="2025-12-31T00:00:00"/>
    <n v="12"/>
    <n v="8"/>
    <n v="4"/>
    <n v="0"/>
    <n v="0.66666666666666663"/>
    <x v="0"/>
    <x v="1"/>
  </r>
  <r>
    <m/>
    <m/>
    <x v="552"/>
    <x v="0"/>
    <s v="0800"/>
    <s v=""/>
    <d v="2024-12-05T00:00:00"/>
    <m/>
    <m/>
    <m/>
    <s v="40001103"/>
    <s v="קרביץ )4791( בעמ"/>
    <s v="510674039"/>
    <s v="3"/>
    <n v="16873.68"/>
    <s v="ILS"/>
    <n v="16873.68"/>
    <n v="86.28"/>
    <n v="16873.68"/>
    <n v="14435.6"/>
    <n v="2393.9899999999998"/>
    <s v=""/>
    <x v="495"/>
    <s v="X"/>
    <n v="0"/>
    <s v="@FM@"/>
    <s v="07"/>
    <s v=""/>
    <s v="040000127"/>
    <s v=""/>
    <s v="שרה אברהמי"/>
    <n v="2314.69"/>
    <d v="2024-12-05T00:00:00"/>
    <d v="2025-12-31T00:00:00"/>
    <n v="12"/>
    <n v="7"/>
    <n v="4"/>
    <n v="86.28"/>
    <n v="0.58333333333333337"/>
    <x v="1"/>
    <x v="1"/>
  </r>
  <r>
    <m/>
    <m/>
    <x v="553"/>
    <x v="0"/>
    <s v="0800"/>
    <s v=""/>
    <d v="2024-12-09T00:00:00"/>
    <m/>
    <m/>
    <m/>
    <s v="10000173"/>
    <s v="המדפיס הממשלתי"/>
    <s v=""/>
    <s v="3"/>
    <n v="3065"/>
    <s v="ILS"/>
    <n v="3065"/>
    <n v="0"/>
    <n v="0"/>
    <n v="0"/>
    <n v="3065"/>
    <s v=""/>
    <x v="496"/>
    <s v=""/>
    <n v="0"/>
    <s v="@FM@"/>
    <s v="85"/>
    <s v=""/>
    <s v="040000127"/>
    <s v=""/>
    <s v=""/>
    <n v="3065"/>
    <d v="2024-12-09T00:00:00"/>
    <d v="2025-12-31T00:00:00"/>
    <n v="12"/>
    <n v="7"/>
    <n v="4"/>
    <n v="0"/>
    <n v="0.58333333333333337"/>
    <x v="0"/>
    <x v="1"/>
  </r>
  <r>
    <m/>
    <m/>
    <x v="554"/>
    <x v="0"/>
    <s v="0800"/>
    <s v=""/>
    <d v="2024-12-10T00:00:00"/>
    <m/>
    <m/>
    <m/>
    <s v="40364068"/>
    <s v="או.די. אופיס דיזיין בע&quot;מ"/>
    <s v="513767426"/>
    <s v="3"/>
    <n v="6101.19"/>
    <s v="ILS"/>
    <n v="6101.19"/>
    <n v="85.64"/>
    <n v="5225.04"/>
    <n v="5206.18"/>
    <n v="835.03"/>
    <s v=""/>
    <x v="497"/>
    <s v="X"/>
    <n v="0"/>
    <s v="@FM@"/>
    <s v="07"/>
    <s v=""/>
    <s v="040000127"/>
    <s v=""/>
    <s v="אפרת מצליח"/>
    <n v="876.15"/>
    <d v="2024-12-10T00:00:00"/>
    <d v="2025-12-31T00:00:00"/>
    <n v="12"/>
    <n v="7"/>
    <n v="4"/>
    <n v="85.64"/>
    <n v="0.58333333333333337"/>
    <x v="1"/>
    <x v="1"/>
  </r>
  <r>
    <m/>
    <m/>
    <x v="555"/>
    <x v="0"/>
    <s v="0800"/>
    <s v=""/>
    <d v="2024-12-29T00:00:00"/>
    <m/>
    <m/>
    <m/>
    <s v="40364068"/>
    <s v="או.די. אופיס דיזיין בע&quot;מ"/>
    <s v="513767426"/>
    <s v="3"/>
    <n v="283014.15000000002"/>
    <s v="ILS"/>
    <n v="283014.15000000002"/>
    <n v="0"/>
    <n v="0"/>
    <n v="0"/>
    <n v="269731.90000000002"/>
    <s v=""/>
    <x v="477"/>
    <s v="X"/>
    <n v="0"/>
    <s v="@FM@"/>
    <s v="07"/>
    <s v=""/>
    <s v="040000127"/>
    <s v=""/>
    <s v="אורן פרץ"/>
    <n v="283014.15000000002"/>
    <d v="2024-12-29T00:00:00"/>
    <d v="2025-12-31T00:00:00"/>
    <n v="12"/>
    <n v="7"/>
    <n v="4"/>
    <n v="0"/>
    <n v="0.58333333333333337"/>
    <x v="0"/>
    <x v="1"/>
  </r>
  <r>
    <m/>
    <m/>
    <x v="556"/>
    <x v="0"/>
    <s v="0800"/>
    <s v=""/>
    <d v="2025-01-2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498"/>
    <s v="X"/>
    <n v="0"/>
    <s v="@FM@"/>
    <s v="07"/>
    <s v=""/>
    <s v="040000127"/>
    <s v=""/>
    <s v="אדוה חזן"/>
    <n v="932.2"/>
    <d v="2025-01-20T00:00:00"/>
    <d v="2025-12-31T00:00:00"/>
    <n v="11"/>
    <n v="6"/>
    <n v="4"/>
    <n v="0"/>
    <n v="0.54545454545454541"/>
    <x v="0"/>
    <x v="1"/>
  </r>
  <r>
    <m/>
    <m/>
    <x v="557"/>
    <x v="0"/>
    <s v="0800"/>
    <s v=""/>
    <d v="2025-01-22T00:00:00"/>
    <m/>
    <m/>
    <m/>
    <s v="40001575"/>
    <s v="קולמוס ביט (2002)  בע&quot;מ"/>
    <s v="513325472"/>
    <s v="3"/>
    <n v="996.56"/>
    <s v="ILS"/>
    <n v="996.56"/>
    <n v="0"/>
    <n v="0"/>
    <n v="0"/>
    <n v="1030.72"/>
    <s v=""/>
    <x v="499"/>
    <s v="X"/>
    <n v="0"/>
    <s v="@FM@"/>
    <s v="07"/>
    <s v=""/>
    <s v="040000127"/>
    <s v=""/>
    <s v="ליטל אלקסלסי"/>
    <n v="996.56"/>
    <d v="2025-01-22T00:00:00"/>
    <d v="2025-12-31T00:00:00"/>
    <n v="11"/>
    <n v="6"/>
    <n v="4"/>
    <n v="0"/>
    <n v="0.54545454545454541"/>
    <x v="0"/>
    <x v="1"/>
  </r>
  <r>
    <m/>
    <m/>
    <x v="558"/>
    <x v="0"/>
    <s v="0800"/>
    <s v=""/>
    <d v="2025-01-28T00:00:00"/>
    <m/>
    <m/>
    <m/>
    <s v="40001103"/>
    <s v="קרביץ )4791( בעמ"/>
    <s v="510674039"/>
    <s v="3"/>
    <n v="1221.19"/>
    <s v="ILS"/>
    <n v="1221.19"/>
    <n v="94.59"/>
    <n v="1155.1099999999999"/>
    <n v="1155.0999999999999"/>
    <n v="68.34"/>
    <s v=""/>
    <x v="500"/>
    <s v="X"/>
    <n v="0"/>
    <s v="@FM@"/>
    <s v="07"/>
    <s v=""/>
    <s v="040000127"/>
    <s v=""/>
    <s v="ליטל אלקסלסי"/>
    <n v="66.08"/>
    <d v="2025-01-28T00:00:00"/>
    <d v="2025-12-31T00:00:00"/>
    <n v="11"/>
    <n v="6"/>
    <n v="4"/>
    <n v="94.59"/>
    <n v="0.54545454545454541"/>
    <x v="1"/>
    <x v="1"/>
  </r>
  <r>
    <m/>
    <m/>
    <x v="559"/>
    <x v="2"/>
    <s v="0800"/>
    <s v=""/>
    <d v="2025-02-05T00:00:00"/>
    <m/>
    <m/>
    <m/>
    <s v="41593543"/>
    <s v="מלון פרימה פארק ירושלים"/>
    <s v="510768401"/>
    <s v="3"/>
    <n v="5310"/>
    <s v="ILS"/>
    <n v="5310"/>
    <n v="51.38"/>
    <n v="2950"/>
    <n v="2728.4"/>
    <n v="2360"/>
    <s v=""/>
    <x v="501"/>
    <s v=""/>
    <n v="0"/>
    <s v="@FM@"/>
    <s v="23"/>
    <s v="57"/>
    <s v="040000127"/>
    <s v=""/>
    <s v="יעקב זוהר"/>
    <n v="2581.6"/>
    <d v="2025-02-05T00:00:00"/>
    <d v="2025-12-31T00:00:00"/>
    <n v="10"/>
    <n v="5"/>
    <n v="4"/>
    <n v="51.38"/>
    <n v="0.5"/>
    <x v="1"/>
    <x v="1"/>
  </r>
  <r>
    <m/>
    <m/>
    <x v="560"/>
    <x v="2"/>
    <s v="0800"/>
    <s v=""/>
    <d v="2025-02-16T00:00:00"/>
    <m/>
    <m/>
    <m/>
    <s v="42871599"/>
    <s v="נחמיה אנרגיה בע&quot;מ"/>
    <s v="513949792"/>
    <s v="3"/>
    <n v="99992.26"/>
    <s v="ILS"/>
    <n v="99992.26"/>
    <n v="13.39"/>
    <n v="13391.82"/>
    <n v="13391.82"/>
    <n v="86600.44"/>
    <s v=""/>
    <x v="502"/>
    <s v=""/>
    <n v="0"/>
    <s v="@FM@"/>
    <s v="23"/>
    <s v="57"/>
    <s v="040000127"/>
    <s v=""/>
    <s v="יעקב זוהר"/>
    <n v="86600.44"/>
    <d v="2025-02-16T00:00:00"/>
    <d v="2025-12-31T00:00:00"/>
    <n v="10"/>
    <n v="5"/>
    <n v="4"/>
    <n v="13.39"/>
    <n v="0.5"/>
    <x v="1"/>
    <x v="1"/>
  </r>
  <r>
    <m/>
    <m/>
    <x v="561"/>
    <x v="0"/>
    <s v="0800"/>
    <s v=""/>
    <d v="2025-02-24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x v="503"/>
    <s v="X"/>
    <n v="0"/>
    <s v="@FM@"/>
    <s v="07"/>
    <s v=""/>
    <s v="040000127"/>
    <s v=""/>
    <s v="ורד אלישיב"/>
    <n v="792.37"/>
    <d v="2025-02-24T00:00:00"/>
    <d v="2025-12-31T00:00:00"/>
    <n v="10"/>
    <n v="5"/>
    <n v="4"/>
    <n v="0"/>
    <n v="0.5"/>
    <x v="1"/>
    <x v="1"/>
  </r>
  <r>
    <m/>
    <m/>
    <x v="562"/>
    <x v="2"/>
    <s v="0800"/>
    <s v=""/>
    <d v="2025-02-26T00:00:00"/>
    <m/>
    <m/>
    <m/>
    <s v="40141850"/>
    <s v="אלעד ברוך"/>
    <s v="016409922"/>
    <s v="3"/>
    <n v="14750"/>
    <s v="ILS"/>
    <n v="14750"/>
    <n v="16"/>
    <n v="2360"/>
    <n v="2360"/>
    <n v="12390"/>
    <s v=""/>
    <x v="504"/>
    <s v=""/>
    <n v="0"/>
    <s v="@FM@"/>
    <s v="23"/>
    <s v="57"/>
    <s v="040000127"/>
    <s v=""/>
    <s v="אורן פרץ"/>
    <n v="12390"/>
    <d v="2025-02-26T00:00:00"/>
    <d v="2025-12-31T00:00:00"/>
    <n v="10"/>
    <n v="5"/>
    <n v="4"/>
    <n v="16"/>
    <n v="0.5"/>
    <x v="1"/>
    <x v="1"/>
  </r>
  <r>
    <m/>
    <m/>
    <x v="563"/>
    <x v="2"/>
    <s v="0800"/>
    <s v=""/>
    <d v="2025-02-26T00:00:00"/>
    <m/>
    <m/>
    <m/>
    <s v="42474524"/>
    <s v="רקובר עמר אברהם"/>
    <s v="032113151"/>
    <s v="3"/>
    <n v="1770"/>
    <s v="ILS"/>
    <n v="1770"/>
    <n v="0"/>
    <n v="0"/>
    <n v="0"/>
    <n v="1770"/>
    <s v=""/>
    <x v="505"/>
    <s v=""/>
    <n v="0"/>
    <s v="@FM@"/>
    <s v="23"/>
    <s v="57"/>
    <s v="040000127"/>
    <s v=""/>
    <s v="אורן פרץ"/>
    <n v="1770"/>
    <d v="2025-02-26T00:00:00"/>
    <d v="2025-12-31T00:00:00"/>
    <n v="10"/>
    <n v="5"/>
    <n v="4"/>
    <n v="0"/>
    <n v="0.5"/>
    <x v="1"/>
    <x v="1"/>
  </r>
  <r>
    <m/>
    <m/>
    <x v="564"/>
    <x v="0"/>
    <s v="0800"/>
    <s v=""/>
    <d v="2025-02-26T00:00:00"/>
    <m/>
    <m/>
    <m/>
    <s v="40001103"/>
    <s v="קרביץ )4791( בעמ"/>
    <s v="510674039"/>
    <s v="3"/>
    <n v="1973.68"/>
    <s v="ILS"/>
    <n v="1973.68"/>
    <n v="98.15"/>
    <n v="1938.28"/>
    <n v="1937.09"/>
    <n v="36.61"/>
    <s v=""/>
    <x v="506"/>
    <s v="X"/>
    <n v="0"/>
    <s v="@FM@"/>
    <s v="07"/>
    <s v=""/>
    <s v="040000127"/>
    <s v=""/>
    <s v="ליטל אלקסלסי"/>
    <n v="35.4"/>
    <d v="2025-02-26T00:00:00"/>
    <d v="2025-12-31T00:00:00"/>
    <n v="10"/>
    <n v="5"/>
    <n v="4"/>
    <n v="98.15"/>
    <n v="0.5"/>
    <x v="1"/>
    <x v="1"/>
  </r>
  <r>
    <m/>
    <m/>
    <x v="565"/>
    <x v="0"/>
    <s v="0800"/>
    <s v=""/>
    <d v="2025-02-26T00:00:00"/>
    <m/>
    <m/>
    <m/>
    <s v="40001575"/>
    <s v="קולמוס ביט (2002)  בע&quot;מ"/>
    <s v="513325472"/>
    <s v="3"/>
    <n v="6082.17"/>
    <s v="ILS"/>
    <n v="6082.17"/>
    <n v="1.6"/>
    <n v="97.7"/>
    <n v="97.7"/>
    <n v="6189.51"/>
    <s v=""/>
    <x v="507"/>
    <s v="X"/>
    <n v="0"/>
    <s v="@FM@"/>
    <s v="21"/>
    <s v=""/>
    <s v="040000127"/>
    <s v=""/>
    <s v="מיה מזרחי"/>
    <n v="5984.47"/>
    <d v="2025-02-26T00:00:00"/>
    <d v="2025-12-31T00:00:00"/>
    <n v="10"/>
    <n v="5"/>
    <n v="4"/>
    <n v="1.6"/>
    <n v="0.5"/>
    <x v="1"/>
    <x v="1"/>
  </r>
  <r>
    <m/>
    <m/>
    <x v="566"/>
    <x v="0"/>
    <s v="0800"/>
    <s v=""/>
    <d v="2025-03-12T00:00:00"/>
    <m/>
    <m/>
    <m/>
    <s v="40001103"/>
    <s v="קרביץ )4791( בעמ"/>
    <s v="510674039"/>
    <s v="3"/>
    <n v="1354.05"/>
    <s v="ILS"/>
    <n v="1354.05"/>
    <n v="89.54"/>
    <n v="1212.45"/>
    <n v="1212.45"/>
    <n v="146.44999999999999"/>
    <s v=""/>
    <x v="508"/>
    <s v="X"/>
    <n v="0"/>
    <s v="@FM@"/>
    <s v="07"/>
    <s v=""/>
    <s v="040000127"/>
    <s v=""/>
    <s v="רבקה דוודיאן"/>
    <n v="141.6"/>
    <d v="2025-03-12T00:00:00"/>
    <d v="2025-12-31T00:00:00"/>
    <n v="9"/>
    <n v="4"/>
    <n v="4"/>
    <n v="89.54"/>
    <n v="0.44444444444444442"/>
    <x v="2"/>
    <x v="1"/>
  </r>
  <r>
    <m/>
    <m/>
    <x v="567"/>
    <x v="0"/>
    <s v="0800"/>
    <s v=""/>
    <d v="2025-03-12T00:00:00"/>
    <m/>
    <m/>
    <m/>
    <s v="40001103"/>
    <s v="קרביץ )4791( בעמ"/>
    <s v="510674039"/>
    <s v="3"/>
    <n v="1798.36"/>
    <s v="ILS"/>
    <n v="1798.36"/>
    <n v="94.57"/>
    <n v="1700.66"/>
    <n v="1700.66"/>
    <n v="101.04"/>
    <s v=""/>
    <x v="509"/>
    <s v="X"/>
    <n v="0"/>
    <s v="@FM@"/>
    <s v="07"/>
    <s v=""/>
    <s v="040000127"/>
    <s v=""/>
    <s v="שרון אלחדד"/>
    <n v="97.7"/>
    <d v="2025-03-12T00:00:00"/>
    <d v="2025-12-31T00:00:00"/>
    <n v="9"/>
    <n v="4"/>
    <n v="4"/>
    <n v="94.57"/>
    <n v="0.44444444444444442"/>
    <x v="2"/>
    <x v="1"/>
  </r>
  <r>
    <m/>
    <m/>
    <x v="568"/>
    <x v="0"/>
    <s v="0800"/>
    <s v=""/>
    <d v="2025-03-20T00:00:00"/>
    <m/>
    <m/>
    <m/>
    <s v="40004327"/>
    <s v="כץ משלוח בינעירוני מהיר בע&quot;מ"/>
    <s v="510990997"/>
    <s v="3"/>
    <n v="100000"/>
    <s v="ILS"/>
    <n v="100000"/>
    <n v="0"/>
    <n v="0"/>
    <n v="0"/>
    <n v="100000"/>
    <s v=""/>
    <x v="510"/>
    <s v=""/>
    <n v="0"/>
    <s v="@FM@"/>
    <s v="23"/>
    <s v="57"/>
    <s v="040000127"/>
    <s v=" 84,745.76"/>
    <s v="אורן פרץ"/>
    <n v="100000"/>
    <d v="2025-03-20T00:00:00"/>
    <d v="2025-12-31T00:00:00"/>
    <n v="9"/>
    <n v="4"/>
    <n v="4"/>
    <n v="0"/>
    <n v="0.44444444444444442"/>
    <x v="2"/>
    <x v="1"/>
  </r>
  <r>
    <m/>
    <m/>
    <x v="569"/>
    <x v="2"/>
    <s v="0800"/>
    <s v=""/>
    <d v="2025-03-25T00:00:00"/>
    <m/>
    <m/>
    <m/>
    <s v="40141123"/>
    <s v="דף אור העתקות 0002 בע&quot;מ"/>
    <s v="512949736"/>
    <s v="3"/>
    <n v="5000.84"/>
    <s v="ILS"/>
    <n v="5000.84"/>
    <n v="24.78"/>
    <n v="1239.24"/>
    <n v="1239.24"/>
    <n v="3761.6"/>
    <s v=""/>
    <x v="511"/>
    <s v=""/>
    <n v="0"/>
    <s v="@FM@"/>
    <s v="23"/>
    <s v="57"/>
    <s v="040000127"/>
    <s v=""/>
    <s v="יעקב זוהר"/>
    <n v="3761.6"/>
    <d v="2025-03-25T00:00:00"/>
    <d v="2025-12-31T00:00:00"/>
    <n v="9"/>
    <n v="4"/>
    <n v="4"/>
    <n v="24.78"/>
    <n v="0.44444444444444442"/>
    <x v="2"/>
    <x v="1"/>
  </r>
  <r>
    <m/>
    <m/>
    <x v="570"/>
    <x v="0"/>
    <s v="0800"/>
    <s v=""/>
    <d v="2025-04-01T00:00:00"/>
    <d v="2025-02-10T00:00:00"/>
    <d v="2025-12-31T00:00:00"/>
    <m/>
    <s v="40003734"/>
    <s v="חב המשקם לתעסוקת קשישים ובעלי כושר"/>
    <s v="510355720"/>
    <s v="3"/>
    <n v="32568"/>
    <s v="ILS"/>
    <n v="32568"/>
    <n v="0"/>
    <n v="0"/>
    <n v="0"/>
    <n v="32568"/>
    <s v=""/>
    <x v="512"/>
    <s v=""/>
    <n v="0"/>
    <s v="@FM@"/>
    <s v="23"/>
    <s v="10"/>
    <s v="040000127"/>
    <s v=""/>
    <s v="יעקב זוהר"/>
    <n v="32568"/>
    <d v="2025-02-10T00:00:00"/>
    <d v="2025-12-31T00:00:00"/>
    <n v="10"/>
    <n v="5"/>
    <n v="4"/>
    <n v="0"/>
    <n v="0.5"/>
    <x v="1"/>
    <x v="1"/>
  </r>
  <r>
    <m/>
    <m/>
    <x v="571"/>
    <x v="2"/>
    <s v="0800"/>
    <s v=""/>
    <d v="2025-04-02T00:00:00"/>
    <m/>
    <m/>
    <m/>
    <s v="40001103"/>
    <s v="קרביץ )4791( בעמ"/>
    <s v="510674039"/>
    <s v="3"/>
    <n v="1640.2"/>
    <s v="ILS"/>
    <n v="1640.2"/>
    <n v="0"/>
    <n v="0"/>
    <n v="0"/>
    <n v="1640.2"/>
    <s v=""/>
    <x v="513"/>
    <s v=""/>
    <n v="0"/>
    <s v="@FM@"/>
    <s v="23"/>
    <s v="57"/>
    <s v="040000127"/>
    <s v=""/>
    <s v="יעקב זוהר"/>
    <n v="1640.2"/>
    <d v="2025-04-02T00:00:00"/>
    <d v="2025-12-31T00:00:00"/>
    <n v="8"/>
    <n v="4"/>
    <n v="4"/>
    <n v="0"/>
    <n v="0.5"/>
    <x v="1"/>
    <x v="1"/>
  </r>
  <r>
    <m/>
    <m/>
    <x v="572"/>
    <x v="0"/>
    <s v="0800"/>
    <s v=""/>
    <d v="2025-04-02T00:00:00"/>
    <m/>
    <m/>
    <m/>
    <s v="40001103"/>
    <s v="קרביץ )4791( בעמ"/>
    <s v="510674039"/>
    <s v="3"/>
    <n v="3129.8"/>
    <s v="ILS"/>
    <n v="3129.8"/>
    <n v="92.6"/>
    <n v="2898.05"/>
    <n v="2898.06"/>
    <n v="239.69"/>
    <s v=""/>
    <x v="452"/>
    <s v="X"/>
    <n v="0"/>
    <s v="@FM@"/>
    <s v="07"/>
    <s v=""/>
    <s v="040000127"/>
    <s v=""/>
    <s v="שרון אלחדד"/>
    <n v="231.75"/>
    <d v="2025-04-02T00:00:00"/>
    <d v="2025-12-31T00:00:00"/>
    <n v="8"/>
    <n v="4"/>
    <n v="4"/>
    <n v="92.6"/>
    <n v="0.5"/>
    <x v="1"/>
    <x v="1"/>
  </r>
  <r>
    <m/>
    <m/>
    <x v="573"/>
    <x v="0"/>
    <s v="0800"/>
    <s v=""/>
    <d v="2025-04-02T00:00:00"/>
    <m/>
    <m/>
    <m/>
    <s v="40001103"/>
    <s v="קרביץ )4791( בעמ"/>
    <s v="510674039"/>
    <s v="3"/>
    <n v="8624.57"/>
    <s v="ILS"/>
    <n v="8624.57"/>
    <n v="100"/>
    <n v="8624.57"/>
    <n v="8624.57"/>
    <n v="0"/>
    <s v=""/>
    <x v="439"/>
    <s v="X"/>
    <n v="0"/>
    <s v="@FM@"/>
    <s v="07"/>
    <s v=""/>
    <s v="040000127"/>
    <s v=""/>
    <s v="שי אושפיץ"/>
    <n v="0"/>
    <d v="2025-04-02T00:00:00"/>
    <d v="2025-12-31T00:00:00"/>
    <n v="8"/>
    <n v="4"/>
    <n v="4"/>
    <n v="100"/>
    <n v="0.5"/>
    <x v="1"/>
    <x v="1"/>
  </r>
  <r>
    <m/>
    <m/>
    <x v="574"/>
    <x v="0"/>
    <s v="0800"/>
    <s v=""/>
    <d v="2025-04-07T00:00:00"/>
    <m/>
    <m/>
    <m/>
    <s v="40001212"/>
    <s v="שחר - מוצרי נייר בע&quot;מ"/>
    <s v="511219933"/>
    <s v="3"/>
    <n v="15224.83"/>
    <s v="ILS"/>
    <n v="15224.83"/>
    <n v="50"/>
    <n v="15224.84"/>
    <n v="7732.49"/>
    <n v="7758.43"/>
    <s v=""/>
    <x v="514"/>
    <s v="X"/>
    <n v="0"/>
    <s v="@FM@"/>
    <s v="07"/>
    <s v=""/>
    <s v="040000127"/>
    <s v=""/>
    <s v="אפרת מאולבוגט"/>
    <n v="7612.42"/>
    <d v="2025-04-07T00:00:00"/>
    <d v="2025-12-31T00:00:00"/>
    <n v="8"/>
    <n v="3"/>
    <n v="4"/>
    <n v="50"/>
    <n v="0.375"/>
    <x v="2"/>
    <x v="1"/>
  </r>
  <r>
    <m/>
    <m/>
    <x v="575"/>
    <x v="0"/>
    <s v="0800"/>
    <s v=""/>
    <d v="2025-04-07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x v="515"/>
    <s v="X"/>
    <n v="0"/>
    <s v="@FM@"/>
    <s v="07"/>
    <s v=""/>
    <s v="040000127"/>
    <s v=""/>
    <s v="לינוי טרכטנברג"/>
    <n v="727.12"/>
    <d v="2025-04-07T00:00:00"/>
    <d v="2025-12-31T00:00:00"/>
    <n v="8"/>
    <n v="3"/>
    <n v="4"/>
    <n v="0"/>
    <n v="0.375"/>
    <x v="2"/>
    <x v="1"/>
  </r>
  <r>
    <m/>
    <m/>
    <x v="576"/>
    <x v="0"/>
    <s v="0800"/>
    <s v=""/>
    <d v="2025-04-08T00:00:00"/>
    <m/>
    <m/>
    <m/>
    <s v="40001103"/>
    <s v="קרביץ )4791( בעמ"/>
    <s v="510674039"/>
    <s v="3"/>
    <n v="21905.14"/>
    <s v="ILS"/>
    <n v="21905.14"/>
    <n v="99.98"/>
    <n v="21905.13"/>
    <n v="21901.61"/>
    <n v="0"/>
    <s v=""/>
    <x v="516"/>
    <s v="X"/>
    <n v="0"/>
    <s v="@FM@"/>
    <s v="07"/>
    <s v=""/>
    <s v="040000127"/>
    <s v=""/>
    <s v="יעקב זוהר"/>
    <n v="0"/>
    <d v="2025-04-08T00:00:00"/>
    <d v="2025-12-31T00:00:00"/>
    <n v="8"/>
    <n v="3"/>
    <n v="4"/>
    <n v="99.98"/>
    <n v="0.375"/>
    <x v="2"/>
    <x v="1"/>
  </r>
  <r>
    <m/>
    <m/>
    <x v="577"/>
    <x v="0"/>
    <s v="0800"/>
    <s v=""/>
    <d v="2025-04-09T00:00:00"/>
    <m/>
    <m/>
    <m/>
    <s v="41453522"/>
    <s v="אילבן יבוא ושיווק בע&quot;מ"/>
    <s v="514658137"/>
    <s v="3"/>
    <n v="292.64"/>
    <s v="ILS"/>
    <n v="292.64"/>
    <n v="0"/>
    <n v="0"/>
    <n v="0"/>
    <n v="292.64"/>
    <s v=""/>
    <x v="517"/>
    <s v=""/>
    <n v="0"/>
    <s v="@FM@"/>
    <s v="21"/>
    <s v=""/>
    <s v="040000127"/>
    <s v=""/>
    <s v="מיה מזרחי"/>
    <n v="292.64"/>
    <d v="2025-04-09T00:00:00"/>
    <d v="2025-12-31T00:00:00"/>
    <n v="8"/>
    <n v="3"/>
    <n v="4"/>
    <n v="0"/>
    <n v="0.375"/>
    <x v="2"/>
    <x v="1"/>
  </r>
  <r>
    <m/>
    <m/>
    <x v="578"/>
    <x v="2"/>
    <s v="0800"/>
    <s v=""/>
    <d v="2025-04-09T00:00:00"/>
    <m/>
    <m/>
    <m/>
    <s v="42051138"/>
    <s v="בי.טי.אל פרומושיין בע&quot;מ"/>
    <s v="515802502"/>
    <s v="3"/>
    <n v="1475"/>
    <s v="ILS"/>
    <n v="1475"/>
    <n v="0"/>
    <n v="0"/>
    <n v="0"/>
    <n v="1475"/>
    <s v=""/>
    <x v="518"/>
    <s v=""/>
    <n v="0"/>
    <s v="@FM@"/>
    <s v="23"/>
    <s v="57"/>
    <s v="040000127"/>
    <s v=""/>
    <s v="שי אושפיץ"/>
    <n v="1475"/>
    <d v="2025-04-09T00:00:00"/>
    <d v="2025-12-31T00:00:00"/>
    <n v="8"/>
    <n v="3"/>
    <n v="4"/>
    <n v="0"/>
    <n v="0.375"/>
    <x v="2"/>
    <x v="1"/>
  </r>
  <r>
    <m/>
    <m/>
    <x v="579"/>
    <x v="0"/>
    <s v="0800"/>
    <s v=""/>
    <d v="2025-04-29T00:00:00"/>
    <m/>
    <m/>
    <m/>
    <s v="40001212"/>
    <s v="שחר - מוצרי נייר בע&quot;מ"/>
    <s v="511219933"/>
    <s v="3"/>
    <n v="31718.400000000001"/>
    <s v="ILS"/>
    <n v="31718.400000000001"/>
    <n v="48"/>
    <n v="15224.84"/>
    <n v="15514"/>
    <n v="16809.95"/>
    <s v=""/>
    <x v="519"/>
    <s v="X"/>
    <n v="0"/>
    <s v="@FM@"/>
    <s v="07"/>
    <s v=""/>
    <s v="040000127"/>
    <s v=""/>
    <s v="ענת דקל"/>
    <n v="16493.57"/>
    <d v="2025-04-29T00:00:00"/>
    <d v="2025-12-31T00:00:00"/>
    <n v="8"/>
    <n v="3"/>
    <n v="4"/>
    <n v="48"/>
    <n v="0.375"/>
    <x v="2"/>
    <x v="1"/>
  </r>
  <r>
    <m/>
    <m/>
    <x v="580"/>
    <x v="0"/>
    <s v="0800"/>
    <s v=""/>
    <d v="2025-04-29T00:00:00"/>
    <m/>
    <m/>
    <m/>
    <s v="40001103"/>
    <s v="קרביץ )4791( בעמ"/>
    <s v="510674039"/>
    <s v="3"/>
    <n v="21293.1"/>
    <s v="ILS"/>
    <n v="21293.1"/>
    <n v="93.27"/>
    <n v="19859.400000000001"/>
    <n v="19859.400000000001"/>
    <n v="0"/>
    <s v=""/>
    <x v="520"/>
    <s v="X"/>
    <n v="0"/>
    <s v="@FM@"/>
    <s v="07"/>
    <s v=""/>
    <s v="040000127"/>
    <s v=""/>
    <s v="יעקב זוהר"/>
    <n v="1433.7"/>
    <d v="2025-04-29T00:00:00"/>
    <d v="2025-12-31T00:00:00"/>
    <n v="8"/>
    <n v="3"/>
    <n v="4"/>
    <n v="93.27"/>
    <n v="0.375"/>
    <x v="2"/>
    <x v="1"/>
  </r>
  <r>
    <m/>
    <m/>
    <x v="581"/>
    <x v="2"/>
    <s v="0800"/>
    <s v=""/>
    <d v="2025-04-29T00:00:00"/>
    <m/>
    <m/>
    <m/>
    <s v="40000885"/>
    <s v="צחובוי אילן"/>
    <s v="050719913"/>
    <s v="3"/>
    <n v="1121"/>
    <s v="ILS"/>
    <n v="1121"/>
    <n v="0"/>
    <n v="0"/>
    <n v="0"/>
    <n v="1121"/>
    <s v=""/>
    <x v="521"/>
    <s v=""/>
    <n v="0"/>
    <s v="@FM@"/>
    <s v="23"/>
    <s v="57"/>
    <s v="040000127"/>
    <s v=""/>
    <s v="ענת דקל"/>
    <n v="1121"/>
    <d v="2025-04-29T00:00:00"/>
    <d v="2025-12-31T00:00:00"/>
    <n v="8"/>
    <n v="3"/>
    <n v="4"/>
    <n v="0"/>
    <n v="0.375"/>
    <x v="2"/>
    <x v="1"/>
  </r>
  <r>
    <m/>
    <m/>
    <x v="582"/>
    <x v="2"/>
    <s v="0800"/>
    <s v=""/>
    <d v="2025-04-30T00:00:00"/>
    <m/>
    <m/>
    <m/>
    <s v="40254682"/>
    <s v="דור מטיק בע&quot;מ"/>
    <s v="511999278"/>
    <s v="3"/>
    <n v="696.2"/>
    <s v="ILS"/>
    <n v="696.2"/>
    <n v="0"/>
    <n v="0"/>
    <n v="0"/>
    <n v="696.2"/>
    <s v=""/>
    <x v="522"/>
    <s v=""/>
    <n v="0"/>
    <s v="@FM@"/>
    <s v="23"/>
    <s v="57"/>
    <s v="040000127"/>
    <s v=""/>
    <s v="יעקב זוהר"/>
    <n v="696.2"/>
    <d v="2025-04-30T00:00:00"/>
    <d v="2025-12-31T00:00:00"/>
    <n v="8"/>
    <n v="3"/>
    <n v="4"/>
    <n v="0"/>
    <n v="0.375"/>
    <x v="2"/>
    <x v="1"/>
  </r>
  <r>
    <m/>
    <m/>
    <x v="583"/>
    <x v="0"/>
    <s v="0800"/>
    <s v=""/>
    <d v="2025-05-04T00:00:00"/>
    <m/>
    <m/>
    <m/>
    <s v="42903174"/>
    <s v="סופר שערי ברכה בע&quot;מ"/>
    <s v="516763729"/>
    <s v="3"/>
    <n v="5000"/>
    <s v="ILS"/>
    <n v="5000"/>
    <n v="0"/>
    <n v="0"/>
    <n v="0"/>
    <n v="5000"/>
    <s v=""/>
    <x v="523"/>
    <s v=""/>
    <n v="0"/>
    <s v="@FM@"/>
    <s v="23"/>
    <s v="57"/>
    <s v="040000127"/>
    <s v="  4,237.29"/>
    <s v="אריאלה יהודה"/>
    <n v="5000"/>
    <d v="2025-05-04T00:00:00"/>
    <d v="2025-12-31T00:00:00"/>
    <n v="7"/>
    <n v="3"/>
    <n v="4"/>
    <n v="0"/>
    <n v="0.42857142857142855"/>
    <x v="2"/>
    <x v="1"/>
  </r>
  <r>
    <m/>
    <m/>
    <x v="584"/>
    <x v="0"/>
    <s v="0800"/>
    <s v=""/>
    <d v="2025-05-05T00:00:00"/>
    <m/>
    <m/>
    <m/>
    <s v="40003734"/>
    <s v="חב המשקם לתעסוקת קשישים ובעלי כושר"/>
    <s v="510355720"/>
    <s v="3"/>
    <n v="43424"/>
    <s v="ILS"/>
    <n v="43424"/>
    <n v="0"/>
    <n v="0"/>
    <n v="0"/>
    <n v="43424"/>
    <s v=""/>
    <x v="524"/>
    <s v=""/>
    <n v="0"/>
    <s v="@FM@"/>
    <s v="23"/>
    <s v="10"/>
    <s v="040000127"/>
    <s v=""/>
    <s v="ליטל אלקסלסי"/>
    <n v="43424"/>
    <d v="2025-05-05T00:00:00"/>
    <d v="2025-12-31T00:00:00"/>
    <n v="7"/>
    <n v="2"/>
    <n v="4"/>
    <n v="0"/>
    <n v="0.2857142857142857"/>
    <x v="2"/>
    <x v="1"/>
  </r>
  <r>
    <m/>
    <m/>
    <x v="585"/>
    <x v="0"/>
    <s v="0800"/>
    <s v=""/>
    <d v="2025-05-05T00:00:00"/>
    <m/>
    <m/>
    <m/>
    <s v="40003734"/>
    <s v="חב המשקם לתעסוקת קשישים ובעלי כושר"/>
    <s v="510355720"/>
    <s v="3"/>
    <n v="18585"/>
    <s v="ILS"/>
    <n v="18585"/>
    <n v="0"/>
    <n v="0"/>
    <n v="0"/>
    <n v="18585"/>
    <s v=""/>
    <x v="525"/>
    <s v=""/>
    <n v="0"/>
    <s v="@FM@"/>
    <s v="23"/>
    <s v="10"/>
    <s v="040000127"/>
    <s v=""/>
    <s v="שי טסטה"/>
    <n v="18585"/>
    <d v="2025-05-05T00:00:00"/>
    <d v="2025-12-31T00:00:00"/>
    <n v="7"/>
    <n v="2"/>
    <n v="4"/>
    <n v="0"/>
    <n v="0.2857142857142857"/>
    <x v="2"/>
    <x v="1"/>
  </r>
  <r>
    <m/>
    <m/>
    <x v="586"/>
    <x v="0"/>
    <s v="0800"/>
    <s v=""/>
    <d v="2025-05-05T00:00:00"/>
    <m/>
    <m/>
    <m/>
    <s v="40001103"/>
    <s v="קרביץ )4791( בעמ"/>
    <s v="510674039"/>
    <s v="3"/>
    <n v="16217.11"/>
    <s v="ILS"/>
    <n v="16217.11"/>
    <n v="98.11"/>
    <n v="15910.9"/>
    <n v="15910.88"/>
    <n v="256.27999999999997"/>
    <s v=""/>
    <x v="495"/>
    <s v="X"/>
    <n v="0"/>
    <s v="@FM@"/>
    <s v="07"/>
    <s v=""/>
    <s v="040000127"/>
    <s v=""/>
    <s v="שרה אברהמי"/>
    <n v="306.20999999999998"/>
    <d v="2025-05-05T00:00:00"/>
    <d v="2025-12-31T00:00:00"/>
    <n v="7"/>
    <n v="2"/>
    <n v="4"/>
    <n v="98.11"/>
    <n v="0.2857142857142857"/>
    <x v="2"/>
    <x v="1"/>
  </r>
  <r>
    <m/>
    <m/>
    <x v="587"/>
    <x v="0"/>
    <s v="0800"/>
    <s v=""/>
    <d v="2025-05-05T00:00:00"/>
    <m/>
    <m/>
    <m/>
    <s v="40003734"/>
    <s v="חב המשקם לתעסוקת קשישים ובעלי כושר"/>
    <s v="510355720"/>
    <s v="3"/>
    <n v="27258"/>
    <s v="ILS"/>
    <n v="27258"/>
    <n v="0"/>
    <n v="0"/>
    <n v="0"/>
    <n v="27258"/>
    <s v=""/>
    <x v="526"/>
    <s v=""/>
    <n v="0"/>
    <s v="@FM@"/>
    <s v="23"/>
    <s v="10"/>
    <s v="040000127"/>
    <s v=""/>
    <s v="שרון אלחדד"/>
    <n v="27258"/>
    <d v="2025-05-05T00:00:00"/>
    <d v="2025-12-31T00:00:00"/>
    <n v="7"/>
    <n v="2"/>
    <n v="4"/>
    <n v="0"/>
    <n v="0.2857142857142857"/>
    <x v="2"/>
    <x v="1"/>
  </r>
  <r>
    <m/>
    <m/>
    <x v="588"/>
    <x v="2"/>
    <s v="0800"/>
    <s v=""/>
    <d v="2025-05-05T00:00:00"/>
    <m/>
    <m/>
    <m/>
    <s v="42420029"/>
    <s v="טוקטוק אלונה קדמה בע&quot;מ"/>
    <s v="516538006"/>
    <s v="3"/>
    <n v="11899.59"/>
    <s v="ILS"/>
    <n v="11899.59"/>
    <n v="94.12"/>
    <n v="11199.61"/>
    <n v="11199.62"/>
    <n v="0"/>
    <s v=""/>
    <x v="527"/>
    <s v=""/>
    <n v="0"/>
    <s v="@FM@"/>
    <s v="23"/>
    <s v="57"/>
    <s v="040000127"/>
    <s v=""/>
    <s v="יעקב זוהר"/>
    <n v="699.98"/>
    <d v="2025-05-05T00:00:00"/>
    <d v="2025-12-31T00:00:00"/>
    <n v="7"/>
    <n v="2"/>
    <n v="4"/>
    <n v="94.12"/>
    <n v="0.2857142857142857"/>
    <x v="2"/>
    <x v="1"/>
  </r>
  <r>
    <m/>
    <m/>
    <x v="589"/>
    <x v="2"/>
    <s v="0800"/>
    <s v=""/>
    <d v="2025-05-05T00:00:00"/>
    <m/>
    <m/>
    <m/>
    <s v="42420029"/>
    <s v="טוקטוק אלונה קדמה בע&quot;מ"/>
    <s v="516538006"/>
    <s v="3"/>
    <n v="10199.51"/>
    <s v="ILS"/>
    <n v="10199.51"/>
    <n v="94.12"/>
    <n v="9599.5400000000009"/>
    <n v="9599.5400000000009"/>
    <n v="0"/>
    <s v=""/>
    <x v="528"/>
    <s v=""/>
    <n v="0"/>
    <s v="@FM@"/>
    <s v="23"/>
    <s v="57"/>
    <s v="040000127"/>
    <s v=""/>
    <s v=""/>
    <n v="599.97"/>
    <d v="2025-05-05T00:00:00"/>
    <d v="2025-12-31T00:00:00"/>
    <n v="7"/>
    <n v="2"/>
    <n v="4"/>
    <n v="94.12"/>
    <n v="0.2857142857142857"/>
    <x v="2"/>
    <x v="1"/>
  </r>
  <r>
    <m/>
    <m/>
    <x v="590"/>
    <x v="0"/>
    <s v="0800"/>
    <s v=""/>
    <d v="2025-05-05T00:00:00"/>
    <m/>
    <m/>
    <m/>
    <s v="10000173"/>
    <s v="המדפיס הממשלתי"/>
    <s v=""/>
    <s v="3"/>
    <n v="6175"/>
    <s v="ILS"/>
    <n v="6175"/>
    <n v="0"/>
    <n v="0"/>
    <n v="0"/>
    <n v="6175"/>
    <s v=""/>
    <x v="529"/>
    <s v=""/>
    <n v="0"/>
    <s v="@FM@"/>
    <s v="85"/>
    <s v=""/>
    <s v="040000127"/>
    <s v=""/>
    <s v=""/>
    <n v="6175"/>
    <d v="2025-05-05T00:00:00"/>
    <d v="2025-12-31T00:00:00"/>
    <n v="7"/>
    <n v="2"/>
    <n v="4"/>
    <n v="0"/>
    <n v="0.2857142857142857"/>
    <x v="2"/>
    <x v="1"/>
  </r>
  <r>
    <m/>
    <m/>
    <x v="591"/>
    <x v="0"/>
    <s v="0800"/>
    <s v=""/>
    <d v="2025-05-05T00:00:00"/>
    <m/>
    <m/>
    <m/>
    <s v="40003734"/>
    <s v="חב המשקם לתעסוקת קשישים ובעלי כושר"/>
    <s v="510355720"/>
    <s v="3"/>
    <n v="65136"/>
    <s v="ILS"/>
    <n v="65136"/>
    <n v="0"/>
    <n v="0"/>
    <n v="0"/>
    <n v="65136"/>
    <s v=""/>
    <x v="530"/>
    <s v=""/>
    <n v="0"/>
    <s v="@FM@"/>
    <s v="23"/>
    <s v="10"/>
    <s v="040000127"/>
    <s v=""/>
    <s v="יעקב זוהר"/>
    <n v="65136"/>
    <d v="2025-05-05T00:00:00"/>
    <d v="2025-12-31T00:00:00"/>
    <n v="7"/>
    <n v="2"/>
    <n v="4"/>
    <n v="0"/>
    <n v="0.2857142857142857"/>
    <x v="2"/>
    <x v="1"/>
  </r>
  <r>
    <m/>
    <m/>
    <x v="592"/>
    <x v="0"/>
    <s v="0800"/>
    <s v=""/>
    <d v="2025-05-06T00:00:00"/>
    <m/>
    <m/>
    <m/>
    <s v="40001103"/>
    <s v="קרביץ )4791( בעמ"/>
    <s v="510674039"/>
    <s v="3"/>
    <n v="4386.03"/>
    <s v="ILS"/>
    <n v="4386.03"/>
    <n v="89.67"/>
    <n v="3932.91"/>
    <n v="3932.94"/>
    <n v="468.64"/>
    <s v=""/>
    <x v="531"/>
    <s v="X"/>
    <n v="0"/>
    <s v="@FM@"/>
    <s v="07"/>
    <s v=""/>
    <s v="040000127"/>
    <s v=""/>
    <s v="אדוה חזן"/>
    <n v="453.12"/>
    <d v="2025-05-06T00:00:00"/>
    <d v="2025-12-31T00:00:00"/>
    <n v="7"/>
    <n v="2"/>
    <n v="4"/>
    <n v="89.67"/>
    <n v="0.2857142857142857"/>
    <x v="2"/>
    <x v="1"/>
  </r>
  <r>
    <m/>
    <m/>
    <x v="593"/>
    <x v="0"/>
    <s v="0800"/>
    <s v=""/>
    <d v="2025-05-07T00:00:00"/>
    <m/>
    <m/>
    <m/>
    <s v="41453522"/>
    <s v="אילבן יבוא ושיווק בע&quot;מ"/>
    <s v="514658137"/>
    <s v="3"/>
    <n v="620.67999999999995"/>
    <s v="ILS"/>
    <n v="620.67999999999995"/>
    <n v="0"/>
    <n v="0"/>
    <n v="0"/>
    <n v="620.67999999999995"/>
    <s v=""/>
    <x v="532"/>
    <s v=""/>
    <n v="0"/>
    <s v="@FM@"/>
    <s v="21"/>
    <s v=""/>
    <s v="040000127"/>
    <s v=""/>
    <s v="אורן פרץ"/>
    <n v="620.67999999999995"/>
    <d v="2025-05-07T00:00:00"/>
    <d v="2025-12-31T00:00:00"/>
    <n v="7"/>
    <n v="2"/>
    <n v="4"/>
    <n v="0"/>
    <n v="0.2857142857142857"/>
    <x v="2"/>
    <x v="1"/>
  </r>
  <r>
    <m/>
    <m/>
    <x v="594"/>
    <x v="0"/>
    <s v="0800"/>
    <s v=""/>
    <d v="2025-05-07T00:00:00"/>
    <m/>
    <m/>
    <m/>
    <s v="40332920"/>
    <s v="אוהב ציון בע&quot;מ"/>
    <s v="512774019"/>
    <s v="3"/>
    <n v="2703.38"/>
    <s v="ILS"/>
    <n v="2703.38"/>
    <n v="0"/>
    <n v="0"/>
    <n v="0"/>
    <n v="2703.38"/>
    <s v=""/>
    <x v="533"/>
    <s v=""/>
    <n v="0"/>
    <s v="@FM@"/>
    <s v="21"/>
    <s v=""/>
    <s v="040000127"/>
    <s v=""/>
    <s v="אורן פרץ"/>
    <n v="2703.38"/>
    <d v="2025-05-07T00:00:00"/>
    <d v="2025-12-31T00:00:00"/>
    <n v="7"/>
    <n v="2"/>
    <n v="4"/>
    <n v="0"/>
    <n v="0.2857142857142857"/>
    <x v="2"/>
    <x v="1"/>
  </r>
  <r>
    <m/>
    <m/>
    <x v="595"/>
    <x v="0"/>
    <s v="0800"/>
    <s v=""/>
    <d v="2025-05-07T00:00:00"/>
    <m/>
    <m/>
    <m/>
    <s v="40188339"/>
    <s v="אלקטרו קובי בע&quot;מ"/>
    <s v="511534893"/>
    <s v="3"/>
    <n v="312.7"/>
    <s v="ILS"/>
    <n v="312.7"/>
    <n v="0"/>
    <n v="0"/>
    <n v="0"/>
    <n v="312.7"/>
    <s v=""/>
    <x v="534"/>
    <s v=""/>
    <n v="0"/>
    <s v="@FM@"/>
    <s v="23"/>
    <s v="57"/>
    <s v="040000127"/>
    <s v=""/>
    <s v="אורן פרץ"/>
    <n v="312.7"/>
    <d v="2025-05-07T00:00:00"/>
    <d v="2025-12-31T00:00:00"/>
    <n v="7"/>
    <n v="2"/>
    <n v="4"/>
    <n v="0"/>
    <n v="0.2857142857142857"/>
    <x v="2"/>
    <x v="1"/>
  </r>
  <r>
    <m/>
    <m/>
    <x v="596"/>
    <x v="0"/>
    <s v="0800"/>
    <s v=""/>
    <d v="2025-05-11T00:00:00"/>
    <m/>
    <m/>
    <m/>
    <s v="40328129"/>
    <s v="ד.מ. )0003( הנדסה בע&quot;מ"/>
    <s v="513228726"/>
    <s v="3"/>
    <n v="15704.39"/>
    <s v="ILS"/>
    <n v="15704.39"/>
    <n v="0"/>
    <n v="0"/>
    <n v="0"/>
    <n v="15273.05"/>
    <s v=""/>
    <x v="535"/>
    <s v="X"/>
    <n v="0"/>
    <s v="@FM@"/>
    <s v="07"/>
    <s v=""/>
    <s v="040000127"/>
    <s v=""/>
    <s v="אורן פרץ"/>
    <n v="15704.39"/>
    <d v="2025-05-11T00:00:00"/>
    <d v="2025-12-31T00:00:00"/>
    <n v="7"/>
    <n v="2"/>
    <n v="4"/>
    <n v="0"/>
    <n v="0.2857142857142857"/>
    <x v="2"/>
    <x v="1"/>
  </r>
  <r>
    <m/>
    <m/>
    <x v="597"/>
    <x v="0"/>
    <s v="0800"/>
    <s v=""/>
    <d v="2025-05-13T00:00:00"/>
    <m/>
    <m/>
    <m/>
    <s v="40001212"/>
    <s v="שחר - מוצרי נייר בע&quot;מ"/>
    <s v="511219933"/>
    <s v="3"/>
    <n v="47577.599999999999"/>
    <s v="ILS"/>
    <n v="47577.599999999999"/>
    <n v="0"/>
    <n v="0"/>
    <n v="0"/>
    <n v="48490.239999999998"/>
    <s v=""/>
    <x v="536"/>
    <s v="X"/>
    <n v="0"/>
    <s v="@FM@"/>
    <s v="07"/>
    <s v=""/>
    <s v="040000127"/>
    <s v=""/>
    <s v="שרון אלחדד"/>
    <n v="47577.599999999999"/>
    <d v="2025-05-13T00:00:00"/>
    <d v="2025-12-31T00:00:00"/>
    <n v="7"/>
    <n v="2"/>
    <n v="4"/>
    <n v="0"/>
    <n v="0.2857142857142857"/>
    <x v="2"/>
    <x v="1"/>
  </r>
  <r>
    <m/>
    <m/>
    <x v="598"/>
    <x v="0"/>
    <s v="0800"/>
    <s v=""/>
    <d v="2025-05-14T00:00:00"/>
    <m/>
    <m/>
    <m/>
    <s v="40001103"/>
    <s v="קרביץ )4791( בעמ"/>
    <s v="510674039"/>
    <s v="3"/>
    <n v="19302.3"/>
    <s v="ILS"/>
    <n v="19302.3"/>
    <n v="84.4"/>
    <n v="19301"/>
    <n v="16292.04"/>
    <n v="1330.27"/>
    <s v=""/>
    <x v="537"/>
    <s v="X"/>
    <n v="0"/>
    <s v="@FM@"/>
    <s v="07"/>
    <s v=""/>
    <s v="040000127"/>
    <s v=""/>
    <s v="שי אושפיץ"/>
    <n v="1287.5"/>
    <d v="2025-05-14T00:00:00"/>
    <d v="2025-12-31T00:00:00"/>
    <n v="7"/>
    <n v="2"/>
    <n v="4"/>
    <n v="84.4"/>
    <n v="0.2857142857142857"/>
    <x v="2"/>
    <x v="1"/>
  </r>
  <r>
    <m/>
    <m/>
    <x v="599"/>
    <x v="2"/>
    <s v="0800"/>
    <s v=""/>
    <d v="2025-05-19T00:00:00"/>
    <m/>
    <m/>
    <m/>
    <s v="42636186"/>
    <s v="כהן גד"/>
    <s v="038568549"/>
    <s v="3"/>
    <n v="4499.8100000000004"/>
    <s v="ILS"/>
    <n v="4499.8100000000004"/>
    <n v="0"/>
    <n v="0"/>
    <n v="0"/>
    <n v="4499.8100000000004"/>
    <s v=""/>
    <x v="538"/>
    <s v=""/>
    <n v="0"/>
    <s v="@FM@"/>
    <s v="23"/>
    <s v="57"/>
    <s v="040000127"/>
    <s v=""/>
    <s v="קרן דהן"/>
    <n v="4499.8100000000004"/>
    <d v="2025-05-19T00:00:00"/>
    <d v="2025-12-31T00:00:00"/>
    <n v="7"/>
    <n v="2"/>
    <n v="4"/>
    <n v="0"/>
    <n v="0.2857142857142857"/>
    <x v="2"/>
    <x v="1"/>
  </r>
  <r>
    <m/>
    <m/>
    <x v="600"/>
    <x v="2"/>
    <s v="0800"/>
    <s v=""/>
    <d v="2025-05-19T00:00:00"/>
    <m/>
    <m/>
    <m/>
    <s v="40001103"/>
    <s v="קרביץ )4791( בעמ"/>
    <s v="510674039"/>
    <s v="3"/>
    <n v="489.04"/>
    <s v="ILS"/>
    <n v="489.04"/>
    <n v="0"/>
    <n v="0"/>
    <n v="0"/>
    <n v="489.04"/>
    <s v=""/>
    <x v="539"/>
    <s v=""/>
    <n v="0"/>
    <s v="@FM@"/>
    <s v="23"/>
    <s v="57"/>
    <s v="040000127"/>
    <s v=""/>
    <s v="קרן דהן"/>
    <n v="489.04"/>
    <d v="2025-05-19T00:00:00"/>
    <d v="2025-12-31T00:00:00"/>
    <n v="7"/>
    <n v="2"/>
    <n v="4"/>
    <n v="0"/>
    <n v="0.2857142857142857"/>
    <x v="2"/>
    <x v="1"/>
  </r>
  <r>
    <m/>
    <m/>
    <x v="601"/>
    <x v="2"/>
    <s v="0800"/>
    <s v=""/>
    <d v="2025-05-20T00:00:00"/>
    <m/>
    <m/>
    <m/>
    <s v="40007053"/>
    <s v="אימג'סטור מערכות בע&quot;מ"/>
    <s v="511566374"/>
    <s v=""/>
    <n v="11800"/>
    <s v="ILS"/>
    <n v="11800"/>
    <n v="0"/>
    <n v="0"/>
    <n v="0"/>
    <n v="0"/>
    <s v="X"/>
    <x v="540"/>
    <s v=""/>
    <n v="0"/>
    <s v="@FM@"/>
    <s v="23"/>
    <s v="88"/>
    <s v="040000127"/>
    <s v=""/>
    <s v="מיה מזרחי"/>
    <n v="11800"/>
    <d v="2025-05-20T00:00:00"/>
    <d v="2025-12-31T00:00:00"/>
    <n v="7"/>
    <n v="2"/>
    <n v="4"/>
    <n v="0"/>
    <n v="0.2857142857142857"/>
    <x v="2"/>
    <x v="1"/>
  </r>
  <r>
    <m/>
    <m/>
    <x v="602"/>
    <x v="0"/>
    <s v="0800"/>
    <s v=""/>
    <d v="2025-05-20T00:00:00"/>
    <m/>
    <m/>
    <m/>
    <s v="40003734"/>
    <s v="חב המשקם לתעסוקת קשישים ובעלי כושר"/>
    <s v="510355720"/>
    <s v="3"/>
    <n v="11151"/>
    <s v="ILS"/>
    <n v="11151"/>
    <n v="0"/>
    <n v="0"/>
    <n v="0"/>
    <n v="11151"/>
    <s v=""/>
    <x v="541"/>
    <s v=""/>
    <n v="0"/>
    <s v="@FM@"/>
    <s v="23"/>
    <s v="10"/>
    <s v="040000127"/>
    <s v=""/>
    <s v="שי טסטה"/>
    <n v="11151"/>
    <d v="2025-05-20T00:00:00"/>
    <d v="2025-12-31T00:00:00"/>
    <n v="7"/>
    <n v="2"/>
    <n v="4"/>
    <n v="0"/>
    <n v="0.2857142857142857"/>
    <x v="2"/>
    <x v="1"/>
  </r>
  <r>
    <m/>
    <m/>
    <x v="603"/>
    <x v="0"/>
    <s v="0800"/>
    <s v=""/>
    <d v="2025-05-21T00:00:00"/>
    <m/>
    <m/>
    <m/>
    <s v="40001575"/>
    <s v="קולמוס ביט (2002)  בע&quot;מ"/>
    <s v="513325472"/>
    <s v="3"/>
    <n v="10682.74"/>
    <s v="ILS"/>
    <n v="10682.74"/>
    <n v="72.069999999999993"/>
    <n v="7630.96"/>
    <n v="8100.79"/>
    <n v="0"/>
    <s v=""/>
    <x v="542"/>
    <s v="X"/>
    <n v="0"/>
    <s v="@FM@"/>
    <s v="07"/>
    <s v=""/>
    <s v="040000127"/>
    <s v=""/>
    <s v="אדוה חזן"/>
    <n v="3051.82"/>
    <d v="2025-05-21T00:00:00"/>
    <d v="2025-12-31T00:00:00"/>
    <n v="7"/>
    <n v="2"/>
    <n v="4"/>
    <n v="72.069999999999993"/>
    <n v="0.2857142857142857"/>
    <x v="2"/>
    <x v="1"/>
  </r>
  <r>
    <m/>
    <m/>
    <x v="604"/>
    <x v="2"/>
    <s v="0800"/>
    <s v=""/>
    <d v="2025-05-25T00:00:00"/>
    <m/>
    <m/>
    <m/>
    <s v="40007053"/>
    <s v="אימג'סטור מערכות בע&quot;מ"/>
    <s v="511566374"/>
    <s v="3"/>
    <n v="10000.5"/>
    <s v="ILS"/>
    <n v="10000.5"/>
    <n v="0"/>
    <n v="0"/>
    <n v="0"/>
    <n v="10000.5"/>
    <s v=""/>
    <x v="543"/>
    <s v=""/>
    <n v="0"/>
    <s v="@FM@"/>
    <s v="23"/>
    <s v="57"/>
    <s v="040000127"/>
    <s v=""/>
    <s v="מיה מזרחי"/>
    <n v="10000.5"/>
    <d v="2025-05-25T00:00:00"/>
    <d v="2025-12-31T00:00:00"/>
    <n v="7"/>
    <n v="2"/>
    <n v="4"/>
    <n v="0"/>
    <n v="0.2857142857142857"/>
    <x v="2"/>
    <x v="1"/>
  </r>
  <r>
    <m/>
    <m/>
    <x v="605"/>
    <x v="0"/>
    <s v="0800"/>
    <s v=""/>
    <d v="2025-05-25T00:00:00"/>
    <m/>
    <m/>
    <m/>
    <s v="40001103"/>
    <s v="קרביץ )4791( בעמ"/>
    <s v="510674039"/>
    <s v="3"/>
    <n v="33633.78"/>
    <s v="ILS"/>
    <n v="33633.78"/>
    <n v="0"/>
    <n v="0"/>
    <n v="0"/>
    <n v="34786.1"/>
    <s v=""/>
    <x v="475"/>
    <s v="X"/>
    <n v="0"/>
    <s v="@FM@"/>
    <s v="07"/>
    <s v=""/>
    <s v="040000127"/>
    <s v=""/>
    <s v="ענת דקל"/>
    <n v="33633.78"/>
    <d v="2025-05-25T00:00:00"/>
    <d v="2025-12-31T00:00:00"/>
    <n v="7"/>
    <n v="2"/>
    <n v="4"/>
    <n v="0"/>
    <n v="0.2857142857142857"/>
    <x v="2"/>
    <x v="1"/>
  </r>
  <r>
    <m/>
    <m/>
    <x v="606"/>
    <x v="0"/>
    <s v="0800"/>
    <s v=""/>
    <d v="2025-05-25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x v="544"/>
    <s v="X"/>
    <n v="0"/>
    <s v="@FM@"/>
    <s v="07"/>
    <s v=""/>
    <s v="040000127"/>
    <s v=""/>
    <s v="אורן פרץ"/>
    <n v="792.37"/>
    <d v="2025-05-25T00:00:00"/>
    <d v="2025-12-31T00:00:00"/>
    <n v="7"/>
    <n v="2"/>
    <n v="4"/>
    <n v="0"/>
    <n v="0.2857142857142857"/>
    <x v="2"/>
    <x v="1"/>
  </r>
  <r>
    <m/>
    <m/>
    <x v="607"/>
    <x v="0"/>
    <s v="0800"/>
    <s v=""/>
    <d v="2025-05-25T00:00:00"/>
    <m/>
    <m/>
    <m/>
    <s v="40001103"/>
    <s v="קרביץ )4791( בעמ"/>
    <s v="510674039"/>
    <s v="3"/>
    <n v="5341.71"/>
    <s v="ILS"/>
    <n v="5341.71"/>
    <n v="0"/>
    <n v="0"/>
    <n v="0"/>
    <n v="5523.91"/>
    <s v=""/>
    <x v="545"/>
    <s v="X"/>
    <n v="0"/>
    <s v="@FM@"/>
    <s v="07"/>
    <s v=""/>
    <s v="040000127"/>
    <s v=""/>
    <s v=""/>
    <n v="5341.71"/>
    <d v="2025-05-25T00:00:00"/>
    <d v="2025-12-31T00:00:00"/>
    <n v="7"/>
    <n v="2"/>
    <n v="4"/>
    <n v="0"/>
    <n v="0.2857142857142857"/>
    <x v="2"/>
    <x v="1"/>
  </r>
  <r>
    <m/>
    <m/>
    <x v="608"/>
    <x v="0"/>
    <s v="0800"/>
    <s v=""/>
    <d v="2025-05-27T00:00:00"/>
    <m/>
    <m/>
    <m/>
    <s v="40001212"/>
    <s v="שחר - מוצרי נייר בע&quot;מ"/>
    <s v="511219933"/>
    <s v="3"/>
    <n v="39648"/>
    <s v="ILS"/>
    <n v="39648"/>
    <n v="0"/>
    <n v="0"/>
    <n v="0"/>
    <n v="40408.53"/>
    <s v=""/>
    <x v="546"/>
    <s v="X"/>
    <n v="0"/>
    <s v="@FM@"/>
    <s v="07"/>
    <s v=""/>
    <s v="040000127"/>
    <s v=""/>
    <s v="שי אושפיץ"/>
    <n v="39648"/>
    <d v="2025-05-27T00:00:00"/>
    <d v="2025-12-31T00:00:00"/>
    <n v="7"/>
    <n v="2"/>
    <n v="4"/>
    <n v="0"/>
    <n v="0.2857142857142857"/>
    <x v="2"/>
    <x v="1"/>
  </r>
  <r>
    <m/>
    <m/>
    <x v="609"/>
    <x v="2"/>
    <s v="0800"/>
    <s v=""/>
    <d v="2025-05-27T00:00:00"/>
    <m/>
    <m/>
    <m/>
    <s v="40926203"/>
    <s v="בירן עידו"/>
    <s v="037294527"/>
    <s v="3"/>
    <n v="4189"/>
    <s v="ILS"/>
    <n v="4189"/>
    <n v="0"/>
    <n v="0"/>
    <n v="0"/>
    <n v="4189"/>
    <s v=""/>
    <x v="547"/>
    <s v=""/>
    <n v="0"/>
    <s v="@FM@"/>
    <s v="23"/>
    <s v="57"/>
    <s v="040000127"/>
    <s v=""/>
    <s v="שרה אברהמי"/>
    <n v="4189"/>
    <d v="2025-05-27T00:00:00"/>
    <d v="2025-12-31T00:00:00"/>
    <n v="7"/>
    <n v="2"/>
    <n v="4"/>
    <n v="0"/>
    <n v="0.2857142857142857"/>
    <x v="2"/>
    <x v="1"/>
  </r>
  <r>
    <m/>
    <m/>
    <x v="610"/>
    <x v="0"/>
    <s v="0800"/>
    <s v=""/>
    <d v="2025-06-04T00:00:00"/>
    <m/>
    <m/>
    <m/>
    <s v="40003734"/>
    <s v="חב המשקם לתעסוקת קשישים ובעלי כושר"/>
    <s v="510355720"/>
    <s v="3"/>
    <n v="16284"/>
    <s v="ILS"/>
    <n v="16284"/>
    <n v="0"/>
    <n v="0"/>
    <n v="0"/>
    <n v="16284"/>
    <s v=""/>
    <x v="548"/>
    <s v=""/>
    <n v="0"/>
    <s v="@FM@"/>
    <s v="23"/>
    <s v="10"/>
    <s v="040000127"/>
    <s v=""/>
    <s v="שי אושפיץ"/>
    <n v="16284"/>
    <d v="2025-06-04T00:00:00"/>
    <d v="2025-12-31T00:00:00"/>
    <n v="6"/>
    <n v="2"/>
    <n v="4"/>
    <n v="0"/>
    <n v="0.33333333333333331"/>
    <x v="2"/>
    <x v="1"/>
  </r>
  <r>
    <m/>
    <m/>
    <x v="611"/>
    <x v="2"/>
    <s v="0800"/>
    <s v=""/>
    <d v="2025-06-04T00:00:00"/>
    <m/>
    <m/>
    <m/>
    <s v="10000173"/>
    <s v="המדפיס הממשלתי"/>
    <s v=""/>
    <s v="3"/>
    <n v="2636"/>
    <s v="ILS"/>
    <n v="2636"/>
    <n v="0"/>
    <n v="0"/>
    <n v="0"/>
    <n v="2636"/>
    <s v=""/>
    <x v="549"/>
    <s v=""/>
    <n v="0"/>
    <s v="@FM@"/>
    <s v="85"/>
    <s v=""/>
    <s v="040000127"/>
    <s v=""/>
    <s v=""/>
    <n v="2636"/>
    <d v="2025-06-04T00:00:00"/>
    <d v="2025-12-31T00:00:00"/>
    <n v="6"/>
    <n v="2"/>
    <n v="4"/>
    <n v="0"/>
    <n v="0.33333333333333331"/>
    <x v="2"/>
    <x v="1"/>
  </r>
  <r>
    <m/>
    <m/>
    <x v="612"/>
    <x v="0"/>
    <s v="0800"/>
    <s v=""/>
    <d v="2025-06-09T00:00:00"/>
    <m/>
    <m/>
    <m/>
    <s v="40001575"/>
    <s v="קולמוס ביט (2002)  בע&quot;מ"/>
    <s v="513325472"/>
    <s v="3"/>
    <n v="20921.47"/>
    <s v="ILS"/>
    <n v="20921.47"/>
    <n v="0"/>
    <n v="0"/>
    <n v="0"/>
    <n v="13751.87"/>
    <s v=""/>
    <x v="550"/>
    <s v="X"/>
    <n v="0"/>
    <s v="@FM@"/>
    <s v="07"/>
    <s v=""/>
    <s v="040000127"/>
    <s v=""/>
    <s v="ענת דקל"/>
    <n v="13090.02"/>
    <d v="2025-06-09T00:00:00"/>
    <d v="2025-12-31T00:00:00"/>
    <n v="6"/>
    <n v="1"/>
    <n v="4"/>
    <n v="0"/>
    <n v="0.16666666666666666"/>
    <x v="2"/>
    <x v="1"/>
  </r>
  <r>
    <m/>
    <m/>
    <x v="613"/>
    <x v="0"/>
    <s v="0800"/>
    <s v=""/>
    <d v="2025-06-10T00:00:00"/>
    <m/>
    <m/>
    <m/>
    <s v="41045408"/>
    <s v="פז גלית"/>
    <s v="033642893"/>
    <s v="3"/>
    <n v="9758.6"/>
    <s v="ILS"/>
    <n v="9758.6"/>
    <n v="0"/>
    <n v="0"/>
    <n v="0"/>
    <n v="9758.6"/>
    <s v=""/>
    <x v="551"/>
    <s v=""/>
    <n v="0"/>
    <s v="@FM@"/>
    <s v="23"/>
    <s v="57"/>
    <s v="040000127"/>
    <s v=""/>
    <s v="ענת דקל"/>
    <n v="9758.6"/>
    <d v="2025-06-10T00:00:00"/>
    <d v="2025-12-31T00:00:00"/>
    <n v="6"/>
    <n v="1"/>
    <n v="4"/>
    <n v="0"/>
    <n v="0.16666666666666666"/>
    <x v="2"/>
    <x v="1"/>
  </r>
  <r>
    <m/>
    <m/>
    <x v="614"/>
    <x v="0"/>
    <s v="0800"/>
    <s v=""/>
    <d v="2025-06-10T00:00:00"/>
    <m/>
    <m/>
    <m/>
    <s v="40001103"/>
    <s v="קרביץ )4791( בעמ"/>
    <s v="510674039"/>
    <s v="3"/>
    <n v="2421.4899999999998"/>
    <s v="ILS"/>
    <n v="2421.4899999999998"/>
    <n v="0"/>
    <n v="0"/>
    <n v="0"/>
    <n v="2504.42"/>
    <s v=""/>
    <x v="552"/>
    <s v="X"/>
    <n v="0"/>
    <s v="@FM@"/>
    <s v="07"/>
    <s v=""/>
    <s v="040000127"/>
    <s v=""/>
    <s v="רבקה דוודיאן"/>
    <n v="2421.4899999999998"/>
    <d v="2025-06-10T00:00:00"/>
    <d v="2025-12-31T00:00:00"/>
    <n v="6"/>
    <n v="1"/>
    <n v="4"/>
    <n v="0"/>
    <n v="0.16666666666666666"/>
    <x v="2"/>
    <x v="1"/>
  </r>
  <r>
    <m/>
    <m/>
    <x v="615"/>
    <x v="2"/>
    <s v="0800"/>
    <s v=""/>
    <d v="2025-06-10T00:00:00"/>
    <m/>
    <m/>
    <m/>
    <s v="41578755"/>
    <s v="ד.ב. ירוק שירותים בע&quot;מ"/>
    <s v="515391720"/>
    <s v="3"/>
    <n v="7080"/>
    <s v="ILS"/>
    <n v="7080"/>
    <n v="4.17"/>
    <n v="295"/>
    <n v="295"/>
    <n v="6785"/>
    <s v=""/>
    <x v="553"/>
    <s v=""/>
    <n v="0"/>
    <s v="@FM@"/>
    <s v="23"/>
    <s v="57"/>
    <s v="040000127"/>
    <s v=""/>
    <s v="אורן פרץ"/>
    <n v="6785"/>
    <d v="2025-06-10T00:00:00"/>
    <d v="2025-12-31T00:00:00"/>
    <n v="6"/>
    <n v="1"/>
    <n v="4"/>
    <n v="4.17"/>
    <n v="0.16666666666666666"/>
    <x v="2"/>
    <x v="1"/>
  </r>
  <r>
    <m/>
    <m/>
    <x v="616"/>
    <x v="2"/>
    <s v="0800"/>
    <s v=""/>
    <d v="2025-06-10T00:00:00"/>
    <m/>
    <m/>
    <m/>
    <s v="40331989"/>
    <s v="תיירות ניר דוד גן השלושה אגודה חקלא"/>
    <s v="570039263"/>
    <s v="3"/>
    <n v="8099.87"/>
    <s v="ILS"/>
    <n v="8099.87"/>
    <n v="0"/>
    <n v="0"/>
    <n v="0"/>
    <n v="8099.87"/>
    <s v=""/>
    <x v="554"/>
    <s v=""/>
    <n v="0"/>
    <s v="@FM@"/>
    <s v="23"/>
    <s v="57"/>
    <s v="040000127"/>
    <s v=""/>
    <s v="שרון אלחדד"/>
    <n v="8099.87"/>
    <d v="2025-06-10T00:00:00"/>
    <d v="2025-12-31T00:00:00"/>
    <n v="6"/>
    <n v="1"/>
    <n v="4"/>
    <n v="0"/>
    <n v="0.16666666666666666"/>
    <x v="2"/>
    <x v="1"/>
  </r>
  <r>
    <m/>
    <m/>
    <x v="617"/>
    <x v="2"/>
    <s v="0800"/>
    <s v=""/>
    <d v="2025-06-10T00:00:00"/>
    <m/>
    <m/>
    <m/>
    <s v="40199540"/>
    <s v="שיפודי הכיכר בע&quot;מ"/>
    <s v="513259150"/>
    <s v="3"/>
    <n v="5399.74"/>
    <s v="ILS"/>
    <n v="5399.74"/>
    <n v="0"/>
    <n v="0"/>
    <n v="0"/>
    <n v="5399.74"/>
    <s v=""/>
    <x v="555"/>
    <s v=""/>
    <n v="0"/>
    <s v="@FM@"/>
    <s v="23"/>
    <s v="57"/>
    <s v="040000127"/>
    <s v=""/>
    <s v="שרון אלחדד"/>
    <n v="5399.74"/>
    <d v="2025-06-10T00:00:00"/>
    <d v="2025-12-31T00:00:00"/>
    <n v="6"/>
    <n v="1"/>
    <n v="4"/>
    <n v="0"/>
    <n v="0.16666666666666666"/>
    <x v="2"/>
    <x v="1"/>
  </r>
  <r>
    <m/>
    <m/>
    <x v="618"/>
    <x v="2"/>
    <s v="0800"/>
    <s v=""/>
    <d v="2025-06-10T00:00:00"/>
    <m/>
    <m/>
    <m/>
    <s v="40933757"/>
    <s v="אספרסו בר סייסטה באר-שבע בע&quot;מ"/>
    <s v="512823188"/>
    <s v="3"/>
    <n v="1574.95"/>
    <s v="ILS"/>
    <n v="1574.95"/>
    <n v="0"/>
    <n v="0"/>
    <n v="0"/>
    <n v="1574.95"/>
    <s v=""/>
    <x v="556"/>
    <s v=""/>
    <n v="0"/>
    <s v="@FM@"/>
    <s v="23"/>
    <s v="57"/>
    <s v="040000127"/>
    <s v=""/>
    <s v="שרון אלחדד"/>
    <n v="1574.95"/>
    <d v="2025-06-10T00:00:00"/>
    <d v="2025-12-31T00:00:00"/>
    <n v="6"/>
    <n v="1"/>
    <n v="4"/>
    <n v="0"/>
    <n v="0.16666666666666666"/>
    <x v="2"/>
    <x v="1"/>
  </r>
  <r>
    <m/>
    <m/>
    <x v="619"/>
    <x v="0"/>
    <s v="0800"/>
    <s v=""/>
    <d v="2025-06-11T00:00:00"/>
    <m/>
    <m/>
    <m/>
    <s v="40001575"/>
    <s v="קולמוס ביט (2002)  בע&quot;מ"/>
    <s v="513325472"/>
    <s v="3"/>
    <n v="5080.3"/>
    <s v="ILS"/>
    <n v="5080.3"/>
    <n v="0"/>
    <n v="0"/>
    <n v="0"/>
    <n v="3838.43"/>
    <s v=""/>
    <x v="557"/>
    <s v="X"/>
    <n v="0"/>
    <s v="@FM@"/>
    <s v="07"/>
    <s v=""/>
    <s v="040000127"/>
    <s v=""/>
    <s v=""/>
    <n v="3653.68"/>
    <d v="2025-06-11T00:00:00"/>
    <d v="2025-12-31T00:00:00"/>
    <n v="6"/>
    <n v="1"/>
    <n v="4"/>
    <n v="0"/>
    <n v="0.16666666666666666"/>
    <x v="2"/>
    <x v="1"/>
  </r>
  <r>
    <m/>
    <m/>
    <x v="620"/>
    <x v="2"/>
    <s v="0800"/>
    <s v=""/>
    <d v="2025-06-19T00:00:00"/>
    <m/>
    <m/>
    <m/>
    <s v="41940148"/>
    <s v="בראנד אספקה טכנית בע&quot;מ"/>
    <s v="515975563"/>
    <s v="3"/>
    <n v="8968"/>
    <s v="ILS"/>
    <n v="8968"/>
    <n v="0"/>
    <n v="0"/>
    <n v="0"/>
    <n v="8968"/>
    <s v=""/>
    <x v="558"/>
    <s v=""/>
    <n v="0"/>
    <s v="@FM@"/>
    <s v="23"/>
    <s v="57"/>
    <s v="040000127"/>
    <s v=""/>
    <s v="אורן פרץ"/>
    <n v="8968"/>
    <d v="2025-06-19T00:00:00"/>
    <d v="2025-12-31T00:00:00"/>
    <n v="6"/>
    <n v="1"/>
    <n v="4"/>
    <n v="0"/>
    <n v="0.16666666666666666"/>
    <x v="2"/>
    <x v="1"/>
  </r>
  <r>
    <m/>
    <m/>
    <x v="621"/>
    <x v="2"/>
    <s v="0800"/>
    <s v=""/>
    <d v="2025-06-19T00:00:00"/>
    <m/>
    <m/>
    <m/>
    <s v="40011894"/>
    <s v="בנדא מגנטיק בע&quot;מ"/>
    <s v="511195703"/>
    <s v="3"/>
    <n v="1505.68"/>
    <s v="ILS"/>
    <n v="1505.68"/>
    <n v="0"/>
    <n v="0"/>
    <n v="0"/>
    <n v="1505.68"/>
    <s v=""/>
    <x v="559"/>
    <s v=""/>
    <n v="0"/>
    <s v="@FM@"/>
    <s v="23"/>
    <s v="57"/>
    <s v="040000127"/>
    <s v=""/>
    <s v="שי טסטה"/>
    <n v="1505.68"/>
    <d v="2025-06-19T00:00:00"/>
    <d v="2025-12-31T00:00:00"/>
    <n v="6"/>
    <n v="1"/>
    <n v="4"/>
    <n v="0"/>
    <n v="0.16666666666666666"/>
    <x v="2"/>
    <x v="1"/>
  </r>
  <r>
    <m/>
    <m/>
    <x v="622"/>
    <x v="2"/>
    <s v="0800"/>
    <s v=""/>
    <d v="2025-06-19T00:00:00"/>
    <m/>
    <m/>
    <m/>
    <s v="40992749"/>
    <s v="פורום רופאים מומחים לחוות דעת רפואי"/>
    <s v="513407338"/>
    <s v="3"/>
    <n v="16520"/>
    <s v="ILS"/>
    <n v="16520"/>
    <n v="0"/>
    <n v="0"/>
    <n v="0"/>
    <n v="16520"/>
    <s v=""/>
    <x v="560"/>
    <s v=""/>
    <n v="0"/>
    <s v="@FM@"/>
    <s v="23"/>
    <s v="57"/>
    <s v="040000127"/>
    <s v=""/>
    <s v="אורן פרץ"/>
    <n v="16520"/>
    <d v="2025-06-19T00:00:00"/>
    <d v="2025-12-31T00:00:00"/>
    <n v="6"/>
    <n v="1"/>
    <n v="4"/>
    <n v="0"/>
    <n v="0.16666666666666666"/>
    <x v="2"/>
    <x v="1"/>
  </r>
  <r>
    <m/>
    <m/>
    <x v="623"/>
    <x v="2"/>
    <s v="0800"/>
    <s v=""/>
    <d v="2025-06-19T00:00:00"/>
    <m/>
    <m/>
    <m/>
    <s v="40001103"/>
    <s v="קרביץ )4791( בעמ"/>
    <s v="510674039"/>
    <s v="3"/>
    <n v="1593"/>
    <s v="ILS"/>
    <n v="1593"/>
    <n v="0"/>
    <n v="0"/>
    <n v="0"/>
    <n v="1593"/>
    <s v=""/>
    <x v="561"/>
    <s v=""/>
    <n v="0"/>
    <s v="@FM@"/>
    <s v="23"/>
    <s v="57"/>
    <s v="040000127"/>
    <s v=""/>
    <s v="שי אושפיץ"/>
    <n v="1593"/>
    <d v="2025-06-19T00:00:00"/>
    <d v="2025-12-31T00:00:00"/>
    <n v="6"/>
    <n v="1"/>
    <n v="4"/>
    <n v="0"/>
    <n v="0.16666666666666666"/>
    <x v="2"/>
    <x v="1"/>
  </r>
  <r>
    <m/>
    <m/>
    <x v="624"/>
    <x v="0"/>
    <s v="0800"/>
    <s v=""/>
    <d v="2025-06-19T00:00:00"/>
    <m/>
    <m/>
    <m/>
    <s v="41045408"/>
    <s v="פז גלית"/>
    <s v="033642893"/>
    <s v="3"/>
    <n v="187.62"/>
    <s v="ILS"/>
    <n v="187.62"/>
    <n v="0"/>
    <n v="0"/>
    <n v="0"/>
    <n v="187.62"/>
    <s v=""/>
    <x v="562"/>
    <s v=""/>
    <n v="0"/>
    <s v="@FM@"/>
    <s v="23"/>
    <s v="57"/>
    <s v="040000127"/>
    <s v=""/>
    <s v="שי טסטה"/>
    <n v="187.62"/>
    <d v="2025-06-19T00:00:00"/>
    <d v="2025-12-31T00:00:00"/>
    <n v="6"/>
    <n v="1"/>
    <n v="4"/>
    <n v="0"/>
    <n v="0.16666666666666666"/>
    <x v="2"/>
    <x v="1"/>
  </r>
  <r>
    <m/>
    <m/>
    <x v="625"/>
    <x v="0"/>
    <s v="0800"/>
    <s v=""/>
    <d v="2025-06-25T00:00:00"/>
    <m/>
    <m/>
    <m/>
    <s v="40001212"/>
    <s v="שחר - מוצרי נייר בע&quot;מ"/>
    <s v="511219933"/>
    <s v="3"/>
    <n v="15859.2"/>
    <s v="ILS"/>
    <n v="15859.2"/>
    <n v="0"/>
    <n v="0"/>
    <n v="0"/>
    <n v="16163.41"/>
    <s v=""/>
    <x v="563"/>
    <s v="X"/>
    <n v="0"/>
    <s v="@FM@"/>
    <s v="07"/>
    <s v=""/>
    <s v="040000127"/>
    <s v=""/>
    <s v="יעקב זוהר"/>
    <n v="15859.2"/>
    <d v="2025-06-25T00:00:00"/>
    <d v="2025-12-31T00:00:00"/>
    <n v="6"/>
    <n v="1"/>
    <n v="4"/>
    <n v="0"/>
    <n v="0.16666666666666666"/>
    <x v="2"/>
    <x v="1"/>
  </r>
  <r>
    <m/>
    <m/>
    <x v="626"/>
    <x v="2"/>
    <s v="0800"/>
    <s v=""/>
    <d v="2025-06-25T00:00:00"/>
    <d v="2025-07-01T00:00:00"/>
    <d v="2026-06-30T00:00:00"/>
    <m/>
    <s v="40004081"/>
    <s v="צבאבא יצחק"/>
    <s v="058851007"/>
    <s v="3"/>
    <n v="38232"/>
    <s v="ILS"/>
    <n v="38232"/>
    <n v="0"/>
    <n v="0"/>
    <n v="0"/>
    <n v="38232"/>
    <s v=""/>
    <x v="564"/>
    <s v=""/>
    <n v="0"/>
    <s v="@FM@"/>
    <s v="23"/>
    <s v="57"/>
    <s v="040000127"/>
    <s v=""/>
    <s v="יעקב זוהר"/>
    <n v="38232"/>
    <d v="2025-07-01T00:00:00"/>
    <d v="2026-06-30T00:00:00"/>
    <n v="11"/>
    <n v="1"/>
    <n v="10"/>
    <n v="0"/>
    <n v="9.0909090909090912E-2"/>
    <x v="2"/>
    <x v="1"/>
  </r>
  <r>
    <m/>
    <m/>
    <x v="627"/>
    <x v="0"/>
    <s v="0800"/>
    <s v=""/>
    <d v="2025-06-25T00:00:00"/>
    <m/>
    <m/>
    <m/>
    <s v="40188339"/>
    <s v="אלקטרו קובי בע&quot;מ"/>
    <s v="511534893"/>
    <s v="3"/>
    <n v="508.58"/>
    <s v="ILS"/>
    <n v="508.58"/>
    <n v="0"/>
    <n v="0"/>
    <n v="0"/>
    <n v="508.58"/>
    <s v=""/>
    <x v="565"/>
    <s v=""/>
    <n v="0"/>
    <s v="@FM@"/>
    <s v="23"/>
    <s v="57"/>
    <s v="040000127"/>
    <s v=""/>
    <s v="יעקב זוהר"/>
    <n v="508.58"/>
    <d v="2025-06-25T00:00:00"/>
    <d v="2025-12-31T00:00:00"/>
    <n v="6"/>
    <n v="1"/>
    <n v="4"/>
    <n v="0"/>
    <n v="0.16666666666666666"/>
    <x v="2"/>
    <x v="1"/>
  </r>
  <r>
    <m/>
    <m/>
    <x v="628"/>
    <x v="0"/>
    <s v="0800"/>
    <s v=""/>
    <d v="2025-06-25T00:00:00"/>
    <m/>
    <m/>
    <m/>
    <s v="40003692"/>
    <s v="טופ-ליין יבוא ושיווק רהיטים בע&quot;מ"/>
    <s v="511613564"/>
    <s v="3"/>
    <n v="51104.39"/>
    <s v="ILS"/>
    <n v="51104.39"/>
    <n v="0"/>
    <n v="0"/>
    <n v="0"/>
    <n v="54787.19"/>
    <s v=""/>
    <x v="566"/>
    <s v="X"/>
    <n v="0"/>
    <s v="@FM@"/>
    <s v="07"/>
    <s v=""/>
    <s v="040000127"/>
    <s v=""/>
    <s v="אורן פרץ"/>
    <n v="51104.39"/>
    <d v="2025-06-25T00:00:00"/>
    <d v="2025-12-31T00:00:00"/>
    <n v="6"/>
    <n v="1"/>
    <n v="4"/>
    <n v="0"/>
    <n v="0.16666666666666666"/>
    <x v="2"/>
    <x v="1"/>
  </r>
  <r>
    <m/>
    <m/>
    <x v="629"/>
    <x v="0"/>
    <s v="0800"/>
    <s v=""/>
    <d v="2025-06-25T00:00:00"/>
    <m/>
    <m/>
    <m/>
    <s v="40003692"/>
    <s v="טופ-ליין יבוא ושיווק רהיטים בע&quot;מ"/>
    <s v="511613564"/>
    <s v="3"/>
    <n v="31600.880000000001"/>
    <s v="ILS"/>
    <n v="31600.880000000001"/>
    <n v="0"/>
    <n v="0"/>
    <n v="0"/>
    <n v="33889.31"/>
    <s v=""/>
    <x v="567"/>
    <s v="X"/>
    <n v="0"/>
    <s v="@FM@"/>
    <s v="07"/>
    <s v=""/>
    <s v="040000127"/>
    <s v=""/>
    <s v="אורן פרץ"/>
    <n v="31600.880000000001"/>
    <d v="2025-06-25T00:00:00"/>
    <d v="2025-12-31T00:00:00"/>
    <n v="6"/>
    <n v="1"/>
    <n v="4"/>
    <n v="0"/>
    <n v="0.16666666666666666"/>
    <x v="2"/>
    <x v="1"/>
  </r>
  <r>
    <m/>
    <m/>
    <x v="630"/>
    <x v="0"/>
    <s v="0800"/>
    <s v=""/>
    <d v="2025-06-25T00:00:00"/>
    <m/>
    <m/>
    <m/>
    <s v="41045408"/>
    <s v="פז גלית"/>
    <s v="033642893"/>
    <s v="3"/>
    <n v="597.08000000000004"/>
    <s v="ILS"/>
    <n v="597.08000000000004"/>
    <n v="0"/>
    <n v="0"/>
    <n v="0"/>
    <n v="597.08000000000004"/>
    <s v=""/>
    <x v="568"/>
    <s v=""/>
    <n v="0"/>
    <s v="@FM@"/>
    <s v="23"/>
    <s v="57"/>
    <s v="040000127"/>
    <s v=""/>
    <s v="אלה לגריסי"/>
    <n v="597.08000000000004"/>
    <d v="2025-06-25T00:00:00"/>
    <d v="2025-12-31T00:00:00"/>
    <n v="6"/>
    <n v="1"/>
    <n v="4"/>
    <n v="0"/>
    <n v="0.16666666666666666"/>
    <x v="2"/>
    <x v="1"/>
  </r>
  <r>
    <m/>
    <m/>
    <x v="631"/>
    <x v="0"/>
    <s v="0800"/>
    <s v=""/>
    <d v="2025-07-02T00:00:00"/>
    <m/>
    <m/>
    <m/>
    <s v="40376926"/>
    <s v="ברורמן עדנה"/>
    <s v="028900124"/>
    <s v="3"/>
    <n v="1273.22"/>
    <s v="ILS"/>
    <n v="1273.22"/>
    <n v="0"/>
    <n v="0"/>
    <n v="0"/>
    <n v="1273.22"/>
    <s v=""/>
    <x v="569"/>
    <s v=""/>
    <n v="0"/>
    <s v="@FM@"/>
    <s v="23"/>
    <s v="57"/>
    <s v="040000127"/>
    <s v=""/>
    <s v="ענת דקל"/>
    <n v="1273.22"/>
    <d v="2025-07-02T00:00:00"/>
    <d v="2025-12-31T00:00:00"/>
    <n v="5"/>
    <n v="1"/>
    <n v="4"/>
    <n v="0"/>
    <n v="0.2"/>
    <x v="2"/>
    <x v="1"/>
  </r>
  <r>
    <m/>
    <m/>
    <x v="632"/>
    <x v="0"/>
    <s v="0800"/>
    <s v=""/>
    <d v="2025-07-06T00:00:00"/>
    <m/>
    <m/>
    <m/>
    <s v="41045408"/>
    <s v="פז גלית"/>
    <s v="033642893"/>
    <s v="3"/>
    <n v="562.86"/>
    <s v="ILS"/>
    <n v="562.86"/>
    <n v="0"/>
    <n v="0"/>
    <n v="0"/>
    <n v="562.86"/>
    <s v=""/>
    <x v="570"/>
    <s v=""/>
    <n v="0"/>
    <s v="@FM@"/>
    <s v="23"/>
    <s v="57"/>
    <s v="040000127"/>
    <s v=""/>
    <s v="אדוה חזן"/>
    <n v="562.86"/>
    <d v="2025-07-06T00:00:00"/>
    <d v="2025-12-31T00:00:00"/>
    <n v="5"/>
    <n v="0"/>
    <n v="4"/>
    <n v="0"/>
    <n v="0"/>
    <x v="2"/>
    <x v="1"/>
  </r>
  <r>
    <m/>
    <m/>
    <x v="633"/>
    <x v="2"/>
    <s v="0800"/>
    <s v=""/>
    <d v="2025-07-07T00:00:00"/>
    <m/>
    <m/>
    <m/>
    <s v="20000201"/>
    <s v="עירית תל-אביב-יפו"/>
    <s v="500250006"/>
    <s v="3"/>
    <n v="736.02"/>
    <s v="ILS"/>
    <n v="736.02"/>
    <n v="100"/>
    <n v="736.02"/>
    <n v="736.02"/>
    <n v="0"/>
    <s v=""/>
    <x v="571"/>
    <s v=""/>
    <n v="0"/>
    <s v="@FM@"/>
    <s v="23"/>
    <s v="03"/>
    <s v="040000127"/>
    <s v=""/>
    <s v=""/>
    <n v="0"/>
    <d v="2025-07-07T00:00:00"/>
    <d v="2025-12-31T00:00:00"/>
    <n v="5"/>
    <n v="0"/>
    <n v="4"/>
    <n v="100"/>
    <n v="0"/>
    <x v="2"/>
    <x v="1"/>
  </r>
  <r>
    <m/>
    <m/>
    <x v="634"/>
    <x v="2"/>
    <s v="0800"/>
    <s v=""/>
    <d v="2025-07-14T00:00:00"/>
    <m/>
    <m/>
    <m/>
    <s v="40141123"/>
    <s v="דף אור העתקות 0002 בע&quot;מ"/>
    <s v="512949736"/>
    <s v="3"/>
    <n v="4999.8999999999996"/>
    <s v="ILS"/>
    <n v="4999.8999999999996"/>
    <n v="0"/>
    <n v="0"/>
    <n v="0"/>
    <n v="4999.8999999999996"/>
    <s v=""/>
    <x v="572"/>
    <s v=""/>
    <n v="0"/>
    <s v="@FM@"/>
    <s v="23"/>
    <s v="57"/>
    <s v="040000127"/>
    <s v=""/>
    <s v="יעקב זוהר"/>
    <n v="4999.8999999999996"/>
    <d v="2025-07-14T00:00:00"/>
    <d v="2025-12-31T00:00:00"/>
    <n v="5"/>
    <n v="0"/>
    <n v="4"/>
    <n v="0"/>
    <n v="0"/>
    <x v="2"/>
    <x v="1"/>
  </r>
  <r>
    <m/>
    <m/>
    <x v="635"/>
    <x v="2"/>
    <s v="0800"/>
    <s v=""/>
    <d v="2025-07-14T00:00:00"/>
    <m/>
    <m/>
    <m/>
    <s v="42466740"/>
    <s v="תג-טק 2020 בע&quot;מ"/>
    <s v="516144094"/>
    <s v="3"/>
    <n v="1105.9000000000001"/>
    <s v="ILS"/>
    <n v="1105.9000000000001"/>
    <n v="0"/>
    <n v="0"/>
    <n v="0"/>
    <n v="1105.9000000000001"/>
    <s v=""/>
    <x v="573"/>
    <s v=""/>
    <n v="0"/>
    <s v="@FM@"/>
    <s v="23"/>
    <s v="57"/>
    <s v="040000127"/>
    <s v=""/>
    <s v="שרה אברהמי"/>
    <n v="1105.9000000000001"/>
    <d v="2025-07-14T00:00:00"/>
    <d v="2025-12-31T00:00:00"/>
    <n v="5"/>
    <n v="0"/>
    <n v="4"/>
    <n v="0"/>
    <n v="0"/>
    <x v="2"/>
    <x v="1"/>
  </r>
  <r>
    <m/>
    <m/>
    <x v="636"/>
    <x v="0"/>
    <s v="0800"/>
    <s v=""/>
    <d v="2025-07-14T00:00:00"/>
    <m/>
    <m/>
    <m/>
    <s v="40003734"/>
    <s v="חב המשקם לתעסוקת קשישים ובעלי כושר"/>
    <s v="510355720"/>
    <s v="3"/>
    <n v="13027.2"/>
    <s v="ILS"/>
    <n v="13027.2"/>
    <n v="0"/>
    <n v="0"/>
    <n v="0"/>
    <n v="13027.2"/>
    <s v=""/>
    <x v="574"/>
    <s v=""/>
    <n v="0"/>
    <s v="@FM@"/>
    <s v="23"/>
    <s v="10"/>
    <s v="040000127"/>
    <s v=""/>
    <s v="שי אושפיץ"/>
    <n v="13027.2"/>
    <d v="2025-07-14T00:00:00"/>
    <d v="2025-12-31T00:00:00"/>
    <n v="5"/>
    <n v="0"/>
    <n v="4"/>
    <n v="0"/>
    <n v="0"/>
    <x v="2"/>
    <x v="1"/>
  </r>
  <r>
    <m/>
    <m/>
    <x v="637"/>
    <x v="0"/>
    <s v="0800"/>
    <s v=""/>
    <d v="2025-07-20T00:00:00"/>
    <m/>
    <m/>
    <m/>
    <s v="40003734"/>
    <s v="חב המשקם לתעסוקת קשישים ובעלי כושר"/>
    <s v="510355720"/>
    <s v="3"/>
    <n v="43424"/>
    <s v="ILS"/>
    <n v="43424"/>
    <n v="0"/>
    <n v="0"/>
    <n v="0"/>
    <n v="43424"/>
    <s v=""/>
    <x v="575"/>
    <s v=""/>
    <n v="0"/>
    <s v="@FM@"/>
    <s v="23"/>
    <s v="10"/>
    <s v="040000127"/>
    <s v=""/>
    <s v="אריאלה יהודה"/>
    <n v="43424"/>
    <d v="2025-07-20T00:00:00"/>
    <d v="2025-12-31T00:00:00"/>
    <n v="5"/>
    <n v="0"/>
    <n v="4"/>
    <n v="0"/>
    <n v="0"/>
    <x v="2"/>
    <x v="1"/>
  </r>
  <r>
    <m/>
    <m/>
    <x v="638"/>
    <x v="0"/>
    <s v="0800"/>
    <s v=""/>
    <d v="2025-07-21T00:00:00"/>
    <m/>
    <m/>
    <m/>
    <s v="41583746"/>
    <s v="רפאלי אליהו"/>
    <s v="032388530"/>
    <s v="3"/>
    <n v="649"/>
    <s v="ILS"/>
    <n v="649"/>
    <n v="0"/>
    <n v="0"/>
    <n v="0"/>
    <n v="649"/>
    <s v=""/>
    <x v="576"/>
    <s v=""/>
    <n v="0"/>
    <s v="@FM@"/>
    <s v="23"/>
    <s v="57"/>
    <s v="040000127"/>
    <s v=""/>
    <s v="לינוי טרכטנברג"/>
    <n v="649"/>
    <d v="2025-07-21T00:00:00"/>
    <d v="2025-12-31T00:00:00"/>
    <n v="5"/>
    <n v="0"/>
    <n v="4"/>
    <n v="0"/>
    <n v="0"/>
    <x v="2"/>
    <x v="1"/>
  </r>
  <r>
    <m/>
    <m/>
    <x v="639"/>
    <x v="0"/>
    <s v="0800"/>
    <s v=""/>
    <d v="2025-07-21T00:00:00"/>
    <m/>
    <m/>
    <m/>
    <s v="40001575"/>
    <s v="קולמוס ביט (2002)  בע&quot;מ"/>
    <s v="513325472"/>
    <s v="3"/>
    <n v="6646.71"/>
    <s v="ILS"/>
    <n v="6646.71"/>
    <n v="0"/>
    <n v="0"/>
    <n v="0"/>
    <n v="7173.1"/>
    <s v=""/>
    <x v="577"/>
    <s v="X"/>
    <n v="0"/>
    <s v="@FM@"/>
    <s v="07"/>
    <s v=""/>
    <s v="040000127"/>
    <s v=""/>
    <s v="לילית ביטון"/>
    <n v="6646.71"/>
    <d v="2025-07-21T00:00:00"/>
    <d v="2025-12-31T00:00:00"/>
    <n v="5"/>
    <n v="0"/>
    <n v="4"/>
    <n v="0"/>
    <n v="0"/>
    <x v="2"/>
    <x v="1"/>
  </r>
  <r>
    <m/>
    <m/>
    <x v="640"/>
    <x v="0"/>
    <s v="0800"/>
    <s v=""/>
    <d v="2025-07-21T00:00:00"/>
    <m/>
    <m/>
    <m/>
    <s v="40003734"/>
    <s v="חב המשקם לתעסוקת קשישים ובעלי כושר"/>
    <s v="510355720"/>
    <s v="3"/>
    <n v="10856"/>
    <s v="ILS"/>
    <n v="10856"/>
    <n v="0"/>
    <n v="0"/>
    <n v="0"/>
    <n v="10856"/>
    <s v=""/>
    <x v="578"/>
    <s v=""/>
    <n v="0"/>
    <s v="@FM@"/>
    <s v="23"/>
    <s v="10"/>
    <s v="040000127"/>
    <s v=""/>
    <s v="רבקה דוודיאן"/>
    <n v="10856"/>
    <d v="2025-07-21T00:00:00"/>
    <d v="2025-12-31T00:00:00"/>
    <n v="5"/>
    <n v="0"/>
    <n v="4"/>
    <n v="0"/>
    <n v="0"/>
    <x v="2"/>
    <x v="1"/>
  </r>
  <r>
    <m/>
    <m/>
    <x v="641"/>
    <x v="0"/>
    <s v="0800"/>
    <s v=""/>
    <d v="2025-07-21T00:00:00"/>
    <m/>
    <m/>
    <m/>
    <s v="40001575"/>
    <s v="קולמוס ביט (2002)  בע&quot;מ"/>
    <s v="513325472"/>
    <s v="3"/>
    <n v="2380.4"/>
    <s v="ILS"/>
    <n v="2380.4"/>
    <n v="0"/>
    <n v="0"/>
    <n v="0"/>
    <n v="2575.41"/>
    <s v=""/>
    <x v="579"/>
    <s v="X"/>
    <n v="0"/>
    <s v="@FM@"/>
    <s v="07"/>
    <s v=""/>
    <s v="040000127"/>
    <s v=""/>
    <s v="רונן צור"/>
    <n v="2380.4"/>
    <d v="2025-07-21T00:00:00"/>
    <d v="2025-12-31T00:00:00"/>
    <n v="5"/>
    <n v="0"/>
    <n v="4"/>
    <n v="0"/>
    <n v="0"/>
    <x v="2"/>
    <x v="1"/>
  </r>
  <r>
    <m/>
    <m/>
    <x v="642"/>
    <x v="0"/>
    <s v="0800"/>
    <s v=""/>
    <d v="2025-07-21T00:00:00"/>
    <m/>
    <m/>
    <m/>
    <s v="40001103"/>
    <s v="קרביץ )4791( בעמ"/>
    <s v="510674039"/>
    <s v="3"/>
    <n v="1486.8"/>
    <s v="ILS"/>
    <n v="1486.8"/>
    <n v="0"/>
    <n v="0"/>
    <n v="0"/>
    <n v="1537.74"/>
    <s v=""/>
    <x v="580"/>
    <s v="X"/>
    <n v="0"/>
    <s v="@FM@"/>
    <s v="07"/>
    <s v=""/>
    <s v="040000127"/>
    <s v=""/>
    <s v="תמר בוקשפן"/>
    <n v="1486.8"/>
    <d v="2025-07-21T00:00:00"/>
    <d v="2025-12-31T00:00:00"/>
    <n v="5"/>
    <n v="0"/>
    <n v="4"/>
    <n v="0"/>
    <n v="0"/>
    <x v="2"/>
    <x v="1"/>
  </r>
  <r>
    <m/>
    <m/>
    <x v="643"/>
    <x v="0"/>
    <s v="0800"/>
    <s v=""/>
    <d v="2025-07-21T00:00:00"/>
    <m/>
    <m/>
    <m/>
    <s v="40001103"/>
    <s v="קרביץ )4791( בעמ"/>
    <s v="510674039"/>
    <s v="3"/>
    <n v="5925.36"/>
    <s v="ILS"/>
    <n v="5925.36"/>
    <n v="0"/>
    <n v="0"/>
    <n v="0"/>
    <n v="6128.34"/>
    <s v=""/>
    <x v="531"/>
    <s v="X"/>
    <n v="0"/>
    <s v="@FM@"/>
    <s v="07"/>
    <s v=""/>
    <s v="040000127"/>
    <s v=""/>
    <s v="אדוה חזן"/>
    <n v="5925.36"/>
    <d v="2025-07-21T00:00:00"/>
    <d v="2025-12-31T00:00:00"/>
    <n v="5"/>
    <n v="0"/>
    <n v="4"/>
    <n v="0"/>
    <n v="0"/>
    <x v="2"/>
    <x v="1"/>
  </r>
  <r>
    <m/>
    <m/>
    <x v="644"/>
    <x v="0"/>
    <s v="0800"/>
    <s v=""/>
    <d v="2025-07-21T00:00:00"/>
    <m/>
    <m/>
    <m/>
    <s v="40008948"/>
    <s v="רהיטי הכח )1991( בע&quot;מ"/>
    <s v="511599920"/>
    <s v="3"/>
    <n v="732.19"/>
    <s v="ILS"/>
    <n v="732.19"/>
    <n v="0"/>
    <n v="0"/>
    <n v="0"/>
    <n v="732.19"/>
    <s v=""/>
    <x v="581"/>
    <s v=""/>
    <n v="0"/>
    <s v="@FM@"/>
    <s v="23"/>
    <s v="57"/>
    <s v="040000127"/>
    <s v=""/>
    <s v="שמואל בן-עמי"/>
    <n v="732.19"/>
    <d v="2025-07-21T00:00:00"/>
    <d v="2025-12-31T00:00:00"/>
    <n v="5"/>
    <n v="0"/>
    <n v="4"/>
    <n v="0"/>
    <n v="0"/>
    <x v="2"/>
    <x v="1"/>
  </r>
  <r>
    <m/>
    <m/>
    <x v="645"/>
    <x v="2"/>
    <s v="0800"/>
    <s v=""/>
    <d v="2025-07-21T00:00:00"/>
    <d v="2025-01-01T00:00:00"/>
    <d v="2025-12-31T00:00:00"/>
    <m/>
    <s v="50001703"/>
    <s v="INTERNATIONAL ASSOCIATION OF PROSEC"/>
    <s v=""/>
    <s v="1"/>
    <n v="10000"/>
    <s v="EUR"/>
    <n v="39067"/>
    <n v="0"/>
    <n v="0"/>
    <n v="0"/>
    <n v="39067"/>
    <s v=""/>
    <x v="582"/>
    <s v=""/>
    <n v="0"/>
    <s v="@FM@"/>
    <s v="23"/>
    <s v="01"/>
    <s v="040000127"/>
    <s v=""/>
    <s v=""/>
    <n v="39067"/>
    <d v="2025-01-01T00:00:00"/>
    <d v="2025-12-31T00:00:00"/>
    <n v="11"/>
    <n v="7"/>
    <n v="4"/>
    <n v="0"/>
    <n v="0.63636363636363635"/>
    <x v="0"/>
    <x v="1"/>
  </r>
  <r>
    <m/>
    <m/>
    <x v="646"/>
    <x v="0"/>
    <s v="0800"/>
    <s v=""/>
    <d v="2025-07-22T00:00:00"/>
    <m/>
    <m/>
    <m/>
    <s v="40200779"/>
    <s v="א&quot;ד מירז תעשיות בע&quot;מ"/>
    <s v="511402125"/>
    <s v="3"/>
    <n v="8968"/>
    <s v="ILS"/>
    <n v="8968"/>
    <n v="0"/>
    <n v="0"/>
    <n v="0"/>
    <n v="8547.1200000000008"/>
    <s v=""/>
    <x v="583"/>
    <s v="X"/>
    <n v="0"/>
    <s v="@FM@"/>
    <s v="07"/>
    <s v=""/>
    <s v="040000127"/>
    <s v=""/>
    <s v="שמואל בן-עמי"/>
    <n v="8968"/>
    <d v="2025-07-22T00:00:00"/>
    <d v="2025-12-31T00:00:00"/>
    <n v="5"/>
    <n v="0"/>
    <n v="4"/>
    <n v="0"/>
    <n v="0"/>
    <x v="2"/>
    <x v="1"/>
  </r>
  <r>
    <m/>
    <m/>
    <x v="647"/>
    <x v="0"/>
    <s v="0800"/>
    <s v=""/>
    <d v="2025-07-22T00:00:00"/>
    <m/>
    <m/>
    <m/>
    <s v="40001575"/>
    <s v="קולמוס ביט (2002)  בע&quot;מ"/>
    <s v="513325472"/>
    <s v="3"/>
    <n v="14952.81"/>
    <s v="ILS"/>
    <n v="14952.81"/>
    <n v="0"/>
    <n v="0"/>
    <n v="0"/>
    <n v="16040.42"/>
    <s v=""/>
    <x v="584"/>
    <s v="X"/>
    <n v="0"/>
    <s v="@FM@"/>
    <s v="07"/>
    <s v=""/>
    <s v="040000127"/>
    <s v=""/>
    <s v="יעקב זוהר"/>
    <n v="14952.81"/>
    <d v="2025-07-22T00:00:00"/>
    <d v="2025-12-31T00:00:00"/>
    <n v="5"/>
    <n v="0"/>
    <n v="4"/>
    <n v="0"/>
    <n v="0"/>
    <x v="2"/>
    <x v="1"/>
  </r>
  <r>
    <m/>
    <m/>
    <x v="648"/>
    <x v="0"/>
    <s v="0800"/>
    <s v=""/>
    <d v="2025-07-28T00:00:00"/>
    <m/>
    <m/>
    <s v="איילת הרוש"/>
    <s v="41560727"/>
    <s v="מ.צ.מ. ציוד למחשבים ולמשרד בע&quot;מ"/>
    <s v="511133621"/>
    <s v="1"/>
    <n v="2454.4"/>
    <s v="ILS"/>
    <n v="2454.4"/>
    <n v="0"/>
    <n v="0"/>
    <n v="0"/>
    <n v="2454.4"/>
    <s v=""/>
    <x v="585"/>
    <s v=""/>
    <n v="0"/>
    <s v="@FM@"/>
    <s v="23"/>
    <s v="57"/>
    <s v="040000127"/>
    <s v=""/>
    <s v="פרח מזרחי"/>
    <n v="2454.4"/>
    <d v="2025-07-28T00:00:00"/>
    <d v="2025-12-31T00:00:00"/>
    <n v="5"/>
    <n v="0"/>
    <n v="4"/>
    <n v="0"/>
    <n v="0"/>
    <x v="2"/>
    <x v="1"/>
  </r>
  <r>
    <m/>
    <s v="075"/>
    <x v="649"/>
    <x v="0"/>
    <s v="0800"/>
    <s v=""/>
    <d v="2023-08-30T00:00:00"/>
    <m/>
    <m/>
    <s v="מאיה לוי"/>
    <s v="40001103"/>
    <s v="קרביץ )4791( בעמ"/>
    <s v="510674039"/>
    <s v="3"/>
    <n v="2552.83"/>
    <s v="ILS"/>
    <n v="2552.83"/>
    <n v="87.61"/>
    <n v="2234.23"/>
    <n v="2477.46"/>
    <n v="368.54"/>
    <s v=""/>
    <x v="586"/>
    <s v="X"/>
    <n v="0"/>
    <s v="@FM@"/>
    <s v="07"/>
    <s v=""/>
    <s v="038792313"/>
    <s v=""/>
    <s v=""/>
    <n v="318.60000000000002"/>
    <d v="2023-08-30T00:00:00"/>
    <d v="2025-12-31T00:00:00"/>
    <n v="28"/>
    <n v="23"/>
    <n v="4"/>
    <n v="87.61"/>
    <n v="0.8214285714285714"/>
    <x v="1"/>
    <x v="0"/>
  </r>
  <r>
    <m/>
    <s v="077"/>
    <x v="650"/>
    <x v="2"/>
    <s v="0800"/>
    <s v=""/>
    <d v="2013-03-20T00:00:00"/>
    <m/>
    <m/>
    <s v="סופי מרים נקש"/>
    <s v="40935499"/>
    <s v="ארטן ברגמן טל"/>
    <s v=""/>
    <s v=""/>
    <n v="1173.98"/>
    <s v="ILS"/>
    <n v="1173.98"/>
    <n v="0"/>
    <n v="0"/>
    <n v="0"/>
    <n v="0"/>
    <s v="X"/>
    <x v="587"/>
    <s v=""/>
    <n v="0"/>
    <s v=""/>
    <s v="07"/>
    <s v=""/>
    <s v="021683594"/>
    <s v=""/>
    <s v=""/>
    <n v="1173.98"/>
    <d v="2013-03-20T00:00:00"/>
    <d v="2025-12-31T00:00:00"/>
    <n v="153"/>
    <n v="148"/>
    <n v="4"/>
    <n v="0"/>
    <n v="0.9673202614379085"/>
    <x v="0"/>
    <x v="1"/>
  </r>
  <r>
    <m/>
    <m/>
    <x v="651"/>
    <x v="2"/>
    <s v="0800"/>
    <s v=""/>
    <d v="2023-07-06T00:00:00"/>
    <m/>
    <m/>
    <m/>
    <s v="40000370"/>
    <s v="ההסתדרות הכללית של העובדים בארץ-ישר"/>
    <s v="580031540"/>
    <s v="3"/>
    <n v="1200"/>
    <s v="ILS"/>
    <n v="1200"/>
    <n v="0"/>
    <n v="0"/>
    <n v="0"/>
    <n v="1200"/>
    <s v=""/>
    <x v="588"/>
    <s v=""/>
    <n v="0"/>
    <s v="@FM@"/>
    <s v="23"/>
    <s v="57"/>
    <s v="021683594"/>
    <s v=""/>
    <s v="אורי סויסה"/>
    <n v="1200"/>
    <d v="2023-07-06T00:00:00"/>
    <d v="2025-12-31T00:00:00"/>
    <n v="29"/>
    <n v="24"/>
    <n v="4"/>
    <n v="0"/>
    <n v="0.82758620689655171"/>
    <x v="0"/>
    <x v="1"/>
  </r>
  <r>
    <m/>
    <m/>
    <x v="652"/>
    <x v="0"/>
    <s v="0800"/>
    <s v=""/>
    <d v="2023-07-06T00:00:00"/>
    <d v="2023-06-15T00:00:00"/>
    <d v="2025-12-31T00:00:00"/>
    <m/>
    <s v="40281541"/>
    <s v="אורטל תיירות ונופש בע&quot;מ"/>
    <s v="514066331"/>
    <s v="3"/>
    <n v="6242599.6200000001"/>
    <s v="ILS"/>
    <n v="6242599.6200000001"/>
    <n v="2.65"/>
    <n v="0"/>
    <n v="187200"/>
    <n v="6055399.6200000001"/>
    <s v=""/>
    <x v="589"/>
    <s v=""/>
    <n v="0"/>
    <s v="@FM@"/>
    <s v="07"/>
    <s v=""/>
    <s v="021683594"/>
    <s v=""/>
    <s v="אורי סויסה"/>
    <n v="6055399.6200000001"/>
    <d v="2023-06-15T00:00:00"/>
    <d v="2025-12-31T00:00:00"/>
    <n v="30"/>
    <n v="25"/>
    <n v="4"/>
    <n v="2.65"/>
    <n v="0.83333333333333337"/>
    <x v="0"/>
    <x v="1"/>
  </r>
  <r>
    <m/>
    <m/>
    <x v="653"/>
    <x v="2"/>
    <s v="0800"/>
    <s v=""/>
    <d v="2023-07-09T00:00:00"/>
    <m/>
    <m/>
    <m/>
    <s v="40005157"/>
    <s v="השטיח המעופף בע&quot;מ"/>
    <s v="520043837"/>
    <s v="3"/>
    <n v="18100"/>
    <s v="ILS"/>
    <n v="18100"/>
    <n v="0"/>
    <n v="0"/>
    <n v="0"/>
    <n v="18100"/>
    <s v=""/>
    <x v="590"/>
    <s v=""/>
    <n v="0"/>
    <s v="@FM@"/>
    <s v="23"/>
    <s v="57"/>
    <s v="021683594"/>
    <s v=""/>
    <s v="אורי סויסה"/>
    <n v="18100"/>
    <d v="2023-07-09T00:00:00"/>
    <d v="2025-12-31T00:00:00"/>
    <n v="29"/>
    <n v="24"/>
    <n v="4"/>
    <n v="0"/>
    <n v="0.82758620689655171"/>
    <x v="0"/>
    <x v="1"/>
  </r>
  <r>
    <m/>
    <m/>
    <x v="654"/>
    <x v="0"/>
    <s v="0800"/>
    <s v=""/>
    <d v="2023-08-03T00:00:00"/>
    <d v="2025-03-02T00:00:00"/>
    <d v="2025-12-31T00:00:00"/>
    <m/>
    <s v="40009457"/>
    <s v="אשת - ארגון שרותי תיירות בע&quot;מ"/>
    <s v="511177065"/>
    <s v="4"/>
    <n v="1290334.8700000001"/>
    <s v="ILS"/>
    <n v="1290334.8700000001"/>
    <n v="0"/>
    <n v="0"/>
    <n v="0"/>
    <n v="1290334.8700000001"/>
    <s v=""/>
    <x v="591"/>
    <s v=""/>
    <n v="0"/>
    <s v="@FM@"/>
    <s v="07"/>
    <s v=""/>
    <s v="021683594"/>
    <s v=""/>
    <s v="אורי סויסה"/>
    <n v="1290334.8700000001"/>
    <d v="2025-03-02T00:00:00"/>
    <d v="2025-12-31T00:00:00"/>
    <n v="9"/>
    <n v="5"/>
    <n v="4"/>
    <n v="0"/>
    <n v="0.55555555555555558"/>
    <x v="0"/>
    <x v="1"/>
  </r>
  <r>
    <m/>
    <m/>
    <x v="655"/>
    <x v="2"/>
    <s v="0800"/>
    <s v=""/>
    <d v="2023-10-17T00:00:00"/>
    <m/>
    <m/>
    <m/>
    <s v="40001133"/>
    <s v="עמיחי מלונות בע&quot;מ"/>
    <s v="510872765"/>
    <s v=""/>
    <n v="33930"/>
    <s v="ILS"/>
    <n v="33930"/>
    <n v="0"/>
    <n v="0"/>
    <n v="0"/>
    <n v="0"/>
    <s v="X"/>
    <x v="592"/>
    <s v=""/>
    <n v="0"/>
    <s v=""/>
    <s v="23"/>
    <s v="57"/>
    <s v="021683594"/>
    <s v=""/>
    <s v="אורי סויסה"/>
    <n v="33930"/>
    <d v="2023-10-17T00:00:00"/>
    <d v="2025-12-31T00:00:00"/>
    <n v="26"/>
    <n v="21"/>
    <n v="4"/>
    <n v="0"/>
    <n v="0.80769230769230771"/>
    <x v="0"/>
    <x v="1"/>
  </r>
  <r>
    <m/>
    <m/>
    <x v="656"/>
    <x v="2"/>
    <s v="0800"/>
    <s v=""/>
    <d v="2024-01-03T00:00:00"/>
    <d v="2024-01-01T00:00:00"/>
    <d v="2024-05-31T00:00:00"/>
    <m/>
    <s v="40936685"/>
    <s v="פורמן נסטור חוזה"/>
    <s v="307699116"/>
    <s v="3"/>
    <n v="20000"/>
    <s v="ILS"/>
    <n v="20000"/>
    <n v="67.5"/>
    <n v="13500"/>
    <n v="13500"/>
    <n v="6500"/>
    <s v=""/>
    <x v="593"/>
    <s v=""/>
    <n v="0"/>
    <s v="@FM@"/>
    <s v="23"/>
    <s v="57"/>
    <s v="021683594"/>
    <s v=""/>
    <s v="אורי סויסה"/>
    <n v="6500"/>
    <d v="2024-01-01T00:00:00"/>
    <d v="2024-05-31T00:00:00"/>
    <n v="4"/>
    <n v="19"/>
    <n v="-14"/>
    <n v="67.5"/>
    <n v="4.75"/>
    <x v="1"/>
    <x v="1"/>
  </r>
  <r>
    <m/>
    <m/>
    <x v="657"/>
    <x v="2"/>
    <s v="0800"/>
    <s v=""/>
    <d v="2024-01-07T00:00:00"/>
    <m/>
    <m/>
    <m/>
    <s v="40005259"/>
    <s v="מנהל קהילתי בקעה רבתי 2006 (תשס&quot;ו)"/>
    <s v=""/>
    <s v="3"/>
    <n v="3410"/>
    <s v="ILS"/>
    <n v="3410"/>
    <n v="86.36"/>
    <n v="2945"/>
    <n v="2945"/>
    <n v="465"/>
    <s v=""/>
    <x v="594"/>
    <s v=""/>
    <n v="0"/>
    <s v="@FM@"/>
    <s v="23"/>
    <s v="57"/>
    <s v="021683594"/>
    <s v=""/>
    <s v="אורי סויסה"/>
    <n v="465"/>
    <d v="2024-01-07T00:00:00"/>
    <d v="2025-12-31T00:00:00"/>
    <n v="23"/>
    <n v="18"/>
    <n v="4"/>
    <n v="86.36"/>
    <n v="0.78260869565217395"/>
    <x v="1"/>
    <x v="1"/>
  </r>
  <r>
    <m/>
    <m/>
    <x v="658"/>
    <x v="2"/>
    <s v="0800"/>
    <s v=""/>
    <d v="2024-01-22T00:00:00"/>
    <m/>
    <m/>
    <m/>
    <s v="40011417"/>
    <s v="ישרוטל בע&quot;מ"/>
    <s v="520042482"/>
    <s v="3"/>
    <n v="4320"/>
    <s v="ILS"/>
    <n v="4320"/>
    <n v="20"/>
    <n v="864"/>
    <n v="864"/>
    <n v="3456"/>
    <s v=""/>
    <x v="595"/>
    <s v=""/>
    <n v="0"/>
    <s v="@FM@"/>
    <s v="23"/>
    <s v="57"/>
    <s v="021683594"/>
    <s v=""/>
    <s v="אורי סויסה"/>
    <n v="3456"/>
    <d v="2024-01-22T00:00:00"/>
    <d v="2025-12-31T00:00:00"/>
    <n v="23"/>
    <n v="18"/>
    <n v="4"/>
    <n v="20"/>
    <n v="0.78260869565217395"/>
    <x v="0"/>
    <x v="1"/>
  </r>
  <r>
    <m/>
    <m/>
    <x v="659"/>
    <x v="0"/>
    <s v="0800"/>
    <s v=""/>
    <d v="2024-05-27T00:00:00"/>
    <d v="2024-05-21T00:00:00"/>
    <d v="2024-06-30T00:00:00"/>
    <m/>
    <s v="40525187"/>
    <s v="בי.אי.טי. תיירות וארועים בע&quot;מ"/>
    <s v="512320946"/>
    <s v="3"/>
    <n v="161941.85999999999"/>
    <s v="ILS"/>
    <n v="161941.85999999999"/>
    <n v="98.74"/>
    <n v="159893.82"/>
    <n v="159893.81"/>
    <n v="590"/>
    <s v=""/>
    <x v="596"/>
    <s v=""/>
    <n v="0"/>
    <s v="@FM@"/>
    <s v="07"/>
    <s v=""/>
    <s v="021683594"/>
    <s v=""/>
    <s v="אורי סויסה"/>
    <n v="590"/>
    <d v="2024-05-21T00:00:00"/>
    <d v="2024-06-30T00:00:00"/>
    <n v="1"/>
    <n v="14"/>
    <n v="-13"/>
    <n v="98.74"/>
    <n v="14"/>
    <x v="1"/>
    <x v="1"/>
  </r>
  <r>
    <m/>
    <m/>
    <x v="660"/>
    <x v="2"/>
    <s v="0800"/>
    <s v=""/>
    <d v="2024-06-09T00:00:00"/>
    <m/>
    <m/>
    <m/>
    <s v="41512263"/>
    <s v="נפש בנפש עלייה (ע&quot;ר)"/>
    <s v=""/>
    <s v="3"/>
    <n v="4100"/>
    <s v="ILS"/>
    <n v="4100"/>
    <n v="85.37"/>
    <n v="3500"/>
    <n v="3500"/>
    <n v="600"/>
    <s v=""/>
    <x v="597"/>
    <s v=""/>
    <n v="0"/>
    <s v="@FM@"/>
    <s v="23"/>
    <s v="57"/>
    <s v="021683594"/>
    <s v=""/>
    <s v="אורי סויסה"/>
    <n v="600"/>
    <d v="2024-06-09T00:00:00"/>
    <d v="2025-12-31T00:00:00"/>
    <n v="18"/>
    <n v="13"/>
    <n v="4"/>
    <n v="85.37"/>
    <n v="0.72222222222222221"/>
    <x v="1"/>
    <x v="1"/>
  </r>
  <r>
    <m/>
    <m/>
    <x v="661"/>
    <x v="2"/>
    <s v="0800"/>
    <s v=""/>
    <d v="2024-08-05T00:00:00"/>
    <m/>
    <m/>
    <m/>
    <s v="41512263"/>
    <s v="נפש בנפש עלייה (ע&quot;ר)"/>
    <s v=""/>
    <s v="3"/>
    <n v="3500"/>
    <s v="ILS"/>
    <n v="3500"/>
    <n v="0"/>
    <n v="0"/>
    <n v="0"/>
    <n v="3500"/>
    <s v=""/>
    <x v="598"/>
    <s v=""/>
    <n v="0"/>
    <s v="@FM@"/>
    <s v="23"/>
    <s v="57"/>
    <s v="021683594"/>
    <s v=""/>
    <s v="אורי סויסה"/>
    <n v="3500"/>
    <d v="2024-08-05T00:00:00"/>
    <d v="2025-12-31T00:00:00"/>
    <n v="16"/>
    <n v="11"/>
    <n v="4"/>
    <n v="0"/>
    <n v="0.6875"/>
    <x v="0"/>
    <x v="1"/>
  </r>
  <r>
    <m/>
    <m/>
    <x v="662"/>
    <x v="2"/>
    <s v="0800"/>
    <s v=""/>
    <d v="2024-08-11T00:00:00"/>
    <m/>
    <m/>
    <m/>
    <s v="40823287"/>
    <s v="חוכמת הבורקס גבינז"/>
    <s v="558103552"/>
    <s v="3"/>
    <n v="32096"/>
    <s v="ILS"/>
    <n v="32096"/>
    <n v="0"/>
    <n v="0"/>
    <n v="0"/>
    <n v="32096"/>
    <s v=""/>
    <x v="599"/>
    <s v=""/>
    <n v="0"/>
    <s v="@FM@"/>
    <s v="23"/>
    <s v="57"/>
    <s v="021683594"/>
    <s v=""/>
    <s v="אורי סויסה"/>
    <n v="32096"/>
    <d v="2024-08-11T00:00:00"/>
    <d v="2025-12-31T00:00:00"/>
    <n v="16"/>
    <n v="11"/>
    <n v="4"/>
    <n v="0"/>
    <n v="0.6875"/>
    <x v="0"/>
    <x v="1"/>
  </r>
  <r>
    <m/>
    <m/>
    <x v="663"/>
    <x v="2"/>
    <s v="0800"/>
    <s v=""/>
    <d v="2024-08-18T00:00:00"/>
    <m/>
    <m/>
    <m/>
    <s v="40000124"/>
    <s v="אופק - מינהל קהילתי גילה (ע&quot;ר)"/>
    <s v=""/>
    <s v="3"/>
    <n v="6600"/>
    <s v="ILS"/>
    <n v="6600"/>
    <n v="0"/>
    <n v="0"/>
    <n v="0"/>
    <n v="6600"/>
    <s v=""/>
    <x v="600"/>
    <s v=""/>
    <n v="0"/>
    <s v="@FM@"/>
    <s v="23"/>
    <s v="57"/>
    <s v="021683594"/>
    <s v=""/>
    <s v="אורי סויסה"/>
    <n v="6600"/>
    <d v="2024-08-18T00:00:00"/>
    <d v="2025-12-31T00:00:00"/>
    <n v="16"/>
    <n v="11"/>
    <n v="4"/>
    <n v="0"/>
    <n v="0.6875"/>
    <x v="0"/>
    <x v="1"/>
  </r>
  <r>
    <m/>
    <m/>
    <x v="664"/>
    <x v="2"/>
    <s v="0800"/>
    <s v=""/>
    <d v="2024-08-20T00:00:00"/>
    <m/>
    <m/>
    <m/>
    <s v="40005251"/>
    <s v="ימק&quot;א הבינלאומית ירושלים (ע&quot;ר)"/>
    <s v="580016822"/>
    <s v="3"/>
    <n v="1000"/>
    <s v="ILS"/>
    <n v="1000"/>
    <n v="0"/>
    <n v="0"/>
    <n v="0"/>
    <n v="1000"/>
    <s v=""/>
    <x v="601"/>
    <s v=""/>
    <n v="0"/>
    <s v="@FM@"/>
    <s v="23"/>
    <s v="57"/>
    <s v="021683594"/>
    <s v=""/>
    <s v="אורי סויסה"/>
    <n v="1000"/>
    <d v="2024-08-20T00:00:00"/>
    <d v="2025-12-31T00:00:00"/>
    <n v="16"/>
    <n v="11"/>
    <n v="4"/>
    <n v="0"/>
    <n v="0.6875"/>
    <x v="0"/>
    <x v="1"/>
  </r>
  <r>
    <m/>
    <m/>
    <x v="665"/>
    <x v="2"/>
    <s v="0800"/>
    <s v=""/>
    <d v="2024-09-17T00:00:00"/>
    <d v="2024-09-18T00:00:00"/>
    <d v="2025-05-31T00:00:00"/>
    <m/>
    <s v="40936685"/>
    <s v="פורמן נסטור חוזה"/>
    <s v="307699116"/>
    <s v="3"/>
    <n v="29700"/>
    <s v="ILS"/>
    <n v="29700"/>
    <n v="81.48"/>
    <n v="24200"/>
    <n v="24200"/>
    <n v="5500"/>
    <s v=""/>
    <x v="602"/>
    <s v=""/>
    <n v="0"/>
    <s v="@FM@"/>
    <s v="23"/>
    <s v="57"/>
    <s v="021683594"/>
    <s v=""/>
    <s v="אורי סויסה"/>
    <n v="5500"/>
    <d v="2024-09-18T00:00:00"/>
    <d v="2025-05-31T00:00:00"/>
    <n v="8"/>
    <n v="10"/>
    <n v="-2"/>
    <n v="81.48"/>
    <n v="1.25"/>
    <x v="1"/>
    <x v="1"/>
  </r>
  <r>
    <m/>
    <m/>
    <x v="666"/>
    <x v="2"/>
    <s v="0800"/>
    <s v=""/>
    <d v="2024-09-18T00:00:00"/>
    <m/>
    <m/>
    <m/>
    <s v="40254760"/>
    <s v="החברה לפיתוח זבולון בע&quot;מ"/>
    <s v="512324740"/>
    <s v="3"/>
    <n v="21240"/>
    <s v="ILS"/>
    <n v="21240"/>
    <n v="0"/>
    <n v="0"/>
    <n v="0"/>
    <n v="21240"/>
    <s v=""/>
    <x v="603"/>
    <s v=""/>
    <n v="0"/>
    <s v="@FM@"/>
    <s v="23"/>
    <s v="57"/>
    <s v="021683594"/>
    <s v=""/>
    <s v="אורי סויסה"/>
    <n v="21240"/>
    <d v="2024-09-18T00:00:00"/>
    <d v="2025-12-31T00:00:00"/>
    <n v="15"/>
    <n v="10"/>
    <n v="4"/>
    <n v="0"/>
    <n v="0.66666666666666663"/>
    <x v="0"/>
    <x v="1"/>
  </r>
  <r>
    <m/>
    <m/>
    <x v="667"/>
    <x v="2"/>
    <s v="0800"/>
    <s v=""/>
    <d v="2024-10-06T00:00:00"/>
    <d v="2024-10-01T00:00:00"/>
    <d v="2025-05-31T00:00:00"/>
    <m/>
    <s v="41065392"/>
    <s v="מינהל קהילתי יובלים (ע&quot;ר)"/>
    <s v=""/>
    <s v="3"/>
    <n v="6000"/>
    <s v="ILS"/>
    <n v="6000"/>
    <n v="0"/>
    <n v="0"/>
    <n v="0"/>
    <n v="6000"/>
    <s v=""/>
    <x v="604"/>
    <s v=""/>
    <n v="0"/>
    <s v="@FM@"/>
    <s v="23"/>
    <s v="57"/>
    <s v="021683594"/>
    <s v=""/>
    <s v="אורי סויסה"/>
    <n v="6000"/>
    <d v="2024-10-01T00:00:00"/>
    <d v="2025-05-31T00:00:00"/>
    <n v="7"/>
    <n v="10"/>
    <n v="-2"/>
    <n v="0"/>
    <n v="1.4285714285714286"/>
    <x v="0"/>
    <x v="1"/>
  </r>
  <r>
    <m/>
    <m/>
    <x v="668"/>
    <x v="2"/>
    <s v="0800"/>
    <s v=""/>
    <d v="2024-10-13T00:00:00"/>
    <d v="2024-11-01T00:00:00"/>
    <d v="2025-07-31T00:00:00"/>
    <m/>
    <s v="42679541"/>
    <s v="מגירה יוסי"/>
    <s v=""/>
    <s v="3"/>
    <n v="29160"/>
    <s v="ILS"/>
    <n v="29160"/>
    <n v="73.61"/>
    <n v="22566.6"/>
    <n v="22631.4"/>
    <n v="7695"/>
    <s v=""/>
    <x v="605"/>
    <s v=""/>
    <n v="0"/>
    <s v="@FM@"/>
    <s v="23"/>
    <s v="57"/>
    <s v="021683594"/>
    <s v=""/>
    <s v="אורי סויסה"/>
    <n v="7695"/>
    <d v="2024-11-01T00:00:00"/>
    <d v="2025-07-31T00:00:00"/>
    <n v="8"/>
    <n v="9"/>
    <n v="0"/>
    <n v="73.61"/>
    <n v="1.125"/>
    <x v="1"/>
    <x v="1"/>
  </r>
  <r>
    <m/>
    <m/>
    <x v="669"/>
    <x v="2"/>
    <s v="0800"/>
    <s v=""/>
    <d v="2024-10-27T00:00:00"/>
    <d v="2024-11-01T00:00:00"/>
    <d v="2025-05-31T00:00:00"/>
    <m/>
    <s v="40001038"/>
    <s v="התיכון ליד האוניברסיטה העברית"/>
    <s v="510030695"/>
    <s v="3"/>
    <n v="7797.44"/>
    <s v="ILS"/>
    <n v="7797.44"/>
    <n v="28.57"/>
    <n v="2227.84"/>
    <n v="2227.84"/>
    <n v="5569.6"/>
    <s v=""/>
    <x v="606"/>
    <s v=""/>
    <n v="0"/>
    <s v="@FM@"/>
    <s v="23"/>
    <s v="57"/>
    <s v="021683594"/>
    <s v=""/>
    <s v="אורי סויסה"/>
    <n v="5569.6"/>
    <d v="2024-11-01T00:00:00"/>
    <d v="2025-05-31T00:00:00"/>
    <n v="6"/>
    <n v="9"/>
    <n v="-2"/>
    <n v="28.57"/>
    <n v="1.5"/>
    <x v="0"/>
    <x v="1"/>
  </r>
  <r>
    <m/>
    <m/>
    <x v="670"/>
    <x v="2"/>
    <s v="0800"/>
    <s v=""/>
    <d v="2024-11-24T00:00:00"/>
    <d v="2024-12-01T00:00:00"/>
    <d v="2025-05-31T00:00:00"/>
    <m/>
    <s v="41562224"/>
    <s v="אברהמי דורון"/>
    <s v="200988558"/>
    <s v="3"/>
    <n v="27612"/>
    <s v="ILS"/>
    <n v="27612"/>
    <n v="71.790000000000006"/>
    <n v="19824"/>
    <n v="19824"/>
    <n v="7788"/>
    <s v=""/>
    <x v="607"/>
    <s v=""/>
    <n v="0"/>
    <s v="@FM@"/>
    <s v="23"/>
    <s v="57"/>
    <s v="021683594"/>
    <s v=""/>
    <s v="אורי סויסה"/>
    <n v="7788"/>
    <d v="2024-12-01T00:00:00"/>
    <d v="2025-05-31T00:00:00"/>
    <n v="5"/>
    <n v="8"/>
    <n v="-2"/>
    <n v="71.790000000000006"/>
    <n v="1.6"/>
    <x v="1"/>
    <x v="1"/>
  </r>
  <r>
    <m/>
    <m/>
    <x v="671"/>
    <x v="2"/>
    <s v="0800"/>
    <s v=""/>
    <d v="2024-12-03T00:00:00"/>
    <m/>
    <m/>
    <m/>
    <s v="40158861"/>
    <s v="ב.ר. שרותי הארחה והסעדה בע&quot;מ"/>
    <s v="513222729"/>
    <s v="3"/>
    <n v="5002.87"/>
    <s v="ILS"/>
    <n v="5002.87"/>
    <n v="0"/>
    <n v="0"/>
    <n v="0"/>
    <n v="5002.87"/>
    <s v=""/>
    <x v="608"/>
    <s v=""/>
    <n v="0"/>
    <s v="@FM@"/>
    <s v="23"/>
    <s v="57"/>
    <s v="021683594"/>
    <s v=""/>
    <s v="אורי סויסה"/>
    <n v="5002.87"/>
    <d v="2024-12-03T00:00:00"/>
    <d v="2025-12-31T00:00:00"/>
    <n v="12"/>
    <n v="8"/>
    <n v="4"/>
    <n v="0"/>
    <n v="0.66666666666666663"/>
    <x v="0"/>
    <x v="1"/>
  </r>
  <r>
    <m/>
    <m/>
    <x v="672"/>
    <x v="2"/>
    <s v="0800"/>
    <s v=""/>
    <d v="2024-12-19T00:00:00"/>
    <m/>
    <m/>
    <m/>
    <s v="41046457"/>
    <s v="א. א. פיופ יין ואלכוהול בע&quot;מ"/>
    <s v="514907914"/>
    <s v="3"/>
    <n v="5043.2299999999996"/>
    <s v="ILS"/>
    <n v="5043.2299999999996"/>
    <n v="0"/>
    <n v="0"/>
    <n v="0"/>
    <n v="5043.2299999999996"/>
    <s v=""/>
    <x v="609"/>
    <s v=""/>
    <n v="0"/>
    <s v="@FM@"/>
    <s v="23"/>
    <s v="57"/>
    <s v="021683594"/>
    <s v=""/>
    <s v="אורי סויסה"/>
    <n v="5043.2299999999996"/>
    <d v="2024-12-19T00:00:00"/>
    <d v="2025-12-31T00:00:00"/>
    <n v="12"/>
    <n v="7"/>
    <n v="4"/>
    <n v="0"/>
    <n v="0.58333333333333337"/>
    <x v="0"/>
    <x v="1"/>
  </r>
  <r>
    <m/>
    <m/>
    <x v="673"/>
    <x v="2"/>
    <s v="0800"/>
    <s v=""/>
    <d v="2024-12-19T00:00:00"/>
    <m/>
    <m/>
    <m/>
    <s v="40519916"/>
    <s v="מבשוף ערן בצלאל"/>
    <s v="034204768"/>
    <s v="3"/>
    <n v="46886.12"/>
    <s v="ILS"/>
    <n v="46886.12"/>
    <n v="0"/>
    <n v="0"/>
    <n v="0"/>
    <n v="46886.12"/>
    <s v=""/>
    <x v="610"/>
    <s v=""/>
    <n v="0"/>
    <s v="@FM@"/>
    <s v="23"/>
    <s v="57"/>
    <s v="021683594"/>
    <s v=""/>
    <s v="אורי סויסה"/>
    <n v="46886.12"/>
    <d v="2024-12-19T00:00:00"/>
    <d v="2025-12-31T00:00:00"/>
    <n v="12"/>
    <n v="7"/>
    <n v="4"/>
    <n v="0"/>
    <n v="0.58333333333333337"/>
    <x v="0"/>
    <x v="1"/>
  </r>
  <r>
    <m/>
    <m/>
    <x v="674"/>
    <x v="2"/>
    <s v="0800"/>
    <s v=""/>
    <d v="2024-12-19T00:00:00"/>
    <m/>
    <m/>
    <m/>
    <s v="40009412"/>
    <s v="כפיים שיווק וקידום מכירות בע&quot;מ"/>
    <s v="512896200"/>
    <s v="3"/>
    <n v="2201.6"/>
    <s v="ILS"/>
    <n v="2201.6"/>
    <n v="0"/>
    <n v="0"/>
    <n v="0"/>
    <n v="2201.6"/>
    <s v=""/>
    <x v="611"/>
    <s v=""/>
    <n v="0"/>
    <s v="@FM@"/>
    <s v="23"/>
    <s v="57"/>
    <s v="021683594"/>
    <s v=""/>
    <s v="אורי סויסה"/>
    <n v="2201.6"/>
    <d v="2024-12-19T00:00:00"/>
    <d v="2025-12-31T00:00:00"/>
    <n v="12"/>
    <n v="7"/>
    <n v="4"/>
    <n v="0"/>
    <n v="0.58333333333333337"/>
    <x v="0"/>
    <x v="1"/>
  </r>
  <r>
    <m/>
    <m/>
    <x v="675"/>
    <x v="0"/>
    <s v="0800"/>
    <s v=""/>
    <d v="2025-05-18T00:00:00"/>
    <d v="2025-05-15T00:00:00"/>
    <d v="2025-12-31T00:00:00"/>
    <m/>
    <s v="40281541"/>
    <s v="אורטל תיירות ונופש בע&quot;מ"/>
    <s v="514066331"/>
    <s v="4"/>
    <n v="111517.67"/>
    <s v="ILS"/>
    <n v="111517.67"/>
    <n v="0"/>
    <n v="0"/>
    <n v="0"/>
    <n v="111517.67"/>
    <s v=""/>
    <x v="612"/>
    <s v=""/>
    <n v="0"/>
    <s v="@FM@"/>
    <s v="07"/>
    <s v=""/>
    <s v="021683594"/>
    <s v=""/>
    <s v="אורי סויסה"/>
    <n v="111517.67"/>
    <d v="2025-05-15T00:00:00"/>
    <d v="2025-12-31T00:00:00"/>
    <n v="7"/>
    <n v="2"/>
    <n v="4"/>
    <n v="0"/>
    <n v="0.2857142857142857"/>
    <x v="2"/>
    <x v="1"/>
  </r>
  <r>
    <m/>
    <m/>
    <x v="676"/>
    <x v="0"/>
    <s v="0800"/>
    <s v=""/>
    <d v="2025-05-19T00:00:00"/>
    <d v="2025-09-24T00:00:00"/>
    <d v="2025-12-31T00:00:00"/>
    <m/>
    <s v="41085602"/>
    <s v="עזריאל אבישג"/>
    <s v="038026860"/>
    <s v="6"/>
    <n v="131576.59"/>
    <s v="ILS"/>
    <n v="131576.59"/>
    <n v="0"/>
    <n v="0"/>
    <n v="0"/>
    <n v="131576.59"/>
    <s v=""/>
    <x v="613"/>
    <s v=""/>
    <n v="0"/>
    <s v="@FM@"/>
    <s v="07"/>
    <s v=""/>
    <s v="021683594"/>
    <s v=""/>
    <s v="אורי סויסה"/>
    <n v="131576.59"/>
    <d v="2025-09-24T00:00:00"/>
    <d v="2025-12-31T00:00:00"/>
    <n v="3"/>
    <e v="#NUM!"/>
    <n v="4"/>
    <n v="0"/>
    <e v="#NUM!"/>
    <x v="4"/>
    <x v="1"/>
  </r>
  <r>
    <m/>
    <m/>
    <x v="677"/>
    <x v="0"/>
    <s v="0800"/>
    <s v=""/>
    <d v="2025-05-22T00:00:00"/>
    <d v="2025-05-19T00:00:00"/>
    <d v="2025-12-31T00:00:00"/>
    <m/>
    <s v="40001180"/>
    <s v="א.פ פרו הפקות בע&quot;מ"/>
    <s v="511094740"/>
    <s v="3"/>
    <n v="193092.11"/>
    <s v="ILS"/>
    <n v="193092.11"/>
    <n v="0"/>
    <n v="0"/>
    <n v="0"/>
    <n v="193092.11"/>
    <s v=""/>
    <x v="614"/>
    <s v=""/>
    <n v="0"/>
    <s v="@FM@"/>
    <s v="07"/>
    <s v=""/>
    <s v="021683594"/>
    <s v=""/>
    <s v="אורי סויסה"/>
    <n v="193092.11"/>
    <d v="2025-05-19T00:00:00"/>
    <d v="2025-12-31T00:00:00"/>
    <n v="7"/>
    <n v="2"/>
    <n v="4"/>
    <n v="0"/>
    <n v="0.2857142857142857"/>
    <x v="2"/>
    <x v="1"/>
  </r>
  <r>
    <m/>
    <m/>
    <x v="678"/>
    <x v="0"/>
    <s v="0800"/>
    <s v=""/>
    <d v="2025-06-11T00:00:00"/>
    <d v="2025-06-11T00:00:00"/>
    <d v="2025-12-31T00:00:00"/>
    <m/>
    <s v="40932234"/>
    <s v="סולימן אילן"/>
    <s v="029268000"/>
    <s v="3"/>
    <n v="98940.01"/>
    <s v="ILS"/>
    <n v="98940.01"/>
    <n v="0"/>
    <n v="0"/>
    <n v="0"/>
    <n v="98940.01"/>
    <s v=""/>
    <x v="615"/>
    <s v=""/>
    <n v="0"/>
    <s v="@FM@"/>
    <s v="07"/>
    <s v=""/>
    <s v="021683594"/>
    <s v=""/>
    <s v="אורי סויסה"/>
    <n v="98940.01"/>
    <d v="2025-06-11T00:00:00"/>
    <d v="2025-12-31T00:00:00"/>
    <n v="6"/>
    <n v="1"/>
    <n v="4"/>
    <n v="0"/>
    <n v="0.16666666666666666"/>
    <x v="2"/>
    <x v="1"/>
  </r>
  <r>
    <m/>
    <m/>
    <x v="679"/>
    <x v="0"/>
    <s v="0800"/>
    <s v=""/>
    <d v="2025-06-25T00:00:00"/>
    <d v="2025-06-19T00:00:00"/>
    <d v="2025-12-31T00:00:00"/>
    <m/>
    <s v="40281541"/>
    <s v="אורטל תיירות ונופש בע&quot;מ"/>
    <s v="514066331"/>
    <s v="3"/>
    <n v="149104.15"/>
    <s v="ILS"/>
    <n v="149104.15"/>
    <n v="0"/>
    <n v="0"/>
    <n v="0"/>
    <n v="149104.15"/>
    <s v=""/>
    <x v="616"/>
    <s v=""/>
    <n v="0"/>
    <s v="@FM@"/>
    <s v="07"/>
    <s v=""/>
    <s v="021683594"/>
    <s v=""/>
    <s v="אורי סויסה"/>
    <n v="149104.15"/>
    <d v="2025-06-19T00:00:00"/>
    <d v="2025-12-31T00:00:00"/>
    <n v="6"/>
    <n v="1"/>
    <n v="4"/>
    <n v="0"/>
    <n v="0.16666666666666666"/>
    <x v="2"/>
    <x v="1"/>
  </r>
  <r>
    <m/>
    <m/>
    <x v="680"/>
    <x v="2"/>
    <s v="0800"/>
    <s v=""/>
    <d v="2025-07-01T00:00:00"/>
    <m/>
    <m/>
    <s v="סופי מרים נקש"/>
    <s v="40003381"/>
    <s v="מלונות דן בע&quot;מ"/>
    <s v="520023573"/>
    <s v=""/>
    <n v="2950"/>
    <s v="ILS"/>
    <n v="2950"/>
    <n v="0"/>
    <n v="0"/>
    <n v="0"/>
    <n v="0"/>
    <s v="X"/>
    <x v="617"/>
    <s v=""/>
    <n v="0"/>
    <s v=""/>
    <s v="23"/>
    <s v="57"/>
    <s v="021683594"/>
    <s v=""/>
    <s v="אורי סויסה"/>
    <n v="2950"/>
    <d v="2025-07-01T00:00:00"/>
    <d v="2025-12-31T00:00:00"/>
    <n v="5"/>
    <n v="1"/>
    <n v="4"/>
    <n v="0"/>
    <n v="0.2"/>
    <x v="2"/>
    <x v="1"/>
  </r>
  <r>
    <m/>
    <s v="077"/>
    <x v="681"/>
    <x v="2"/>
    <s v="0800"/>
    <s v=""/>
    <d v="2007-07-08T00:00:00"/>
    <m/>
    <m/>
    <s v="סימה חפצדי"/>
    <s v="40248485"/>
    <s v="אמסלם חנה דליה"/>
    <s v=""/>
    <s v="3"/>
    <n v="6663.34"/>
    <s v="ILS"/>
    <n v="6663.34"/>
    <n v="64.3"/>
    <n v="4955.5"/>
    <n v="4284.3599999999997"/>
    <n v="0"/>
    <s v=""/>
    <x v="618"/>
    <s v=""/>
    <n v="0"/>
    <s v=""/>
    <s v="98"/>
    <s v=""/>
    <s v="031794753"/>
    <s v=""/>
    <s v=""/>
    <n v="853.91"/>
    <d v="2007-07-08T00:00:00"/>
    <d v="2025-12-31T00:00:00"/>
    <n v="221"/>
    <n v="216"/>
    <n v="4"/>
    <n v="64.3"/>
    <n v="0.9773755656108597"/>
    <x v="1"/>
    <x v="1"/>
  </r>
  <r>
    <m/>
    <s v="102"/>
    <x v="682"/>
    <x v="2"/>
    <s v="0800"/>
    <s v=""/>
    <d v="2020-12-17T00:00:00"/>
    <d v="2021-01-01T00:00:00"/>
    <d v="2024-12-31T00:00:00"/>
    <s v="אסתר ואנונו"/>
    <s v="40005160"/>
    <s v="סומך חייקין"/>
    <s v="540002383"/>
    <s v="3"/>
    <n v="207958.14"/>
    <s v="ILS"/>
    <n v="207958.14"/>
    <n v="20.6"/>
    <n v="42847.74"/>
    <n v="42847.74"/>
    <n v="0"/>
    <s v=""/>
    <x v="619"/>
    <s v=""/>
    <n v="0"/>
    <s v="@FM@"/>
    <s v="07"/>
    <s v=""/>
    <s v="069673994"/>
    <s v="141,120.00"/>
    <s v="לילית ביטון"/>
    <n v="165110.39999999999"/>
    <d v="2021-01-01T00:00:00"/>
    <d v="2024-12-31T00:00:00"/>
    <n v="47"/>
    <n v="55"/>
    <n v="-7"/>
    <n v="20.6"/>
    <n v="1.1702127659574468"/>
    <x v="0"/>
    <x v="1"/>
  </r>
  <r>
    <m/>
    <m/>
    <x v="683"/>
    <x v="0"/>
    <s v="0800"/>
    <s v=""/>
    <d v="2021-08-10T00:00:00"/>
    <m/>
    <m/>
    <s v="אסתר ואנונו"/>
    <s v="40017341"/>
    <s v="סקורפיו 88 (שירותי משרד) בע&quot;מ"/>
    <s v="511288045"/>
    <s v="3"/>
    <n v="50427.3"/>
    <s v="ILS"/>
    <n v="50427.3"/>
    <n v="39.5"/>
    <n v="20624.759999999998"/>
    <n v="19919.3"/>
    <n v="30508"/>
    <s v=""/>
    <x v="620"/>
    <s v=""/>
    <n v="0"/>
    <s v="@FM@"/>
    <s v="23"/>
    <s v="57"/>
    <s v="069673994"/>
    <s v=" 25,107.00"/>
    <s v="עדי מרום"/>
    <n v="30508"/>
    <d v="2021-08-10T00:00:00"/>
    <d v="2025-12-31T00:00:00"/>
    <n v="52"/>
    <n v="47"/>
    <n v="4"/>
    <n v="39.5"/>
    <n v="0.90384615384615385"/>
    <x v="0"/>
    <x v="1"/>
  </r>
  <r>
    <m/>
    <m/>
    <x v="684"/>
    <x v="0"/>
    <s v="0800"/>
    <s v=""/>
    <d v="2017-07-05T00:00:00"/>
    <m/>
    <m/>
    <s v="גלית שמואל"/>
    <s v="40001337"/>
    <s v="גרפיטי - שיווק ציוד משרדי ונייר בע&quot;"/>
    <s v="511846156"/>
    <s v="3"/>
    <n v="11405.72"/>
    <s v="ILS"/>
    <n v="11405.72"/>
    <n v="99.05"/>
    <n v="11295.05"/>
    <n v="11294.96"/>
    <n v="109.68"/>
    <s v=""/>
    <x v="621"/>
    <s v=""/>
    <n v="0"/>
    <s v="@FM@"/>
    <s v="07"/>
    <s v=""/>
    <s v="043545631"/>
    <s v=""/>
    <s v=""/>
    <n v="109.67"/>
    <d v="2017-07-05T00:00:00"/>
    <d v="2025-12-31T00:00:00"/>
    <n v="101"/>
    <n v="96"/>
    <n v="4"/>
    <n v="99.05"/>
    <n v="0.95049504950495045"/>
    <x v="1"/>
    <x v="2"/>
  </r>
  <r>
    <m/>
    <m/>
    <x v="685"/>
    <x v="2"/>
    <s v="0800"/>
    <s v=""/>
    <d v="2018-07-08T00:00:00"/>
    <m/>
    <m/>
    <m/>
    <s v="40001594"/>
    <s v="מלונות הירדן מ.ה.י. בע&quot;מ"/>
    <s v="520034158"/>
    <s v="3"/>
    <n v="18599.84"/>
    <s v="ILS"/>
    <n v="18599.84"/>
    <n v="20.23"/>
    <n v="3762.76"/>
    <n v="3760.07"/>
    <n v="0"/>
    <s v=""/>
    <x v="622"/>
    <s v=""/>
    <n v="0"/>
    <s v="@FM@"/>
    <s v="23"/>
    <s v="57"/>
    <s v="043545631"/>
    <s v=""/>
    <s v="אורטל מויאל"/>
    <n v="14837.1"/>
    <d v="2018-07-08T00:00:00"/>
    <d v="2025-12-31T00:00:00"/>
    <n v="89"/>
    <n v="84"/>
    <n v="4"/>
    <n v="20.23"/>
    <n v="0.9438202247191011"/>
    <x v="0"/>
    <x v="2"/>
  </r>
  <r>
    <m/>
    <m/>
    <x v="686"/>
    <x v="2"/>
    <s v="0800"/>
    <s v=""/>
    <d v="2019-12-11T00:00:00"/>
    <m/>
    <m/>
    <m/>
    <s v="40149480"/>
    <s v="נסאר סאבר"/>
    <s v="026245118"/>
    <s v="3"/>
    <n v="10000"/>
    <s v="ILS"/>
    <n v="10000"/>
    <n v="0"/>
    <n v="0"/>
    <n v="0"/>
    <n v="10000"/>
    <s v=""/>
    <x v="623"/>
    <s v=""/>
    <n v="0"/>
    <s v="@FM@"/>
    <s v="91"/>
    <s v=""/>
    <s v="043545631"/>
    <s v=""/>
    <s v="נטע משה"/>
    <n v="10000"/>
    <d v="2019-12-11T00:00:00"/>
    <d v="2025-12-31T00:00:00"/>
    <n v="72"/>
    <n v="67"/>
    <n v="4"/>
    <n v="0"/>
    <n v="0.93055555555555558"/>
    <x v="0"/>
    <x v="2"/>
  </r>
  <r>
    <m/>
    <m/>
    <x v="687"/>
    <x v="2"/>
    <s v="0800"/>
    <s v=""/>
    <d v="2019-12-11T00:00:00"/>
    <m/>
    <m/>
    <m/>
    <s v="41369727"/>
    <s v="שפירא-בר אור ,מצקין עו"/>
    <s v="558227484"/>
    <s v="3"/>
    <n v="30000"/>
    <s v="ILS"/>
    <n v="30000"/>
    <n v="0"/>
    <n v="0"/>
    <n v="0"/>
    <n v="30000"/>
    <s v=""/>
    <x v="624"/>
    <s v=""/>
    <n v="0"/>
    <s v="@FM@"/>
    <s v="91"/>
    <s v=""/>
    <s v="043545631"/>
    <s v=""/>
    <s v="נטע משה"/>
    <n v="30000"/>
    <d v="2019-12-11T00:00:00"/>
    <d v="2025-12-31T00:00:00"/>
    <n v="72"/>
    <n v="67"/>
    <n v="4"/>
    <n v="0"/>
    <n v="0.93055555555555558"/>
    <x v="0"/>
    <x v="2"/>
  </r>
  <r>
    <m/>
    <m/>
    <x v="688"/>
    <x v="2"/>
    <s v="0800"/>
    <s v=""/>
    <d v="2019-12-11T00:00:00"/>
    <m/>
    <m/>
    <m/>
    <s v="41517613"/>
    <s v="י. מירון ושות', עורכי דין"/>
    <s v="515030252"/>
    <s v="3"/>
    <n v="30000"/>
    <s v="ILS"/>
    <n v="30000"/>
    <n v="45.33"/>
    <n v="13600"/>
    <n v="13600"/>
    <n v="16400"/>
    <s v=""/>
    <x v="625"/>
    <s v=""/>
    <n v="0"/>
    <s v="@FM@"/>
    <s v="91"/>
    <s v=""/>
    <s v="043545631"/>
    <s v=""/>
    <s v="נטע משה"/>
    <n v="16400"/>
    <d v="2019-12-11T00:00:00"/>
    <d v="2025-12-31T00:00:00"/>
    <n v="72"/>
    <n v="67"/>
    <n v="4"/>
    <n v="45.33"/>
    <n v="0.93055555555555558"/>
    <x v="0"/>
    <x v="2"/>
  </r>
  <r>
    <m/>
    <m/>
    <x v="689"/>
    <x v="2"/>
    <s v="0800"/>
    <s v=""/>
    <d v="2020-02-26T00:00:00"/>
    <m/>
    <m/>
    <m/>
    <s v="41369727"/>
    <s v="שפירא-בר אור ,מצקין עו"/>
    <s v="558227484"/>
    <s v="3"/>
    <n v="35566"/>
    <s v="ILS"/>
    <n v="35566"/>
    <n v="15.65"/>
    <n v="5566"/>
    <n v="5566"/>
    <n v="30000"/>
    <s v=""/>
    <x v="626"/>
    <s v=""/>
    <n v="0"/>
    <s v="@FM@"/>
    <s v="91"/>
    <s v=""/>
    <s v="043545631"/>
    <s v=""/>
    <s v="נטע משה"/>
    <n v="30000"/>
    <d v="2020-02-26T00:00:00"/>
    <d v="2025-12-31T00:00:00"/>
    <n v="70"/>
    <n v="65"/>
    <n v="4"/>
    <n v="15.65"/>
    <n v="0.9285714285714286"/>
    <x v="0"/>
    <x v="2"/>
  </r>
  <r>
    <m/>
    <m/>
    <x v="690"/>
    <x v="2"/>
    <s v="0800"/>
    <s v=""/>
    <d v="2020-02-27T00:00:00"/>
    <m/>
    <m/>
    <m/>
    <s v="40339600"/>
    <s v="גותי רשף מרים"/>
    <s v=""/>
    <s v="3"/>
    <n v="20000"/>
    <s v="ILS"/>
    <n v="20000"/>
    <n v="15.02"/>
    <n v="3004"/>
    <n v="3004"/>
    <n v="16996"/>
    <s v=""/>
    <x v="627"/>
    <s v=""/>
    <n v="0"/>
    <s v="@FM@"/>
    <s v="91"/>
    <s v=""/>
    <s v="043545631"/>
    <s v=""/>
    <s v="נטע משה"/>
    <n v="16996"/>
    <d v="2020-02-27T00:00:00"/>
    <d v="2025-12-31T00:00:00"/>
    <n v="70"/>
    <n v="65"/>
    <n v="4"/>
    <n v="15.02"/>
    <n v="0.9285714285714286"/>
    <x v="0"/>
    <x v="2"/>
  </r>
  <r>
    <m/>
    <m/>
    <x v="691"/>
    <x v="2"/>
    <s v="0800"/>
    <s v=""/>
    <d v="2020-08-16T00:00:00"/>
    <m/>
    <m/>
    <m/>
    <s v="42003474"/>
    <s v="פינץ חיים"/>
    <s v="038557534"/>
    <s v="3"/>
    <n v="25588"/>
    <s v="ILS"/>
    <n v="25588"/>
    <n v="31.13"/>
    <n v="7966"/>
    <n v="7966"/>
    <n v="17600"/>
    <s v=""/>
    <x v="628"/>
    <s v=""/>
    <n v="0"/>
    <s v="@FM@"/>
    <s v="91"/>
    <s v=""/>
    <s v="043545631"/>
    <s v=""/>
    <s v="אוריה שרה צריקר"/>
    <n v="17600"/>
    <d v="2020-08-16T00:00:00"/>
    <d v="2025-12-31T00:00:00"/>
    <n v="64"/>
    <n v="59"/>
    <n v="4"/>
    <n v="31.13"/>
    <n v="0.921875"/>
    <x v="0"/>
    <x v="2"/>
  </r>
  <r>
    <m/>
    <m/>
    <x v="692"/>
    <x v="2"/>
    <s v="0800"/>
    <s v=""/>
    <d v="2020-12-10T00:00:00"/>
    <m/>
    <m/>
    <m/>
    <s v="41369727"/>
    <s v="שפירא-בר אור ,מצקין עו"/>
    <s v="558227484"/>
    <s v="3"/>
    <n v="20000"/>
    <s v="ILS"/>
    <n v="20000"/>
    <n v="0"/>
    <n v="0"/>
    <n v="0"/>
    <n v="20000"/>
    <s v=""/>
    <x v="629"/>
    <s v=""/>
    <n v="0"/>
    <s v="@FM@"/>
    <s v="91"/>
    <s v=""/>
    <s v="043545631"/>
    <s v=""/>
    <s v="אוריה שרה צריקר"/>
    <n v="20000"/>
    <d v="2020-12-10T00:00:00"/>
    <d v="2025-12-31T00:00:00"/>
    <n v="60"/>
    <n v="55"/>
    <n v="4"/>
    <n v="0"/>
    <n v="0.91666666666666663"/>
    <x v="0"/>
    <x v="2"/>
  </r>
  <r>
    <m/>
    <m/>
    <x v="693"/>
    <x v="2"/>
    <s v="0800"/>
    <s v=""/>
    <d v="2020-12-20T00:00:00"/>
    <m/>
    <m/>
    <m/>
    <s v="42206425"/>
    <s v="אביעזיז יוסף חי"/>
    <s v="305032286"/>
    <s v="3"/>
    <n v="23088"/>
    <s v="ILS"/>
    <n v="23088"/>
    <n v="24.2"/>
    <n v="5588"/>
    <n v="5588"/>
    <n v="17500"/>
    <s v=""/>
    <x v="630"/>
    <s v=""/>
    <n v="0"/>
    <s v="@FM@"/>
    <s v="91"/>
    <s v=""/>
    <s v="043545631"/>
    <s v=""/>
    <s v=""/>
    <n v="17500"/>
    <d v="2020-12-20T00:00:00"/>
    <d v="2025-12-31T00:00:00"/>
    <n v="60"/>
    <n v="55"/>
    <n v="4"/>
    <n v="24.2"/>
    <n v="0.91666666666666663"/>
    <x v="0"/>
    <x v="2"/>
  </r>
  <r>
    <m/>
    <m/>
    <x v="694"/>
    <x v="3"/>
    <s v="0800"/>
    <s v=""/>
    <d v="2021-01-31T00:00:00"/>
    <d v="2021-01-01T00:00:00"/>
    <d v="2024-12-31T00:00:00"/>
    <m/>
    <s v="40004770"/>
    <s v="בזק בינלאומי בע&quot;מ"/>
    <s v="512133729"/>
    <s v="3"/>
    <n v="160875"/>
    <s v="ILS"/>
    <n v="160875"/>
    <n v="25.68"/>
    <n v="0"/>
    <n v="41312.379999999997"/>
    <n v="119562.62"/>
    <s v=""/>
    <x v="631"/>
    <s v=""/>
    <n v="0"/>
    <s v="@FM@"/>
    <s v="99"/>
    <s v=""/>
    <s v="043545631"/>
    <s v=""/>
    <s v="הדס לוגסי זקו"/>
    <n v="119562.62"/>
    <d v="2021-01-01T00:00:00"/>
    <d v="2024-12-31T00:00:00"/>
    <n v="47"/>
    <n v="55"/>
    <n v="-7"/>
    <n v="25.68"/>
    <n v="1.1702127659574468"/>
    <x v="0"/>
    <x v="2"/>
  </r>
  <r>
    <m/>
    <m/>
    <x v="695"/>
    <x v="2"/>
    <s v="0800"/>
    <s v=""/>
    <d v="2021-02-05T00:00:00"/>
    <m/>
    <m/>
    <m/>
    <s v="40001528"/>
    <s v="זר. פור. יו (2000) בע&quot;מ"/>
    <s v="512978891"/>
    <s v="3"/>
    <n v="2461.9499999999998"/>
    <s v="ILS"/>
    <n v="2461.9499999999998"/>
    <n v="27.8"/>
    <n v="732.33"/>
    <n v="684.42"/>
    <n v="1723.36"/>
    <s v=""/>
    <x v="632"/>
    <s v=""/>
    <n v="0"/>
    <s v="@FM@"/>
    <s v="23"/>
    <s v="57"/>
    <s v="043545631"/>
    <s v=""/>
    <s v=""/>
    <n v="1777.53"/>
    <d v="2021-02-05T00:00:00"/>
    <d v="2025-12-31T00:00:00"/>
    <n v="58"/>
    <n v="53"/>
    <n v="4"/>
    <n v="27.8"/>
    <n v="0.91379310344827591"/>
    <x v="0"/>
    <x v="2"/>
  </r>
  <r>
    <m/>
    <m/>
    <x v="696"/>
    <x v="2"/>
    <s v="0800"/>
    <s v=""/>
    <d v="2021-08-02T00:00:00"/>
    <m/>
    <m/>
    <m/>
    <s v="41335338"/>
    <s v="בוטיק ברנר 21 תל אביב בע&quot;מ"/>
    <s v="514824754"/>
    <s v="3"/>
    <n v="5042.7299999999996"/>
    <s v="ILS"/>
    <n v="5042.7299999999996"/>
    <n v="20"/>
    <n v="1000"/>
    <n v="900.01"/>
    <n v="4034.18"/>
    <s v=""/>
    <x v="633"/>
    <s v=""/>
    <n v="0"/>
    <s v="@FM@"/>
    <s v="23"/>
    <s v="57"/>
    <s v="043545631"/>
    <s v=""/>
    <s v=""/>
    <n v="4034.18"/>
    <d v="2021-08-02T00:00:00"/>
    <d v="2025-12-31T00:00:00"/>
    <n v="52"/>
    <n v="48"/>
    <n v="4"/>
    <n v="20"/>
    <n v="0.92307692307692313"/>
    <x v="0"/>
    <x v="2"/>
  </r>
  <r>
    <m/>
    <m/>
    <x v="697"/>
    <x v="2"/>
    <s v="0800"/>
    <s v=""/>
    <d v="2021-08-02T00:00:00"/>
    <m/>
    <m/>
    <m/>
    <s v="40962355"/>
    <s v="פרימה מלונות ותיירות ישראל 1977 בע&quot;"/>
    <s v="510768401"/>
    <s v="3"/>
    <n v="9440"/>
    <s v="ILS"/>
    <n v="9440"/>
    <n v="5"/>
    <n v="468"/>
    <n v="419.99"/>
    <n v="8968"/>
    <s v=""/>
    <x v="633"/>
    <s v=""/>
    <n v="0"/>
    <s v="@FM@"/>
    <s v="23"/>
    <s v="57"/>
    <s v="043545631"/>
    <s v=""/>
    <s v=""/>
    <n v="8968"/>
    <d v="2021-08-02T00:00:00"/>
    <d v="2025-12-31T00:00:00"/>
    <n v="52"/>
    <n v="48"/>
    <n v="4"/>
    <n v="5"/>
    <n v="0.92307692307692313"/>
    <x v="0"/>
    <x v="2"/>
  </r>
  <r>
    <m/>
    <m/>
    <x v="698"/>
    <x v="2"/>
    <s v="0800"/>
    <s v=""/>
    <d v="2021-08-02T00:00:00"/>
    <m/>
    <m/>
    <m/>
    <s v="40001324"/>
    <s v="מלונות לב דוד בע&quot;מ"/>
    <s v="511792012"/>
    <s v="3"/>
    <n v="4034.18"/>
    <s v="ILS"/>
    <n v="4034.18"/>
    <n v="10"/>
    <n v="400"/>
    <n v="400"/>
    <n v="3630.76"/>
    <s v=""/>
    <x v="633"/>
    <s v=""/>
    <n v="0"/>
    <s v="@FM@"/>
    <s v="23"/>
    <s v="57"/>
    <s v="043545631"/>
    <s v=""/>
    <s v=""/>
    <n v="3630.77"/>
    <d v="2021-08-02T00:00:00"/>
    <d v="2025-12-31T00:00:00"/>
    <n v="52"/>
    <n v="48"/>
    <n v="4"/>
    <n v="10"/>
    <n v="0.92307692307692313"/>
    <x v="0"/>
    <x v="2"/>
  </r>
  <r>
    <m/>
    <m/>
    <x v="699"/>
    <x v="2"/>
    <s v="0800"/>
    <s v=""/>
    <d v="2021-11-02T00:00:00"/>
    <m/>
    <m/>
    <m/>
    <s v="40931516"/>
    <s v="דיאיי טכנולוגיות בע&quot;מ"/>
    <s v="511765596"/>
    <s v="3"/>
    <n v="3576.32"/>
    <s v="ILS"/>
    <n v="3576.32"/>
    <n v="77.92"/>
    <n v="2778.63"/>
    <n v="2778.63"/>
    <n v="749.3"/>
    <s v=""/>
    <x v="634"/>
    <s v=""/>
    <n v="0"/>
    <s v="@FM@"/>
    <s v="23"/>
    <s v="57"/>
    <s v="043545631"/>
    <s v=""/>
    <s v="מריאנה סגל"/>
    <n v="749.3"/>
    <d v="2021-11-02T00:00:00"/>
    <d v="2025-12-31T00:00:00"/>
    <n v="49"/>
    <n v="45"/>
    <n v="4"/>
    <n v="77.92"/>
    <n v="0.91836734693877553"/>
    <x v="1"/>
    <x v="2"/>
  </r>
  <r>
    <m/>
    <m/>
    <x v="700"/>
    <x v="2"/>
    <s v="0800"/>
    <s v=""/>
    <d v="2021-11-08T00:00:00"/>
    <d v="2021-12-01T00:00:00"/>
    <d v="2024-12-31T00:00:00"/>
    <m/>
    <s v="40007161"/>
    <s v="אשמורת ניהול נכסים בע&quot;מ"/>
    <s v="512620477"/>
    <s v="3"/>
    <n v="151282.04999999999"/>
    <s v="ILS"/>
    <n v="151282.04999999999"/>
    <n v="85.5"/>
    <n v="128244.46"/>
    <n v="128243.36"/>
    <n v="21941.47"/>
    <s v=""/>
    <x v="635"/>
    <s v=""/>
    <n v="0"/>
    <s v="@FM@"/>
    <s v="23"/>
    <s v="01"/>
    <s v="043545631"/>
    <s v=""/>
    <s v="עוזי נעים"/>
    <n v="21941.47"/>
    <d v="2021-12-01T00:00:00"/>
    <d v="2024-12-31T00:00:00"/>
    <n v="36"/>
    <n v="44"/>
    <n v="-7"/>
    <n v="85.5"/>
    <n v="1.2222222222222223"/>
    <x v="1"/>
    <x v="2"/>
  </r>
  <r>
    <m/>
    <m/>
    <x v="701"/>
    <x v="4"/>
    <s v="0800"/>
    <s v=""/>
    <d v="2022-01-17T00:00:00"/>
    <d v="2022-01-01T00:00:00"/>
    <d v="2023-12-31T00:00:00"/>
    <m/>
    <s v="42364619"/>
    <s v="יאיר אורנה"/>
    <s v=""/>
    <s v="3"/>
    <n v="50418.45"/>
    <s v="ILS"/>
    <n v="50418.45"/>
    <n v="92.94"/>
    <n v="46463.63"/>
    <n v="46463.63"/>
    <n v="3954.82"/>
    <s v=""/>
    <x v="636"/>
    <s v=""/>
    <n v="0"/>
    <s v="@FM@"/>
    <s v="23"/>
    <s v="57"/>
    <s v="043545631"/>
    <s v="  3,015.00"/>
    <s v="אורטל מויאל"/>
    <n v="3954.82"/>
    <d v="2022-01-01T00:00:00"/>
    <d v="2023-12-31T00:00:00"/>
    <n v="23"/>
    <n v="43"/>
    <n v="-19"/>
    <n v="92.94"/>
    <n v="1.8695652173913044"/>
    <x v="1"/>
    <x v="2"/>
  </r>
  <r>
    <m/>
    <m/>
    <x v="702"/>
    <x v="3"/>
    <s v="0800"/>
    <s v=""/>
    <d v="2022-01-18T00:00:00"/>
    <d v="2022-01-01T00:00:00"/>
    <d v="2025-12-31T00:00:00"/>
    <m/>
    <s v="10000021"/>
    <s v="לשכת הפירסום הממשלתי"/>
    <s v=""/>
    <s v="3"/>
    <n v="50000"/>
    <s v="ILS"/>
    <n v="50000"/>
    <n v="33.58"/>
    <n v="0"/>
    <n v="16792.240000000002"/>
    <n v="33207.760000000002"/>
    <s v=""/>
    <x v="637"/>
    <s v=""/>
    <n v="0"/>
    <s v="@FM@"/>
    <s v="23"/>
    <s v="12"/>
    <s v="043545631"/>
    <s v=""/>
    <s v=""/>
    <n v="33207.760000000002"/>
    <d v="2022-01-01T00:00:00"/>
    <d v="2025-12-31T00:00:00"/>
    <n v="47"/>
    <n v="43"/>
    <n v="4"/>
    <n v="33.58"/>
    <n v="0.91489361702127658"/>
    <x v="0"/>
    <x v="2"/>
  </r>
  <r>
    <m/>
    <m/>
    <x v="703"/>
    <x v="2"/>
    <s v="0800"/>
    <s v=""/>
    <d v="2022-01-18T00:00:00"/>
    <m/>
    <m/>
    <m/>
    <s v="40150033"/>
    <s v="תמליל 0012 בע&quot;מ"/>
    <s v="511725764"/>
    <s v="3"/>
    <n v="44674.8"/>
    <s v="ILS"/>
    <n v="44674.8"/>
    <n v="44.28"/>
    <n v="19773"/>
    <n v="19773"/>
    <n v="24732.799999999999"/>
    <s v=""/>
    <x v="638"/>
    <s v=""/>
    <n v="0"/>
    <s v="@FM@"/>
    <s v="23"/>
    <s v="57"/>
    <s v="043545631"/>
    <s v=""/>
    <s v="אורטל מויאל"/>
    <n v="24894.3"/>
    <d v="2022-01-18T00:00:00"/>
    <d v="2025-12-31T00:00:00"/>
    <n v="47"/>
    <n v="42"/>
    <n v="4"/>
    <n v="44.28"/>
    <n v="0.8936170212765957"/>
    <x v="0"/>
    <x v="2"/>
  </r>
  <r>
    <m/>
    <m/>
    <x v="704"/>
    <x v="3"/>
    <s v="0800"/>
    <s v=""/>
    <d v="2022-01-19T00:00:00"/>
    <d v="2022-01-01T00:00:00"/>
    <d v="2025-12-31T00:00:00"/>
    <m/>
    <s v="10000021"/>
    <s v="לשכת הפירסום הממשלתי"/>
    <s v=""/>
    <s v="3"/>
    <n v="172026"/>
    <s v="ILS"/>
    <n v="172026"/>
    <n v="46.65"/>
    <n v="0"/>
    <n v="58219.07"/>
    <n v="91780.58"/>
    <s v=""/>
    <x v="639"/>
    <s v=""/>
    <n v="0"/>
    <s v="@FM@"/>
    <s v="23"/>
    <s v="12"/>
    <s v="043545631"/>
    <s v=""/>
    <s v=""/>
    <n v="91780.58"/>
    <d v="2022-01-01T00:00:00"/>
    <d v="2025-12-31T00:00:00"/>
    <n v="47"/>
    <n v="43"/>
    <n v="4"/>
    <n v="46.65"/>
    <n v="0.91489361702127658"/>
    <x v="0"/>
    <x v="2"/>
  </r>
  <r>
    <m/>
    <m/>
    <x v="705"/>
    <x v="2"/>
    <s v="0800"/>
    <s v=""/>
    <d v="2022-01-24T00:00:00"/>
    <m/>
    <m/>
    <m/>
    <s v="41510625"/>
    <s v="גיפטס בוטיק בע&quot;מ"/>
    <s v="515573004"/>
    <s v="3"/>
    <n v="48409.5"/>
    <s v="ILS"/>
    <n v="48409.5"/>
    <n v="99.67"/>
    <n v="47839.28"/>
    <n v="47788.62"/>
    <n v="161.36000000000001"/>
    <s v=""/>
    <x v="640"/>
    <s v=""/>
    <n v="0"/>
    <s v="@FM@"/>
    <s v="23"/>
    <s v="57"/>
    <s v="043545631"/>
    <s v=""/>
    <s v="מנשה חי מלול"/>
    <n v="161.37"/>
    <d v="2022-01-24T00:00:00"/>
    <d v="2025-12-31T00:00:00"/>
    <n v="47"/>
    <n v="42"/>
    <n v="4"/>
    <n v="99.67"/>
    <n v="0.8936170212765957"/>
    <x v="1"/>
    <x v="2"/>
  </r>
  <r>
    <m/>
    <m/>
    <x v="706"/>
    <x v="2"/>
    <s v="0800"/>
    <s v=""/>
    <d v="2022-01-30T00:00:00"/>
    <d v="2022-02-01T00:00:00"/>
    <d v="2025-12-31T00:00:00"/>
    <m/>
    <s v="40486109"/>
    <s v="בוזביב ג'רום סלומון"/>
    <s v="310020276"/>
    <s v="3"/>
    <n v="27102.240000000002"/>
    <s v="ILS"/>
    <n v="27102.240000000002"/>
    <n v="92.42"/>
    <n v="24857.64"/>
    <n v="24857.64"/>
    <n v="2244.36"/>
    <s v=""/>
    <x v="641"/>
    <s v="X"/>
    <n v="0"/>
    <s v="@FM@"/>
    <s v="23"/>
    <s v="57"/>
    <s v="043545631"/>
    <s v="  1,740.00"/>
    <s v="אורטל מויאל"/>
    <n v="2053.1999999999998"/>
    <d v="2022-02-01T00:00:00"/>
    <d v="2025-12-31T00:00:00"/>
    <n v="46"/>
    <n v="42"/>
    <n v="4"/>
    <n v="92.42"/>
    <n v="0.91304347826086951"/>
    <x v="1"/>
    <x v="2"/>
  </r>
  <r>
    <m/>
    <m/>
    <x v="707"/>
    <x v="2"/>
    <s v="0800"/>
    <s v=""/>
    <d v="2022-02-01T00:00:00"/>
    <m/>
    <m/>
    <m/>
    <s v="40962355"/>
    <s v="פרימה מלונות ותיירות ישראל 1977 בע&quot;"/>
    <s v="510768401"/>
    <s v="3"/>
    <n v="8142"/>
    <s v="ILS"/>
    <n v="8142"/>
    <n v="73.33"/>
    <n v="5920.2"/>
    <n v="5782.96"/>
    <n v="2171.1999999999998"/>
    <s v=""/>
    <x v="642"/>
    <s v=""/>
    <n v="0"/>
    <s v="@FM@"/>
    <s v="23"/>
    <s v="57"/>
    <s v="043545631"/>
    <s v=""/>
    <s v="מאיה ברזני"/>
    <n v="2171.1999999999998"/>
    <d v="2022-02-01T00:00:00"/>
    <d v="2025-12-31T00:00:00"/>
    <n v="46"/>
    <n v="42"/>
    <n v="4"/>
    <n v="73.33"/>
    <n v="0.91304347826086951"/>
    <x v="1"/>
    <x v="2"/>
  </r>
  <r>
    <m/>
    <m/>
    <x v="708"/>
    <x v="0"/>
    <s v="0800"/>
    <s v=""/>
    <d v="2022-02-06T00:00:00"/>
    <m/>
    <m/>
    <m/>
    <s v="40004164"/>
    <s v="פז קמעונאות ואנרגיה בע&quot;מ"/>
    <s v="510216054"/>
    <s v="3"/>
    <n v="54488.639999999999"/>
    <s v="ILS"/>
    <n v="54488.639999999999"/>
    <n v="93.11"/>
    <n v="50736.13"/>
    <n v="50733.24"/>
    <n v="3752.51"/>
    <s v=""/>
    <x v="643"/>
    <s v=""/>
    <n v="0"/>
    <s v="@FM@"/>
    <s v="07"/>
    <s v=""/>
    <s v="043545631"/>
    <s v=""/>
    <s v="אמיר סרחאן"/>
    <n v="3752.52"/>
    <d v="2022-02-06T00:00:00"/>
    <d v="2025-12-31T00:00:00"/>
    <n v="46"/>
    <n v="41"/>
    <n v="4"/>
    <n v="93.11"/>
    <n v="0.89130434782608692"/>
    <x v="1"/>
    <x v="2"/>
  </r>
  <r>
    <m/>
    <m/>
    <x v="709"/>
    <x v="2"/>
    <s v="0800"/>
    <s v=""/>
    <d v="2022-02-14T00:00:00"/>
    <m/>
    <m/>
    <m/>
    <s v="40480383"/>
    <s v="ע. נדב פרחים ועיצובים בע&quot;מ"/>
    <s v="513626887"/>
    <s v="3"/>
    <n v="4970.16"/>
    <s v="ILS"/>
    <n v="4970.16"/>
    <n v="19.440000000000001"/>
    <n v="958.23"/>
    <n v="835.22"/>
    <n v="4003.74"/>
    <s v=""/>
    <x v="644"/>
    <s v=""/>
    <n v="0"/>
    <s v="@FM@"/>
    <s v="23"/>
    <s v="57"/>
    <s v="043545631"/>
    <s v=""/>
    <s v="אורית לוי"/>
    <n v="4003.74"/>
    <d v="2022-02-14T00:00:00"/>
    <d v="2025-12-31T00:00:00"/>
    <n v="46"/>
    <n v="41"/>
    <n v="4"/>
    <n v="19.440000000000001"/>
    <n v="0.89130434782608692"/>
    <x v="0"/>
    <x v="2"/>
  </r>
  <r>
    <m/>
    <m/>
    <x v="710"/>
    <x v="0"/>
    <s v="0800"/>
    <s v=""/>
    <d v="2022-02-20T00:00:00"/>
    <m/>
    <m/>
    <m/>
    <s v="40001103"/>
    <s v="קרביץ )4791( בעמ"/>
    <s v="510674039"/>
    <s v="3"/>
    <n v="7518.09"/>
    <s v="ILS"/>
    <n v="7518.09"/>
    <n v="97.42"/>
    <n v="7396.2"/>
    <n v="7543.11"/>
    <n v="140.99"/>
    <s v=""/>
    <x v="645"/>
    <s v="X"/>
    <n v="0"/>
    <s v="@FM@"/>
    <s v="07"/>
    <s v=""/>
    <s v="043545631"/>
    <s v=""/>
    <s v="אמיר סרחאן"/>
    <n v="121.89"/>
    <d v="2022-02-20T00:00:00"/>
    <d v="2025-12-31T00:00:00"/>
    <n v="46"/>
    <n v="41"/>
    <n v="4"/>
    <n v="97.42"/>
    <n v="0.89130434782608692"/>
    <x v="1"/>
    <x v="2"/>
  </r>
  <r>
    <m/>
    <m/>
    <x v="711"/>
    <x v="2"/>
    <s v="0800"/>
    <s v=""/>
    <d v="2022-02-23T00:00:00"/>
    <m/>
    <m/>
    <m/>
    <s v="40238786"/>
    <s v="גאריביאן גרשון"/>
    <s v="055634687"/>
    <s v="3"/>
    <n v="12460.8"/>
    <s v="ILS"/>
    <n v="12460.8"/>
    <n v="97.92"/>
    <n v="12097.8"/>
    <n v="12097.8"/>
    <n v="259.60000000000002"/>
    <s v=""/>
    <x v="646"/>
    <s v=""/>
    <n v="0"/>
    <s v="@FM@"/>
    <s v="23"/>
    <s v="57"/>
    <s v="043545631"/>
    <s v=""/>
    <s v="מנשה חי מלול"/>
    <n v="259.60000000000002"/>
    <d v="2022-02-23T00:00:00"/>
    <d v="2025-12-31T00:00:00"/>
    <n v="46"/>
    <n v="41"/>
    <n v="4"/>
    <n v="97.92"/>
    <n v="0.89130434782608692"/>
    <x v="1"/>
    <x v="2"/>
  </r>
  <r>
    <m/>
    <m/>
    <x v="712"/>
    <x v="2"/>
    <s v="0800"/>
    <s v=""/>
    <d v="2022-03-15T00:00:00"/>
    <m/>
    <m/>
    <m/>
    <s v="10000021"/>
    <s v="לשכת הפירסום הממשלתי"/>
    <s v=""/>
    <s v="3"/>
    <n v="2250"/>
    <s v="ILS"/>
    <n v="2250"/>
    <n v="71.900000000000006"/>
    <n v="1617.75"/>
    <n v="1617.75"/>
    <n v="632.25"/>
    <s v=""/>
    <x v="647"/>
    <s v=""/>
    <n v="0"/>
    <s v="@FM@"/>
    <s v="23"/>
    <s v="12"/>
    <s v="043545631"/>
    <s v=""/>
    <s v=""/>
    <n v="632.25"/>
    <d v="2022-03-15T00:00:00"/>
    <d v="2025-12-31T00:00:00"/>
    <n v="45"/>
    <n v="40"/>
    <n v="4"/>
    <n v="71.900000000000006"/>
    <n v="0.88888888888888884"/>
    <x v="1"/>
    <x v="2"/>
  </r>
  <r>
    <m/>
    <m/>
    <x v="713"/>
    <x v="2"/>
    <s v="0800"/>
    <s v=""/>
    <d v="2022-03-22T00:00:00"/>
    <m/>
    <m/>
    <m/>
    <s v="42136171"/>
    <s v="א ביגמן החזקות בע&quot;מ"/>
    <s v="515192508"/>
    <s v="3"/>
    <n v="4937.3999999999996"/>
    <s v="ILS"/>
    <n v="4937.3999999999996"/>
    <n v="0"/>
    <n v="0"/>
    <n v="0"/>
    <n v="4937.3999999999996"/>
    <s v=""/>
    <x v="648"/>
    <s v=""/>
    <n v="0"/>
    <s v="@FM@"/>
    <s v="23"/>
    <s v="57"/>
    <s v="043545631"/>
    <s v=""/>
    <s v=""/>
    <n v="4937.3999999999996"/>
    <d v="2022-03-22T00:00:00"/>
    <d v="2025-12-31T00:00:00"/>
    <n v="45"/>
    <n v="40"/>
    <n v="4"/>
    <n v="0"/>
    <n v="0.88888888888888884"/>
    <x v="0"/>
    <x v="2"/>
  </r>
  <r>
    <m/>
    <m/>
    <x v="714"/>
    <x v="2"/>
    <s v="0800"/>
    <s v=""/>
    <d v="2022-04-06T00:00:00"/>
    <d v="2022-01-01T00:00:00"/>
    <d v="2023-12-31T00:00:00"/>
    <m/>
    <s v="10000107"/>
    <s v="לשכת הבריאות,מחוז הדרום"/>
    <s v=""/>
    <s v="3"/>
    <n v="4780"/>
    <s v="ILS"/>
    <n v="4780"/>
    <n v="44.98"/>
    <n v="2390"/>
    <n v="2150"/>
    <n v="2630"/>
    <s v=""/>
    <x v="649"/>
    <s v=""/>
    <n v="0"/>
    <s v="@FM@"/>
    <s v="85"/>
    <s v=""/>
    <s v="043545631"/>
    <s v="  1,912.00"/>
    <s v=""/>
    <n v="2630"/>
    <d v="2022-01-01T00:00:00"/>
    <d v="2023-12-31T00:00:00"/>
    <n v="23"/>
    <n v="43"/>
    <n v="-19"/>
    <n v="44.98"/>
    <n v="1.8695652173913044"/>
    <x v="0"/>
    <x v="2"/>
  </r>
  <r>
    <m/>
    <m/>
    <x v="715"/>
    <x v="0"/>
    <s v="0800"/>
    <s v=""/>
    <d v="2022-04-07T00:00:00"/>
    <m/>
    <m/>
    <m/>
    <s v="40004164"/>
    <s v="פז קמעונאות ואנרגיה בע&quot;מ"/>
    <s v="510216054"/>
    <s v="3"/>
    <n v="22459.75"/>
    <s v="ILS"/>
    <n v="22459.75"/>
    <n v="50.03"/>
    <n v="11237.36"/>
    <n v="10823.05"/>
    <n v="11222.39"/>
    <s v=""/>
    <x v="650"/>
    <s v=""/>
    <n v="0"/>
    <s v="@FM@"/>
    <s v="07"/>
    <s v=""/>
    <s v="043545631"/>
    <s v=""/>
    <s v="אמיר סרחאן"/>
    <n v="11222.39"/>
    <d v="2022-04-07T00:00:00"/>
    <d v="2025-12-31T00:00:00"/>
    <n v="44"/>
    <n v="39"/>
    <n v="4"/>
    <n v="50.03"/>
    <n v="0.88636363636363635"/>
    <x v="1"/>
    <x v="2"/>
  </r>
  <r>
    <m/>
    <m/>
    <x v="716"/>
    <x v="0"/>
    <s v="0800"/>
    <s v=""/>
    <d v="2022-04-11T00:00:00"/>
    <m/>
    <m/>
    <m/>
    <s v="40001103"/>
    <s v="קרביץ )4791( בעמ"/>
    <s v="510674039"/>
    <s v="3"/>
    <n v="5392.62"/>
    <s v="ILS"/>
    <n v="5392.62"/>
    <n v="74.44"/>
    <n v="4004.85"/>
    <n v="4125.1899999999996"/>
    <n v="1604.08"/>
    <s v=""/>
    <x v="651"/>
    <s v="X"/>
    <n v="0"/>
    <s v="@FM@"/>
    <s v="07"/>
    <s v=""/>
    <s v="043545631"/>
    <s v=""/>
    <s v=""/>
    <n v="1386.73"/>
    <d v="2022-04-11T00:00:00"/>
    <d v="2025-12-31T00:00:00"/>
    <n v="44"/>
    <n v="39"/>
    <n v="4"/>
    <n v="74.44"/>
    <n v="0.88636363636363635"/>
    <x v="1"/>
    <x v="2"/>
  </r>
  <r>
    <m/>
    <m/>
    <x v="717"/>
    <x v="2"/>
    <s v="0800"/>
    <s v=""/>
    <d v="2022-05-04T00:00:00"/>
    <m/>
    <m/>
    <m/>
    <s v="40012254"/>
    <s v="צומת ספרים 2002 - שותפות מוגבלת"/>
    <s v="550211577"/>
    <s v="3"/>
    <n v="42199.99"/>
    <s v="ILS"/>
    <n v="42199.99"/>
    <n v="91.13"/>
    <n v="38455.99"/>
    <n v="38455.99"/>
    <n v="3744"/>
    <s v=""/>
    <x v="652"/>
    <s v=""/>
    <n v="0"/>
    <s v="@FM@"/>
    <s v="23"/>
    <s v="57"/>
    <s v="043545631"/>
    <s v=""/>
    <s v="מנשה חי מלול"/>
    <n v="3744"/>
    <d v="2022-05-04T00:00:00"/>
    <d v="2025-12-31T00:00:00"/>
    <n v="43"/>
    <n v="39"/>
    <n v="4"/>
    <n v="91.13"/>
    <n v="0.90697674418604646"/>
    <x v="1"/>
    <x v="2"/>
  </r>
  <r>
    <m/>
    <m/>
    <x v="718"/>
    <x v="2"/>
    <s v="0800"/>
    <s v=""/>
    <d v="2022-05-19T00:00:00"/>
    <d v="2022-01-01T00:00:00"/>
    <d v="2025-12-31T00:00:00"/>
    <m/>
    <s v="40001454"/>
    <s v="אלדן מלונות ונופש בע&quot;מ"/>
    <s v="512510017"/>
    <s v="3"/>
    <n v="28239.29"/>
    <s v="ILS"/>
    <n v="28239.29"/>
    <n v="53.57"/>
    <n v="15000"/>
    <n v="15000"/>
    <n v="13111.1"/>
    <s v=""/>
    <x v="653"/>
    <s v=""/>
    <n v="0"/>
    <s v="@FM@"/>
    <s v="23"/>
    <s v="57"/>
    <s v="043545631"/>
    <s v=""/>
    <s v=""/>
    <n v="13111.1"/>
    <d v="2022-01-01T00:00:00"/>
    <d v="2025-12-31T00:00:00"/>
    <n v="47"/>
    <n v="43"/>
    <n v="4"/>
    <n v="53.57"/>
    <n v="0.91489361702127658"/>
    <x v="1"/>
    <x v="2"/>
  </r>
  <r>
    <m/>
    <m/>
    <x v="719"/>
    <x v="2"/>
    <s v="0800"/>
    <s v=""/>
    <d v="2022-05-19T00:00:00"/>
    <m/>
    <m/>
    <m/>
    <s v="40000709"/>
    <s v="צוללת צהובה - המקום למוסיקה בירושלי"/>
    <s v=""/>
    <s v="3"/>
    <n v="5000"/>
    <s v="ILS"/>
    <n v="5000"/>
    <n v="30.4"/>
    <n v="1520"/>
    <n v="1640"/>
    <n v="3480"/>
    <s v=""/>
    <x v="654"/>
    <s v=""/>
    <n v="0"/>
    <s v="@FM@"/>
    <s v="23"/>
    <s v="57"/>
    <s v="043545631"/>
    <s v=""/>
    <s v=""/>
    <n v="3480"/>
    <d v="2022-05-19T00:00:00"/>
    <d v="2025-12-31T00:00:00"/>
    <n v="43"/>
    <n v="38"/>
    <n v="4"/>
    <n v="30.4"/>
    <n v="0.88372093023255816"/>
    <x v="0"/>
    <x v="2"/>
  </r>
  <r>
    <m/>
    <m/>
    <x v="720"/>
    <x v="2"/>
    <s v="0800"/>
    <s v=""/>
    <d v="2022-05-25T00:00:00"/>
    <m/>
    <m/>
    <m/>
    <s v="40007031"/>
    <s v="המרכז הבריאותי ד.ע. בע&quot;מ"/>
    <s v="511363582"/>
    <s v="3"/>
    <n v="1725.16"/>
    <s v="ILS"/>
    <n v="1725.16"/>
    <n v="0"/>
    <n v="1710.54"/>
    <n v="0"/>
    <n v="1725.16"/>
    <s v=""/>
    <x v="655"/>
    <s v=""/>
    <n v="0"/>
    <s v="@FM@"/>
    <s v="23"/>
    <s v="57"/>
    <s v="043545631"/>
    <s v=""/>
    <s v="אמיר סרחאן"/>
    <n v="1725.16"/>
    <d v="2022-05-25T00:00:00"/>
    <d v="2025-12-31T00:00:00"/>
    <n v="43"/>
    <n v="38"/>
    <n v="4"/>
    <n v="0"/>
    <n v="0.88372093023255816"/>
    <x v="0"/>
    <x v="2"/>
  </r>
  <r>
    <m/>
    <m/>
    <x v="721"/>
    <x v="0"/>
    <s v="0800"/>
    <s v=""/>
    <d v="2022-05-25T00:00:00"/>
    <m/>
    <m/>
    <m/>
    <s v="40001103"/>
    <s v="קרביץ )4791( בעמ"/>
    <s v="510674039"/>
    <s v="3"/>
    <n v="6628.84"/>
    <s v="ILS"/>
    <n v="6628.84"/>
    <n v="96.5"/>
    <n v="6396.56"/>
    <n v="6586.4"/>
    <n v="268.17"/>
    <s v=""/>
    <x v="656"/>
    <s v="X"/>
    <n v="0"/>
    <s v="@FM@"/>
    <s v="07"/>
    <s v=""/>
    <s v="043545631"/>
    <s v=""/>
    <s v="אמיר סרחאן"/>
    <n v="231.84"/>
    <d v="2022-05-25T00:00:00"/>
    <d v="2025-12-31T00:00:00"/>
    <n v="43"/>
    <n v="38"/>
    <n v="4"/>
    <n v="96.5"/>
    <n v="0.88372093023255816"/>
    <x v="1"/>
    <x v="2"/>
  </r>
  <r>
    <m/>
    <m/>
    <x v="722"/>
    <x v="0"/>
    <s v="0800"/>
    <s v=""/>
    <d v="2022-05-25T00:00:00"/>
    <m/>
    <m/>
    <m/>
    <s v="40003734"/>
    <s v="חב המשקם לתעסוקת קשישים ובעלי כושר"/>
    <s v="510355720"/>
    <s v="3"/>
    <n v="495.6"/>
    <s v="ILS"/>
    <n v="495.6"/>
    <n v="0"/>
    <n v="0"/>
    <n v="0"/>
    <n v="495.6"/>
    <s v=""/>
    <x v="657"/>
    <s v=""/>
    <n v="0"/>
    <s v="@FM@"/>
    <s v="23"/>
    <s v="10"/>
    <s v="043545631"/>
    <s v=""/>
    <s v="אמיר סרחאן"/>
    <n v="495.6"/>
    <d v="2022-05-25T00:00:00"/>
    <d v="2025-12-31T00:00:00"/>
    <n v="43"/>
    <n v="38"/>
    <n v="4"/>
    <n v="0"/>
    <n v="0.88372093023255816"/>
    <x v="0"/>
    <x v="2"/>
  </r>
  <r>
    <m/>
    <m/>
    <x v="723"/>
    <x v="2"/>
    <s v="0800"/>
    <s v=""/>
    <d v="2022-06-06T00:00:00"/>
    <m/>
    <m/>
    <m/>
    <s v="10000102"/>
    <s v="לשכת הבריאות מחוז י-ם"/>
    <s v=""/>
    <s v="3"/>
    <n v="4850"/>
    <s v="ILS"/>
    <n v="4850"/>
    <n v="38.56"/>
    <n v="1940"/>
    <n v="1870"/>
    <n v="2980"/>
    <s v=""/>
    <x v="658"/>
    <s v=""/>
    <n v="0"/>
    <s v="@FM@"/>
    <s v="85"/>
    <s v=""/>
    <s v="043545631"/>
    <s v="  2,910.00"/>
    <s v=""/>
    <n v="2980"/>
    <d v="2022-06-06T00:00:00"/>
    <d v="2025-12-31T00:00:00"/>
    <n v="42"/>
    <n v="37"/>
    <n v="4"/>
    <n v="38.56"/>
    <n v="0.88095238095238093"/>
    <x v="0"/>
    <x v="2"/>
  </r>
  <r>
    <m/>
    <m/>
    <x v="724"/>
    <x v="2"/>
    <s v="0800"/>
    <s v=""/>
    <d v="2022-06-13T00:00:00"/>
    <m/>
    <m/>
    <m/>
    <s v="10000192"/>
    <s v="מינהל הדיור הממשלתי"/>
    <s v="500105994"/>
    <s v="3"/>
    <n v="70200"/>
    <s v="ILS"/>
    <n v="70200"/>
    <n v="19.420000000000002"/>
    <n v="13630.89"/>
    <n v="13630.89"/>
    <n v="56569.11"/>
    <s v=""/>
    <x v="659"/>
    <s v=""/>
    <n v="0"/>
    <s v="@FM@"/>
    <s v="85"/>
    <s v=""/>
    <s v="043545631"/>
    <s v=""/>
    <s v=""/>
    <n v="56569.11"/>
    <d v="2022-06-13T00:00:00"/>
    <d v="2025-12-31T00:00:00"/>
    <n v="42"/>
    <n v="37"/>
    <n v="4"/>
    <n v="19.420000000000002"/>
    <n v="0.88095238095238093"/>
    <x v="0"/>
    <x v="2"/>
  </r>
  <r>
    <m/>
    <m/>
    <x v="725"/>
    <x v="2"/>
    <s v="0800"/>
    <s v=""/>
    <d v="2022-06-28T00:00:00"/>
    <m/>
    <m/>
    <m/>
    <s v="40001528"/>
    <s v="זר. פור. יו (2000) בע&quot;מ"/>
    <s v="512978891"/>
    <s v="3"/>
    <n v="44063.68"/>
    <s v="ILS"/>
    <n v="44063.68"/>
    <n v="54.86"/>
    <n v="24028.26"/>
    <n v="23740.720000000001"/>
    <n v="19888.66"/>
    <s v=""/>
    <x v="660"/>
    <s v=""/>
    <n v="0"/>
    <s v="@FM@"/>
    <s v="23"/>
    <s v="57"/>
    <s v="043545631"/>
    <s v=""/>
    <s v="חוה לוי"/>
    <n v="19888.66"/>
    <d v="2022-06-28T00:00:00"/>
    <d v="2025-12-31T00:00:00"/>
    <n v="42"/>
    <n v="37"/>
    <n v="4"/>
    <n v="54.86"/>
    <n v="0.88095238095238093"/>
    <x v="1"/>
    <x v="2"/>
  </r>
  <r>
    <m/>
    <m/>
    <x v="726"/>
    <x v="2"/>
    <s v="0800"/>
    <s v=""/>
    <d v="2022-07-07T00:00:00"/>
    <m/>
    <m/>
    <m/>
    <s v="42047474"/>
    <s v="בורג רז"/>
    <s v="062540745"/>
    <s v="3"/>
    <n v="5015"/>
    <s v="ILS"/>
    <n v="5015"/>
    <n v="96"/>
    <n v="4773.6000000000004"/>
    <n v="4773.6000000000004"/>
    <n v="200.6"/>
    <s v=""/>
    <x v="661"/>
    <s v=""/>
    <n v="0"/>
    <s v="@FM@"/>
    <s v="23"/>
    <s v="57"/>
    <s v="043545631"/>
    <s v=""/>
    <s v=""/>
    <n v="200.6"/>
    <d v="2022-07-07T00:00:00"/>
    <d v="2025-12-31T00:00:00"/>
    <n v="41"/>
    <n v="36"/>
    <n v="4"/>
    <n v="96"/>
    <n v="0.87804878048780488"/>
    <x v="1"/>
    <x v="2"/>
  </r>
  <r>
    <m/>
    <m/>
    <x v="727"/>
    <x v="2"/>
    <s v="0800"/>
    <s v=""/>
    <d v="2022-07-14T00:00:00"/>
    <m/>
    <m/>
    <m/>
    <s v="42205668"/>
    <s v="דניאל עדי"/>
    <s v="033137795"/>
    <s v="3"/>
    <n v="40974.699999999997"/>
    <s v="ILS"/>
    <n v="40974.699999999997"/>
    <n v="95.06"/>
    <n v="38738.699999999997"/>
    <n v="38738.699999999997"/>
    <n v="2029.6"/>
    <s v=""/>
    <x v="662"/>
    <s v=""/>
    <n v="0"/>
    <s v="@FM@"/>
    <s v="23"/>
    <s v="57"/>
    <s v="043545631"/>
    <s v=""/>
    <s v=""/>
    <n v="2029.6"/>
    <d v="2022-07-14T00:00:00"/>
    <d v="2025-12-31T00:00:00"/>
    <n v="41"/>
    <n v="36"/>
    <n v="4"/>
    <n v="95.06"/>
    <n v="0.87804878048780488"/>
    <x v="1"/>
    <x v="2"/>
  </r>
  <r>
    <m/>
    <m/>
    <x v="728"/>
    <x v="2"/>
    <s v="0800"/>
    <s v=""/>
    <d v="2022-07-14T00:00:00"/>
    <m/>
    <m/>
    <m/>
    <s v="40480383"/>
    <s v="ע. נדב פרחים ועיצובים בע&quot;מ"/>
    <s v="513626887"/>
    <s v="3"/>
    <n v="41418"/>
    <s v="ILS"/>
    <n v="41418"/>
    <n v="97.33"/>
    <n v="39992.94"/>
    <n v="39904.32"/>
    <n v="1104.48"/>
    <s v=""/>
    <x v="663"/>
    <s v=""/>
    <n v="0"/>
    <s v="@FM@"/>
    <s v="23"/>
    <s v="57"/>
    <s v="043545631"/>
    <s v=""/>
    <s v="אורית לוי"/>
    <n v="1104.48"/>
    <d v="2022-07-14T00:00:00"/>
    <d v="2025-12-31T00:00:00"/>
    <n v="41"/>
    <n v="36"/>
    <n v="4"/>
    <n v="97.33"/>
    <n v="0.87804878048780488"/>
    <x v="1"/>
    <x v="2"/>
  </r>
  <r>
    <m/>
    <m/>
    <x v="729"/>
    <x v="0"/>
    <s v="0800"/>
    <s v=""/>
    <d v="2022-07-31T00:00:00"/>
    <m/>
    <m/>
    <m/>
    <s v="40001608"/>
    <s v="חיון טכנולוגיות בע&quot;מ"/>
    <s v="520041930"/>
    <s v="3"/>
    <n v="9997.1200000000008"/>
    <s v="ILS"/>
    <n v="9997.1200000000008"/>
    <n v="95.48"/>
    <n v="9412.15"/>
    <n v="9540.23"/>
    <n v="584.97"/>
    <s v=""/>
    <x v="664"/>
    <s v="X"/>
    <n v="0"/>
    <s v="@FM@"/>
    <s v="07"/>
    <s v=""/>
    <s v="043545631"/>
    <s v=""/>
    <s v="רות ימית בן נון"/>
    <n v="584.97"/>
    <d v="2022-07-31T00:00:00"/>
    <d v="2025-12-31T00:00:00"/>
    <n v="41"/>
    <n v="36"/>
    <n v="4"/>
    <n v="95.48"/>
    <n v="0.87804878048780488"/>
    <x v="1"/>
    <x v="2"/>
  </r>
  <r>
    <m/>
    <m/>
    <x v="730"/>
    <x v="2"/>
    <s v="0800"/>
    <s v=""/>
    <d v="2022-08-02T00:00:00"/>
    <m/>
    <m/>
    <m/>
    <s v="70031581"/>
    <s v="ועד מרכזי משרד המשפטים"/>
    <s v=""/>
    <s v="3"/>
    <n v="837550"/>
    <s v="ILS"/>
    <n v="837550"/>
    <n v="99.87"/>
    <n v="836500"/>
    <n v="836500"/>
    <n v="1050"/>
    <s v=""/>
    <x v="665"/>
    <s v=""/>
    <n v="0"/>
    <s v="@FM@"/>
    <s v="88"/>
    <s v=""/>
    <s v="043545631"/>
    <s v=""/>
    <s v=""/>
    <n v="1050"/>
    <d v="2022-08-02T00:00:00"/>
    <d v="2025-12-31T00:00:00"/>
    <n v="40"/>
    <n v="36"/>
    <n v="4"/>
    <n v="99.87"/>
    <n v="0.9"/>
    <x v="1"/>
    <x v="2"/>
  </r>
  <r>
    <m/>
    <m/>
    <x v="731"/>
    <x v="2"/>
    <s v="0800"/>
    <s v=""/>
    <d v="2022-08-02T00:00:00"/>
    <m/>
    <m/>
    <m/>
    <s v="70000071"/>
    <s v="ועד פרקליטים - פרקליטות מרכז"/>
    <s v=""/>
    <s v="3"/>
    <n v="37450"/>
    <s v="ILS"/>
    <n v="37450"/>
    <n v="98.13"/>
    <n v="36750"/>
    <n v="36750"/>
    <n v="700"/>
    <s v=""/>
    <x v="666"/>
    <s v=""/>
    <n v="0"/>
    <s v="@FM@"/>
    <s v="88"/>
    <s v=""/>
    <s v="043545631"/>
    <s v=""/>
    <s v=""/>
    <n v="700"/>
    <d v="2022-08-02T00:00:00"/>
    <d v="2025-12-31T00:00:00"/>
    <n v="40"/>
    <n v="36"/>
    <n v="4"/>
    <n v="98.13"/>
    <n v="0.9"/>
    <x v="1"/>
    <x v="2"/>
  </r>
  <r>
    <m/>
    <m/>
    <x v="732"/>
    <x v="2"/>
    <s v="0800"/>
    <s v=""/>
    <d v="2022-08-02T00:00:00"/>
    <m/>
    <m/>
    <m/>
    <s v="70000063"/>
    <s v="ועד ארצי רישום מקרקעין"/>
    <s v=""/>
    <s v="3"/>
    <n v="101150"/>
    <s v="ILS"/>
    <n v="101150"/>
    <n v="99.31"/>
    <n v="100450"/>
    <n v="100450"/>
    <n v="700"/>
    <s v=""/>
    <x v="667"/>
    <s v=""/>
    <n v="0"/>
    <s v="@FM@"/>
    <s v="88"/>
    <s v=""/>
    <s v="043545631"/>
    <s v=""/>
    <s v=""/>
    <n v="700"/>
    <d v="2022-08-02T00:00:00"/>
    <d v="2025-12-31T00:00:00"/>
    <n v="40"/>
    <n v="36"/>
    <n v="4"/>
    <n v="99.31"/>
    <n v="0.9"/>
    <x v="1"/>
    <x v="2"/>
  </r>
  <r>
    <m/>
    <m/>
    <x v="733"/>
    <x v="2"/>
    <s v="0800"/>
    <s v=""/>
    <d v="2022-08-11T00:00:00"/>
    <d v="2023-08-14T00:00:00"/>
    <d v="2025-12-31T00:00:00"/>
    <m/>
    <s v="42364312"/>
    <s v="נוימן דורית"/>
    <s v="059271429"/>
    <s v="3"/>
    <n v="20459.54"/>
    <s v="ILS"/>
    <n v="20459.54"/>
    <n v="47.27"/>
    <n v="9679.82"/>
    <n v="9680.64"/>
    <n v="0"/>
    <s v=""/>
    <x v="668"/>
    <s v=""/>
    <n v="0"/>
    <s v="@FM@"/>
    <s v="23"/>
    <s v="57"/>
    <s v="043545631"/>
    <s v="  9,213.47"/>
    <s v="מנשה חי מלול"/>
    <n v="10778.92"/>
    <d v="2023-08-14T00:00:00"/>
    <d v="2025-12-31T00:00:00"/>
    <n v="28"/>
    <n v="23"/>
    <n v="4"/>
    <n v="47.27"/>
    <n v="0.8214285714285714"/>
    <x v="0"/>
    <x v="2"/>
  </r>
  <r>
    <m/>
    <m/>
    <x v="734"/>
    <x v="0"/>
    <s v="0800"/>
    <s v=""/>
    <d v="2022-08-15T00:00:00"/>
    <m/>
    <m/>
    <m/>
    <s v="40328129"/>
    <s v="ד.מ. )0003( הנדסה בע&quot;מ"/>
    <s v="513228726"/>
    <s v="3"/>
    <n v="3872.76"/>
    <s v="ILS"/>
    <n v="3872.76"/>
    <n v="0"/>
    <n v="0"/>
    <n v="0"/>
    <n v="3872.76"/>
    <s v=""/>
    <x v="669"/>
    <s v=""/>
    <n v="0"/>
    <s v="@FM@"/>
    <s v="23"/>
    <s v="57"/>
    <s v="043545631"/>
    <s v=""/>
    <s v="אמיר סרחאן"/>
    <n v="3872.76"/>
    <d v="2022-08-15T00:00:00"/>
    <d v="2025-12-31T00:00:00"/>
    <n v="40"/>
    <n v="35"/>
    <n v="4"/>
    <n v="0"/>
    <n v="0.875"/>
    <x v="0"/>
    <x v="2"/>
  </r>
  <r>
    <m/>
    <m/>
    <x v="735"/>
    <x v="0"/>
    <s v="0800"/>
    <s v=""/>
    <d v="2022-08-15T00:00:00"/>
    <d v="2025-02-24T00:00:00"/>
    <d v="2025-08-07T00:00:00"/>
    <m/>
    <s v="40544510"/>
    <s v="הרוש דוד חיים"/>
    <s v="057788507"/>
    <s v="3"/>
    <n v="151006.85"/>
    <s v="ILS"/>
    <n v="151006.85"/>
    <n v="78.28"/>
    <n v="117864.44"/>
    <n v="117272.65"/>
    <n v="32200.01"/>
    <s v=""/>
    <x v="670"/>
    <s v=""/>
    <n v="0"/>
    <s v="@FM@"/>
    <s v="07"/>
    <s v=""/>
    <s v="043545631"/>
    <s v=""/>
    <s v="דנה אוטמזגין"/>
    <n v="32200.01"/>
    <d v="2025-02-24T00:00:00"/>
    <d v="2025-08-07T00:00:00"/>
    <n v="5"/>
    <n v="5"/>
    <n v="0"/>
    <n v="78.28"/>
    <n v="1"/>
    <x v="1"/>
    <x v="2"/>
  </r>
  <r>
    <m/>
    <m/>
    <x v="736"/>
    <x v="0"/>
    <s v="0800"/>
    <s v=""/>
    <d v="2022-09-07T00:00:00"/>
    <m/>
    <m/>
    <m/>
    <s v="40001103"/>
    <s v="קרביץ )4791( בעמ"/>
    <s v="510674039"/>
    <s v="3"/>
    <n v="1830.48"/>
    <s v="ILS"/>
    <n v="1830.48"/>
    <n v="27.11"/>
    <n v="493.07"/>
    <n v="529.14"/>
    <n v="1547.03"/>
    <s v=""/>
    <x v="671"/>
    <s v="X"/>
    <n v="0"/>
    <s v="@FM@"/>
    <s v="07"/>
    <s v=""/>
    <s v="043545631"/>
    <s v=""/>
    <s v="לילית ביטון"/>
    <n v="1337.41"/>
    <d v="2022-09-07T00:00:00"/>
    <d v="2025-12-31T00:00:00"/>
    <n v="39"/>
    <n v="34"/>
    <n v="4"/>
    <n v="27.11"/>
    <n v="0.87179487179487181"/>
    <x v="0"/>
    <x v="2"/>
  </r>
  <r>
    <m/>
    <m/>
    <x v="737"/>
    <x v="0"/>
    <s v="0800"/>
    <s v=""/>
    <d v="2022-09-07T00:00:00"/>
    <m/>
    <m/>
    <m/>
    <s v="40001103"/>
    <s v="קרביץ )4791( בעמ"/>
    <s v="510674039"/>
    <s v="3"/>
    <n v="2217.06"/>
    <s v="ILS"/>
    <n v="2217.06"/>
    <n v="55.3"/>
    <n v="1221.1300000000001"/>
    <n v="1310.44"/>
    <n v="1151.7"/>
    <s v=""/>
    <x v="672"/>
    <s v="X"/>
    <n v="0"/>
    <s v="@FM@"/>
    <s v="07"/>
    <s v=""/>
    <s v="043545631"/>
    <s v=""/>
    <s v=""/>
    <n v="995.66"/>
    <d v="2022-09-07T00:00:00"/>
    <d v="2025-12-31T00:00:00"/>
    <n v="39"/>
    <n v="34"/>
    <n v="4"/>
    <n v="55.3"/>
    <n v="0.87179487179487181"/>
    <x v="1"/>
    <x v="2"/>
  </r>
  <r>
    <m/>
    <m/>
    <x v="738"/>
    <x v="0"/>
    <s v="0800"/>
    <s v=""/>
    <d v="2022-09-29T00:00:00"/>
    <m/>
    <m/>
    <m/>
    <s v="40003692"/>
    <s v="טופ-ליין יבוא ושיווק רהיטים בע&quot;מ"/>
    <s v="511613564"/>
    <s v="3"/>
    <n v="1781481.26"/>
    <s v="ILS"/>
    <n v="1781481.26"/>
    <n v="98.34"/>
    <n v="1739353.84"/>
    <n v="1800265.81"/>
    <n v="34329.760000000002"/>
    <s v=""/>
    <x v="673"/>
    <s v="X"/>
    <n v="0"/>
    <s v="@FM@"/>
    <s v="07"/>
    <s v=""/>
    <s v="043545631"/>
    <s v=""/>
    <s v="אברהם לוי"/>
    <n v="29533.1"/>
    <d v="2022-09-29T00:00:00"/>
    <d v="2025-12-31T00:00:00"/>
    <n v="39"/>
    <n v="34"/>
    <n v="4"/>
    <n v="98.34"/>
    <n v="0.87179487179487181"/>
    <x v="1"/>
    <x v="2"/>
  </r>
  <r>
    <m/>
    <m/>
    <x v="739"/>
    <x v="2"/>
    <s v="0800"/>
    <s v=""/>
    <d v="2022-10-21T00:00:00"/>
    <m/>
    <m/>
    <m/>
    <s v="10000021"/>
    <s v="לשכת הפירסום הממשלתי"/>
    <s v=""/>
    <s v="3"/>
    <n v="950000"/>
    <s v="ILS"/>
    <n v="950000"/>
    <n v="65.2"/>
    <n v="619400"/>
    <n v="612758.19999999995"/>
    <n v="330600"/>
    <s v=""/>
    <x v="674"/>
    <s v=""/>
    <n v="0"/>
    <s v="@FM@"/>
    <s v="85"/>
    <s v=""/>
    <s v="043545631"/>
    <s v=""/>
    <s v=""/>
    <n v="330600"/>
    <d v="2022-10-21T00:00:00"/>
    <d v="2025-12-31T00:00:00"/>
    <n v="38"/>
    <n v="33"/>
    <n v="4"/>
    <n v="65.2"/>
    <n v="0.86842105263157898"/>
    <x v="1"/>
    <x v="2"/>
  </r>
  <r>
    <m/>
    <m/>
    <x v="740"/>
    <x v="0"/>
    <s v="0800"/>
    <s v=""/>
    <d v="2022-11-02T00:00:00"/>
    <m/>
    <m/>
    <m/>
    <s v="41962166"/>
    <s v="מארק אופנהיימר דקלה"/>
    <s v="025545336"/>
    <s v="3"/>
    <n v="2253.83"/>
    <s v="ILS"/>
    <n v="2253.83"/>
    <n v="80"/>
    <n v="1800"/>
    <n v="1800"/>
    <n v="453.83"/>
    <s v=""/>
    <x v="675"/>
    <s v=""/>
    <n v="0"/>
    <s v="@FM@"/>
    <s v="07"/>
    <s v=""/>
    <s v="043545631"/>
    <s v=""/>
    <s v="אמיר סרחאן"/>
    <n v="453.83"/>
    <d v="2022-11-02T00:00:00"/>
    <d v="2025-12-31T00:00:00"/>
    <n v="37"/>
    <n v="33"/>
    <n v="4"/>
    <n v="80"/>
    <n v="0.89189189189189189"/>
    <x v="1"/>
    <x v="2"/>
  </r>
  <r>
    <m/>
    <m/>
    <x v="741"/>
    <x v="0"/>
    <s v="0800"/>
    <s v=""/>
    <d v="2022-11-02T00:00:00"/>
    <d v="2022-10-26T00:00:00"/>
    <d v="2025-10-21T00:00:00"/>
    <m/>
    <s v="40532585"/>
    <s v="רוגטקה - ניהול קמפיינים ברשת בע&quot;מ"/>
    <s v="514000835"/>
    <s v="3"/>
    <n v="94447.9"/>
    <s v="ILS"/>
    <n v="94447.9"/>
    <n v="26.14"/>
    <n v="24606.03"/>
    <n v="24606.03"/>
    <n v="69841.87"/>
    <s v=""/>
    <x v="676"/>
    <s v=""/>
    <n v="0"/>
    <s v="@FM@"/>
    <s v="07"/>
    <s v=""/>
    <s v="043545631"/>
    <s v=""/>
    <s v="דנה אוטמזגין"/>
    <n v="69841.87"/>
    <d v="2022-10-26T00:00:00"/>
    <d v="2025-10-21T00:00:00"/>
    <n v="35"/>
    <n v="33"/>
    <n v="2"/>
    <n v="26.14"/>
    <n v="0.94285714285714284"/>
    <x v="0"/>
    <x v="2"/>
  </r>
  <r>
    <m/>
    <m/>
    <x v="742"/>
    <x v="0"/>
    <s v="0800"/>
    <s v=""/>
    <d v="2022-11-14T00:00:00"/>
    <m/>
    <m/>
    <m/>
    <s v="40004164"/>
    <s v="פז קמעונאות ואנרגיה בע&quot;מ"/>
    <s v="510216054"/>
    <s v="3"/>
    <n v="49751.15"/>
    <s v="ILS"/>
    <n v="49751.15"/>
    <n v="72.459999999999994"/>
    <n v="36051.56"/>
    <n v="34564.11"/>
    <n v="13699.59"/>
    <s v=""/>
    <x v="677"/>
    <s v=""/>
    <n v="0"/>
    <s v="@FM@"/>
    <s v="07"/>
    <s v=""/>
    <s v="043545631"/>
    <s v=""/>
    <s v="אמיר סרחאן"/>
    <n v="13699.59"/>
    <d v="2022-11-14T00:00:00"/>
    <d v="2025-12-31T00:00:00"/>
    <n v="37"/>
    <n v="32"/>
    <n v="4"/>
    <n v="72.459999999999994"/>
    <n v="0.86486486486486491"/>
    <x v="1"/>
    <x v="2"/>
  </r>
  <r>
    <m/>
    <m/>
    <x v="743"/>
    <x v="2"/>
    <s v="0800"/>
    <s v=""/>
    <d v="2022-11-14T00:00:00"/>
    <m/>
    <m/>
    <m/>
    <s v="41609461"/>
    <s v="מוטי דפוס צבעי הקשת בע&quot;מ"/>
    <s v="515788024"/>
    <s v="3"/>
    <n v="807.12"/>
    <s v="ILS"/>
    <n v="807.12"/>
    <n v="0"/>
    <n v="0"/>
    <n v="0"/>
    <n v="807.12"/>
    <s v=""/>
    <x v="678"/>
    <s v=""/>
    <n v="0"/>
    <s v="@FM@"/>
    <s v="23"/>
    <s v="57"/>
    <s v="043545631"/>
    <s v=""/>
    <s v=""/>
    <n v="807.12"/>
    <d v="2022-11-14T00:00:00"/>
    <d v="2025-12-31T00:00:00"/>
    <n v="37"/>
    <n v="32"/>
    <n v="4"/>
    <n v="0"/>
    <n v="0.86486486486486491"/>
    <x v="0"/>
    <x v="2"/>
  </r>
  <r>
    <m/>
    <m/>
    <x v="744"/>
    <x v="2"/>
    <s v="0800"/>
    <s v=""/>
    <d v="2022-11-15T00:00:00"/>
    <m/>
    <m/>
    <m/>
    <s v="41332424"/>
    <s v="כרם ניהול בתי מלון בע&quot;מ"/>
    <s v="515243244"/>
    <s v="3"/>
    <n v="15494"/>
    <s v="ILS"/>
    <n v="15494"/>
    <n v="95.29"/>
    <n v="14660.1"/>
    <n v="14660.1"/>
    <n v="731.6"/>
    <s v=""/>
    <x v="679"/>
    <s v=""/>
    <n v="0"/>
    <s v="@FM@"/>
    <s v="23"/>
    <s v="57"/>
    <s v="043545631"/>
    <s v=""/>
    <s v="אילן כהן"/>
    <n v="731.6"/>
    <d v="2022-11-15T00:00:00"/>
    <d v="2025-12-31T00:00:00"/>
    <n v="37"/>
    <n v="32"/>
    <n v="4"/>
    <n v="95.29"/>
    <n v="0.86486486486486491"/>
    <x v="1"/>
    <x v="2"/>
  </r>
  <r>
    <m/>
    <m/>
    <x v="745"/>
    <x v="2"/>
    <s v="0800"/>
    <s v=""/>
    <d v="2022-11-15T00:00:00"/>
    <m/>
    <m/>
    <m/>
    <s v="40480383"/>
    <s v="ע. נדב פרחים ועיצובים בע&quot;מ"/>
    <s v="513626887"/>
    <s v="3"/>
    <n v="50391.9"/>
    <s v="ILS"/>
    <n v="50391.9"/>
    <n v="0"/>
    <n v="0"/>
    <n v="0"/>
    <n v="50391.9"/>
    <s v=""/>
    <x v="680"/>
    <s v=""/>
    <n v="0"/>
    <s v="@FM@"/>
    <s v="23"/>
    <s v="57"/>
    <s v="043545631"/>
    <s v=""/>
    <s v="אורית לוי"/>
    <n v="50391.9"/>
    <d v="2022-11-15T00:00:00"/>
    <d v="2025-12-31T00:00:00"/>
    <n v="37"/>
    <n v="32"/>
    <n v="4"/>
    <n v="0"/>
    <n v="0.86486486486486491"/>
    <x v="0"/>
    <x v="2"/>
  </r>
  <r>
    <m/>
    <m/>
    <x v="746"/>
    <x v="2"/>
    <s v="0800"/>
    <s v=""/>
    <d v="2022-11-15T00:00:00"/>
    <m/>
    <m/>
    <m/>
    <s v="40011045"/>
    <s v="הוט - מערכות תקשורת בע&quot;מ"/>
    <s v="520040072"/>
    <s v="3"/>
    <n v="3874.2"/>
    <s v="ILS"/>
    <n v="3874.2"/>
    <n v="73.33"/>
    <n v="2831.4"/>
    <n v="2831.4"/>
    <n v="1038.4000000000001"/>
    <s v=""/>
    <x v="681"/>
    <s v=""/>
    <n v="0"/>
    <s v="@FM@"/>
    <s v="23"/>
    <s v="57"/>
    <s v="043545631"/>
    <s v=""/>
    <s v="הדס לוגסי זקו"/>
    <n v="1038.4000000000001"/>
    <d v="2022-11-15T00:00:00"/>
    <d v="2025-12-31T00:00:00"/>
    <n v="37"/>
    <n v="32"/>
    <n v="4"/>
    <n v="73.33"/>
    <n v="0.86486486486486491"/>
    <x v="1"/>
    <x v="2"/>
  </r>
  <r>
    <m/>
    <m/>
    <x v="747"/>
    <x v="2"/>
    <s v="0800"/>
    <s v=""/>
    <d v="2022-11-17T00:00:00"/>
    <m/>
    <m/>
    <m/>
    <s v="10000021"/>
    <s v="לשכת הפירסום הממשלתי"/>
    <s v=""/>
    <s v="3"/>
    <n v="150000"/>
    <s v="ILS"/>
    <n v="150000"/>
    <n v="26.7"/>
    <n v="40050"/>
    <n v="40000"/>
    <n v="109950"/>
    <s v=""/>
    <x v="682"/>
    <s v=""/>
    <n v="0"/>
    <s v="@FM@"/>
    <s v="23"/>
    <s v="12"/>
    <s v="043545631"/>
    <s v=""/>
    <s v=""/>
    <n v="109950"/>
    <d v="2022-11-17T00:00:00"/>
    <d v="2025-12-31T00:00:00"/>
    <n v="37"/>
    <n v="32"/>
    <n v="4"/>
    <n v="26.7"/>
    <n v="0.86486486486486491"/>
    <x v="0"/>
    <x v="2"/>
  </r>
  <r>
    <m/>
    <m/>
    <x v="748"/>
    <x v="2"/>
    <s v="0800"/>
    <s v=""/>
    <d v="2022-11-23T00:00:00"/>
    <d v="2022-10-30T00:00:00"/>
    <d v="2024-07-31T00:00:00"/>
    <m/>
    <s v="40004927"/>
    <s v="מחצית היובל בע&quot;מ"/>
    <s v="512686114"/>
    <s v="3"/>
    <n v="922059.84"/>
    <s v="ILS"/>
    <n v="922059.84"/>
    <n v="59.6"/>
    <n v="545179.62"/>
    <n v="543093.81000000006"/>
    <n v="372512.18"/>
    <s v=""/>
    <x v="683"/>
    <s v=""/>
    <n v="0"/>
    <s v="@FM@"/>
    <s v="23"/>
    <s v="01"/>
    <s v="043545631"/>
    <s v=""/>
    <s v="עוזי נעים"/>
    <n v="372512.17"/>
    <d v="2022-10-30T00:00:00"/>
    <d v="2024-07-31T00:00:00"/>
    <n v="21"/>
    <n v="33"/>
    <n v="-12"/>
    <n v="59.6"/>
    <n v="1.5714285714285714"/>
    <x v="1"/>
    <x v="2"/>
  </r>
  <r>
    <m/>
    <m/>
    <x v="749"/>
    <x v="2"/>
    <s v="0800"/>
    <s v=""/>
    <d v="2022-11-23T00:00:00"/>
    <m/>
    <m/>
    <m/>
    <s v="41634039"/>
    <s v="וירטו"/>
    <s v="558343091"/>
    <s v="3"/>
    <n v="32096"/>
    <s v="ILS"/>
    <n v="32096"/>
    <n v="0"/>
    <n v="0"/>
    <n v="0"/>
    <n v="32096"/>
    <s v=""/>
    <x v="684"/>
    <s v=""/>
    <n v="0"/>
    <s v="@FM@"/>
    <s v="23"/>
    <s v="57"/>
    <s v="043545631"/>
    <s v=""/>
    <s v=""/>
    <n v="32096"/>
    <d v="2022-11-23T00:00:00"/>
    <d v="2025-12-31T00:00:00"/>
    <n v="37"/>
    <n v="32"/>
    <n v="4"/>
    <n v="0"/>
    <n v="0.86486486486486491"/>
    <x v="0"/>
    <x v="2"/>
  </r>
  <r>
    <m/>
    <m/>
    <x v="750"/>
    <x v="2"/>
    <s v="0800"/>
    <s v=""/>
    <d v="2022-11-23T00:00:00"/>
    <m/>
    <m/>
    <m/>
    <s v="41338807"/>
    <s v="רמות ניהול ואחזקה קרסו באר שבע בע&quot;מ"/>
    <s v="515214518"/>
    <s v="3"/>
    <n v="1827.58"/>
    <s v="ILS"/>
    <n v="1827.58"/>
    <n v="0"/>
    <n v="0"/>
    <n v="0"/>
    <n v="1827.58"/>
    <s v=""/>
    <x v="685"/>
    <s v=""/>
    <n v="0"/>
    <s v="@FM@"/>
    <s v="23"/>
    <s v="57"/>
    <s v="043545631"/>
    <s v=""/>
    <s v=""/>
    <n v="1827.58"/>
    <d v="2022-11-23T00:00:00"/>
    <d v="2025-12-31T00:00:00"/>
    <n v="37"/>
    <n v="32"/>
    <n v="4"/>
    <n v="0"/>
    <n v="0.86486486486486491"/>
    <x v="0"/>
    <x v="2"/>
  </r>
  <r>
    <m/>
    <m/>
    <x v="751"/>
    <x v="0"/>
    <s v="0800"/>
    <s v=""/>
    <d v="2022-11-23T00:00:00"/>
    <m/>
    <m/>
    <m/>
    <s v="40167927"/>
    <s v="איקן - מס בע&quot;מ"/>
    <s v="512495706"/>
    <s v="3"/>
    <n v="34588.129999999997"/>
    <s v="ILS"/>
    <n v="34588.129999999997"/>
    <n v="82.44"/>
    <n v="28449.87"/>
    <n v="28449.87"/>
    <n v="6111.33"/>
    <s v=""/>
    <x v="686"/>
    <s v=""/>
    <n v="0"/>
    <s v="@FM@"/>
    <s v="07"/>
    <s v=""/>
    <s v="043545631"/>
    <s v=""/>
    <s v="נפתלי ג'רפי"/>
    <n v="6111.33"/>
    <d v="2022-11-23T00:00:00"/>
    <d v="2025-12-31T00:00:00"/>
    <n v="37"/>
    <n v="32"/>
    <n v="4"/>
    <n v="82.44"/>
    <n v="0.86486486486486491"/>
    <x v="1"/>
    <x v="2"/>
  </r>
  <r>
    <m/>
    <m/>
    <x v="752"/>
    <x v="0"/>
    <s v="0800"/>
    <s v=""/>
    <d v="2022-11-29T00:00:00"/>
    <m/>
    <m/>
    <m/>
    <s v="40188396"/>
    <s v="אור - סריקה ותווינים בע&quot;מ"/>
    <s v="511781213"/>
    <s v="3"/>
    <n v="50427.360000000001"/>
    <s v="ILS"/>
    <n v="50427.360000000001"/>
    <n v="11.87"/>
    <n v="5987.68"/>
    <n v="5984.64"/>
    <n v="44442.720000000001"/>
    <s v=""/>
    <x v="687"/>
    <s v=""/>
    <n v="0"/>
    <s v="@FM@"/>
    <s v="23"/>
    <s v="57"/>
    <s v="043545631"/>
    <s v=" 37,068.92"/>
    <s v="עוזי נעים"/>
    <n v="44442.720000000001"/>
    <d v="2022-11-29T00:00:00"/>
    <d v="2025-12-31T00:00:00"/>
    <n v="37"/>
    <n v="32"/>
    <n v="4"/>
    <n v="11.87"/>
    <n v="0.86486486486486491"/>
    <x v="0"/>
    <x v="2"/>
  </r>
  <r>
    <m/>
    <m/>
    <x v="753"/>
    <x v="2"/>
    <s v="0800"/>
    <s v=""/>
    <d v="2022-11-29T00:00:00"/>
    <m/>
    <m/>
    <m/>
    <s v="41537843"/>
    <s v="פ.ק. אלקטרה בע&quot;מ"/>
    <s v="515703858"/>
    <s v="3"/>
    <n v="11476.44"/>
    <s v="ILS"/>
    <n v="11476.44"/>
    <n v="0"/>
    <n v="0"/>
    <n v="0"/>
    <n v="11476.44"/>
    <s v=""/>
    <x v="688"/>
    <s v=""/>
    <n v="0"/>
    <s v="@FM@"/>
    <s v="23"/>
    <s v="57"/>
    <s v="043545631"/>
    <s v=""/>
    <s v="אמיר סרחאן"/>
    <n v="11476.44"/>
    <d v="2022-11-29T00:00:00"/>
    <d v="2025-12-31T00:00:00"/>
    <n v="37"/>
    <n v="32"/>
    <n v="4"/>
    <n v="0"/>
    <n v="0.86486486486486491"/>
    <x v="0"/>
    <x v="2"/>
  </r>
  <r>
    <m/>
    <m/>
    <x v="754"/>
    <x v="2"/>
    <s v="0800"/>
    <s v=""/>
    <d v="2022-11-30T00:00:00"/>
    <m/>
    <m/>
    <m/>
    <s v="41537843"/>
    <s v="פ.ק. אלקטרה בע&quot;מ"/>
    <s v="515703858"/>
    <s v="3"/>
    <n v="3930.67"/>
    <s v="ILS"/>
    <n v="3930.67"/>
    <n v="74.64"/>
    <n v="2927.67"/>
    <n v="2927.67"/>
    <n v="1003"/>
    <s v=""/>
    <x v="689"/>
    <s v=""/>
    <n v="0"/>
    <s v="@FM@"/>
    <s v="23"/>
    <s v="57"/>
    <s v="043545631"/>
    <s v=""/>
    <s v="אמיר סרחאן"/>
    <n v="1003"/>
    <d v="2022-11-30T00:00:00"/>
    <d v="2025-12-31T00:00:00"/>
    <n v="37"/>
    <n v="32"/>
    <n v="4"/>
    <n v="74.64"/>
    <n v="0.86486486486486491"/>
    <x v="1"/>
    <x v="2"/>
  </r>
  <r>
    <m/>
    <m/>
    <x v="755"/>
    <x v="2"/>
    <s v="0800"/>
    <s v=""/>
    <d v="2022-12-06T00:00:00"/>
    <m/>
    <m/>
    <m/>
    <s v="40289685"/>
    <s v="אל הלב (ע&quot;ר)"/>
    <s v=""/>
    <s v="3"/>
    <n v="3400"/>
    <s v="ILS"/>
    <n v="3400"/>
    <n v="0"/>
    <n v="0"/>
    <n v="0"/>
    <n v="3400"/>
    <s v=""/>
    <x v="690"/>
    <s v=""/>
    <n v="0"/>
    <s v="@FM@"/>
    <s v="23"/>
    <s v="57"/>
    <s v="043545631"/>
    <s v=""/>
    <s v=""/>
    <n v="3400"/>
    <d v="2022-12-06T00:00:00"/>
    <d v="2025-12-31T00:00:00"/>
    <n v="36"/>
    <n v="31"/>
    <n v="4"/>
    <n v="0"/>
    <n v="0.86111111111111116"/>
    <x v="0"/>
    <x v="2"/>
  </r>
  <r>
    <m/>
    <m/>
    <x v="756"/>
    <x v="0"/>
    <s v="0800"/>
    <s v=""/>
    <d v="2022-12-06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691"/>
    <s v="X"/>
    <n v="0"/>
    <s v="@FM@"/>
    <s v="07"/>
    <s v=""/>
    <s v="043545631"/>
    <s v=""/>
    <s v="נורית יוחאי"/>
    <n v="2527.4499999999998"/>
    <d v="2022-12-06T00:00:00"/>
    <d v="2025-12-31T00:00:00"/>
    <n v="36"/>
    <n v="31"/>
    <n v="4"/>
    <n v="0"/>
    <n v="0.86111111111111116"/>
    <x v="0"/>
    <x v="2"/>
  </r>
  <r>
    <m/>
    <m/>
    <x v="757"/>
    <x v="2"/>
    <s v="0800"/>
    <s v=""/>
    <d v="2022-12-11T00:00:00"/>
    <m/>
    <m/>
    <m/>
    <s v="40993298"/>
    <s v="שרון הדברה ירוקה בע&quot;מ"/>
    <s v="514960459"/>
    <s v="3"/>
    <n v="3540"/>
    <s v="ILS"/>
    <n v="3540"/>
    <n v="0"/>
    <n v="0"/>
    <n v="0"/>
    <n v="3540"/>
    <s v=""/>
    <x v="648"/>
    <s v=""/>
    <n v="0"/>
    <s v="@FM@"/>
    <s v="23"/>
    <s v="57"/>
    <s v="043545631"/>
    <s v=""/>
    <s v=""/>
    <n v="3540"/>
    <d v="2022-12-11T00:00:00"/>
    <d v="2025-12-31T00:00:00"/>
    <n v="36"/>
    <n v="31"/>
    <n v="4"/>
    <n v="0"/>
    <n v="0.86111111111111116"/>
    <x v="0"/>
    <x v="2"/>
  </r>
  <r>
    <m/>
    <m/>
    <x v="758"/>
    <x v="0"/>
    <s v="0800"/>
    <s v=""/>
    <d v="2022-12-12T00:00:00"/>
    <m/>
    <m/>
    <m/>
    <s v="40005151"/>
    <s v="צילומעתיק בעמ"/>
    <s v="520041880"/>
    <s v="3"/>
    <n v="58931.839999999997"/>
    <s v="ILS"/>
    <n v="58931.839999999997"/>
    <n v="0"/>
    <n v="0"/>
    <n v="0"/>
    <n v="57813.78"/>
    <s v=""/>
    <x v="692"/>
    <s v="X"/>
    <n v="0"/>
    <s v="@FM@"/>
    <s v="07"/>
    <s v=""/>
    <s v="043545631"/>
    <s v=""/>
    <s v="חביב עזרן"/>
    <n v="58931.839999999997"/>
    <d v="2022-12-12T00:00:00"/>
    <d v="2025-12-31T00:00:00"/>
    <n v="36"/>
    <n v="31"/>
    <n v="4"/>
    <n v="0"/>
    <n v="0.86111111111111116"/>
    <x v="0"/>
    <x v="2"/>
  </r>
  <r>
    <m/>
    <m/>
    <x v="759"/>
    <x v="2"/>
    <s v="0800"/>
    <s v=""/>
    <d v="2022-12-12T00:00:00"/>
    <m/>
    <m/>
    <m/>
    <s v="40127592"/>
    <s v="בל (ג.י.י.ר.) בע&quot;מ"/>
    <s v="511661746"/>
    <s v="3"/>
    <n v="1977.87"/>
    <s v="ILS"/>
    <n v="1977.87"/>
    <n v="96.26"/>
    <n v="1892.68"/>
    <n v="1875.81"/>
    <n v="74.03"/>
    <s v=""/>
    <x v="693"/>
    <s v=""/>
    <n v="0"/>
    <s v="@FM@"/>
    <s v="23"/>
    <s v="57"/>
    <s v="043545631"/>
    <s v=""/>
    <s v=""/>
    <n v="74.03"/>
    <d v="2022-12-12T00:00:00"/>
    <d v="2025-12-31T00:00:00"/>
    <n v="36"/>
    <n v="31"/>
    <n v="4"/>
    <n v="96.26"/>
    <n v="0.86111111111111116"/>
    <x v="1"/>
    <x v="2"/>
  </r>
  <r>
    <m/>
    <m/>
    <x v="760"/>
    <x v="2"/>
    <s v="0800"/>
    <s v=""/>
    <d v="2022-12-12T00:00:00"/>
    <m/>
    <m/>
    <m/>
    <s v="40943594"/>
    <s v="פרוייקט נובה - ניהול בשירות הקהילה"/>
    <s v=""/>
    <s v="3"/>
    <n v="34114"/>
    <s v="ILS"/>
    <n v="34114"/>
    <n v="0"/>
    <n v="0"/>
    <n v="0"/>
    <n v="34114"/>
    <s v=""/>
    <x v="694"/>
    <s v=""/>
    <n v="0"/>
    <s v="@FM@"/>
    <s v="23"/>
    <s v="57"/>
    <s v="043545631"/>
    <s v=""/>
    <s v=""/>
    <n v="34114"/>
    <d v="2022-12-12T00:00:00"/>
    <d v="2025-12-31T00:00:00"/>
    <n v="36"/>
    <n v="31"/>
    <n v="4"/>
    <n v="0"/>
    <n v="0.86111111111111116"/>
    <x v="0"/>
    <x v="2"/>
  </r>
  <r>
    <m/>
    <m/>
    <x v="761"/>
    <x v="0"/>
    <s v="0800"/>
    <s v=""/>
    <d v="2022-12-13T00:00:00"/>
    <m/>
    <m/>
    <m/>
    <s v="40532585"/>
    <s v="רוגטקה - ניהול קמפיינים ברשת בע&quot;מ"/>
    <s v="514000835"/>
    <s v="3"/>
    <n v="117925.59"/>
    <s v="ILS"/>
    <n v="117925.59"/>
    <n v="57.95"/>
    <n v="67799.98"/>
    <n v="67799.98"/>
    <n v="40846.129999999997"/>
    <s v=""/>
    <x v="695"/>
    <s v=""/>
    <n v="0"/>
    <s v="@FM@"/>
    <s v="07"/>
    <s v=""/>
    <s v="043545631"/>
    <s v=""/>
    <s v="דנה אוטמזגין"/>
    <n v="40846.129999999997"/>
    <d v="2022-12-13T00:00:00"/>
    <d v="2025-12-31T00:00:00"/>
    <n v="36"/>
    <n v="31"/>
    <n v="4"/>
    <n v="57.95"/>
    <n v="0.86111111111111116"/>
    <x v="1"/>
    <x v="2"/>
  </r>
  <r>
    <m/>
    <m/>
    <x v="762"/>
    <x v="2"/>
    <s v="0800"/>
    <s v=""/>
    <d v="2022-12-13T00:00:00"/>
    <m/>
    <m/>
    <m/>
    <s v="40532484"/>
    <s v="ציפורי אירוח ואירועים בע&quot;מ"/>
    <s v="512874512"/>
    <s v="3"/>
    <n v="7788"/>
    <s v="ILS"/>
    <n v="7788"/>
    <n v="0"/>
    <n v="0"/>
    <n v="0"/>
    <n v="7788"/>
    <s v=""/>
    <x v="696"/>
    <s v=""/>
    <n v="0"/>
    <s v="@FM@"/>
    <s v="23"/>
    <s v="57"/>
    <s v="043545631"/>
    <s v=""/>
    <s v=""/>
    <n v="7788"/>
    <d v="2022-12-13T00:00:00"/>
    <d v="2025-12-31T00:00:00"/>
    <n v="36"/>
    <n v="31"/>
    <n v="4"/>
    <n v="0"/>
    <n v="0.86111111111111116"/>
    <x v="0"/>
    <x v="2"/>
  </r>
  <r>
    <m/>
    <m/>
    <x v="763"/>
    <x v="0"/>
    <s v="0800"/>
    <s v=""/>
    <d v="2022-12-27T00:00:00"/>
    <d v="2025-02-24T00:00:00"/>
    <d v="2025-11-24T00:00:00"/>
    <m/>
    <s v="40544510"/>
    <s v="הרוש דוד חיים"/>
    <s v="057788507"/>
    <s v="3"/>
    <n v="150761.85999999999"/>
    <s v="ILS"/>
    <n v="150761.85999999999"/>
    <n v="99.44"/>
    <n v="149328.9"/>
    <n v="149120.57"/>
    <n v="635.36"/>
    <s v=""/>
    <x v="695"/>
    <s v=""/>
    <n v="0"/>
    <s v="@FM@"/>
    <s v="07"/>
    <s v=""/>
    <s v="043545631"/>
    <s v=""/>
    <s v="דנה אוטמזגין"/>
    <n v="635.36"/>
    <d v="2025-02-24T00:00:00"/>
    <d v="2025-11-24T00:00:00"/>
    <n v="9"/>
    <n v="5"/>
    <n v="3"/>
    <n v="99.44"/>
    <n v="0.55555555555555558"/>
    <x v="1"/>
    <x v="2"/>
  </r>
  <r>
    <m/>
    <m/>
    <x v="764"/>
    <x v="2"/>
    <s v="0800"/>
    <s v=""/>
    <d v="2023-02-02T00:00:00"/>
    <m/>
    <m/>
    <m/>
    <s v="40001594"/>
    <s v="מלונות הירדן מ.ה.י. בע&quot;מ"/>
    <s v="520034158"/>
    <s v="3"/>
    <n v="24213.599999999999"/>
    <s v="ILS"/>
    <n v="24213.599999999999"/>
    <n v="85"/>
    <n v="20427.66"/>
    <n v="20421.36"/>
    <n v="3632.04"/>
    <s v=""/>
    <x v="697"/>
    <s v=""/>
    <n v="0"/>
    <s v="@FM@"/>
    <s v="23"/>
    <s v="57"/>
    <s v="043545631"/>
    <s v=""/>
    <s v="נתנאלה בן דוד"/>
    <n v="3632.04"/>
    <d v="2023-02-02T00:00:00"/>
    <d v="2025-12-31T00:00:00"/>
    <n v="34"/>
    <n v="30"/>
    <n v="4"/>
    <n v="85"/>
    <n v="0.88235294117647056"/>
    <x v="1"/>
    <x v="2"/>
  </r>
  <r>
    <m/>
    <m/>
    <x v="765"/>
    <x v="0"/>
    <s v="0800"/>
    <s v=""/>
    <d v="2023-02-07T00:00:00"/>
    <m/>
    <m/>
    <m/>
    <s v="40001103"/>
    <s v="קרביץ )4791( בעמ"/>
    <s v="510674039"/>
    <s v="3"/>
    <n v="24432.25"/>
    <s v="ILS"/>
    <n v="24432.25"/>
    <n v="96.78"/>
    <n v="23909.26"/>
    <n v="25652.31"/>
    <n v="594.01"/>
    <s v=""/>
    <x v="698"/>
    <s v="X"/>
    <n v="0"/>
    <s v="@FM@"/>
    <s v="07"/>
    <s v=""/>
    <s v="043545631"/>
    <s v=""/>
    <s v="אמיר סרחאן"/>
    <n v="513.51"/>
    <d v="2023-02-07T00:00:00"/>
    <d v="2025-12-31T00:00:00"/>
    <n v="34"/>
    <n v="29"/>
    <n v="4"/>
    <n v="96.78"/>
    <n v="0.8529411764705882"/>
    <x v="1"/>
    <x v="2"/>
  </r>
  <r>
    <m/>
    <m/>
    <x v="766"/>
    <x v="0"/>
    <s v="0800"/>
    <s v=""/>
    <d v="2023-02-07T00:00:00"/>
    <m/>
    <m/>
    <m/>
    <s v="40001103"/>
    <s v="קרביץ )4791( בעמ"/>
    <s v="510674039"/>
    <s v="3"/>
    <n v="2097.5700000000002"/>
    <s v="ILS"/>
    <n v="2097.5700000000002"/>
    <n v="90.63"/>
    <n v="1899.08"/>
    <n v="2061.48"/>
    <n v="229.08"/>
    <s v=""/>
    <x v="699"/>
    <s v="X"/>
    <n v="0"/>
    <s v="@FM@"/>
    <s v="07"/>
    <s v=""/>
    <s v="043545631"/>
    <s v=""/>
    <s v="נפתלי ג'רפי"/>
    <n v="198.04"/>
    <d v="2023-02-07T00:00:00"/>
    <d v="2025-12-31T00:00:00"/>
    <n v="34"/>
    <n v="29"/>
    <n v="4"/>
    <n v="90.63"/>
    <n v="0.8529411764705882"/>
    <x v="1"/>
    <x v="2"/>
  </r>
  <r>
    <m/>
    <m/>
    <x v="767"/>
    <x v="2"/>
    <s v="0800"/>
    <s v=""/>
    <d v="2023-02-13T00:00:00"/>
    <m/>
    <m/>
    <m/>
    <s v="40001324"/>
    <s v="מלונות לב דוד בע&quot;מ"/>
    <s v="511792012"/>
    <s v="3"/>
    <n v="20170.919999999998"/>
    <s v="ILS"/>
    <n v="20170.919999999998"/>
    <n v="30"/>
    <n v="6000"/>
    <n v="5800"/>
    <n v="14119.64"/>
    <s v=""/>
    <x v="700"/>
    <s v=""/>
    <n v="0"/>
    <s v="@FM@"/>
    <s v="23"/>
    <s v="57"/>
    <s v="043545631"/>
    <s v=""/>
    <s v=""/>
    <n v="14119.64"/>
    <d v="2023-02-13T00:00:00"/>
    <d v="2025-12-31T00:00:00"/>
    <n v="34"/>
    <n v="29"/>
    <n v="4"/>
    <n v="30"/>
    <n v="0.8529411764705882"/>
    <x v="0"/>
    <x v="2"/>
  </r>
  <r>
    <m/>
    <m/>
    <x v="768"/>
    <x v="2"/>
    <s v="0800"/>
    <s v=""/>
    <d v="2023-02-13T00:00:00"/>
    <m/>
    <m/>
    <m/>
    <s v="10000173"/>
    <s v="המדפיס הממשלתי"/>
    <s v=""/>
    <s v="3"/>
    <n v="9540"/>
    <s v="ILS"/>
    <n v="9540"/>
    <n v="92.87"/>
    <n v="8860"/>
    <n v="8860"/>
    <n v="680"/>
    <s v=""/>
    <x v="701"/>
    <s v=""/>
    <n v="0"/>
    <s v="@FM@"/>
    <s v="85"/>
    <s v=""/>
    <s v="043545631"/>
    <s v=""/>
    <s v=""/>
    <n v="680"/>
    <d v="2023-02-13T00:00:00"/>
    <d v="2025-12-31T00:00:00"/>
    <n v="34"/>
    <n v="29"/>
    <n v="4"/>
    <n v="92.87"/>
    <n v="0.8529411764705882"/>
    <x v="1"/>
    <x v="2"/>
  </r>
  <r>
    <m/>
    <m/>
    <x v="769"/>
    <x v="0"/>
    <s v="0800"/>
    <s v=""/>
    <d v="2023-02-13T00:00:00"/>
    <m/>
    <m/>
    <m/>
    <s v="41915625"/>
    <s v="לייזר מכוני העתקות בע&quot;מ"/>
    <s v="514864370"/>
    <s v="3"/>
    <n v="4265.7"/>
    <s v="ILS"/>
    <n v="4265.7"/>
    <n v="30.84"/>
    <n v="1304.55"/>
    <n v="1294.02"/>
    <n v="2950"/>
    <s v=""/>
    <x v="702"/>
    <s v=""/>
    <n v="0"/>
    <s v="@FM@"/>
    <s v="23"/>
    <s v="57"/>
    <s v="043545631"/>
    <s v=""/>
    <s v="אמיר סרחאן"/>
    <n v="2950"/>
    <d v="2023-02-13T00:00:00"/>
    <d v="2025-12-31T00:00:00"/>
    <n v="34"/>
    <n v="29"/>
    <n v="4"/>
    <n v="30.84"/>
    <n v="0.8529411764705882"/>
    <x v="0"/>
    <x v="2"/>
  </r>
  <r>
    <m/>
    <m/>
    <x v="770"/>
    <x v="2"/>
    <s v="0800"/>
    <s v=""/>
    <d v="2023-02-16T00:00:00"/>
    <m/>
    <m/>
    <m/>
    <s v="40981164"/>
    <s v="אמדדי יגאל"/>
    <s v="029507399"/>
    <s v="3"/>
    <n v="912.6"/>
    <s v="ILS"/>
    <n v="912.6"/>
    <n v="0"/>
    <n v="912.6"/>
    <n v="0"/>
    <n v="912.6"/>
    <s v=""/>
    <x v="703"/>
    <s v=""/>
    <n v="0"/>
    <s v="@FM@"/>
    <s v="23"/>
    <s v="57"/>
    <s v="043545631"/>
    <s v=""/>
    <s v=""/>
    <n v="912.6"/>
    <d v="2023-02-16T00:00:00"/>
    <d v="2025-12-31T00:00:00"/>
    <n v="34"/>
    <n v="29"/>
    <n v="4"/>
    <n v="0"/>
    <n v="0.8529411764705882"/>
    <x v="0"/>
    <x v="2"/>
  </r>
  <r>
    <m/>
    <m/>
    <x v="771"/>
    <x v="0"/>
    <s v="0800"/>
    <s v=""/>
    <d v="2023-02-19T00:00:00"/>
    <m/>
    <m/>
    <m/>
    <s v="42018772"/>
    <s v="פיצה בן הלל בע&quot;מ"/>
    <s v="516124229"/>
    <s v="3"/>
    <n v="13817.09"/>
    <s v="ILS"/>
    <n v="13817.09"/>
    <n v="4.16"/>
    <n v="573.98"/>
    <n v="574.55999999999995"/>
    <n v="13242.52"/>
    <s v=""/>
    <x v="704"/>
    <s v=""/>
    <n v="0"/>
    <s v="@FM@"/>
    <s v="23"/>
    <s v="57"/>
    <s v="043545631"/>
    <s v=" 11,218.82"/>
    <s v=""/>
    <n v="13242.52"/>
    <d v="2023-02-19T00:00:00"/>
    <d v="2025-12-31T00:00:00"/>
    <n v="34"/>
    <n v="29"/>
    <n v="4"/>
    <n v="4.16"/>
    <n v="0.8529411764705882"/>
    <x v="0"/>
    <x v="2"/>
  </r>
  <r>
    <m/>
    <m/>
    <x v="772"/>
    <x v="2"/>
    <s v="0800"/>
    <s v=""/>
    <d v="2023-02-19T00:00:00"/>
    <m/>
    <m/>
    <m/>
    <s v="70031581"/>
    <s v="ועד מרכזי משרד המשפטים"/>
    <s v=""/>
    <s v="3"/>
    <n v="707400"/>
    <s v="ILS"/>
    <n v="707400"/>
    <n v="99.92"/>
    <n v="706800"/>
    <n v="706800"/>
    <n v="600"/>
    <s v=""/>
    <x v="705"/>
    <s v=""/>
    <n v="0"/>
    <s v="@FM@"/>
    <s v="88"/>
    <s v=""/>
    <s v="043545631"/>
    <s v=""/>
    <s v=""/>
    <n v="600"/>
    <d v="2023-02-19T00:00:00"/>
    <d v="2025-12-31T00:00:00"/>
    <n v="34"/>
    <n v="29"/>
    <n v="4"/>
    <n v="99.92"/>
    <n v="0.8529411764705882"/>
    <x v="1"/>
    <x v="2"/>
  </r>
  <r>
    <m/>
    <m/>
    <x v="773"/>
    <x v="2"/>
    <s v="0800"/>
    <s v=""/>
    <d v="2023-02-19T00:00:00"/>
    <m/>
    <m/>
    <m/>
    <s v="70031456"/>
    <s v="ועד פרקליטות מחוז מרכז אזרחי"/>
    <s v=""/>
    <s v="3"/>
    <n v="14100"/>
    <s v="ILS"/>
    <n v="14100"/>
    <n v="0"/>
    <n v="14100"/>
    <n v="0"/>
    <n v="14100"/>
    <s v=""/>
    <x v="706"/>
    <s v=""/>
    <n v="0"/>
    <s v="@FM@"/>
    <s v="88"/>
    <s v=""/>
    <s v="043545631"/>
    <s v=""/>
    <s v=""/>
    <n v="14100"/>
    <d v="2023-02-19T00:00:00"/>
    <d v="2025-12-31T00:00:00"/>
    <n v="34"/>
    <n v="29"/>
    <n v="4"/>
    <n v="0"/>
    <n v="0.8529411764705882"/>
    <x v="0"/>
    <x v="2"/>
  </r>
  <r>
    <m/>
    <m/>
    <x v="774"/>
    <x v="2"/>
    <s v="0800"/>
    <s v=""/>
    <d v="2023-02-20T00:00:00"/>
    <m/>
    <m/>
    <m/>
    <s v="70000066"/>
    <s v="ועד פרקליטות מחוז תל אביב"/>
    <s v=""/>
    <s v="3"/>
    <n v="14700"/>
    <s v="ILS"/>
    <n v="14700"/>
    <n v="0"/>
    <n v="14700"/>
    <n v="0"/>
    <n v="14700"/>
    <s v=""/>
    <x v="707"/>
    <s v=""/>
    <n v="0"/>
    <s v="@FM@"/>
    <s v="88"/>
    <s v=""/>
    <s v="043545631"/>
    <s v=""/>
    <s v=""/>
    <n v="14700"/>
    <d v="2023-02-20T00:00:00"/>
    <d v="2025-12-31T00:00:00"/>
    <n v="34"/>
    <n v="29"/>
    <n v="4"/>
    <n v="0"/>
    <n v="0.8529411764705882"/>
    <x v="0"/>
    <x v="2"/>
  </r>
  <r>
    <m/>
    <m/>
    <x v="775"/>
    <x v="2"/>
    <s v="0800"/>
    <s v=""/>
    <d v="2023-02-20T00:00:00"/>
    <m/>
    <m/>
    <m/>
    <s v="70000063"/>
    <s v="ועד ארצי רישום מקרקעין"/>
    <s v=""/>
    <s v="3"/>
    <n v="77100"/>
    <s v="ILS"/>
    <n v="77100"/>
    <n v="99.61"/>
    <n v="76800"/>
    <n v="76800"/>
    <n v="300"/>
    <s v=""/>
    <x v="708"/>
    <s v=""/>
    <n v="0"/>
    <s v="@FM@"/>
    <s v="88"/>
    <s v=""/>
    <s v="043545631"/>
    <s v=""/>
    <s v=""/>
    <n v="300"/>
    <d v="2023-02-20T00:00:00"/>
    <d v="2025-12-31T00:00:00"/>
    <n v="34"/>
    <n v="29"/>
    <n v="4"/>
    <n v="99.61"/>
    <n v="0.8529411764705882"/>
    <x v="1"/>
    <x v="2"/>
  </r>
  <r>
    <m/>
    <m/>
    <x v="776"/>
    <x v="2"/>
    <s v="0800"/>
    <s v=""/>
    <d v="2023-02-21T00:00:00"/>
    <d v="2023-01-01T00:00:00"/>
    <d v="2025-12-31T00:00:00"/>
    <m/>
    <s v="41003244"/>
    <s v="משרד האוצר/סוכנות נסיעות ממשלתית"/>
    <s v=""/>
    <s v="6"/>
    <n v="1202400"/>
    <s v="ILS"/>
    <n v="1202400"/>
    <n v="81.03"/>
    <n v="1198518.75"/>
    <n v="974249.29"/>
    <n v="83395.91"/>
    <s v=""/>
    <x v="709"/>
    <s v=""/>
    <n v="0"/>
    <s v="@FM@"/>
    <s v="23"/>
    <s v="07"/>
    <s v="043545631"/>
    <s v=""/>
    <s v=""/>
    <n v="83395.91"/>
    <d v="2023-01-01T00:00:00"/>
    <d v="2025-12-31T00:00:00"/>
    <n v="35"/>
    <n v="31"/>
    <n v="4"/>
    <n v="81.03"/>
    <n v="0.88571428571428568"/>
    <x v="1"/>
    <x v="2"/>
  </r>
  <r>
    <m/>
    <m/>
    <x v="777"/>
    <x v="2"/>
    <s v="0800"/>
    <s v=""/>
    <d v="2023-02-21T00:00:00"/>
    <m/>
    <m/>
    <m/>
    <s v="40001324"/>
    <s v="מלונות לב דוד בע&quot;מ"/>
    <s v="511792012"/>
    <s v="3"/>
    <n v="30267"/>
    <s v="ILS"/>
    <n v="30267"/>
    <n v="1.67"/>
    <n v="500.18"/>
    <n v="500.18"/>
    <n v="29762.55"/>
    <s v=""/>
    <x v="710"/>
    <s v=""/>
    <n v="0"/>
    <s v="@FM@"/>
    <s v="23"/>
    <s v="57"/>
    <s v="043545631"/>
    <s v=""/>
    <s v=""/>
    <n v="29762.55"/>
    <d v="2023-02-21T00:00:00"/>
    <d v="2025-12-31T00:00:00"/>
    <n v="34"/>
    <n v="29"/>
    <n v="4"/>
    <n v="1.67"/>
    <n v="0.8529411764705882"/>
    <x v="0"/>
    <x v="2"/>
  </r>
  <r>
    <m/>
    <m/>
    <x v="778"/>
    <x v="2"/>
    <s v="0800"/>
    <s v=""/>
    <d v="2023-03-01T00:00:00"/>
    <m/>
    <m/>
    <m/>
    <s v="40184020"/>
    <s v="חברת דואר ישראל בע&quot;מ"/>
    <s v="513467191"/>
    <s v="3"/>
    <n v="4945.25"/>
    <s v="ILS"/>
    <n v="4945.25"/>
    <n v="15.21"/>
    <n v="787.59"/>
    <n v="747.68"/>
    <n v="4192.99"/>
    <s v=""/>
    <x v="711"/>
    <s v=""/>
    <n v="0"/>
    <s v="@FM@"/>
    <s v="23"/>
    <s v="57"/>
    <s v="043545631"/>
    <s v=""/>
    <s v="הדר גור"/>
    <n v="4192.99"/>
    <d v="2023-03-01T00:00:00"/>
    <d v="2025-12-31T00:00:00"/>
    <n v="33"/>
    <n v="29"/>
    <n v="4"/>
    <n v="15.21"/>
    <n v="0.87878787878787878"/>
    <x v="0"/>
    <x v="2"/>
  </r>
  <r>
    <m/>
    <m/>
    <x v="779"/>
    <x v="2"/>
    <s v="0800"/>
    <s v=""/>
    <d v="2023-03-01T00:00:00"/>
    <m/>
    <m/>
    <m/>
    <s v="40557663"/>
    <s v="סאני תקשורת סלולרית בע&quot;מ"/>
    <s v="520031808"/>
    <s v="3"/>
    <n v="2360"/>
    <s v="ILS"/>
    <n v="2360"/>
    <n v="0"/>
    <n v="0"/>
    <n v="0"/>
    <n v="2360"/>
    <s v=""/>
    <x v="712"/>
    <s v=""/>
    <n v="0"/>
    <s v="@FM@"/>
    <s v="99"/>
    <s v=""/>
    <s v="043545631"/>
    <s v=""/>
    <s v="הדס לוגסי זקו"/>
    <n v="2360"/>
    <d v="2023-03-01T00:00:00"/>
    <d v="2025-12-31T00:00:00"/>
    <n v="33"/>
    <n v="29"/>
    <n v="4"/>
    <n v="0"/>
    <n v="0.87878787878787878"/>
    <x v="0"/>
    <x v="2"/>
  </r>
  <r>
    <m/>
    <m/>
    <x v="780"/>
    <x v="0"/>
    <s v="0800"/>
    <s v=""/>
    <d v="2023-03-01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x v="713"/>
    <s v=""/>
    <n v="0"/>
    <s v="@FM@"/>
    <s v="23"/>
    <s v="57"/>
    <s v="043545631"/>
    <s v=""/>
    <s v="אמיר סרחאן"/>
    <n v="282.49"/>
    <d v="2023-03-01T00:00:00"/>
    <d v="2025-12-31T00:00:00"/>
    <n v="33"/>
    <n v="29"/>
    <n v="4"/>
    <n v="0"/>
    <n v="0.87878787878787878"/>
    <x v="0"/>
    <x v="2"/>
  </r>
  <r>
    <m/>
    <m/>
    <x v="781"/>
    <x v="0"/>
    <s v="0800"/>
    <s v=""/>
    <d v="2023-03-01T00:00:00"/>
    <m/>
    <m/>
    <m/>
    <s v="40004164"/>
    <s v="פז קמעונאות ואנרגיה בע&quot;מ"/>
    <s v="510216054"/>
    <s v="3"/>
    <n v="60469.68"/>
    <s v="ILS"/>
    <n v="60469.68"/>
    <n v="80.53"/>
    <n v="48698.93"/>
    <n v="48697.760000000002"/>
    <n v="11770.76"/>
    <s v=""/>
    <x v="714"/>
    <s v=""/>
    <n v="0"/>
    <s v="@FM@"/>
    <s v="07"/>
    <s v=""/>
    <s v="043545631"/>
    <s v=""/>
    <s v="אמיר סרחאן"/>
    <n v="11770.76"/>
    <d v="2023-03-01T00:00:00"/>
    <d v="2025-12-31T00:00:00"/>
    <n v="33"/>
    <n v="29"/>
    <n v="4"/>
    <n v="80.53"/>
    <n v="0.87878787878787878"/>
    <x v="1"/>
    <x v="2"/>
  </r>
  <r>
    <m/>
    <m/>
    <x v="782"/>
    <x v="2"/>
    <s v="0800"/>
    <s v=""/>
    <d v="2023-03-13T00:00:00"/>
    <m/>
    <m/>
    <m/>
    <s v="40001579"/>
    <s v="חברת החשמל לישראל בעמ"/>
    <s v="520000472"/>
    <s v="3"/>
    <n v="7148.36"/>
    <s v="ILS"/>
    <n v="7148.36"/>
    <n v="0"/>
    <n v="0"/>
    <n v="0"/>
    <n v="7148.36"/>
    <s v=""/>
    <x v="715"/>
    <s v=""/>
    <n v="0"/>
    <s v="@FM@"/>
    <s v="99"/>
    <s v=""/>
    <s v="043545631"/>
    <s v=""/>
    <s v=""/>
    <n v="7148.36"/>
    <d v="2023-03-13T00:00:00"/>
    <d v="2025-12-31T00:00:00"/>
    <n v="33"/>
    <n v="28"/>
    <n v="4"/>
    <n v="0"/>
    <n v="0.84848484848484851"/>
    <x v="0"/>
    <x v="2"/>
  </r>
  <r>
    <m/>
    <m/>
    <x v="783"/>
    <x v="2"/>
    <s v="0800"/>
    <s v=""/>
    <d v="2023-03-13T00:00:00"/>
    <m/>
    <m/>
    <m/>
    <s v="40001579"/>
    <s v="חברת החשמל לישראל בעמ"/>
    <s v="520000472"/>
    <s v="3"/>
    <n v="284.91000000000003"/>
    <s v="ILS"/>
    <n v="284.91000000000003"/>
    <n v="0"/>
    <n v="0"/>
    <n v="0"/>
    <n v="284.91000000000003"/>
    <s v=""/>
    <x v="715"/>
    <s v=""/>
    <n v="0"/>
    <s v="@FM@"/>
    <s v="99"/>
    <s v=""/>
    <s v="043545631"/>
    <s v=""/>
    <s v=""/>
    <n v="284.91000000000003"/>
    <d v="2023-03-13T00:00:00"/>
    <d v="2025-12-31T00:00:00"/>
    <n v="33"/>
    <n v="28"/>
    <n v="4"/>
    <n v="0"/>
    <n v="0.84848484848484851"/>
    <x v="0"/>
    <x v="2"/>
  </r>
  <r>
    <m/>
    <m/>
    <x v="784"/>
    <x v="0"/>
    <s v="0800"/>
    <s v=""/>
    <d v="2023-03-14T00:00:00"/>
    <m/>
    <m/>
    <m/>
    <s v="41915625"/>
    <s v="לייזר מכוני העתקות בע&quot;מ"/>
    <s v="514864370"/>
    <s v="3"/>
    <n v="161.66"/>
    <s v="ILS"/>
    <n v="161.66"/>
    <n v="0"/>
    <n v="0"/>
    <n v="0"/>
    <n v="161.66"/>
    <s v=""/>
    <x v="716"/>
    <s v=""/>
    <n v="0"/>
    <s v="@FM@"/>
    <s v="23"/>
    <s v="57"/>
    <s v="043545631"/>
    <s v=""/>
    <s v="לילית ביטון"/>
    <n v="161.66"/>
    <d v="2023-03-14T00:00:00"/>
    <d v="2025-12-31T00:00:00"/>
    <n v="33"/>
    <n v="28"/>
    <n v="4"/>
    <n v="0"/>
    <n v="0.84848484848484851"/>
    <x v="0"/>
    <x v="2"/>
  </r>
  <r>
    <m/>
    <m/>
    <x v="785"/>
    <x v="2"/>
    <s v="0800"/>
    <s v=""/>
    <d v="2023-03-23T00:00:00"/>
    <m/>
    <m/>
    <m/>
    <s v="41035408"/>
    <s v="נוי אסף"/>
    <s v="029419397"/>
    <s v="3"/>
    <n v="4956"/>
    <s v="ILS"/>
    <n v="4956"/>
    <n v="0"/>
    <n v="0"/>
    <n v="0"/>
    <n v="4956"/>
    <s v=""/>
    <x v="717"/>
    <s v=""/>
    <n v="0"/>
    <s v="@FM@"/>
    <s v="23"/>
    <s v="57"/>
    <s v="043545631"/>
    <s v=""/>
    <s v=""/>
    <n v="4956"/>
    <d v="2023-03-23T00:00:00"/>
    <d v="2025-12-31T00:00:00"/>
    <n v="33"/>
    <n v="28"/>
    <n v="4"/>
    <n v="0"/>
    <n v="0.84848484848484851"/>
    <x v="0"/>
    <x v="2"/>
  </r>
  <r>
    <m/>
    <m/>
    <x v="786"/>
    <x v="2"/>
    <s v="0800"/>
    <s v=""/>
    <d v="2023-03-28T00:00:00"/>
    <m/>
    <m/>
    <m/>
    <s v="40004883"/>
    <s v="שרגאי דגלים וסמלים בע&quot;מ"/>
    <s v="512534371"/>
    <s v="3"/>
    <n v="2284"/>
    <s v="ILS"/>
    <n v="2284"/>
    <n v="87.18"/>
    <n v="1989"/>
    <n v="1989"/>
    <n v="295"/>
    <s v=""/>
    <x v="718"/>
    <s v=""/>
    <n v="0"/>
    <s v="@FM@"/>
    <s v="23"/>
    <s v="57"/>
    <s v="043545631"/>
    <s v=""/>
    <s v="נורית יוחאי"/>
    <n v="295"/>
    <d v="2023-03-28T00:00:00"/>
    <d v="2025-12-31T00:00:00"/>
    <n v="33"/>
    <n v="28"/>
    <n v="4"/>
    <n v="87.18"/>
    <n v="0.84848484848484851"/>
    <x v="1"/>
    <x v="2"/>
  </r>
  <r>
    <m/>
    <m/>
    <x v="787"/>
    <x v="0"/>
    <s v="0800"/>
    <s v=""/>
    <d v="2023-04-04T00:00:00"/>
    <m/>
    <m/>
    <m/>
    <s v="40301655"/>
    <s v="ראשי"/>
    <s v="033998097"/>
    <s v="3"/>
    <n v="25214.240000000002"/>
    <s v="ILS"/>
    <n v="25214.240000000002"/>
    <n v="18.8"/>
    <n v="4740"/>
    <n v="4740"/>
    <n v="20474.240000000002"/>
    <s v=""/>
    <x v="719"/>
    <s v=""/>
    <n v="0"/>
    <s v="@FM@"/>
    <s v="23"/>
    <s v="57"/>
    <s v="043545631"/>
    <s v=" 17,316.72"/>
    <s v="לילך שלי"/>
    <n v="20474.240000000002"/>
    <d v="2023-04-04T00:00:00"/>
    <d v="2025-12-31T00:00:00"/>
    <n v="32"/>
    <n v="28"/>
    <n v="4"/>
    <n v="18.8"/>
    <n v="0.875"/>
    <x v="0"/>
    <x v="2"/>
  </r>
  <r>
    <m/>
    <m/>
    <x v="788"/>
    <x v="0"/>
    <s v="0800"/>
    <s v=""/>
    <d v="2023-04-04T00:00:00"/>
    <m/>
    <m/>
    <m/>
    <s v="41593191"/>
    <s v="איתיאל ארנון"/>
    <s v="024542508"/>
    <s v="3"/>
    <n v="25000"/>
    <s v="ILS"/>
    <n v="25000"/>
    <n v="12.74"/>
    <n v="3186"/>
    <n v="3186"/>
    <n v="21814"/>
    <s v=""/>
    <x v="720"/>
    <s v=""/>
    <n v="0"/>
    <s v="@FM@"/>
    <s v="23"/>
    <s v="57"/>
    <s v="043545631"/>
    <s v=" 20,398.01"/>
    <s v=""/>
    <n v="21814"/>
    <d v="2023-04-04T00:00:00"/>
    <d v="2025-12-31T00:00:00"/>
    <n v="32"/>
    <n v="28"/>
    <n v="4"/>
    <n v="12.74"/>
    <n v="0.875"/>
    <x v="0"/>
    <x v="2"/>
  </r>
  <r>
    <m/>
    <m/>
    <x v="789"/>
    <x v="2"/>
    <s v="0800"/>
    <s v=""/>
    <d v="2023-04-19T00:00:00"/>
    <m/>
    <m/>
    <m/>
    <s v="42053280"/>
    <s v="סרמוני תה בע&quot;מ"/>
    <s v="513409136"/>
    <s v="3"/>
    <n v="42350.2"/>
    <s v="ILS"/>
    <n v="42350.2"/>
    <n v="8.3800000000000008"/>
    <n v="3529.83"/>
    <n v="3529.83"/>
    <n v="38801.94"/>
    <s v=""/>
    <x v="721"/>
    <s v=""/>
    <n v="0"/>
    <s v="@FM@"/>
    <s v="23"/>
    <s v="57"/>
    <s v="043545631"/>
    <s v=""/>
    <s v="אורית לוי"/>
    <n v="38801.94"/>
    <d v="2023-04-19T00:00:00"/>
    <d v="2025-12-31T00:00:00"/>
    <n v="32"/>
    <n v="27"/>
    <n v="4"/>
    <n v="8.3800000000000008"/>
    <n v="0.84375"/>
    <x v="0"/>
    <x v="2"/>
  </r>
  <r>
    <m/>
    <m/>
    <x v="790"/>
    <x v="2"/>
    <s v="0800"/>
    <s v=""/>
    <d v="2023-04-23T00:00:00"/>
    <m/>
    <m/>
    <m/>
    <s v="40001579"/>
    <s v="חברת החשמל לישראל בעמ"/>
    <s v="520000472"/>
    <s v="3"/>
    <n v="379.88"/>
    <s v="ILS"/>
    <n v="379.88"/>
    <n v="0"/>
    <n v="0"/>
    <n v="0"/>
    <n v="379.88"/>
    <s v=""/>
    <x v="722"/>
    <s v=""/>
    <n v="0"/>
    <s v="@FM@"/>
    <s v="99"/>
    <s v=""/>
    <s v="043545631"/>
    <s v=""/>
    <s v="עוזי נעים"/>
    <n v="379.88"/>
    <d v="2023-04-23T00:00:00"/>
    <d v="2025-12-31T00:00:00"/>
    <n v="32"/>
    <n v="27"/>
    <n v="4"/>
    <n v="0"/>
    <n v="0.84375"/>
    <x v="0"/>
    <x v="2"/>
  </r>
  <r>
    <m/>
    <m/>
    <x v="791"/>
    <x v="2"/>
    <s v="0800"/>
    <s v=""/>
    <d v="2023-04-23T00:00:00"/>
    <m/>
    <m/>
    <m/>
    <s v="40175957"/>
    <s v="מגן דוד אדם - עוסק מורשה"/>
    <s v=""/>
    <s v="3"/>
    <n v="147"/>
    <s v="ILS"/>
    <n v="147"/>
    <n v="0"/>
    <n v="0"/>
    <n v="0"/>
    <n v="147"/>
    <s v=""/>
    <x v="723"/>
    <s v=""/>
    <n v="0"/>
    <s v="@FM@"/>
    <s v="99"/>
    <s v=""/>
    <s v="043545631"/>
    <s v=""/>
    <s v=""/>
    <n v="147"/>
    <d v="2023-04-23T00:00:00"/>
    <d v="2025-12-31T00:00:00"/>
    <n v="32"/>
    <n v="27"/>
    <n v="4"/>
    <n v="0"/>
    <n v="0.84375"/>
    <x v="0"/>
    <x v="2"/>
  </r>
  <r>
    <m/>
    <m/>
    <x v="792"/>
    <x v="0"/>
    <s v="0800"/>
    <s v=""/>
    <d v="2023-04-23T00:00:00"/>
    <m/>
    <m/>
    <m/>
    <s v="40001103"/>
    <s v="קרביץ )4791( בעמ"/>
    <s v="510674039"/>
    <s v="3"/>
    <n v="10885.33"/>
    <s v="ILS"/>
    <n v="10885.33"/>
    <n v="99.12"/>
    <n v="10791.59"/>
    <n v="11711"/>
    <n v="108.43"/>
    <s v=""/>
    <x v="724"/>
    <s v="X"/>
    <n v="0"/>
    <s v="@FM@"/>
    <s v="07"/>
    <s v=""/>
    <s v="043545631"/>
    <s v=""/>
    <s v="לילית ביטון"/>
    <n v="93.74"/>
    <d v="2023-04-23T00:00:00"/>
    <d v="2025-12-31T00:00:00"/>
    <n v="32"/>
    <n v="27"/>
    <n v="4"/>
    <n v="99.12"/>
    <n v="0.84375"/>
    <x v="1"/>
    <x v="2"/>
  </r>
  <r>
    <m/>
    <m/>
    <x v="793"/>
    <x v="2"/>
    <s v="0800"/>
    <s v=""/>
    <d v="2023-04-24T00:00:00"/>
    <m/>
    <m/>
    <m/>
    <s v="40962355"/>
    <s v="פרימה מלונות ותיירות ישראל 1977 בע&quot;"/>
    <s v="510768401"/>
    <s v="3"/>
    <n v="16284"/>
    <s v="ILS"/>
    <n v="16284"/>
    <n v="6.67"/>
    <n v="1076.4000000000001"/>
    <n v="1029.5999999999999"/>
    <n v="15198.4"/>
    <s v=""/>
    <x v="725"/>
    <s v=""/>
    <n v="0"/>
    <s v="@FM@"/>
    <s v="23"/>
    <s v="57"/>
    <s v="043545631"/>
    <s v=""/>
    <s v=""/>
    <n v="15198.4"/>
    <d v="2023-04-24T00:00:00"/>
    <d v="2025-12-31T00:00:00"/>
    <n v="32"/>
    <n v="27"/>
    <n v="4"/>
    <n v="6.67"/>
    <n v="0.84375"/>
    <x v="0"/>
    <x v="2"/>
  </r>
  <r>
    <m/>
    <m/>
    <x v="794"/>
    <x v="0"/>
    <s v="0800"/>
    <s v=""/>
    <d v="2023-04-24T00:00:00"/>
    <m/>
    <m/>
    <m/>
    <s v="41915625"/>
    <s v="לייזר מכוני העתקות בע&quot;מ"/>
    <s v="514864370"/>
    <s v="3"/>
    <n v="416.54"/>
    <s v="ILS"/>
    <n v="416.54"/>
    <n v="0"/>
    <n v="0"/>
    <n v="0"/>
    <n v="416.54"/>
    <s v=""/>
    <x v="726"/>
    <s v=""/>
    <n v="0"/>
    <s v="@FM@"/>
    <s v="23"/>
    <s v="57"/>
    <s v="043545631"/>
    <s v=""/>
    <s v="נורית יוחאי"/>
    <n v="416.54"/>
    <d v="2023-04-24T00:00:00"/>
    <d v="2025-12-31T00:00:00"/>
    <n v="32"/>
    <n v="27"/>
    <n v="4"/>
    <n v="0"/>
    <n v="0.84375"/>
    <x v="0"/>
    <x v="2"/>
  </r>
  <r>
    <m/>
    <m/>
    <x v="795"/>
    <x v="2"/>
    <s v="0800"/>
    <s v=""/>
    <d v="2023-05-01T00:00:00"/>
    <m/>
    <m/>
    <m/>
    <s v="41609461"/>
    <s v="מוטי דפוס צבעי הקשת בע&quot;מ"/>
    <s v="515788024"/>
    <s v="3"/>
    <n v="2832"/>
    <s v="ILS"/>
    <n v="2832"/>
    <n v="0"/>
    <n v="0"/>
    <n v="0"/>
    <n v="2832"/>
    <s v=""/>
    <x v="727"/>
    <s v=""/>
    <n v="0"/>
    <s v="@FM@"/>
    <s v="23"/>
    <s v="57"/>
    <s v="043545631"/>
    <s v=""/>
    <s v=""/>
    <n v="2832"/>
    <d v="2023-05-01T00:00:00"/>
    <d v="2025-12-31T00:00:00"/>
    <n v="31"/>
    <n v="27"/>
    <n v="4"/>
    <n v="0"/>
    <n v="0.87096774193548387"/>
    <x v="0"/>
    <x v="2"/>
  </r>
  <r>
    <m/>
    <m/>
    <x v="796"/>
    <x v="0"/>
    <s v="0800"/>
    <s v=""/>
    <d v="2023-05-08T00:00:00"/>
    <m/>
    <m/>
    <m/>
    <s v="40165941"/>
    <s v="מלכה יורם"/>
    <s v="058296302"/>
    <s v="3"/>
    <n v="50427.35"/>
    <s v="ILS"/>
    <n v="50427.35"/>
    <n v="89.6"/>
    <n v="45187.53"/>
    <n v="45182.25"/>
    <n v="5245.09"/>
    <s v=""/>
    <x v="728"/>
    <s v=""/>
    <n v="0"/>
    <s v="@FM@"/>
    <s v="23"/>
    <s v="57"/>
    <s v="043545631"/>
    <s v="  4,125.66"/>
    <s v=""/>
    <n v="5245.09"/>
    <d v="2023-05-08T00:00:00"/>
    <d v="2025-12-31T00:00:00"/>
    <n v="31"/>
    <n v="26"/>
    <n v="4"/>
    <n v="89.6"/>
    <n v="0.83870967741935487"/>
    <x v="1"/>
    <x v="2"/>
  </r>
  <r>
    <m/>
    <m/>
    <x v="797"/>
    <x v="2"/>
    <s v="0800"/>
    <s v=""/>
    <d v="2023-05-15T00:00:00"/>
    <m/>
    <m/>
    <m/>
    <s v="41472927"/>
    <s v="ואזנה יצחק צחי"/>
    <s v="033321324"/>
    <s v="3"/>
    <n v="613.6"/>
    <s v="ILS"/>
    <n v="613.6"/>
    <n v="0"/>
    <n v="0"/>
    <n v="0"/>
    <n v="613.6"/>
    <s v=""/>
    <x v="729"/>
    <s v=""/>
    <n v="0"/>
    <s v="@FM@"/>
    <s v="23"/>
    <s v="57"/>
    <s v="043545631"/>
    <s v=""/>
    <s v="שמעון יצחקי"/>
    <n v="613.6"/>
    <d v="2023-05-15T00:00:00"/>
    <d v="2025-12-31T00:00:00"/>
    <n v="31"/>
    <n v="26"/>
    <n v="4"/>
    <n v="0"/>
    <n v="0.83870967741935487"/>
    <x v="0"/>
    <x v="2"/>
  </r>
  <r>
    <m/>
    <m/>
    <x v="798"/>
    <x v="2"/>
    <s v="0800"/>
    <s v=""/>
    <d v="2023-05-23T00:00:00"/>
    <m/>
    <m/>
    <m/>
    <s v="40001454"/>
    <s v="אלדן מלונות ונופש בע&quot;מ"/>
    <s v="512510017"/>
    <s v="3"/>
    <n v="14119.64"/>
    <s v="ILS"/>
    <n v="14119.64"/>
    <n v="25"/>
    <n v="3504.27"/>
    <n v="3500"/>
    <n v="10589.73"/>
    <s v=""/>
    <x v="730"/>
    <s v=""/>
    <n v="0"/>
    <s v="@FM@"/>
    <s v="23"/>
    <s v="57"/>
    <s v="043545631"/>
    <s v=""/>
    <s v=""/>
    <n v="10589.73"/>
    <d v="2023-05-23T00:00:00"/>
    <d v="2025-12-31T00:00:00"/>
    <n v="31"/>
    <n v="26"/>
    <n v="4"/>
    <n v="25"/>
    <n v="0.83870967741935487"/>
    <x v="0"/>
    <x v="2"/>
  </r>
  <r>
    <m/>
    <m/>
    <x v="799"/>
    <x v="2"/>
    <s v="0800"/>
    <s v=""/>
    <d v="2023-05-31T00:00:00"/>
    <m/>
    <m/>
    <m/>
    <s v="40284110"/>
    <s v="לוין גיל"/>
    <s v="057251738"/>
    <s v="3"/>
    <n v="4873.05"/>
    <s v="ILS"/>
    <n v="4873.05"/>
    <n v="0"/>
    <n v="0"/>
    <n v="0"/>
    <n v="4873.05"/>
    <s v=""/>
    <x v="726"/>
    <s v=""/>
    <n v="0"/>
    <s v="@FM@"/>
    <s v="23"/>
    <s v="57"/>
    <s v="043545631"/>
    <s v=""/>
    <s v=""/>
    <n v="4873.05"/>
    <d v="2023-05-31T00:00:00"/>
    <d v="2025-12-31T00:00:00"/>
    <n v="31"/>
    <n v="26"/>
    <n v="4"/>
    <n v="0"/>
    <n v="0.83870967741935487"/>
    <x v="0"/>
    <x v="2"/>
  </r>
  <r>
    <m/>
    <m/>
    <x v="800"/>
    <x v="2"/>
    <s v="0800"/>
    <s v=""/>
    <d v="2023-06-02T00:00:00"/>
    <m/>
    <m/>
    <m/>
    <s v="42412447"/>
    <s v="י.ה.ל.י שיווק וייצור תשמישי קדושה ב"/>
    <s v="516252319"/>
    <s v="3"/>
    <n v="318.60000000000002"/>
    <s v="ILS"/>
    <n v="318.60000000000002"/>
    <n v="0"/>
    <n v="0"/>
    <n v="0"/>
    <n v="318.60000000000002"/>
    <s v=""/>
    <x v="729"/>
    <s v=""/>
    <n v="0"/>
    <s v="@FM@"/>
    <s v="23"/>
    <s v="57"/>
    <s v="043545631"/>
    <s v=""/>
    <s v=""/>
    <n v="318.60000000000002"/>
    <d v="2023-06-02T00:00:00"/>
    <d v="2025-12-31T00:00:00"/>
    <n v="30"/>
    <n v="26"/>
    <n v="4"/>
    <n v="0"/>
    <n v="0.8666666666666667"/>
    <x v="0"/>
    <x v="2"/>
  </r>
  <r>
    <m/>
    <m/>
    <x v="801"/>
    <x v="2"/>
    <s v="0800"/>
    <s v=""/>
    <d v="2023-06-02T00:00:00"/>
    <m/>
    <m/>
    <m/>
    <s v="41608393"/>
    <s v="אף.טי. פתרונות אוויריים בע&quot;מ"/>
    <s v="515661940"/>
    <s v="3"/>
    <n v="28380"/>
    <s v="ILS"/>
    <n v="28380"/>
    <n v="72.73"/>
    <n v="20592"/>
    <n v="20592"/>
    <n v="7788"/>
    <s v=""/>
    <x v="731"/>
    <s v=""/>
    <n v="0"/>
    <s v="@FM@"/>
    <s v="23"/>
    <s v="57"/>
    <s v="043545631"/>
    <s v=""/>
    <s v=""/>
    <n v="7788"/>
    <d v="2023-06-02T00:00:00"/>
    <d v="2025-12-31T00:00:00"/>
    <n v="30"/>
    <n v="26"/>
    <n v="4"/>
    <n v="72.73"/>
    <n v="0.8666666666666667"/>
    <x v="1"/>
    <x v="2"/>
  </r>
  <r>
    <m/>
    <m/>
    <x v="802"/>
    <x v="2"/>
    <s v="0800"/>
    <s v=""/>
    <d v="2023-06-06T00:00:00"/>
    <m/>
    <m/>
    <m/>
    <s v="42503981"/>
    <s v="ב.נ. ברקת אחזקות וסטודיו בע&quot;מ"/>
    <s v="512205428"/>
    <s v="3"/>
    <n v="1008.55"/>
    <s v="ILS"/>
    <n v="1008.55"/>
    <n v="0"/>
    <n v="0"/>
    <n v="0"/>
    <n v="1008.55"/>
    <s v=""/>
    <x v="732"/>
    <s v=""/>
    <n v="0"/>
    <s v="@FM@"/>
    <s v="23"/>
    <s v="57"/>
    <s v="043545631"/>
    <s v=""/>
    <s v=""/>
    <n v="1008.55"/>
    <d v="2023-06-06T00:00:00"/>
    <d v="2025-12-31T00:00:00"/>
    <n v="30"/>
    <n v="25"/>
    <n v="4"/>
    <n v="0"/>
    <n v="0.83333333333333337"/>
    <x v="0"/>
    <x v="2"/>
  </r>
  <r>
    <m/>
    <m/>
    <x v="803"/>
    <x v="2"/>
    <s v="0800"/>
    <s v=""/>
    <d v="2023-06-07T00:00:00"/>
    <m/>
    <m/>
    <m/>
    <s v="42503496"/>
    <s v="סלומון צבי"/>
    <s v="033549494"/>
    <s v="3"/>
    <n v="1008.55"/>
    <s v="ILS"/>
    <n v="1008.55"/>
    <n v="0"/>
    <n v="0"/>
    <n v="0"/>
    <n v="1008.55"/>
    <s v=""/>
    <x v="732"/>
    <s v=""/>
    <n v="0"/>
    <s v="@FM@"/>
    <s v="23"/>
    <s v="57"/>
    <s v="043545631"/>
    <s v=""/>
    <s v=""/>
    <n v="1008.55"/>
    <d v="2023-06-07T00:00:00"/>
    <d v="2025-12-31T00:00:00"/>
    <n v="30"/>
    <n v="25"/>
    <n v="4"/>
    <n v="0"/>
    <n v="0.83333333333333337"/>
    <x v="0"/>
    <x v="2"/>
  </r>
  <r>
    <m/>
    <m/>
    <x v="804"/>
    <x v="2"/>
    <s v="0800"/>
    <s v=""/>
    <d v="2023-06-07T00:00:00"/>
    <m/>
    <m/>
    <m/>
    <s v="40373214"/>
    <s v="או.די. פיתוח ארגוני (2004) בע&quot;מ"/>
    <s v="513593194"/>
    <s v="3"/>
    <n v="47400.6"/>
    <s v="ILS"/>
    <n v="47400.6"/>
    <n v="82.5"/>
    <n v="38774.1"/>
    <n v="38774.1"/>
    <n v="8295.1"/>
    <s v=""/>
    <x v="733"/>
    <s v=""/>
    <n v="0"/>
    <s v="@FM@"/>
    <s v="23"/>
    <s v="57"/>
    <s v="043545631"/>
    <s v=""/>
    <s v="שמעון יצחקי"/>
    <n v="8295.11"/>
    <d v="2023-06-07T00:00:00"/>
    <d v="2025-12-31T00:00:00"/>
    <n v="30"/>
    <n v="25"/>
    <n v="4"/>
    <n v="82.5"/>
    <n v="0.83333333333333337"/>
    <x v="1"/>
    <x v="2"/>
  </r>
  <r>
    <m/>
    <m/>
    <x v="805"/>
    <x v="2"/>
    <s v="0800"/>
    <s v=""/>
    <d v="2023-06-11T00:00:00"/>
    <m/>
    <m/>
    <m/>
    <s v="40300342"/>
    <s v="זהבה בנימין עיצוב וייצור בע&quot;מ"/>
    <s v=""/>
    <s v="3"/>
    <n v="1008.55"/>
    <s v="ILS"/>
    <n v="1008.55"/>
    <n v="0"/>
    <n v="0"/>
    <n v="0"/>
    <n v="1008.55"/>
    <s v=""/>
    <x v="734"/>
    <s v=""/>
    <n v="0"/>
    <s v="@FM@"/>
    <s v="23"/>
    <s v="57"/>
    <s v="043545631"/>
    <s v=""/>
    <s v=""/>
    <n v="1008.55"/>
    <d v="2023-06-11T00:00:00"/>
    <d v="2025-12-31T00:00:00"/>
    <n v="30"/>
    <n v="25"/>
    <n v="4"/>
    <n v="0"/>
    <n v="0.83333333333333337"/>
    <x v="0"/>
    <x v="2"/>
  </r>
  <r>
    <m/>
    <m/>
    <x v="806"/>
    <x v="2"/>
    <s v="0800"/>
    <s v=""/>
    <d v="2023-06-12T00:00:00"/>
    <m/>
    <m/>
    <m/>
    <s v="41589924"/>
    <s v="כל פרוייקט ביובית - שרותי ביוב ואינ"/>
    <s v="515757458"/>
    <s v="3"/>
    <n v="4992.3100000000004"/>
    <s v="ILS"/>
    <n v="4992.3100000000004"/>
    <n v="0"/>
    <n v="0"/>
    <n v="0"/>
    <n v="4992.3100000000004"/>
    <s v=""/>
    <x v="735"/>
    <s v=""/>
    <n v="0"/>
    <s v="@FM@"/>
    <s v="23"/>
    <s v="57"/>
    <s v="043545631"/>
    <s v=""/>
    <s v="דסליין זאודו"/>
    <n v="4992.3100000000004"/>
    <d v="2023-06-12T00:00:00"/>
    <d v="2025-12-31T00:00:00"/>
    <n v="30"/>
    <n v="25"/>
    <n v="4"/>
    <n v="0"/>
    <n v="0.83333333333333337"/>
    <x v="0"/>
    <x v="2"/>
  </r>
  <r>
    <m/>
    <m/>
    <x v="807"/>
    <x v="0"/>
    <s v="0800"/>
    <s v=""/>
    <d v="2023-06-15T00:00:00"/>
    <m/>
    <m/>
    <m/>
    <s v="42320510"/>
    <s v="מזנון מאמא"/>
    <s v="558421723"/>
    <s v="3"/>
    <n v="4941.93"/>
    <s v="ILS"/>
    <n v="4941.93"/>
    <n v="7.04"/>
    <n v="347.92"/>
    <n v="347.91"/>
    <n v="4594.01"/>
    <s v=""/>
    <x v="736"/>
    <s v=""/>
    <n v="0"/>
    <s v="@FM@"/>
    <s v="23"/>
    <s v="57"/>
    <s v="043545631"/>
    <s v="  3,890.67"/>
    <s v="לילית ביטון"/>
    <n v="4594.01"/>
    <d v="2023-06-15T00:00:00"/>
    <d v="2025-12-31T00:00:00"/>
    <n v="30"/>
    <n v="25"/>
    <n v="4"/>
    <n v="7.04"/>
    <n v="0.83333333333333337"/>
    <x v="0"/>
    <x v="2"/>
  </r>
  <r>
    <m/>
    <m/>
    <x v="808"/>
    <x v="2"/>
    <s v="0800"/>
    <s v=""/>
    <d v="2023-06-19T00:00:00"/>
    <m/>
    <m/>
    <m/>
    <s v="40285617"/>
    <s v="גואטה ציון חומרי בניין בע&quot;מ"/>
    <s v="514072339"/>
    <s v="3"/>
    <n v="46528.76"/>
    <s v="ILS"/>
    <n v="46528.76"/>
    <n v="0"/>
    <n v="0"/>
    <n v="0"/>
    <n v="46528.76"/>
    <s v=""/>
    <x v="737"/>
    <s v=""/>
    <n v="0"/>
    <s v="@FM@"/>
    <s v="23"/>
    <s v="57"/>
    <s v="043545631"/>
    <s v=""/>
    <s v=""/>
    <n v="46528.76"/>
    <d v="2023-06-19T00:00:00"/>
    <d v="2025-12-31T00:00:00"/>
    <n v="30"/>
    <n v="25"/>
    <n v="4"/>
    <n v="0"/>
    <n v="0.83333333333333337"/>
    <x v="0"/>
    <x v="2"/>
  </r>
  <r>
    <m/>
    <m/>
    <x v="809"/>
    <x v="2"/>
    <s v="0800"/>
    <s v=""/>
    <d v="2023-06-19T00:00:00"/>
    <m/>
    <m/>
    <m/>
    <s v="42047474"/>
    <s v="בורג רז"/>
    <s v="062540745"/>
    <s v="3"/>
    <n v="5015"/>
    <s v="ILS"/>
    <n v="5015"/>
    <n v="56"/>
    <n v="2784.6"/>
    <n v="2784.6"/>
    <n v="2206.6"/>
    <s v=""/>
    <x v="738"/>
    <s v=""/>
    <n v="0"/>
    <s v="@FM@"/>
    <s v="23"/>
    <s v="57"/>
    <s v="043545631"/>
    <s v=""/>
    <s v=""/>
    <n v="2206.6"/>
    <d v="2023-06-19T00:00:00"/>
    <d v="2025-12-31T00:00:00"/>
    <n v="30"/>
    <n v="25"/>
    <n v="4"/>
    <n v="56"/>
    <n v="0.83333333333333337"/>
    <x v="1"/>
    <x v="2"/>
  </r>
  <r>
    <m/>
    <m/>
    <x v="810"/>
    <x v="2"/>
    <s v="0800"/>
    <s v=""/>
    <d v="2023-06-26T00:00:00"/>
    <d v="2023-06-12T00:00:00"/>
    <d v="2026-06-11T00:00:00"/>
    <m/>
    <s v="42509664"/>
    <s v="רוזנבלט מיכל"/>
    <s v="025468315"/>
    <s v="3"/>
    <n v="59600.160000000003"/>
    <s v="ILS"/>
    <n v="59600.160000000003"/>
    <n v="52.55"/>
    <n v="31320"/>
    <n v="31320"/>
    <n v="28280.16"/>
    <s v=""/>
    <x v="668"/>
    <s v=""/>
    <n v="0"/>
    <s v="@FM@"/>
    <s v="23"/>
    <s v="57"/>
    <s v="043545631"/>
    <s v=" 26,840.16"/>
    <s v="מנשה חי מלול"/>
    <n v="28280.16"/>
    <d v="2023-06-12T00:00:00"/>
    <d v="2026-06-11T00:00:00"/>
    <n v="35"/>
    <n v="25"/>
    <n v="10"/>
    <n v="52.55"/>
    <n v="0.7142857142857143"/>
    <x v="1"/>
    <x v="2"/>
  </r>
  <r>
    <m/>
    <m/>
    <x v="811"/>
    <x v="2"/>
    <s v="0800"/>
    <s v=""/>
    <d v="2023-06-27T00:00:00"/>
    <m/>
    <m/>
    <m/>
    <s v="42503981"/>
    <s v="ב.נ. ברקת אחזקות וסטודיו בע&quot;מ"/>
    <s v="512205428"/>
    <s v="3"/>
    <n v="2017.09"/>
    <s v="ILS"/>
    <n v="2017.09"/>
    <n v="0"/>
    <n v="0"/>
    <n v="0"/>
    <n v="2017.09"/>
    <s v=""/>
    <x v="734"/>
    <s v=""/>
    <n v="0"/>
    <s v="@FM@"/>
    <s v="23"/>
    <s v="57"/>
    <s v="043545631"/>
    <s v=""/>
    <s v=""/>
    <n v="2017.09"/>
    <d v="2023-06-27T00:00:00"/>
    <d v="2025-12-31T00:00:00"/>
    <n v="30"/>
    <n v="25"/>
    <n v="4"/>
    <n v="0"/>
    <n v="0.83333333333333337"/>
    <x v="0"/>
    <x v="2"/>
  </r>
  <r>
    <m/>
    <m/>
    <x v="812"/>
    <x v="2"/>
    <s v="0800"/>
    <s v=""/>
    <d v="2023-06-28T00:00:00"/>
    <m/>
    <m/>
    <m/>
    <s v="42470901"/>
    <s v="תבור איריס"/>
    <s v="057465460"/>
    <s v="3"/>
    <n v="4034.18"/>
    <s v="ILS"/>
    <n v="4034.18"/>
    <n v="0"/>
    <n v="0"/>
    <n v="0"/>
    <n v="4034.18"/>
    <s v=""/>
    <x v="739"/>
    <s v=""/>
    <n v="0"/>
    <s v="@FM@"/>
    <s v="23"/>
    <s v="57"/>
    <s v="043545631"/>
    <s v=""/>
    <s v=""/>
    <n v="4034.18"/>
    <d v="2023-06-28T00:00:00"/>
    <d v="2025-12-31T00:00:00"/>
    <n v="30"/>
    <n v="25"/>
    <n v="4"/>
    <n v="0"/>
    <n v="0.83333333333333337"/>
    <x v="0"/>
    <x v="2"/>
  </r>
  <r>
    <m/>
    <m/>
    <x v="813"/>
    <x v="2"/>
    <s v="0800"/>
    <s v=""/>
    <d v="2023-06-28T00:00:00"/>
    <m/>
    <m/>
    <m/>
    <s v="42022613"/>
    <s v="שלף רתם"/>
    <s v="024309510"/>
    <s v="3"/>
    <n v="3025.64"/>
    <s v="ILS"/>
    <n v="3025.64"/>
    <n v="0"/>
    <n v="0"/>
    <n v="0"/>
    <n v="3025.64"/>
    <s v=""/>
    <x v="739"/>
    <s v=""/>
    <n v="0"/>
    <s v="@FM@"/>
    <s v="23"/>
    <s v="57"/>
    <s v="043545631"/>
    <s v=""/>
    <s v=""/>
    <n v="3025.64"/>
    <d v="2023-06-28T00:00:00"/>
    <d v="2025-12-31T00:00:00"/>
    <n v="30"/>
    <n v="25"/>
    <n v="4"/>
    <n v="0"/>
    <n v="0.83333333333333337"/>
    <x v="0"/>
    <x v="2"/>
  </r>
  <r>
    <m/>
    <m/>
    <x v="814"/>
    <x v="2"/>
    <s v="0800"/>
    <s v=""/>
    <d v="2023-06-29T00:00:00"/>
    <m/>
    <m/>
    <m/>
    <s v="40377820"/>
    <s v="&quot;יחד&quot; הנדסה ותכנון מערכות ביטחון, ב"/>
    <s v="512726381"/>
    <s v="3"/>
    <n v="33139"/>
    <s v="ILS"/>
    <n v="33139"/>
    <n v="79.680000000000007"/>
    <n v="26243.1"/>
    <n v="26243.1"/>
    <n v="6749.6"/>
    <s v=""/>
    <x v="740"/>
    <s v=""/>
    <n v="0"/>
    <s v="@FM@"/>
    <s v="23"/>
    <s v="57"/>
    <s v="043545631"/>
    <s v=""/>
    <s v=""/>
    <n v="6749.6"/>
    <d v="2023-06-29T00:00:00"/>
    <d v="2025-12-31T00:00:00"/>
    <n v="30"/>
    <n v="25"/>
    <n v="4"/>
    <n v="79.680000000000007"/>
    <n v="0.83333333333333337"/>
    <x v="1"/>
    <x v="2"/>
  </r>
  <r>
    <m/>
    <m/>
    <x v="815"/>
    <x v="2"/>
    <s v="0800"/>
    <s v=""/>
    <d v="2023-06-29T00:00:00"/>
    <d v="2023-07-01T00:00:00"/>
    <d v="2025-12-10T00:00:00"/>
    <m/>
    <s v="41592727"/>
    <s v="קלעי אריאלה"/>
    <s v="030164123"/>
    <s v="6"/>
    <n v="99990"/>
    <s v="ILS"/>
    <n v="99990"/>
    <n v="47.94"/>
    <n v="47932.5"/>
    <n v="47932.5"/>
    <n v="52057.5"/>
    <s v=""/>
    <x v="741"/>
    <s v=""/>
    <n v="0"/>
    <s v="@FM@"/>
    <s v="23"/>
    <s v="01"/>
    <s v="043545631"/>
    <s v=" 52,057.50"/>
    <s v=""/>
    <n v="52057.5"/>
    <d v="2023-07-01T00:00:00"/>
    <d v="2025-12-10T00:00:00"/>
    <n v="29"/>
    <n v="25"/>
    <n v="4"/>
    <n v="47.94"/>
    <n v="0.86206896551724133"/>
    <x v="0"/>
    <x v="2"/>
  </r>
  <r>
    <m/>
    <m/>
    <x v="816"/>
    <x v="0"/>
    <s v="0800"/>
    <s v=""/>
    <d v="2023-07-17T00:00:00"/>
    <m/>
    <m/>
    <m/>
    <s v="40460396"/>
    <s v="פרי-טורס בע&quot;מ"/>
    <s v="513697821"/>
    <s v="3"/>
    <n v="50621.33"/>
    <s v="ILS"/>
    <n v="50621.33"/>
    <n v="0"/>
    <n v="0"/>
    <n v="0"/>
    <n v="48173.46"/>
    <s v=""/>
    <x v="742"/>
    <s v=""/>
    <n v="0"/>
    <s v="@FM@"/>
    <s v="07"/>
    <s v=""/>
    <s v="043545631"/>
    <s v=""/>
    <s v="חוה לוי"/>
    <n v="48173.46"/>
    <d v="2023-07-17T00:00:00"/>
    <d v="2025-12-31T00:00:00"/>
    <n v="29"/>
    <n v="24"/>
    <n v="4"/>
    <n v="0"/>
    <n v="0.82758620689655171"/>
    <x v="0"/>
    <x v="2"/>
  </r>
  <r>
    <m/>
    <m/>
    <x v="817"/>
    <x v="0"/>
    <s v="0800"/>
    <s v=""/>
    <d v="2023-07-17T00:00:00"/>
    <m/>
    <m/>
    <m/>
    <s v="40001103"/>
    <s v="קרביץ )4791( בעמ"/>
    <s v="510674039"/>
    <s v="3"/>
    <n v="8197.76"/>
    <s v="ILS"/>
    <n v="8197.76"/>
    <n v="94.73"/>
    <n v="7764.44"/>
    <n v="8425.2099999999991"/>
    <n v="500.63"/>
    <s v=""/>
    <x v="743"/>
    <s v="X"/>
    <n v="0"/>
    <s v="@FM@"/>
    <s v="07"/>
    <s v=""/>
    <s v="043545631"/>
    <s v=""/>
    <s v="לילית ביטון"/>
    <n v="432.79"/>
    <d v="2023-07-17T00:00:00"/>
    <d v="2025-12-31T00:00:00"/>
    <n v="29"/>
    <n v="24"/>
    <n v="4"/>
    <n v="94.73"/>
    <n v="0.82758620689655171"/>
    <x v="1"/>
    <x v="2"/>
  </r>
  <r>
    <m/>
    <m/>
    <x v="818"/>
    <x v="2"/>
    <s v="0800"/>
    <s v=""/>
    <d v="2023-07-20T00:00:00"/>
    <d v="2023-05-01T00:00:00"/>
    <d v="2024-03-31T00:00:00"/>
    <m/>
    <s v="40532594"/>
    <s v="וויסנטר בע&quot;מ"/>
    <s v="514039718"/>
    <s v="3"/>
    <n v="5085.21"/>
    <s v="ILS"/>
    <n v="5085.21"/>
    <n v="88.92"/>
    <n v="4597.3100000000004"/>
    <n v="4507.62"/>
    <n v="475.85"/>
    <s v=""/>
    <x v="744"/>
    <s v=""/>
    <n v="0"/>
    <s v="@FM@"/>
    <s v="23"/>
    <s v="57"/>
    <s v="043545631"/>
    <s v=""/>
    <s v=""/>
    <n v="475.85"/>
    <d v="2023-05-01T00:00:00"/>
    <d v="2024-03-31T00:00:00"/>
    <n v="10"/>
    <n v="27"/>
    <n v="-16"/>
    <n v="88.92"/>
    <n v="2.7"/>
    <x v="1"/>
    <x v="2"/>
  </r>
  <r>
    <m/>
    <m/>
    <x v="819"/>
    <x v="0"/>
    <s v="0800"/>
    <s v=""/>
    <d v="2023-07-24T00:00:00"/>
    <m/>
    <m/>
    <m/>
    <s v="40001103"/>
    <s v="קרביץ )4791( בעמ"/>
    <s v="510674039"/>
    <s v="3"/>
    <n v="3762.45"/>
    <s v="ILS"/>
    <n v="3762.45"/>
    <n v="91.27"/>
    <n v="3432.3"/>
    <n v="3805.02"/>
    <n v="381.91"/>
    <s v=""/>
    <x v="745"/>
    <s v="X"/>
    <n v="0"/>
    <s v="@FM@"/>
    <s v="07"/>
    <s v=""/>
    <s v="043545631"/>
    <s v=""/>
    <s v="לילית ביטון"/>
    <n v="330.15"/>
    <d v="2023-07-24T00:00:00"/>
    <d v="2025-12-31T00:00:00"/>
    <n v="29"/>
    <n v="24"/>
    <n v="4"/>
    <n v="91.27"/>
    <n v="0.82758620689655171"/>
    <x v="1"/>
    <x v="2"/>
  </r>
  <r>
    <m/>
    <m/>
    <x v="820"/>
    <x v="2"/>
    <s v="0800"/>
    <s v=""/>
    <d v="2023-07-26T00:00:00"/>
    <m/>
    <m/>
    <m/>
    <s v="41189395"/>
    <s v="חכם שושנה"/>
    <s v="037310380"/>
    <s v="3"/>
    <n v="1502.73"/>
    <s v="ILS"/>
    <n v="1502.73"/>
    <n v="0"/>
    <n v="0"/>
    <n v="0"/>
    <n v="1502.73"/>
    <s v=""/>
    <x v="746"/>
    <s v=""/>
    <n v="0"/>
    <s v="@FM@"/>
    <s v="23"/>
    <s v="57"/>
    <s v="043545631"/>
    <s v=""/>
    <s v=""/>
    <n v="1502.73"/>
    <d v="2023-07-26T00:00:00"/>
    <d v="2025-12-31T00:00:00"/>
    <n v="29"/>
    <n v="24"/>
    <n v="4"/>
    <n v="0"/>
    <n v="0.82758620689655171"/>
    <x v="0"/>
    <x v="2"/>
  </r>
  <r>
    <m/>
    <m/>
    <x v="821"/>
    <x v="0"/>
    <s v="0800"/>
    <s v=""/>
    <d v="2023-07-26T00:00:00"/>
    <m/>
    <m/>
    <m/>
    <s v="40001103"/>
    <s v="קרביץ )4791( בעמ"/>
    <s v="510674039"/>
    <s v="3"/>
    <n v="1460.84"/>
    <s v="ILS"/>
    <n v="1460.84"/>
    <n v="97.87"/>
    <n v="1460.63"/>
    <n v="1585.14"/>
    <n v="29.75"/>
    <s v=""/>
    <x v="747"/>
    <s v="X"/>
    <n v="0"/>
    <s v="@FM@"/>
    <s v="07"/>
    <s v=""/>
    <s v="043545631"/>
    <s v=""/>
    <s v="לילית ביטון"/>
    <n v="25.72"/>
    <d v="2023-07-26T00:00:00"/>
    <d v="2025-12-31T00:00:00"/>
    <n v="29"/>
    <n v="24"/>
    <n v="4"/>
    <n v="97.87"/>
    <n v="0.82758620689655171"/>
    <x v="1"/>
    <x v="2"/>
  </r>
  <r>
    <m/>
    <m/>
    <x v="822"/>
    <x v="2"/>
    <s v="0800"/>
    <s v=""/>
    <d v="2023-08-04T00:00:00"/>
    <d v="2023-08-01T00:00:00"/>
    <d v="2024-12-31T00:00:00"/>
    <m/>
    <s v="41579650"/>
    <s v="שיכון ובינוי -סולל בונה נצרת עילית"/>
    <s v="550278196"/>
    <s v="3"/>
    <n v="151282.04999999999"/>
    <s v="ILS"/>
    <n v="151282.04999999999"/>
    <n v="98.94"/>
    <n v="149008.17000000001"/>
    <n v="149008.17000000001"/>
    <n v="1609.56"/>
    <s v=""/>
    <x v="748"/>
    <s v=""/>
    <n v="0"/>
    <s v="@FM@"/>
    <s v="23"/>
    <s v="01"/>
    <s v="043545631"/>
    <s v=""/>
    <s v="עוזי נעים"/>
    <n v="1609.56"/>
    <d v="2023-08-01T00:00:00"/>
    <d v="2024-12-31T00:00:00"/>
    <n v="16"/>
    <n v="24"/>
    <n v="-7"/>
    <n v="98.94"/>
    <n v="1.5"/>
    <x v="1"/>
    <x v="2"/>
  </r>
  <r>
    <m/>
    <m/>
    <x v="823"/>
    <x v="0"/>
    <s v="0800"/>
    <s v=""/>
    <d v="2023-08-07T00:00:00"/>
    <m/>
    <m/>
    <m/>
    <s v="40127592"/>
    <s v="בל (ג.י.י.ר.) בע&quot;מ"/>
    <s v="511661746"/>
    <s v="3"/>
    <n v="5042.7299999999996"/>
    <s v="ILS"/>
    <n v="5042.7299999999996"/>
    <n v="84.3"/>
    <n v="4250.91"/>
    <n v="4250.91"/>
    <n v="791.82"/>
    <s v=""/>
    <x v="749"/>
    <s v=""/>
    <n v="0"/>
    <s v="@FM@"/>
    <s v="23"/>
    <s v="57"/>
    <s v="043545631"/>
    <s v="  3.52"/>
    <s v=""/>
    <n v="791.82"/>
    <d v="2023-08-07T00:00:00"/>
    <d v="2025-12-31T00:00:00"/>
    <n v="28"/>
    <n v="23"/>
    <n v="4"/>
    <n v="84.3"/>
    <n v="0.8214285714285714"/>
    <x v="1"/>
    <x v="2"/>
  </r>
  <r>
    <m/>
    <m/>
    <x v="824"/>
    <x v="2"/>
    <s v="0800"/>
    <s v=""/>
    <d v="2023-08-09T00:00:00"/>
    <m/>
    <m/>
    <m/>
    <s v="42514386"/>
    <s v="אינטרצ'ינינג גלובל בע&quot;מ"/>
    <s v="512405580"/>
    <s v="3"/>
    <n v="9839.43"/>
    <s v="ILS"/>
    <n v="9839.43"/>
    <n v="76.67"/>
    <n v="7479.63"/>
    <n v="7479.63"/>
    <n v="2359.8000000000002"/>
    <s v=""/>
    <x v="750"/>
    <s v=""/>
    <n v="0"/>
    <s v="@FM@"/>
    <s v="23"/>
    <s v="57"/>
    <s v="043545631"/>
    <s v="  1,945.65"/>
    <s v=""/>
    <n v="2359.8000000000002"/>
    <d v="2023-08-09T00:00:00"/>
    <d v="2025-12-31T00:00:00"/>
    <n v="28"/>
    <n v="23"/>
    <n v="4"/>
    <n v="76.67"/>
    <n v="0.8214285714285714"/>
    <x v="1"/>
    <x v="2"/>
  </r>
  <r>
    <m/>
    <m/>
    <x v="825"/>
    <x v="2"/>
    <s v="0800"/>
    <s v=""/>
    <d v="2023-08-13T00:00:00"/>
    <m/>
    <m/>
    <m/>
    <s v="42006747"/>
    <s v="ביצר נסים"/>
    <s v="022685515"/>
    <s v="3"/>
    <n v="1475"/>
    <s v="ILS"/>
    <n v="1475"/>
    <n v="0"/>
    <n v="0"/>
    <n v="0"/>
    <n v="1475"/>
    <s v=""/>
    <x v="751"/>
    <s v=""/>
    <n v="0"/>
    <s v="@FM@"/>
    <s v="23"/>
    <s v="57"/>
    <s v="043545631"/>
    <s v=""/>
    <s v=""/>
    <n v="1475"/>
    <d v="2023-08-13T00:00:00"/>
    <d v="2025-12-31T00:00:00"/>
    <n v="28"/>
    <n v="23"/>
    <n v="4"/>
    <n v="0"/>
    <n v="0.8214285714285714"/>
    <x v="0"/>
    <x v="2"/>
  </r>
  <r>
    <m/>
    <m/>
    <x v="826"/>
    <x v="2"/>
    <s v="0800"/>
    <s v=""/>
    <d v="2023-09-04T00:00:00"/>
    <m/>
    <m/>
    <m/>
    <s v="42000351"/>
    <s v="מושקוביץ אפרים אופיר"/>
    <s v="300448735"/>
    <s v="3"/>
    <n v="1876.2"/>
    <s v="ILS"/>
    <n v="1876.2"/>
    <n v="0"/>
    <n v="0"/>
    <n v="0"/>
    <n v="1876.2"/>
    <s v=""/>
    <x v="752"/>
    <s v=""/>
    <n v="0"/>
    <s v="@FM@"/>
    <s v="23"/>
    <s v="57"/>
    <s v="043545631"/>
    <s v=""/>
    <s v=""/>
    <n v="1876.2"/>
    <d v="2023-09-04T00:00:00"/>
    <d v="2025-12-31T00:00:00"/>
    <n v="27"/>
    <n v="23"/>
    <n v="4"/>
    <n v="0"/>
    <n v="0.85185185185185186"/>
    <x v="0"/>
    <x v="2"/>
  </r>
  <r>
    <m/>
    <m/>
    <x v="827"/>
    <x v="2"/>
    <s v="0800"/>
    <s v=""/>
    <d v="2023-09-04T00:00:00"/>
    <m/>
    <m/>
    <m/>
    <s v="40331084"/>
    <s v="מסגרית ירושלים כהן יעקב בע&quot;מ"/>
    <s v="512413154"/>
    <s v="3"/>
    <n v="2242"/>
    <s v="ILS"/>
    <n v="2242"/>
    <n v="0"/>
    <n v="0"/>
    <n v="0"/>
    <n v="2242"/>
    <s v=""/>
    <x v="717"/>
    <s v=""/>
    <n v="0"/>
    <s v="@FM@"/>
    <s v="23"/>
    <s v="57"/>
    <s v="043545631"/>
    <s v=""/>
    <s v=""/>
    <n v="2242"/>
    <d v="2023-09-04T00:00:00"/>
    <d v="2025-12-31T00:00:00"/>
    <n v="27"/>
    <n v="23"/>
    <n v="4"/>
    <n v="0"/>
    <n v="0.85185185185185186"/>
    <x v="0"/>
    <x v="2"/>
  </r>
  <r>
    <m/>
    <m/>
    <x v="828"/>
    <x v="2"/>
    <s v="0800"/>
    <s v=""/>
    <d v="2023-09-05T00:00:00"/>
    <m/>
    <m/>
    <m/>
    <s v="10000107"/>
    <s v="לשכת הבריאות,מחוז הדרום"/>
    <s v=""/>
    <s v="3"/>
    <n v="4780"/>
    <s v="ILS"/>
    <n v="4780"/>
    <n v="20"/>
    <n v="956"/>
    <n v="956"/>
    <n v="3824"/>
    <s v=""/>
    <x v="753"/>
    <s v=""/>
    <n v="0"/>
    <s v="@FM@"/>
    <s v="85"/>
    <s v=""/>
    <s v="043545631"/>
    <s v="  3,824.00"/>
    <s v=""/>
    <n v="3824"/>
    <d v="2023-09-05T00:00:00"/>
    <d v="2025-12-31T00:00:00"/>
    <n v="27"/>
    <n v="22"/>
    <n v="4"/>
    <n v="20"/>
    <n v="0.81481481481481477"/>
    <x v="0"/>
    <x v="2"/>
  </r>
  <r>
    <m/>
    <m/>
    <x v="829"/>
    <x v="2"/>
    <s v="0800"/>
    <s v=""/>
    <d v="2023-09-05T00:00:00"/>
    <m/>
    <m/>
    <m/>
    <s v="42512345"/>
    <s v="מוצ'ה רמת גן בע&quot;מ"/>
    <s v="516322682"/>
    <s v="3"/>
    <n v="1280.8499999999999"/>
    <s v="ILS"/>
    <n v="1280.8499999999999"/>
    <n v="0"/>
    <n v="0"/>
    <n v="0"/>
    <n v="1280.8499999999999"/>
    <s v=""/>
    <x v="754"/>
    <s v=""/>
    <n v="0"/>
    <s v="@FM@"/>
    <s v="23"/>
    <s v="57"/>
    <s v="043545631"/>
    <s v=""/>
    <s v=""/>
    <n v="1280.8499999999999"/>
    <d v="2023-09-05T00:00:00"/>
    <d v="2025-12-31T00:00:00"/>
    <n v="27"/>
    <n v="22"/>
    <n v="4"/>
    <n v="0"/>
    <n v="0.81481481481481477"/>
    <x v="0"/>
    <x v="2"/>
  </r>
  <r>
    <m/>
    <m/>
    <x v="830"/>
    <x v="2"/>
    <s v="0800"/>
    <s v=""/>
    <d v="2023-09-07T00:00:00"/>
    <m/>
    <m/>
    <m/>
    <s v="41565097"/>
    <s v="דנטס טל ניזרי מיכאל"/>
    <s v="558147294"/>
    <s v="3"/>
    <n v="371.7"/>
    <s v="ILS"/>
    <n v="371.7"/>
    <n v="0"/>
    <n v="0"/>
    <n v="0"/>
    <n v="371.7"/>
    <s v=""/>
    <x v="755"/>
    <s v=""/>
    <n v="0"/>
    <s v="@FM@"/>
    <s v="23"/>
    <s v="57"/>
    <s v="043545631"/>
    <s v=""/>
    <s v=""/>
    <n v="371.7"/>
    <d v="2023-09-07T00:00:00"/>
    <d v="2025-12-31T00:00:00"/>
    <n v="27"/>
    <n v="22"/>
    <n v="4"/>
    <n v="0"/>
    <n v="0.81481481481481477"/>
    <x v="0"/>
    <x v="2"/>
  </r>
  <r>
    <m/>
    <m/>
    <x v="831"/>
    <x v="2"/>
    <s v="0800"/>
    <s v=""/>
    <d v="2023-09-11T00:00:00"/>
    <m/>
    <m/>
    <m/>
    <s v="40494948"/>
    <s v="פטיט פוד בע&quot;מ"/>
    <s v="514444652"/>
    <s v="3"/>
    <n v="3504.64"/>
    <s v="ILS"/>
    <n v="3504.64"/>
    <n v="0"/>
    <n v="0"/>
    <n v="0"/>
    <n v="3504.64"/>
    <s v=""/>
    <x v="756"/>
    <s v=""/>
    <n v="0"/>
    <s v="@FM@"/>
    <s v="23"/>
    <s v="57"/>
    <s v="043545631"/>
    <s v=""/>
    <s v=""/>
    <n v="3504.64"/>
    <d v="2023-09-11T00:00:00"/>
    <d v="2025-12-31T00:00:00"/>
    <n v="27"/>
    <n v="22"/>
    <n v="4"/>
    <n v="0"/>
    <n v="0.81481481481481477"/>
    <x v="0"/>
    <x v="2"/>
  </r>
  <r>
    <m/>
    <m/>
    <x v="832"/>
    <x v="2"/>
    <s v="0800"/>
    <s v=""/>
    <d v="2023-09-12T00:00:00"/>
    <m/>
    <m/>
    <m/>
    <s v="41885630"/>
    <s v="סי.או.אר. תפעול (ק.פ.) בע&quot;מ"/>
    <s v="515476000"/>
    <s v="3"/>
    <n v="49645.24"/>
    <s v="ILS"/>
    <n v="49645.24"/>
    <n v="82.44"/>
    <n v="40580.93"/>
    <n v="40580.93"/>
    <n v="9064.31"/>
    <s v=""/>
    <x v="757"/>
    <s v="X"/>
    <n v="0"/>
    <s v="@FM@"/>
    <s v="23"/>
    <s v="57"/>
    <s v="043545631"/>
    <s v="  6,135.52"/>
    <s v="ירון זוהר"/>
    <n v="9064.31"/>
    <d v="2023-09-12T00:00:00"/>
    <d v="2025-12-31T00:00:00"/>
    <n v="27"/>
    <n v="22"/>
    <n v="4"/>
    <n v="82.44"/>
    <n v="0.81481481481481477"/>
    <x v="1"/>
    <x v="2"/>
  </r>
  <r>
    <m/>
    <m/>
    <x v="833"/>
    <x v="0"/>
    <s v="0800"/>
    <s v=""/>
    <d v="2023-09-13T00:00:00"/>
    <m/>
    <m/>
    <m/>
    <s v="40200779"/>
    <s v="א&quot;ד מירז תעשיות בע&quot;מ"/>
    <s v="511402125"/>
    <s v="3"/>
    <n v="5756.04"/>
    <s v="ILS"/>
    <n v="5756.04"/>
    <n v="0"/>
    <n v="0"/>
    <n v="0"/>
    <n v="5485.9"/>
    <s v=""/>
    <x v="758"/>
    <s v="X"/>
    <n v="0"/>
    <s v="@FM@"/>
    <s v="07"/>
    <s v=""/>
    <s v="043545631"/>
    <s v=""/>
    <s v="עמוס סגרון"/>
    <n v="5756.04"/>
    <d v="2023-09-13T00:00:00"/>
    <d v="2025-12-31T00:00:00"/>
    <n v="27"/>
    <n v="22"/>
    <n v="4"/>
    <n v="0"/>
    <n v="0.81481481481481477"/>
    <x v="0"/>
    <x v="2"/>
  </r>
  <r>
    <m/>
    <m/>
    <x v="834"/>
    <x v="0"/>
    <s v="0800"/>
    <s v=""/>
    <d v="2023-09-13T00:00:00"/>
    <m/>
    <m/>
    <m/>
    <s v="40158741"/>
    <s v="מקום. ערכים ויוזמות - אדם בנוף בע&quot;מ"/>
    <s v="511926479"/>
    <s v="3"/>
    <n v="31590.98"/>
    <s v="ILS"/>
    <n v="31590.98"/>
    <n v="0"/>
    <n v="0"/>
    <n v="0"/>
    <n v="31590.98"/>
    <s v=""/>
    <x v="759"/>
    <s v=""/>
    <n v="0"/>
    <s v="@FM@"/>
    <s v="07"/>
    <s v=""/>
    <s v="043545631"/>
    <s v=""/>
    <s v="שמעון יצחקי"/>
    <n v="31590.98"/>
    <d v="2023-09-13T00:00:00"/>
    <d v="2025-12-31T00:00:00"/>
    <n v="27"/>
    <n v="22"/>
    <n v="4"/>
    <n v="0"/>
    <n v="0.81481481481481477"/>
    <x v="0"/>
    <x v="2"/>
  </r>
  <r>
    <m/>
    <m/>
    <x v="835"/>
    <x v="2"/>
    <s v="0800"/>
    <s v=""/>
    <d v="2023-09-18T00:00:00"/>
    <m/>
    <m/>
    <m/>
    <s v="40139379"/>
    <s v="חברת ברגי הדרום (1984)בע&quot;מ"/>
    <s v="511026064"/>
    <s v="3"/>
    <n v="885.73"/>
    <s v="ILS"/>
    <n v="885.73"/>
    <n v="74.790000000000006"/>
    <n v="661.05"/>
    <n v="661.05"/>
    <n v="224.68"/>
    <s v=""/>
    <x v="760"/>
    <s v=""/>
    <n v="0"/>
    <s v="@FM@"/>
    <s v="23"/>
    <s v="57"/>
    <s v="043545631"/>
    <s v=""/>
    <s v=""/>
    <n v="224.68"/>
    <d v="2023-09-18T00:00:00"/>
    <d v="2025-12-31T00:00:00"/>
    <n v="27"/>
    <n v="22"/>
    <n v="4"/>
    <n v="74.790000000000006"/>
    <n v="0.81481481481481477"/>
    <x v="1"/>
    <x v="2"/>
  </r>
  <r>
    <m/>
    <m/>
    <x v="836"/>
    <x v="2"/>
    <s v="0800"/>
    <s v=""/>
    <d v="2023-09-19T00:00:00"/>
    <m/>
    <m/>
    <m/>
    <s v="10000021"/>
    <s v="לשכת הפירסום הממשלתי"/>
    <s v=""/>
    <s v="3"/>
    <n v="44375"/>
    <s v="ILS"/>
    <n v="44375"/>
    <n v="9.86"/>
    <n v="4375"/>
    <n v="4375"/>
    <n v="40000"/>
    <s v=""/>
    <x v="761"/>
    <s v=""/>
    <n v="0"/>
    <s v="@FM@"/>
    <s v="23"/>
    <s v="12"/>
    <s v="043545631"/>
    <s v=""/>
    <s v=""/>
    <n v="40000"/>
    <d v="2023-09-19T00:00:00"/>
    <d v="2025-12-31T00:00:00"/>
    <n v="27"/>
    <n v="22"/>
    <n v="4"/>
    <n v="9.86"/>
    <n v="0.81481481481481477"/>
    <x v="0"/>
    <x v="2"/>
  </r>
  <r>
    <m/>
    <m/>
    <x v="837"/>
    <x v="2"/>
    <s v="0800"/>
    <s v=""/>
    <d v="2023-09-19T00:00:00"/>
    <m/>
    <m/>
    <m/>
    <s v="41609461"/>
    <s v="מוטי דפוס צבעי הקשת בע&quot;מ"/>
    <s v="515788024"/>
    <s v="3"/>
    <n v="1817.2"/>
    <s v="ILS"/>
    <n v="1817.2"/>
    <n v="0"/>
    <n v="0"/>
    <n v="0"/>
    <n v="1817.2"/>
    <s v=""/>
    <x v="762"/>
    <s v=""/>
    <n v="0"/>
    <s v="@FM@"/>
    <s v="23"/>
    <s v="57"/>
    <s v="043545631"/>
    <s v=""/>
    <s v=""/>
    <n v="1817.2"/>
    <d v="2023-09-19T00:00:00"/>
    <d v="2025-12-31T00:00:00"/>
    <n v="27"/>
    <n v="22"/>
    <n v="4"/>
    <n v="0"/>
    <n v="0.81481481481481477"/>
    <x v="0"/>
    <x v="2"/>
  </r>
  <r>
    <m/>
    <m/>
    <x v="838"/>
    <x v="2"/>
    <s v="0800"/>
    <s v=""/>
    <d v="2023-09-19T00:00:00"/>
    <m/>
    <m/>
    <m/>
    <s v="41338807"/>
    <s v="רמות ניהול ואחזקה קרסו באר שבע בע&quot;מ"/>
    <s v="515214518"/>
    <s v="3"/>
    <n v="1687.4"/>
    <s v="ILS"/>
    <n v="1687.4"/>
    <n v="0"/>
    <n v="0"/>
    <n v="0"/>
    <n v="1687.4"/>
    <s v=""/>
    <x v="763"/>
    <s v=""/>
    <n v="0"/>
    <s v="@FM@"/>
    <s v="23"/>
    <s v="57"/>
    <s v="043545631"/>
    <s v=""/>
    <s v=""/>
    <n v="1687.4"/>
    <d v="2023-09-19T00:00:00"/>
    <d v="2025-12-31T00:00:00"/>
    <n v="27"/>
    <n v="22"/>
    <n v="4"/>
    <n v="0"/>
    <n v="0.81481481481481477"/>
    <x v="0"/>
    <x v="2"/>
  </r>
  <r>
    <m/>
    <m/>
    <x v="839"/>
    <x v="2"/>
    <s v="0800"/>
    <s v=""/>
    <d v="2023-09-20T00:00:00"/>
    <m/>
    <m/>
    <m/>
    <s v="10000021"/>
    <s v="לשכת הפירסום הממשלתי"/>
    <s v=""/>
    <s v="3"/>
    <n v="2759000"/>
    <s v="ILS"/>
    <n v="2759000"/>
    <n v="3.58"/>
    <n v="98895.06"/>
    <n v="98895.06"/>
    <n v="2160104.94"/>
    <s v=""/>
    <x v="764"/>
    <s v=""/>
    <n v="0"/>
    <s v="@FM@"/>
    <s v="23"/>
    <s v="12"/>
    <s v="043545631"/>
    <s v=""/>
    <s v=""/>
    <n v="2160104.94"/>
    <d v="2023-09-20T00:00:00"/>
    <d v="2025-12-31T00:00:00"/>
    <n v="27"/>
    <n v="22"/>
    <n v="4"/>
    <n v="3.58"/>
    <n v="0.81481481481481477"/>
    <x v="0"/>
    <x v="2"/>
  </r>
  <r>
    <m/>
    <m/>
    <x v="840"/>
    <x v="2"/>
    <s v="0800"/>
    <s v=""/>
    <d v="2023-10-06T00:00:00"/>
    <m/>
    <m/>
    <m/>
    <s v="40046228"/>
    <s v="ישעיהו משה"/>
    <s v="014733190"/>
    <s v="3"/>
    <n v="1553.55"/>
    <s v="ILS"/>
    <n v="1553.55"/>
    <n v="0"/>
    <n v="0"/>
    <n v="0"/>
    <n v="1553.55"/>
    <s v=""/>
    <x v="765"/>
    <s v=""/>
    <n v="0"/>
    <s v="@FM@"/>
    <s v="23"/>
    <s v="57"/>
    <s v="043545631"/>
    <s v=""/>
    <s v=""/>
    <n v="1553.55"/>
    <d v="2023-10-06T00:00:00"/>
    <d v="2025-12-31T00:00:00"/>
    <n v="26"/>
    <n v="21"/>
    <n v="4"/>
    <n v="0"/>
    <n v="0.80769230769230771"/>
    <x v="0"/>
    <x v="2"/>
  </r>
  <r>
    <m/>
    <m/>
    <x v="841"/>
    <x v="2"/>
    <s v="0800"/>
    <s v=""/>
    <d v="2023-10-11T00:00:00"/>
    <m/>
    <m/>
    <m/>
    <s v="40238786"/>
    <s v="גאריביאן גרשון"/>
    <s v="055634687"/>
    <s v="3"/>
    <n v="4932.3999999999996"/>
    <s v="ILS"/>
    <n v="4932.3999999999996"/>
    <n v="63.16"/>
    <n v="3091"/>
    <n v="3088.8"/>
    <n v="1817.2"/>
    <s v=""/>
    <x v="766"/>
    <s v=""/>
    <n v="0"/>
    <s v="@FM@"/>
    <s v="23"/>
    <s v="57"/>
    <s v="043545631"/>
    <s v=""/>
    <s v=""/>
    <n v="1817.2"/>
    <d v="2023-10-11T00:00:00"/>
    <d v="2025-12-31T00:00:00"/>
    <n v="26"/>
    <n v="21"/>
    <n v="4"/>
    <n v="63.16"/>
    <n v="0.80769230769230771"/>
    <x v="1"/>
    <x v="2"/>
  </r>
  <r>
    <m/>
    <m/>
    <x v="842"/>
    <x v="2"/>
    <s v="0800"/>
    <s v=""/>
    <d v="2023-10-16T00:00:00"/>
    <d v="2023-10-01T00:00:00"/>
    <d v="2024-12-31T00:00:00"/>
    <m/>
    <s v="40003288"/>
    <s v="ג.ט.י. הגן הטכנולוגי ירושלים בע&quot;מ"/>
    <s v="511590275"/>
    <s v="3"/>
    <n v="72688"/>
    <s v="ILS"/>
    <n v="72688"/>
    <n v="85.25"/>
    <n v="61443.72"/>
    <n v="61442.76"/>
    <n v="10719.12"/>
    <s v=""/>
    <x v="767"/>
    <s v=""/>
    <n v="0"/>
    <s v="@FM@"/>
    <s v="23"/>
    <s v="01"/>
    <s v="043545631"/>
    <s v=""/>
    <s v="עוזי נעים"/>
    <n v="10719.12"/>
    <d v="2023-10-01T00:00:00"/>
    <d v="2024-12-31T00:00:00"/>
    <n v="14"/>
    <n v="22"/>
    <n v="-7"/>
    <n v="85.25"/>
    <n v="1.5714285714285714"/>
    <x v="1"/>
    <x v="2"/>
  </r>
  <r>
    <m/>
    <m/>
    <x v="843"/>
    <x v="0"/>
    <s v="0800"/>
    <s v=""/>
    <d v="2023-10-16T00:00:00"/>
    <m/>
    <m/>
    <m/>
    <s v="41915625"/>
    <s v="לייזר מכוני העתקות בע&quot;מ"/>
    <s v="514864370"/>
    <s v="3"/>
    <n v="234.82"/>
    <s v="ILS"/>
    <n v="234.82"/>
    <n v="0"/>
    <n v="0"/>
    <n v="0"/>
    <n v="234.82"/>
    <s v=""/>
    <x v="768"/>
    <s v=""/>
    <n v="0"/>
    <s v="@FM@"/>
    <s v="23"/>
    <s v="57"/>
    <s v="043545631"/>
    <s v=""/>
    <s v=""/>
    <n v="234.82"/>
    <d v="2023-10-16T00:00:00"/>
    <d v="2025-12-31T00:00:00"/>
    <n v="26"/>
    <n v="21"/>
    <n v="4"/>
    <n v="0"/>
    <n v="0.80769230769230771"/>
    <x v="0"/>
    <x v="2"/>
  </r>
  <r>
    <m/>
    <m/>
    <x v="844"/>
    <x v="2"/>
    <s v="0800"/>
    <s v=""/>
    <d v="2023-10-18T00:00:00"/>
    <m/>
    <m/>
    <m/>
    <s v="40238786"/>
    <s v="גאריביאן גרשון"/>
    <s v="055634687"/>
    <s v="3"/>
    <n v="19470"/>
    <s v="ILS"/>
    <n v="19470"/>
    <n v="77.33"/>
    <n v="14929.2"/>
    <n v="14929.2"/>
    <n v="4413.2"/>
    <s v=""/>
    <x v="769"/>
    <s v=""/>
    <n v="0"/>
    <s v="@FM@"/>
    <s v="23"/>
    <s v="57"/>
    <s v="043545631"/>
    <s v=""/>
    <s v=""/>
    <n v="4413.2"/>
    <d v="2023-10-18T00:00:00"/>
    <d v="2025-12-31T00:00:00"/>
    <n v="26"/>
    <n v="21"/>
    <n v="4"/>
    <n v="77.33"/>
    <n v="0.80769230769230771"/>
    <x v="1"/>
    <x v="2"/>
  </r>
  <r>
    <m/>
    <m/>
    <x v="845"/>
    <x v="2"/>
    <s v="0800"/>
    <s v=""/>
    <d v="2023-10-26T00:00:00"/>
    <m/>
    <m/>
    <m/>
    <s v="40001103"/>
    <s v="קרביץ )4791( בעמ"/>
    <s v="510674039"/>
    <s v="3"/>
    <n v="3076.26"/>
    <s v="ILS"/>
    <n v="3076.26"/>
    <n v="90.91"/>
    <n v="2772.9"/>
    <n v="2772.9"/>
    <n v="279.66000000000003"/>
    <s v=""/>
    <x v="770"/>
    <s v=""/>
    <n v="0"/>
    <s v="@FM@"/>
    <s v="23"/>
    <s v="57"/>
    <s v="043545631"/>
    <s v=""/>
    <s v="אורטל מויאל"/>
    <n v="279.66000000000003"/>
    <d v="2023-10-26T00:00:00"/>
    <d v="2025-12-31T00:00:00"/>
    <n v="26"/>
    <n v="21"/>
    <n v="4"/>
    <n v="90.91"/>
    <n v="0.80769230769230771"/>
    <x v="1"/>
    <x v="2"/>
  </r>
  <r>
    <m/>
    <m/>
    <x v="846"/>
    <x v="2"/>
    <s v="0800"/>
    <s v=""/>
    <d v="2023-11-01T00:00:00"/>
    <m/>
    <m/>
    <m/>
    <s v="40136862"/>
    <s v="אריז פתרונות סימון ואריזה בע&quot;מ"/>
    <s v="510558430"/>
    <s v="3"/>
    <n v="642.15"/>
    <s v="ILS"/>
    <n v="642.15"/>
    <n v="58.72"/>
    <n v="374.4"/>
    <n v="374.4"/>
    <n v="265.5"/>
    <s v=""/>
    <x v="771"/>
    <s v=""/>
    <n v="0"/>
    <s v="@FM@"/>
    <s v="23"/>
    <s v="57"/>
    <s v="043545631"/>
    <s v=""/>
    <s v="חביב עזרן"/>
    <n v="265.5"/>
    <d v="2023-11-01T00:00:00"/>
    <d v="2025-12-31T00:00:00"/>
    <n v="25"/>
    <n v="21"/>
    <n v="4"/>
    <n v="58.72"/>
    <n v="0.84"/>
    <x v="1"/>
    <x v="2"/>
  </r>
  <r>
    <m/>
    <m/>
    <x v="847"/>
    <x v="2"/>
    <s v="0800"/>
    <s v=""/>
    <d v="2023-11-01T00:00:00"/>
    <m/>
    <m/>
    <m/>
    <s v="40279550"/>
    <s v="בן אדיבה יובל"/>
    <s v="058734831"/>
    <s v="3"/>
    <n v="649"/>
    <s v="ILS"/>
    <n v="649"/>
    <n v="0"/>
    <n v="0"/>
    <n v="0"/>
    <n v="649"/>
    <s v=""/>
    <x v="772"/>
    <s v=""/>
    <n v="0"/>
    <s v="@FM@"/>
    <s v="23"/>
    <s v="57"/>
    <s v="043545631"/>
    <s v=""/>
    <s v=""/>
    <n v="649"/>
    <d v="2023-11-01T00:00:00"/>
    <d v="2025-12-31T00:00:00"/>
    <n v="25"/>
    <n v="21"/>
    <n v="4"/>
    <n v="0"/>
    <n v="0.84"/>
    <x v="0"/>
    <x v="2"/>
  </r>
  <r>
    <m/>
    <m/>
    <x v="848"/>
    <x v="0"/>
    <s v="0800"/>
    <s v=""/>
    <d v="2023-11-01T00:00:00"/>
    <m/>
    <m/>
    <m/>
    <s v="40003692"/>
    <s v="טופ-ליין יבוא ושיווק רהיטים בע&quot;מ"/>
    <s v="511613564"/>
    <s v="3"/>
    <n v="58016.52"/>
    <s v="ILS"/>
    <n v="58016.52"/>
    <n v="23.34"/>
    <n v="13455"/>
    <n v="13702.72"/>
    <n v="47812.69"/>
    <s v=""/>
    <x v="773"/>
    <s v="X"/>
    <n v="0"/>
    <s v="@FM@"/>
    <s v="07"/>
    <s v=""/>
    <s v="043545631"/>
    <s v=""/>
    <s v="נורית יוחאי"/>
    <n v="44561.52"/>
    <d v="2023-11-01T00:00:00"/>
    <d v="2025-12-31T00:00:00"/>
    <n v="25"/>
    <n v="21"/>
    <n v="4"/>
    <n v="23.34"/>
    <n v="0.84"/>
    <x v="0"/>
    <x v="2"/>
  </r>
  <r>
    <m/>
    <m/>
    <x v="849"/>
    <x v="0"/>
    <s v="0800"/>
    <s v=""/>
    <d v="2023-11-07T00:00:00"/>
    <m/>
    <m/>
    <m/>
    <s v="40001103"/>
    <s v="קרביץ )4791( בעמ"/>
    <s v="510674039"/>
    <s v="3"/>
    <n v="13770.6"/>
    <s v="ILS"/>
    <n v="13770.6"/>
    <n v="101.58"/>
    <n v="13653.9"/>
    <n v="15379.41"/>
    <n v="0"/>
    <s v=""/>
    <x v="771"/>
    <s v="X"/>
    <n v="0"/>
    <s v="@FM@"/>
    <s v="07"/>
    <s v=""/>
    <s v="043545631"/>
    <s v=""/>
    <s v="חביב עזרן"/>
    <n v="0"/>
    <d v="2023-11-07T00:00:00"/>
    <d v="2025-12-31T00:00:00"/>
    <n v="25"/>
    <n v="20"/>
    <n v="4"/>
    <n v="101.58"/>
    <n v="0.8"/>
    <x v="1"/>
    <x v="2"/>
  </r>
  <r>
    <m/>
    <m/>
    <x v="850"/>
    <x v="2"/>
    <s v="0800"/>
    <s v=""/>
    <d v="2023-11-21T00:00:00"/>
    <m/>
    <m/>
    <m/>
    <s v="41332961"/>
    <s v="תור סקור בע&quot;מ"/>
    <s v="511913469"/>
    <s v="3"/>
    <n v="50212.95"/>
    <s v="ILS"/>
    <n v="50212.95"/>
    <n v="89.38"/>
    <n v="44880.1"/>
    <n v="44880.1"/>
    <n v="5332.85"/>
    <s v=""/>
    <x v="774"/>
    <s v=""/>
    <n v="0"/>
    <s v="@FM@"/>
    <s v="23"/>
    <s v="57"/>
    <s v="043545631"/>
    <s v="  4,479.30"/>
    <s v=""/>
    <n v="5332.85"/>
    <d v="2023-11-21T00:00:00"/>
    <d v="2025-12-31T00:00:00"/>
    <n v="25"/>
    <n v="20"/>
    <n v="4"/>
    <n v="89.38"/>
    <n v="0.8"/>
    <x v="1"/>
    <x v="2"/>
  </r>
  <r>
    <m/>
    <m/>
    <x v="851"/>
    <x v="2"/>
    <s v="0800"/>
    <s v=""/>
    <d v="2023-11-22T00:00:00"/>
    <d v="2023-09-05T00:00:00"/>
    <d v="2024-12-31T00:00:00"/>
    <m/>
    <s v="40215614"/>
    <s v="נכסי אריאל - קריית הממשלה רבין ב',"/>
    <s v="513604033"/>
    <s v="3"/>
    <n v="1512820.51"/>
    <s v="ILS"/>
    <n v="1512820.51"/>
    <n v="93.94"/>
    <n v="1416030.93"/>
    <n v="1415932.31"/>
    <n v="91612.83"/>
    <s v=""/>
    <x v="740"/>
    <s v=""/>
    <n v="0"/>
    <s v="@FM@"/>
    <s v="23"/>
    <s v="01"/>
    <s v="043545631"/>
    <s v=""/>
    <s v="עוזי נעים"/>
    <n v="91612.83"/>
    <d v="2023-09-05T00:00:00"/>
    <d v="2024-12-31T00:00:00"/>
    <n v="15"/>
    <n v="22"/>
    <n v="-7"/>
    <n v="93.94"/>
    <n v="1.4666666666666666"/>
    <x v="1"/>
    <x v="2"/>
  </r>
  <r>
    <m/>
    <m/>
    <x v="852"/>
    <x v="2"/>
    <s v="0800"/>
    <s v=""/>
    <d v="2023-11-22T00:00:00"/>
    <m/>
    <m/>
    <m/>
    <s v="40486612"/>
    <s v="מירטק סטודיוגרף בע&quot;מ"/>
    <s v="511934218"/>
    <s v="3"/>
    <n v="3162.4"/>
    <s v="ILS"/>
    <n v="3162.4"/>
    <n v="0"/>
    <n v="0"/>
    <n v="0"/>
    <n v="3162.4"/>
    <s v=""/>
    <x v="775"/>
    <s v=""/>
    <n v="0"/>
    <s v="@FM@"/>
    <s v="23"/>
    <s v="57"/>
    <s v="043545631"/>
    <s v=""/>
    <s v=""/>
    <n v="3162.4"/>
    <d v="2023-11-22T00:00:00"/>
    <d v="2025-12-31T00:00:00"/>
    <n v="25"/>
    <n v="20"/>
    <n v="4"/>
    <n v="0"/>
    <n v="0.8"/>
    <x v="0"/>
    <x v="2"/>
  </r>
  <r>
    <m/>
    <m/>
    <x v="853"/>
    <x v="0"/>
    <s v="0800"/>
    <s v=""/>
    <d v="2023-11-29T00:00:00"/>
    <m/>
    <m/>
    <m/>
    <s v="40001103"/>
    <s v="קרביץ )4791( בעמ"/>
    <s v="510674039"/>
    <s v="3"/>
    <n v="6738.27"/>
    <s v="ILS"/>
    <n v="6738.27"/>
    <n v="80.67"/>
    <n v="6708.79"/>
    <n v="6017.77"/>
    <n v="1468.22"/>
    <s v=""/>
    <x v="776"/>
    <s v="X"/>
    <n v="0"/>
    <s v="@FM@"/>
    <s v="07"/>
    <s v=""/>
    <s v="043545631"/>
    <s v=""/>
    <s v=""/>
    <n v="1269.3"/>
    <d v="2023-11-29T00:00:00"/>
    <d v="2025-12-31T00:00:00"/>
    <n v="25"/>
    <n v="20"/>
    <n v="4"/>
    <n v="80.67"/>
    <n v="0.8"/>
    <x v="1"/>
    <x v="2"/>
  </r>
  <r>
    <m/>
    <m/>
    <x v="854"/>
    <x v="0"/>
    <s v="0800"/>
    <s v=""/>
    <d v="2023-11-29T00:00:00"/>
    <d v="2024-01-01T00:00:00"/>
    <d v="2024-12-31T00:00:00"/>
    <m/>
    <s v="40931516"/>
    <s v="דיאיי טכנולוגיות בע&quot;מ"/>
    <s v="511765596"/>
    <s v="3"/>
    <n v="409035"/>
    <s v="ILS"/>
    <n v="409035"/>
    <n v="102.23"/>
    <n v="400140"/>
    <n v="418040.57"/>
    <n v="10095.06"/>
    <s v=""/>
    <x v="777"/>
    <s v="X"/>
    <n v="0"/>
    <s v="@FM@"/>
    <s v="07"/>
    <s v=""/>
    <s v="043545631"/>
    <s v=""/>
    <s v="אורטל מויאל"/>
    <n v="8850"/>
    <d v="2024-01-01T00:00:00"/>
    <d v="2024-12-31T00:00:00"/>
    <n v="11"/>
    <n v="19"/>
    <n v="-7"/>
    <n v="102.23"/>
    <n v="1.7272727272727273"/>
    <x v="1"/>
    <x v="2"/>
  </r>
  <r>
    <m/>
    <m/>
    <x v="855"/>
    <x v="0"/>
    <s v="0800"/>
    <s v=""/>
    <d v="2023-11-29T00:00:00"/>
    <m/>
    <m/>
    <m/>
    <s v="41097839"/>
    <s v="גטר גרופ בע&quot;מ"/>
    <s v="520042326"/>
    <s v="3"/>
    <n v="725084.04"/>
    <s v="ILS"/>
    <n v="725084.04"/>
    <n v="81.91"/>
    <n v="590877.78"/>
    <n v="647046.73"/>
    <n v="131382.53"/>
    <s v=""/>
    <x v="778"/>
    <s v="X"/>
    <n v="0"/>
    <s v="@FM@"/>
    <s v="07"/>
    <s v=""/>
    <s v="043545631"/>
    <s v=""/>
    <s v="חביב עזרן"/>
    <n v="131147.56"/>
    <d v="2023-11-29T00:00:00"/>
    <d v="2025-12-31T00:00:00"/>
    <n v="25"/>
    <n v="20"/>
    <n v="4"/>
    <n v="81.91"/>
    <n v="0.8"/>
    <x v="1"/>
    <x v="2"/>
  </r>
  <r>
    <m/>
    <m/>
    <x v="856"/>
    <x v="0"/>
    <s v="0800"/>
    <s v=""/>
    <d v="2023-11-29T00:00:00"/>
    <m/>
    <m/>
    <m/>
    <s v="41097839"/>
    <s v="גטר גרופ בע&quot;מ"/>
    <s v="520042326"/>
    <s v="3"/>
    <n v="141526.84"/>
    <s v="ILS"/>
    <n v="141526.84"/>
    <n v="57.49"/>
    <n v="81530.899999999994"/>
    <n v="89129.16"/>
    <n v="59755.87"/>
    <s v=""/>
    <x v="778"/>
    <s v="X"/>
    <n v="0"/>
    <s v="@FM@"/>
    <s v="07"/>
    <s v=""/>
    <s v="043545631"/>
    <s v=""/>
    <s v="חביב עזרן"/>
    <n v="59649"/>
    <d v="2023-11-29T00:00:00"/>
    <d v="2025-12-31T00:00:00"/>
    <n v="25"/>
    <n v="20"/>
    <n v="4"/>
    <n v="57.49"/>
    <n v="0.8"/>
    <x v="1"/>
    <x v="2"/>
  </r>
  <r>
    <m/>
    <m/>
    <x v="857"/>
    <x v="0"/>
    <s v="0800"/>
    <s v=""/>
    <d v="2023-12-04T00:00:00"/>
    <m/>
    <m/>
    <m/>
    <s v="40200779"/>
    <s v="א&quot;ד מירז תעשיות בע&quot;מ"/>
    <s v="511402125"/>
    <s v="3"/>
    <n v="46291.4"/>
    <s v="ILS"/>
    <n v="46291.4"/>
    <n v="0"/>
    <n v="0"/>
    <n v="0"/>
    <n v="44118.879999999997"/>
    <s v=""/>
    <x v="779"/>
    <s v="X"/>
    <n v="0"/>
    <s v="@FM@"/>
    <s v="07"/>
    <s v=""/>
    <s v="043545631"/>
    <s v=""/>
    <s v="אמיר סרחאן"/>
    <n v="46291.4"/>
    <d v="2023-12-04T00:00:00"/>
    <d v="2025-12-31T00:00:00"/>
    <n v="24"/>
    <n v="20"/>
    <n v="4"/>
    <n v="0"/>
    <n v="0.83333333333333337"/>
    <x v="0"/>
    <x v="2"/>
  </r>
  <r>
    <m/>
    <m/>
    <x v="858"/>
    <x v="0"/>
    <s v="0800"/>
    <s v=""/>
    <d v="2023-12-04T00:00:00"/>
    <m/>
    <m/>
    <m/>
    <s v="40001103"/>
    <s v="קרביץ )4791( בעמ"/>
    <s v="510674039"/>
    <s v="3"/>
    <n v="8738.08"/>
    <s v="ILS"/>
    <n v="8738.08"/>
    <n v="98.81"/>
    <n v="8637"/>
    <n v="9572.7000000000007"/>
    <n v="116.92"/>
    <s v=""/>
    <x v="780"/>
    <s v="X"/>
    <n v="0"/>
    <s v="@FM@"/>
    <s v="23"/>
    <s v="57"/>
    <s v="043545631"/>
    <s v=""/>
    <s v="אמיר סרחאן"/>
    <n v="101.08"/>
    <d v="2023-12-04T00:00:00"/>
    <d v="2025-12-31T00:00:00"/>
    <n v="24"/>
    <n v="20"/>
    <n v="4"/>
    <n v="98.81"/>
    <n v="0.83333333333333337"/>
    <x v="1"/>
    <x v="2"/>
  </r>
  <r>
    <m/>
    <m/>
    <x v="859"/>
    <x v="0"/>
    <s v="0800"/>
    <s v=""/>
    <d v="2023-12-04T00:00:00"/>
    <m/>
    <m/>
    <m/>
    <s v="41915625"/>
    <s v="לייזר מכוני העתקות בע&quot;מ"/>
    <s v="514864370"/>
    <s v="3"/>
    <n v="146.32"/>
    <s v="ILS"/>
    <n v="146.32"/>
    <n v="0"/>
    <n v="0"/>
    <n v="0"/>
    <n v="146.32"/>
    <s v=""/>
    <x v="781"/>
    <s v=""/>
    <n v="0"/>
    <s v="@FM@"/>
    <s v="23"/>
    <s v="57"/>
    <s v="043545631"/>
    <s v=""/>
    <s v=""/>
    <n v="146.32"/>
    <d v="2023-12-04T00:00:00"/>
    <d v="2025-12-31T00:00:00"/>
    <n v="24"/>
    <n v="20"/>
    <n v="4"/>
    <n v="0"/>
    <n v="0.83333333333333337"/>
    <x v="0"/>
    <x v="2"/>
  </r>
  <r>
    <m/>
    <m/>
    <x v="860"/>
    <x v="2"/>
    <s v="0800"/>
    <s v=""/>
    <d v="2023-12-04T00:00:00"/>
    <m/>
    <m/>
    <m/>
    <s v="40011045"/>
    <s v="הוט - מערכות תקשורת בע&quot;מ"/>
    <s v="520040072"/>
    <s v="3"/>
    <n v="3874.2"/>
    <s v="ILS"/>
    <n v="3874.2"/>
    <n v="93.35"/>
    <n v="3612.4"/>
    <n v="3608.59"/>
    <n v="259.60000000000002"/>
    <s v=""/>
    <x v="782"/>
    <s v=""/>
    <n v="0"/>
    <s v="@FM@"/>
    <s v="23"/>
    <s v="57"/>
    <s v="043545631"/>
    <s v=""/>
    <s v="הדס לוגסי זקו"/>
    <n v="259.60000000000002"/>
    <d v="2023-12-04T00:00:00"/>
    <d v="2025-12-31T00:00:00"/>
    <n v="24"/>
    <n v="20"/>
    <n v="4"/>
    <n v="93.35"/>
    <n v="0.83333333333333337"/>
    <x v="1"/>
    <x v="2"/>
  </r>
  <r>
    <m/>
    <m/>
    <x v="861"/>
    <x v="0"/>
    <s v="0800"/>
    <s v=""/>
    <d v="2023-12-06T00:00:00"/>
    <m/>
    <m/>
    <m/>
    <s v="40001103"/>
    <s v="קרביץ )4791( בעמ"/>
    <s v="510674039"/>
    <s v="3"/>
    <n v="4507.55"/>
    <s v="ILS"/>
    <n v="4507.55"/>
    <n v="86.97"/>
    <n v="4131.88"/>
    <n v="4342"/>
    <n v="685.98"/>
    <s v=""/>
    <x v="783"/>
    <s v="X"/>
    <n v="0"/>
    <s v="@FM@"/>
    <s v="07"/>
    <s v=""/>
    <s v="043545631"/>
    <s v=""/>
    <s v=""/>
    <n v="593.04"/>
    <d v="2023-12-06T00:00:00"/>
    <d v="2025-12-31T00:00:00"/>
    <n v="24"/>
    <n v="19"/>
    <n v="4"/>
    <n v="86.97"/>
    <n v="0.79166666666666663"/>
    <x v="1"/>
    <x v="2"/>
  </r>
  <r>
    <m/>
    <m/>
    <x v="862"/>
    <x v="0"/>
    <s v="0800"/>
    <s v=""/>
    <d v="2023-12-06T00:00:00"/>
    <m/>
    <m/>
    <m/>
    <s v="40328129"/>
    <s v="ד.מ. )0003( הנדסה בע&quot;מ"/>
    <s v="513228726"/>
    <s v="3"/>
    <n v="580.86"/>
    <s v="ILS"/>
    <n v="580.86"/>
    <n v="0"/>
    <n v="0"/>
    <n v="0"/>
    <n v="635.98"/>
    <s v=""/>
    <x v="784"/>
    <s v="X"/>
    <n v="0"/>
    <s v="@FM@"/>
    <s v="07"/>
    <s v=""/>
    <s v="043545631"/>
    <s v=""/>
    <s v="אמיר סרחאן"/>
    <n v="580.86"/>
    <d v="2023-12-06T00:00:00"/>
    <d v="2025-12-31T00:00:00"/>
    <n v="24"/>
    <n v="19"/>
    <n v="4"/>
    <n v="0"/>
    <n v="0.79166666666666663"/>
    <x v="0"/>
    <x v="2"/>
  </r>
  <r>
    <m/>
    <m/>
    <x v="863"/>
    <x v="2"/>
    <s v="0800"/>
    <s v=""/>
    <d v="2023-12-07T00:00:00"/>
    <m/>
    <m/>
    <m/>
    <s v="41915625"/>
    <s v="לייזר מכוני העתקות בע&quot;מ"/>
    <s v="514864370"/>
    <s v="3"/>
    <n v="3309.9"/>
    <s v="ILS"/>
    <n v="3309.9"/>
    <n v="0"/>
    <n v="0"/>
    <n v="0"/>
    <n v="3309.9"/>
    <s v=""/>
    <x v="785"/>
    <s v=""/>
    <n v="0"/>
    <s v="@FM@"/>
    <s v="23"/>
    <s v="57"/>
    <s v="043545631"/>
    <s v=""/>
    <s v=""/>
    <n v="3309.9"/>
    <d v="2023-12-07T00:00:00"/>
    <d v="2025-12-31T00:00:00"/>
    <n v="24"/>
    <n v="19"/>
    <n v="4"/>
    <n v="0"/>
    <n v="0.79166666666666663"/>
    <x v="0"/>
    <x v="2"/>
  </r>
  <r>
    <m/>
    <m/>
    <x v="864"/>
    <x v="0"/>
    <s v="0800"/>
    <s v=""/>
    <d v="2023-12-13T00:00:00"/>
    <m/>
    <m/>
    <m/>
    <s v="41915625"/>
    <s v="לייזר מכוני העתקות בע&quot;מ"/>
    <s v="514864370"/>
    <s v="3"/>
    <n v="446.04"/>
    <s v="ILS"/>
    <n v="446.04"/>
    <n v="0"/>
    <n v="0"/>
    <n v="0"/>
    <n v="446.04"/>
    <s v=""/>
    <x v="775"/>
    <s v=""/>
    <n v="0"/>
    <s v="@FM@"/>
    <s v="23"/>
    <s v="57"/>
    <s v="043545631"/>
    <s v=""/>
    <s v=""/>
    <n v="446.04"/>
    <d v="2023-12-13T00:00:00"/>
    <d v="2025-12-31T00:00:00"/>
    <n v="24"/>
    <n v="19"/>
    <n v="4"/>
    <n v="0"/>
    <n v="0.79166666666666663"/>
    <x v="0"/>
    <x v="2"/>
  </r>
  <r>
    <m/>
    <m/>
    <x v="865"/>
    <x v="0"/>
    <s v="0800"/>
    <s v=""/>
    <d v="2023-12-13T00:00:00"/>
    <m/>
    <m/>
    <m/>
    <s v="41915625"/>
    <s v="לייזר מכוני העתקות בע&quot;מ"/>
    <s v="514864370"/>
    <s v="3"/>
    <n v="3911.7"/>
    <s v="ILS"/>
    <n v="3911.7"/>
    <n v="18.34"/>
    <n v="711.36"/>
    <n v="704.34"/>
    <n v="3194.26"/>
    <s v=""/>
    <x v="786"/>
    <s v=""/>
    <n v="0"/>
    <s v="@FM@"/>
    <s v="23"/>
    <s v="57"/>
    <s v="043545631"/>
    <s v=""/>
    <s v=""/>
    <n v="3194.26"/>
    <d v="2023-12-13T00:00:00"/>
    <d v="2025-12-31T00:00:00"/>
    <n v="24"/>
    <n v="19"/>
    <n v="4"/>
    <n v="18.34"/>
    <n v="0.79166666666666663"/>
    <x v="0"/>
    <x v="2"/>
  </r>
  <r>
    <m/>
    <m/>
    <x v="866"/>
    <x v="3"/>
    <s v="0800"/>
    <s v=""/>
    <d v="2023-12-13T00:00:00"/>
    <d v="2024-01-01T00:00:00"/>
    <d v="2024-12-31T00:00:00"/>
    <m/>
    <s v="40001174"/>
    <s v="פלאפון תקשורת בע&quot;מ"/>
    <s v="793003021"/>
    <s v="3"/>
    <n v="2326151.11"/>
    <s v="ILS"/>
    <n v="2326151.11"/>
    <n v="98.47"/>
    <n v="0"/>
    <n v="2361130.9300000002"/>
    <n v="35674.15"/>
    <s v=""/>
    <x v="787"/>
    <s v=""/>
    <n v="0"/>
    <s v="@FM@"/>
    <s v="07"/>
    <s v=""/>
    <s v="043545631"/>
    <s v=""/>
    <s v="הדס לוגסי זקו"/>
    <n v="35674.15"/>
    <d v="2024-01-01T00:00:00"/>
    <d v="2024-12-31T00:00:00"/>
    <n v="11"/>
    <n v="19"/>
    <n v="-7"/>
    <n v="98.47"/>
    <n v="1.7272727272727273"/>
    <x v="1"/>
    <x v="2"/>
  </r>
  <r>
    <m/>
    <m/>
    <x v="867"/>
    <x v="2"/>
    <s v="0800"/>
    <s v=""/>
    <d v="2023-12-13T00:00:00"/>
    <m/>
    <m/>
    <m/>
    <s v="40440883"/>
    <s v="גג לנזקק ולחוסה (ע&quot;ר)"/>
    <s v=""/>
    <s v="3"/>
    <n v="247772"/>
    <s v="ILS"/>
    <n v="247772"/>
    <n v="75"/>
    <n v="185829"/>
    <n v="185829"/>
    <n v="61943"/>
    <s v=""/>
    <x v="788"/>
    <s v=""/>
    <n v="0"/>
    <s v="@FM@"/>
    <s v="99"/>
    <s v=""/>
    <s v="043545631"/>
    <s v=""/>
    <s v="לילית ביטון"/>
    <n v="61943"/>
    <d v="2023-12-13T00:00:00"/>
    <d v="2025-12-31T00:00:00"/>
    <n v="24"/>
    <n v="19"/>
    <n v="4"/>
    <n v="75"/>
    <n v="0.79166666666666663"/>
    <x v="1"/>
    <x v="2"/>
  </r>
  <r>
    <m/>
    <m/>
    <x v="868"/>
    <x v="2"/>
    <s v="0800"/>
    <s v=""/>
    <d v="2023-12-13T00:00:00"/>
    <m/>
    <m/>
    <m/>
    <s v="40140393"/>
    <s v="ילדים בסיכוי - המועצה לילד החוסה )ע"/>
    <s v=""/>
    <s v="3"/>
    <n v="577309"/>
    <s v="ILS"/>
    <n v="577309"/>
    <n v="75"/>
    <n v="432981.75"/>
    <n v="432981.75"/>
    <n v="144327.25"/>
    <s v=""/>
    <x v="788"/>
    <s v=""/>
    <n v="0"/>
    <s v="@FM@"/>
    <s v="99"/>
    <s v=""/>
    <s v="043545631"/>
    <s v=""/>
    <s v="לילית ביטון"/>
    <n v="144327.25"/>
    <d v="2023-12-13T00:00:00"/>
    <d v="2025-12-31T00:00:00"/>
    <n v="24"/>
    <n v="19"/>
    <n v="4"/>
    <n v="75"/>
    <n v="0.79166666666666663"/>
    <x v="1"/>
    <x v="2"/>
  </r>
  <r>
    <m/>
    <m/>
    <x v="869"/>
    <x v="2"/>
    <s v="0800"/>
    <s v=""/>
    <d v="2023-12-25T00:00:00"/>
    <d v="2023-12-05T00:00:00"/>
    <d v="2024-12-31T00:00:00"/>
    <m/>
    <s v="40004927"/>
    <s v="מחצית היובל בע&quot;מ"/>
    <s v="512686114"/>
    <s v="3"/>
    <n v="151282.04999999999"/>
    <s v="ILS"/>
    <n v="151282.04999999999"/>
    <n v="56.6"/>
    <n v="85515.78"/>
    <n v="84898.02"/>
    <n v="65658.41"/>
    <s v=""/>
    <x v="789"/>
    <s v=""/>
    <n v="0"/>
    <s v="@FM@"/>
    <s v="23"/>
    <s v="01"/>
    <s v="043545631"/>
    <s v=""/>
    <s v="עוזי נעים"/>
    <n v="65658.41"/>
    <d v="2023-12-05T00:00:00"/>
    <d v="2024-12-31T00:00:00"/>
    <n v="12"/>
    <n v="19"/>
    <n v="-7"/>
    <n v="56.6"/>
    <n v="1.5833333333333333"/>
    <x v="1"/>
    <x v="2"/>
  </r>
  <r>
    <m/>
    <m/>
    <x v="870"/>
    <x v="2"/>
    <s v="0800"/>
    <s v=""/>
    <d v="2023-12-26T00:00:00"/>
    <m/>
    <m/>
    <m/>
    <s v="42205668"/>
    <s v="דניאל עדי"/>
    <s v="033137795"/>
    <s v="3"/>
    <n v="43956"/>
    <s v="ILS"/>
    <n v="43956"/>
    <n v="60.29"/>
    <n v="26383.5"/>
    <n v="26383.5"/>
    <n v="17523"/>
    <s v=""/>
    <x v="790"/>
    <s v=""/>
    <n v="0"/>
    <s v="@FM@"/>
    <s v="23"/>
    <s v="57"/>
    <s v="043545631"/>
    <s v=""/>
    <s v=""/>
    <n v="17523"/>
    <d v="2023-12-26T00:00:00"/>
    <d v="2025-12-31T00:00:00"/>
    <n v="24"/>
    <n v="19"/>
    <n v="4"/>
    <n v="60.29"/>
    <n v="0.79166666666666663"/>
    <x v="1"/>
    <x v="2"/>
  </r>
  <r>
    <m/>
    <m/>
    <x v="871"/>
    <x v="0"/>
    <s v="0800"/>
    <s v=""/>
    <d v="2023-12-26T00:00:00"/>
    <m/>
    <m/>
    <m/>
    <s v="40167927"/>
    <s v="איקן - מס בע&quot;מ"/>
    <s v="512495706"/>
    <s v="3"/>
    <n v="22631.15"/>
    <s v="ILS"/>
    <n v="22631.15"/>
    <n v="99.43"/>
    <n v="22499.99"/>
    <n v="22499.99"/>
    <n v="131.16"/>
    <s v=""/>
    <x v="791"/>
    <s v=""/>
    <n v="0"/>
    <s v="@FM@"/>
    <s v="07"/>
    <s v=""/>
    <s v="043545631"/>
    <s v=""/>
    <s v="רבקה בקי בן שמעון"/>
    <n v="131.16"/>
    <d v="2023-12-26T00:00:00"/>
    <d v="2025-12-31T00:00:00"/>
    <n v="24"/>
    <n v="19"/>
    <n v="4"/>
    <n v="99.43"/>
    <n v="0.79166666666666663"/>
    <x v="1"/>
    <x v="2"/>
  </r>
  <r>
    <m/>
    <m/>
    <x v="872"/>
    <x v="2"/>
    <s v="0800"/>
    <s v=""/>
    <d v="2023-12-26T00:00:00"/>
    <m/>
    <m/>
    <m/>
    <s v="42711419"/>
    <s v="כהן טל"/>
    <s v="025733452"/>
    <s v="3"/>
    <n v="4520.88"/>
    <s v="ILS"/>
    <n v="4520.88"/>
    <n v="75"/>
    <n v="3390.66"/>
    <n v="3390.66"/>
    <n v="1130.22"/>
    <s v=""/>
    <x v="788"/>
    <s v=""/>
    <n v="0"/>
    <s v="@FM@"/>
    <s v="99"/>
    <s v=""/>
    <s v="043545631"/>
    <s v=""/>
    <s v=""/>
    <n v="1130.22"/>
    <d v="2023-12-26T00:00:00"/>
    <d v="2025-12-31T00:00:00"/>
    <n v="24"/>
    <n v="19"/>
    <n v="4"/>
    <n v="75"/>
    <n v="0.79166666666666663"/>
    <x v="1"/>
    <x v="2"/>
  </r>
  <r>
    <m/>
    <m/>
    <x v="873"/>
    <x v="2"/>
    <s v="0800"/>
    <s v=""/>
    <d v="2023-12-27T00:00:00"/>
    <d v="2024-01-01T00:00:00"/>
    <d v="2024-01-31T00:00:00"/>
    <m/>
    <s v="40811870"/>
    <s v="אקים לאפוטרופסות"/>
    <s v=""/>
    <s v="3"/>
    <n v="860000"/>
    <s v="ILS"/>
    <n v="860000"/>
    <n v="0"/>
    <n v="0"/>
    <n v="0"/>
    <n v="860000"/>
    <s v=""/>
    <x v="792"/>
    <s v=""/>
    <n v="0"/>
    <s v="@FM@"/>
    <s v="99"/>
    <s v=""/>
    <s v="043545631"/>
    <s v=""/>
    <s v=""/>
    <n v="860000"/>
    <d v="2024-01-01T00:00:00"/>
    <d v="2024-01-31T00:00:00"/>
    <n v="0"/>
    <n v="19"/>
    <n v="-18"/>
    <n v="0"/>
    <e v="#DIV/0!"/>
    <x v="3"/>
    <x v="2"/>
  </r>
  <r>
    <m/>
    <m/>
    <x v="874"/>
    <x v="2"/>
    <s v="0800"/>
    <s v=""/>
    <d v="2023-12-27T00:00:00"/>
    <d v="2023-12-18T00:00:00"/>
    <d v="2024-12-31T00:00:00"/>
    <m/>
    <s v="40215614"/>
    <s v="נכסי אריאל - קריית הממשלה רבין ב',"/>
    <s v="513604033"/>
    <s v="3"/>
    <n v="151281.9"/>
    <s v="ILS"/>
    <n v="151281.9"/>
    <n v="98.69"/>
    <n v="149198.57999999999"/>
    <n v="149139.72"/>
    <n v="1979.64"/>
    <s v=""/>
    <x v="793"/>
    <s v=""/>
    <n v="0"/>
    <s v="@FM@"/>
    <s v="23"/>
    <s v="01"/>
    <s v="043545631"/>
    <s v=""/>
    <s v="עוזי נעים"/>
    <n v="1979.64"/>
    <d v="2023-12-18T00:00:00"/>
    <d v="2024-12-31T00:00:00"/>
    <n v="12"/>
    <n v="19"/>
    <n v="-7"/>
    <n v="98.69"/>
    <n v="1.5833333333333333"/>
    <x v="1"/>
    <x v="2"/>
  </r>
  <r>
    <m/>
    <m/>
    <x v="875"/>
    <x v="0"/>
    <s v="0800"/>
    <s v=""/>
    <d v="2024-01-09T00:00:00"/>
    <m/>
    <m/>
    <m/>
    <s v="40315226"/>
    <s v="כהן אורית"/>
    <s v="027131127"/>
    <s v="3"/>
    <n v="37425.94"/>
    <s v="ILS"/>
    <n v="37425.94"/>
    <n v="91.98"/>
    <n v="34399.589999999997"/>
    <n v="34400.28"/>
    <n v="3026.35"/>
    <s v=""/>
    <x v="794"/>
    <s v=""/>
    <n v="0"/>
    <s v="@FM@"/>
    <s v="07"/>
    <s v=""/>
    <s v="043545631"/>
    <s v=""/>
    <s v="נפתלי ג'רפי"/>
    <n v="3026.35"/>
    <d v="2024-01-09T00:00:00"/>
    <d v="2025-12-31T00:00:00"/>
    <n v="23"/>
    <n v="18"/>
    <n v="4"/>
    <n v="91.98"/>
    <n v="0.78260869565217395"/>
    <x v="1"/>
    <x v="2"/>
  </r>
  <r>
    <m/>
    <m/>
    <x v="876"/>
    <x v="2"/>
    <s v="0800"/>
    <s v=""/>
    <d v="2024-01-10T00:00:00"/>
    <m/>
    <m/>
    <m/>
    <s v="10000035"/>
    <s v="משרד החוץ"/>
    <s v=""/>
    <s v="3"/>
    <n v="87841.2"/>
    <s v="ILS"/>
    <n v="87841.2"/>
    <n v="88.31"/>
    <n v="80977.27"/>
    <n v="77571.05"/>
    <n v="6863.93"/>
    <s v=""/>
    <x v="795"/>
    <s v=""/>
    <n v="0"/>
    <s v="@FM@"/>
    <s v="85"/>
    <s v=""/>
    <s v="043545631"/>
    <s v=""/>
    <s v=""/>
    <n v="6863.93"/>
    <d v="2024-01-10T00:00:00"/>
    <d v="2025-12-31T00:00:00"/>
    <n v="23"/>
    <n v="18"/>
    <n v="4"/>
    <n v="88.31"/>
    <n v="0.78260869565217395"/>
    <x v="1"/>
    <x v="2"/>
  </r>
  <r>
    <m/>
    <m/>
    <x v="877"/>
    <x v="0"/>
    <s v="0800"/>
    <s v=""/>
    <d v="2024-01-18T00:00:00"/>
    <m/>
    <m/>
    <m/>
    <s v="10000173"/>
    <s v="המדפיס הממשלתי"/>
    <s v=""/>
    <s v="3"/>
    <n v="825"/>
    <s v="ILS"/>
    <n v="825"/>
    <n v="88.48"/>
    <n v="825"/>
    <n v="730"/>
    <n v="95"/>
    <s v=""/>
    <x v="796"/>
    <s v=""/>
    <n v="0"/>
    <s v="@FM@"/>
    <s v="85"/>
    <s v=""/>
    <s v="043545631"/>
    <s v=""/>
    <s v=""/>
    <n v="95"/>
    <d v="2024-01-18T00:00:00"/>
    <d v="2025-12-31T00:00:00"/>
    <n v="23"/>
    <n v="18"/>
    <n v="4"/>
    <n v="88.48"/>
    <n v="0.78260869565217395"/>
    <x v="1"/>
    <x v="2"/>
  </r>
  <r>
    <m/>
    <m/>
    <x v="878"/>
    <x v="2"/>
    <s v="0800"/>
    <s v=""/>
    <d v="2024-01-21T00:00:00"/>
    <d v="2023-12-05T00:00:00"/>
    <d v="2024-12-31T00:00:00"/>
    <m/>
    <s v="40503336"/>
    <s v="רמות מגדלי הבירה בע&quot;מ"/>
    <s v="513656819"/>
    <s v="3"/>
    <n v="151282.04999999999"/>
    <s v="ILS"/>
    <n v="151282.04999999999"/>
    <n v="65.69"/>
    <n v="98643.01"/>
    <n v="98208.320000000007"/>
    <n v="51907.040000000001"/>
    <s v=""/>
    <x v="797"/>
    <s v=""/>
    <n v="0"/>
    <s v="@FM@"/>
    <s v="23"/>
    <s v="01"/>
    <s v="043545631"/>
    <s v=""/>
    <s v="עוזי נעים"/>
    <n v="51907.040000000001"/>
    <d v="2023-12-05T00:00:00"/>
    <d v="2024-12-31T00:00:00"/>
    <n v="12"/>
    <n v="19"/>
    <n v="-7"/>
    <n v="65.69"/>
    <n v="1.5833333333333333"/>
    <x v="1"/>
    <x v="2"/>
  </r>
  <r>
    <m/>
    <m/>
    <x v="879"/>
    <x v="0"/>
    <s v="0800"/>
    <s v=""/>
    <d v="2024-01-23T00:00:00"/>
    <m/>
    <m/>
    <m/>
    <s v="40003692"/>
    <s v="טופ-ליין יבוא ושיווק רהיטים בע&quot;מ"/>
    <s v="511613564"/>
    <s v="3"/>
    <n v="454.3"/>
    <s v="ILS"/>
    <n v="454.3"/>
    <n v="0"/>
    <n v="0"/>
    <n v="0"/>
    <n v="487.45"/>
    <s v=""/>
    <x v="798"/>
    <s v="X"/>
    <n v="0"/>
    <s v="@FM@"/>
    <s v="07"/>
    <s v=""/>
    <s v="043545631"/>
    <s v=""/>
    <s v="רחלי גרינברג"/>
    <n v="454.3"/>
    <d v="2024-01-23T00:00:00"/>
    <d v="2025-12-31T00:00:00"/>
    <n v="23"/>
    <n v="18"/>
    <n v="4"/>
    <n v="0"/>
    <n v="0.78260869565217395"/>
    <x v="0"/>
    <x v="2"/>
  </r>
  <r>
    <m/>
    <m/>
    <x v="880"/>
    <x v="0"/>
    <s v="0800"/>
    <s v=""/>
    <d v="2024-01-24T00:00:00"/>
    <m/>
    <m/>
    <m/>
    <s v="40001103"/>
    <s v="קרביץ )4791( בעמ"/>
    <s v="510674039"/>
    <s v="3"/>
    <n v="2516.34"/>
    <s v="ILS"/>
    <n v="2516.34"/>
    <n v="37.43"/>
    <n v="1089.78"/>
    <n v="936.54"/>
    <n v="1934.63"/>
    <s v=""/>
    <x v="799"/>
    <s v="X"/>
    <n v="0"/>
    <s v="@FM@"/>
    <s v="07"/>
    <s v=""/>
    <s v="043545631"/>
    <s v=""/>
    <s v="לילית ביטון"/>
    <n v="1672.49"/>
    <d v="2024-01-24T00:00:00"/>
    <d v="2025-12-31T00:00:00"/>
    <n v="23"/>
    <n v="18"/>
    <n v="4"/>
    <n v="37.43"/>
    <n v="0.78260869565217395"/>
    <x v="0"/>
    <x v="2"/>
  </r>
  <r>
    <m/>
    <m/>
    <x v="881"/>
    <x v="2"/>
    <s v="0800"/>
    <s v=""/>
    <d v="2024-01-24T00:00:00"/>
    <m/>
    <m/>
    <m/>
    <s v="10000021"/>
    <s v="לשכת הפירסום הממשלתי"/>
    <s v=""/>
    <s v="3"/>
    <n v="4825"/>
    <s v="ILS"/>
    <n v="4825"/>
    <n v="80.44"/>
    <n v="4450"/>
    <n v="3881.25"/>
    <n v="375"/>
    <s v=""/>
    <x v="743"/>
    <s v=""/>
    <n v="0"/>
    <s v="@FM@"/>
    <s v="23"/>
    <s v="12"/>
    <s v="043545631"/>
    <s v=""/>
    <s v="לילית ביטון"/>
    <n v="375"/>
    <d v="2024-01-24T00:00:00"/>
    <d v="2025-12-31T00:00:00"/>
    <n v="23"/>
    <n v="18"/>
    <n v="4"/>
    <n v="80.44"/>
    <n v="0.78260869565217395"/>
    <x v="1"/>
    <x v="2"/>
  </r>
  <r>
    <m/>
    <m/>
    <x v="882"/>
    <x v="2"/>
    <s v="0800"/>
    <s v=""/>
    <d v="2024-01-24T00:00:00"/>
    <m/>
    <m/>
    <m/>
    <s v="41488668"/>
    <s v="כהן קרן"/>
    <s v="035923549"/>
    <s v="3"/>
    <n v="3587.2"/>
    <s v="ILS"/>
    <n v="3587.2"/>
    <n v="0"/>
    <n v="0"/>
    <n v="0"/>
    <n v="3587.2"/>
    <s v=""/>
    <x v="786"/>
    <s v=""/>
    <n v="0"/>
    <s v="@FM@"/>
    <s v="23"/>
    <s v="57"/>
    <s v="043545631"/>
    <s v=""/>
    <s v=""/>
    <n v="3587.2"/>
    <d v="2024-01-24T00:00:00"/>
    <d v="2025-12-31T00:00:00"/>
    <n v="23"/>
    <n v="18"/>
    <n v="4"/>
    <n v="0"/>
    <n v="0.78260869565217395"/>
    <x v="0"/>
    <x v="2"/>
  </r>
  <r>
    <m/>
    <m/>
    <x v="883"/>
    <x v="2"/>
    <s v="0800"/>
    <s v=""/>
    <d v="2024-01-29T00:00:00"/>
    <m/>
    <m/>
    <m/>
    <s v="40549182"/>
    <s v="פארגון קבוצת ברנע בע&quot;מ"/>
    <s v="513400796"/>
    <s v="3"/>
    <n v="3304"/>
    <s v="ILS"/>
    <n v="3304"/>
    <n v="0"/>
    <n v="3304"/>
    <n v="0"/>
    <n v="3304"/>
    <s v=""/>
    <x v="800"/>
    <s v=""/>
    <n v="0"/>
    <s v="@FM@"/>
    <s v="23"/>
    <s v="57"/>
    <s v="043545631"/>
    <s v=""/>
    <s v="עוזי נעים"/>
    <n v="3304"/>
    <d v="2024-01-29T00:00:00"/>
    <d v="2025-12-31T00:00:00"/>
    <n v="23"/>
    <n v="18"/>
    <n v="4"/>
    <n v="0"/>
    <n v="0.78260869565217395"/>
    <x v="0"/>
    <x v="2"/>
  </r>
  <r>
    <m/>
    <m/>
    <x v="884"/>
    <x v="0"/>
    <s v="0800"/>
    <s v=""/>
    <d v="2024-02-04T00:00:00"/>
    <m/>
    <m/>
    <m/>
    <s v="42364085"/>
    <s v="ביטון יוסף"/>
    <s v="036003432"/>
    <s v="3"/>
    <n v="5042.7299999999996"/>
    <s v="ILS"/>
    <n v="5042.7299999999996"/>
    <n v="38.25"/>
    <n v="1928.75"/>
    <n v="1928.75"/>
    <n v="3113.98"/>
    <s v=""/>
    <x v="801"/>
    <s v=""/>
    <n v="0"/>
    <s v="@FM@"/>
    <s v="23"/>
    <s v="57"/>
    <s v="043545631"/>
    <s v="  2,148.00"/>
    <s v=""/>
    <n v="3113.98"/>
    <d v="2024-02-04T00:00:00"/>
    <d v="2025-12-31T00:00:00"/>
    <n v="22"/>
    <n v="18"/>
    <n v="4"/>
    <n v="38.25"/>
    <n v="0.81818181818181823"/>
    <x v="0"/>
    <x v="2"/>
  </r>
  <r>
    <m/>
    <m/>
    <x v="885"/>
    <x v="0"/>
    <s v="0800"/>
    <s v=""/>
    <d v="2024-02-06T00:00:00"/>
    <m/>
    <m/>
    <m/>
    <s v="40328129"/>
    <s v="ד.מ. )0003( הנדסה בע&quot;מ"/>
    <s v="513228726"/>
    <s v="3"/>
    <n v="42244"/>
    <s v="ILS"/>
    <n v="42244"/>
    <n v="33.5"/>
    <n v="14121.31"/>
    <n v="14499.41"/>
    <n v="30757.86"/>
    <s v=""/>
    <x v="802"/>
    <s v="X"/>
    <n v="0"/>
    <s v="@FM@"/>
    <s v="07"/>
    <s v=""/>
    <s v="043545631"/>
    <s v=""/>
    <s v="יהודה כהן"/>
    <n v="28092.26"/>
    <d v="2024-02-06T00:00:00"/>
    <d v="2025-12-31T00:00:00"/>
    <n v="22"/>
    <n v="17"/>
    <n v="4"/>
    <n v="33.5"/>
    <n v="0.77272727272727271"/>
    <x v="0"/>
    <x v="2"/>
  </r>
  <r>
    <m/>
    <m/>
    <x v="886"/>
    <x v="0"/>
    <s v="0800"/>
    <s v=""/>
    <d v="2024-02-06T00:00:00"/>
    <m/>
    <m/>
    <m/>
    <s v="40001103"/>
    <s v="קרביץ )4791( בעמ"/>
    <s v="510674039"/>
    <s v="3"/>
    <n v="1729.15"/>
    <s v="ILS"/>
    <n v="1729.15"/>
    <n v="89.78"/>
    <n v="1558.38"/>
    <n v="1728.2"/>
    <n v="197.54"/>
    <s v=""/>
    <x v="803"/>
    <s v="X"/>
    <n v="0"/>
    <s v="@FM@"/>
    <s v="07"/>
    <s v=""/>
    <s v="043545631"/>
    <s v=""/>
    <s v="לילית ביטון"/>
    <n v="170.77"/>
    <d v="2024-02-06T00:00:00"/>
    <d v="2025-12-31T00:00:00"/>
    <n v="22"/>
    <n v="17"/>
    <n v="4"/>
    <n v="89.78"/>
    <n v="0.77272727272727271"/>
    <x v="1"/>
    <x v="2"/>
  </r>
  <r>
    <m/>
    <m/>
    <x v="887"/>
    <x v="0"/>
    <s v="0800"/>
    <s v=""/>
    <d v="2024-02-14T00:00:00"/>
    <m/>
    <m/>
    <m/>
    <s v="41097839"/>
    <s v="גטר גרופ בע&quot;מ"/>
    <s v="520042326"/>
    <s v="3"/>
    <n v="24075.89"/>
    <s v="ILS"/>
    <n v="24075.89"/>
    <n v="0"/>
    <n v="0"/>
    <n v="0"/>
    <n v="23372.29"/>
    <s v=""/>
    <x v="778"/>
    <s v="X"/>
    <n v="0"/>
    <s v="@FM@"/>
    <s v="07"/>
    <s v=""/>
    <s v="043545631"/>
    <s v=""/>
    <s v="חביב עזרן"/>
    <n v="24075.89"/>
    <d v="2024-02-14T00:00:00"/>
    <d v="2025-12-31T00:00:00"/>
    <n v="22"/>
    <n v="17"/>
    <n v="4"/>
    <n v="0"/>
    <n v="0.77272727272727271"/>
    <x v="0"/>
    <x v="2"/>
  </r>
  <r>
    <m/>
    <m/>
    <x v="888"/>
    <x v="0"/>
    <s v="0800"/>
    <s v=""/>
    <d v="2024-02-19T00:00:00"/>
    <m/>
    <m/>
    <m/>
    <s v="40001103"/>
    <s v="קרביץ )4791( בעמ"/>
    <s v="510674039"/>
    <s v="3"/>
    <n v="4454.6000000000004"/>
    <s v="ILS"/>
    <n v="4454.6000000000004"/>
    <n v="95.63"/>
    <n v="4267.17"/>
    <n v="4744.67"/>
    <n v="216.81"/>
    <s v=""/>
    <x v="804"/>
    <s v="X"/>
    <n v="0"/>
    <s v="@FM@"/>
    <s v="07"/>
    <s v=""/>
    <s v="043545631"/>
    <s v=""/>
    <s v=""/>
    <n v="187.43"/>
    <d v="2024-02-19T00:00:00"/>
    <d v="2025-12-31T00:00:00"/>
    <n v="22"/>
    <n v="17"/>
    <n v="4"/>
    <n v="95.63"/>
    <n v="0.77272727272727271"/>
    <x v="1"/>
    <x v="2"/>
  </r>
  <r>
    <m/>
    <m/>
    <x v="889"/>
    <x v="0"/>
    <s v="0800"/>
    <s v=""/>
    <d v="2024-02-19T00:00:00"/>
    <m/>
    <m/>
    <m/>
    <s v="40001103"/>
    <s v="קרביץ )4791( בעמ"/>
    <s v="510674039"/>
    <s v="3"/>
    <n v="1532.59"/>
    <s v="ILS"/>
    <n v="1532.59"/>
    <n v="91.02"/>
    <n v="1531.42"/>
    <n v="1553.08"/>
    <n v="160.38"/>
    <s v=""/>
    <x v="805"/>
    <s v="X"/>
    <n v="0"/>
    <s v="@FM@"/>
    <s v="07"/>
    <s v=""/>
    <s v="043545631"/>
    <s v=""/>
    <s v="אורטל מויאל"/>
    <n v="138.65"/>
    <d v="2024-02-19T00:00:00"/>
    <d v="2025-12-31T00:00:00"/>
    <n v="22"/>
    <n v="17"/>
    <n v="4"/>
    <n v="91.02"/>
    <n v="0.77272727272727271"/>
    <x v="1"/>
    <x v="2"/>
  </r>
  <r>
    <m/>
    <m/>
    <x v="890"/>
    <x v="2"/>
    <s v="0800"/>
    <s v=""/>
    <d v="2024-02-20T00:00:00"/>
    <m/>
    <m/>
    <m/>
    <s v="10000021"/>
    <s v="לשכת הפירסום הממשלתי"/>
    <s v=""/>
    <s v="3"/>
    <n v="36000"/>
    <s v="ILS"/>
    <n v="36000"/>
    <n v="98.76"/>
    <n v="35552.5"/>
    <n v="35552.5"/>
    <n v="447.5"/>
    <s v=""/>
    <x v="806"/>
    <s v=""/>
    <n v="0"/>
    <s v="@FM@"/>
    <s v="23"/>
    <s v="12"/>
    <s v="043545631"/>
    <s v=""/>
    <s v=""/>
    <n v="447.5"/>
    <d v="2024-02-20T00:00:00"/>
    <d v="2025-12-31T00:00:00"/>
    <n v="22"/>
    <n v="17"/>
    <n v="4"/>
    <n v="98.76"/>
    <n v="0.77272727272727271"/>
    <x v="1"/>
    <x v="2"/>
  </r>
  <r>
    <m/>
    <m/>
    <x v="891"/>
    <x v="0"/>
    <s v="0800"/>
    <s v=""/>
    <d v="2024-02-21T00:00:00"/>
    <m/>
    <m/>
    <m/>
    <s v="40005151"/>
    <s v="צילומעתיק בעמ"/>
    <s v="520041880"/>
    <s v="3"/>
    <n v="19835.8"/>
    <s v="ILS"/>
    <n v="19835.8"/>
    <n v="48.12"/>
    <n v="9465.07"/>
    <n v="9999.1200000000008"/>
    <n v="9989.1200000000008"/>
    <s v=""/>
    <x v="807"/>
    <s v="X"/>
    <n v="0"/>
    <s v="@FM@"/>
    <s v="07"/>
    <s v=""/>
    <s v="043545631"/>
    <s v=""/>
    <s v=""/>
    <n v="10289.84"/>
    <d v="2024-02-21T00:00:00"/>
    <d v="2025-12-31T00:00:00"/>
    <n v="22"/>
    <n v="17"/>
    <n v="4"/>
    <n v="48.12"/>
    <n v="0.77272727272727271"/>
    <x v="0"/>
    <x v="2"/>
  </r>
  <r>
    <m/>
    <m/>
    <x v="892"/>
    <x v="0"/>
    <s v="0800"/>
    <s v=""/>
    <d v="2024-02-25T00:00:00"/>
    <m/>
    <m/>
    <m/>
    <s v="41915625"/>
    <s v="לייזר מכוני העתקות בע&quot;מ"/>
    <s v="514864370"/>
    <s v="3"/>
    <n v="368.16"/>
    <s v="ILS"/>
    <n v="368.16"/>
    <n v="0"/>
    <n v="0"/>
    <n v="0"/>
    <n v="368.16"/>
    <s v=""/>
    <x v="739"/>
    <s v=""/>
    <n v="0"/>
    <s v="@FM@"/>
    <s v="23"/>
    <s v="57"/>
    <s v="043545631"/>
    <s v=""/>
    <s v=""/>
    <n v="368.16"/>
    <d v="2024-02-25T00:00:00"/>
    <d v="2025-12-31T00:00:00"/>
    <n v="22"/>
    <n v="17"/>
    <n v="4"/>
    <n v="0"/>
    <n v="0.77272727272727271"/>
    <x v="0"/>
    <x v="2"/>
  </r>
  <r>
    <m/>
    <m/>
    <x v="893"/>
    <x v="2"/>
    <s v="0800"/>
    <s v=""/>
    <d v="2024-02-25T00:00:00"/>
    <m/>
    <m/>
    <m/>
    <s v="40208040"/>
    <s v="רובין אורי"/>
    <s v="057161531"/>
    <s v="3"/>
    <n v="477.9"/>
    <s v="ILS"/>
    <n v="477.9"/>
    <n v="0"/>
    <n v="0"/>
    <n v="0"/>
    <n v="477.9"/>
    <s v=""/>
    <x v="808"/>
    <s v=""/>
    <n v="0"/>
    <s v="@FM@"/>
    <s v="23"/>
    <s v="57"/>
    <s v="043545631"/>
    <s v=""/>
    <s v=""/>
    <n v="477.9"/>
    <d v="2024-02-25T00:00:00"/>
    <d v="2025-12-31T00:00:00"/>
    <n v="22"/>
    <n v="17"/>
    <n v="4"/>
    <n v="0"/>
    <n v="0.77272727272727271"/>
    <x v="0"/>
    <x v="2"/>
  </r>
  <r>
    <m/>
    <m/>
    <x v="894"/>
    <x v="0"/>
    <s v="0800"/>
    <s v=""/>
    <d v="2024-02-25T00:00:00"/>
    <m/>
    <m/>
    <m/>
    <s v="40001103"/>
    <s v="קרביץ )4791( בעמ"/>
    <s v="510674039"/>
    <s v="3"/>
    <n v="4370.72"/>
    <s v="ILS"/>
    <n v="4370.72"/>
    <n v="50"/>
    <n v="2166.84"/>
    <n v="2414.2399999999998"/>
    <n v="2527.87"/>
    <s v=""/>
    <x v="809"/>
    <s v="X"/>
    <n v="0"/>
    <s v="@FM@"/>
    <s v="07"/>
    <s v=""/>
    <s v="043545631"/>
    <s v=""/>
    <s v="חביב עזרן"/>
    <n v="2185.36"/>
    <d v="2024-02-25T00:00:00"/>
    <d v="2025-12-31T00:00:00"/>
    <n v="22"/>
    <n v="17"/>
    <n v="4"/>
    <n v="50"/>
    <n v="0.77272727272727271"/>
    <x v="1"/>
    <x v="2"/>
  </r>
  <r>
    <m/>
    <m/>
    <x v="895"/>
    <x v="0"/>
    <s v="0800"/>
    <s v=""/>
    <d v="2024-03-03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x v="810"/>
    <s v="X"/>
    <n v="0"/>
    <s v="@FM@"/>
    <s v="07"/>
    <s v=""/>
    <s v="043545631"/>
    <s v=""/>
    <s v="שמרית הרוש"/>
    <n v="792.37"/>
    <d v="2024-03-03T00:00:00"/>
    <d v="2025-12-31T00:00:00"/>
    <n v="21"/>
    <n v="17"/>
    <n v="4"/>
    <n v="0"/>
    <n v="0.80952380952380953"/>
    <x v="0"/>
    <x v="2"/>
  </r>
  <r>
    <m/>
    <m/>
    <x v="896"/>
    <x v="0"/>
    <s v="0800"/>
    <s v=""/>
    <d v="2024-03-03T00:00:00"/>
    <m/>
    <m/>
    <m/>
    <s v="42154990"/>
    <s v="אטיאס רן"/>
    <s v="061237962"/>
    <s v="3"/>
    <n v="1982.4"/>
    <s v="ILS"/>
    <n v="1982.4"/>
    <n v="0"/>
    <n v="0"/>
    <n v="0"/>
    <n v="1982.4"/>
    <s v=""/>
    <x v="811"/>
    <s v=""/>
    <n v="0"/>
    <s v="@FM@"/>
    <s v="23"/>
    <s v="57"/>
    <s v="043545631"/>
    <s v=""/>
    <s v=""/>
    <n v="1982.4"/>
    <d v="2024-03-03T00:00:00"/>
    <d v="2025-12-31T00:00:00"/>
    <n v="21"/>
    <n v="17"/>
    <n v="4"/>
    <n v="0"/>
    <n v="0.80952380952380953"/>
    <x v="0"/>
    <x v="2"/>
  </r>
  <r>
    <m/>
    <m/>
    <x v="897"/>
    <x v="0"/>
    <s v="0800"/>
    <s v=""/>
    <d v="2024-03-12T00:00:00"/>
    <m/>
    <m/>
    <m/>
    <s v="41915625"/>
    <s v="לייזר מכוני העתקות בע&quot;מ"/>
    <s v="514864370"/>
    <s v="3"/>
    <n v="417.72"/>
    <s v="ILS"/>
    <n v="417.72"/>
    <n v="0"/>
    <n v="0"/>
    <n v="0"/>
    <n v="417.72"/>
    <s v=""/>
    <x v="812"/>
    <s v=""/>
    <n v="0"/>
    <s v="@FM@"/>
    <s v="23"/>
    <s v="57"/>
    <s v="043545631"/>
    <s v=""/>
    <s v=""/>
    <n v="417.72"/>
    <d v="2024-03-12T00:00:00"/>
    <d v="2025-12-31T00:00:00"/>
    <n v="21"/>
    <n v="16"/>
    <n v="4"/>
    <n v="0"/>
    <n v="0.76190476190476186"/>
    <x v="0"/>
    <x v="2"/>
  </r>
  <r>
    <m/>
    <m/>
    <x v="898"/>
    <x v="2"/>
    <s v="0800"/>
    <s v=""/>
    <d v="2024-03-12T00:00:00"/>
    <m/>
    <m/>
    <m/>
    <s v="41611075"/>
    <s v="שהנאז ייזום והשקעות בע&quot;מ"/>
    <s v="513722983"/>
    <s v="3"/>
    <n v="3663.9"/>
    <s v="ILS"/>
    <n v="3663.9"/>
    <n v="0"/>
    <n v="0"/>
    <n v="0"/>
    <n v="3663.9"/>
    <s v=""/>
    <x v="813"/>
    <s v=""/>
    <n v="0"/>
    <s v="@FM@"/>
    <s v="23"/>
    <s v="57"/>
    <s v="043545631"/>
    <s v=""/>
    <s v="עוזי נעים"/>
    <n v="3663.9"/>
    <d v="2024-03-12T00:00:00"/>
    <d v="2025-12-31T00:00:00"/>
    <n v="21"/>
    <n v="16"/>
    <n v="4"/>
    <n v="0"/>
    <n v="0.76190476190476186"/>
    <x v="0"/>
    <x v="2"/>
  </r>
  <r>
    <m/>
    <m/>
    <x v="899"/>
    <x v="0"/>
    <s v="0800"/>
    <s v=""/>
    <d v="2024-03-18T00:00:00"/>
    <m/>
    <m/>
    <m/>
    <s v="40143932"/>
    <s v="שלום אברהם"/>
    <s v="057522625"/>
    <s v="3"/>
    <n v="200854.69"/>
    <s v="ILS"/>
    <n v="200854.69"/>
    <n v="0"/>
    <n v="0"/>
    <n v="0"/>
    <n v="200854.69"/>
    <s v=""/>
    <x v="814"/>
    <s v=""/>
    <n v="0"/>
    <s v="@FM@"/>
    <s v="23"/>
    <s v="57"/>
    <s v="043545631"/>
    <s v="170,215.84"/>
    <s v="אורטל מויאל"/>
    <n v="200854.69"/>
    <d v="2024-03-18T00:00:00"/>
    <d v="2025-12-31T00:00:00"/>
    <n v="21"/>
    <n v="16"/>
    <n v="4"/>
    <n v="0"/>
    <n v="0.76190476190476186"/>
    <x v="0"/>
    <x v="2"/>
  </r>
  <r>
    <m/>
    <m/>
    <x v="900"/>
    <x v="2"/>
    <s v="0800"/>
    <s v=""/>
    <d v="2024-03-18T00:00:00"/>
    <m/>
    <m/>
    <m/>
    <s v="40000709"/>
    <s v="צוללת צהובה - המקום למוסיקה בירושלי"/>
    <s v=""/>
    <s v="3"/>
    <n v="3000"/>
    <s v="ILS"/>
    <n v="3000"/>
    <n v="31.67"/>
    <n v="950"/>
    <n v="950"/>
    <n v="2050"/>
    <s v=""/>
    <x v="815"/>
    <s v=""/>
    <n v="0"/>
    <s v="@FM@"/>
    <s v="23"/>
    <s v="57"/>
    <s v="043545631"/>
    <s v=""/>
    <s v="עידן אילן"/>
    <n v="2050"/>
    <d v="2024-03-18T00:00:00"/>
    <d v="2025-12-31T00:00:00"/>
    <n v="21"/>
    <n v="16"/>
    <n v="4"/>
    <n v="31.67"/>
    <n v="0.76190476190476186"/>
    <x v="0"/>
    <x v="2"/>
  </r>
  <r>
    <m/>
    <m/>
    <x v="901"/>
    <x v="0"/>
    <s v="0800"/>
    <s v=""/>
    <d v="2024-03-18T00:00:00"/>
    <m/>
    <m/>
    <m/>
    <s v="40004164"/>
    <s v="פז קמעונאות ואנרגיה בע&quot;מ"/>
    <s v="510216054"/>
    <s v="3"/>
    <n v="62825.56"/>
    <s v="ILS"/>
    <n v="62825.56"/>
    <n v="94"/>
    <n v="59057.29"/>
    <n v="59049.51"/>
    <n v="3768.28"/>
    <s v=""/>
    <x v="816"/>
    <s v=""/>
    <n v="0"/>
    <s v="@FM@"/>
    <s v="07"/>
    <s v=""/>
    <s v="043545631"/>
    <s v=""/>
    <s v="אמיר סרחאן"/>
    <n v="3768.28"/>
    <d v="2024-03-18T00:00:00"/>
    <d v="2025-12-31T00:00:00"/>
    <n v="21"/>
    <n v="16"/>
    <n v="4"/>
    <n v="94"/>
    <n v="0.76190476190476186"/>
    <x v="1"/>
    <x v="2"/>
  </r>
  <r>
    <m/>
    <m/>
    <x v="902"/>
    <x v="0"/>
    <s v="0800"/>
    <s v=""/>
    <d v="2024-03-20T00:00:00"/>
    <m/>
    <m/>
    <m/>
    <s v="40001103"/>
    <s v="קרביץ )4791( בעמ"/>
    <s v="510674039"/>
    <s v="3"/>
    <n v="4607.1099999999997"/>
    <s v="ILS"/>
    <n v="4607.1099999999997"/>
    <n v="56.34"/>
    <n v="2591.3000000000002"/>
    <n v="2881.3"/>
    <n v="2331.77"/>
    <s v=""/>
    <x v="817"/>
    <s v="X"/>
    <n v="0"/>
    <s v="@FM@"/>
    <s v="07"/>
    <s v=""/>
    <s v="043545631"/>
    <s v=""/>
    <s v="קרן דהן"/>
    <n v="2015.81"/>
    <d v="2024-03-20T00:00:00"/>
    <d v="2025-12-31T00:00:00"/>
    <n v="21"/>
    <n v="16"/>
    <n v="4"/>
    <n v="56.34"/>
    <n v="0.76190476190476186"/>
    <x v="1"/>
    <x v="2"/>
  </r>
  <r>
    <m/>
    <m/>
    <x v="903"/>
    <x v="0"/>
    <s v="0800"/>
    <s v=""/>
    <d v="2024-03-20T00:00:00"/>
    <m/>
    <m/>
    <m/>
    <s v="40001103"/>
    <s v="קרביץ )4791( בעמ"/>
    <s v="510674039"/>
    <s v="3"/>
    <n v="5456.5"/>
    <s v="ILS"/>
    <n v="5456.5"/>
    <n v="97.8"/>
    <n v="5337.91"/>
    <n v="5944.73"/>
    <n v="137.18"/>
    <s v=""/>
    <x v="818"/>
    <s v="X"/>
    <n v="0"/>
    <s v="@FM@"/>
    <s v="07"/>
    <s v=""/>
    <s v="043545631"/>
    <s v=""/>
    <s v=""/>
    <n v="118.59"/>
    <d v="2024-03-20T00:00:00"/>
    <d v="2025-12-31T00:00:00"/>
    <n v="21"/>
    <n v="16"/>
    <n v="4"/>
    <n v="97.8"/>
    <n v="0.76190476190476186"/>
    <x v="1"/>
    <x v="2"/>
  </r>
  <r>
    <m/>
    <m/>
    <x v="904"/>
    <x v="2"/>
    <s v="0800"/>
    <s v=""/>
    <d v="2024-03-20T00:00:00"/>
    <m/>
    <m/>
    <m/>
    <s v="41393607"/>
    <s v="קרטוני אריזות בע&quot;מ"/>
    <s v="514622489"/>
    <s v="3"/>
    <n v="4401.5"/>
    <s v="ILS"/>
    <n v="4401.5"/>
    <n v="62.67"/>
    <n v="2749.5"/>
    <n v="2749.5"/>
    <n v="1652"/>
    <s v=""/>
    <x v="819"/>
    <s v=""/>
    <n v="0"/>
    <s v="@FM@"/>
    <s v="23"/>
    <s v="57"/>
    <s v="043545631"/>
    <s v=""/>
    <s v="רחלי גרינברג"/>
    <n v="1652"/>
    <d v="2024-03-20T00:00:00"/>
    <d v="2025-12-31T00:00:00"/>
    <n v="21"/>
    <n v="16"/>
    <n v="4"/>
    <n v="62.67"/>
    <n v="0.76190476190476186"/>
    <x v="1"/>
    <x v="2"/>
  </r>
  <r>
    <m/>
    <m/>
    <x v="905"/>
    <x v="2"/>
    <s v="0800"/>
    <s v=""/>
    <d v="2024-03-20T00:00:00"/>
    <m/>
    <m/>
    <m/>
    <s v="40962355"/>
    <s v="פרימה מלונות ותיירות ישראל 1977 בע&quot;"/>
    <s v="510768401"/>
    <s v="3"/>
    <n v="9794"/>
    <s v="ILS"/>
    <n v="9794"/>
    <n v="42.17"/>
    <n v="4680"/>
    <n v="4095"/>
    <n v="5664"/>
    <s v=""/>
    <x v="820"/>
    <s v=""/>
    <n v="0"/>
    <s v="@FM@"/>
    <s v="23"/>
    <s v="57"/>
    <s v="043545631"/>
    <s v=""/>
    <s v="מאיה ברזני"/>
    <n v="5664"/>
    <d v="2024-03-20T00:00:00"/>
    <d v="2025-12-31T00:00:00"/>
    <n v="21"/>
    <n v="16"/>
    <n v="4"/>
    <n v="42.17"/>
    <n v="0.76190476190476186"/>
    <x v="0"/>
    <x v="2"/>
  </r>
  <r>
    <m/>
    <m/>
    <x v="906"/>
    <x v="0"/>
    <s v="0800"/>
    <s v=""/>
    <d v="2024-03-21T00:00:00"/>
    <m/>
    <m/>
    <m/>
    <s v="40973960"/>
    <s v="פרקש איתן דוד"/>
    <s v="314718305"/>
    <s v="3"/>
    <n v="2312.8000000000002"/>
    <s v="ILS"/>
    <n v="2312.8000000000002"/>
    <n v="100"/>
    <n v="2312.8000000000002"/>
    <n v="1960"/>
    <n v="0"/>
    <s v=""/>
    <x v="821"/>
    <s v=""/>
    <n v="0"/>
    <s v="@FM@"/>
    <s v="23"/>
    <s v="57"/>
    <s v="043545631"/>
    <s v=""/>
    <s v=""/>
    <n v="0"/>
    <d v="2024-03-21T00:00:00"/>
    <d v="2025-12-31T00:00:00"/>
    <n v="21"/>
    <n v="16"/>
    <n v="4"/>
    <n v="100"/>
    <n v="0.76190476190476186"/>
    <x v="1"/>
    <x v="2"/>
  </r>
  <r>
    <m/>
    <m/>
    <x v="907"/>
    <x v="2"/>
    <s v="0800"/>
    <s v=""/>
    <d v="2024-03-21T00:00:00"/>
    <m/>
    <m/>
    <m/>
    <s v="40011466"/>
    <s v="שינדלר נחושתן מעליות בע&quot;מ"/>
    <s v="511984619"/>
    <s v="3"/>
    <n v="4885.2"/>
    <s v="ILS"/>
    <n v="4885.2"/>
    <n v="0"/>
    <n v="0"/>
    <n v="0"/>
    <n v="4885.2"/>
    <s v=""/>
    <x v="822"/>
    <s v=""/>
    <n v="0"/>
    <s v="@FM@"/>
    <s v="23"/>
    <s v="57"/>
    <s v="043545631"/>
    <s v=""/>
    <s v="אלי דוידי"/>
    <n v="4885.2"/>
    <d v="2024-03-21T00:00:00"/>
    <d v="2025-12-31T00:00:00"/>
    <n v="21"/>
    <n v="16"/>
    <n v="4"/>
    <n v="0"/>
    <n v="0.76190476190476186"/>
    <x v="0"/>
    <x v="2"/>
  </r>
  <r>
    <m/>
    <m/>
    <x v="908"/>
    <x v="0"/>
    <s v="0800"/>
    <s v=""/>
    <d v="2024-03-21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823"/>
    <s v="X"/>
    <n v="0"/>
    <s v="@FM@"/>
    <s v="07"/>
    <s v=""/>
    <s v="043545631"/>
    <s v=""/>
    <s v="רחלי גרינברג"/>
    <n v="2527.4499999999998"/>
    <d v="2024-03-21T00:00:00"/>
    <d v="2025-12-31T00:00:00"/>
    <n v="21"/>
    <n v="16"/>
    <n v="4"/>
    <n v="0"/>
    <n v="0.76190476190476186"/>
    <x v="0"/>
    <x v="2"/>
  </r>
  <r>
    <m/>
    <m/>
    <x v="909"/>
    <x v="0"/>
    <s v="0800"/>
    <s v=""/>
    <d v="2024-03-27T00:00:00"/>
    <m/>
    <m/>
    <m/>
    <s v="40001103"/>
    <s v="קרביץ )4791( בעמ"/>
    <s v="510674039"/>
    <s v="3"/>
    <n v="842.75"/>
    <s v="ILS"/>
    <n v="842.75"/>
    <n v="78.150000000000006"/>
    <n v="656.38"/>
    <n v="731.3"/>
    <n v="214.02"/>
    <s v=""/>
    <x v="824"/>
    <s v="X"/>
    <n v="0"/>
    <s v="@FM@"/>
    <s v="07"/>
    <s v=""/>
    <s v="043545631"/>
    <s v=""/>
    <s v="חביב עזרן"/>
    <n v="185.02"/>
    <d v="2024-03-27T00:00:00"/>
    <d v="2025-12-31T00:00:00"/>
    <n v="21"/>
    <n v="16"/>
    <n v="4"/>
    <n v="78.150000000000006"/>
    <n v="0.76190476190476186"/>
    <x v="1"/>
    <x v="2"/>
  </r>
  <r>
    <m/>
    <m/>
    <x v="910"/>
    <x v="0"/>
    <s v="0800"/>
    <s v=""/>
    <d v="2024-03-28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x v="825"/>
    <s v=""/>
    <n v="0"/>
    <s v="@FM@"/>
    <s v="23"/>
    <s v="10"/>
    <s v="043545631"/>
    <s v=""/>
    <s v="שמרית הרוש"/>
    <n v="282.49"/>
    <d v="2024-03-28T00:00:00"/>
    <d v="2025-12-31T00:00:00"/>
    <n v="21"/>
    <n v="16"/>
    <n v="4"/>
    <n v="0"/>
    <n v="0.76190476190476186"/>
    <x v="0"/>
    <x v="2"/>
  </r>
  <r>
    <m/>
    <m/>
    <x v="911"/>
    <x v="2"/>
    <s v="0800"/>
    <s v=""/>
    <d v="2024-04-01T00:00:00"/>
    <m/>
    <m/>
    <m/>
    <s v="40963671"/>
    <s v="קנטור ויאצ'סלב"/>
    <s v="307802371"/>
    <s v="3"/>
    <n v="4956"/>
    <s v="ILS"/>
    <n v="4956"/>
    <n v="0"/>
    <n v="0"/>
    <n v="0"/>
    <n v="4956"/>
    <s v=""/>
    <x v="826"/>
    <s v=""/>
    <n v="0"/>
    <s v="@FM@"/>
    <s v="23"/>
    <s v="57"/>
    <s v="043545631"/>
    <s v=""/>
    <s v=""/>
    <n v="4956"/>
    <d v="2024-04-01T00:00:00"/>
    <d v="2025-12-31T00:00:00"/>
    <n v="20"/>
    <n v="16"/>
    <n v="4"/>
    <n v="0"/>
    <n v="0.8"/>
    <x v="0"/>
    <x v="2"/>
  </r>
  <r>
    <m/>
    <m/>
    <x v="912"/>
    <x v="2"/>
    <s v="0800"/>
    <s v=""/>
    <d v="2024-05-02T00:00:00"/>
    <m/>
    <m/>
    <m/>
    <s v="40007105"/>
    <s v="דפוסית דפוס והוצאה לאור בע&quot;מ"/>
    <s v="512158122"/>
    <s v="3"/>
    <n v="802.4"/>
    <s v="ILS"/>
    <n v="802.4"/>
    <n v="0"/>
    <n v="0"/>
    <n v="0"/>
    <n v="802.4"/>
    <s v=""/>
    <x v="827"/>
    <s v=""/>
    <n v="0"/>
    <s v="@FM@"/>
    <s v="23"/>
    <s v="57"/>
    <s v="043545631"/>
    <s v=""/>
    <s v="שוהם אבינועם"/>
    <n v="802.4"/>
    <d v="2024-05-02T00:00:00"/>
    <d v="2025-12-31T00:00:00"/>
    <n v="19"/>
    <n v="15"/>
    <n v="4"/>
    <n v="0"/>
    <n v="0.78947368421052633"/>
    <x v="0"/>
    <x v="2"/>
  </r>
  <r>
    <m/>
    <m/>
    <x v="913"/>
    <x v="2"/>
    <s v="0800"/>
    <s v=""/>
    <d v="2024-05-02T00:00:00"/>
    <m/>
    <m/>
    <m/>
    <s v="40004535"/>
    <s v="אול סאל טרדינג בע&quot;מ"/>
    <s v="511436453"/>
    <s v="3"/>
    <n v="78511.5"/>
    <s v="ILS"/>
    <n v="78511.5"/>
    <n v="100"/>
    <n v="78039"/>
    <n v="78039.5"/>
    <n v="413"/>
    <s v=""/>
    <x v="828"/>
    <s v=""/>
    <n v="0"/>
    <s v="@FM@"/>
    <s v="23"/>
    <s v="57"/>
    <s v="043545631"/>
    <s v=""/>
    <s v="אברהם לוי"/>
    <n v="413"/>
    <d v="2024-05-02T00:00:00"/>
    <d v="2025-12-31T00:00:00"/>
    <n v="19"/>
    <n v="15"/>
    <n v="4"/>
    <n v="100"/>
    <n v="0.78947368421052633"/>
    <x v="1"/>
    <x v="2"/>
  </r>
  <r>
    <m/>
    <m/>
    <x v="914"/>
    <x v="2"/>
    <s v="0800"/>
    <s v=""/>
    <d v="2024-05-02T00:00:00"/>
    <m/>
    <m/>
    <m/>
    <s v="40004904"/>
    <s v="ברון - או קיי ציוד מטבח למקצוענים ב"/>
    <s v="512583923"/>
    <s v="3"/>
    <n v="1534.05"/>
    <s v="ILS"/>
    <n v="1534.05"/>
    <n v="66.349999999999994"/>
    <n v="1014.85"/>
    <n v="1014.85"/>
    <n v="519.20000000000005"/>
    <s v=""/>
    <x v="829"/>
    <s v=""/>
    <n v="0"/>
    <s v="@FM@"/>
    <s v="23"/>
    <s v="57"/>
    <s v="043545631"/>
    <s v=""/>
    <s v="דסליין זאודו"/>
    <n v="519.20000000000005"/>
    <d v="2024-05-02T00:00:00"/>
    <d v="2025-12-31T00:00:00"/>
    <n v="19"/>
    <n v="15"/>
    <n v="4"/>
    <n v="66.349999999999994"/>
    <n v="0.78947368421052633"/>
    <x v="1"/>
    <x v="2"/>
  </r>
  <r>
    <m/>
    <m/>
    <x v="915"/>
    <x v="2"/>
    <s v="0800"/>
    <s v=""/>
    <d v="2024-05-15T00:00:00"/>
    <d v="2024-04-01T00:00:00"/>
    <d v="2025-11-09T00:00:00"/>
    <m/>
    <s v="42343421"/>
    <s v="קוחלני אלון"/>
    <s v="022999262"/>
    <s v="3"/>
    <n v="200466.05"/>
    <s v="ILS"/>
    <n v="200466.05"/>
    <n v="89.12"/>
    <n v="178650.52"/>
    <n v="178623.81"/>
    <n v="21815.53"/>
    <s v=""/>
    <x v="830"/>
    <s v=""/>
    <n v="0"/>
    <s v="@FM@"/>
    <s v="23"/>
    <s v="57"/>
    <s v="043545631"/>
    <s v=" 18,487.73"/>
    <s v="טלי בוהדנה"/>
    <n v="21815.53"/>
    <d v="2024-04-01T00:00:00"/>
    <d v="2025-11-09T00:00:00"/>
    <n v="19"/>
    <n v="16"/>
    <n v="3"/>
    <n v="89.12"/>
    <n v="0.84210526315789469"/>
    <x v="1"/>
    <x v="2"/>
  </r>
  <r>
    <m/>
    <m/>
    <x v="916"/>
    <x v="0"/>
    <s v="0800"/>
    <s v=""/>
    <d v="2024-05-15T00:00:00"/>
    <m/>
    <m/>
    <m/>
    <s v="40008948"/>
    <s v="רהיטי הכח )1991( בע&quot;מ"/>
    <s v="511599920"/>
    <s v="3"/>
    <n v="1345.2"/>
    <s v="ILS"/>
    <n v="1345.2"/>
    <n v="0"/>
    <n v="0"/>
    <n v="0"/>
    <n v="1443.34"/>
    <s v=""/>
    <x v="831"/>
    <s v="X"/>
    <n v="0"/>
    <s v="@FM@"/>
    <s v="07"/>
    <s v=""/>
    <s v="043545631"/>
    <s v=""/>
    <s v="נורית יוחאי"/>
    <n v="1345.2"/>
    <d v="2024-05-15T00:00:00"/>
    <d v="2025-12-31T00:00:00"/>
    <n v="19"/>
    <n v="14"/>
    <n v="4"/>
    <n v="0"/>
    <n v="0.73684210526315785"/>
    <x v="0"/>
    <x v="2"/>
  </r>
  <r>
    <m/>
    <m/>
    <x v="917"/>
    <x v="0"/>
    <s v="0800"/>
    <s v=""/>
    <d v="2024-05-19T00:00:00"/>
    <m/>
    <m/>
    <m/>
    <s v="41915625"/>
    <s v="לייזר מכוני העתקות בע&quot;מ"/>
    <s v="514864370"/>
    <s v="3"/>
    <n v="913.32"/>
    <s v="ILS"/>
    <n v="913.32"/>
    <n v="0"/>
    <n v="0"/>
    <n v="0"/>
    <n v="913.32"/>
    <s v=""/>
    <x v="832"/>
    <s v=""/>
    <n v="0"/>
    <s v="@FM@"/>
    <s v="23"/>
    <s v="57"/>
    <s v="043545631"/>
    <s v=""/>
    <s v=""/>
    <n v="913.32"/>
    <d v="2024-05-19T00:00:00"/>
    <d v="2025-12-31T00:00:00"/>
    <n v="19"/>
    <n v="14"/>
    <n v="4"/>
    <n v="0"/>
    <n v="0.73684210526315785"/>
    <x v="0"/>
    <x v="2"/>
  </r>
  <r>
    <m/>
    <m/>
    <x v="918"/>
    <x v="0"/>
    <s v="0800"/>
    <s v=""/>
    <d v="2024-05-20T00:00:00"/>
    <m/>
    <m/>
    <m/>
    <s v="40200779"/>
    <s v="א&quot;ד מירז תעשיות בע&quot;מ"/>
    <s v="511402125"/>
    <s v="3"/>
    <n v="519.20000000000005"/>
    <s v="ILS"/>
    <n v="519.20000000000005"/>
    <n v="0"/>
    <n v="0"/>
    <n v="0"/>
    <n v="494.83"/>
    <s v=""/>
    <x v="833"/>
    <s v="X"/>
    <n v="0"/>
    <s v="@FM@"/>
    <s v="07"/>
    <s v=""/>
    <s v="043545631"/>
    <s v=""/>
    <s v=""/>
    <n v="519.20000000000005"/>
    <d v="2024-05-20T00:00:00"/>
    <d v="2025-12-31T00:00:00"/>
    <n v="19"/>
    <n v="14"/>
    <n v="4"/>
    <n v="0"/>
    <n v="0.73684210526315785"/>
    <x v="0"/>
    <x v="2"/>
  </r>
  <r>
    <m/>
    <m/>
    <x v="919"/>
    <x v="2"/>
    <s v="0800"/>
    <s v=""/>
    <d v="2024-05-21T00:00:00"/>
    <m/>
    <m/>
    <m/>
    <s v="40004445"/>
    <s v="סופרגרף בע&quot;מ"/>
    <s v="511243461"/>
    <s v="3"/>
    <n v="5033.88"/>
    <s v="ILS"/>
    <n v="5033.88"/>
    <n v="53.49"/>
    <n v="2669.64"/>
    <n v="2669.64"/>
    <n v="2341.4299999999998"/>
    <s v=""/>
    <x v="834"/>
    <s v=""/>
    <n v="0"/>
    <s v="@FM@"/>
    <s v="23"/>
    <s v="57"/>
    <s v="043545631"/>
    <s v=""/>
    <s v="אמיר סרחאן"/>
    <n v="2341.4299999999998"/>
    <d v="2024-05-21T00:00:00"/>
    <d v="2025-12-31T00:00:00"/>
    <n v="19"/>
    <n v="14"/>
    <n v="4"/>
    <n v="53.49"/>
    <n v="0.73684210526315785"/>
    <x v="1"/>
    <x v="2"/>
  </r>
  <r>
    <m/>
    <m/>
    <x v="920"/>
    <x v="2"/>
    <s v="0800"/>
    <s v=""/>
    <d v="2024-05-23T00:00:00"/>
    <m/>
    <m/>
    <m/>
    <s v="10000035"/>
    <s v="משרד החוץ"/>
    <s v=""/>
    <s v="3"/>
    <n v="1967.71"/>
    <s v="ILS"/>
    <n v="1967.71"/>
    <n v="0"/>
    <n v="0"/>
    <n v="0"/>
    <n v="1932.58"/>
    <s v=""/>
    <x v="835"/>
    <s v="X"/>
    <n v="0"/>
    <s v="@FM@"/>
    <s v="85"/>
    <s v=""/>
    <s v="043545631"/>
    <s v=""/>
    <s v=""/>
    <n v="1967.71"/>
    <d v="2024-05-23T00:00:00"/>
    <d v="2025-12-31T00:00:00"/>
    <n v="19"/>
    <n v="14"/>
    <n v="4"/>
    <n v="0"/>
    <n v="0.73684210526315785"/>
    <x v="0"/>
    <x v="2"/>
  </r>
  <r>
    <m/>
    <m/>
    <x v="921"/>
    <x v="2"/>
    <s v="0800"/>
    <s v=""/>
    <d v="2024-05-26T00:00:00"/>
    <m/>
    <m/>
    <m/>
    <s v="40238786"/>
    <s v="גאריביאן גרשון"/>
    <s v="055634687"/>
    <s v="3"/>
    <n v="4885.2"/>
    <s v="ILS"/>
    <n v="4885.2"/>
    <n v="0"/>
    <n v="0"/>
    <n v="0"/>
    <n v="4885.2"/>
    <s v=""/>
    <x v="836"/>
    <s v=""/>
    <n v="0"/>
    <s v="@FM@"/>
    <s v="23"/>
    <s v="57"/>
    <s v="043545631"/>
    <s v=""/>
    <s v="נועה דניאלי"/>
    <n v="4885.2"/>
    <d v="2024-05-26T00:00:00"/>
    <d v="2025-12-31T00:00:00"/>
    <n v="19"/>
    <n v="14"/>
    <n v="4"/>
    <n v="0"/>
    <n v="0.73684210526315785"/>
    <x v="0"/>
    <x v="2"/>
  </r>
  <r>
    <m/>
    <m/>
    <x v="922"/>
    <x v="0"/>
    <s v="0800"/>
    <s v=""/>
    <d v="2024-05-29T00:00:00"/>
    <m/>
    <m/>
    <m/>
    <s v="40182094"/>
    <s v="גילת טלקום בע&quot;מ"/>
    <s v="511784498"/>
    <s v="3"/>
    <n v="26599.42"/>
    <s v="ILS"/>
    <n v="26599.42"/>
    <n v="0"/>
    <n v="0"/>
    <n v="0"/>
    <n v="26599.42"/>
    <s v=""/>
    <x v="837"/>
    <s v=""/>
    <n v="0"/>
    <s v="@FM@"/>
    <s v="07"/>
    <s v=""/>
    <s v="043545631"/>
    <s v=""/>
    <s v="עידן אילן"/>
    <n v="26599.42"/>
    <d v="2024-05-29T00:00:00"/>
    <d v="2025-12-31T00:00:00"/>
    <n v="19"/>
    <n v="14"/>
    <n v="4"/>
    <n v="0"/>
    <n v="0.73684210526315785"/>
    <x v="0"/>
    <x v="2"/>
  </r>
  <r>
    <m/>
    <m/>
    <x v="923"/>
    <x v="4"/>
    <s v="0800"/>
    <s v=""/>
    <d v="2024-06-02T00:00:00"/>
    <m/>
    <m/>
    <m/>
    <s v="40284149"/>
    <s v="מהרט דוד"/>
    <s v="011501947"/>
    <s v="3"/>
    <n v="1000"/>
    <s v="ILS"/>
    <n v="1000"/>
    <n v="0"/>
    <n v="0"/>
    <n v="0"/>
    <n v="1000"/>
    <s v=""/>
    <x v="838"/>
    <s v=""/>
    <n v="0"/>
    <s v="@FM@"/>
    <s v="23"/>
    <s v="57"/>
    <s v="043545631"/>
    <s v=""/>
    <s v=""/>
    <n v="1000"/>
    <d v="2024-06-02T00:00:00"/>
    <d v="2025-12-31T00:00:00"/>
    <n v="18"/>
    <n v="14"/>
    <n v="4"/>
    <n v="0"/>
    <n v="0.77777777777777779"/>
    <x v="0"/>
    <x v="2"/>
  </r>
  <r>
    <m/>
    <m/>
    <x v="924"/>
    <x v="0"/>
    <s v="0800"/>
    <s v=""/>
    <d v="2024-06-02T00:00:00"/>
    <m/>
    <m/>
    <m/>
    <s v="40555982"/>
    <s v="מלול משה אייל"/>
    <s v="302977772"/>
    <s v="3"/>
    <n v="5042.7299999999996"/>
    <s v="ILS"/>
    <n v="5042.7299999999996"/>
    <n v="68.430000000000007"/>
    <n v="3469.44"/>
    <n v="3450.55"/>
    <n v="1592.19"/>
    <s v=""/>
    <x v="839"/>
    <s v=""/>
    <n v="0"/>
    <s v="@FM@"/>
    <s v="23"/>
    <s v="57"/>
    <s v="043545631"/>
    <s v="  1,324.16"/>
    <s v=""/>
    <n v="1592.19"/>
    <d v="2024-06-02T00:00:00"/>
    <d v="2025-12-31T00:00:00"/>
    <n v="18"/>
    <n v="14"/>
    <n v="4"/>
    <n v="68.430000000000007"/>
    <n v="0.77777777777777779"/>
    <x v="1"/>
    <x v="2"/>
  </r>
  <r>
    <m/>
    <m/>
    <x v="925"/>
    <x v="0"/>
    <s v="0800"/>
    <s v=""/>
    <d v="2024-06-05T00:00:00"/>
    <m/>
    <m/>
    <m/>
    <s v="40952199"/>
    <s v="אולפני אסף בע&quot;מ"/>
    <s v="513842997"/>
    <s v="3"/>
    <n v="100854.69"/>
    <s v="ILS"/>
    <n v="100854.69"/>
    <n v="0"/>
    <n v="0"/>
    <n v="0"/>
    <n v="100854.69"/>
    <s v=""/>
    <x v="840"/>
    <s v=""/>
    <n v="0"/>
    <s v="@FM@"/>
    <s v="23"/>
    <s v="57"/>
    <s v="043545631"/>
    <s v=" 85,470.08"/>
    <s v="אברהם לוי"/>
    <n v="100854.69"/>
    <d v="2024-06-05T00:00:00"/>
    <d v="2025-12-31T00:00:00"/>
    <n v="18"/>
    <n v="13"/>
    <n v="4"/>
    <n v="0"/>
    <n v="0.72222222222222221"/>
    <x v="0"/>
    <x v="2"/>
  </r>
  <r>
    <m/>
    <m/>
    <x v="926"/>
    <x v="0"/>
    <s v="0800"/>
    <s v=""/>
    <d v="2024-06-05T00:00:00"/>
    <m/>
    <m/>
    <m/>
    <s v="40473248"/>
    <s v="משתלות פולק יגאל בע&quot;מ"/>
    <s v="514532746"/>
    <s v="3"/>
    <n v="100854.69"/>
    <s v="ILS"/>
    <n v="100854.69"/>
    <n v="0"/>
    <n v="0"/>
    <n v="0"/>
    <n v="100854.69"/>
    <s v=""/>
    <x v="841"/>
    <s v=""/>
    <n v="0"/>
    <s v="@FM@"/>
    <s v="23"/>
    <s v="57"/>
    <s v="043545631"/>
    <s v=" 85,470.08"/>
    <s v="אברהם לוי"/>
    <n v="100854.69"/>
    <d v="2024-06-05T00:00:00"/>
    <d v="2025-12-31T00:00:00"/>
    <n v="18"/>
    <n v="13"/>
    <n v="4"/>
    <n v="0"/>
    <n v="0.72222222222222221"/>
    <x v="0"/>
    <x v="2"/>
  </r>
  <r>
    <m/>
    <m/>
    <x v="927"/>
    <x v="2"/>
    <s v="0800"/>
    <s v=""/>
    <d v="2024-06-19T00:00:00"/>
    <d v="2024-06-05T00:00:00"/>
    <d v="2025-12-31T00:00:00"/>
    <m/>
    <s v="40009828"/>
    <s v="חברה למפעלי כלכלה ותרבות לעובדי המד"/>
    <s v=""/>
    <s v="3"/>
    <n v="760000"/>
    <s v="ILS"/>
    <n v="760000"/>
    <n v="0"/>
    <n v="0"/>
    <n v="0"/>
    <n v="760000"/>
    <s v=""/>
    <x v="842"/>
    <s v=""/>
    <n v="0"/>
    <s v="@FM@"/>
    <s v="99"/>
    <s v=""/>
    <s v="043545631"/>
    <s v=""/>
    <s v=""/>
    <n v="760000"/>
    <d v="2024-06-05T00:00:00"/>
    <d v="2025-12-31T00:00:00"/>
    <n v="18"/>
    <n v="13"/>
    <n v="4"/>
    <n v="0"/>
    <n v="0.72222222222222221"/>
    <x v="0"/>
    <x v="2"/>
  </r>
  <r>
    <m/>
    <m/>
    <x v="928"/>
    <x v="2"/>
    <s v="0800"/>
    <s v=""/>
    <d v="2024-07-01T00:00:00"/>
    <m/>
    <m/>
    <m/>
    <s v="41492486"/>
    <s v="פרימה מיוזיק אילת"/>
    <s v="510768401"/>
    <s v="3"/>
    <n v="27900"/>
    <s v="ILS"/>
    <n v="27900"/>
    <n v="0"/>
    <n v="0"/>
    <n v="0"/>
    <n v="27900"/>
    <s v=""/>
    <x v="843"/>
    <s v=""/>
    <n v="0"/>
    <s v="@FM@"/>
    <s v="23"/>
    <s v="57"/>
    <s v="043545631"/>
    <s v=""/>
    <s v="מאיה ברזני"/>
    <n v="27900"/>
    <d v="2024-07-01T00:00:00"/>
    <d v="2025-12-31T00:00:00"/>
    <n v="17"/>
    <n v="13"/>
    <n v="4"/>
    <n v="0"/>
    <n v="0.76470588235294112"/>
    <x v="0"/>
    <x v="2"/>
  </r>
  <r>
    <m/>
    <m/>
    <x v="929"/>
    <x v="2"/>
    <s v="0800"/>
    <s v=""/>
    <d v="2024-07-01T00:00:00"/>
    <m/>
    <m/>
    <m/>
    <s v="40165941"/>
    <s v="מלכה יורם"/>
    <s v="058296302"/>
    <s v="3"/>
    <n v="1447.15"/>
    <s v="ILS"/>
    <n v="1447.15"/>
    <n v="48.63"/>
    <n v="697.79"/>
    <n v="697.79"/>
    <n v="743.4"/>
    <s v=""/>
    <x v="844"/>
    <s v=""/>
    <n v="0"/>
    <s v="@FM@"/>
    <s v="23"/>
    <s v="57"/>
    <s v="043545631"/>
    <s v=""/>
    <s v="אלי דוידי"/>
    <n v="743.4"/>
    <d v="2024-07-01T00:00:00"/>
    <d v="2025-12-31T00:00:00"/>
    <n v="17"/>
    <n v="13"/>
    <n v="4"/>
    <n v="48.63"/>
    <n v="0.76470588235294112"/>
    <x v="0"/>
    <x v="2"/>
  </r>
  <r>
    <m/>
    <m/>
    <x v="930"/>
    <x v="2"/>
    <s v="0800"/>
    <s v=""/>
    <d v="2024-07-01T00:00:00"/>
    <m/>
    <m/>
    <m/>
    <s v="41578755"/>
    <s v="ד.ב. ירוק שירותים בע&quot;מ"/>
    <s v="515391720"/>
    <s v="3"/>
    <n v="4885.2"/>
    <s v="ILS"/>
    <n v="4885.2"/>
    <n v="83.33"/>
    <n v="4036.5"/>
    <n v="4036.5"/>
    <n v="814.2"/>
    <s v=""/>
    <x v="717"/>
    <s v=""/>
    <n v="0"/>
    <s v="@FM@"/>
    <s v="23"/>
    <s v="57"/>
    <s v="043545631"/>
    <s v=""/>
    <s v="אמיר סרחאן"/>
    <n v="814.2"/>
    <d v="2024-07-01T00:00:00"/>
    <d v="2025-12-31T00:00:00"/>
    <n v="17"/>
    <n v="13"/>
    <n v="4"/>
    <n v="83.33"/>
    <n v="0.76470588235294112"/>
    <x v="1"/>
    <x v="2"/>
  </r>
  <r>
    <m/>
    <m/>
    <x v="931"/>
    <x v="0"/>
    <s v="0800"/>
    <s v=""/>
    <d v="2024-07-01T00:00:00"/>
    <d v="2025-01-01T00:00:00"/>
    <d v="2025-12-31T00:00:00"/>
    <m/>
    <s v="40931516"/>
    <s v="דיאיי טכנולוגיות בע&quot;מ"/>
    <s v="511765596"/>
    <s v="3"/>
    <n v="504450"/>
    <s v="ILS"/>
    <n v="504450"/>
    <n v="78.599999999999994"/>
    <n v="393120"/>
    <n v="434122.42"/>
    <n v="123159.78"/>
    <s v=""/>
    <x v="845"/>
    <s v="X"/>
    <n v="0"/>
    <s v="@FM@"/>
    <s v="07"/>
    <s v=""/>
    <s v="043545631"/>
    <s v=""/>
    <s v="אורטל מויאל"/>
    <n v="107970"/>
    <d v="2025-01-01T00:00:00"/>
    <d v="2025-12-31T00:00:00"/>
    <n v="11"/>
    <n v="7"/>
    <n v="4"/>
    <n v="78.599999999999994"/>
    <n v="0.63636363636363635"/>
    <x v="1"/>
    <x v="2"/>
  </r>
  <r>
    <m/>
    <m/>
    <x v="932"/>
    <x v="2"/>
    <s v="0800"/>
    <s v=""/>
    <d v="2024-07-02T00:00:00"/>
    <m/>
    <m/>
    <m/>
    <s v="41885164"/>
    <s v="ברנד עומר אריאל"/>
    <s v="039733712"/>
    <s v="3"/>
    <n v="50268"/>
    <s v="ILS"/>
    <n v="50268"/>
    <n v="0"/>
    <n v="0"/>
    <n v="0"/>
    <n v="50268"/>
    <s v=""/>
    <x v="846"/>
    <s v=""/>
    <n v="0"/>
    <s v="@FM@"/>
    <s v="23"/>
    <s v="57"/>
    <s v="043545631"/>
    <s v=" 42,600.00"/>
    <s v="שילה הלוי"/>
    <n v="50268"/>
    <d v="2024-07-02T00:00:00"/>
    <d v="2025-12-31T00:00:00"/>
    <n v="17"/>
    <n v="13"/>
    <n v="4"/>
    <n v="0"/>
    <n v="0.76470588235294112"/>
    <x v="0"/>
    <x v="2"/>
  </r>
  <r>
    <m/>
    <m/>
    <x v="933"/>
    <x v="2"/>
    <s v="0800"/>
    <s v=""/>
    <d v="2024-07-11T00:00:00"/>
    <m/>
    <m/>
    <m/>
    <s v="40373214"/>
    <s v="או.די. פיתוח ארגוני (2004) בע&quot;מ"/>
    <s v="513593194"/>
    <s v="3"/>
    <n v="87491.1"/>
    <s v="ILS"/>
    <n v="87491.1"/>
    <n v="90"/>
    <n v="78741.990000000005"/>
    <n v="78741.990000000005"/>
    <n v="8749.11"/>
    <s v=""/>
    <x v="847"/>
    <s v=""/>
    <n v="0"/>
    <s v="@FM@"/>
    <s v="23"/>
    <s v="57"/>
    <s v="043545631"/>
    <s v=""/>
    <s v="שמעון יצחקי"/>
    <n v="8749.11"/>
    <d v="2024-07-11T00:00:00"/>
    <d v="2025-12-31T00:00:00"/>
    <n v="17"/>
    <n v="12"/>
    <n v="4"/>
    <n v="90"/>
    <n v="0.70588235294117652"/>
    <x v="1"/>
    <x v="2"/>
  </r>
  <r>
    <m/>
    <m/>
    <x v="934"/>
    <x v="0"/>
    <s v="0800"/>
    <s v=""/>
    <d v="2024-07-17T00:00:00"/>
    <d v="2024-06-01T00:00:00"/>
    <d v="2025-03-31T00:00:00"/>
    <m/>
    <s v="40001296"/>
    <s v="יפעת המרכז למידע תקשורתי בע&quot;מ"/>
    <s v="511639460"/>
    <s v="3"/>
    <n v="250854.69"/>
    <s v="ILS"/>
    <n v="250854.69"/>
    <n v="66.239999999999995"/>
    <n v="166525.98000000001"/>
    <n v="166178.1"/>
    <n v="84676.59"/>
    <s v=""/>
    <x v="848"/>
    <s v=""/>
    <n v="0"/>
    <s v="@FM@"/>
    <s v="23"/>
    <s v="57"/>
    <s v="043545631"/>
    <s v=" 50,534.17"/>
    <s v="גנית בן- משה"/>
    <n v="84676.59"/>
    <d v="2024-06-01T00:00:00"/>
    <d v="2025-03-31T00:00:00"/>
    <n v="9"/>
    <n v="14"/>
    <n v="-4"/>
    <n v="66.239999999999995"/>
    <n v="1.5555555555555556"/>
    <x v="1"/>
    <x v="2"/>
  </r>
  <r>
    <m/>
    <m/>
    <x v="935"/>
    <x v="0"/>
    <s v="0800"/>
    <s v=""/>
    <d v="2024-07-17T00:00:00"/>
    <d v="2024-11-01T00:00:00"/>
    <d v="2024-12-31T00:00:00"/>
    <m/>
    <s v="40931516"/>
    <s v="דיאיי טכנולוגיות בע&quot;מ"/>
    <s v="511765596"/>
    <s v="3"/>
    <n v="14744.1"/>
    <s v="ILS"/>
    <n v="14744.1"/>
    <n v="0"/>
    <n v="0"/>
    <n v="0"/>
    <n v="16818.38"/>
    <s v=""/>
    <x v="849"/>
    <s v="X"/>
    <n v="0"/>
    <s v="@FM@"/>
    <s v="07"/>
    <s v=""/>
    <s v="043545631"/>
    <s v=""/>
    <s v="אורטל מויאל"/>
    <n v="14744.1"/>
    <d v="2024-11-01T00:00:00"/>
    <d v="2024-12-31T00:00:00"/>
    <n v="1"/>
    <n v="9"/>
    <n v="-7"/>
    <n v="0"/>
    <n v="9"/>
    <x v="0"/>
    <x v="2"/>
  </r>
  <r>
    <m/>
    <m/>
    <x v="936"/>
    <x v="2"/>
    <s v="0800"/>
    <s v=""/>
    <d v="2024-07-22T00:00:00"/>
    <m/>
    <m/>
    <m/>
    <s v="10000192"/>
    <s v="מינהל הדיור הממשלתי"/>
    <s v="500105994"/>
    <s v="3"/>
    <n v="86176.8"/>
    <s v="ILS"/>
    <n v="86176.8"/>
    <n v="17.5"/>
    <n v="15080.94"/>
    <n v="14844"/>
    <n v="71095.86"/>
    <s v=""/>
    <x v="850"/>
    <s v=""/>
    <n v="0"/>
    <s v="@FM@"/>
    <s v="85"/>
    <s v=""/>
    <s v="043545631"/>
    <s v=""/>
    <s v=""/>
    <n v="71095.86"/>
    <d v="2024-07-22T00:00:00"/>
    <d v="2025-12-31T00:00:00"/>
    <n v="17"/>
    <n v="12"/>
    <n v="4"/>
    <n v="17.5"/>
    <n v="0.70588235294117652"/>
    <x v="0"/>
    <x v="2"/>
  </r>
  <r>
    <m/>
    <m/>
    <x v="937"/>
    <x v="2"/>
    <s v="0800"/>
    <s v=""/>
    <d v="2024-08-05T00:00:00"/>
    <m/>
    <m/>
    <m/>
    <s v="41609442"/>
    <s v="בן שאול עמוס"/>
    <s v="058397043"/>
    <s v="3"/>
    <n v="100809.17"/>
    <s v="ILS"/>
    <n v="100809.17"/>
    <n v="37.93"/>
    <n v="38234.18"/>
    <n v="38234.18"/>
    <n v="62574.99"/>
    <s v=""/>
    <x v="851"/>
    <s v=""/>
    <n v="0"/>
    <s v="@FM@"/>
    <s v="23"/>
    <s v="57"/>
    <s v="043545631"/>
    <s v=" 53,029.65"/>
    <s v="איתמר אביעד"/>
    <n v="62574.99"/>
    <d v="2024-08-05T00:00:00"/>
    <d v="2025-12-31T00:00:00"/>
    <n v="16"/>
    <n v="11"/>
    <n v="4"/>
    <n v="37.93"/>
    <n v="0.6875"/>
    <x v="1"/>
    <x v="2"/>
  </r>
  <r>
    <m/>
    <m/>
    <x v="938"/>
    <x v="2"/>
    <s v="0800"/>
    <s v=""/>
    <d v="2024-08-08T00:00:00"/>
    <m/>
    <m/>
    <m/>
    <s v="40342044"/>
    <s v="בן נון שירותי מיכון מטבחים תעשייתיי"/>
    <s v="513772202"/>
    <s v="3"/>
    <n v="1498.6"/>
    <s v="ILS"/>
    <n v="1498.6"/>
    <n v="0"/>
    <n v="0"/>
    <n v="0"/>
    <n v="1498.6"/>
    <s v=""/>
    <x v="852"/>
    <s v=""/>
    <n v="0"/>
    <s v="@FM@"/>
    <s v="23"/>
    <s v="57"/>
    <s v="043545631"/>
    <s v=""/>
    <s v=""/>
    <n v="1498.6"/>
    <d v="2024-08-08T00:00:00"/>
    <d v="2025-12-31T00:00:00"/>
    <n v="16"/>
    <n v="11"/>
    <n v="4"/>
    <n v="0"/>
    <n v="0.6875"/>
    <x v="0"/>
    <x v="2"/>
  </r>
  <r>
    <m/>
    <m/>
    <x v="939"/>
    <x v="0"/>
    <s v="0800"/>
    <s v=""/>
    <d v="2024-08-11T00:00:00"/>
    <m/>
    <m/>
    <m/>
    <s v="40532662"/>
    <s v="אס.טי.ג'י. מיתוג אינטרנטי בע&quot;מ"/>
    <s v="514541473"/>
    <s v="3"/>
    <n v="301906.28000000003"/>
    <s v="ILS"/>
    <n v="301906.28000000003"/>
    <n v="42.01"/>
    <n v="126763.54"/>
    <n v="126763.54"/>
    <n v="175142.74"/>
    <s v=""/>
    <x v="853"/>
    <s v=""/>
    <n v="0"/>
    <s v="@FM@"/>
    <s v="07"/>
    <s v=""/>
    <s v="043545631"/>
    <s v=""/>
    <s v="דנה אוטמזגין"/>
    <n v="175142.74"/>
    <d v="2024-08-11T00:00:00"/>
    <d v="2025-12-31T00:00:00"/>
    <n v="16"/>
    <n v="11"/>
    <n v="4"/>
    <n v="42.01"/>
    <n v="0.6875"/>
    <x v="1"/>
    <x v="2"/>
  </r>
  <r>
    <m/>
    <m/>
    <x v="940"/>
    <x v="0"/>
    <s v="0800"/>
    <s v=""/>
    <d v="2024-08-18T00:00:00"/>
    <m/>
    <m/>
    <m/>
    <s v="40411214"/>
    <s v="אורות מלחה 2008 בע&quot;מ"/>
    <s v="514113836"/>
    <s v="3"/>
    <n v="50427.35"/>
    <s v="ILS"/>
    <n v="50427.35"/>
    <n v="0"/>
    <n v="0"/>
    <n v="0"/>
    <n v="50427.35"/>
    <s v=""/>
    <x v="854"/>
    <s v=""/>
    <n v="0"/>
    <s v="@FM@"/>
    <s v="23"/>
    <s v="57"/>
    <s v="043545631"/>
    <s v=" 42,735.04"/>
    <s v=""/>
    <n v="50427.35"/>
    <d v="2024-08-18T00:00:00"/>
    <d v="2025-12-31T00:00:00"/>
    <n v="16"/>
    <n v="11"/>
    <n v="4"/>
    <n v="0"/>
    <n v="0.6875"/>
    <x v="0"/>
    <x v="2"/>
  </r>
  <r>
    <m/>
    <m/>
    <x v="941"/>
    <x v="0"/>
    <s v="0800"/>
    <s v=""/>
    <d v="2024-08-29T00:00:00"/>
    <m/>
    <m/>
    <m/>
    <s v="40001103"/>
    <s v="קרביץ )4791( בעמ"/>
    <s v="510674039"/>
    <s v="3"/>
    <n v="4329.74"/>
    <s v="ILS"/>
    <n v="4329.74"/>
    <n v="90.53"/>
    <n v="3917.68"/>
    <n v="3916.5"/>
    <n v="426.18"/>
    <s v=""/>
    <x v="855"/>
    <s v="X"/>
    <n v="0"/>
    <s v="@FM@"/>
    <s v="07"/>
    <s v=""/>
    <s v="043545631"/>
    <s v=""/>
    <s v="אמיר סרחאן"/>
    <n v="412.06"/>
    <d v="2024-08-29T00:00:00"/>
    <d v="2025-12-31T00:00:00"/>
    <n v="16"/>
    <n v="11"/>
    <n v="4"/>
    <n v="90.53"/>
    <n v="0.6875"/>
    <x v="1"/>
    <x v="2"/>
  </r>
  <r>
    <m/>
    <m/>
    <x v="942"/>
    <x v="0"/>
    <s v="0800"/>
    <s v=""/>
    <d v="2024-08-29T00:00:00"/>
    <m/>
    <m/>
    <m/>
    <s v="40001103"/>
    <s v="קרביץ )4791( בעמ"/>
    <s v="510674039"/>
    <s v="3"/>
    <n v="4945.25"/>
    <s v="ILS"/>
    <n v="4945.25"/>
    <n v="88.58"/>
    <n v="4375.91"/>
    <n v="4370.54"/>
    <n v="588"/>
    <s v=""/>
    <x v="856"/>
    <s v="X"/>
    <n v="0"/>
    <s v="@FM@"/>
    <s v="07"/>
    <s v=""/>
    <s v="043545631"/>
    <s v=""/>
    <s v="מריאנה סגל"/>
    <n v="568.52"/>
    <d v="2024-08-29T00:00:00"/>
    <d v="2025-12-31T00:00:00"/>
    <n v="16"/>
    <n v="11"/>
    <n v="4"/>
    <n v="88.58"/>
    <n v="0.6875"/>
    <x v="1"/>
    <x v="2"/>
  </r>
  <r>
    <m/>
    <m/>
    <x v="943"/>
    <x v="2"/>
    <s v="0800"/>
    <s v=""/>
    <d v="2024-08-29T00:00:00"/>
    <m/>
    <m/>
    <m/>
    <s v="40018096"/>
    <s v="א. רינגל מפעלי מתכת בע&quot;מ"/>
    <s v="510735210"/>
    <s v="3"/>
    <n v="885"/>
    <s v="ILS"/>
    <n v="885"/>
    <n v="0"/>
    <n v="0"/>
    <n v="0"/>
    <n v="885"/>
    <s v=""/>
    <x v="857"/>
    <s v=""/>
    <n v="0"/>
    <s v="@FM@"/>
    <s v="23"/>
    <s v="57"/>
    <s v="043545631"/>
    <s v=""/>
    <s v=""/>
    <n v="885"/>
    <d v="2024-08-29T00:00:00"/>
    <d v="2025-12-31T00:00:00"/>
    <n v="16"/>
    <n v="11"/>
    <n v="4"/>
    <n v="0"/>
    <n v="0.6875"/>
    <x v="0"/>
    <x v="2"/>
  </r>
  <r>
    <m/>
    <m/>
    <x v="944"/>
    <x v="4"/>
    <s v="0800"/>
    <s v=""/>
    <d v="2024-08-29T00:00:00"/>
    <m/>
    <m/>
    <m/>
    <s v="40281449"/>
    <s v="דנציג רוזנברג הדר"/>
    <s v=""/>
    <s v="3"/>
    <n v="2832"/>
    <s v="ILS"/>
    <n v="2832"/>
    <n v="0"/>
    <n v="0"/>
    <n v="0"/>
    <n v="2832"/>
    <s v=""/>
    <x v="858"/>
    <s v=""/>
    <n v="0"/>
    <s v="@FM@"/>
    <s v="23"/>
    <s v="57"/>
    <s v="043545631"/>
    <s v=""/>
    <s v=""/>
    <n v="2832"/>
    <d v="2024-08-29T00:00:00"/>
    <d v="2025-12-31T00:00:00"/>
    <n v="16"/>
    <n v="11"/>
    <n v="4"/>
    <n v="0"/>
    <n v="0.6875"/>
    <x v="0"/>
    <x v="2"/>
  </r>
  <r>
    <m/>
    <m/>
    <x v="945"/>
    <x v="2"/>
    <s v="0800"/>
    <s v=""/>
    <d v="2024-08-29T00:00:00"/>
    <m/>
    <m/>
    <m/>
    <s v="41099650"/>
    <s v="גל מהנדסים אי.אן.ג'י. בע&quot;מ"/>
    <s v="514858950"/>
    <s v="3"/>
    <n v="62447.08"/>
    <s v="ILS"/>
    <n v="62447.08"/>
    <n v="13.49"/>
    <n v="8425.2000000000007"/>
    <n v="8425.2000000000007"/>
    <n v="54021.88"/>
    <s v=""/>
    <x v="859"/>
    <s v=""/>
    <n v="0"/>
    <s v="@FM@"/>
    <s v="07"/>
    <s v=""/>
    <s v="043545631"/>
    <s v=""/>
    <s v="עוזי נעים"/>
    <n v="54021.88"/>
    <d v="2024-08-29T00:00:00"/>
    <d v="2025-12-31T00:00:00"/>
    <n v="16"/>
    <n v="11"/>
    <n v="4"/>
    <n v="13.49"/>
    <n v="0.6875"/>
    <x v="0"/>
    <x v="2"/>
  </r>
  <r>
    <m/>
    <m/>
    <x v="946"/>
    <x v="2"/>
    <s v="0800"/>
    <s v=""/>
    <d v="2024-09-02T00:00:00"/>
    <m/>
    <m/>
    <m/>
    <s v="42829833"/>
    <s v="ירון דוד"/>
    <s v="057506230"/>
    <s v="3"/>
    <n v="708"/>
    <s v="ILS"/>
    <n v="708"/>
    <n v="0"/>
    <n v="0"/>
    <n v="0"/>
    <n v="708"/>
    <s v=""/>
    <x v="860"/>
    <s v=""/>
    <n v="0"/>
    <s v="@FM@"/>
    <s v="23"/>
    <s v="57"/>
    <s v="043545631"/>
    <s v=""/>
    <s v=""/>
    <n v="708"/>
    <d v="2024-09-02T00:00:00"/>
    <d v="2025-12-31T00:00:00"/>
    <n v="15"/>
    <n v="11"/>
    <n v="4"/>
    <n v="0"/>
    <n v="0.73333333333333328"/>
    <x v="0"/>
    <x v="2"/>
  </r>
  <r>
    <m/>
    <m/>
    <x v="947"/>
    <x v="2"/>
    <s v="0800"/>
    <s v=""/>
    <d v="2024-09-02T00:00:00"/>
    <m/>
    <m/>
    <m/>
    <s v="40007173"/>
    <s v="דיאלוג - יעוץ ארגוני, מחקר והדרכה ב"/>
    <s v="512719709"/>
    <s v="3"/>
    <n v="86735.1"/>
    <s v="ILS"/>
    <n v="86735.1"/>
    <n v="25"/>
    <n v="21683.74"/>
    <n v="21683.74"/>
    <n v="65051.360000000001"/>
    <s v=""/>
    <x v="861"/>
    <s v=""/>
    <n v="0"/>
    <s v="@FM@"/>
    <s v="23"/>
    <s v="57"/>
    <s v="043545631"/>
    <s v=""/>
    <s v="שמעון יצחקי"/>
    <n v="65051.360000000001"/>
    <d v="2024-09-02T00:00:00"/>
    <d v="2025-12-31T00:00:00"/>
    <n v="15"/>
    <n v="11"/>
    <n v="4"/>
    <n v="25"/>
    <n v="0.73333333333333328"/>
    <x v="1"/>
    <x v="2"/>
  </r>
  <r>
    <m/>
    <m/>
    <x v="948"/>
    <x v="4"/>
    <s v="0800"/>
    <s v=""/>
    <d v="2024-09-02T00:00:00"/>
    <d v="2024-08-22T00:00:00"/>
    <d v="2025-12-31T00:00:00"/>
    <m/>
    <s v="42364619"/>
    <s v="יאיר אורנה"/>
    <s v=""/>
    <s v="3"/>
    <n v="50418.45"/>
    <s v="ILS"/>
    <n v="50418.45"/>
    <n v="28.72"/>
    <n v="14478.75"/>
    <n v="14478.75"/>
    <n v="35939.699999999997"/>
    <s v=""/>
    <x v="862"/>
    <s v=""/>
    <n v="0"/>
    <s v="@FM@"/>
    <s v="23"/>
    <s v="57"/>
    <s v="043545631"/>
    <s v=" 30,352.50"/>
    <s v=""/>
    <n v="35939.699999999997"/>
    <d v="2024-08-22T00:00:00"/>
    <d v="2025-12-31T00:00:00"/>
    <n v="16"/>
    <n v="11"/>
    <n v="4"/>
    <n v="28.72"/>
    <n v="0.6875"/>
    <x v="1"/>
    <x v="2"/>
  </r>
  <r>
    <m/>
    <m/>
    <x v="949"/>
    <x v="0"/>
    <s v="0800"/>
    <s v=""/>
    <d v="2024-09-05T00:00:00"/>
    <m/>
    <m/>
    <m/>
    <s v="40973960"/>
    <s v="פרקש איתן דוד"/>
    <s v="314718305"/>
    <s v="3"/>
    <n v="1840"/>
    <s v="ILS"/>
    <n v="1840"/>
    <n v="0"/>
    <n v="0"/>
    <n v="0"/>
    <n v="1840"/>
    <s v=""/>
    <x v="863"/>
    <s v=""/>
    <n v="0"/>
    <s v="@FM@"/>
    <s v="23"/>
    <s v="57"/>
    <s v="043545631"/>
    <s v=""/>
    <s v="סאלח ח'יר"/>
    <n v="1840"/>
    <d v="2024-09-05T00:00:00"/>
    <d v="2025-12-31T00:00:00"/>
    <n v="15"/>
    <n v="10"/>
    <n v="4"/>
    <n v="0"/>
    <n v="0.66666666666666663"/>
    <x v="0"/>
    <x v="2"/>
  </r>
  <r>
    <m/>
    <m/>
    <x v="950"/>
    <x v="0"/>
    <s v="0800"/>
    <s v=""/>
    <d v="2024-09-11T00:00:00"/>
    <m/>
    <m/>
    <m/>
    <s v="40007109"/>
    <s v="א.א.ע. שיווק למוסדות בע&quot;מ"/>
    <s v="512189085"/>
    <s v="3"/>
    <n v="1287.1500000000001"/>
    <s v="ILS"/>
    <n v="1287.1500000000001"/>
    <n v="91.09"/>
    <n v="1177.19"/>
    <n v="1171.3499999999999"/>
    <n v="113.4"/>
    <s v=""/>
    <x v="864"/>
    <s v="X"/>
    <n v="0"/>
    <s v="@FM@"/>
    <s v="07"/>
    <s v=""/>
    <s v="043545631"/>
    <s v=""/>
    <s v="עדי מרום"/>
    <n v="109.65"/>
    <d v="2024-09-11T00:00:00"/>
    <d v="2025-12-31T00:00:00"/>
    <n v="15"/>
    <n v="10"/>
    <n v="4"/>
    <n v="91.09"/>
    <n v="0.66666666666666663"/>
    <x v="1"/>
    <x v="2"/>
  </r>
  <r>
    <m/>
    <m/>
    <x v="951"/>
    <x v="0"/>
    <s v="0800"/>
    <s v=""/>
    <d v="2024-09-11T00:00:00"/>
    <m/>
    <m/>
    <m/>
    <s v="40973960"/>
    <s v="פרקש איתן דוד"/>
    <s v="314718305"/>
    <s v="3"/>
    <n v="1850"/>
    <s v="ILS"/>
    <n v="1850"/>
    <n v="100"/>
    <n v="1850"/>
    <n v="1850"/>
    <n v="0"/>
    <s v=""/>
    <x v="865"/>
    <s v=""/>
    <n v="0"/>
    <s v="@FM@"/>
    <s v="23"/>
    <s v="57"/>
    <s v="043545631"/>
    <s v=""/>
    <s v="סאלח ח'יר"/>
    <n v="0"/>
    <d v="2024-09-11T00:00:00"/>
    <d v="2025-12-31T00:00:00"/>
    <n v="15"/>
    <n v="10"/>
    <n v="4"/>
    <n v="100"/>
    <n v="0.66666666666666663"/>
    <x v="1"/>
    <x v="2"/>
  </r>
  <r>
    <m/>
    <m/>
    <x v="952"/>
    <x v="2"/>
    <s v="0800"/>
    <s v=""/>
    <d v="2024-09-11T00:00:00"/>
    <m/>
    <m/>
    <m/>
    <s v="40476087"/>
    <s v="קואלה פתרונות מיחזור בע&quot;מ"/>
    <s v="514175785"/>
    <s v="3"/>
    <n v="3469.2"/>
    <s v="ILS"/>
    <n v="3469.2"/>
    <n v="0"/>
    <n v="0"/>
    <n v="0"/>
    <n v="3469.2"/>
    <s v=""/>
    <x v="866"/>
    <s v=""/>
    <n v="0"/>
    <s v="@FM@"/>
    <s v="23"/>
    <s v="57"/>
    <s v="043545631"/>
    <s v=""/>
    <s v=""/>
    <n v="3469.2"/>
    <d v="2024-09-11T00:00:00"/>
    <d v="2025-12-31T00:00:00"/>
    <n v="15"/>
    <n v="10"/>
    <n v="4"/>
    <n v="0"/>
    <n v="0.66666666666666663"/>
    <x v="0"/>
    <x v="2"/>
  </r>
  <r>
    <m/>
    <m/>
    <x v="953"/>
    <x v="2"/>
    <s v="0800"/>
    <s v=""/>
    <d v="2024-09-17T00:00:00"/>
    <m/>
    <m/>
    <m/>
    <s v="10000192"/>
    <s v="מינהל הדיור הממשלתי"/>
    <s v="500105994"/>
    <s v="3"/>
    <n v="100000"/>
    <s v="ILS"/>
    <n v="100000"/>
    <n v="0"/>
    <n v="0"/>
    <n v="0"/>
    <n v="100000"/>
    <s v=""/>
    <x v="867"/>
    <s v=""/>
    <n v="0"/>
    <s v="@FM@"/>
    <s v="85"/>
    <s v=""/>
    <s v="043545631"/>
    <s v=""/>
    <s v=""/>
    <n v="100000"/>
    <d v="2024-09-17T00:00:00"/>
    <d v="2025-12-31T00:00:00"/>
    <n v="15"/>
    <n v="10"/>
    <n v="4"/>
    <n v="0"/>
    <n v="0.66666666666666663"/>
    <x v="0"/>
    <x v="2"/>
  </r>
  <r>
    <m/>
    <m/>
    <x v="954"/>
    <x v="2"/>
    <s v="0800"/>
    <s v=""/>
    <d v="2024-09-17T00:00:00"/>
    <m/>
    <m/>
    <m/>
    <s v="40237404"/>
    <s v="מונק בועז"/>
    <s v="053454153"/>
    <s v="3"/>
    <n v="5042.7299999999996"/>
    <s v="ILS"/>
    <n v="5042.7299999999996"/>
    <n v="0"/>
    <n v="0"/>
    <n v="0"/>
    <n v="5042.7299999999996"/>
    <s v=""/>
    <x v="868"/>
    <s v=""/>
    <n v="0"/>
    <s v="@FM@"/>
    <s v="23"/>
    <s v="57"/>
    <s v="043545631"/>
    <s v=""/>
    <s v="עדי מרום"/>
    <n v="5042.7299999999996"/>
    <d v="2024-09-17T00:00:00"/>
    <d v="2025-12-31T00:00:00"/>
    <n v="15"/>
    <n v="10"/>
    <n v="4"/>
    <n v="0"/>
    <n v="0.66666666666666663"/>
    <x v="0"/>
    <x v="2"/>
  </r>
  <r>
    <m/>
    <m/>
    <x v="955"/>
    <x v="2"/>
    <s v="0800"/>
    <s v=""/>
    <d v="2024-09-17T00:00:00"/>
    <m/>
    <m/>
    <m/>
    <s v="40238786"/>
    <s v="גאריביאן גרשון"/>
    <s v="055634687"/>
    <s v="3"/>
    <n v="23069"/>
    <s v="ILS"/>
    <n v="23069"/>
    <n v="76.47"/>
    <n v="17641"/>
    <n v="17641"/>
    <n v="5428"/>
    <s v=""/>
    <x v="869"/>
    <s v=""/>
    <n v="0"/>
    <s v="@FM@"/>
    <s v="23"/>
    <s v="57"/>
    <s v="043545631"/>
    <s v=""/>
    <s v="אורית לוי"/>
    <n v="5428"/>
    <d v="2024-09-17T00:00:00"/>
    <d v="2025-12-31T00:00:00"/>
    <n v="15"/>
    <n v="10"/>
    <n v="4"/>
    <n v="76.47"/>
    <n v="0.66666666666666663"/>
    <x v="1"/>
    <x v="2"/>
  </r>
  <r>
    <m/>
    <m/>
    <x v="956"/>
    <x v="0"/>
    <s v="0800"/>
    <s v=""/>
    <d v="2024-09-17T00:00:00"/>
    <m/>
    <m/>
    <m/>
    <s v="40001212"/>
    <s v="שחר - מוצרי נייר בע&quot;מ"/>
    <s v="511219933"/>
    <s v="3"/>
    <n v="45674.5"/>
    <s v="ILS"/>
    <n v="45674.5"/>
    <n v="83.33"/>
    <n v="37868.54"/>
    <n v="38448.699999999997"/>
    <n v="7758.44"/>
    <s v=""/>
    <x v="870"/>
    <s v="X"/>
    <n v="0"/>
    <s v="@FM@"/>
    <s v="07"/>
    <s v=""/>
    <s v="043545631"/>
    <s v=""/>
    <s v="אמיר סרחאן"/>
    <n v="7612.42"/>
    <d v="2024-09-17T00:00:00"/>
    <d v="2025-12-31T00:00:00"/>
    <n v="15"/>
    <n v="10"/>
    <n v="4"/>
    <n v="83.33"/>
    <n v="0.66666666666666663"/>
    <x v="1"/>
    <x v="2"/>
  </r>
  <r>
    <m/>
    <m/>
    <x v="957"/>
    <x v="0"/>
    <s v="0800"/>
    <s v=""/>
    <d v="2024-09-29T00:00:00"/>
    <m/>
    <m/>
    <m/>
    <s v="40001103"/>
    <s v="קרביץ )4791( בעמ"/>
    <s v="510674039"/>
    <s v="3"/>
    <n v="1896.09"/>
    <s v="ILS"/>
    <n v="1896.09"/>
    <n v="53.19"/>
    <n v="1008.45"/>
    <n v="999.91"/>
    <n v="918.05"/>
    <s v=""/>
    <x v="871"/>
    <s v="X"/>
    <n v="0"/>
    <s v="@FM@"/>
    <s v="07"/>
    <s v=""/>
    <s v="043545631"/>
    <s v=""/>
    <s v="לינור כהן"/>
    <n v="887.64"/>
    <d v="2024-09-29T00:00:00"/>
    <d v="2025-12-31T00:00:00"/>
    <n v="15"/>
    <n v="10"/>
    <n v="4"/>
    <n v="53.19"/>
    <n v="0.66666666666666663"/>
    <x v="1"/>
    <x v="2"/>
  </r>
  <r>
    <m/>
    <m/>
    <x v="958"/>
    <x v="2"/>
    <s v="0800"/>
    <s v=""/>
    <d v="2024-09-29T00:00:00"/>
    <m/>
    <m/>
    <m/>
    <s v="41584887"/>
    <s v="חייל נכסים (1991) בע&quot;מ"/>
    <s v="511624306"/>
    <s v="3"/>
    <n v="875.56"/>
    <s v="ILS"/>
    <n v="875.56"/>
    <n v="0"/>
    <n v="0"/>
    <n v="0"/>
    <n v="875.56"/>
    <s v=""/>
    <x v="872"/>
    <s v=""/>
    <n v="0"/>
    <s v="@FM@"/>
    <s v="23"/>
    <s v="57"/>
    <s v="043545631"/>
    <s v=""/>
    <s v="סאלח ח'יר"/>
    <n v="875.56"/>
    <d v="2024-09-29T00:00:00"/>
    <d v="2025-12-31T00:00:00"/>
    <n v="15"/>
    <n v="10"/>
    <n v="4"/>
    <n v="0"/>
    <n v="0.66666666666666663"/>
    <x v="0"/>
    <x v="2"/>
  </r>
  <r>
    <m/>
    <m/>
    <x v="959"/>
    <x v="2"/>
    <s v="0800"/>
    <s v=""/>
    <d v="2024-09-29T00:00:00"/>
    <m/>
    <m/>
    <m/>
    <s v="42847961"/>
    <s v="אליקים מעיין"/>
    <s v="034585828"/>
    <s v="3"/>
    <n v="1008.55"/>
    <s v="ILS"/>
    <n v="1008.55"/>
    <n v="99.1"/>
    <n v="1008.55"/>
    <n v="999.46"/>
    <n v="0"/>
    <s v=""/>
    <x v="873"/>
    <s v=""/>
    <n v="0"/>
    <s v="@FM@"/>
    <s v="99"/>
    <s v=""/>
    <s v="043545631"/>
    <s v=""/>
    <s v=""/>
    <n v="0"/>
    <d v="2024-09-29T00:00:00"/>
    <d v="2025-12-31T00:00:00"/>
    <n v="15"/>
    <n v="10"/>
    <n v="4"/>
    <n v="99.1"/>
    <n v="0.66666666666666663"/>
    <x v="1"/>
    <x v="2"/>
  </r>
  <r>
    <m/>
    <m/>
    <x v="960"/>
    <x v="0"/>
    <s v="0800"/>
    <s v=""/>
    <d v="2024-10-08T00:00:00"/>
    <m/>
    <m/>
    <m/>
    <s v="40001103"/>
    <s v="קרביץ )4791( בעמ"/>
    <s v="510674039"/>
    <s v="3"/>
    <n v="1216.25"/>
    <s v="ILS"/>
    <n v="1216.25"/>
    <n v="91.85"/>
    <n v="1117.1300000000001"/>
    <n v="1107.6600000000001"/>
    <n v="102.52"/>
    <s v=""/>
    <x v="874"/>
    <s v="X"/>
    <n v="0"/>
    <s v="@FM@"/>
    <s v="07"/>
    <s v=""/>
    <s v="043545631"/>
    <s v=""/>
    <s v="אורטל מויאל"/>
    <n v="99.12"/>
    <d v="2024-10-08T00:00:00"/>
    <d v="2025-12-31T00:00:00"/>
    <n v="14"/>
    <n v="9"/>
    <n v="4"/>
    <n v="91.85"/>
    <n v="0.6428571428571429"/>
    <x v="1"/>
    <x v="2"/>
  </r>
  <r>
    <m/>
    <m/>
    <x v="961"/>
    <x v="0"/>
    <s v="0800"/>
    <s v=""/>
    <d v="2024-10-08T00:00:00"/>
    <m/>
    <m/>
    <m/>
    <s v="40001103"/>
    <s v="קרביץ )4791( בעמ"/>
    <s v="510674039"/>
    <s v="3"/>
    <n v="1187.06"/>
    <s v="ILS"/>
    <n v="1187.06"/>
    <n v="98.82"/>
    <n v="1173.07"/>
    <n v="1163.19"/>
    <n v="14.47"/>
    <s v=""/>
    <x v="875"/>
    <s v="X"/>
    <n v="0"/>
    <s v="@FM@"/>
    <s v="07"/>
    <s v=""/>
    <s v="043545631"/>
    <s v=""/>
    <s v="    סיון     בצלאל"/>
    <n v="13.99"/>
    <d v="2024-10-08T00:00:00"/>
    <d v="2025-12-31T00:00:00"/>
    <n v="14"/>
    <n v="9"/>
    <n v="4"/>
    <n v="98.82"/>
    <n v="0.6428571428571429"/>
    <x v="1"/>
    <x v="2"/>
  </r>
  <r>
    <m/>
    <m/>
    <x v="962"/>
    <x v="0"/>
    <s v="0800"/>
    <s v=""/>
    <d v="2024-10-08T00:00:00"/>
    <m/>
    <m/>
    <m/>
    <s v="40004164"/>
    <s v="פז קמעונאות ואנרגיה בע&quot;מ"/>
    <s v="510216054"/>
    <s v="3"/>
    <n v="58379.58"/>
    <s v="ILS"/>
    <n v="58379.58"/>
    <n v="0"/>
    <n v="0"/>
    <n v="0"/>
    <n v="58379.58"/>
    <s v=""/>
    <x v="816"/>
    <s v=""/>
    <n v="0"/>
    <s v="@FM@"/>
    <s v="07"/>
    <s v=""/>
    <s v="043545631"/>
    <s v=""/>
    <s v="אמיר סרחאן"/>
    <n v="58379.58"/>
    <d v="2024-10-08T00:00:00"/>
    <d v="2025-12-31T00:00:00"/>
    <n v="14"/>
    <n v="9"/>
    <n v="4"/>
    <n v="0"/>
    <n v="0.6428571428571429"/>
    <x v="0"/>
    <x v="2"/>
  </r>
  <r>
    <m/>
    <m/>
    <x v="963"/>
    <x v="2"/>
    <s v="0800"/>
    <s v=""/>
    <d v="2024-10-10T00:00:00"/>
    <m/>
    <m/>
    <m/>
    <s v="40000885"/>
    <s v="צחובוי אילן"/>
    <s v="050719913"/>
    <s v="3"/>
    <n v="2714"/>
    <s v="ILS"/>
    <n v="2714"/>
    <n v="0"/>
    <n v="0"/>
    <n v="0"/>
    <n v="2714"/>
    <s v=""/>
    <x v="876"/>
    <s v=""/>
    <n v="0"/>
    <s v="@FM@"/>
    <s v="23"/>
    <s v="57"/>
    <s v="043545631"/>
    <s v=""/>
    <s v="רחלי גרינברג"/>
    <n v="2714"/>
    <d v="2024-10-10T00:00:00"/>
    <d v="2025-12-31T00:00:00"/>
    <n v="14"/>
    <n v="9"/>
    <n v="4"/>
    <n v="0"/>
    <n v="0.6428571428571429"/>
    <x v="0"/>
    <x v="2"/>
  </r>
  <r>
    <m/>
    <m/>
    <x v="964"/>
    <x v="2"/>
    <s v="0800"/>
    <s v=""/>
    <d v="2024-10-15T00:00:00"/>
    <m/>
    <m/>
    <m/>
    <s v="41056777"/>
    <s v="מ. מתניה נחמיה בע&quot;מ"/>
    <s v="515042679"/>
    <s v="3"/>
    <n v="3144.77"/>
    <s v="ILS"/>
    <n v="3144.77"/>
    <n v="75"/>
    <n v="2338.59"/>
    <n v="2338.6"/>
    <n v="786.19"/>
    <s v=""/>
    <x v="877"/>
    <s v=""/>
    <n v="0"/>
    <s v="@FM@"/>
    <s v="23"/>
    <s v="57"/>
    <s v="043545631"/>
    <s v=""/>
    <s v="לינור כהן"/>
    <n v="786.21"/>
    <d v="2024-10-15T00:00:00"/>
    <d v="2025-12-31T00:00:00"/>
    <n v="14"/>
    <n v="9"/>
    <n v="4"/>
    <n v="75"/>
    <n v="0.6428571428571429"/>
    <x v="1"/>
    <x v="2"/>
  </r>
  <r>
    <m/>
    <m/>
    <x v="965"/>
    <x v="2"/>
    <s v="0800"/>
    <s v=""/>
    <d v="2024-10-27T00:00:00"/>
    <m/>
    <m/>
    <m/>
    <s v="40003692"/>
    <s v="טופ-ליין יבוא ושיווק רהיטים בע&quot;מ"/>
    <s v="511613564"/>
    <s v="3"/>
    <n v="14160"/>
    <s v="ILS"/>
    <n v="14160"/>
    <n v="0"/>
    <n v="0"/>
    <n v="0"/>
    <n v="14160"/>
    <s v=""/>
    <x v="878"/>
    <s v=""/>
    <n v="0"/>
    <s v="@FM@"/>
    <s v="23"/>
    <s v="57"/>
    <s v="043545631"/>
    <s v=""/>
    <s v="אמיר סרחאן"/>
    <n v="14160"/>
    <d v="2024-10-27T00:00:00"/>
    <d v="2025-12-31T00:00:00"/>
    <n v="14"/>
    <n v="9"/>
    <n v="4"/>
    <n v="0"/>
    <n v="0.6428571428571429"/>
    <x v="0"/>
    <x v="2"/>
  </r>
  <r>
    <m/>
    <m/>
    <x v="966"/>
    <x v="2"/>
    <s v="0800"/>
    <s v=""/>
    <d v="2024-10-28T00:00:00"/>
    <m/>
    <m/>
    <m/>
    <s v="41376757"/>
    <s v="אופק לבן חבילות שי בע&quot;מ"/>
    <s v="515220200"/>
    <s v="3"/>
    <n v="266.68"/>
    <s v="ILS"/>
    <n v="266.68"/>
    <n v="0"/>
    <n v="0"/>
    <n v="0"/>
    <n v="266.68"/>
    <s v=""/>
    <x v="879"/>
    <s v=""/>
    <n v="0"/>
    <s v="@FM@"/>
    <s v="23"/>
    <s v="57"/>
    <s v="043545631"/>
    <s v=""/>
    <s v=""/>
    <n v="266.68"/>
    <d v="2024-10-28T00:00:00"/>
    <d v="2025-12-31T00:00:00"/>
    <n v="14"/>
    <n v="9"/>
    <n v="4"/>
    <n v="0"/>
    <n v="0.6428571428571429"/>
    <x v="0"/>
    <x v="2"/>
  </r>
  <r>
    <m/>
    <m/>
    <x v="967"/>
    <x v="0"/>
    <s v="0800"/>
    <s v=""/>
    <d v="2024-10-28T00:00:00"/>
    <m/>
    <m/>
    <m/>
    <s v="40007109"/>
    <s v="א.א.ע. שיווק למוסדות בע&quot;מ"/>
    <s v="512189085"/>
    <s v="3"/>
    <n v="22107.38"/>
    <s v="ILS"/>
    <n v="22107.38"/>
    <n v="39.15"/>
    <n v="8611.2000000000007"/>
    <n v="8611.2000000000007"/>
    <n v="13958.56"/>
    <s v=""/>
    <x v="880"/>
    <s v="X"/>
    <n v="0"/>
    <s v="@FM@"/>
    <s v="07"/>
    <s v=""/>
    <s v="043545631"/>
    <s v=""/>
    <s v="אברהם לוי"/>
    <n v="13496.18"/>
    <d v="2024-10-28T00:00:00"/>
    <d v="2025-12-31T00:00:00"/>
    <n v="14"/>
    <n v="9"/>
    <n v="4"/>
    <n v="39.15"/>
    <n v="0.6428571428571429"/>
    <x v="1"/>
    <x v="2"/>
  </r>
  <r>
    <m/>
    <m/>
    <x v="968"/>
    <x v="2"/>
    <s v="0800"/>
    <s v=""/>
    <d v="2024-10-30T00:00:00"/>
    <m/>
    <m/>
    <m/>
    <s v="40004445"/>
    <s v="סופרגרף בע&quot;מ"/>
    <s v="511243461"/>
    <s v="3"/>
    <n v="5015"/>
    <s v="ILS"/>
    <n v="5015"/>
    <n v="35.200000000000003"/>
    <n v="1750.32"/>
    <n v="1750.32"/>
    <n v="3249.72"/>
    <s v=""/>
    <x v="881"/>
    <s v=""/>
    <n v="0"/>
    <s v="@FM@"/>
    <s v="23"/>
    <s v="57"/>
    <s v="043545631"/>
    <s v=""/>
    <s v=""/>
    <n v="3249.72"/>
    <d v="2024-10-30T00:00:00"/>
    <d v="2025-12-31T00:00:00"/>
    <n v="14"/>
    <n v="9"/>
    <n v="4"/>
    <n v="35.200000000000003"/>
    <n v="0.6428571428571429"/>
    <x v="1"/>
    <x v="2"/>
  </r>
  <r>
    <m/>
    <m/>
    <x v="969"/>
    <x v="2"/>
    <s v="0800"/>
    <s v=""/>
    <d v="2024-10-30T00:00:00"/>
    <m/>
    <m/>
    <m/>
    <s v="40684007"/>
    <s v="לבנט בנימין"/>
    <s v="304330988"/>
    <s v="3"/>
    <n v="2065"/>
    <s v="ILS"/>
    <n v="2065"/>
    <n v="0"/>
    <n v="0"/>
    <n v="0"/>
    <n v="2065"/>
    <s v=""/>
    <x v="882"/>
    <s v=""/>
    <n v="0"/>
    <s v="@FM@"/>
    <s v="23"/>
    <s v="57"/>
    <s v="043545631"/>
    <s v=""/>
    <s v=""/>
    <n v="2065"/>
    <d v="2024-10-30T00:00:00"/>
    <d v="2025-12-31T00:00:00"/>
    <n v="14"/>
    <n v="9"/>
    <n v="4"/>
    <n v="0"/>
    <n v="0.6428571428571429"/>
    <x v="0"/>
    <x v="2"/>
  </r>
  <r>
    <m/>
    <m/>
    <x v="970"/>
    <x v="0"/>
    <s v="0800"/>
    <s v=""/>
    <d v="2024-11-05T00:00:00"/>
    <m/>
    <m/>
    <m/>
    <s v="40007109"/>
    <s v="א.א.ע. שיווק למוסדות בע&quot;מ"/>
    <s v="512189085"/>
    <s v=""/>
    <n v="241713.58"/>
    <s v="ILS"/>
    <n v="241713.58"/>
    <n v="0"/>
    <n v="0"/>
    <n v="0"/>
    <n v="0"/>
    <s v="X"/>
    <x v="883"/>
    <s v="X"/>
    <n v="0"/>
    <s v="@FM@"/>
    <s v="07"/>
    <s v=""/>
    <s v="043545631"/>
    <s v=""/>
    <s v="אברהם לוי"/>
    <n v="241713.58"/>
    <d v="2024-11-05T00:00:00"/>
    <d v="2025-12-31T00:00:00"/>
    <n v="13"/>
    <n v="8"/>
    <n v="4"/>
    <n v="0"/>
    <n v="0.61538461538461542"/>
    <x v="0"/>
    <x v="2"/>
  </r>
  <r>
    <m/>
    <m/>
    <x v="971"/>
    <x v="0"/>
    <s v="0800"/>
    <s v=""/>
    <d v="2024-11-10T00:00:00"/>
    <m/>
    <m/>
    <m/>
    <s v="40001103"/>
    <s v="קרביץ )4791( בעמ"/>
    <s v="510674039"/>
    <s v="3"/>
    <n v="5781.76"/>
    <s v="ILS"/>
    <n v="5781.76"/>
    <n v="99.87"/>
    <n v="5781.24"/>
    <n v="5725.22"/>
    <n v="0.54"/>
    <s v=""/>
    <x v="884"/>
    <s v="X"/>
    <n v="0"/>
    <s v="@FM@"/>
    <s v="07"/>
    <s v=""/>
    <s v="043545631"/>
    <s v=""/>
    <s v="אברהם לוי"/>
    <n v="0.52"/>
    <d v="2024-11-10T00:00:00"/>
    <d v="2025-12-31T00:00:00"/>
    <n v="13"/>
    <n v="8"/>
    <n v="4"/>
    <n v="99.87"/>
    <n v="0.61538461538461542"/>
    <x v="1"/>
    <x v="2"/>
  </r>
  <r>
    <m/>
    <m/>
    <x v="972"/>
    <x v="0"/>
    <s v="0800"/>
    <s v=""/>
    <d v="2024-11-11T00:00:00"/>
    <m/>
    <m/>
    <m/>
    <s v="40007109"/>
    <s v="א.א.ע. שיווק למוסדות בע&quot;מ"/>
    <s v="512189085"/>
    <s v="3"/>
    <n v="243779.5"/>
    <s v="ILS"/>
    <n v="243779.5"/>
    <n v="59.43"/>
    <n v="143658.22"/>
    <n v="143658.22"/>
    <n v="102281.53"/>
    <s v=""/>
    <x v="885"/>
    <s v="X"/>
    <n v="0"/>
    <s v="@FM@"/>
    <s v="07"/>
    <s v=""/>
    <s v="043545631"/>
    <s v=""/>
    <s v="אברהם לוי"/>
    <n v="98893.440000000002"/>
    <d v="2024-11-11T00:00:00"/>
    <d v="2025-12-31T00:00:00"/>
    <n v="13"/>
    <n v="8"/>
    <n v="4"/>
    <n v="59.43"/>
    <n v="0.61538461538461542"/>
    <x v="1"/>
    <x v="2"/>
  </r>
  <r>
    <m/>
    <m/>
    <x v="973"/>
    <x v="2"/>
    <s v="0800"/>
    <s v=""/>
    <d v="2024-11-11T00:00:00"/>
    <m/>
    <m/>
    <m/>
    <s v="41089380"/>
    <s v="אל בי סקיי גלובל בע&quot;מ"/>
    <s v="514686757"/>
    <s v="3"/>
    <n v="54437.25"/>
    <s v="ILS"/>
    <n v="54437.25"/>
    <n v="99.36"/>
    <n v="54083.25"/>
    <n v="54083.25"/>
    <n v="354"/>
    <s v=""/>
    <x v="886"/>
    <s v=""/>
    <n v="0"/>
    <s v="@FM@"/>
    <s v="23"/>
    <s v="57"/>
    <s v="043545631"/>
    <s v=""/>
    <s v="אברהם לוי"/>
    <n v="354"/>
    <d v="2024-11-11T00:00:00"/>
    <d v="2025-12-31T00:00:00"/>
    <n v="13"/>
    <n v="8"/>
    <n v="4"/>
    <n v="99.36"/>
    <n v="0.61538461538461542"/>
    <x v="1"/>
    <x v="2"/>
  </r>
  <r>
    <m/>
    <m/>
    <x v="974"/>
    <x v="2"/>
    <s v="0800"/>
    <s v=""/>
    <d v="2024-11-13T00:00:00"/>
    <d v="2025-06-24T00:00:00"/>
    <d v="2026-06-24T00:00:00"/>
    <m/>
    <s v="41401628"/>
    <s v="ביי מי טכנולוגיות בע&quot;מ"/>
    <s v="514480276"/>
    <s v="3"/>
    <n v="99720"/>
    <s v="ILS"/>
    <n v="99720"/>
    <n v="50"/>
    <n v="49860"/>
    <n v="49860"/>
    <n v="49860"/>
    <s v=""/>
    <x v="887"/>
    <s v=""/>
    <n v="0"/>
    <s v="@FM@"/>
    <s v="23"/>
    <s v="57"/>
    <s v="043545631"/>
    <s v=""/>
    <s v="מנשה חי מלול"/>
    <n v="49860"/>
    <d v="2025-06-24T00:00:00"/>
    <d v="2026-06-24T00:00:00"/>
    <n v="12"/>
    <n v="1"/>
    <n v="10"/>
    <n v="50"/>
    <n v="8.3333333333333329E-2"/>
    <x v="2"/>
    <x v="2"/>
  </r>
  <r>
    <m/>
    <m/>
    <x v="975"/>
    <x v="2"/>
    <s v="0800"/>
    <s v=""/>
    <d v="2024-11-13T00:00:00"/>
    <m/>
    <m/>
    <m/>
    <s v="40956977"/>
    <s v="כרם מיכל"/>
    <s v="305716888"/>
    <s v="3"/>
    <n v="100630.39999999999"/>
    <s v="ILS"/>
    <n v="100630.39999999999"/>
    <n v="11.58"/>
    <n v="11652.32"/>
    <n v="11652.32"/>
    <n v="94227.76"/>
    <s v=""/>
    <x v="888"/>
    <s v="X"/>
    <n v="0"/>
    <s v="@FM@"/>
    <s v="23"/>
    <s v="57"/>
    <s v="043545631"/>
    <s v=" 75,405.15"/>
    <s v="שילה הלוי"/>
    <n v="88978.08"/>
    <d v="2024-11-13T00:00:00"/>
    <d v="2025-12-31T00:00:00"/>
    <n v="13"/>
    <n v="8"/>
    <n v="4"/>
    <n v="11.58"/>
    <n v="0.61538461538461542"/>
    <x v="0"/>
    <x v="2"/>
  </r>
  <r>
    <m/>
    <m/>
    <x v="976"/>
    <x v="2"/>
    <s v="0800"/>
    <s v=""/>
    <d v="2024-11-18T00:00:00"/>
    <m/>
    <m/>
    <m/>
    <s v="41069958"/>
    <s v="יגאל בן ציון יזמות בע&quot;מ"/>
    <s v="513141929"/>
    <s v="3"/>
    <n v="4986.09"/>
    <s v="ILS"/>
    <n v="4986.09"/>
    <n v="0"/>
    <n v="0"/>
    <n v="0"/>
    <n v="4986.09"/>
    <s v=""/>
    <x v="889"/>
    <s v=""/>
    <n v="0"/>
    <s v="@FM@"/>
    <s v="23"/>
    <s v="57"/>
    <s v="043545631"/>
    <s v=""/>
    <s v="שמעון יצחקי"/>
    <n v="4986.09"/>
    <d v="2024-11-18T00:00:00"/>
    <d v="2025-12-31T00:00:00"/>
    <n v="13"/>
    <n v="8"/>
    <n v="4"/>
    <n v="0"/>
    <n v="0.61538461538461542"/>
    <x v="0"/>
    <x v="2"/>
  </r>
  <r>
    <m/>
    <m/>
    <x v="977"/>
    <x v="2"/>
    <s v="0800"/>
    <s v=""/>
    <d v="2024-11-19T00:00:00"/>
    <m/>
    <m/>
    <m/>
    <s v="42000351"/>
    <s v="מושקוביץ אפרים אופיר"/>
    <s v="300448735"/>
    <s v="3"/>
    <n v="708"/>
    <s v="ILS"/>
    <n v="708"/>
    <n v="66.67"/>
    <n v="468"/>
    <n v="468"/>
    <n v="236"/>
    <s v=""/>
    <x v="890"/>
    <s v=""/>
    <n v="0"/>
    <s v="@FM@"/>
    <s v="23"/>
    <s v="57"/>
    <s v="043545631"/>
    <s v=""/>
    <s v="אלי דוידי"/>
    <n v="236"/>
    <d v="2024-11-19T00:00:00"/>
    <d v="2025-12-31T00:00:00"/>
    <n v="13"/>
    <n v="8"/>
    <n v="4"/>
    <n v="66.67"/>
    <n v="0.61538461538461542"/>
    <x v="1"/>
    <x v="2"/>
  </r>
  <r>
    <m/>
    <m/>
    <x v="978"/>
    <x v="2"/>
    <s v="0800"/>
    <s v=""/>
    <d v="2024-11-24T00:00:00"/>
    <m/>
    <m/>
    <m/>
    <s v="42856311"/>
    <s v="זיק עופר"/>
    <s v="022642946"/>
    <s v="3"/>
    <n v="1008.55"/>
    <s v="ILS"/>
    <n v="1008.55"/>
    <n v="0"/>
    <n v="0"/>
    <n v="0"/>
    <n v="1008.55"/>
    <s v=""/>
    <x v="891"/>
    <s v=""/>
    <n v="0"/>
    <s v="@FM@"/>
    <s v="23"/>
    <s v="57"/>
    <s v="043545631"/>
    <s v=""/>
    <s v="דליה בנימין"/>
    <n v="1008.55"/>
    <d v="2024-11-24T00:00:00"/>
    <d v="2025-12-31T00:00:00"/>
    <n v="13"/>
    <n v="8"/>
    <n v="4"/>
    <n v="0"/>
    <n v="0.61538461538461542"/>
    <x v="0"/>
    <x v="2"/>
  </r>
  <r>
    <m/>
    <m/>
    <x v="979"/>
    <x v="2"/>
    <s v="0800"/>
    <s v=""/>
    <d v="2024-11-24T00:00:00"/>
    <m/>
    <m/>
    <m/>
    <s v="42207021"/>
    <s v="הופשטיין יהודה"/>
    <s v="051019552"/>
    <s v="3"/>
    <n v="200.6"/>
    <s v="ILS"/>
    <n v="200.6"/>
    <n v="0"/>
    <n v="0"/>
    <n v="0"/>
    <n v="200.6"/>
    <s v=""/>
    <x v="892"/>
    <s v=""/>
    <n v="0"/>
    <s v="@FM@"/>
    <s v="23"/>
    <s v="57"/>
    <s v="043545631"/>
    <s v=""/>
    <s v="נפתלי ג'רפי"/>
    <n v="200.6"/>
    <d v="2024-11-24T00:00:00"/>
    <d v="2025-12-31T00:00:00"/>
    <n v="13"/>
    <n v="8"/>
    <n v="4"/>
    <n v="0"/>
    <n v="0.61538461538461542"/>
    <x v="0"/>
    <x v="2"/>
  </r>
  <r>
    <m/>
    <m/>
    <x v="980"/>
    <x v="0"/>
    <s v="0800"/>
    <s v=""/>
    <d v="2024-11-24T00:00:00"/>
    <m/>
    <m/>
    <m/>
    <s v="40003692"/>
    <s v="טופ-ליין יבוא ושיווק רהיטים בע&quot;מ"/>
    <s v="511613564"/>
    <s v="3"/>
    <n v="66231.039999999994"/>
    <s v="ILS"/>
    <n v="66231.039999999994"/>
    <n v="73.849999999999994"/>
    <n v="48908.639999999999"/>
    <n v="51662.59"/>
    <n v="18586.23"/>
    <s v=""/>
    <x v="893"/>
    <s v="X"/>
    <n v="0"/>
    <s v="@FM@"/>
    <s v="07"/>
    <s v=""/>
    <s v="043545631"/>
    <s v=""/>
    <s v="שמעון יצחקי"/>
    <n v="17322.400000000001"/>
    <d v="2024-11-24T00:00:00"/>
    <d v="2025-12-31T00:00:00"/>
    <n v="13"/>
    <n v="8"/>
    <n v="4"/>
    <n v="73.849999999999994"/>
    <n v="0.61538461538461542"/>
    <x v="1"/>
    <x v="2"/>
  </r>
  <r>
    <m/>
    <m/>
    <x v="981"/>
    <x v="2"/>
    <s v="0800"/>
    <s v=""/>
    <d v="2024-11-27T00:00:00"/>
    <m/>
    <m/>
    <m/>
    <s v="42860336"/>
    <s v="מקונן-דגו טזזאו זיוה"/>
    <s v="011523628"/>
    <s v="3"/>
    <n v="1180"/>
    <s v="ILS"/>
    <n v="1180"/>
    <n v="0"/>
    <n v="0"/>
    <n v="0"/>
    <n v="1180"/>
    <s v=""/>
    <x v="894"/>
    <s v=""/>
    <n v="0"/>
    <s v="@FM@"/>
    <s v="23"/>
    <s v="57"/>
    <s v="043545631"/>
    <s v=""/>
    <s v=""/>
    <n v="1180"/>
    <d v="2024-11-27T00:00:00"/>
    <d v="2025-12-31T00:00:00"/>
    <n v="13"/>
    <n v="8"/>
    <n v="4"/>
    <n v="0"/>
    <n v="0.61538461538461542"/>
    <x v="0"/>
    <x v="2"/>
  </r>
  <r>
    <m/>
    <m/>
    <x v="982"/>
    <x v="2"/>
    <s v="0800"/>
    <s v=""/>
    <d v="2024-11-28T00:00:00"/>
    <m/>
    <m/>
    <m/>
    <s v="42512396"/>
    <s v="ל.ר בלקו מערכות בע&quot;מ"/>
    <s v="516780459"/>
    <s v="3"/>
    <n v="8496"/>
    <s v="ILS"/>
    <n v="8496"/>
    <n v="0"/>
    <n v="0"/>
    <n v="0"/>
    <n v="8496"/>
    <s v=""/>
    <x v="895"/>
    <s v=""/>
    <n v="0"/>
    <s v="@FM@"/>
    <s v="23"/>
    <s v="57"/>
    <s v="043545631"/>
    <s v=""/>
    <s v=""/>
    <n v="8496"/>
    <d v="2024-11-28T00:00:00"/>
    <d v="2025-12-31T00:00:00"/>
    <n v="13"/>
    <n v="8"/>
    <n v="4"/>
    <n v="0"/>
    <n v="0.61538461538461542"/>
    <x v="0"/>
    <x v="2"/>
  </r>
  <r>
    <m/>
    <m/>
    <x v="983"/>
    <x v="2"/>
    <s v="0800"/>
    <s v=""/>
    <d v="2024-11-28T00:00:00"/>
    <m/>
    <m/>
    <m/>
    <s v="41108343"/>
    <s v="נ.א.מ שרותי מיחשוב ציוד ותוכנה בע&quot;מ"/>
    <s v="514688274"/>
    <s v="3"/>
    <n v="1452.25"/>
    <s v="ILS"/>
    <n v="1452.25"/>
    <n v="0"/>
    <n v="0"/>
    <n v="0"/>
    <n v="1452.25"/>
    <s v=""/>
    <x v="896"/>
    <s v=""/>
    <n v="0"/>
    <s v="@FM@"/>
    <s v="23"/>
    <s v="57"/>
    <s v="043545631"/>
    <s v=""/>
    <s v="שמעון יצחקי"/>
    <n v="1452.25"/>
    <d v="2024-11-28T00:00:00"/>
    <d v="2025-12-31T00:00:00"/>
    <n v="13"/>
    <n v="8"/>
    <n v="4"/>
    <n v="0"/>
    <n v="0.61538461538461542"/>
    <x v="0"/>
    <x v="2"/>
  </r>
  <r>
    <m/>
    <m/>
    <x v="984"/>
    <x v="0"/>
    <s v="0800"/>
    <s v=""/>
    <d v="2024-12-02T00:00:00"/>
    <m/>
    <m/>
    <m/>
    <s v="40003692"/>
    <s v="טופ-ליין יבוא ושיווק רהיטים בע&quot;מ"/>
    <s v="511613564"/>
    <s v="3"/>
    <n v="45949.2"/>
    <s v="ILS"/>
    <n v="45949.2"/>
    <n v="97.77"/>
    <n v="45436.49"/>
    <n v="48201.24"/>
    <n v="550.12"/>
    <s v=""/>
    <x v="897"/>
    <s v="X"/>
    <n v="0"/>
    <s v="@FM@"/>
    <s v="07"/>
    <s v=""/>
    <s v="043545631"/>
    <s v=""/>
    <s v="רחלי גרינברג"/>
    <n v="512.71"/>
    <d v="2024-12-02T00:00:00"/>
    <d v="2025-12-31T00:00:00"/>
    <n v="12"/>
    <n v="8"/>
    <n v="4"/>
    <n v="97.77"/>
    <n v="0.66666666666666663"/>
    <x v="1"/>
    <x v="2"/>
  </r>
  <r>
    <m/>
    <m/>
    <x v="985"/>
    <x v="2"/>
    <s v="0800"/>
    <s v=""/>
    <d v="2024-12-02T00:00:00"/>
    <m/>
    <m/>
    <m/>
    <s v="40182817"/>
    <s v="דפוס בארי שותפות מוגבלת"/>
    <s v="550005169"/>
    <s v="3"/>
    <n v="356.36"/>
    <s v="ILS"/>
    <n v="356.36"/>
    <n v="0"/>
    <n v="0"/>
    <n v="0"/>
    <n v="356.36"/>
    <s v=""/>
    <x v="898"/>
    <s v=""/>
    <n v="0"/>
    <s v="@FM@"/>
    <s v="23"/>
    <s v="57"/>
    <s v="043545631"/>
    <s v=""/>
    <s v="מירב ברהום"/>
    <n v="356.36"/>
    <d v="2024-12-02T00:00:00"/>
    <d v="2025-12-31T00:00:00"/>
    <n v="12"/>
    <n v="8"/>
    <n v="4"/>
    <n v="0"/>
    <n v="0.66666666666666663"/>
    <x v="0"/>
    <x v="2"/>
  </r>
  <r>
    <m/>
    <m/>
    <x v="986"/>
    <x v="2"/>
    <s v="0800"/>
    <s v=""/>
    <d v="2024-12-02T00:00:00"/>
    <m/>
    <m/>
    <m/>
    <s v="40011001"/>
    <s v="קרת גינון ונוי בע&quot;מ"/>
    <s v="513334649"/>
    <s v="3"/>
    <n v="5042.78"/>
    <s v="ILS"/>
    <n v="5042.78"/>
    <n v="100"/>
    <n v="5042.78"/>
    <n v="5042.78"/>
    <n v="0"/>
    <s v=""/>
    <x v="899"/>
    <s v=""/>
    <n v="0"/>
    <s v="@FM@"/>
    <s v="23"/>
    <s v="57"/>
    <s v="043545631"/>
    <s v=""/>
    <s v="שמעון יצחקי"/>
    <n v="0"/>
    <d v="2024-12-02T00:00:00"/>
    <d v="2025-12-31T00:00:00"/>
    <n v="12"/>
    <n v="8"/>
    <n v="4"/>
    <n v="100"/>
    <n v="0.66666666666666663"/>
    <x v="1"/>
    <x v="2"/>
  </r>
  <r>
    <m/>
    <m/>
    <x v="987"/>
    <x v="2"/>
    <s v="0800"/>
    <s v=""/>
    <d v="2024-12-04T00:00:00"/>
    <m/>
    <m/>
    <m/>
    <s v="40237404"/>
    <s v="מונק בועז"/>
    <s v="053454153"/>
    <s v="3"/>
    <n v="5042.7299999999996"/>
    <s v="ILS"/>
    <n v="5042.7299999999996"/>
    <n v="0"/>
    <n v="0"/>
    <n v="0"/>
    <n v="5042.7299999999996"/>
    <s v=""/>
    <x v="900"/>
    <s v=""/>
    <n v="0"/>
    <s v="@FM@"/>
    <s v="23"/>
    <s v="57"/>
    <s v="043545631"/>
    <s v=""/>
    <s v="עדי מרום"/>
    <n v="5042.7299999999996"/>
    <d v="2024-12-04T00:00:00"/>
    <d v="2025-12-31T00:00:00"/>
    <n v="12"/>
    <n v="8"/>
    <n v="4"/>
    <n v="0"/>
    <n v="0.66666666666666663"/>
    <x v="0"/>
    <x v="2"/>
  </r>
  <r>
    <m/>
    <m/>
    <x v="988"/>
    <x v="2"/>
    <s v="0800"/>
    <s v=""/>
    <d v="2024-12-04T00:00:00"/>
    <m/>
    <m/>
    <m/>
    <s v="42080673"/>
    <s v="אבנר שר אדריכלים בע&quot;מ"/>
    <s v="513613356"/>
    <s v="3"/>
    <n v="1008.55"/>
    <s v="ILS"/>
    <n v="1008.55"/>
    <n v="0"/>
    <n v="0"/>
    <n v="0"/>
    <n v="1008.55"/>
    <s v=""/>
    <x v="901"/>
    <s v=""/>
    <n v="0"/>
    <s v="@FM@"/>
    <s v="23"/>
    <s v="57"/>
    <s v="043545631"/>
    <s v=""/>
    <s v="דליה בנימין"/>
    <n v="1008.55"/>
    <d v="2024-12-04T00:00:00"/>
    <d v="2025-12-31T00:00:00"/>
    <n v="12"/>
    <n v="8"/>
    <n v="4"/>
    <n v="0"/>
    <n v="0.66666666666666663"/>
    <x v="0"/>
    <x v="2"/>
  </r>
  <r>
    <m/>
    <m/>
    <x v="989"/>
    <x v="2"/>
    <s v="0800"/>
    <s v=""/>
    <d v="2024-12-08T00:00:00"/>
    <m/>
    <m/>
    <m/>
    <s v="41579650"/>
    <s v="שיכון ובינוי -סולל בונה נצרת עילית"/>
    <s v="550278196"/>
    <s v="3"/>
    <n v="34578.720000000001"/>
    <s v="ILS"/>
    <n v="34578.720000000001"/>
    <n v="100"/>
    <n v="34578.720000000001"/>
    <n v="34578.720000000001"/>
    <n v="0"/>
    <s v=""/>
    <x v="902"/>
    <s v=""/>
    <n v="0"/>
    <s v="@FM@"/>
    <s v="23"/>
    <s v="57"/>
    <s v="043545631"/>
    <s v=""/>
    <s v="עוזי נעים"/>
    <n v="0"/>
    <d v="2024-12-08T00:00:00"/>
    <d v="2025-12-31T00:00:00"/>
    <n v="12"/>
    <n v="7"/>
    <n v="4"/>
    <n v="100"/>
    <n v="0.58333333333333337"/>
    <x v="1"/>
    <x v="2"/>
  </r>
  <r>
    <m/>
    <m/>
    <x v="990"/>
    <x v="2"/>
    <s v="0800"/>
    <s v=""/>
    <d v="2024-12-08T00:00:00"/>
    <m/>
    <m/>
    <m/>
    <s v="40001315"/>
    <s v="פעמית תבניכל שיווק בע&quot;מ"/>
    <s v="511749780"/>
    <s v="3"/>
    <n v="68602.720000000001"/>
    <s v="ILS"/>
    <n v="68602.720000000001"/>
    <n v="99.57"/>
    <n v="68602.720000000001"/>
    <n v="68310.789999999994"/>
    <n v="0.47"/>
    <s v=""/>
    <x v="903"/>
    <s v=""/>
    <n v="0"/>
    <s v="@FM@"/>
    <s v="23"/>
    <s v="57"/>
    <s v="043545631"/>
    <s v=""/>
    <s v="הדר גור"/>
    <n v="0.47"/>
    <d v="2024-12-08T00:00:00"/>
    <d v="2025-12-31T00:00:00"/>
    <n v="12"/>
    <n v="7"/>
    <n v="4"/>
    <n v="99.57"/>
    <n v="0.58333333333333337"/>
    <x v="1"/>
    <x v="2"/>
  </r>
  <r>
    <m/>
    <m/>
    <x v="991"/>
    <x v="0"/>
    <s v="0800"/>
    <s v=""/>
    <d v="2024-12-08T00:00:00"/>
    <m/>
    <m/>
    <m/>
    <s v="40001575"/>
    <s v="קולמוס ביט (2002)  בע&quot;מ"/>
    <s v="513325472"/>
    <s v="3"/>
    <n v="31561.7"/>
    <s v="ILS"/>
    <n v="31561.7"/>
    <n v="60.22"/>
    <n v="18934.28"/>
    <n v="18934.28"/>
    <n v="12985.34"/>
    <s v=""/>
    <x v="904"/>
    <s v="X"/>
    <n v="0"/>
    <s v="@FM@"/>
    <s v="07"/>
    <s v=""/>
    <s v="043545631"/>
    <s v=""/>
    <s v="אמיר סרחאן"/>
    <n v="12555.2"/>
    <d v="2024-12-08T00:00:00"/>
    <d v="2025-12-31T00:00:00"/>
    <n v="12"/>
    <n v="7"/>
    <n v="4"/>
    <n v="60.22"/>
    <n v="0.58333333333333337"/>
    <x v="1"/>
    <x v="2"/>
  </r>
  <r>
    <m/>
    <m/>
    <x v="992"/>
    <x v="2"/>
    <s v="0800"/>
    <s v=""/>
    <d v="2024-12-11T00:00:00"/>
    <m/>
    <m/>
    <m/>
    <s v="10000021"/>
    <s v="לשכת הפירסום הממשלתי"/>
    <s v=""/>
    <s v="3"/>
    <n v="50000"/>
    <s v="ILS"/>
    <n v="50000"/>
    <n v="0"/>
    <n v="0"/>
    <n v="0"/>
    <n v="50000"/>
    <s v=""/>
    <x v="905"/>
    <s v=""/>
    <n v="0"/>
    <s v="@FM@"/>
    <s v="23"/>
    <s v="12"/>
    <s v="043545631"/>
    <s v=""/>
    <s v=""/>
    <n v="50000"/>
    <d v="2024-12-11T00:00:00"/>
    <d v="2025-12-31T00:00:00"/>
    <n v="12"/>
    <n v="7"/>
    <n v="4"/>
    <n v="0"/>
    <n v="0.58333333333333337"/>
    <x v="0"/>
    <x v="2"/>
  </r>
  <r>
    <m/>
    <m/>
    <x v="993"/>
    <x v="2"/>
    <s v="0800"/>
    <s v=""/>
    <d v="2024-12-15T00:00:00"/>
    <m/>
    <m/>
    <m/>
    <s v="40158673"/>
    <s v="אמסלם תיירות ונופש בע&quot;מ"/>
    <s v="511007692"/>
    <s v="3"/>
    <n v="1200000"/>
    <s v="ILS"/>
    <n v="1200000"/>
    <n v="65.27"/>
    <n v="783278.66"/>
    <n v="783278.66"/>
    <n v="416721.34"/>
    <s v=""/>
    <x v="906"/>
    <s v=""/>
    <n v="0"/>
    <s v="@FM@"/>
    <s v="07"/>
    <s v=""/>
    <s v="043545631"/>
    <s v=""/>
    <s v="בר נוואמה"/>
    <n v="416721.34"/>
    <d v="2024-12-15T00:00:00"/>
    <d v="2025-12-31T00:00:00"/>
    <n v="12"/>
    <n v="7"/>
    <n v="4"/>
    <n v="65.27"/>
    <n v="0.58333333333333337"/>
    <x v="1"/>
    <x v="2"/>
  </r>
  <r>
    <m/>
    <m/>
    <x v="994"/>
    <x v="0"/>
    <s v="0800"/>
    <s v=""/>
    <d v="2024-12-15T00:00:00"/>
    <m/>
    <m/>
    <m/>
    <s v="40001575"/>
    <s v="קולמוס ביט (2002)  בע&quot;מ"/>
    <s v="513325472"/>
    <s v="3"/>
    <n v="2928"/>
    <s v="ILS"/>
    <n v="2928"/>
    <n v="89.28"/>
    <n v="2614.12"/>
    <n v="2591.9499999999998"/>
    <n v="324.63"/>
    <s v=""/>
    <x v="907"/>
    <s v="X"/>
    <n v="0"/>
    <s v="@FM@"/>
    <s v="07"/>
    <s v=""/>
    <s v="043545631"/>
    <s v=""/>
    <s v="מריאנה סגל"/>
    <n v="313.88"/>
    <d v="2024-12-15T00:00:00"/>
    <d v="2025-12-31T00:00:00"/>
    <n v="12"/>
    <n v="7"/>
    <n v="4"/>
    <n v="89.28"/>
    <n v="0.58333333333333337"/>
    <x v="1"/>
    <x v="2"/>
  </r>
  <r>
    <m/>
    <m/>
    <x v="995"/>
    <x v="2"/>
    <s v="0800"/>
    <s v=""/>
    <d v="2024-12-15T00:00:00"/>
    <m/>
    <m/>
    <m/>
    <s v="40009092"/>
    <s v="בש-גל ספורט בע&quot;מ"/>
    <s v="511019630"/>
    <s v="3"/>
    <n v="15075.71"/>
    <s v="ILS"/>
    <n v="15075.71"/>
    <n v="0"/>
    <n v="0"/>
    <n v="0"/>
    <n v="15075.71"/>
    <s v=""/>
    <x v="908"/>
    <s v=""/>
    <n v="0"/>
    <s v="@FM@"/>
    <s v="23"/>
    <s v="57"/>
    <s v="043545631"/>
    <s v=""/>
    <s v="אברהם לוי"/>
    <n v="15075.71"/>
    <d v="2024-12-15T00:00:00"/>
    <d v="2025-12-31T00:00:00"/>
    <n v="12"/>
    <n v="7"/>
    <n v="4"/>
    <n v="0"/>
    <n v="0.58333333333333337"/>
    <x v="0"/>
    <x v="2"/>
  </r>
  <r>
    <m/>
    <m/>
    <x v="996"/>
    <x v="2"/>
    <s v="0800"/>
    <s v=""/>
    <d v="2024-12-15T00:00:00"/>
    <m/>
    <m/>
    <m/>
    <s v="41060368"/>
    <s v="דליס מגשי אירוח בע&quot;מ"/>
    <s v="515079945"/>
    <s v="3"/>
    <n v="37635.410000000003"/>
    <s v="ILS"/>
    <n v="37635.410000000003"/>
    <n v="99.15"/>
    <n v="37635.410000000003"/>
    <n v="37316.620000000003"/>
    <n v="309.35000000000002"/>
    <s v=""/>
    <x v="909"/>
    <s v=""/>
    <n v="0"/>
    <s v="@FM@"/>
    <s v="23"/>
    <s v="57"/>
    <s v="043545631"/>
    <s v=""/>
    <s v="נעמי בנימיני"/>
    <n v="309.35000000000002"/>
    <d v="2024-12-15T00:00:00"/>
    <d v="2025-12-31T00:00:00"/>
    <n v="12"/>
    <n v="7"/>
    <n v="4"/>
    <n v="99.15"/>
    <n v="0.58333333333333337"/>
    <x v="1"/>
    <x v="2"/>
  </r>
  <r>
    <m/>
    <m/>
    <x v="997"/>
    <x v="2"/>
    <s v="0800"/>
    <s v=""/>
    <d v="2024-12-23T00:00:00"/>
    <d v="2025-01-01T00:00:00"/>
    <d v="2025-12-31T00:00:00"/>
    <m/>
    <s v="10000021"/>
    <s v="לשכת הפירסום הממשלתי"/>
    <s v=""/>
    <s v="3"/>
    <n v="5098016"/>
    <s v="ILS"/>
    <n v="5098016"/>
    <n v="0"/>
    <n v="0"/>
    <n v="0"/>
    <n v="5098016"/>
    <s v=""/>
    <x v="764"/>
    <s v=""/>
    <n v="0"/>
    <s v="@FM@"/>
    <s v="85"/>
    <s v=""/>
    <s v="043545631"/>
    <s v=""/>
    <s v=""/>
    <n v="5098016"/>
    <d v="2025-01-01T00:00:00"/>
    <d v="2025-12-31T00:00:00"/>
    <n v="11"/>
    <n v="7"/>
    <n v="4"/>
    <n v="0"/>
    <n v="0.63636363636363635"/>
    <x v="0"/>
    <x v="2"/>
  </r>
  <r>
    <m/>
    <m/>
    <x v="998"/>
    <x v="0"/>
    <s v="0800"/>
    <s v=""/>
    <d v="2024-12-29T00:00:00"/>
    <m/>
    <m/>
    <m/>
    <s v="40001103"/>
    <s v="קרביץ )4791( בעמ"/>
    <s v="510674039"/>
    <s v="3"/>
    <n v="9205.42"/>
    <s v="ILS"/>
    <n v="9205.42"/>
    <n v="79.84"/>
    <n v="7351.17"/>
    <n v="7349.96"/>
    <n v="1917.78"/>
    <s v=""/>
    <x v="910"/>
    <s v="X"/>
    <n v="0"/>
    <s v="@FM@"/>
    <s v="07"/>
    <s v=""/>
    <s v="043545631"/>
    <s v=""/>
    <s v="סאלח ח'יר"/>
    <n v="1854.25"/>
    <d v="2024-12-29T00:00:00"/>
    <d v="2025-12-31T00:00:00"/>
    <n v="12"/>
    <n v="7"/>
    <n v="4"/>
    <n v="79.84"/>
    <n v="0.58333333333333337"/>
    <x v="1"/>
    <x v="2"/>
  </r>
  <r>
    <m/>
    <m/>
    <x v="999"/>
    <x v="0"/>
    <s v="0800"/>
    <s v=""/>
    <d v="2024-12-29T00:00:00"/>
    <m/>
    <m/>
    <m/>
    <s v="40001575"/>
    <s v="קולמוס ביט (2002)  בע&quot;מ"/>
    <s v="513325472"/>
    <s v="3"/>
    <n v="4680.71"/>
    <s v="ILS"/>
    <n v="4680.71"/>
    <n v="100"/>
    <n v="4680.71"/>
    <n v="4680.68"/>
    <n v="0"/>
    <s v=""/>
    <x v="911"/>
    <s v="X"/>
    <n v="0"/>
    <s v="@FM@"/>
    <s v="07"/>
    <s v=""/>
    <s v="043545631"/>
    <s v=""/>
    <s v="עמוס סגרון"/>
    <n v="0"/>
    <d v="2024-12-29T00:00:00"/>
    <d v="2025-12-31T00:00:00"/>
    <n v="12"/>
    <n v="7"/>
    <n v="4"/>
    <n v="100"/>
    <n v="0.58333333333333337"/>
    <x v="1"/>
    <x v="2"/>
  </r>
  <r>
    <m/>
    <m/>
    <x v="1000"/>
    <x v="0"/>
    <s v="0800"/>
    <s v=""/>
    <d v="2024-12-29T00:00:00"/>
    <m/>
    <m/>
    <m/>
    <s v="40001575"/>
    <s v="קולמוס ביט (2002)  בע&quot;מ"/>
    <s v="513325472"/>
    <s v=""/>
    <n v="7751.25"/>
    <s v="ILS"/>
    <n v="7751.25"/>
    <n v="0"/>
    <n v="0"/>
    <n v="0"/>
    <n v="0"/>
    <s v="X"/>
    <x v="912"/>
    <s v="X"/>
    <n v="0"/>
    <s v="@FM@"/>
    <s v="07"/>
    <s v=""/>
    <s v="043545631"/>
    <s v=""/>
    <s v=""/>
    <n v="7751.25"/>
    <d v="2024-12-29T00:00:00"/>
    <d v="2025-12-31T00:00:00"/>
    <n v="12"/>
    <n v="7"/>
    <n v="4"/>
    <n v="0"/>
    <n v="0.58333333333333337"/>
    <x v="0"/>
    <x v="2"/>
  </r>
  <r>
    <m/>
    <m/>
    <x v="1001"/>
    <x v="0"/>
    <s v="0800"/>
    <s v=""/>
    <d v="2024-12-29T00:00:00"/>
    <m/>
    <m/>
    <m/>
    <s v="40001575"/>
    <s v="קולמוס ביט (2002)  בע&quot;מ"/>
    <s v="513325472"/>
    <s v="3"/>
    <n v="11211.89"/>
    <s v="ILS"/>
    <n v="11211.89"/>
    <n v="57.43"/>
    <n v="6439.25"/>
    <n v="6439.2"/>
    <n v="4936.17"/>
    <s v=""/>
    <x v="913"/>
    <s v="X"/>
    <n v="0"/>
    <s v="@FM@"/>
    <s v="07"/>
    <s v=""/>
    <s v="043545631"/>
    <s v=""/>
    <s v="דסליין זאודו"/>
    <n v="4772.7"/>
    <d v="2024-12-29T00:00:00"/>
    <d v="2025-12-31T00:00:00"/>
    <n v="12"/>
    <n v="7"/>
    <n v="4"/>
    <n v="57.43"/>
    <n v="0.58333333333333337"/>
    <x v="1"/>
    <x v="2"/>
  </r>
  <r>
    <m/>
    <m/>
    <x v="1002"/>
    <x v="2"/>
    <s v="0800"/>
    <s v=""/>
    <d v="2024-12-30T00:00:00"/>
    <m/>
    <m/>
    <m/>
    <s v="10000021"/>
    <s v="לשכת הפירסום הממשלתי"/>
    <s v=""/>
    <s v="3"/>
    <n v="843.75"/>
    <s v="ILS"/>
    <n v="843.75"/>
    <n v="0"/>
    <n v="0"/>
    <n v="0"/>
    <n v="843.75"/>
    <s v=""/>
    <x v="914"/>
    <s v=""/>
    <n v="0"/>
    <s v="@FM@"/>
    <s v="23"/>
    <s v="12"/>
    <s v="043545631"/>
    <s v=""/>
    <s v=""/>
    <n v="843.75"/>
    <d v="2024-12-30T00:00:00"/>
    <d v="2025-12-31T00:00:00"/>
    <n v="12"/>
    <n v="7"/>
    <n v="4"/>
    <n v="0"/>
    <n v="0.58333333333333337"/>
    <x v="0"/>
    <x v="2"/>
  </r>
  <r>
    <m/>
    <m/>
    <x v="1003"/>
    <x v="2"/>
    <s v="0800"/>
    <s v=""/>
    <d v="2025-01-09T00:00:00"/>
    <m/>
    <m/>
    <m/>
    <s v="40004164"/>
    <s v="פז קמעונאות ואנרגיה בע&quot;מ"/>
    <s v="510216054"/>
    <s v="3"/>
    <n v="30644.31"/>
    <s v="ILS"/>
    <n v="30644.31"/>
    <n v="54.02"/>
    <n v="16555.09"/>
    <n v="16555.09"/>
    <n v="14089.22"/>
    <s v=""/>
    <x v="915"/>
    <s v=""/>
    <n v="0"/>
    <s v="@FM@"/>
    <s v="23"/>
    <s v="57"/>
    <s v="043545631"/>
    <s v=""/>
    <s v="אמיר סרחאן"/>
    <n v="14089.22"/>
    <d v="2025-01-09T00:00:00"/>
    <d v="2025-12-31T00:00:00"/>
    <n v="11"/>
    <n v="6"/>
    <n v="4"/>
    <n v="54.02"/>
    <n v="0.54545454545454541"/>
    <x v="1"/>
    <x v="2"/>
  </r>
  <r>
    <m/>
    <m/>
    <x v="1004"/>
    <x v="2"/>
    <s v="0800"/>
    <s v=""/>
    <d v="2025-01-20T00:00:00"/>
    <m/>
    <m/>
    <m/>
    <s v="10000035"/>
    <s v="משרד החוץ"/>
    <s v=""/>
    <s v="3"/>
    <n v="28057.77"/>
    <s v="ILS"/>
    <n v="28057.77"/>
    <n v="0"/>
    <n v="0"/>
    <n v="0"/>
    <n v="28057.77"/>
    <s v=""/>
    <x v="916"/>
    <s v=""/>
    <n v="0"/>
    <s v="@FM@"/>
    <s v="85"/>
    <s v=""/>
    <s v="043545631"/>
    <s v=""/>
    <s v=""/>
    <n v="28057.77"/>
    <d v="2025-01-20T00:00:00"/>
    <d v="2025-12-31T00:00:00"/>
    <n v="11"/>
    <n v="6"/>
    <n v="4"/>
    <n v="0"/>
    <n v="0.54545454545454541"/>
    <x v="0"/>
    <x v="2"/>
  </r>
  <r>
    <m/>
    <m/>
    <x v="1005"/>
    <x v="3"/>
    <s v="0800"/>
    <s v=""/>
    <d v="2025-01-20T00:00:00"/>
    <d v="2025-01-01T00:00:00"/>
    <d v="2025-12-31T00:00:00"/>
    <m/>
    <s v="40004770"/>
    <s v="בזק בינלאומי בע&quot;מ"/>
    <s v="512133729"/>
    <s v="3"/>
    <n v="5900"/>
    <s v="ILS"/>
    <n v="5900"/>
    <n v="1.3"/>
    <n v="0"/>
    <n v="76.81"/>
    <n v="5823.19"/>
    <s v=""/>
    <x v="917"/>
    <s v=""/>
    <n v="0"/>
    <s v="@FM@"/>
    <s v="99"/>
    <s v=""/>
    <s v="043545631"/>
    <s v=""/>
    <s v="עומר הדס הנדלסמן"/>
    <n v="5823.19"/>
    <d v="2025-01-01T00:00:00"/>
    <d v="2025-12-31T00:00:00"/>
    <n v="11"/>
    <n v="7"/>
    <n v="4"/>
    <n v="1.3"/>
    <n v="0.63636363636363635"/>
    <x v="0"/>
    <x v="2"/>
  </r>
  <r>
    <m/>
    <m/>
    <x v="1006"/>
    <x v="3"/>
    <s v="0800"/>
    <s v=""/>
    <d v="2025-01-20T00:00:00"/>
    <d v="2025-01-01T00:00:00"/>
    <d v="2025-12-31T00:00:00"/>
    <m/>
    <s v="40001591"/>
    <s v="בזק החברה הישראלית לתקשורת בע&quot;מ"/>
    <s v="520031931"/>
    <s v="3"/>
    <n v="365000.08"/>
    <s v="ILS"/>
    <n v="365000.08"/>
    <n v="32.33"/>
    <n v="0"/>
    <n v="118015.66"/>
    <n v="246984.42"/>
    <s v=""/>
    <x v="917"/>
    <s v=""/>
    <n v="0"/>
    <s v="@FM@"/>
    <s v="99"/>
    <s v=""/>
    <s v="043545631"/>
    <s v=""/>
    <s v="עומר הדס הנדלסמן"/>
    <n v="246984.42"/>
    <d v="2025-01-01T00:00:00"/>
    <d v="2025-12-31T00:00:00"/>
    <n v="11"/>
    <n v="7"/>
    <n v="4"/>
    <n v="32.33"/>
    <n v="0.63636363636363635"/>
    <x v="1"/>
    <x v="2"/>
  </r>
  <r>
    <m/>
    <m/>
    <x v="1007"/>
    <x v="3"/>
    <s v="0800"/>
    <s v=""/>
    <d v="2025-01-20T00:00:00"/>
    <d v="2025-01-01T00:00:00"/>
    <d v="2025-12-31T00:00:00"/>
    <m/>
    <s v="40001174"/>
    <s v="פלאפון תקשורת בע&quot;מ"/>
    <s v="793003021"/>
    <s v="3"/>
    <n v="2800000.08"/>
    <s v="ILS"/>
    <n v="2800000.08"/>
    <n v="50.84"/>
    <n v="0"/>
    <n v="1423430.14"/>
    <n v="1376569.94"/>
    <s v=""/>
    <x v="918"/>
    <s v=""/>
    <n v="0"/>
    <s v="@FM@"/>
    <s v="99"/>
    <s v=""/>
    <s v="043545631"/>
    <s v=""/>
    <s v="הדס לוגסי זקו"/>
    <n v="1376569.94"/>
    <d v="2025-01-01T00:00:00"/>
    <d v="2025-12-31T00:00:00"/>
    <n v="11"/>
    <n v="7"/>
    <n v="4"/>
    <n v="50.84"/>
    <n v="0.63636363636363635"/>
    <x v="1"/>
    <x v="2"/>
  </r>
  <r>
    <m/>
    <m/>
    <x v="1008"/>
    <x v="0"/>
    <s v="0800"/>
    <s v=""/>
    <d v="2025-01-22T00:00:00"/>
    <m/>
    <m/>
    <m/>
    <s v="40001103"/>
    <s v="קרביץ )4791( בעמ"/>
    <s v="510674039"/>
    <s v="3"/>
    <n v="2059.8200000000002"/>
    <s v="ILS"/>
    <n v="2059.8200000000002"/>
    <n v="98.47"/>
    <n v="2028.29"/>
    <n v="2028.27"/>
    <n v="32.61"/>
    <s v=""/>
    <x v="919"/>
    <s v="X"/>
    <n v="0"/>
    <s v="@FM@"/>
    <s v="07"/>
    <s v=""/>
    <s v="043545631"/>
    <s v=""/>
    <s v="ישראל אריה שטורך"/>
    <n v="31.53"/>
    <d v="2025-01-22T00:00:00"/>
    <d v="2025-12-31T00:00:00"/>
    <n v="11"/>
    <n v="6"/>
    <n v="4"/>
    <n v="98.47"/>
    <n v="0.54545454545454541"/>
    <x v="1"/>
    <x v="2"/>
  </r>
  <r>
    <m/>
    <m/>
    <x v="1009"/>
    <x v="0"/>
    <s v="0800"/>
    <s v=""/>
    <d v="2025-01-22T00:00:00"/>
    <m/>
    <m/>
    <m/>
    <s v="40001212"/>
    <s v="שחר - מוצרי נייר בע&quot;מ"/>
    <s v="511219933"/>
    <s v="3"/>
    <n v="634.37"/>
    <s v="ILS"/>
    <n v="634.37"/>
    <n v="0"/>
    <n v="0"/>
    <n v="0"/>
    <n v="646.54"/>
    <s v=""/>
    <x v="920"/>
    <s v="X"/>
    <n v="0"/>
    <s v="@FM@"/>
    <s v="07"/>
    <s v=""/>
    <s v="043545631"/>
    <s v=""/>
    <s v="רחלי גרינברג"/>
    <n v="634.37"/>
    <d v="2025-01-22T00:00:00"/>
    <d v="2025-12-31T00:00:00"/>
    <n v="11"/>
    <n v="6"/>
    <n v="4"/>
    <n v="0"/>
    <n v="0.54545454545454541"/>
    <x v="0"/>
    <x v="2"/>
  </r>
  <r>
    <m/>
    <m/>
    <x v="1010"/>
    <x v="0"/>
    <s v="0800"/>
    <s v=""/>
    <d v="2025-01-28T00:00:00"/>
    <m/>
    <m/>
    <m/>
    <s v="40001575"/>
    <s v="קולמוס ביט (2002)  בע&quot;מ"/>
    <s v="513325472"/>
    <s v="3"/>
    <n v="2353.5700000000002"/>
    <s v="ILS"/>
    <n v="2353.5700000000002"/>
    <n v="100.93"/>
    <n v="2353.5700000000002"/>
    <n v="2352.84"/>
    <n v="0"/>
    <s v=""/>
    <x v="921"/>
    <s v="X"/>
    <n v="0"/>
    <s v="@FM@"/>
    <s v="07"/>
    <s v=""/>
    <s v="043545631"/>
    <s v=""/>
    <s v="אברהם לוי"/>
    <n v="0"/>
    <d v="2025-01-28T00:00:00"/>
    <d v="2025-12-31T00:00:00"/>
    <n v="11"/>
    <n v="6"/>
    <n v="4"/>
    <n v="100.93"/>
    <n v="0.54545454545454541"/>
    <x v="1"/>
    <x v="2"/>
  </r>
  <r>
    <m/>
    <m/>
    <x v="1011"/>
    <x v="2"/>
    <s v="0800"/>
    <s v=""/>
    <d v="2025-02-03T00:00:00"/>
    <m/>
    <m/>
    <m/>
    <s v="40004164"/>
    <s v="פז קמעונאות ואנרגיה בע&quot;מ"/>
    <s v="510216054"/>
    <s v="3"/>
    <n v="49999.48"/>
    <s v="ILS"/>
    <n v="49999.48"/>
    <n v="69.56"/>
    <n v="34781.629999999997"/>
    <n v="34781.64"/>
    <n v="15217.85"/>
    <s v=""/>
    <x v="922"/>
    <s v=""/>
    <n v="0"/>
    <s v="@FM@"/>
    <s v="23"/>
    <s v="57"/>
    <s v="043545631"/>
    <s v=""/>
    <s v="אמיר סרחאן"/>
    <n v="15217.86"/>
    <d v="2025-02-03T00:00:00"/>
    <d v="2025-12-31T00:00:00"/>
    <n v="10"/>
    <n v="6"/>
    <n v="4"/>
    <n v="69.56"/>
    <n v="0.6"/>
    <x v="1"/>
    <x v="2"/>
  </r>
  <r>
    <m/>
    <m/>
    <x v="1012"/>
    <x v="2"/>
    <s v="0800"/>
    <s v=""/>
    <d v="2025-02-04T00:00:00"/>
    <m/>
    <m/>
    <m/>
    <s v="41962163"/>
    <s v="ר.צ ניצוצות קבוצת ייעוץ בע&quot;מ"/>
    <s v="516096443"/>
    <s v="3"/>
    <n v="97350"/>
    <s v="ILS"/>
    <n v="97350"/>
    <n v="0"/>
    <n v="0"/>
    <n v="0"/>
    <n v="97350"/>
    <s v=""/>
    <x v="923"/>
    <s v=""/>
    <n v="0"/>
    <s v="@FM@"/>
    <s v="23"/>
    <s v="57"/>
    <s v="043545631"/>
    <s v=" 82,500.00"/>
    <s v="אביתר חלה"/>
    <n v="97350"/>
    <d v="2025-02-04T00:00:00"/>
    <d v="2025-12-31T00:00:00"/>
    <n v="10"/>
    <n v="6"/>
    <n v="4"/>
    <n v="0"/>
    <n v="0.6"/>
    <x v="0"/>
    <x v="2"/>
  </r>
  <r>
    <m/>
    <m/>
    <x v="1013"/>
    <x v="2"/>
    <s v="0800"/>
    <s v=""/>
    <d v="2025-02-24T00:00:00"/>
    <m/>
    <m/>
    <m/>
    <s v="42865147"/>
    <s v="דראמר המרכז למוסיקה בע&quot;מ"/>
    <s v="515996940"/>
    <s v="3"/>
    <n v="568.70000000000005"/>
    <s v="ILS"/>
    <n v="568.70000000000005"/>
    <n v="0"/>
    <n v="0"/>
    <n v="0"/>
    <n v="568.70000000000005"/>
    <s v=""/>
    <x v="924"/>
    <s v=""/>
    <n v="0"/>
    <s v="@FM@"/>
    <s v="23"/>
    <s v="57"/>
    <s v="043545631"/>
    <s v=""/>
    <s v="דסליין זאודו"/>
    <n v="568.70000000000005"/>
    <d v="2025-02-24T00:00:00"/>
    <d v="2025-12-31T00:00:00"/>
    <n v="10"/>
    <n v="5"/>
    <n v="4"/>
    <n v="0"/>
    <n v="0.5"/>
    <x v="1"/>
    <x v="2"/>
  </r>
  <r>
    <m/>
    <m/>
    <x v="1014"/>
    <x v="2"/>
    <s v="0800"/>
    <s v=""/>
    <d v="2025-02-24T00:00:00"/>
    <m/>
    <m/>
    <m/>
    <s v="40684007"/>
    <s v="לבנט בנימין"/>
    <s v="304330988"/>
    <s v="3"/>
    <n v="826"/>
    <s v="ILS"/>
    <n v="826"/>
    <n v="0"/>
    <n v="0"/>
    <n v="0"/>
    <n v="826"/>
    <s v=""/>
    <x v="925"/>
    <s v=""/>
    <n v="0"/>
    <s v="@FM@"/>
    <s v="23"/>
    <s v="57"/>
    <s v="043545631"/>
    <s v=""/>
    <s v=""/>
    <n v="826"/>
    <d v="2025-02-24T00:00:00"/>
    <d v="2025-12-31T00:00:00"/>
    <n v="10"/>
    <n v="5"/>
    <n v="4"/>
    <n v="0"/>
    <n v="0.5"/>
    <x v="1"/>
    <x v="2"/>
  </r>
  <r>
    <m/>
    <m/>
    <x v="1015"/>
    <x v="2"/>
    <s v="0800"/>
    <s v=""/>
    <d v="2025-02-24T00:00:00"/>
    <m/>
    <m/>
    <m/>
    <s v="40004404"/>
    <s v="מוצרי מוזיאון ישראל בע&quot;מ"/>
    <s v="511136954"/>
    <s v="3"/>
    <n v="4895.1499999999996"/>
    <s v="ILS"/>
    <n v="4895.1499999999996"/>
    <n v="100"/>
    <n v="4895.1499999999996"/>
    <n v="4895.16"/>
    <n v="0"/>
    <s v=""/>
    <x v="926"/>
    <s v=""/>
    <n v="0"/>
    <s v="@FM@"/>
    <s v="23"/>
    <s v="57"/>
    <s v="043545631"/>
    <s v=""/>
    <s v=""/>
    <n v="0"/>
    <d v="2025-02-24T00:00:00"/>
    <d v="2025-12-31T00:00:00"/>
    <n v="10"/>
    <n v="5"/>
    <n v="4"/>
    <n v="100"/>
    <n v="0.5"/>
    <x v="1"/>
    <x v="2"/>
  </r>
  <r>
    <m/>
    <m/>
    <x v="1016"/>
    <x v="0"/>
    <s v="0800"/>
    <s v=""/>
    <d v="2025-02-24T00:00:00"/>
    <m/>
    <m/>
    <m/>
    <s v="41097839"/>
    <s v="גטר גרופ בע&quot;מ"/>
    <s v="520042326"/>
    <s v="3"/>
    <n v="30900.66"/>
    <s v="ILS"/>
    <n v="30900.66"/>
    <n v="0"/>
    <n v="0"/>
    <n v="0"/>
    <n v="30956.02"/>
    <s v=""/>
    <x v="927"/>
    <s v="X"/>
    <n v="0"/>
    <s v="@FM@"/>
    <s v="07"/>
    <s v=""/>
    <s v="043545631"/>
    <s v=""/>
    <s v="חביב עזרן"/>
    <n v="30900.66"/>
    <d v="2025-02-24T00:00:00"/>
    <d v="2025-12-31T00:00:00"/>
    <n v="10"/>
    <n v="5"/>
    <n v="4"/>
    <n v="0"/>
    <n v="0.5"/>
    <x v="1"/>
    <x v="2"/>
  </r>
  <r>
    <m/>
    <m/>
    <x v="1017"/>
    <x v="0"/>
    <s v="0800"/>
    <s v=""/>
    <d v="2025-02-24T00:00:00"/>
    <m/>
    <m/>
    <m/>
    <s v="40005151"/>
    <s v="צילומעתיק בעמ"/>
    <s v="520041880"/>
    <s v="3"/>
    <n v="19835.8"/>
    <s v="ILS"/>
    <n v="19835.8"/>
    <n v="59.38"/>
    <n v="11777.58"/>
    <n v="12309.21"/>
    <n v="7822.72"/>
    <s v=""/>
    <x v="927"/>
    <s v="X"/>
    <n v="0"/>
    <s v="@FM@"/>
    <s v="07"/>
    <s v=""/>
    <s v="043545631"/>
    <s v=""/>
    <s v=""/>
    <n v="8058.22"/>
    <d v="2025-02-24T00:00:00"/>
    <d v="2025-12-31T00:00:00"/>
    <n v="10"/>
    <n v="5"/>
    <n v="4"/>
    <n v="59.38"/>
    <n v="0.5"/>
    <x v="1"/>
    <x v="2"/>
  </r>
  <r>
    <m/>
    <m/>
    <x v="1018"/>
    <x v="2"/>
    <s v="0800"/>
    <s v=""/>
    <d v="2025-03-03T00:00:00"/>
    <m/>
    <m/>
    <m/>
    <s v="10000103"/>
    <s v="לשכת הבריאות,מחוז ת&quot;א"/>
    <s v=""/>
    <s v="3"/>
    <n v="4850"/>
    <s v="ILS"/>
    <n v="4850"/>
    <n v="0"/>
    <n v="0"/>
    <n v="0"/>
    <n v="4850"/>
    <s v=""/>
    <x v="928"/>
    <s v=""/>
    <n v="0"/>
    <s v="@FM@"/>
    <s v="85"/>
    <s v=""/>
    <s v="043545631"/>
    <s v="  4,850.00"/>
    <s v=""/>
    <n v="4850"/>
    <d v="2025-03-03T00:00:00"/>
    <d v="2025-12-31T00:00:00"/>
    <n v="9"/>
    <n v="5"/>
    <n v="4"/>
    <n v="0"/>
    <n v="0.55555555555555558"/>
    <x v="0"/>
    <x v="2"/>
  </r>
  <r>
    <m/>
    <m/>
    <x v="1019"/>
    <x v="2"/>
    <s v="0800"/>
    <s v=""/>
    <d v="2025-03-25T00:00:00"/>
    <m/>
    <m/>
    <m/>
    <s v="42131631"/>
    <s v="אמורי - אסטרטגיה, רגולציה ויזמות בע"/>
    <s v="514314574"/>
    <s v="3"/>
    <n v="99997.92"/>
    <s v="ILS"/>
    <n v="99997.92"/>
    <n v="0"/>
    <n v="0"/>
    <n v="0"/>
    <n v="99997.92"/>
    <s v=""/>
    <x v="929"/>
    <s v=""/>
    <n v="0"/>
    <s v="@FM@"/>
    <s v="23"/>
    <s v="57"/>
    <s v="043545631"/>
    <s v=" 84,744.00"/>
    <s v="עדי מרום"/>
    <n v="99997.92"/>
    <d v="2025-03-25T00:00:00"/>
    <d v="2025-12-31T00:00:00"/>
    <n v="9"/>
    <n v="4"/>
    <n v="4"/>
    <n v="0"/>
    <n v="0.44444444444444442"/>
    <x v="2"/>
    <x v="2"/>
  </r>
  <r>
    <m/>
    <m/>
    <x v="1020"/>
    <x v="0"/>
    <s v="0800"/>
    <s v=""/>
    <d v="2025-03-25T00:00:00"/>
    <m/>
    <m/>
    <m/>
    <s v="40001103"/>
    <s v="קרביץ )4791( בעמ"/>
    <s v="510674039"/>
    <s v="3"/>
    <n v="14253.65"/>
    <s v="ILS"/>
    <n v="14253.65"/>
    <n v="0"/>
    <n v="0"/>
    <n v="0"/>
    <n v="14741.98"/>
    <s v=""/>
    <x v="930"/>
    <s v="X"/>
    <n v="0"/>
    <s v="@FM@"/>
    <s v="07"/>
    <s v=""/>
    <s v="043545631"/>
    <s v=""/>
    <s v="סאלח ח'יר"/>
    <n v="14253.65"/>
    <d v="2025-03-25T00:00:00"/>
    <d v="2025-12-31T00:00:00"/>
    <n v="9"/>
    <n v="4"/>
    <n v="4"/>
    <n v="0"/>
    <n v="0.44444444444444442"/>
    <x v="2"/>
    <x v="2"/>
  </r>
  <r>
    <m/>
    <m/>
    <x v="1021"/>
    <x v="0"/>
    <s v="0800"/>
    <s v=""/>
    <d v="2025-03-25T00:00:00"/>
    <m/>
    <m/>
    <m/>
    <s v="40001212"/>
    <s v="שחר - מוצרי נייר בע&quot;מ"/>
    <s v="511219933"/>
    <s v="3"/>
    <n v="19031.04"/>
    <s v="ILS"/>
    <n v="19031.04"/>
    <n v="0"/>
    <n v="0"/>
    <n v="0"/>
    <n v="19396.099999999999"/>
    <s v=""/>
    <x v="931"/>
    <s v="X"/>
    <n v="0"/>
    <s v="@FM@"/>
    <s v="07"/>
    <s v=""/>
    <s v="043545631"/>
    <s v=""/>
    <s v="סאלח ח'יר"/>
    <n v="19031.04"/>
    <d v="2025-03-25T00:00:00"/>
    <d v="2025-12-31T00:00:00"/>
    <n v="9"/>
    <n v="4"/>
    <n v="4"/>
    <n v="0"/>
    <n v="0.44444444444444442"/>
    <x v="2"/>
    <x v="2"/>
  </r>
  <r>
    <m/>
    <m/>
    <x v="1022"/>
    <x v="2"/>
    <s v="0800"/>
    <s v=""/>
    <d v="2025-03-25T00:00:00"/>
    <m/>
    <m/>
    <m/>
    <s v="10000192"/>
    <s v="מינהל הדיור הממשלתי"/>
    <s v="500105994"/>
    <s v="3"/>
    <n v="28320"/>
    <s v="ILS"/>
    <n v="28320"/>
    <n v="0"/>
    <n v="0"/>
    <n v="0"/>
    <n v="28320"/>
    <s v=""/>
    <x v="932"/>
    <s v=""/>
    <n v="0"/>
    <s v="@FM@"/>
    <s v="85"/>
    <s v=""/>
    <s v="043545631"/>
    <s v=""/>
    <s v=""/>
    <n v="28320"/>
    <d v="2025-03-25T00:00:00"/>
    <d v="2025-12-31T00:00:00"/>
    <n v="9"/>
    <n v="4"/>
    <n v="4"/>
    <n v="0"/>
    <n v="0.44444444444444442"/>
    <x v="2"/>
    <x v="2"/>
  </r>
  <r>
    <m/>
    <m/>
    <x v="1023"/>
    <x v="2"/>
    <s v="0800"/>
    <s v=""/>
    <d v="2025-03-25T00:00:00"/>
    <m/>
    <m/>
    <m/>
    <s v="42094064"/>
    <s v="ישראלי קארפט לוגו בע&quot;מ"/>
    <s v="515488815"/>
    <s v="3"/>
    <n v="7026.9"/>
    <s v="ILS"/>
    <n v="7026.9"/>
    <n v="0"/>
    <n v="0"/>
    <n v="0"/>
    <n v="5445.7"/>
    <s v=""/>
    <x v="933"/>
    <s v=""/>
    <n v="0"/>
    <s v="@FM@"/>
    <s v="23"/>
    <s v="57"/>
    <s v="043545631"/>
    <s v=""/>
    <s v="אברהם לוי"/>
    <n v="5445.7"/>
    <d v="2025-03-25T00:00:00"/>
    <d v="2025-12-31T00:00:00"/>
    <n v="9"/>
    <n v="4"/>
    <n v="4"/>
    <n v="0"/>
    <n v="0.44444444444444442"/>
    <x v="2"/>
    <x v="2"/>
  </r>
  <r>
    <m/>
    <m/>
    <x v="1024"/>
    <x v="2"/>
    <s v="0800"/>
    <s v=""/>
    <d v="2025-03-25T00:00:00"/>
    <m/>
    <m/>
    <m/>
    <s v="41609819"/>
    <s v="בורשטיין פיני"/>
    <s v="036411908"/>
    <s v="3"/>
    <n v="413"/>
    <s v="ILS"/>
    <n v="413"/>
    <n v="0"/>
    <n v="0"/>
    <n v="0"/>
    <n v="413"/>
    <s v=""/>
    <x v="934"/>
    <s v=""/>
    <n v="0"/>
    <s v="@FM@"/>
    <s v="23"/>
    <s v="57"/>
    <s v="043545631"/>
    <s v=""/>
    <s v="דסליין זאודו"/>
    <n v="413"/>
    <d v="2025-03-25T00:00:00"/>
    <d v="2025-12-31T00:00:00"/>
    <n v="9"/>
    <n v="4"/>
    <n v="4"/>
    <n v="0"/>
    <n v="0.44444444444444442"/>
    <x v="2"/>
    <x v="2"/>
  </r>
  <r>
    <m/>
    <m/>
    <x v="1025"/>
    <x v="0"/>
    <s v="0800"/>
    <s v=""/>
    <d v="2025-03-25T00:00:00"/>
    <m/>
    <m/>
    <m/>
    <s v="40001575"/>
    <s v="קולמוס ביט (2002)  בע&quot;מ"/>
    <s v="513325472"/>
    <s v="3"/>
    <n v="1277.96"/>
    <s v="ILS"/>
    <n v="1277.96"/>
    <n v="0"/>
    <n v="0"/>
    <n v="0"/>
    <n v="1321.73"/>
    <s v=""/>
    <x v="935"/>
    <s v="X"/>
    <n v="0"/>
    <s v="@FM@"/>
    <s v="07"/>
    <s v=""/>
    <s v="043545631"/>
    <s v=""/>
    <s v="עדי מרום"/>
    <n v="1277.96"/>
    <d v="2025-03-25T00:00:00"/>
    <d v="2025-12-31T00:00:00"/>
    <n v="9"/>
    <n v="4"/>
    <n v="4"/>
    <n v="0"/>
    <n v="0.44444444444444442"/>
    <x v="2"/>
    <x v="2"/>
  </r>
  <r>
    <m/>
    <m/>
    <x v="1026"/>
    <x v="2"/>
    <s v="0800"/>
    <s v=""/>
    <d v="2025-04-01T00:00:00"/>
    <m/>
    <m/>
    <m/>
    <s v="40296320"/>
    <s v="ניגא שף בע&quot;מ"/>
    <s v="511049256"/>
    <s v="3"/>
    <n v="837.8"/>
    <s v="ILS"/>
    <n v="837.8"/>
    <n v="61.97"/>
    <n v="519.20000000000005"/>
    <n v="519.20000000000005"/>
    <n v="318.60000000000002"/>
    <s v=""/>
    <x v="936"/>
    <s v=""/>
    <n v="0"/>
    <s v="@FM@"/>
    <s v="23"/>
    <s v="57"/>
    <s v="043545631"/>
    <s v=""/>
    <s v="דסליין זאודו"/>
    <n v="318.60000000000002"/>
    <d v="2025-04-01T00:00:00"/>
    <d v="2025-12-31T00:00:00"/>
    <n v="8"/>
    <n v="4"/>
    <n v="4"/>
    <n v="61.97"/>
    <n v="0.5"/>
    <x v="1"/>
    <x v="2"/>
  </r>
  <r>
    <m/>
    <m/>
    <x v="1027"/>
    <x v="2"/>
    <s v="0800"/>
    <s v=""/>
    <d v="2025-04-01T00:00:00"/>
    <m/>
    <m/>
    <m/>
    <s v="40001033"/>
    <s v="יד ושם"/>
    <s v="500500202"/>
    <s v="3"/>
    <n v="1000"/>
    <s v="ILS"/>
    <n v="1000"/>
    <n v="0"/>
    <n v="0"/>
    <n v="0"/>
    <n v="1000"/>
    <s v=""/>
    <x v="937"/>
    <s v=""/>
    <n v="0"/>
    <s v="@FM@"/>
    <s v="23"/>
    <s v="57"/>
    <s v="043545631"/>
    <s v=""/>
    <s v="עידן אילן"/>
    <n v="1000"/>
    <d v="2025-04-01T00:00:00"/>
    <d v="2025-12-31T00:00:00"/>
    <n v="8"/>
    <n v="4"/>
    <n v="4"/>
    <n v="0"/>
    <n v="0.5"/>
    <x v="1"/>
    <x v="2"/>
  </r>
  <r>
    <m/>
    <m/>
    <x v="1028"/>
    <x v="0"/>
    <s v="0800"/>
    <s v=""/>
    <d v="2025-04-01T00:00:00"/>
    <m/>
    <m/>
    <m/>
    <s v="40001103"/>
    <s v="קרביץ )4791( בעמ"/>
    <s v="510674039"/>
    <s v="3"/>
    <n v="25847.77"/>
    <s v="ILS"/>
    <n v="25847.77"/>
    <n v="7.34"/>
    <n v="25847.77"/>
    <n v="1896.73"/>
    <n v="25046.18"/>
    <s v=""/>
    <x v="938"/>
    <s v="X"/>
    <n v="0"/>
    <s v="@FM@"/>
    <s v="07"/>
    <s v=""/>
    <s v="043545631"/>
    <s v=""/>
    <s v="אברהם לוי"/>
    <n v="24216.54"/>
    <d v="2025-04-01T00:00:00"/>
    <d v="2025-12-31T00:00:00"/>
    <n v="8"/>
    <n v="4"/>
    <n v="4"/>
    <n v="7.34"/>
    <n v="0.5"/>
    <x v="1"/>
    <x v="2"/>
  </r>
  <r>
    <m/>
    <m/>
    <x v="1029"/>
    <x v="0"/>
    <s v="0800"/>
    <s v=""/>
    <d v="2025-04-06T00:00:00"/>
    <m/>
    <m/>
    <m/>
    <s v="40001575"/>
    <s v="קולמוס ביט (2002)  בע&quot;מ"/>
    <s v="513325472"/>
    <s v="3"/>
    <n v="9764.34"/>
    <s v="ILS"/>
    <n v="9764.34"/>
    <n v="106.56"/>
    <n v="9652.76"/>
    <n v="10404.98"/>
    <n v="115.4"/>
    <s v=""/>
    <x v="939"/>
    <s v="X"/>
    <n v="0"/>
    <s v="@FM@"/>
    <s v="07"/>
    <s v=""/>
    <s v="043545631"/>
    <s v=""/>
    <s v="רחלי גרינברג"/>
    <n v="111.58"/>
    <d v="2025-04-06T00:00:00"/>
    <d v="2025-12-31T00:00:00"/>
    <n v="8"/>
    <n v="3"/>
    <n v="4"/>
    <n v="106.56"/>
    <n v="0.375"/>
    <x v="2"/>
    <x v="2"/>
  </r>
  <r>
    <m/>
    <m/>
    <x v="1030"/>
    <x v="0"/>
    <s v="0800"/>
    <s v=""/>
    <d v="2025-04-06T00:00:00"/>
    <m/>
    <m/>
    <m/>
    <s v="40001575"/>
    <s v="קולמוס ביט (2002)  בע&quot;מ"/>
    <s v="513325472"/>
    <s v="3"/>
    <n v="2091.0300000000002"/>
    <s v="ILS"/>
    <n v="2091.0300000000002"/>
    <n v="99.38"/>
    <n v="2077.9699999999998"/>
    <n v="2077.98"/>
    <n v="13.51"/>
    <s v=""/>
    <x v="940"/>
    <s v="X"/>
    <n v="0"/>
    <s v="@FM@"/>
    <s v="07"/>
    <s v=""/>
    <s v="043545631"/>
    <s v=""/>
    <s v="רחלי גרינברג"/>
    <n v="13.06"/>
    <d v="2025-04-06T00:00:00"/>
    <d v="2025-12-31T00:00:00"/>
    <n v="8"/>
    <n v="3"/>
    <n v="4"/>
    <n v="99.38"/>
    <n v="0.375"/>
    <x v="2"/>
    <x v="2"/>
  </r>
  <r>
    <m/>
    <m/>
    <x v="1031"/>
    <x v="0"/>
    <s v="0800"/>
    <s v=""/>
    <d v="2025-04-06T00:00:00"/>
    <m/>
    <m/>
    <m/>
    <s v="40001575"/>
    <s v="קולמוס ביט (2002)  בע&quot;מ"/>
    <s v="513325472"/>
    <s v="3"/>
    <n v="2510.58"/>
    <s v="ILS"/>
    <n v="2510.58"/>
    <n v="100.21"/>
    <n v="2510.58"/>
    <n v="2515.9499999999998"/>
    <n v="0"/>
    <s v=""/>
    <x v="941"/>
    <s v="X"/>
    <n v="0"/>
    <s v="@FM@"/>
    <s v="07"/>
    <s v=""/>
    <s v="043545631"/>
    <s v=""/>
    <s v="רחלי גרינברג"/>
    <n v="0"/>
    <d v="2025-04-06T00:00:00"/>
    <d v="2025-12-31T00:00:00"/>
    <n v="8"/>
    <n v="3"/>
    <n v="4"/>
    <n v="100.21"/>
    <n v="0.375"/>
    <x v="2"/>
    <x v="2"/>
  </r>
  <r>
    <m/>
    <m/>
    <x v="1032"/>
    <x v="0"/>
    <s v="0800"/>
    <s v=""/>
    <d v="2025-04-06T00:00:00"/>
    <m/>
    <m/>
    <m/>
    <s v="40001575"/>
    <s v="קולמוס ביט (2002)  בע&quot;מ"/>
    <s v="513325472"/>
    <s v="3"/>
    <n v="1327.79"/>
    <s v="ILS"/>
    <n v="1327.79"/>
    <n v="0"/>
    <n v="1327.79"/>
    <n v="0"/>
    <n v="1373.28"/>
    <s v=""/>
    <x v="942"/>
    <s v="X"/>
    <n v="0"/>
    <s v="@FM@"/>
    <s v="07"/>
    <s v=""/>
    <s v="043545631"/>
    <s v=""/>
    <s v="רחלי גרינברג"/>
    <n v="1327.79"/>
    <d v="2025-04-06T00:00:00"/>
    <d v="2025-12-31T00:00:00"/>
    <n v="8"/>
    <n v="3"/>
    <n v="4"/>
    <n v="0"/>
    <n v="0.375"/>
    <x v="2"/>
    <x v="2"/>
  </r>
  <r>
    <m/>
    <m/>
    <x v="1033"/>
    <x v="2"/>
    <s v="0800"/>
    <s v=""/>
    <d v="2025-04-06T00:00:00"/>
    <m/>
    <m/>
    <m/>
    <s v="40001575"/>
    <s v="קולמוס ביט (2002)  בע&quot;מ"/>
    <s v="513325472"/>
    <s v="3"/>
    <n v="3788.32"/>
    <s v="ILS"/>
    <n v="3788.32"/>
    <n v="106.35"/>
    <n v="3788.32"/>
    <n v="4029.04"/>
    <n v="0"/>
    <s v=""/>
    <x v="943"/>
    <s v="X"/>
    <n v="0"/>
    <s v="@FM@"/>
    <s v="07"/>
    <s v=""/>
    <s v="043545631"/>
    <s v=""/>
    <s v="רחלי גרינברג"/>
    <n v="0"/>
    <d v="2025-04-06T00:00:00"/>
    <d v="2025-12-31T00:00:00"/>
    <n v="8"/>
    <n v="3"/>
    <n v="4"/>
    <n v="106.35"/>
    <n v="0.375"/>
    <x v="2"/>
    <x v="2"/>
  </r>
  <r>
    <m/>
    <m/>
    <x v="1034"/>
    <x v="0"/>
    <s v="0800"/>
    <s v=""/>
    <d v="2025-04-06T00:00:00"/>
    <m/>
    <m/>
    <m/>
    <s v="40003734"/>
    <s v="חב המשקם לתעסוקת קשישים ובעלי כושר"/>
    <s v="510355720"/>
    <s v="3"/>
    <n v="12720.4"/>
    <s v="ILS"/>
    <n v="12720.4"/>
    <n v="0"/>
    <n v="0"/>
    <n v="0"/>
    <n v="12720.4"/>
    <s v=""/>
    <x v="944"/>
    <s v=""/>
    <n v="0"/>
    <s v="@FM@"/>
    <s v="23"/>
    <s v="10"/>
    <s v="043545631"/>
    <s v=""/>
    <s v="סאלח ח'יר"/>
    <n v="12720.4"/>
    <d v="2025-04-06T00:00:00"/>
    <d v="2025-12-31T00:00:00"/>
    <n v="8"/>
    <n v="3"/>
    <n v="4"/>
    <n v="0"/>
    <n v="0.375"/>
    <x v="2"/>
    <x v="2"/>
  </r>
  <r>
    <m/>
    <m/>
    <x v="1035"/>
    <x v="2"/>
    <s v="0800"/>
    <s v=""/>
    <d v="2025-04-06T00:00:00"/>
    <m/>
    <m/>
    <m/>
    <s v="40000972"/>
    <s v="מיילור מירה"/>
    <s v="057750424"/>
    <s v="3"/>
    <n v="50000"/>
    <s v="ILS"/>
    <n v="50000"/>
    <n v="0"/>
    <n v="0"/>
    <n v="0"/>
    <n v="50000"/>
    <s v=""/>
    <x v="945"/>
    <s v=""/>
    <n v="0"/>
    <s v="@FM@"/>
    <s v="99"/>
    <s v=""/>
    <s v="043545631"/>
    <s v=""/>
    <s v="אורטל מויאל"/>
    <n v="50000"/>
    <d v="2025-04-06T00:00:00"/>
    <d v="2025-12-31T00:00:00"/>
    <n v="8"/>
    <n v="3"/>
    <n v="4"/>
    <n v="0"/>
    <n v="0.375"/>
    <x v="2"/>
    <x v="2"/>
  </r>
  <r>
    <m/>
    <m/>
    <x v="1036"/>
    <x v="0"/>
    <s v="0800"/>
    <s v=""/>
    <d v="2025-04-07T00:00:00"/>
    <m/>
    <m/>
    <m/>
    <s v="40001103"/>
    <s v="קרביץ )4791( בעמ"/>
    <s v="510674039"/>
    <s v="3"/>
    <n v="5147.68"/>
    <s v="ILS"/>
    <n v="5147.68"/>
    <n v="0"/>
    <n v="0"/>
    <n v="0"/>
    <n v="5324.04"/>
    <s v=""/>
    <x v="946"/>
    <s v="X"/>
    <n v="0"/>
    <s v="@FM@"/>
    <s v="07"/>
    <s v=""/>
    <s v="043545631"/>
    <s v=""/>
    <s v="רחלי גרינברג"/>
    <n v="5147.68"/>
    <d v="2025-04-07T00:00:00"/>
    <d v="2025-12-31T00:00:00"/>
    <n v="8"/>
    <n v="3"/>
    <n v="4"/>
    <n v="0"/>
    <n v="0.375"/>
    <x v="2"/>
    <x v="2"/>
  </r>
  <r>
    <m/>
    <m/>
    <x v="1037"/>
    <x v="0"/>
    <s v="0800"/>
    <s v=""/>
    <d v="2025-04-07T00:00:00"/>
    <m/>
    <m/>
    <m/>
    <s v="40001103"/>
    <s v="קרביץ )4791( בעמ"/>
    <s v="510674039"/>
    <s v="3"/>
    <n v="1203.93"/>
    <s v="ILS"/>
    <n v="1203.93"/>
    <n v="0"/>
    <n v="0"/>
    <n v="0"/>
    <n v="1245.17"/>
    <s v=""/>
    <x v="947"/>
    <s v="X"/>
    <n v="0"/>
    <s v="@FM@"/>
    <s v="07"/>
    <s v=""/>
    <s v="043545631"/>
    <s v=""/>
    <s v="    סיון     בצלאל"/>
    <n v="1203.93"/>
    <d v="2025-04-07T00:00:00"/>
    <d v="2025-12-31T00:00:00"/>
    <n v="8"/>
    <n v="3"/>
    <n v="4"/>
    <n v="0"/>
    <n v="0.375"/>
    <x v="2"/>
    <x v="2"/>
  </r>
  <r>
    <m/>
    <m/>
    <x v="1038"/>
    <x v="0"/>
    <s v="0800"/>
    <s v=""/>
    <d v="2025-04-07T00:00:00"/>
    <m/>
    <m/>
    <m/>
    <s v="40001103"/>
    <s v="קרביץ )4791( בעמ"/>
    <s v="510674039"/>
    <s v="3"/>
    <n v="3638.6"/>
    <s v="ILS"/>
    <n v="3638.6"/>
    <n v="100"/>
    <n v="3638.6"/>
    <n v="3638.61"/>
    <n v="0"/>
    <s v=""/>
    <x v="948"/>
    <s v="X"/>
    <n v="0"/>
    <s v="@FM@"/>
    <s v="07"/>
    <s v=""/>
    <s v="043545631"/>
    <s v=""/>
    <s v="רחלי גרינברג"/>
    <n v="0"/>
    <d v="2025-04-07T00:00:00"/>
    <d v="2025-12-31T00:00:00"/>
    <n v="8"/>
    <n v="3"/>
    <n v="4"/>
    <n v="100"/>
    <n v="0.375"/>
    <x v="2"/>
    <x v="2"/>
  </r>
  <r>
    <m/>
    <m/>
    <x v="1039"/>
    <x v="2"/>
    <s v="0800"/>
    <s v=""/>
    <d v="2025-04-08T00:00:00"/>
    <m/>
    <m/>
    <m/>
    <s v="10000035"/>
    <s v="משרד החוץ"/>
    <s v=""/>
    <s v="3"/>
    <n v="37197.29"/>
    <s v="ILS"/>
    <n v="37197.29"/>
    <n v="0"/>
    <n v="0"/>
    <n v="0"/>
    <n v="37197.29"/>
    <s v=""/>
    <x v="949"/>
    <s v=""/>
    <n v="0"/>
    <s v="@FM@"/>
    <s v="85"/>
    <s v=""/>
    <s v="043545631"/>
    <s v=""/>
    <s v=""/>
    <n v="37197.29"/>
    <d v="2025-04-08T00:00:00"/>
    <d v="2025-12-31T00:00:00"/>
    <n v="8"/>
    <n v="3"/>
    <n v="4"/>
    <n v="0"/>
    <n v="0.375"/>
    <x v="2"/>
    <x v="2"/>
  </r>
  <r>
    <m/>
    <m/>
    <x v="1040"/>
    <x v="0"/>
    <s v="0800"/>
    <s v=""/>
    <d v="2025-04-15T00:00:00"/>
    <m/>
    <m/>
    <m/>
    <s v="40364068"/>
    <s v="או.די. אופיס דיזיין בע&quot;מ"/>
    <s v="513767426"/>
    <s v="3"/>
    <n v="48940.5"/>
    <s v="ILS"/>
    <n v="48940.5"/>
    <n v="0"/>
    <n v="0"/>
    <n v="0"/>
    <n v="46643.65"/>
    <s v=""/>
    <x v="950"/>
    <s v="X"/>
    <n v="0"/>
    <s v="@FM@"/>
    <s v="07"/>
    <s v=""/>
    <s v="043545631"/>
    <s v=""/>
    <s v="מירב כהן"/>
    <n v="48940.5"/>
    <d v="2025-04-15T00:00:00"/>
    <d v="2025-12-31T00:00:00"/>
    <n v="8"/>
    <n v="3"/>
    <n v="4"/>
    <n v="0"/>
    <n v="0.375"/>
    <x v="2"/>
    <x v="2"/>
  </r>
  <r>
    <m/>
    <m/>
    <x v="1041"/>
    <x v="2"/>
    <s v="0800"/>
    <s v=""/>
    <d v="2025-04-15T00:00:00"/>
    <m/>
    <m/>
    <m/>
    <s v="40001103"/>
    <s v="קרביץ )4791( בעמ"/>
    <s v="510674039"/>
    <s v="3"/>
    <n v="888.66"/>
    <s v="ILS"/>
    <n v="888.66"/>
    <n v="0"/>
    <n v="0"/>
    <n v="0"/>
    <n v="888.66"/>
    <s v=""/>
    <x v="951"/>
    <s v=""/>
    <n v="0"/>
    <s v="@FM@"/>
    <s v="23"/>
    <s v="57"/>
    <s v="043545631"/>
    <s v=""/>
    <s v=""/>
    <n v="888.66"/>
    <d v="2025-04-15T00:00:00"/>
    <d v="2025-12-31T00:00:00"/>
    <n v="8"/>
    <n v="3"/>
    <n v="4"/>
    <n v="0"/>
    <n v="0.375"/>
    <x v="2"/>
    <x v="2"/>
  </r>
  <r>
    <m/>
    <m/>
    <x v="1042"/>
    <x v="2"/>
    <s v="0800"/>
    <s v=""/>
    <d v="2025-04-15T00:00:00"/>
    <m/>
    <m/>
    <m/>
    <s v="40999652"/>
    <s v="גליל גום - המרכז לגלגלים )שניאור 31"/>
    <s v="514927813"/>
    <s v="3"/>
    <n v="2202.66"/>
    <s v="ILS"/>
    <n v="2202.66"/>
    <n v="100"/>
    <n v="2202.66"/>
    <n v="2202.66"/>
    <n v="0"/>
    <s v=""/>
    <x v="952"/>
    <s v=""/>
    <n v="0"/>
    <s v="@FM@"/>
    <s v="23"/>
    <s v="57"/>
    <s v="043545631"/>
    <s v=""/>
    <s v="ישראל אריה שטורך"/>
    <n v="0"/>
    <d v="2025-04-15T00:00:00"/>
    <d v="2025-12-31T00:00:00"/>
    <n v="8"/>
    <n v="3"/>
    <n v="4"/>
    <n v="100"/>
    <n v="0.375"/>
    <x v="2"/>
    <x v="2"/>
  </r>
  <r>
    <m/>
    <m/>
    <x v="1043"/>
    <x v="2"/>
    <s v="0800"/>
    <s v=""/>
    <d v="2025-04-15T00:00:00"/>
    <m/>
    <m/>
    <m/>
    <s v="40003288"/>
    <s v="ג.ט.י. הגן הטכנולוגי ירושלים בע&quot;מ"/>
    <s v="511590275"/>
    <s v="3"/>
    <n v="2841.44"/>
    <s v="ILS"/>
    <n v="2841.44"/>
    <n v="0"/>
    <n v="0"/>
    <n v="0"/>
    <n v="2841.44"/>
    <s v=""/>
    <x v="953"/>
    <s v=""/>
    <n v="0"/>
    <s v="@FM@"/>
    <s v="23"/>
    <s v="57"/>
    <s v="043545631"/>
    <s v=""/>
    <s v="עוזי נעים"/>
    <n v="2841.44"/>
    <d v="2025-04-15T00:00:00"/>
    <d v="2025-12-31T00:00:00"/>
    <n v="8"/>
    <n v="3"/>
    <n v="4"/>
    <n v="0"/>
    <n v="0.375"/>
    <x v="2"/>
    <x v="2"/>
  </r>
  <r>
    <m/>
    <m/>
    <x v="1044"/>
    <x v="0"/>
    <s v="0800"/>
    <s v=""/>
    <d v="2025-04-15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x v="954"/>
    <s v=""/>
    <n v="0"/>
    <s v="@FM@"/>
    <s v="23"/>
    <s v="10"/>
    <s v="043545631"/>
    <s v=""/>
    <s v="    סיון     בצלאל"/>
    <n v="282.49"/>
    <d v="2025-04-15T00:00:00"/>
    <d v="2025-12-31T00:00:00"/>
    <n v="8"/>
    <n v="3"/>
    <n v="4"/>
    <n v="0"/>
    <n v="0.375"/>
    <x v="2"/>
    <x v="2"/>
  </r>
  <r>
    <m/>
    <m/>
    <x v="1045"/>
    <x v="0"/>
    <s v="0800"/>
    <s v=""/>
    <d v="2025-04-15T00:00:00"/>
    <m/>
    <m/>
    <m/>
    <s v="40001103"/>
    <s v="קרביץ )4791( בעמ"/>
    <s v="510674039"/>
    <s v="3"/>
    <n v="5607.36"/>
    <s v="ILS"/>
    <n v="5607.36"/>
    <n v="0"/>
    <n v="0"/>
    <n v="0"/>
    <n v="5799.47"/>
    <s v=""/>
    <x v="955"/>
    <s v="X"/>
    <n v="0"/>
    <s v="@FM@"/>
    <s v="07"/>
    <s v=""/>
    <s v="043545631"/>
    <s v=""/>
    <s v="עומר הדס הנדלסמן"/>
    <n v="5607.36"/>
    <d v="2025-04-15T00:00:00"/>
    <d v="2025-12-31T00:00:00"/>
    <n v="8"/>
    <n v="3"/>
    <n v="4"/>
    <n v="0"/>
    <n v="0.375"/>
    <x v="2"/>
    <x v="2"/>
  </r>
  <r>
    <m/>
    <m/>
    <x v="1046"/>
    <x v="2"/>
    <s v="0800"/>
    <s v=""/>
    <d v="2025-04-15T00:00:00"/>
    <m/>
    <m/>
    <m/>
    <s v="40281550"/>
    <s v="עולם המזרונים"/>
    <s v="557594785"/>
    <s v="3"/>
    <n v="3949.97"/>
    <s v="ILS"/>
    <n v="3949.97"/>
    <n v="0"/>
    <n v="0"/>
    <n v="0"/>
    <n v="3949.97"/>
    <s v=""/>
    <x v="956"/>
    <s v=""/>
    <n v="0"/>
    <s v="@FM@"/>
    <s v="23"/>
    <s v="57"/>
    <s v="043545631"/>
    <s v=""/>
    <s v="עומר הדס הנדלסמן"/>
    <n v="3949.97"/>
    <d v="2025-04-15T00:00:00"/>
    <d v="2025-12-31T00:00:00"/>
    <n v="8"/>
    <n v="3"/>
    <n v="4"/>
    <n v="0"/>
    <n v="0.375"/>
    <x v="2"/>
    <x v="2"/>
  </r>
  <r>
    <m/>
    <m/>
    <x v="1047"/>
    <x v="0"/>
    <s v="0800"/>
    <s v=""/>
    <d v="2025-04-21T00:00:00"/>
    <m/>
    <m/>
    <m/>
    <s v="40376926"/>
    <s v="ברורמן עדנה"/>
    <s v="028900124"/>
    <s v="3"/>
    <n v="282.02"/>
    <s v="ILS"/>
    <n v="282.02"/>
    <n v="100"/>
    <n v="282.02"/>
    <n v="282.02"/>
    <n v="0"/>
    <s v=""/>
    <x v="957"/>
    <s v=""/>
    <n v="0"/>
    <s v="@FM@"/>
    <s v="23"/>
    <s v="57"/>
    <s v="043545631"/>
    <s v=""/>
    <s v="אברהם לוי"/>
    <n v="0"/>
    <d v="2025-04-21T00:00:00"/>
    <d v="2025-12-31T00:00:00"/>
    <n v="8"/>
    <n v="3"/>
    <n v="4"/>
    <n v="100"/>
    <n v="0.375"/>
    <x v="2"/>
    <x v="2"/>
  </r>
  <r>
    <m/>
    <m/>
    <x v="1048"/>
    <x v="0"/>
    <s v="0800"/>
    <s v=""/>
    <d v="2025-04-22T00:00:00"/>
    <m/>
    <m/>
    <m/>
    <s v="40001575"/>
    <s v="קולמוס ביט (2002)  בע&quot;מ"/>
    <s v="513325472"/>
    <s v="3"/>
    <n v="1634.38"/>
    <s v="ILS"/>
    <n v="1634.38"/>
    <n v="51.03"/>
    <n v="833.99"/>
    <n v="833.98"/>
    <n v="840.86"/>
    <s v=""/>
    <x v="958"/>
    <s v="X"/>
    <n v="0"/>
    <s v="@FM@"/>
    <s v="07"/>
    <s v=""/>
    <s v="043545631"/>
    <s v=""/>
    <s v="אברהם לוי"/>
    <n v="800.39"/>
    <d v="2025-04-22T00:00:00"/>
    <d v="2025-12-31T00:00:00"/>
    <n v="8"/>
    <n v="3"/>
    <n v="4"/>
    <n v="51.03"/>
    <n v="0.375"/>
    <x v="2"/>
    <x v="2"/>
  </r>
  <r>
    <m/>
    <m/>
    <x v="1049"/>
    <x v="0"/>
    <s v="0800"/>
    <s v=""/>
    <d v="2025-04-23T00:00:00"/>
    <d v="2025-03-31T00:00:00"/>
    <d v="2025-12-31T00:00:00"/>
    <m/>
    <s v="40373214"/>
    <s v="או.די. פיתוח ארגוני (2004) בע&quot;מ"/>
    <s v="513593194"/>
    <s v="6"/>
    <n v="470000.01"/>
    <s v="ILS"/>
    <n v="470000.01"/>
    <n v="0"/>
    <n v="0"/>
    <n v="0"/>
    <n v="470000.01"/>
    <s v=""/>
    <x v="959"/>
    <s v=""/>
    <n v="0"/>
    <s v="@FM@"/>
    <s v="07"/>
    <s v=""/>
    <s v="043545631"/>
    <s v=""/>
    <s v="שמעון יצחקי"/>
    <n v="470000.01"/>
    <d v="2025-03-31T00:00:00"/>
    <d v="2025-12-31T00:00:00"/>
    <n v="9"/>
    <n v="4"/>
    <n v="4"/>
    <n v="0"/>
    <n v="0.44444444444444442"/>
    <x v="2"/>
    <x v="2"/>
  </r>
  <r>
    <m/>
    <m/>
    <x v="1050"/>
    <x v="2"/>
    <s v="0800"/>
    <s v=""/>
    <d v="2025-04-23T00:00:00"/>
    <m/>
    <m/>
    <m/>
    <s v="40296320"/>
    <s v="ניגא שף בע&quot;מ"/>
    <s v="511049256"/>
    <s v="3"/>
    <n v="1391.06"/>
    <s v="ILS"/>
    <n v="1391.06"/>
    <n v="65.94"/>
    <n v="917.33"/>
    <n v="917.33"/>
    <n v="473.73"/>
    <s v=""/>
    <x v="960"/>
    <s v=""/>
    <n v="0"/>
    <s v="@FM@"/>
    <s v="23"/>
    <s v="57"/>
    <s v="043545631"/>
    <s v=""/>
    <s v="דסליין זאודו"/>
    <n v="473.73"/>
    <d v="2025-04-23T00:00:00"/>
    <d v="2025-12-31T00:00:00"/>
    <n v="8"/>
    <n v="3"/>
    <n v="4"/>
    <n v="65.94"/>
    <n v="0.375"/>
    <x v="2"/>
    <x v="2"/>
  </r>
  <r>
    <m/>
    <m/>
    <x v="1051"/>
    <x v="2"/>
    <s v="0800"/>
    <s v=""/>
    <d v="2025-04-23T00:00:00"/>
    <m/>
    <m/>
    <m/>
    <s v="42902629"/>
    <s v="שלמה יניב"/>
    <s v="025186818"/>
    <s v="3"/>
    <n v="99874.02"/>
    <s v="ILS"/>
    <n v="99874.02"/>
    <n v="0"/>
    <n v="0"/>
    <n v="0"/>
    <n v="99874.02"/>
    <s v=""/>
    <x v="961"/>
    <s v=""/>
    <n v="0"/>
    <s v="@FM@"/>
    <s v="23"/>
    <s v="57"/>
    <s v="043545631"/>
    <s v=" 84,639.00"/>
    <s v="    סיון     בצלאל"/>
    <n v="99874.02"/>
    <d v="2025-04-23T00:00:00"/>
    <d v="2025-12-31T00:00:00"/>
    <n v="8"/>
    <n v="3"/>
    <n v="4"/>
    <n v="0"/>
    <n v="0.375"/>
    <x v="2"/>
    <x v="2"/>
  </r>
  <r>
    <m/>
    <m/>
    <x v="1052"/>
    <x v="2"/>
    <s v="0800"/>
    <s v=""/>
    <d v="2025-04-23T00:00:00"/>
    <m/>
    <m/>
    <m/>
    <s v="40001103"/>
    <s v="קרביץ )4791( בעמ"/>
    <s v="510674039"/>
    <s v="3"/>
    <n v="298.54000000000002"/>
    <s v="ILS"/>
    <n v="298.54000000000002"/>
    <n v="0"/>
    <n v="0"/>
    <n v="0"/>
    <n v="298.54000000000002"/>
    <s v=""/>
    <x v="962"/>
    <s v=""/>
    <n v="0"/>
    <s v="@FM@"/>
    <s v="23"/>
    <s v="57"/>
    <s v="043545631"/>
    <s v=""/>
    <s v="אברהם לוי"/>
    <n v="298.54000000000002"/>
    <d v="2025-04-23T00:00:00"/>
    <d v="2025-12-31T00:00:00"/>
    <n v="8"/>
    <n v="3"/>
    <n v="4"/>
    <n v="0"/>
    <n v="0.375"/>
    <x v="2"/>
    <x v="2"/>
  </r>
  <r>
    <m/>
    <m/>
    <x v="1053"/>
    <x v="2"/>
    <s v="0800"/>
    <s v=""/>
    <d v="2025-04-23T00:00:00"/>
    <m/>
    <m/>
    <m/>
    <s v="42611547"/>
    <s v="אנג'ל שלמה"/>
    <s v="053671061"/>
    <s v="3"/>
    <n v="38350"/>
    <s v="ILS"/>
    <n v="38350"/>
    <n v="100"/>
    <n v="38350"/>
    <n v="38350"/>
    <n v="0"/>
    <s v=""/>
    <x v="963"/>
    <s v=""/>
    <n v="0"/>
    <s v="@FM@"/>
    <s v="23"/>
    <s v="57"/>
    <s v="043545631"/>
    <s v=""/>
    <s v="שמעון יצחקי"/>
    <n v="0"/>
    <d v="2025-04-23T00:00:00"/>
    <d v="2025-12-31T00:00:00"/>
    <n v="8"/>
    <n v="3"/>
    <n v="4"/>
    <n v="100"/>
    <n v="0.375"/>
    <x v="2"/>
    <x v="2"/>
  </r>
  <r>
    <m/>
    <m/>
    <x v="1054"/>
    <x v="2"/>
    <s v="0800"/>
    <s v=""/>
    <d v="2025-04-23T00:00:00"/>
    <m/>
    <m/>
    <m/>
    <s v="42234013"/>
    <s v="מלונות פתאל בע&quot;מ רוטישלד"/>
    <s v="510678816"/>
    <s v="3"/>
    <n v="9508.44"/>
    <s v="ILS"/>
    <n v="9508.44"/>
    <n v="0"/>
    <n v="0"/>
    <n v="0"/>
    <n v="9508.44"/>
    <s v=""/>
    <x v="964"/>
    <s v=""/>
    <n v="0"/>
    <s v="@FM@"/>
    <s v="23"/>
    <s v="57"/>
    <s v="043545631"/>
    <s v=""/>
    <s v=""/>
    <n v="9508.44"/>
    <d v="2025-04-23T00:00:00"/>
    <d v="2025-12-31T00:00:00"/>
    <n v="8"/>
    <n v="3"/>
    <n v="4"/>
    <n v="0"/>
    <n v="0.375"/>
    <x v="2"/>
    <x v="2"/>
  </r>
  <r>
    <m/>
    <m/>
    <x v="1055"/>
    <x v="2"/>
    <s v="0800"/>
    <s v=""/>
    <d v="2025-04-23T00:00:00"/>
    <m/>
    <m/>
    <m/>
    <s v="40001081"/>
    <s v="לטרא סיסטמס בע&quot;מ"/>
    <s v="510502008"/>
    <s v="3"/>
    <n v="1699.2"/>
    <s v="ILS"/>
    <n v="1699.2"/>
    <n v="100"/>
    <n v="1699.2"/>
    <n v="1699.2"/>
    <n v="0"/>
    <s v=""/>
    <x v="965"/>
    <s v=""/>
    <n v="0"/>
    <s v="@FM@"/>
    <s v="23"/>
    <s v="57"/>
    <s v="043545631"/>
    <s v=""/>
    <s v="עמוס סגרון"/>
    <n v="0"/>
    <d v="2025-04-23T00:00:00"/>
    <d v="2025-12-31T00:00:00"/>
    <n v="8"/>
    <n v="3"/>
    <n v="4"/>
    <n v="100"/>
    <n v="0.375"/>
    <x v="2"/>
    <x v="2"/>
  </r>
  <r>
    <m/>
    <m/>
    <x v="1056"/>
    <x v="2"/>
    <s v="0800"/>
    <s v=""/>
    <d v="2025-04-24T00:00:00"/>
    <m/>
    <m/>
    <m/>
    <s v="40005144"/>
    <s v="ג'י וואן טכנולוגיות מיגון בע&quot;מ"/>
    <s v="520039306"/>
    <s v="3"/>
    <n v="9416.4"/>
    <s v="ILS"/>
    <n v="9416.4"/>
    <n v="0"/>
    <n v="0"/>
    <n v="0"/>
    <n v="9416.4"/>
    <s v=""/>
    <x v="966"/>
    <s v=""/>
    <n v="0"/>
    <s v="@FM@"/>
    <s v="23"/>
    <s v="57"/>
    <s v="043545631"/>
    <s v=""/>
    <s v="עוזי נעים"/>
    <n v="9416.4"/>
    <d v="2025-04-24T00:00:00"/>
    <d v="2025-12-31T00:00:00"/>
    <n v="8"/>
    <n v="3"/>
    <n v="4"/>
    <n v="0"/>
    <n v="0.375"/>
    <x v="2"/>
    <x v="2"/>
  </r>
  <r>
    <m/>
    <m/>
    <x v="1057"/>
    <x v="2"/>
    <s v="0800"/>
    <s v=""/>
    <d v="2025-04-28T00:00:00"/>
    <m/>
    <m/>
    <m/>
    <s v="40004250"/>
    <s v="יהודה ברמן בע&quot;מ"/>
    <s v="510716608"/>
    <s v="3"/>
    <n v="10385.18"/>
    <s v="ILS"/>
    <n v="10385.18"/>
    <n v="99.99"/>
    <n v="10384"/>
    <n v="10384"/>
    <n v="1.18"/>
    <s v=""/>
    <x v="967"/>
    <s v=""/>
    <n v="0"/>
    <s v="@FM@"/>
    <s v="23"/>
    <s v="57"/>
    <s v="043545631"/>
    <s v=""/>
    <s v="אברהם לוי"/>
    <n v="1.18"/>
    <d v="2025-04-28T00:00:00"/>
    <d v="2025-12-31T00:00:00"/>
    <n v="8"/>
    <n v="3"/>
    <n v="4"/>
    <n v="99.99"/>
    <n v="0.375"/>
    <x v="2"/>
    <x v="2"/>
  </r>
  <r>
    <m/>
    <m/>
    <x v="1058"/>
    <x v="0"/>
    <s v="0800"/>
    <s v=""/>
    <d v="2025-04-28T00:00:00"/>
    <d v="2025-01-01T00:00:00"/>
    <d v="2025-12-31T00:00:00"/>
    <m/>
    <s v="40143508"/>
    <s v="בית גנזים - שרותי גניזה מרכזיים (95"/>
    <s v="512244468"/>
    <s v="3"/>
    <n v="6891200.2199999997"/>
    <s v="ILS"/>
    <n v="6891200.2199999997"/>
    <n v="42.53"/>
    <n v="2930727.78"/>
    <n v="2930727.75"/>
    <n v="4286810.63"/>
    <s v=""/>
    <x v="968"/>
    <s v="X"/>
    <n v="0"/>
    <s v="@FM@"/>
    <s v="07"/>
    <s v=""/>
    <s v="043545631"/>
    <s v=""/>
    <s v="מוהנא עיסמי"/>
    <n v="3960472.45"/>
    <d v="2025-01-01T00:00:00"/>
    <d v="2025-12-31T00:00:00"/>
    <n v="11"/>
    <n v="7"/>
    <n v="4"/>
    <n v="42.53"/>
    <n v="0.63636363636363635"/>
    <x v="1"/>
    <x v="2"/>
  </r>
  <r>
    <m/>
    <m/>
    <x v="1059"/>
    <x v="0"/>
    <s v="0800"/>
    <s v=""/>
    <d v="2025-04-29T00:00:00"/>
    <m/>
    <m/>
    <m/>
    <s v="10000173"/>
    <s v="המדפיס הממשלתי"/>
    <s v=""/>
    <s v="3"/>
    <n v="4885"/>
    <s v="ILS"/>
    <n v="4885"/>
    <n v="0"/>
    <n v="0"/>
    <n v="0"/>
    <n v="4885"/>
    <s v=""/>
    <x v="969"/>
    <s v=""/>
    <n v="0"/>
    <s v="@FM@"/>
    <s v="85"/>
    <s v=""/>
    <s v="043545631"/>
    <s v=""/>
    <s v=""/>
    <n v="4885"/>
    <d v="2025-04-29T00:00:00"/>
    <d v="2025-12-31T00:00:00"/>
    <n v="8"/>
    <n v="3"/>
    <n v="4"/>
    <n v="0"/>
    <n v="0.375"/>
    <x v="2"/>
    <x v="2"/>
  </r>
  <r>
    <m/>
    <m/>
    <x v="1060"/>
    <x v="2"/>
    <s v="0800"/>
    <s v=""/>
    <d v="2025-04-29T00:00:00"/>
    <m/>
    <m/>
    <m/>
    <s v="10000173"/>
    <s v="המדפיס הממשלתי"/>
    <s v=""/>
    <s v="3"/>
    <n v="5872"/>
    <s v="ILS"/>
    <n v="5872"/>
    <n v="0"/>
    <n v="0"/>
    <n v="0"/>
    <n v="5872"/>
    <s v=""/>
    <x v="970"/>
    <s v=""/>
    <n v="0"/>
    <s v="@FM@"/>
    <s v="85"/>
    <s v=""/>
    <s v="043545631"/>
    <s v=""/>
    <s v=""/>
    <n v="5872"/>
    <d v="2025-04-29T00:00:00"/>
    <d v="2025-12-31T00:00:00"/>
    <n v="8"/>
    <n v="3"/>
    <n v="4"/>
    <n v="0"/>
    <n v="0.375"/>
    <x v="2"/>
    <x v="2"/>
  </r>
  <r>
    <m/>
    <m/>
    <x v="1061"/>
    <x v="0"/>
    <s v="0800"/>
    <s v=""/>
    <d v="2025-05-05T00:00:00"/>
    <m/>
    <m/>
    <m/>
    <s v="40376926"/>
    <s v="ברורמן עדנה"/>
    <s v="028900124"/>
    <s v="3"/>
    <n v="115.64"/>
    <s v="ILS"/>
    <n v="115.64"/>
    <n v="100"/>
    <n v="115.64"/>
    <n v="115.64"/>
    <n v="0"/>
    <s v=""/>
    <x v="971"/>
    <s v=""/>
    <n v="0"/>
    <s v="@FM@"/>
    <s v="23"/>
    <s v="57"/>
    <s v="043545631"/>
    <s v=""/>
    <s v="אברהם לוי"/>
    <n v="0"/>
    <d v="2025-05-05T00:00:00"/>
    <d v="2025-12-31T00:00:00"/>
    <n v="7"/>
    <n v="2"/>
    <n v="4"/>
    <n v="100"/>
    <n v="0.2857142857142857"/>
    <x v="2"/>
    <x v="2"/>
  </r>
  <r>
    <m/>
    <m/>
    <x v="1062"/>
    <x v="2"/>
    <s v="0800"/>
    <s v=""/>
    <d v="2025-05-05T00:00:00"/>
    <m/>
    <m/>
    <m/>
    <s v="42862789"/>
    <s v="רווה רביד שירותי ביקורת פנימית בע&quot;מ"/>
    <s v="515526531"/>
    <s v="3"/>
    <n v="1632.02"/>
    <s v="ILS"/>
    <n v="1632.02"/>
    <n v="100"/>
    <n v="1632.02"/>
    <n v="1632.02"/>
    <n v="0"/>
    <s v=""/>
    <x v="972"/>
    <s v=""/>
    <n v="0"/>
    <s v="@FM@"/>
    <s v="23"/>
    <s v="57"/>
    <s v="043545631"/>
    <s v="  0.00"/>
    <s v="טלי בוהדנה"/>
    <n v="0"/>
    <d v="2025-05-05T00:00:00"/>
    <d v="2025-12-31T00:00:00"/>
    <n v="7"/>
    <n v="2"/>
    <n v="4"/>
    <n v="100"/>
    <n v="0.2857142857142857"/>
    <x v="2"/>
    <x v="2"/>
  </r>
  <r>
    <m/>
    <m/>
    <x v="1063"/>
    <x v="0"/>
    <s v="0800"/>
    <s v=""/>
    <d v="2025-05-05T00:00:00"/>
    <m/>
    <m/>
    <m/>
    <s v="40188339"/>
    <s v="אלקטרו קובי בע&quot;מ"/>
    <s v="511534893"/>
    <s v="3"/>
    <n v="503.86"/>
    <s v="ILS"/>
    <n v="503.86"/>
    <n v="0"/>
    <n v="503.86"/>
    <n v="0"/>
    <n v="503.86"/>
    <s v=""/>
    <x v="973"/>
    <s v=""/>
    <n v="0"/>
    <s v="@FM@"/>
    <s v="23"/>
    <s v="57"/>
    <s v="043545631"/>
    <s v=""/>
    <s v="ישראל אריה שטורך"/>
    <n v="503.86"/>
    <d v="2025-05-05T00:00:00"/>
    <d v="2025-12-31T00:00:00"/>
    <n v="7"/>
    <n v="2"/>
    <n v="4"/>
    <n v="0"/>
    <n v="0.2857142857142857"/>
    <x v="2"/>
    <x v="2"/>
  </r>
  <r>
    <m/>
    <m/>
    <x v="1064"/>
    <x v="0"/>
    <s v="0800"/>
    <s v=""/>
    <d v="2025-05-05T00:00:00"/>
    <m/>
    <m/>
    <m/>
    <s v="40001103"/>
    <s v="קרביץ )4791( בעמ"/>
    <s v="510674039"/>
    <s v="3"/>
    <n v="18514.2"/>
    <s v="ILS"/>
    <n v="18514.2"/>
    <n v="0"/>
    <n v="0"/>
    <n v="0"/>
    <n v="19148.5"/>
    <s v=""/>
    <x v="974"/>
    <s v="X"/>
    <n v="0"/>
    <s v="@FM@"/>
    <s v="07"/>
    <s v=""/>
    <s v="043545631"/>
    <s v=""/>
    <s v="אמיר סרחאן"/>
    <n v="18514.2"/>
    <d v="2025-05-05T00:00:00"/>
    <d v="2025-12-31T00:00:00"/>
    <n v="7"/>
    <n v="2"/>
    <n v="4"/>
    <n v="0"/>
    <n v="0.2857142857142857"/>
    <x v="2"/>
    <x v="2"/>
  </r>
  <r>
    <m/>
    <m/>
    <x v="1065"/>
    <x v="2"/>
    <s v="0800"/>
    <s v=""/>
    <d v="2025-05-05T00:00:00"/>
    <m/>
    <m/>
    <m/>
    <s v="40001103"/>
    <s v="קרביץ )4791( בעמ"/>
    <s v="510674039"/>
    <s v="3"/>
    <n v="1628.86"/>
    <s v="ILS"/>
    <n v="1628.86"/>
    <n v="100"/>
    <n v="1628.86"/>
    <n v="1628.86"/>
    <n v="0"/>
    <s v=""/>
    <x v="975"/>
    <s v=""/>
    <n v="0"/>
    <s v="@FM@"/>
    <s v="23"/>
    <s v="57"/>
    <s v="043545631"/>
    <s v=""/>
    <s v="שמעון יצחקי"/>
    <n v="0"/>
    <d v="2025-05-05T00:00:00"/>
    <d v="2025-12-31T00:00:00"/>
    <n v="7"/>
    <n v="2"/>
    <n v="4"/>
    <n v="100"/>
    <n v="0.2857142857142857"/>
    <x v="2"/>
    <x v="2"/>
  </r>
  <r>
    <m/>
    <m/>
    <x v="1066"/>
    <x v="2"/>
    <s v="0800"/>
    <s v=""/>
    <d v="2025-05-05T00:00:00"/>
    <m/>
    <m/>
    <m/>
    <s v="41488196"/>
    <s v="ביאפאל סחר בע&quot;מ"/>
    <s v="514739267"/>
    <s v="3"/>
    <n v="4499.93"/>
    <s v="ILS"/>
    <n v="4499.93"/>
    <n v="0"/>
    <n v="0"/>
    <n v="0"/>
    <n v="4499.93"/>
    <s v=""/>
    <x v="976"/>
    <s v=""/>
    <n v="0"/>
    <s v="@FM@"/>
    <s v="23"/>
    <s v="57"/>
    <s v="043545631"/>
    <s v=""/>
    <s v="שמעון יצחקי"/>
    <n v="4499.93"/>
    <d v="2025-05-05T00:00:00"/>
    <d v="2025-12-31T00:00:00"/>
    <n v="7"/>
    <n v="2"/>
    <n v="4"/>
    <n v="0"/>
    <n v="0.2857142857142857"/>
    <x v="2"/>
    <x v="2"/>
  </r>
  <r>
    <m/>
    <m/>
    <x v="1067"/>
    <x v="2"/>
    <s v="0800"/>
    <s v=""/>
    <d v="2025-05-05T00:00:00"/>
    <m/>
    <m/>
    <m/>
    <s v="42023421"/>
    <s v="זנגי איתן"/>
    <s v="024146185"/>
    <s v="3"/>
    <n v="1256.7"/>
    <s v="ILS"/>
    <n v="1256.7"/>
    <n v="0"/>
    <n v="0"/>
    <n v="0"/>
    <n v="1256.7"/>
    <s v=""/>
    <x v="977"/>
    <s v=""/>
    <n v="0"/>
    <s v="@FM@"/>
    <s v="23"/>
    <s v="57"/>
    <s v="043545631"/>
    <s v=""/>
    <s v="אברהם לוי"/>
    <n v="1256.7"/>
    <d v="2025-05-05T00:00:00"/>
    <d v="2025-12-31T00:00:00"/>
    <n v="7"/>
    <n v="2"/>
    <n v="4"/>
    <n v="0"/>
    <n v="0.2857142857142857"/>
    <x v="2"/>
    <x v="2"/>
  </r>
  <r>
    <m/>
    <m/>
    <x v="1068"/>
    <x v="0"/>
    <s v="0800"/>
    <s v=""/>
    <d v="2025-05-05T00:00:00"/>
    <m/>
    <m/>
    <m/>
    <s v="40376926"/>
    <s v="ברורמן עדנה"/>
    <s v="028900124"/>
    <s v="3"/>
    <n v="2118.1"/>
    <s v="ILS"/>
    <n v="2118.1"/>
    <n v="0"/>
    <n v="0"/>
    <n v="0"/>
    <n v="2118.1"/>
    <s v=""/>
    <x v="978"/>
    <s v=""/>
    <n v="0"/>
    <s v="@FM@"/>
    <s v="23"/>
    <s v="57"/>
    <s v="043545631"/>
    <s v=""/>
    <s v="אמיר סרחאן"/>
    <n v="2118.1"/>
    <d v="2025-05-05T00:00:00"/>
    <d v="2025-12-31T00:00:00"/>
    <n v="7"/>
    <n v="2"/>
    <n v="4"/>
    <n v="0"/>
    <n v="0.2857142857142857"/>
    <x v="2"/>
    <x v="2"/>
  </r>
  <r>
    <m/>
    <m/>
    <x v="1069"/>
    <x v="2"/>
    <s v="0800"/>
    <s v=""/>
    <d v="2025-05-05T00:00:00"/>
    <m/>
    <m/>
    <m/>
    <s v="40000885"/>
    <s v="צחובוי אילן"/>
    <s v="050719913"/>
    <s v="3"/>
    <n v="4755.3999999999996"/>
    <s v="ILS"/>
    <n v="4755.3999999999996"/>
    <n v="0"/>
    <n v="0"/>
    <n v="0"/>
    <n v="4755.3999999999996"/>
    <s v=""/>
    <x v="979"/>
    <s v=""/>
    <n v="0"/>
    <s v="@FM@"/>
    <s v="23"/>
    <s v="57"/>
    <s v="043545631"/>
    <s v=""/>
    <s v="אברהם לוי"/>
    <n v="4755.3999999999996"/>
    <d v="2025-05-05T00:00:00"/>
    <d v="2025-12-31T00:00:00"/>
    <n v="7"/>
    <n v="2"/>
    <n v="4"/>
    <n v="0"/>
    <n v="0.2857142857142857"/>
    <x v="2"/>
    <x v="2"/>
  </r>
  <r>
    <m/>
    <m/>
    <x v="1070"/>
    <x v="0"/>
    <s v="0800"/>
    <s v=""/>
    <d v="2025-05-05T00:00:00"/>
    <m/>
    <m/>
    <m/>
    <s v="40214002"/>
    <s v="יצחקוב אבי"/>
    <s v="016911612"/>
    <s v="3"/>
    <n v="1534"/>
    <s v="ILS"/>
    <n v="1534"/>
    <n v="0"/>
    <n v="0"/>
    <n v="0"/>
    <n v="1534"/>
    <s v=""/>
    <x v="980"/>
    <s v=""/>
    <n v="0"/>
    <s v="@FM@"/>
    <s v="23"/>
    <s v="57"/>
    <s v="043545631"/>
    <s v=""/>
    <s v="עדי מרום"/>
    <n v="1534"/>
    <d v="2025-05-05T00:00:00"/>
    <d v="2025-12-31T00:00:00"/>
    <n v="7"/>
    <n v="2"/>
    <n v="4"/>
    <n v="0"/>
    <n v="0.2857142857142857"/>
    <x v="2"/>
    <x v="2"/>
  </r>
  <r>
    <m/>
    <m/>
    <x v="1071"/>
    <x v="2"/>
    <s v="0800"/>
    <s v=""/>
    <d v="2025-05-06T00:00:00"/>
    <m/>
    <m/>
    <m/>
    <s v="42903175"/>
    <s v="ויזנפלד תמר"/>
    <s v="058641523"/>
    <s v="3"/>
    <n v="4840"/>
    <s v="ILS"/>
    <n v="4840"/>
    <n v="0"/>
    <n v="0"/>
    <n v="0"/>
    <n v="4840"/>
    <s v=""/>
    <x v="981"/>
    <s v=""/>
    <n v="0"/>
    <s v="@FM@"/>
    <s v="23"/>
    <s v="57"/>
    <s v="043545631"/>
    <s v="  4,840.00"/>
    <s v="נטע ראובני"/>
    <n v="4840"/>
    <d v="2025-05-06T00:00:00"/>
    <d v="2025-12-31T00:00:00"/>
    <n v="7"/>
    <n v="2"/>
    <n v="4"/>
    <n v="0"/>
    <n v="0.2857142857142857"/>
    <x v="2"/>
    <x v="2"/>
  </r>
  <r>
    <m/>
    <m/>
    <x v="1072"/>
    <x v="0"/>
    <s v="0800"/>
    <s v=""/>
    <d v="2025-05-06T00:00:00"/>
    <m/>
    <m/>
    <m/>
    <s v="40001575"/>
    <s v="קולמוס ביט (2002)  בע&quot;מ"/>
    <s v="513325472"/>
    <s v="3"/>
    <n v="11514.06"/>
    <s v="ILS"/>
    <n v="11514.06"/>
    <n v="99.52"/>
    <n v="11514.06"/>
    <n v="12038.49"/>
    <n v="0"/>
    <s v=""/>
    <x v="982"/>
    <s v="X"/>
    <n v="0"/>
    <s v="@FM@"/>
    <s v="07"/>
    <s v=""/>
    <s v="043545631"/>
    <s v=""/>
    <s v="אברהם לוי"/>
    <n v="0"/>
    <d v="2025-05-06T00:00:00"/>
    <d v="2025-12-31T00:00:00"/>
    <n v="7"/>
    <n v="2"/>
    <n v="4"/>
    <n v="99.52"/>
    <n v="0.2857142857142857"/>
    <x v="2"/>
    <x v="2"/>
  </r>
  <r>
    <m/>
    <m/>
    <x v="1073"/>
    <x v="2"/>
    <s v="0800"/>
    <s v=""/>
    <d v="2025-05-06T00:00:00"/>
    <m/>
    <m/>
    <m/>
    <s v="41337484"/>
    <s v="רזאור הנדסה ויעוץ בע&quot;מ"/>
    <s v="512526278"/>
    <s v="3"/>
    <n v="3304"/>
    <s v="ILS"/>
    <n v="3304"/>
    <n v="100"/>
    <n v="3304"/>
    <n v="3304"/>
    <n v="0"/>
    <s v=""/>
    <x v="983"/>
    <s v=""/>
    <n v="0"/>
    <s v="@FM@"/>
    <s v="23"/>
    <s v="57"/>
    <s v="043545631"/>
    <s v=""/>
    <s v=""/>
    <n v="0"/>
    <d v="2025-05-06T00:00:00"/>
    <d v="2025-12-31T00:00:00"/>
    <n v="7"/>
    <n v="2"/>
    <n v="4"/>
    <n v="100"/>
    <n v="0.2857142857142857"/>
    <x v="2"/>
    <x v="2"/>
  </r>
  <r>
    <m/>
    <m/>
    <x v="1074"/>
    <x v="2"/>
    <s v="0800"/>
    <s v=""/>
    <d v="2025-05-07T00:00:00"/>
    <m/>
    <m/>
    <m/>
    <s v="40532594"/>
    <s v="וויסנטר בע&quot;מ"/>
    <s v="514039718"/>
    <s v="3"/>
    <n v="4956"/>
    <s v="ILS"/>
    <n v="4956"/>
    <n v="16.670000000000002"/>
    <n v="826"/>
    <n v="826"/>
    <n v="4130"/>
    <s v=""/>
    <x v="984"/>
    <s v=""/>
    <n v="0"/>
    <s v="@FM@"/>
    <s v="23"/>
    <s v="57"/>
    <s v="043545631"/>
    <s v=""/>
    <s v="הדס לוגסי זקו"/>
    <n v="4130"/>
    <d v="2025-05-07T00:00:00"/>
    <d v="2025-12-31T00:00:00"/>
    <n v="7"/>
    <n v="2"/>
    <n v="4"/>
    <n v="16.670000000000002"/>
    <n v="0.2857142857142857"/>
    <x v="2"/>
    <x v="2"/>
  </r>
  <r>
    <m/>
    <m/>
    <x v="1075"/>
    <x v="0"/>
    <s v="0800"/>
    <s v=""/>
    <d v="2025-05-07T00:00:00"/>
    <m/>
    <m/>
    <m/>
    <s v="40001103"/>
    <s v="קרביץ )4791( בעמ"/>
    <s v="510674039"/>
    <s v="3"/>
    <n v="1261.1400000000001"/>
    <s v="ILS"/>
    <n v="1261.1400000000001"/>
    <n v="0"/>
    <n v="0"/>
    <n v="0"/>
    <n v="1304.3499999999999"/>
    <s v=""/>
    <x v="985"/>
    <s v="X"/>
    <n v="0"/>
    <s v="@FM@"/>
    <s v="07"/>
    <s v=""/>
    <s v="043545631"/>
    <s v=""/>
    <s v=""/>
    <n v="1261.1400000000001"/>
    <d v="2025-05-07T00:00:00"/>
    <d v="2025-12-31T00:00:00"/>
    <n v="7"/>
    <n v="2"/>
    <n v="4"/>
    <n v="0"/>
    <n v="0.2857142857142857"/>
    <x v="2"/>
    <x v="2"/>
  </r>
  <r>
    <m/>
    <m/>
    <x v="1076"/>
    <x v="2"/>
    <s v="0800"/>
    <s v=""/>
    <d v="2025-05-07T00:00:00"/>
    <m/>
    <m/>
    <m/>
    <s v="40001103"/>
    <s v="קרביץ )4791( בעמ"/>
    <s v="510674039"/>
    <s v="3"/>
    <n v="1644.92"/>
    <s v="ILS"/>
    <n v="1644.92"/>
    <n v="0"/>
    <n v="0"/>
    <n v="0"/>
    <n v="1644.92"/>
    <s v=""/>
    <x v="986"/>
    <s v=""/>
    <n v="0"/>
    <s v="@FM@"/>
    <s v="23"/>
    <s v="57"/>
    <s v="043545631"/>
    <s v=""/>
    <s v="עומר הדס הנדלסמן"/>
    <n v="1644.92"/>
    <d v="2025-05-07T00:00:00"/>
    <d v="2025-12-31T00:00:00"/>
    <n v="7"/>
    <n v="2"/>
    <n v="4"/>
    <n v="0"/>
    <n v="0.2857142857142857"/>
    <x v="2"/>
    <x v="2"/>
  </r>
  <r>
    <m/>
    <m/>
    <x v="1077"/>
    <x v="0"/>
    <s v="0800"/>
    <s v=""/>
    <d v="2025-05-07T00:00:00"/>
    <m/>
    <m/>
    <m/>
    <s v="40376926"/>
    <s v="ברורמן עדנה"/>
    <s v="028900124"/>
    <s v="3"/>
    <n v="142.78"/>
    <s v="ILS"/>
    <n v="142.78"/>
    <n v="0"/>
    <n v="0"/>
    <n v="0"/>
    <n v="142.78"/>
    <s v=""/>
    <x v="987"/>
    <s v=""/>
    <n v="0"/>
    <s v="@FM@"/>
    <s v="23"/>
    <s v="57"/>
    <s v="043545631"/>
    <s v=""/>
    <s v="עומר הדס הנדלסמן"/>
    <n v="142.78"/>
    <d v="2025-05-07T00:00:00"/>
    <d v="2025-12-31T00:00:00"/>
    <n v="7"/>
    <n v="2"/>
    <n v="4"/>
    <n v="0"/>
    <n v="0.2857142857142857"/>
    <x v="2"/>
    <x v="2"/>
  </r>
  <r>
    <m/>
    <m/>
    <x v="1078"/>
    <x v="0"/>
    <s v="0800"/>
    <s v=""/>
    <d v="2025-05-11T00:00:00"/>
    <m/>
    <m/>
    <m/>
    <s v="40001103"/>
    <s v="קרביץ )4791( בעמ"/>
    <s v="510674039"/>
    <s v="3"/>
    <n v="4706.75"/>
    <s v="ILS"/>
    <n v="4706.75"/>
    <n v="0"/>
    <n v="0"/>
    <n v="0"/>
    <n v="4868.01"/>
    <s v=""/>
    <x v="988"/>
    <s v="X"/>
    <n v="0"/>
    <s v="@FM@"/>
    <s v="07"/>
    <s v=""/>
    <s v="043545631"/>
    <s v=""/>
    <s v="רחלי גרינברג"/>
    <n v="4706.75"/>
    <d v="2025-05-11T00:00:00"/>
    <d v="2025-12-31T00:00:00"/>
    <n v="7"/>
    <n v="2"/>
    <n v="4"/>
    <n v="0"/>
    <n v="0.2857142857142857"/>
    <x v="2"/>
    <x v="2"/>
  </r>
  <r>
    <m/>
    <m/>
    <x v="1079"/>
    <x v="2"/>
    <s v="0800"/>
    <s v=""/>
    <d v="2025-05-11T00:00:00"/>
    <m/>
    <m/>
    <m/>
    <s v="40000972"/>
    <s v="מיילור מירה"/>
    <s v="057750424"/>
    <s v="3"/>
    <n v="59000"/>
    <s v="ILS"/>
    <n v="59000"/>
    <n v="0"/>
    <n v="0"/>
    <n v="0"/>
    <n v="59000"/>
    <s v=""/>
    <x v="989"/>
    <s v=""/>
    <n v="0"/>
    <s v="@FM@"/>
    <s v="99"/>
    <s v=""/>
    <s v="043545631"/>
    <s v=""/>
    <s v="דליה בנימין"/>
    <n v="59000"/>
    <d v="2025-05-11T00:00:00"/>
    <d v="2025-12-31T00:00:00"/>
    <n v="7"/>
    <n v="2"/>
    <n v="4"/>
    <n v="0"/>
    <n v="0.2857142857142857"/>
    <x v="2"/>
    <x v="2"/>
  </r>
  <r>
    <m/>
    <m/>
    <x v="1080"/>
    <x v="0"/>
    <s v="0800"/>
    <s v=""/>
    <d v="2025-05-11T00:00:00"/>
    <m/>
    <m/>
    <m/>
    <s v="40001608"/>
    <s v="חיון טכנולוגיות בע&quot;מ"/>
    <s v="520041930"/>
    <s v="3"/>
    <n v="6258.29"/>
    <s v="ILS"/>
    <n v="6258.29"/>
    <n v="0"/>
    <n v="0"/>
    <n v="0"/>
    <n v="6088.45"/>
    <s v=""/>
    <x v="990"/>
    <s v="X"/>
    <n v="0"/>
    <s v="@FM@"/>
    <s v="07"/>
    <s v=""/>
    <s v="043545631"/>
    <s v=""/>
    <s v="נפתלי ג'רפי"/>
    <n v="6258.29"/>
    <d v="2025-05-11T00:00:00"/>
    <d v="2025-12-31T00:00:00"/>
    <n v="7"/>
    <n v="2"/>
    <n v="4"/>
    <n v="0"/>
    <n v="0.2857142857142857"/>
    <x v="2"/>
    <x v="2"/>
  </r>
  <r>
    <m/>
    <m/>
    <x v="1081"/>
    <x v="2"/>
    <s v="0800"/>
    <s v=""/>
    <d v="2025-05-11T00:00:00"/>
    <m/>
    <m/>
    <m/>
    <s v="40818125"/>
    <s v="היפר רוזנפלד ש.מ. (2012) בע&quot;מ"/>
    <s v="514779065"/>
    <s v="3"/>
    <n v="885"/>
    <s v="ILS"/>
    <n v="885"/>
    <n v="0"/>
    <n v="0"/>
    <n v="0"/>
    <n v="885"/>
    <s v=""/>
    <x v="991"/>
    <s v=""/>
    <n v="0"/>
    <s v="@FM@"/>
    <s v="23"/>
    <s v="57"/>
    <s v="043545631"/>
    <s v=""/>
    <s v="עומר הדס הנדלסמן"/>
    <n v="885"/>
    <d v="2025-05-11T00:00:00"/>
    <d v="2025-12-31T00:00:00"/>
    <n v="7"/>
    <n v="2"/>
    <n v="4"/>
    <n v="0"/>
    <n v="0.2857142857142857"/>
    <x v="2"/>
    <x v="2"/>
  </r>
  <r>
    <m/>
    <m/>
    <x v="1082"/>
    <x v="2"/>
    <s v="0800"/>
    <s v=""/>
    <d v="2025-05-12T00:00:00"/>
    <m/>
    <m/>
    <m/>
    <s v="40007105"/>
    <s v="דפוסית דפוס והוצאה לאור בע&quot;מ"/>
    <s v="512158122"/>
    <s v="3"/>
    <n v="4543"/>
    <s v="ILS"/>
    <n v="4543"/>
    <n v="100"/>
    <n v="4543"/>
    <n v="4543"/>
    <n v="0"/>
    <s v=""/>
    <x v="992"/>
    <s v=""/>
    <n v="0"/>
    <s v="@FM@"/>
    <s v="23"/>
    <s v="57"/>
    <s v="043545631"/>
    <s v=""/>
    <s v="טלי בוהדנה"/>
    <n v="0"/>
    <d v="2025-05-12T00:00:00"/>
    <d v="2025-12-31T00:00:00"/>
    <n v="7"/>
    <n v="2"/>
    <n v="4"/>
    <n v="100"/>
    <n v="0.2857142857142857"/>
    <x v="2"/>
    <x v="2"/>
  </r>
  <r>
    <m/>
    <m/>
    <x v="1083"/>
    <x v="0"/>
    <s v="0800"/>
    <s v=""/>
    <d v="2025-05-12T00:00:00"/>
    <m/>
    <m/>
    <m/>
    <s v="40167927"/>
    <s v="איקן - מס בע&quot;מ"/>
    <s v="512495706"/>
    <s v="3"/>
    <n v="112450.37"/>
    <s v="ILS"/>
    <n v="112450.37"/>
    <n v="0"/>
    <n v="0"/>
    <n v="0"/>
    <n v="112450.37"/>
    <s v=""/>
    <x v="993"/>
    <s v=""/>
    <n v="0"/>
    <s v="@FM@"/>
    <s v="07"/>
    <s v=""/>
    <s v="043545631"/>
    <s v=""/>
    <s v="דנה אוטמזגין"/>
    <n v="112450.37"/>
    <d v="2025-05-12T00:00:00"/>
    <d v="2025-12-31T00:00:00"/>
    <n v="7"/>
    <n v="2"/>
    <n v="4"/>
    <n v="0"/>
    <n v="0.2857142857142857"/>
    <x v="2"/>
    <x v="2"/>
  </r>
  <r>
    <m/>
    <m/>
    <x v="1084"/>
    <x v="0"/>
    <s v="0800"/>
    <s v=""/>
    <d v="2025-05-12T00:00:00"/>
    <m/>
    <m/>
    <m/>
    <s v="42101624"/>
    <s v="ליברמן משה"/>
    <s v="022278147"/>
    <s v="3"/>
    <n v="140710.41"/>
    <s v="ILS"/>
    <n v="140710.41"/>
    <n v="0"/>
    <n v="0"/>
    <n v="0"/>
    <n v="140710.41"/>
    <s v=""/>
    <x v="994"/>
    <s v=""/>
    <n v="0"/>
    <s v="@FM@"/>
    <s v="07"/>
    <s v=""/>
    <s v="043545631"/>
    <s v=""/>
    <s v="דנה אוטמזגין"/>
    <n v="140710.41"/>
    <d v="2025-05-12T00:00:00"/>
    <d v="2025-12-31T00:00:00"/>
    <n v="7"/>
    <n v="2"/>
    <n v="4"/>
    <n v="0"/>
    <n v="0.2857142857142857"/>
    <x v="2"/>
    <x v="2"/>
  </r>
  <r>
    <m/>
    <m/>
    <x v="1085"/>
    <x v="0"/>
    <s v="0800"/>
    <s v=""/>
    <d v="2025-05-12T00:00:00"/>
    <m/>
    <m/>
    <m/>
    <s v="40001212"/>
    <s v="שחר - מוצרי נייר בע&quot;מ"/>
    <s v="511219933"/>
    <s v="3"/>
    <n v="38062.080000000002"/>
    <s v="ILS"/>
    <n v="38062.080000000002"/>
    <n v="50"/>
    <n v="38062.080000000002"/>
    <n v="19349.64"/>
    <n v="19396.099999999999"/>
    <s v=""/>
    <x v="995"/>
    <s v="X"/>
    <n v="0"/>
    <s v="@FM@"/>
    <s v="07"/>
    <s v=""/>
    <s v="043545631"/>
    <s v=""/>
    <s v="סאלח ח'יר"/>
    <n v="19031.04"/>
    <d v="2025-05-12T00:00:00"/>
    <d v="2025-12-31T00:00:00"/>
    <n v="7"/>
    <n v="2"/>
    <n v="4"/>
    <n v="50"/>
    <n v="0.2857142857142857"/>
    <x v="2"/>
    <x v="2"/>
  </r>
  <r>
    <m/>
    <m/>
    <x v="1086"/>
    <x v="0"/>
    <s v="0800"/>
    <s v=""/>
    <d v="2025-05-12T00:00:00"/>
    <m/>
    <m/>
    <m/>
    <s v="40001212"/>
    <s v="שחר - מוצרי נייר בע&quot;מ"/>
    <s v="511219933"/>
    <s v=""/>
    <n v="3171.84"/>
    <s v="ILS"/>
    <n v="3171.84"/>
    <n v="0"/>
    <n v="0"/>
    <n v="0"/>
    <n v="0"/>
    <s v="X"/>
    <x v="996"/>
    <s v="X"/>
    <n v="0"/>
    <s v="@FM@"/>
    <s v="07"/>
    <s v=""/>
    <s v="043545631"/>
    <s v=""/>
    <s v="נפתלי ג'רפי"/>
    <n v="3171.84"/>
    <d v="2025-05-12T00:00:00"/>
    <d v="2025-12-31T00:00:00"/>
    <n v="7"/>
    <n v="2"/>
    <n v="4"/>
    <n v="0"/>
    <n v="0.2857142857142857"/>
    <x v="2"/>
    <x v="2"/>
  </r>
  <r>
    <m/>
    <m/>
    <x v="1087"/>
    <x v="0"/>
    <s v="0800"/>
    <s v=""/>
    <d v="2025-05-12T00:00:00"/>
    <m/>
    <m/>
    <m/>
    <s v="40001212"/>
    <s v="שחר - מוצרי נייר בע&quot;מ"/>
    <s v="511219933"/>
    <s v="3"/>
    <n v="45674.5"/>
    <s v="ILS"/>
    <n v="45674.5"/>
    <n v="0"/>
    <n v="0"/>
    <n v="0"/>
    <n v="46550.63"/>
    <s v=""/>
    <x v="997"/>
    <s v="X"/>
    <n v="0"/>
    <s v="@FM@"/>
    <s v="07"/>
    <s v=""/>
    <s v="043545631"/>
    <s v=""/>
    <s v="אמיר סרחאן"/>
    <n v="45674.5"/>
    <d v="2025-05-12T00:00:00"/>
    <d v="2025-12-31T00:00:00"/>
    <n v="7"/>
    <n v="2"/>
    <n v="4"/>
    <n v="0"/>
    <n v="0.2857142857142857"/>
    <x v="2"/>
    <x v="2"/>
  </r>
  <r>
    <m/>
    <m/>
    <x v="1088"/>
    <x v="2"/>
    <s v="0800"/>
    <s v=""/>
    <d v="2025-05-14T00:00:00"/>
    <m/>
    <m/>
    <m/>
    <s v="41035408"/>
    <s v="נוי אסף"/>
    <s v="029419397"/>
    <s v="3"/>
    <n v="4543"/>
    <s v="ILS"/>
    <n v="4543"/>
    <n v="0"/>
    <n v="0"/>
    <n v="0"/>
    <n v="4543"/>
    <s v=""/>
    <x v="998"/>
    <s v=""/>
    <n v="0"/>
    <s v="@FM@"/>
    <s v="23"/>
    <s v="57"/>
    <s v="043545631"/>
    <s v=""/>
    <s v="עידן אילן"/>
    <n v="4543"/>
    <d v="2025-05-14T00:00:00"/>
    <d v="2025-12-31T00:00:00"/>
    <n v="7"/>
    <n v="2"/>
    <n v="4"/>
    <n v="0"/>
    <n v="0.2857142857142857"/>
    <x v="2"/>
    <x v="2"/>
  </r>
  <r>
    <m/>
    <m/>
    <x v="1089"/>
    <x v="2"/>
    <s v="0800"/>
    <s v=""/>
    <d v="2025-05-14T00:00:00"/>
    <m/>
    <m/>
    <m/>
    <s v="40242817"/>
    <s v="אמיר מן עמי שנער, אדריכלים ומתכנני"/>
    <s v="511737322"/>
    <s v="3"/>
    <n v="4999.99"/>
    <s v="ILS"/>
    <n v="4999.99"/>
    <n v="0"/>
    <n v="0"/>
    <n v="0"/>
    <n v="4999.99"/>
    <s v=""/>
    <x v="999"/>
    <s v=""/>
    <n v="0"/>
    <s v="@FM@"/>
    <s v="23"/>
    <s v="57"/>
    <s v="043545631"/>
    <s v=""/>
    <s v="נתנאלה בן דוד"/>
    <n v="4999.99"/>
    <d v="2025-05-14T00:00:00"/>
    <d v="2025-12-31T00:00:00"/>
    <n v="7"/>
    <n v="2"/>
    <n v="4"/>
    <n v="0"/>
    <n v="0.2857142857142857"/>
    <x v="2"/>
    <x v="2"/>
  </r>
  <r>
    <m/>
    <m/>
    <x v="1090"/>
    <x v="0"/>
    <s v="0800"/>
    <s v=""/>
    <d v="2025-05-14T00:00:00"/>
    <m/>
    <m/>
    <m/>
    <s v="40001103"/>
    <s v="קרביץ )4791( בעמ"/>
    <s v="510674039"/>
    <s v="3"/>
    <n v="52625.39"/>
    <s v="ILS"/>
    <n v="52625.39"/>
    <n v="0"/>
    <n v="0"/>
    <n v="0"/>
    <n v="54428.31"/>
    <s v=""/>
    <x v="938"/>
    <s v="X"/>
    <n v="0"/>
    <s v="@FM@"/>
    <s v="07"/>
    <s v=""/>
    <s v="043545631"/>
    <s v=""/>
    <s v="אברהם לוי"/>
    <n v="52625.39"/>
    <d v="2025-05-14T00:00:00"/>
    <d v="2025-12-31T00:00:00"/>
    <n v="7"/>
    <n v="2"/>
    <n v="4"/>
    <n v="0"/>
    <n v="0.2857142857142857"/>
    <x v="2"/>
    <x v="2"/>
  </r>
  <r>
    <m/>
    <m/>
    <x v="1091"/>
    <x v="0"/>
    <s v="0800"/>
    <s v=""/>
    <d v="2025-05-14T00:00:00"/>
    <m/>
    <m/>
    <m/>
    <s v="40507468"/>
    <s v="פלייסקייפ בע&quot;מ"/>
    <s v="514618503"/>
    <s v="3"/>
    <n v="146910"/>
    <s v="ILS"/>
    <n v="146910"/>
    <n v="0"/>
    <n v="0"/>
    <n v="0"/>
    <n v="146910"/>
    <s v=""/>
    <x v="993"/>
    <s v=""/>
    <n v="0"/>
    <s v="@FM@"/>
    <s v="07"/>
    <s v=""/>
    <s v="043545631"/>
    <s v=""/>
    <s v="דנה אוטמזגין"/>
    <n v="146910"/>
    <d v="2025-05-14T00:00:00"/>
    <d v="2025-12-31T00:00:00"/>
    <n v="7"/>
    <n v="2"/>
    <n v="4"/>
    <n v="0"/>
    <n v="0.2857142857142857"/>
    <x v="2"/>
    <x v="2"/>
  </r>
  <r>
    <m/>
    <m/>
    <x v="1092"/>
    <x v="2"/>
    <s v="0800"/>
    <s v=""/>
    <d v="2025-05-19T00:00:00"/>
    <m/>
    <m/>
    <m/>
    <s v="41348576"/>
    <s v="קרגיברס ישראל (ע&quot;ר)"/>
    <s v=""/>
    <s v="3"/>
    <n v="1500"/>
    <s v="ILS"/>
    <n v="1500"/>
    <n v="0"/>
    <n v="0"/>
    <n v="0"/>
    <n v="1500"/>
    <s v=""/>
    <x v="1000"/>
    <s v=""/>
    <n v="0"/>
    <s v="@FM@"/>
    <s v="23"/>
    <s v="57"/>
    <s v="043545631"/>
    <s v=""/>
    <s v=""/>
    <n v="1500"/>
    <d v="2025-05-19T00:00:00"/>
    <d v="2025-12-31T00:00:00"/>
    <n v="7"/>
    <n v="2"/>
    <n v="4"/>
    <n v="0"/>
    <n v="0.2857142857142857"/>
    <x v="2"/>
    <x v="2"/>
  </r>
  <r>
    <m/>
    <m/>
    <x v="1093"/>
    <x v="2"/>
    <s v="0800"/>
    <s v=""/>
    <d v="2025-05-19T00:00:00"/>
    <m/>
    <m/>
    <m/>
    <s v="40004065"/>
    <s v="תורגמן צרלי"/>
    <s v="057206815"/>
    <s v="3"/>
    <n v="4999.8900000000003"/>
    <s v="ILS"/>
    <n v="4999.8900000000003"/>
    <n v="0"/>
    <n v="0"/>
    <n v="0"/>
    <n v="4999.8900000000003"/>
    <s v=""/>
    <x v="1001"/>
    <s v=""/>
    <n v="0"/>
    <s v="@FM@"/>
    <s v="23"/>
    <s v="57"/>
    <s v="043545631"/>
    <s v=""/>
    <s v="הדס לוגסי זקו"/>
    <n v="4999.8900000000003"/>
    <d v="2025-05-19T00:00:00"/>
    <d v="2025-12-31T00:00:00"/>
    <n v="7"/>
    <n v="2"/>
    <n v="4"/>
    <n v="0"/>
    <n v="0.2857142857142857"/>
    <x v="2"/>
    <x v="2"/>
  </r>
  <r>
    <m/>
    <m/>
    <x v="1094"/>
    <x v="0"/>
    <s v="0800"/>
    <s v=""/>
    <d v="2025-05-19T00:00:00"/>
    <m/>
    <m/>
    <m/>
    <s v="40364068"/>
    <s v="או.די. אופיס דיזיין בע&quot;מ"/>
    <s v="513767426"/>
    <s v="3"/>
    <n v="29984.45"/>
    <s v="ILS"/>
    <n v="29984.45"/>
    <n v="0"/>
    <n v="0"/>
    <n v="0"/>
    <n v="28577.23"/>
    <s v=""/>
    <x v="1002"/>
    <s v="X"/>
    <n v="0"/>
    <s v="@FM@"/>
    <s v="07"/>
    <s v=""/>
    <s v="043545631"/>
    <s v=""/>
    <s v="סאלח ח'יר"/>
    <n v="29984.45"/>
    <d v="2025-05-19T00:00:00"/>
    <d v="2025-12-31T00:00:00"/>
    <n v="7"/>
    <n v="2"/>
    <n v="4"/>
    <n v="0"/>
    <n v="0.2857142857142857"/>
    <x v="2"/>
    <x v="2"/>
  </r>
  <r>
    <m/>
    <m/>
    <x v="1095"/>
    <x v="2"/>
    <s v="0800"/>
    <s v=""/>
    <d v="2025-05-19T00:00:00"/>
    <m/>
    <m/>
    <m/>
    <s v="42906579"/>
    <s v="קובלט סחר בע&quot;מ"/>
    <s v="515318665"/>
    <s v="3"/>
    <n v="2790"/>
    <s v="ILS"/>
    <n v="2790"/>
    <n v="0"/>
    <n v="0"/>
    <n v="0"/>
    <n v="2790"/>
    <s v=""/>
    <x v="1003"/>
    <s v=""/>
    <n v="0"/>
    <s v="@FM@"/>
    <s v="23"/>
    <s v="57"/>
    <s v="043545631"/>
    <s v=""/>
    <s v="עומר הדס הנדלסמן"/>
    <n v="2790"/>
    <d v="2025-05-19T00:00:00"/>
    <d v="2025-12-31T00:00:00"/>
    <n v="7"/>
    <n v="2"/>
    <n v="4"/>
    <n v="0"/>
    <n v="0.2857142857142857"/>
    <x v="2"/>
    <x v="2"/>
  </r>
  <r>
    <m/>
    <m/>
    <x v="1096"/>
    <x v="0"/>
    <s v="0800"/>
    <s v=""/>
    <d v="2025-05-19T00:00:00"/>
    <m/>
    <m/>
    <m/>
    <s v="40376926"/>
    <s v="ברורמן עדנה"/>
    <s v="028900124"/>
    <s v="3"/>
    <n v="532.17999999999995"/>
    <s v="ILS"/>
    <n v="532.17999999999995"/>
    <n v="0"/>
    <n v="0"/>
    <n v="0"/>
    <n v="532.17999999999995"/>
    <s v=""/>
    <x v="1004"/>
    <s v=""/>
    <n v="0"/>
    <s v="@FM@"/>
    <s v="23"/>
    <s v="57"/>
    <s v="043545631"/>
    <s v=""/>
    <s v="סאלח ח'יר"/>
    <n v="532.17999999999995"/>
    <d v="2025-05-19T00:00:00"/>
    <d v="2025-12-31T00:00:00"/>
    <n v="7"/>
    <n v="2"/>
    <n v="4"/>
    <n v="0"/>
    <n v="0.2857142857142857"/>
    <x v="2"/>
    <x v="2"/>
  </r>
  <r>
    <m/>
    <m/>
    <x v="1097"/>
    <x v="0"/>
    <s v="0800"/>
    <s v=""/>
    <d v="2025-05-19T00:00:00"/>
    <m/>
    <m/>
    <m/>
    <s v="40001212"/>
    <s v="שחר - מוצרי נייר בע&quot;מ"/>
    <s v="511219933"/>
    <s v="3"/>
    <n v="38062.080000000002"/>
    <s v="ILS"/>
    <n v="38062.080000000002"/>
    <n v="0"/>
    <n v="0"/>
    <n v="0"/>
    <n v="38792.19"/>
    <s v=""/>
    <x v="1005"/>
    <s v="X"/>
    <n v="0"/>
    <s v="@FM@"/>
    <s v="07"/>
    <s v=""/>
    <s v="043545631"/>
    <s v=""/>
    <s v="חביב עזרן"/>
    <n v="38062.080000000002"/>
    <d v="2025-05-19T00:00:00"/>
    <d v="2025-12-31T00:00:00"/>
    <n v="7"/>
    <n v="2"/>
    <n v="4"/>
    <n v="0"/>
    <n v="0.2857142857142857"/>
    <x v="2"/>
    <x v="2"/>
  </r>
  <r>
    <m/>
    <m/>
    <x v="1098"/>
    <x v="2"/>
    <s v="0800"/>
    <s v=""/>
    <d v="2025-05-19T00:00:00"/>
    <m/>
    <m/>
    <m/>
    <s v="40004904"/>
    <s v="ברון - או קיי ציוד מטבח למקצוענים ב"/>
    <s v="512583923"/>
    <s v="3"/>
    <n v="2207.88"/>
    <s v="ILS"/>
    <n v="2207.88"/>
    <n v="85.66"/>
    <n v="2009.17"/>
    <n v="1891.17"/>
    <n v="198.71"/>
    <s v=""/>
    <x v="1006"/>
    <s v=""/>
    <n v="0"/>
    <s v="@FM@"/>
    <s v="23"/>
    <s v="57"/>
    <s v="043545631"/>
    <s v=""/>
    <s v="דסליין זאודו"/>
    <n v="198.71"/>
    <d v="2025-05-19T00:00:00"/>
    <d v="2025-12-31T00:00:00"/>
    <n v="7"/>
    <n v="2"/>
    <n v="4"/>
    <n v="85.66"/>
    <n v="0.2857142857142857"/>
    <x v="2"/>
    <x v="2"/>
  </r>
  <r>
    <m/>
    <m/>
    <x v="1099"/>
    <x v="0"/>
    <s v="0800"/>
    <s v=""/>
    <d v="2025-05-19T00:00:00"/>
    <m/>
    <m/>
    <m/>
    <s v="40376926"/>
    <s v="ברורמן עדנה"/>
    <s v="028900124"/>
    <s v="3"/>
    <n v="95.58"/>
    <s v="ILS"/>
    <n v="95.58"/>
    <n v="100"/>
    <n v="95.58"/>
    <n v="95.58"/>
    <n v="0"/>
    <s v=""/>
    <x v="1007"/>
    <s v=""/>
    <n v="0"/>
    <s v="@FM@"/>
    <s v="23"/>
    <s v="57"/>
    <s v="043545631"/>
    <s v=""/>
    <s v="רחלי גרינברג"/>
    <n v="0"/>
    <d v="2025-05-19T00:00:00"/>
    <d v="2025-12-31T00:00:00"/>
    <n v="7"/>
    <n v="2"/>
    <n v="4"/>
    <n v="100"/>
    <n v="0.2857142857142857"/>
    <x v="2"/>
    <x v="2"/>
  </r>
  <r>
    <m/>
    <m/>
    <x v="1100"/>
    <x v="0"/>
    <s v="0800"/>
    <s v=""/>
    <d v="2025-05-19T00:00:00"/>
    <m/>
    <m/>
    <m/>
    <s v="40001103"/>
    <s v="קרביץ )4791( בעמ"/>
    <s v="510674039"/>
    <s v="3"/>
    <n v="16371.26"/>
    <s v="ILS"/>
    <n v="16371.26"/>
    <n v="46.38"/>
    <n v="7593.3"/>
    <n v="7593.3"/>
    <n v="9078.7000000000007"/>
    <s v=""/>
    <x v="1008"/>
    <s v="X"/>
    <n v="0"/>
    <s v="@FM@"/>
    <s v="07"/>
    <s v=""/>
    <s v="043545631"/>
    <s v=""/>
    <s v="אברהם לוי"/>
    <n v="8777.9599999999991"/>
    <d v="2025-05-19T00:00:00"/>
    <d v="2025-12-31T00:00:00"/>
    <n v="7"/>
    <n v="2"/>
    <n v="4"/>
    <n v="46.38"/>
    <n v="0.2857142857142857"/>
    <x v="2"/>
    <x v="2"/>
  </r>
  <r>
    <m/>
    <m/>
    <x v="1101"/>
    <x v="2"/>
    <s v="0800"/>
    <s v=""/>
    <d v="2025-05-19T00:00:00"/>
    <m/>
    <m/>
    <m/>
    <s v="40818125"/>
    <s v="היפר רוזנפלד ש.מ. (2012) בע&quot;מ"/>
    <s v="514779065"/>
    <s v="3"/>
    <n v="1795.96"/>
    <s v="ILS"/>
    <n v="1795.96"/>
    <n v="100"/>
    <n v="1795.96"/>
    <n v="1795.96"/>
    <n v="0"/>
    <s v=""/>
    <x v="1009"/>
    <s v=""/>
    <n v="0"/>
    <s v="@FM@"/>
    <s v="23"/>
    <s v="57"/>
    <s v="043545631"/>
    <s v=""/>
    <s v="אברהם לוי"/>
    <n v="0"/>
    <d v="2025-05-19T00:00:00"/>
    <d v="2025-12-31T00:00:00"/>
    <n v="7"/>
    <n v="2"/>
    <n v="4"/>
    <n v="100"/>
    <n v="0.2857142857142857"/>
    <x v="2"/>
    <x v="2"/>
  </r>
  <r>
    <m/>
    <m/>
    <x v="1102"/>
    <x v="0"/>
    <s v="0800"/>
    <s v=""/>
    <d v="2025-05-19T00:00:00"/>
    <m/>
    <m/>
    <m/>
    <s v="40001575"/>
    <s v="קולמוס ביט (2002)  בע&quot;מ"/>
    <s v="513325472"/>
    <s v="3"/>
    <n v="2046.07"/>
    <s v="ILS"/>
    <n v="2046.07"/>
    <n v="0"/>
    <n v="0"/>
    <n v="0"/>
    <n v="2149.5300000000002"/>
    <s v=""/>
    <x v="1010"/>
    <s v="X"/>
    <n v="0"/>
    <s v="@FM@"/>
    <s v="07"/>
    <s v=""/>
    <s v="043545631"/>
    <s v=""/>
    <s v="הדר גור"/>
    <n v="2046.07"/>
    <d v="2025-05-19T00:00:00"/>
    <d v="2025-12-31T00:00:00"/>
    <n v="7"/>
    <n v="2"/>
    <n v="4"/>
    <n v="0"/>
    <n v="0.2857142857142857"/>
    <x v="2"/>
    <x v="2"/>
  </r>
  <r>
    <m/>
    <m/>
    <x v="1103"/>
    <x v="0"/>
    <s v="0800"/>
    <s v=""/>
    <d v="2025-05-19T00:00:00"/>
    <m/>
    <m/>
    <m/>
    <s v="40005151"/>
    <s v="צילומעתיק בעמ"/>
    <s v="520041880"/>
    <s v="3"/>
    <n v="52199.66"/>
    <s v="ILS"/>
    <n v="52199.66"/>
    <n v="50"/>
    <n v="26099.83"/>
    <n v="26734.2"/>
    <n v="25337.08"/>
    <s v=""/>
    <x v="1011"/>
    <s v="X"/>
    <n v="0"/>
    <s v="@FM@"/>
    <s v="07"/>
    <s v=""/>
    <s v="043545631"/>
    <s v=""/>
    <s v="חביב עזרן"/>
    <n v="26099.83"/>
    <d v="2025-05-19T00:00:00"/>
    <d v="2025-12-31T00:00:00"/>
    <n v="7"/>
    <n v="2"/>
    <n v="4"/>
    <n v="50"/>
    <n v="0.2857142857142857"/>
    <x v="2"/>
    <x v="2"/>
  </r>
  <r>
    <m/>
    <m/>
    <x v="1104"/>
    <x v="2"/>
    <s v="0800"/>
    <s v=""/>
    <d v="2025-05-21T00:00:00"/>
    <m/>
    <m/>
    <m/>
    <s v="40001103"/>
    <s v="קרביץ )4791( בעמ"/>
    <s v="510674039"/>
    <s v="3"/>
    <n v="9630.68"/>
    <s v="ILS"/>
    <n v="9630.68"/>
    <n v="0"/>
    <n v="0"/>
    <n v="0"/>
    <n v="9630.68"/>
    <s v=""/>
    <x v="1012"/>
    <s v=""/>
    <n v="0"/>
    <s v="@FM@"/>
    <s v="23"/>
    <s v="57"/>
    <s v="043545631"/>
    <s v=""/>
    <s v="הדר גור"/>
    <n v="9630.68"/>
    <d v="2025-05-21T00:00:00"/>
    <d v="2025-12-31T00:00:00"/>
    <n v="7"/>
    <n v="2"/>
    <n v="4"/>
    <n v="0"/>
    <n v="0.2857142857142857"/>
    <x v="2"/>
    <x v="2"/>
  </r>
  <r>
    <m/>
    <m/>
    <x v="1105"/>
    <x v="0"/>
    <s v="0800"/>
    <s v=""/>
    <d v="2025-05-21T00:00:00"/>
    <m/>
    <m/>
    <m/>
    <s v="40001575"/>
    <s v="קולמוס ביט (2002)  בע&quot;מ"/>
    <s v="513325472"/>
    <s v="3"/>
    <n v="1200.5899999999999"/>
    <s v="ILS"/>
    <n v="1200.5899999999999"/>
    <n v="0"/>
    <n v="0"/>
    <n v="0"/>
    <n v="1261.3"/>
    <s v=""/>
    <x v="1013"/>
    <s v="X"/>
    <n v="0"/>
    <s v="@FM@"/>
    <s v="07"/>
    <s v=""/>
    <s v="043545631"/>
    <s v=""/>
    <s v="בת אל בן שושן כהן"/>
    <n v="1200.5899999999999"/>
    <d v="2025-05-21T00:00:00"/>
    <d v="2025-12-31T00:00:00"/>
    <n v="7"/>
    <n v="2"/>
    <n v="4"/>
    <n v="0"/>
    <n v="0.2857142857142857"/>
    <x v="2"/>
    <x v="2"/>
  </r>
  <r>
    <m/>
    <m/>
    <x v="1106"/>
    <x v="0"/>
    <s v="0800"/>
    <s v=""/>
    <d v="2025-05-21T00:00:00"/>
    <m/>
    <m/>
    <m/>
    <s v="40001575"/>
    <s v="קולמוס ביט (2002)  בע&quot;מ"/>
    <s v="513325472"/>
    <s v="3"/>
    <n v="2533.63"/>
    <s v="ILS"/>
    <n v="2533.63"/>
    <n v="0"/>
    <n v="0"/>
    <n v="0"/>
    <n v="2632.42"/>
    <s v=""/>
    <x v="1014"/>
    <s v="X"/>
    <n v="0"/>
    <s v="@FM@"/>
    <s v="07"/>
    <s v=""/>
    <s v="043545631"/>
    <s v=""/>
    <s v="הדר גור"/>
    <n v="2505.73"/>
    <d v="2025-05-21T00:00:00"/>
    <d v="2025-12-31T00:00:00"/>
    <n v="7"/>
    <n v="2"/>
    <n v="4"/>
    <n v="0"/>
    <n v="0.2857142857142857"/>
    <x v="2"/>
    <x v="2"/>
  </r>
  <r>
    <m/>
    <m/>
    <x v="1107"/>
    <x v="0"/>
    <s v="0800"/>
    <s v=""/>
    <d v="2025-05-21T00:00:00"/>
    <m/>
    <m/>
    <m/>
    <s v="40001103"/>
    <s v="קרביץ )4791( בעמ"/>
    <s v="510674039"/>
    <s v="3"/>
    <n v="9719.1"/>
    <s v="ILS"/>
    <n v="9719.1"/>
    <n v="0"/>
    <n v="0"/>
    <n v="0"/>
    <n v="10052.06"/>
    <s v=""/>
    <x v="1015"/>
    <s v="X"/>
    <n v="0"/>
    <s v="@FM@"/>
    <s v="07"/>
    <s v=""/>
    <s v="043545631"/>
    <s v=""/>
    <s v="סאלח ח'יר"/>
    <n v="9719.1"/>
    <d v="2025-05-21T00:00:00"/>
    <d v="2025-12-31T00:00:00"/>
    <n v="7"/>
    <n v="2"/>
    <n v="4"/>
    <n v="0"/>
    <n v="0.2857142857142857"/>
    <x v="2"/>
    <x v="2"/>
  </r>
  <r>
    <m/>
    <m/>
    <x v="1108"/>
    <x v="0"/>
    <s v="0800"/>
    <s v=""/>
    <d v="2025-05-21T00:00:00"/>
    <m/>
    <m/>
    <m/>
    <s v="40001103"/>
    <s v="קרביץ )4791( בעמ"/>
    <s v="510674039"/>
    <s v="3"/>
    <n v="23364"/>
    <s v="ILS"/>
    <n v="23364"/>
    <n v="0"/>
    <n v="0"/>
    <n v="0"/>
    <n v="24164.45"/>
    <s v=""/>
    <x v="1016"/>
    <s v="X"/>
    <n v="0"/>
    <s v="@FM@"/>
    <s v="07"/>
    <s v=""/>
    <s v="043545631"/>
    <s v=""/>
    <s v="חביב עזרן"/>
    <n v="23364"/>
    <d v="2025-05-21T00:00:00"/>
    <d v="2025-12-31T00:00:00"/>
    <n v="7"/>
    <n v="2"/>
    <n v="4"/>
    <n v="0"/>
    <n v="0.2857142857142857"/>
    <x v="2"/>
    <x v="2"/>
  </r>
  <r>
    <m/>
    <m/>
    <x v="1109"/>
    <x v="2"/>
    <s v="0800"/>
    <s v=""/>
    <d v="2025-05-21T00:00:00"/>
    <m/>
    <m/>
    <m/>
    <s v="40005174"/>
    <s v="בלנד שפות"/>
    <s v="540179223"/>
    <s v="3"/>
    <n v="71154"/>
    <s v="ILS"/>
    <n v="71154"/>
    <n v="0"/>
    <n v="0"/>
    <n v="0"/>
    <n v="71154"/>
    <s v=""/>
    <x v="1017"/>
    <s v=""/>
    <n v="0"/>
    <s v="@FM@"/>
    <s v="23"/>
    <s v="57"/>
    <s v="043545631"/>
    <s v=""/>
    <s v="עדי מרום"/>
    <n v="71154"/>
    <d v="2025-05-21T00:00:00"/>
    <d v="2025-12-31T00:00:00"/>
    <n v="7"/>
    <n v="2"/>
    <n v="4"/>
    <n v="0"/>
    <n v="0.2857142857142857"/>
    <x v="2"/>
    <x v="2"/>
  </r>
  <r>
    <m/>
    <m/>
    <x v="1110"/>
    <x v="2"/>
    <s v="0800"/>
    <s v=""/>
    <d v="2025-05-21T00:00:00"/>
    <m/>
    <m/>
    <m/>
    <s v="40474827"/>
    <s v="סלע רם לירן בע&quot;מ"/>
    <s v="513519975"/>
    <s v="3"/>
    <n v="352.82"/>
    <s v="ILS"/>
    <n v="352.82"/>
    <n v="100"/>
    <n v="352.82"/>
    <n v="352.82"/>
    <n v="0"/>
    <s v=""/>
    <x v="1018"/>
    <s v=""/>
    <n v="0"/>
    <s v="@FM@"/>
    <s v="23"/>
    <s v="57"/>
    <s v="043545631"/>
    <s v=""/>
    <s v="אברהם לוי"/>
    <n v="0"/>
    <d v="2025-05-21T00:00:00"/>
    <d v="2025-12-31T00:00:00"/>
    <n v="7"/>
    <n v="2"/>
    <n v="4"/>
    <n v="100"/>
    <n v="0.2857142857142857"/>
    <x v="2"/>
    <x v="2"/>
  </r>
  <r>
    <m/>
    <m/>
    <x v="1111"/>
    <x v="0"/>
    <s v="0800"/>
    <s v=""/>
    <d v="2025-05-21T00:00:00"/>
    <m/>
    <m/>
    <m/>
    <s v="41453522"/>
    <s v="אילבן יבוא ושיווק בע&quot;מ"/>
    <s v="514658137"/>
    <s v="3"/>
    <n v="187.62"/>
    <s v="ILS"/>
    <n v="187.62"/>
    <n v="100"/>
    <n v="187.62"/>
    <n v="187.62"/>
    <n v="0"/>
    <s v=""/>
    <x v="1019"/>
    <s v=""/>
    <n v="0"/>
    <s v="@FM@"/>
    <s v="21"/>
    <s v=""/>
    <s v="043545631"/>
    <s v=""/>
    <s v="רחלי גרינברג"/>
    <n v="0"/>
    <d v="2025-05-21T00:00:00"/>
    <d v="2025-12-31T00:00:00"/>
    <n v="7"/>
    <n v="2"/>
    <n v="4"/>
    <n v="100"/>
    <n v="0.2857142857142857"/>
    <x v="2"/>
    <x v="2"/>
  </r>
  <r>
    <m/>
    <m/>
    <x v="1112"/>
    <x v="0"/>
    <s v="0800"/>
    <s v=""/>
    <d v="2025-05-21T00:00:00"/>
    <m/>
    <m/>
    <m/>
    <s v="41453522"/>
    <s v="אילבן יבוא ושיווק בע&quot;מ"/>
    <s v="514658137"/>
    <s v="3"/>
    <n v="8850"/>
    <s v="ILS"/>
    <n v="8850"/>
    <n v="100"/>
    <n v="8850"/>
    <n v="8850"/>
    <n v="0"/>
    <s v=""/>
    <x v="1020"/>
    <s v=""/>
    <n v="0"/>
    <s v="@FM@"/>
    <s v="21"/>
    <s v=""/>
    <s v="043545631"/>
    <s v=""/>
    <s v="אברהם לוי"/>
    <n v="0"/>
    <d v="2025-05-21T00:00:00"/>
    <d v="2025-12-31T00:00:00"/>
    <n v="7"/>
    <n v="2"/>
    <n v="4"/>
    <n v="100"/>
    <n v="0.2857142857142857"/>
    <x v="2"/>
    <x v="2"/>
  </r>
  <r>
    <m/>
    <m/>
    <x v="1113"/>
    <x v="0"/>
    <s v="0800"/>
    <s v=""/>
    <d v="2025-05-21T00:00:00"/>
    <m/>
    <m/>
    <m/>
    <s v="41453522"/>
    <s v="אילבן יבוא ושיווק בע&quot;מ"/>
    <s v="514658137"/>
    <s v="3"/>
    <n v="1947"/>
    <s v="ILS"/>
    <n v="1947"/>
    <n v="100"/>
    <n v="1947"/>
    <n v="1947"/>
    <n v="0"/>
    <s v=""/>
    <x v="1021"/>
    <s v=""/>
    <n v="0"/>
    <s v="@FM@"/>
    <s v="21"/>
    <s v=""/>
    <s v="043545631"/>
    <s v=""/>
    <s v=""/>
    <n v="0"/>
    <d v="2025-05-21T00:00:00"/>
    <d v="2025-12-31T00:00:00"/>
    <n v="7"/>
    <n v="2"/>
    <n v="4"/>
    <n v="100"/>
    <n v="0.2857142857142857"/>
    <x v="2"/>
    <x v="2"/>
  </r>
  <r>
    <m/>
    <m/>
    <x v="1114"/>
    <x v="2"/>
    <s v="0800"/>
    <s v=""/>
    <d v="2025-05-21T00:00:00"/>
    <m/>
    <m/>
    <m/>
    <s v="40245649"/>
    <s v="ק&quot;ץ קבלני הצפון בע&quot;מ"/>
    <s v="512333964"/>
    <s v="3"/>
    <n v="139440.99"/>
    <s v="ILS"/>
    <n v="139440.99"/>
    <n v="0"/>
    <n v="0"/>
    <n v="0"/>
    <n v="139440.99"/>
    <s v=""/>
    <x v="1022"/>
    <s v=""/>
    <n v="0"/>
    <s v="@FM@"/>
    <s v="23"/>
    <s v="57"/>
    <s v="043545631"/>
    <s v=""/>
    <s v="נתנאלה בן דוד"/>
    <n v="139440.99"/>
    <d v="2025-05-21T00:00:00"/>
    <d v="2025-12-31T00:00:00"/>
    <n v="7"/>
    <n v="2"/>
    <n v="4"/>
    <n v="0"/>
    <n v="0.2857142857142857"/>
    <x v="2"/>
    <x v="2"/>
  </r>
  <r>
    <m/>
    <m/>
    <x v="1115"/>
    <x v="2"/>
    <s v="0800"/>
    <s v=""/>
    <d v="2025-05-21T00:00:00"/>
    <m/>
    <m/>
    <m/>
    <s v="40397477"/>
    <s v="לב המשרד בע&quot;מ"/>
    <s v="513445494"/>
    <s v="3"/>
    <n v="2249.67"/>
    <s v="ILS"/>
    <n v="2249.67"/>
    <n v="100"/>
    <n v="2249.67"/>
    <n v="2249.67"/>
    <n v="0"/>
    <s v=""/>
    <x v="1023"/>
    <s v=""/>
    <n v="0"/>
    <s v="@FM@"/>
    <s v="23"/>
    <s v="57"/>
    <s v="043545631"/>
    <s v=""/>
    <s v="אברהם לוי"/>
    <n v="0"/>
    <d v="2025-05-21T00:00:00"/>
    <d v="2025-12-31T00:00:00"/>
    <n v="7"/>
    <n v="2"/>
    <n v="4"/>
    <n v="100"/>
    <n v="0.2857142857142857"/>
    <x v="2"/>
    <x v="2"/>
  </r>
  <r>
    <m/>
    <m/>
    <x v="1116"/>
    <x v="2"/>
    <s v="0800"/>
    <s v=""/>
    <d v="2025-05-26T00:00:00"/>
    <m/>
    <m/>
    <m/>
    <s v="40005286"/>
    <s v="לשכת עורכי דין"/>
    <s v="589928993"/>
    <s v="3"/>
    <n v="8666"/>
    <s v="ILS"/>
    <n v="8666"/>
    <n v="100"/>
    <n v="8666"/>
    <n v="8666"/>
    <n v="0"/>
    <s v=""/>
    <x v="1024"/>
    <s v=""/>
    <n v="0"/>
    <s v="@FM@"/>
    <s v="23"/>
    <s v="57"/>
    <s v="043545631"/>
    <s v=""/>
    <s v="לינור כהן"/>
    <n v="0"/>
    <d v="2025-05-26T00:00:00"/>
    <d v="2025-12-31T00:00:00"/>
    <n v="7"/>
    <n v="2"/>
    <n v="4"/>
    <n v="100"/>
    <n v="0.2857142857142857"/>
    <x v="2"/>
    <x v="2"/>
  </r>
  <r>
    <m/>
    <m/>
    <x v="1117"/>
    <x v="0"/>
    <s v="0800"/>
    <s v=""/>
    <d v="2025-05-26T00:00:00"/>
    <d v="2025-05-14T00:00:00"/>
    <d v="2025-12-31T00:00:00"/>
    <m/>
    <s v="40216228"/>
    <s v="קבוצת אינטלקט הפקה והוצאה לאור בע&quot;מ"/>
    <s v="512919465"/>
    <s v="3"/>
    <n v="2009427.76"/>
    <s v="ILS"/>
    <n v="2009427.76"/>
    <n v="1.36"/>
    <n v="27376.29"/>
    <n v="27376.28"/>
    <n v="1982051.47"/>
    <s v=""/>
    <x v="1025"/>
    <s v=""/>
    <n v="0"/>
    <s v="@FM@"/>
    <s v="07"/>
    <s v=""/>
    <s v="043545631"/>
    <s v=""/>
    <s v="אורטל מויאל"/>
    <n v="1982051.48"/>
    <d v="2025-05-14T00:00:00"/>
    <d v="2025-12-31T00:00:00"/>
    <n v="7"/>
    <n v="2"/>
    <n v="4"/>
    <n v="1.36"/>
    <n v="0.2857142857142857"/>
    <x v="2"/>
    <x v="2"/>
  </r>
  <r>
    <m/>
    <m/>
    <x v="1118"/>
    <x v="2"/>
    <s v="0800"/>
    <s v=""/>
    <d v="2025-05-27T00:00:00"/>
    <m/>
    <m/>
    <m/>
    <s v="40232241"/>
    <s v="נכסי אריאל ירושלים, ניהול בע&quot;מ"/>
    <s v="513897074"/>
    <s v="3"/>
    <n v="1687.4"/>
    <s v="ILS"/>
    <n v="1687.4"/>
    <n v="70"/>
    <n v="1181.18"/>
    <n v="1180"/>
    <n v="506.22"/>
    <s v=""/>
    <x v="1026"/>
    <s v=""/>
    <n v="0"/>
    <s v="@FM@"/>
    <s v="23"/>
    <s v="57"/>
    <s v="043545631"/>
    <s v=""/>
    <s v="עוזי נעים"/>
    <n v="506.22"/>
    <d v="2025-05-27T00:00:00"/>
    <d v="2025-12-31T00:00:00"/>
    <n v="7"/>
    <n v="2"/>
    <n v="4"/>
    <n v="70"/>
    <n v="0.2857142857142857"/>
    <x v="2"/>
    <x v="2"/>
  </r>
  <r>
    <m/>
    <m/>
    <x v="1119"/>
    <x v="2"/>
    <s v="0800"/>
    <s v=""/>
    <d v="2025-05-27T00:00:00"/>
    <m/>
    <m/>
    <m/>
    <s v="10000192"/>
    <s v="מינהל הדיור הממשלתי"/>
    <s v="500105994"/>
    <s v="3"/>
    <n v="94164"/>
    <s v="ILS"/>
    <n v="94164"/>
    <n v="0"/>
    <n v="0"/>
    <n v="0"/>
    <n v="94164"/>
    <s v=""/>
    <x v="740"/>
    <s v=""/>
    <n v="0"/>
    <s v="@FM@"/>
    <s v="23"/>
    <s v="57"/>
    <s v="043545631"/>
    <s v=""/>
    <s v="עוזי נעים"/>
    <n v="94164"/>
    <d v="2025-05-27T00:00:00"/>
    <d v="2025-12-31T00:00:00"/>
    <n v="7"/>
    <n v="2"/>
    <n v="4"/>
    <n v="0"/>
    <n v="0.2857142857142857"/>
    <x v="2"/>
    <x v="2"/>
  </r>
  <r>
    <m/>
    <m/>
    <x v="1120"/>
    <x v="2"/>
    <s v="0800"/>
    <s v=""/>
    <d v="2025-05-27T00:00:00"/>
    <m/>
    <m/>
    <m/>
    <s v="40000709"/>
    <s v="צוללת צהובה - המקום למוסיקה בירושלי"/>
    <s v=""/>
    <s v="3"/>
    <n v="2080"/>
    <s v="ILS"/>
    <n v="2080"/>
    <n v="0"/>
    <n v="400"/>
    <n v="0"/>
    <n v="2080"/>
    <s v=""/>
    <x v="1027"/>
    <s v=""/>
    <n v="0"/>
    <s v="@FM@"/>
    <s v="23"/>
    <s v="57"/>
    <s v="043545631"/>
    <s v=""/>
    <s v="נתנאלה בן דוד"/>
    <n v="2080"/>
    <d v="2025-05-27T00:00:00"/>
    <d v="2025-12-31T00:00:00"/>
    <n v="7"/>
    <n v="2"/>
    <n v="4"/>
    <n v="0"/>
    <n v="0.2857142857142857"/>
    <x v="2"/>
    <x v="2"/>
  </r>
  <r>
    <m/>
    <m/>
    <x v="1121"/>
    <x v="0"/>
    <s v="0800"/>
    <s v=""/>
    <d v="2025-05-27T00:00:00"/>
    <m/>
    <m/>
    <m/>
    <s v="40001575"/>
    <s v="קולמוס ביט (2002)  בע&quot;מ"/>
    <s v="513325472"/>
    <s v="3"/>
    <n v="1400.45"/>
    <s v="ILS"/>
    <n v="1400.45"/>
    <n v="0"/>
    <n v="0"/>
    <n v="0"/>
    <n v="1471.25"/>
    <s v=""/>
    <x v="1028"/>
    <s v="X"/>
    <n v="0"/>
    <s v="@FM@"/>
    <s v="07"/>
    <s v=""/>
    <s v="043545631"/>
    <s v=""/>
    <s v="מריאנה סגל"/>
    <n v="1400.45"/>
    <d v="2025-05-27T00:00:00"/>
    <d v="2025-12-31T00:00:00"/>
    <n v="7"/>
    <n v="2"/>
    <n v="4"/>
    <n v="0"/>
    <n v="0.2857142857142857"/>
    <x v="2"/>
    <x v="2"/>
  </r>
  <r>
    <m/>
    <m/>
    <x v="1122"/>
    <x v="0"/>
    <s v="0800"/>
    <s v=""/>
    <d v="2025-05-28T00:00:00"/>
    <m/>
    <m/>
    <m/>
    <s v="40364068"/>
    <s v="או.די. אופיס דיזיין בע&quot;מ"/>
    <s v="513767426"/>
    <s v="3"/>
    <n v="8417.41"/>
    <s v="ILS"/>
    <n v="8417.41"/>
    <n v="0"/>
    <n v="0"/>
    <n v="0"/>
    <n v="8022.37"/>
    <s v=""/>
    <x v="1029"/>
    <s v="X"/>
    <n v="0"/>
    <s v="@FM@"/>
    <s v="07"/>
    <s v=""/>
    <s v="043545631"/>
    <s v=""/>
    <s v="אורטל מויאל"/>
    <n v="8417.41"/>
    <d v="2025-05-28T00:00:00"/>
    <d v="2025-12-31T00:00:00"/>
    <n v="7"/>
    <n v="2"/>
    <n v="4"/>
    <n v="0"/>
    <n v="0.2857142857142857"/>
    <x v="2"/>
    <x v="2"/>
  </r>
  <r>
    <m/>
    <m/>
    <x v="1123"/>
    <x v="2"/>
    <s v="0800"/>
    <s v=""/>
    <d v="2025-05-28T00:00:00"/>
    <m/>
    <m/>
    <m/>
    <s v="42611547"/>
    <s v="אנג'ל שלמה"/>
    <s v="053671061"/>
    <s v="3"/>
    <n v="1298"/>
    <s v="ILS"/>
    <n v="1298"/>
    <n v="100"/>
    <n v="1298"/>
    <n v="1298"/>
    <n v="0"/>
    <s v=""/>
    <x v="1030"/>
    <s v=""/>
    <n v="0"/>
    <s v="@FM@"/>
    <s v="23"/>
    <s v="57"/>
    <s v="043545631"/>
    <s v=""/>
    <s v="רחלי גרינברג"/>
    <n v="0"/>
    <d v="2025-05-28T00:00:00"/>
    <d v="2025-12-31T00:00:00"/>
    <n v="7"/>
    <n v="2"/>
    <n v="4"/>
    <n v="100"/>
    <n v="0.2857142857142857"/>
    <x v="2"/>
    <x v="2"/>
  </r>
  <r>
    <m/>
    <m/>
    <x v="1124"/>
    <x v="0"/>
    <s v="0800"/>
    <s v=""/>
    <d v="2025-05-28T00:00:00"/>
    <m/>
    <m/>
    <m/>
    <s v="41097839"/>
    <s v="גטר גרופ בע&quot;מ"/>
    <s v="520042326"/>
    <s v="3"/>
    <n v="39804.94"/>
    <s v="ILS"/>
    <n v="39804.94"/>
    <n v="100"/>
    <n v="39804.94"/>
    <n v="40127.43"/>
    <n v="0"/>
    <s v=""/>
    <x v="1011"/>
    <s v="X"/>
    <n v="0"/>
    <s v="@FM@"/>
    <s v="07"/>
    <s v=""/>
    <s v="043545631"/>
    <s v=""/>
    <s v="חביב עזרן"/>
    <n v="0"/>
    <d v="2025-05-28T00:00:00"/>
    <d v="2025-12-31T00:00:00"/>
    <n v="7"/>
    <n v="2"/>
    <n v="4"/>
    <n v="100"/>
    <n v="0.2857142857142857"/>
    <x v="2"/>
    <x v="2"/>
  </r>
  <r>
    <m/>
    <m/>
    <x v="1125"/>
    <x v="2"/>
    <s v="0800"/>
    <s v=""/>
    <d v="2025-05-28T00:00:00"/>
    <m/>
    <m/>
    <m/>
    <s v="42130551"/>
    <s v="בן עמי אורנה"/>
    <s v="051859940"/>
    <s v="3"/>
    <n v="59000"/>
    <s v="ILS"/>
    <n v="59000"/>
    <n v="0"/>
    <n v="0"/>
    <n v="0"/>
    <n v="59000"/>
    <s v=""/>
    <x v="945"/>
    <s v=""/>
    <n v="0"/>
    <s v="@FM@"/>
    <s v="99"/>
    <s v=""/>
    <s v="043545631"/>
    <s v=""/>
    <s v="אורטל מויאל"/>
    <n v="59000"/>
    <d v="2025-05-28T00:00:00"/>
    <d v="2025-12-31T00:00:00"/>
    <n v="7"/>
    <n v="2"/>
    <n v="4"/>
    <n v="0"/>
    <n v="0.2857142857142857"/>
    <x v="2"/>
    <x v="2"/>
  </r>
  <r>
    <m/>
    <m/>
    <x v="1126"/>
    <x v="2"/>
    <s v="0800"/>
    <s v=""/>
    <d v="2025-06-03T00:00:00"/>
    <d v="2025-05-19T00:00:00"/>
    <d v="2025-12-31T00:00:00"/>
    <m/>
    <s v="40009828"/>
    <s v="חברה למפעלי כלכלה ותרבות לעובדי המד"/>
    <s v=""/>
    <s v="3"/>
    <n v="1365000"/>
    <s v="ILS"/>
    <n v="1365000"/>
    <n v="0"/>
    <n v="0"/>
    <n v="0"/>
    <n v="1365000"/>
    <s v=""/>
    <x v="1031"/>
    <s v=""/>
    <n v="0"/>
    <s v="@FM@"/>
    <s v="23"/>
    <s v="01"/>
    <s v="043545631"/>
    <s v=""/>
    <s v="חוה לוי"/>
    <n v="1365000"/>
    <d v="2025-05-19T00:00:00"/>
    <d v="2025-12-31T00:00:00"/>
    <n v="7"/>
    <n v="2"/>
    <n v="4"/>
    <n v="0"/>
    <n v="0.2857142857142857"/>
    <x v="2"/>
    <x v="2"/>
  </r>
  <r>
    <m/>
    <m/>
    <x v="1127"/>
    <x v="2"/>
    <s v="0800"/>
    <s v=""/>
    <d v="2025-06-04T00:00:00"/>
    <m/>
    <m/>
    <m/>
    <s v="40001103"/>
    <s v="קרביץ )4791( בעמ"/>
    <s v="510674039"/>
    <s v="3"/>
    <n v="324.24"/>
    <s v="ILS"/>
    <n v="324.24"/>
    <n v="0"/>
    <n v="0"/>
    <n v="0"/>
    <n v="324.24"/>
    <s v=""/>
    <x v="1032"/>
    <s v=""/>
    <n v="0"/>
    <s v="@FM@"/>
    <s v="23"/>
    <s v="57"/>
    <s v="043545631"/>
    <s v=""/>
    <s v="עדי מרום"/>
    <n v="324.24"/>
    <d v="2025-06-04T00:00:00"/>
    <d v="2025-12-31T00:00:00"/>
    <n v="6"/>
    <n v="2"/>
    <n v="4"/>
    <n v="0"/>
    <n v="0.33333333333333331"/>
    <x v="2"/>
    <x v="2"/>
  </r>
  <r>
    <m/>
    <m/>
    <x v="1128"/>
    <x v="2"/>
    <s v="0800"/>
    <s v=""/>
    <d v="2025-06-04T00:00:00"/>
    <m/>
    <m/>
    <m/>
    <s v="40000885"/>
    <s v="צחובוי אילן"/>
    <s v="050719913"/>
    <s v="3"/>
    <n v="10738"/>
    <s v="ILS"/>
    <n v="10738"/>
    <n v="0"/>
    <n v="0"/>
    <n v="0"/>
    <n v="10738"/>
    <s v=""/>
    <x v="1033"/>
    <s v=""/>
    <n v="0"/>
    <s v="@FM@"/>
    <s v="23"/>
    <s v="57"/>
    <s v="043545631"/>
    <s v=""/>
    <s v="אברהם לוי"/>
    <n v="10738"/>
    <d v="2025-06-04T00:00:00"/>
    <d v="2025-12-31T00:00:00"/>
    <n v="6"/>
    <n v="2"/>
    <n v="4"/>
    <n v="0"/>
    <n v="0.33333333333333331"/>
    <x v="2"/>
    <x v="2"/>
  </r>
  <r>
    <m/>
    <m/>
    <x v="1129"/>
    <x v="2"/>
    <s v="0800"/>
    <s v=""/>
    <d v="2025-06-04T00:00:00"/>
    <m/>
    <m/>
    <m/>
    <s v="42206792"/>
    <s v="גולדפלאם אילה"/>
    <s v="211336151"/>
    <s v="3"/>
    <n v="18113"/>
    <s v="ILS"/>
    <n v="18113"/>
    <n v="0"/>
    <n v="0"/>
    <n v="0"/>
    <n v="18113"/>
    <s v=""/>
    <x v="1034"/>
    <s v=""/>
    <n v="0"/>
    <s v="@FM@"/>
    <s v="23"/>
    <s v="57"/>
    <s v="043545631"/>
    <s v=""/>
    <s v="אורטל מויאל"/>
    <n v="18113"/>
    <d v="2025-06-04T00:00:00"/>
    <d v="2025-12-31T00:00:00"/>
    <n v="6"/>
    <n v="2"/>
    <n v="4"/>
    <n v="0"/>
    <n v="0.33333333333333331"/>
    <x v="2"/>
    <x v="2"/>
  </r>
  <r>
    <m/>
    <m/>
    <x v="1130"/>
    <x v="0"/>
    <s v="0800"/>
    <s v=""/>
    <d v="2025-06-05T00:00:00"/>
    <m/>
    <m/>
    <m/>
    <s v="40003692"/>
    <s v="טופ-ליין יבוא ושיווק רהיטים בע&quot;מ"/>
    <s v="511613564"/>
    <s v="3"/>
    <n v="419.49"/>
    <s v="ILS"/>
    <n v="419.49"/>
    <n v="0"/>
    <n v="0"/>
    <n v="0"/>
    <n v="450.1"/>
    <s v=""/>
    <x v="1035"/>
    <s v="X"/>
    <n v="0"/>
    <s v="@FM@"/>
    <s v="07"/>
    <s v=""/>
    <s v="043545631"/>
    <s v=""/>
    <s v="אברהם לוי"/>
    <n v="419.49"/>
    <d v="2025-06-05T00:00:00"/>
    <d v="2025-12-31T00:00:00"/>
    <n v="6"/>
    <n v="1"/>
    <n v="4"/>
    <n v="0"/>
    <n v="0.16666666666666666"/>
    <x v="2"/>
    <x v="2"/>
  </r>
  <r>
    <m/>
    <m/>
    <x v="1131"/>
    <x v="0"/>
    <s v="0800"/>
    <s v=""/>
    <d v="2025-06-05T00:00:00"/>
    <m/>
    <m/>
    <m/>
    <s v="40003692"/>
    <s v="טופ-ליין יבוא ושיווק רהיטים בע&quot;מ"/>
    <s v="511613564"/>
    <s v="3"/>
    <n v="699.15"/>
    <s v="ILS"/>
    <n v="699.15"/>
    <n v="0"/>
    <n v="0"/>
    <n v="0"/>
    <n v="750.16"/>
    <s v=""/>
    <x v="1036"/>
    <s v="X"/>
    <n v="0"/>
    <s v="@FM@"/>
    <s v="07"/>
    <s v=""/>
    <s v="043545631"/>
    <s v=""/>
    <s v="נפתלי ג'רפי"/>
    <n v="699.15"/>
    <d v="2025-06-05T00:00:00"/>
    <d v="2025-12-31T00:00:00"/>
    <n v="6"/>
    <n v="1"/>
    <n v="4"/>
    <n v="0"/>
    <n v="0.16666666666666666"/>
    <x v="2"/>
    <x v="2"/>
  </r>
  <r>
    <m/>
    <m/>
    <x v="1132"/>
    <x v="0"/>
    <s v="0800"/>
    <s v=""/>
    <d v="2025-06-05T00:00:00"/>
    <m/>
    <m/>
    <m/>
    <s v="40364068"/>
    <s v="או.די. אופיס דיזיין בע&quot;מ"/>
    <s v="513767426"/>
    <s v="3"/>
    <n v="30975"/>
    <s v="ILS"/>
    <n v="30975"/>
    <n v="0"/>
    <n v="0"/>
    <n v="0"/>
    <n v="29521.3"/>
    <s v=""/>
    <x v="1037"/>
    <s v="X"/>
    <n v="0"/>
    <s v="@FM@"/>
    <s v="07"/>
    <s v=""/>
    <s v="043545631"/>
    <s v=""/>
    <s v="אברהם לוי"/>
    <n v="30975"/>
    <d v="2025-06-05T00:00:00"/>
    <d v="2025-12-31T00:00:00"/>
    <n v="6"/>
    <n v="1"/>
    <n v="4"/>
    <n v="0"/>
    <n v="0.16666666666666666"/>
    <x v="2"/>
    <x v="2"/>
  </r>
  <r>
    <m/>
    <m/>
    <x v="1133"/>
    <x v="2"/>
    <s v="0800"/>
    <s v=""/>
    <d v="2025-06-08T00:00:00"/>
    <d v="2025-05-05T00:00:00"/>
    <d v="2026-04-30T00:00:00"/>
    <m/>
    <s v="40373214"/>
    <s v="או.די. פיתוח ארגוני (2004) בע&quot;מ"/>
    <s v="513593194"/>
    <s v="3"/>
    <n v="87491.1"/>
    <s v="ILS"/>
    <n v="87491.1"/>
    <n v="0"/>
    <n v="0"/>
    <n v="0"/>
    <n v="87491.1"/>
    <s v=""/>
    <x v="847"/>
    <s v=""/>
    <n v="0"/>
    <s v="@FM@"/>
    <s v="23"/>
    <s v="57"/>
    <s v="043545631"/>
    <s v=""/>
    <s v="שמעון יצחקי"/>
    <n v="87491.1"/>
    <d v="2025-05-05T00:00:00"/>
    <d v="2026-04-30T00:00:00"/>
    <n v="11"/>
    <n v="2"/>
    <n v="8"/>
    <n v="0"/>
    <n v="0.18181818181818182"/>
    <x v="2"/>
    <x v="2"/>
  </r>
  <r>
    <m/>
    <m/>
    <x v="1134"/>
    <x v="2"/>
    <s v="0800"/>
    <s v=""/>
    <d v="2025-06-08T00:00:00"/>
    <d v="2025-05-18T00:00:00"/>
    <d v="2026-05-18T00:00:00"/>
    <m/>
    <s v="40007173"/>
    <s v="דיאלוג - יעוץ ארגוני, מחקר והדרכה ב"/>
    <s v="512719709"/>
    <s v="3"/>
    <n v="86000.06"/>
    <s v="ILS"/>
    <n v="86000.06"/>
    <n v="0"/>
    <n v="0"/>
    <n v="0"/>
    <n v="86000.06"/>
    <s v=""/>
    <x v="861"/>
    <s v=""/>
    <n v="0"/>
    <s v="@FM@"/>
    <s v="23"/>
    <s v="57"/>
    <s v="043545631"/>
    <s v=""/>
    <s v="שמעון יצחקי"/>
    <n v="86000.06"/>
    <d v="2025-05-18T00:00:00"/>
    <d v="2026-05-18T00:00:00"/>
    <n v="12"/>
    <n v="2"/>
    <n v="9"/>
    <n v="0"/>
    <n v="0.16666666666666666"/>
    <x v="2"/>
    <x v="2"/>
  </r>
  <r>
    <m/>
    <m/>
    <x v="1135"/>
    <x v="0"/>
    <s v="0800"/>
    <s v=""/>
    <d v="2025-06-09T00:00:00"/>
    <m/>
    <m/>
    <m/>
    <s v="40364068"/>
    <s v="או.די. אופיס דיזיין בע&quot;מ"/>
    <s v="513767426"/>
    <s v="3"/>
    <n v="10908.51"/>
    <s v="ILS"/>
    <n v="10908.51"/>
    <n v="0"/>
    <n v="0"/>
    <n v="0"/>
    <n v="10396.56"/>
    <s v=""/>
    <x v="1038"/>
    <s v="X"/>
    <n v="0"/>
    <s v="@FM@"/>
    <s v="07"/>
    <s v=""/>
    <s v="043545631"/>
    <s v=""/>
    <s v="סאלח ח'יר"/>
    <n v="10908.51"/>
    <d v="2025-06-09T00:00:00"/>
    <d v="2025-12-31T00:00:00"/>
    <n v="6"/>
    <n v="1"/>
    <n v="4"/>
    <n v="0"/>
    <n v="0.16666666666666666"/>
    <x v="2"/>
    <x v="2"/>
  </r>
  <r>
    <m/>
    <m/>
    <x v="1136"/>
    <x v="2"/>
    <s v="0800"/>
    <s v=""/>
    <d v="2025-06-09T00:00:00"/>
    <m/>
    <m/>
    <m/>
    <s v="40554592"/>
    <s v="ניסנבוים צבי"/>
    <s v="057257743"/>
    <s v="3"/>
    <n v="989.82"/>
    <s v="ILS"/>
    <n v="989.82"/>
    <n v="0"/>
    <n v="0"/>
    <n v="0"/>
    <n v="989.82"/>
    <s v=""/>
    <x v="1039"/>
    <s v=""/>
    <n v="0"/>
    <s v="@FM@"/>
    <s v="23"/>
    <s v="57"/>
    <s v="043545631"/>
    <s v=""/>
    <s v="אברהם לוי"/>
    <n v="989.82"/>
    <d v="2025-06-09T00:00:00"/>
    <d v="2025-12-31T00:00:00"/>
    <n v="6"/>
    <n v="1"/>
    <n v="4"/>
    <n v="0"/>
    <n v="0.16666666666666666"/>
    <x v="2"/>
    <x v="2"/>
  </r>
  <r>
    <m/>
    <m/>
    <x v="1137"/>
    <x v="0"/>
    <s v="0800"/>
    <s v=""/>
    <d v="2025-06-10T00:00:00"/>
    <m/>
    <m/>
    <m/>
    <s v="40001103"/>
    <s v="קרביץ )4791( בעמ"/>
    <s v="510674039"/>
    <s v="3"/>
    <n v="3873.83"/>
    <s v="ILS"/>
    <n v="3873.83"/>
    <n v="0"/>
    <n v="0"/>
    <n v="0"/>
    <n v="4006.54"/>
    <s v=""/>
    <x v="919"/>
    <s v="X"/>
    <n v="0"/>
    <s v="@FM@"/>
    <s v="07"/>
    <s v=""/>
    <s v="043545631"/>
    <s v=""/>
    <s v="ישראל אריה שטורך"/>
    <n v="3873.83"/>
    <d v="2025-06-10T00:00:00"/>
    <d v="2025-12-31T00:00:00"/>
    <n v="6"/>
    <n v="1"/>
    <n v="4"/>
    <n v="0"/>
    <n v="0.16666666666666666"/>
    <x v="2"/>
    <x v="2"/>
  </r>
  <r>
    <m/>
    <m/>
    <x v="1138"/>
    <x v="0"/>
    <s v="0800"/>
    <s v=""/>
    <d v="2025-06-10T00:00:00"/>
    <m/>
    <m/>
    <m/>
    <s v="40001103"/>
    <s v="קרביץ )4791( בעמ"/>
    <s v="510674039"/>
    <s v="3"/>
    <n v="1947"/>
    <s v="ILS"/>
    <n v="1947"/>
    <n v="0"/>
    <n v="0"/>
    <n v="0"/>
    <n v="2013.71"/>
    <s v=""/>
    <x v="1040"/>
    <s v="X"/>
    <n v="0"/>
    <s v="@FM@"/>
    <s v="07"/>
    <s v=""/>
    <s v="043545631"/>
    <s v=""/>
    <s v="שירה דוד"/>
    <n v="1947"/>
    <d v="2025-06-10T00:00:00"/>
    <d v="2025-12-31T00:00:00"/>
    <n v="6"/>
    <n v="1"/>
    <n v="4"/>
    <n v="0"/>
    <n v="0.16666666666666666"/>
    <x v="2"/>
    <x v="2"/>
  </r>
  <r>
    <m/>
    <m/>
    <x v="1139"/>
    <x v="2"/>
    <s v="0800"/>
    <s v=""/>
    <d v="2025-06-10T00:00:00"/>
    <m/>
    <m/>
    <m/>
    <s v="10000173"/>
    <s v="המדפיס הממשלתי"/>
    <s v=""/>
    <s v="3"/>
    <n v="2284"/>
    <s v="ILS"/>
    <n v="2284"/>
    <n v="0"/>
    <n v="0"/>
    <n v="0"/>
    <n v="2284"/>
    <s v=""/>
    <x v="1041"/>
    <s v=""/>
    <n v="0"/>
    <s v="@FM@"/>
    <s v="23"/>
    <s v="57"/>
    <s v="043545631"/>
    <s v=""/>
    <s v=""/>
    <n v="2284"/>
    <d v="2025-06-10T00:00:00"/>
    <d v="2025-12-31T00:00:00"/>
    <n v="6"/>
    <n v="1"/>
    <n v="4"/>
    <n v="0"/>
    <n v="0.16666666666666666"/>
    <x v="2"/>
    <x v="2"/>
  </r>
  <r>
    <m/>
    <m/>
    <x v="1140"/>
    <x v="2"/>
    <s v="0800"/>
    <s v=""/>
    <d v="2025-06-10T00:00:00"/>
    <m/>
    <m/>
    <m/>
    <s v="40004883"/>
    <s v="שרגאי דגלים וסמלים בע&quot;מ"/>
    <s v="512534371"/>
    <s v="3"/>
    <n v="4932.3999999999996"/>
    <s v="ILS"/>
    <n v="4932.3999999999996"/>
    <n v="100"/>
    <n v="4932.3999999999996"/>
    <n v="4932.3999999999996"/>
    <n v="0"/>
    <s v=""/>
    <x v="1042"/>
    <s v=""/>
    <n v="0"/>
    <s v="@FM@"/>
    <s v="23"/>
    <s v="57"/>
    <s v="043545631"/>
    <s v=""/>
    <s v="אברהם לוי"/>
    <n v="0"/>
    <d v="2025-06-10T00:00:00"/>
    <d v="2025-12-31T00:00:00"/>
    <n v="6"/>
    <n v="1"/>
    <n v="4"/>
    <n v="100"/>
    <n v="0.16666666666666666"/>
    <x v="2"/>
    <x v="2"/>
  </r>
  <r>
    <m/>
    <m/>
    <x v="1141"/>
    <x v="2"/>
    <s v="0800"/>
    <s v=""/>
    <d v="2025-06-10T00:00:00"/>
    <m/>
    <m/>
    <m/>
    <s v="41378744"/>
    <s v="ביתן איילת שולה"/>
    <s v="057966145"/>
    <s v="3"/>
    <n v="1770"/>
    <s v="ILS"/>
    <n v="1770"/>
    <n v="0"/>
    <n v="0"/>
    <n v="0"/>
    <n v="1770"/>
    <s v=""/>
    <x v="1043"/>
    <s v=""/>
    <n v="0"/>
    <s v="@FM@"/>
    <s v="23"/>
    <s v="57"/>
    <s v="043545631"/>
    <s v=""/>
    <s v=""/>
    <n v="1770"/>
    <d v="2025-06-10T00:00:00"/>
    <d v="2025-12-31T00:00:00"/>
    <n v="6"/>
    <n v="1"/>
    <n v="4"/>
    <n v="0"/>
    <n v="0.16666666666666666"/>
    <x v="2"/>
    <x v="2"/>
  </r>
  <r>
    <m/>
    <m/>
    <x v="1142"/>
    <x v="0"/>
    <s v="0800"/>
    <s v=""/>
    <d v="2025-06-11T00:00:00"/>
    <m/>
    <m/>
    <m/>
    <s v="42848130"/>
    <s v="שפירא הדסה"/>
    <s v="312567118"/>
    <s v="3"/>
    <n v="49104.75"/>
    <s v="ILS"/>
    <n v="49104.75"/>
    <n v="0"/>
    <n v="0"/>
    <n v="0"/>
    <n v="49104.75"/>
    <s v=""/>
    <x v="1044"/>
    <s v=""/>
    <n v="0"/>
    <s v="@FM@"/>
    <s v="23"/>
    <s v="57"/>
    <s v="043545631"/>
    <s v=""/>
    <s v="אורטל מויאל"/>
    <n v="49104.75"/>
    <d v="2025-06-11T00:00:00"/>
    <d v="2025-12-31T00:00:00"/>
    <n v="6"/>
    <n v="1"/>
    <n v="4"/>
    <n v="0"/>
    <n v="0.16666666666666666"/>
    <x v="2"/>
    <x v="2"/>
  </r>
  <r>
    <m/>
    <m/>
    <x v="1143"/>
    <x v="2"/>
    <s v="0800"/>
    <s v=""/>
    <d v="2025-06-11T00:00:00"/>
    <m/>
    <m/>
    <m/>
    <s v="40001081"/>
    <s v="לטרא סיסטמס בע&quot;מ"/>
    <s v="510502008"/>
    <s v="3"/>
    <n v="3717"/>
    <s v="ILS"/>
    <n v="3717"/>
    <n v="0"/>
    <n v="0"/>
    <n v="0"/>
    <n v="3717"/>
    <s v=""/>
    <x v="1045"/>
    <s v=""/>
    <n v="0"/>
    <s v="@FM@"/>
    <s v="23"/>
    <s v="57"/>
    <s v="043545631"/>
    <s v=""/>
    <s v="נפתלי ג'רפי"/>
    <n v="3717"/>
    <d v="2025-06-11T00:00:00"/>
    <d v="2025-12-31T00:00:00"/>
    <n v="6"/>
    <n v="1"/>
    <n v="4"/>
    <n v="0"/>
    <n v="0.16666666666666666"/>
    <x v="2"/>
    <x v="2"/>
  </r>
  <r>
    <m/>
    <m/>
    <x v="1144"/>
    <x v="2"/>
    <s v="0800"/>
    <s v=""/>
    <d v="2025-06-12T00:00:00"/>
    <m/>
    <m/>
    <m/>
    <s v="41093148"/>
    <s v="בלכר גיא"/>
    <s v="038298170"/>
    <s v="3"/>
    <n v="12390"/>
    <s v="ILS"/>
    <n v="12390"/>
    <n v="100"/>
    <n v="12390"/>
    <n v="12390"/>
    <n v="0"/>
    <s v=""/>
    <x v="1046"/>
    <s v=""/>
    <n v="0"/>
    <s v="@FM@"/>
    <s v="23"/>
    <s v="57"/>
    <s v="043545631"/>
    <s v=""/>
    <s v="אורטל מויאל"/>
    <n v="0"/>
    <d v="2025-06-12T00:00:00"/>
    <d v="2025-12-31T00:00:00"/>
    <n v="6"/>
    <n v="1"/>
    <n v="4"/>
    <n v="100"/>
    <n v="0.16666666666666666"/>
    <x v="2"/>
    <x v="2"/>
  </r>
  <r>
    <m/>
    <m/>
    <x v="1145"/>
    <x v="2"/>
    <s v="0800"/>
    <s v=""/>
    <d v="2025-06-17T00:00:00"/>
    <m/>
    <m/>
    <m/>
    <s v="40007105"/>
    <s v="דפוסית דפוס והוצאה לאור בע&quot;מ"/>
    <s v="512158122"/>
    <s v="3"/>
    <n v="1770"/>
    <s v="ILS"/>
    <n v="1770"/>
    <n v="100"/>
    <n v="1770"/>
    <n v="1770"/>
    <n v="0"/>
    <s v=""/>
    <x v="1047"/>
    <s v=""/>
    <n v="0"/>
    <s v="@FM@"/>
    <s v="99"/>
    <s v=""/>
    <s v="043545631"/>
    <s v=""/>
    <s v="עידן אילן"/>
    <n v="0"/>
    <d v="2025-06-17T00:00:00"/>
    <d v="2025-12-31T00:00:00"/>
    <n v="6"/>
    <n v="1"/>
    <n v="4"/>
    <n v="100"/>
    <n v="0.16666666666666666"/>
    <x v="2"/>
    <x v="2"/>
  </r>
  <r>
    <m/>
    <m/>
    <x v="1146"/>
    <x v="2"/>
    <s v="0800"/>
    <s v=""/>
    <d v="2025-06-18T00:00:00"/>
    <m/>
    <m/>
    <m/>
    <s v="40023972"/>
    <s v="פקדו זריהון וובלנה"/>
    <s v="015795982"/>
    <s v="1"/>
    <n v="800"/>
    <s v="ILS"/>
    <n v="800"/>
    <n v="0"/>
    <n v="0"/>
    <n v="0"/>
    <n v="800"/>
    <s v=""/>
    <x v="1048"/>
    <s v=""/>
    <n v="0"/>
    <s v="@FM@"/>
    <s v="99"/>
    <s v=""/>
    <s v="043545631"/>
    <s v=""/>
    <s v=""/>
    <n v="800"/>
    <d v="2025-06-18T00:00:00"/>
    <d v="2025-12-31T00:00:00"/>
    <n v="6"/>
    <n v="1"/>
    <n v="4"/>
    <n v="0"/>
    <n v="0.16666666666666666"/>
    <x v="2"/>
    <x v="2"/>
  </r>
  <r>
    <m/>
    <m/>
    <x v="1147"/>
    <x v="2"/>
    <s v="0800"/>
    <s v=""/>
    <d v="2025-06-25T00:00:00"/>
    <m/>
    <m/>
    <m/>
    <s v="40001103"/>
    <s v="קרביץ )4791( בעמ"/>
    <s v="510674039"/>
    <s v="3"/>
    <n v="759.92"/>
    <s v="ILS"/>
    <n v="759.92"/>
    <n v="0"/>
    <n v="0"/>
    <n v="0"/>
    <n v="759.92"/>
    <s v=""/>
    <x v="1049"/>
    <s v=""/>
    <n v="0"/>
    <s v="@FM@"/>
    <s v="23"/>
    <s v="57"/>
    <s v="043545631"/>
    <s v=""/>
    <s v="רחלי גרינברג"/>
    <n v="759.92"/>
    <d v="2025-06-25T00:00:00"/>
    <d v="2025-12-31T00:00:00"/>
    <n v="6"/>
    <n v="1"/>
    <n v="4"/>
    <n v="0"/>
    <n v="0.16666666666666666"/>
    <x v="2"/>
    <x v="2"/>
  </r>
  <r>
    <m/>
    <m/>
    <x v="1148"/>
    <x v="0"/>
    <s v="0800"/>
    <s v=""/>
    <d v="2025-06-25T00:00:00"/>
    <m/>
    <m/>
    <m/>
    <s v="40003692"/>
    <s v="טופ-ליין יבוא ושיווק רהיטים בע&quot;מ"/>
    <s v="511613564"/>
    <s v="3"/>
    <n v="61135.8"/>
    <s v="ILS"/>
    <n v="61135.8"/>
    <n v="0"/>
    <n v="0"/>
    <n v="0"/>
    <n v="65596.22"/>
    <s v=""/>
    <x v="1050"/>
    <s v="X"/>
    <n v="0"/>
    <s v="@FM@"/>
    <s v="07"/>
    <s v=""/>
    <s v="043545631"/>
    <s v=""/>
    <s v="אברהם לוי"/>
    <n v="61135.8"/>
    <d v="2025-06-25T00:00:00"/>
    <d v="2025-12-31T00:00:00"/>
    <n v="6"/>
    <n v="1"/>
    <n v="4"/>
    <n v="0"/>
    <n v="0.16666666666666666"/>
    <x v="2"/>
    <x v="2"/>
  </r>
  <r>
    <m/>
    <m/>
    <x v="1149"/>
    <x v="2"/>
    <s v="0800"/>
    <s v=""/>
    <d v="2025-06-25T00:00:00"/>
    <m/>
    <m/>
    <m/>
    <s v="40001103"/>
    <s v="קרביץ )4791( בעמ"/>
    <s v="510674039"/>
    <s v="3"/>
    <n v="2336.4"/>
    <s v="ILS"/>
    <n v="2336.4"/>
    <n v="0"/>
    <n v="0"/>
    <n v="0"/>
    <n v="2336.4"/>
    <s v=""/>
    <x v="1051"/>
    <s v=""/>
    <n v="0"/>
    <s v="@FM@"/>
    <s v="23"/>
    <s v="57"/>
    <s v="043545631"/>
    <s v=""/>
    <s v="נתנאלה בן דוד"/>
    <n v="2336.4"/>
    <d v="2025-06-25T00:00:00"/>
    <d v="2025-12-31T00:00:00"/>
    <n v="6"/>
    <n v="1"/>
    <n v="4"/>
    <n v="0"/>
    <n v="0.16666666666666666"/>
    <x v="2"/>
    <x v="2"/>
  </r>
  <r>
    <m/>
    <m/>
    <x v="1150"/>
    <x v="0"/>
    <s v="0800"/>
    <s v=""/>
    <d v="2025-06-25T00:00:00"/>
    <m/>
    <m/>
    <m/>
    <s v="40328129"/>
    <s v="ד.מ. )0003( הנדסה בע&quot;מ"/>
    <s v="513228726"/>
    <s v="3"/>
    <n v="101098.16"/>
    <s v="ILS"/>
    <n v="101098.16"/>
    <n v="0"/>
    <n v="0"/>
    <n v="0"/>
    <n v="98582.03"/>
    <s v=""/>
    <x v="1052"/>
    <s v="X"/>
    <n v="0"/>
    <s v="@FM@"/>
    <s v="07"/>
    <s v=""/>
    <s v="043545631"/>
    <s v=""/>
    <s v="רחלי גרינברג"/>
    <n v="101098.16"/>
    <d v="2025-06-25T00:00:00"/>
    <d v="2025-12-31T00:00:00"/>
    <n v="6"/>
    <n v="1"/>
    <n v="4"/>
    <n v="0"/>
    <n v="0.16666666666666666"/>
    <x v="2"/>
    <x v="2"/>
  </r>
  <r>
    <m/>
    <m/>
    <x v="1151"/>
    <x v="0"/>
    <s v="0800"/>
    <s v=""/>
    <d v="2025-06-25T00:00:00"/>
    <m/>
    <m/>
    <m/>
    <s v="40364068"/>
    <s v="או.די. אופיס דיזיין בע&quot;מ"/>
    <s v="513767426"/>
    <s v="3"/>
    <n v="29765.5"/>
    <s v="ILS"/>
    <n v="29765.5"/>
    <n v="100"/>
    <n v="29765.5"/>
    <n v="27917.25"/>
    <n v="0"/>
    <s v=""/>
    <x v="1053"/>
    <s v="X"/>
    <n v="0"/>
    <s v="@FM@"/>
    <s v="07"/>
    <s v=""/>
    <s v="043545631"/>
    <s v=""/>
    <s v="אברהם לוי"/>
    <n v="0"/>
    <d v="2025-06-25T00:00:00"/>
    <d v="2025-12-31T00:00:00"/>
    <n v="6"/>
    <n v="1"/>
    <n v="4"/>
    <n v="100"/>
    <n v="0.16666666666666666"/>
    <x v="2"/>
    <x v="2"/>
  </r>
  <r>
    <m/>
    <m/>
    <x v="1152"/>
    <x v="0"/>
    <s v="0800"/>
    <s v=""/>
    <d v="2025-06-25T00:00:00"/>
    <m/>
    <m/>
    <m/>
    <s v="40001575"/>
    <s v="קולמוס ביט (2002)  בע&quot;מ"/>
    <s v="513325472"/>
    <s v="3"/>
    <n v="3724.56"/>
    <s v="ILS"/>
    <n v="3724.56"/>
    <n v="0"/>
    <n v="0"/>
    <n v="0"/>
    <n v="3912.89"/>
    <s v=""/>
    <x v="1054"/>
    <s v="X"/>
    <n v="0"/>
    <s v="@FM@"/>
    <s v="07"/>
    <s v=""/>
    <s v="043545631"/>
    <s v=""/>
    <s v="אברהם לוי"/>
    <n v="3724.56"/>
    <d v="2025-06-25T00:00:00"/>
    <d v="2025-12-31T00:00:00"/>
    <n v="6"/>
    <n v="1"/>
    <n v="4"/>
    <n v="0"/>
    <n v="0.16666666666666666"/>
    <x v="2"/>
    <x v="2"/>
  </r>
  <r>
    <m/>
    <m/>
    <x v="1153"/>
    <x v="2"/>
    <s v="0800"/>
    <s v=""/>
    <d v="2025-06-25T00:00:00"/>
    <m/>
    <m/>
    <m/>
    <s v="41342765"/>
    <s v="גבאי יעקב רן"/>
    <s v="027850130"/>
    <s v="3"/>
    <n v="2537"/>
    <s v="ILS"/>
    <n v="2537"/>
    <n v="0"/>
    <n v="0"/>
    <n v="0"/>
    <n v="2537"/>
    <s v=""/>
    <x v="1055"/>
    <s v=""/>
    <n v="0"/>
    <s v="@FM@"/>
    <s v="23"/>
    <s v="57"/>
    <s v="043545631"/>
    <s v=""/>
    <s v="אברהם לוי"/>
    <n v="2537"/>
    <d v="2025-06-25T00:00:00"/>
    <d v="2025-12-31T00:00:00"/>
    <n v="6"/>
    <n v="1"/>
    <n v="4"/>
    <n v="0"/>
    <n v="0.16666666666666666"/>
    <x v="2"/>
    <x v="2"/>
  </r>
  <r>
    <m/>
    <m/>
    <x v="1154"/>
    <x v="2"/>
    <s v="0800"/>
    <s v=""/>
    <d v="2025-06-25T00:00:00"/>
    <m/>
    <m/>
    <m/>
    <s v="40818125"/>
    <s v="היפר רוזנפלד ש.מ. (2012) בע&quot;מ"/>
    <s v="514779065"/>
    <s v="3"/>
    <n v="772"/>
    <s v="ILS"/>
    <n v="772"/>
    <n v="0"/>
    <n v="0"/>
    <n v="0"/>
    <n v="772"/>
    <s v=""/>
    <x v="1056"/>
    <s v=""/>
    <n v="0"/>
    <s v="@FM@"/>
    <s v="23"/>
    <s v="57"/>
    <s v="043545631"/>
    <s v=""/>
    <s v="אברהם לוי"/>
    <n v="772"/>
    <d v="2025-06-25T00:00:00"/>
    <d v="2025-12-31T00:00:00"/>
    <n v="6"/>
    <n v="1"/>
    <n v="4"/>
    <n v="0"/>
    <n v="0.16666666666666666"/>
    <x v="2"/>
    <x v="2"/>
  </r>
  <r>
    <m/>
    <m/>
    <x v="1155"/>
    <x v="0"/>
    <s v="0800"/>
    <s v=""/>
    <d v="2025-06-25T00:00:00"/>
    <m/>
    <m/>
    <m/>
    <s v="40001103"/>
    <s v="קרביץ )4791( בעמ"/>
    <s v="510674039"/>
    <s v="3"/>
    <n v="8590.4"/>
    <s v="ILS"/>
    <n v="8590.4"/>
    <n v="0"/>
    <n v="0"/>
    <n v="0"/>
    <n v="8884.7099999999991"/>
    <s v=""/>
    <x v="1057"/>
    <s v="X"/>
    <n v="0"/>
    <s v="@FM@"/>
    <s v="07"/>
    <s v=""/>
    <s v="043545631"/>
    <s v=""/>
    <s v="אברהם לוי"/>
    <n v="8590.4"/>
    <d v="2025-06-25T00:00:00"/>
    <d v="2025-12-31T00:00:00"/>
    <n v="6"/>
    <n v="1"/>
    <n v="4"/>
    <n v="0"/>
    <n v="0.16666666666666666"/>
    <x v="2"/>
    <x v="2"/>
  </r>
  <r>
    <m/>
    <m/>
    <x v="1156"/>
    <x v="2"/>
    <s v="0800"/>
    <s v=""/>
    <d v="2025-06-25T00:00:00"/>
    <m/>
    <m/>
    <m/>
    <s v="40230589"/>
    <s v="י. פפר בע&quot;מ"/>
    <s v="511029233"/>
    <s v="3"/>
    <n v="2199.9899999999998"/>
    <s v="ILS"/>
    <n v="2199.9899999999998"/>
    <n v="0"/>
    <n v="0"/>
    <n v="0"/>
    <n v="2199.9899999999998"/>
    <s v=""/>
    <x v="1058"/>
    <s v=""/>
    <n v="0"/>
    <s v="@FM@"/>
    <s v="23"/>
    <s v="57"/>
    <s v="043545631"/>
    <s v=""/>
    <s v="אברהם לוי"/>
    <n v="2199.9899999999998"/>
    <d v="2025-06-25T00:00:00"/>
    <d v="2025-12-31T00:00:00"/>
    <n v="6"/>
    <n v="1"/>
    <n v="4"/>
    <n v="0"/>
    <n v="0.16666666666666666"/>
    <x v="2"/>
    <x v="2"/>
  </r>
  <r>
    <m/>
    <m/>
    <x v="1157"/>
    <x v="2"/>
    <s v="0800"/>
    <s v=""/>
    <d v="2025-06-25T00:00:00"/>
    <m/>
    <m/>
    <m/>
    <s v="41034358"/>
    <s v="אי.די.אם. פיתוח רעיונות וייצור בע&quot;מ"/>
    <s v="512884321"/>
    <s v=""/>
    <n v="31860"/>
    <s v="ILS"/>
    <n v="31860"/>
    <n v="0"/>
    <n v="0"/>
    <n v="0"/>
    <n v="0"/>
    <s v="X"/>
    <x v="1059"/>
    <s v=""/>
    <n v="0"/>
    <s v="@FM@"/>
    <s v="23"/>
    <s v="57"/>
    <s v="043545631"/>
    <s v=""/>
    <s v="אברהם לוי"/>
    <n v="31860"/>
    <d v="2025-06-25T00:00:00"/>
    <d v="2025-12-31T00:00:00"/>
    <n v="6"/>
    <n v="1"/>
    <n v="4"/>
    <n v="0"/>
    <n v="0.16666666666666666"/>
    <x v="2"/>
    <x v="2"/>
  </r>
  <r>
    <m/>
    <m/>
    <x v="1158"/>
    <x v="0"/>
    <s v="0800"/>
    <s v=""/>
    <d v="2025-06-28T00:00:00"/>
    <d v="2025-05-25T00:00:00"/>
    <d v="2026-02-28T00:00:00"/>
    <m/>
    <s v="42255462"/>
    <s v="קיו-לינגואה שירותי תרגום בע&quot;מ"/>
    <s v="515867521"/>
    <s v="3"/>
    <n v="88000"/>
    <s v="ILS"/>
    <n v="88000"/>
    <n v="0"/>
    <n v="0"/>
    <n v="0"/>
    <n v="88000"/>
    <s v=""/>
    <x v="140"/>
    <s v=""/>
    <n v="0"/>
    <s v="@FM@"/>
    <s v="01"/>
    <s v=""/>
    <s v="043545631"/>
    <s v=" 74,576.27"/>
    <s v="שמרית הרוש"/>
    <n v="88000"/>
    <d v="2025-05-25T00:00:00"/>
    <d v="2026-02-28T00:00:00"/>
    <n v="9"/>
    <n v="2"/>
    <n v="6"/>
    <n v="0"/>
    <n v="0.22222222222222221"/>
    <x v="2"/>
    <x v="2"/>
  </r>
  <r>
    <m/>
    <m/>
    <x v="1159"/>
    <x v="0"/>
    <s v="0800"/>
    <s v=""/>
    <d v="2025-07-03T00:00:00"/>
    <m/>
    <m/>
    <m/>
    <s v="40005151"/>
    <s v="צילומעתיק בעמ"/>
    <s v="520041880"/>
    <s v="3"/>
    <n v="4689.13"/>
    <s v="ILS"/>
    <n v="4689.13"/>
    <n v="0"/>
    <n v="0"/>
    <n v="0"/>
    <n v="4606.7299999999996"/>
    <s v=""/>
    <x v="1011"/>
    <s v="X"/>
    <n v="0"/>
    <s v="@FM@"/>
    <s v="07"/>
    <s v=""/>
    <s v="043545631"/>
    <s v=""/>
    <s v="חביב עזרן"/>
    <n v="4689.13"/>
    <d v="2025-07-03T00:00:00"/>
    <d v="2025-12-31T00:00:00"/>
    <n v="5"/>
    <n v="1"/>
    <n v="4"/>
    <n v="0"/>
    <n v="0.2"/>
    <x v="2"/>
    <x v="2"/>
  </r>
  <r>
    <m/>
    <m/>
    <x v="1160"/>
    <x v="2"/>
    <s v="0800"/>
    <s v=""/>
    <d v="2025-07-06T00:00:00"/>
    <m/>
    <m/>
    <m/>
    <s v="40285617"/>
    <s v="גואטה ציון חומרי בניין בע&quot;מ"/>
    <s v="514072339"/>
    <s v="3"/>
    <n v="1272.04"/>
    <s v="ILS"/>
    <n v="1272.04"/>
    <n v="100"/>
    <n v="1272.04"/>
    <n v="1272.04"/>
    <n v="0"/>
    <s v=""/>
    <x v="1060"/>
    <s v=""/>
    <n v="0"/>
    <s v="@FM@"/>
    <s v="23"/>
    <s v="57"/>
    <s v="043545631"/>
    <s v=""/>
    <s v="אברהם לוי"/>
    <n v="0"/>
    <d v="2025-07-06T00:00:00"/>
    <d v="2025-12-31T00:00:00"/>
    <n v="5"/>
    <n v="0"/>
    <n v="4"/>
    <n v="100"/>
    <n v="0"/>
    <x v="2"/>
    <x v="2"/>
  </r>
  <r>
    <m/>
    <m/>
    <x v="1161"/>
    <x v="2"/>
    <s v="0800"/>
    <s v=""/>
    <d v="2025-07-06T00:00:00"/>
    <m/>
    <m/>
    <m/>
    <s v="40283878"/>
    <s v="אקיפ, החברה לציוד מלונאי בע&quot;מ"/>
    <s v="512775883"/>
    <s v="3"/>
    <n v="18518.93"/>
    <s v="ILS"/>
    <n v="18518.93"/>
    <n v="0"/>
    <n v="0"/>
    <n v="0"/>
    <n v="18518.93"/>
    <s v=""/>
    <x v="1061"/>
    <s v=""/>
    <n v="0"/>
    <s v="@FM@"/>
    <s v="23"/>
    <s v="57"/>
    <s v="043545631"/>
    <s v=""/>
    <s v="אברהם לוי"/>
    <n v="18518.93"/>
    <d v="2025-07-06T00:00:00"/>
    <d v="2025-12-31T00:00:00"/>
    <n v="5"/>
    <n v="0"/>
    <n v="4"/>
    <n v="0"/>
    <n v="0"/>
    <x v="2"/>
    <x v="2"/>
  </r>
  <r>
    <m/>
    <m/>
    <x v="1162"/>
    <x v="2"/>
    <s v="0800"/>
    <s v=""/>
    <d v="2025-07-06T00:00:00"/>
    <m/>
    <m/>
    <m/>
    <s v="40009405"/>
    <s v="מתודיקה למידה אפקטיבית בע&quot;מ"/>
    <s v="513348102"/>
    <s v="3"/>
    <n v="3540"/>
    <s v="ILS"/>
    <n v="3540"/>
    <n v="0"/>
    <n v="0"/>
    <n v="0"/>
    <n v="3540"/>
    <s v=""/>
    <x v="1062"/>
    <s v=""/>
    <n v="0"/>
    <s v="@FM@"/>
    <s v="23"/>
    <s v="57"/>
    <s v="043545631"/>
    <s v=""/>
    <s v=""/>
    <n v="3540"/>
    <d v="2025-07-06T00:00:00"/>
    <d v="2025-12-31T00:00:00"/>
    <n v="5"/>
    <n v="0"/>
    <n v="4"/>
    <n v="0"/>
    <n v="0"/>
    <x v="2"/>
    <x v="2"/>
  </r>
  <r>
    <m/>
    <m/>
    <x v="1163"/>
    <x v="2"/>
    <s v="0800"/>
    <s v=""/>
    <d v="2025-07-06T00:00:00"/>
    <m/>
    <m/>
    <m/>
    <s v="40125531"/>
    <s v="גסטרו - ליין מקבוצת פופקורניה בע&quot;מ"/>
    <s v="511142150"/>
    <s v="3"/>
    <n v="7788"/>
    <s v="ILS"/>
    <n v="7788"/>
    <n v="0"/>
    <n v="0"/>
    <n v="0"/>
    <n v="7788"/>
    <s v=""/>
    <x v="1063"/>
    <s v=""/>
    <n v="0"/>
    <s v="@FM@"/>
    <s v="23"/>
    <s v="57"/>
    <s v="043545631"/>
    <s v=""/>
    <s v="אברהם לוי"/>
    <n v="7788"/>
    <d v="2025-07-06T00:00:00"/>
    <d v="2025-12-31T00:00:00"/>
    <n v="5"/>
    <n v="0"/>
    <n v="4"/>
    <n v="0"/>
    <n v="0"/>
    <x v="2"/>
    <x v="2"/>
  </r>
  <r>
    <m/>
    <m/>
    <x v="1164"/>
    <x v="2"/>
    <s v="0800"/>
    <s v=""/>
    <d v="2025-07-06T00:00:00"/>
    <m/>
    <m/>
    <m/>
    <s v="40010536"/>
    <s v="אגינקס תקשורת ומחשוב בע&quot;מ"/>
    <s v="511121303"/>
    <s v=""/>
    <n v="162297.20000000001"/>
    <s v="ILS"/>
    <n v="162297.20000000001"/>
    <n v="0"/>
    <n v="0"/>
    <n v="0"/>
    <n v="0"/>
    <s v="X"/>
    <x v="654"/>
    <s v=""/>
    <n v="0"/>
    <s v="@FM@"/>
    <s v=""/>
    <s v=""/>
    <s v="043545631"/>
    <s v="137,540.00"/>
    <s v=""/>
    <n v="162297.20000000001"/>
    <d v="2025-07-06T00:00:00"/>
    <d v="2025-12-31T00:00:00"/>
    <n v="5"/>
    <n v="0"/>
    <n v="4"/>
    <n v="0"/>
    <n v="0"/>
    <x v="2"/>
    <x v="2"/>
  </r>
  <r>
    <m/>
    <m/>
    <x v="1165"/>
    <x v="2"/>
    <s v="0800"/>
    <s v=""/>
    <d v="2025-07-07T00:00:00"/>
    <m/>
    <m/>
    <m/>
    <s v="40010536"/>
    <s v="אגינקס תקשורת ומחשוב בע&quot;מ"/>
    <s v="511121303"/>
    <s v="2"/>
    <n v="99875.199999999997"/>
    <s v="ILS"/>
    <n v="99875.199999999997"/>
    <n v="0"/>
    <n v="0"/>
    <n v="0"/>
    <n v="99875.199999999997"/>
    <s v=""/>
    <x v="1064"/>
    <s v=""/>
    <n v="0"/>
    <s v="@FM@"/>
    <s v="23"/>
    <s v="57"/>
    <s v="043545631"/>
    <s v=" 84,640.00"/>
    <s v="הדס לוגסי זקו"/>
    <n v="99875.199999999997"/>
    <d v="2025-07-07T00:00:00"/>
    <d v="2025-12-31T00:00:00"/>
    <n v="5"/>
    <n v="0"/>
    <n v="4"/>
    <n v="0"/>
    <n v="0"/>
    <x v="2"/>
    <x v="2"/>
  </r>
  <r>
    <m/>
    <m/>
    <x v="1166"/>
    <x v="2"/>
    <s v="0800"/>
    <s v=""/>
    <d v="2025-07-07T00:00:00"/>
    <m/>
    <m/>
    <m/>
    <s v="40479204"/>
    <s v="שייד פרו בע&quot;מ"/>
    <s v="514107358"/>
    <s v="3"/>
    <n v="3905.8"/>
    <s v="ILS"/>
    <n v="3905.8"/>
    <n v="0"/>
    <n v="0"/>
    <n v="0"/>
    <n v="3905.8"/>
    <s v=""/>
    <x v="1065"/>
    <s v=""/>
    <n v="0"/>
    <s v="@FM@"/>
    <s v="23"/>
    <s v="57"/>
    <s v="043545631"/>
    <s v=""/>
    <s v="אברהם לוי"/>
    <n v="3905.8"/>
    <d v="2025-07-07T00:00:00"/>
    <d v="2025-12-31T00:00:00"/>
    <n v="5"/>
    <n v="0"/>
    <n v="4"/>
    <n v="0"/>
    <n v="0"/>
    <x v="2"/>
    <x v="2"/>
  </r>
  <r>
    <m/>
    <m/>
    <x v="1167"/>
    <x v="0"/>
    <s v="0800"/>
    <s v=""/>
    <d v="2025-07-07T00:00:00"/>
    <m/>
    <m/>
    <m/>
    <s v="40376926"/>
    <s v="ברורמן עדנה"/>
    <s v="028900124"/>
    <s v="3"/>
    <n v="175.82"/>
    <s v="ILS"/>
    <n v="175.82"/>
    <n v="0"/>
    <n v="0"/>
    <n v="0"/>
    <n v="175.82"/>
    <s v=""/>
    <x v="1066"/>
    <s v=""/>
    <n v="0"/>
    <s v="@FM@"/>
    <s v="23"/>
    <s v="57"/>
    <s v="043545631"/>
    <s v=""/>
    <s v="נפתלי ג'רפי"/>
    <n v="175.82"/>
    <d v="2025-07-07T00:00:00"/>
    <d v="2025-12-31T00:00:00"/>
    <n v="5"/>
    <n v="0"/>
    <n v="4"/>
    <n v="0"/>
    <n v="0"/>
    <x v="2"/>
    <x v="2"/>
  </r>
  <r>
    <m/>
    <m/>
    <x v="1168"/>
    <x v="2"/>
    <s v="0800"/>
    <s v=""/>
    <d v="2025-07-07T00:00:00"/>
    <m/>
    <m/>
    <m/>
    <s v="40285775"/>
    <s v="אדגר השקעות ופיתוח בע&quot;מ"/>
    <s v="520035171"/>
    <s v="3"/>
    <n v="1770"/>
    <s v="ILS"/>
    <n v="1770"/>
    <n v="0"/>
    <n v="0"/>
    <n v="0"/>
    <n v="1770"/>
    <s v=""/>
    <x v="1067"/>
    <s v=""/>
    <n v="0"/>
    <s v="@FM@"/>
    <s v="23"/>
    <s v="57"/>
    <s v="043545631"/>
    <s v=""/>
    <s v="עצמון מלאכי"/>
    <n v="1770"/>
    <d v="2025-07-07T00:00:00"/>
    <d v="2025-12-31T00:00:00"/>
    <n v="5"/>
    <n v="0"/>
    <n v="4"/>
    <n v="0"/>
    <n v="0"/>
    <x v="2"/>
    <x v="2"/>
  </r>
  <r>
    <m/>
    <m/>
    <x v="1169"/>
    <x v="2"/>
    <s v="0800"/>
    <s v=""/>
    <d v="2025-07-07T00:00:00"/>
    <m/>
    <m/>
    <m/>
    <s v="41194848"/>
    <s v="בנטולילה רועי"/>
    <s v="043042472"/>
    <s v="3"/>
    <n v="4999.99"/>
    <s v="ILS"/>
    <n v="4999.99"/>
    <n v="100"/>
    <n v="4999.99"/>
    <n v="4999.99"/>
    <n v="0"/>
    <s v=""/>
    <x v="1068"/>
    <s v=""/>
    <n v="0"/>
    <s v="@FM@"/>
    <s v="23"/>
    <s v="57"/>
    <s v="043545631"/>
    <s v=""/>
    <s v="    סיון     בצלאל"/>
    <n v="0"/>
    <d v="2025-07-07T00:00:00"/>
    <d v="2025-12-31T00:00:00"/>
    <n v="5"/>
    <n v="0"/>
    <n v="4"/>
    <n v="100"/>
    <n v="0"/>
    <x v="2"/>
    <x v="2"/>
  </r>
  <r>
    <m/>
    <m/>
    <x v="1170"/>
    <x v="0"/>
    <s v="0800"/>
    <s v=""/>
    <d v="2025-07-08T00:00:00"/>
    <m/>
    <m/>
    <m/>
    <s v="40001103"/>
    <s v="קרביץ )4791( בעמ"/>
    <s v="510674039"/>
    <s v="3"/>
    <n v="1903.64"/>
    <s v="ILS"/>
    <n v="1903.64"/>
    <n v="0"/>
    <n v="0"/>
    <n v="0"/>
    <n v="1968.59"/>
    <s v=""/>
    <x v="1069"/>
    <s v="X"/>
    <n v="0"/>
    <s v="@FM@"/>
    <s v="07"/>
    <s v=""/>
    <s v="043545631"/>
    <s v=""/>
    <s v="נפתלי ג'רפי"/>
    <n v="1903.64"/>
    <d v="2025-07-08T00:00:00"/>
    <d v="2025-12-31T00:00:00"/>
    <n v="5"/>
    <n v="0"/>
    <n v="4"/>
    <n v="0"/>
    <n v="0"/>
    <x v="2"/>
    <x v="2"/>
  </r>
  <r>
    <m/>
    <m/>
    <x v="1171"/>
    <x v="0"/>
    <s v="0800"/>
    <s v=""/>
    <d v="2025-07-08T00:00:00"/>
    <m/>
    <m/>
    <m/>
    <s v="40001575"/>
    <s v="קולמוס ביט (2002)  בע&quot;מ"/>
    <s v="513325472"/>
    <s v="3"/>
    <n v="33739.64"/>
    <s v="ILS"/>
    <n v="33739.64"/>
    <n v="0"/>
    <n v="0"/>
    <n v="0"/>
    <n v="37585.269999999997"/>
    <s v=""/>
    <x v="1070"/>
    <s v="X"/>
    <n v="0"/>
    <s v="@FM@"/>
    <s v="07"/>
    <s v=""/>
    <s v="043545631"/>
    <s v=""/>
    <s v="אברהם לוי"/>
    <n v="33739.64"/>
    <d v="2025-07-08T00:00:00"/>
    <d v="2025-12-31T00:00:00"/>
    <n v="5"/>
    <n v="0"/>
    <n v="4"/>
    <n v="0"/>
    <n v="0"/>
    <x v="2"/>
    <x v="2"/>
  </r>
  <r>
    <m/>
    <m/>
    <x v="1172"/>
    <x v="2"/>
    <s v="0800"/>
    <s v=""/>
    <d v="2025-07-08T00:00:00"/>
    <m/>
    <m/>
    <m/>
    <s v="40003708"/>
    <s v="דגניר בע&quot;מ"/>
    <s v="512145723"/>
    <s v="3"/>
    <n v="4956"/>
    <s v="ILS"/>
    <n v="4956"/>
    <n v="0"/>
    <n v="0"/>
    <n v="0"/>
    <n v="4956"/>
    <s v=""/>
    <x v="1071"/>
    <s v=""/>
    <n v="0"/>
    <s v="@FM@"/>
    <s v="23"/>
    <s v="57"/>
    <s v="043545631"/>
    <s v=""/>
    <s v="אברהם לוי"/>
    <n v="4956"/>
    <d v="2025-07-08T00:00:00"/>
    <d v="2025-12-31T00:00:00"/>
    <n v="5"/>
    <n v="0"/>
    <n v="4"/>
    <n v="0"/>
    <n v="0"/>
    <x v="2"/>
    <x v="2"/>
  </r>
  <r>
    <m/>
    <m/>
    <x v="1173"/>
    <x v="2"/>
    <s v="0800"/>
    <s v=""/>
    <d v="2025-07-08T00:00:00"/>
    <m/>
    <m/>
    <m/>
    <s v="40397477"/>
    <s v="לב המשרד בע&quot;מ"/>
    <s v="513445494"/>
    <s v="3"/>
    <n v="438.43"/>
    <s v="ILS"/>
    <n v="438.43"/>
    <n v="0"/>
    <n v="0"/>
    <n v="0"/>
    <n v="438.43"/>
    <s v=""/>
    <x v="1072"/>
    <s v=""/>
    <n v="0"/>
    <s v="@FM@"/>
    <s v="23"/>
    <s v="57"/>
    <s v="043545631"/>
    <s v=""/>
    <s v="אמיר סרחאן"/>
    <n v="438.43"/>
    <d v="2025-07-08T00:00:00"/>
    <d v="2025-12-31T00:00:00"/>
    <n v="5"/>
    <n v="0"/>
    <n v="4"/>
    <n v="0"/>
    <n v="0"/>
    <x v="2"/>
    <x v="2"/>
  </r>
  <r>
    <m/>
    <m/>
    <x v="1174"/>
    <x v="2"/>
    <s v="0800"/>
    <s v=""/>
    <d v="2025-07-08T00:00:00"/>
    <m/>
    <m/>
    <m/>
    <s v="40000885"/>
    <s v="צחובוי אילן"/>
    <s v="050719913"/>
    <s v="3"/>
    <n v="2301"/>
    <s v="ILS"/>
    <n v="2301"/>
    <n v="0"/>
    <n v="0"/>
    <n v="0"/>
    <n v="2301"/>
    <s v=""/>
    <x v="1073"/>
    <s v=""/>
    <n v="0"/>
    <s v="@FM@"/>
    <s v="23"/>
    <s v="57"/>
    <s v="043545631"/>
    <s v=""/>
    <s v="עדי מרום"/>
    <n v="2301"/>
    <d v="2025-07-08T00:00:00"/>
    <d v="2025-12-31T00:00:00"/>
    <n v="5"/>
    <n v="0"/>
    <n v="4"/>
    <n v="0"/>
    <n v="0"/>
    <x v="2"/>
    <x v="2"/>
  </r>
  <r>
    <m/>
    <m/>
    <x v="1175"/>
    <x v="0"/>
    <s v="0800"/>
    <s v=""/>
    <d v="2025-07-09T00:00:00"/>
    <m/>
    <m/>
    <m/>
    <s v="40001575"/>
    <s v="קולמוס ביט (2002)  בע&quot;מ"/>
    <s v="513325472"/>
    <s v="3"/>
    <n v="1222.92"/>
    <s v="ILS"/>
    <n v="1222.92"/>
    <n v="0"/>
    <n v="0"/>
    <n v="0"/>
    <n v="1284.75"/>
    <s v=""/>
    <x v="1074"/>
    <s v="X"/>
    <n v="0"/>
    <s v="@FM@"/>
    <s v="07"/>
    <s v=""/>
    <s v="043545631"/>
    <s v=""/>
    <s v="ישראל אריה שטורך"/>
    <n v="1222.92"/>
    <d v="2025-07-09T00:00:00"/>
    <d v="2025-12-31T00:00:00"/>
    <n v="5"/>
    <n v="0"/>
    <n v="4"/>
    <n v="0"/>
    <n v="0"/>
    <x v="2"/>
    <x v="2"/>
  </r>
  <r>
    <m/>
    <m/>
    <x v="1176"/>
    <x v="0"/>
    <s v="0800"/>
    <s v=""/>
    <d v="2025-07-09T00:00:00"/>
    <m/>
    <m/>
    <m/>
    <s v="40001575"/>
    <s v="קולמוס ביט (2002)  בע&quot;מ"/>
    <s v="513325472"/>
    <s v="3"/>
    <n v="1191.02"/>
    <s v="ILS"/>
    <n v="1191.02"/>
    <n v="0"/>
    <n v="0"/>
    <n v="0"/>
    <n v="1251.24"/>
    <s v=""/>
    <x v="1075"/>
    <s v="X"/>
    <n v="0"/>
    <s v="@FM@"/>
    <s v="07"/>
    <s v=""/>
    <s v="043545631"/>
    <s v=""/>
    <s v="אמיר סרחאן"/>
    <n v="1191.02"/>
    <d v="2025-07-09T00:00:00"/>
    <d v="2025-12-31T00:00:00"/>
    <n v="5"/>
    <n v="0"/>
    <n v="4"/>
    <n v="0"/>
    <n v="0"/>
    <x v="2"/>
    <x v="2"/>
  </r>
  <r>
    <m/>
    <m/>
    <x v="1177"/>
    <x v="2"/>
    <s v="0800"/>
    <s v=""/>
    <d v="2025-07-09T00:00:00"/>
    <m/>
    <m/>
    <m/>
    <s v="42512396"/>
    <s v="ל.ר בלקו מערכות בע&quot;מ"/>
    <s v="516780459"/>
    <s v="3"/>
    <n v="7895.79"/>
    <s v="ILS"/>
    <n v="7895.79"/>
    <n v="0"/>
    <n v="0"/>
    <n v="0"/>
    <n v="7895.79"/>
    <s v=""/>
    <x v="1076"/>
    <s v=""/>
    <n v="0"/>
    <s v="@FM@"/>
    <s v="23"/>
    <s v="57"/>
    <s v="043545631"/>
    <s v=""/>
    <s v="דסליין זאודו"/>
    <n v="7895.79"/>
    <d v="2025-07-09T00:00:00"/>
    <d v="2025-12-31T00:00:00"/>
    <n v="5"/>
    <n v="0"/>
    <n v="4"/>
    <n v="0"/>
    <n v="0"/>
    <x v="2"/>
    <x v="2"/>
  </r>
  <r>
    <m/>
    <m/>
    <x v="1178"/>
    <x v="0"/>
    <s v="0800"/>
    <s v=""/>
    <d v="2025-07-09T00:00:00"/>
    <m/>
    <m/>
    <m/>
    <s v="40003692"/>
    <s v="טופ-ליין יבוא ושיווק רהיטים בע&quot;מ"/>
    <s v="511613564"/>
    <s v="3"/>
    <n v="6525.4"/>
    <s v="ILS"/>
    <n v="6525.4"/>
    <n v="0"/>
    <n v="0"/>
    <n v="0"/>
    <n v="7001.49"/>
    <s v=""/>
    <x v="1077"/>
    <s v="X"/>
    <n v="0"/>
    <s v="@FM@"/>
    <s v="07"/>
    <s v=""/>
    <s v="043545631"/>
    <s v=""/>
    <s v="עמוס סגרון"/>
    <n v="6525.4"/>
    <d v="2025-07-09T00:00:00"/>
    <d v="2025-12-31T00:00:00"/>
    <n v="5"/>
    <n v="0"/>
    <n v="4"/>
    <n v="0"/>
    <n v="0"/>
    <x v="2"/>
    <x v="2"/>
  </r>
  <r>
    <m/>
    <m/>
    <x v="1179"/>
    <x v="2"/>
    <s v="0800"/>
    <s v=""/>
    <d v="2025-07-09T00:00:00"/>
    <m/>
    <m/>
    <m/>
    <s v="40008852"/>
    <s v="המועצה הלאומית לשלום הילד"/>
    <s v=""/>
    <s v="3"/>
    <n v="99855"/>
    <s v="ILS"/>
    <n v="99855"/>
    <n v="0"/>
    <n v="0"/>
    <n v="0"/>
    <n v="99855"/>
    <s v=""/>
    <x v="1078"/>
    <s v=""/>
    <n v="0"/>
    <s v="@FM@"/>
    <s v="23"/>
    <s v="57"/>
    <s v="043545631"/>
    <s v=" 99,855.00"/>
    <s v="    סיון     בצלאל"/>
    <n v="99855"/>
    <d v="2025-07-09T00:00:00"/>
    <d v="2025-12-31T00:00:00"/>
    <n v="5"/>
    <n v="0"/>
    <n v="4"/>
    <n v="0"/>
    <n v="0"/>
    <x v="2"/>
    <x v="2"/>
  </r>
  <r>
    <m/>
    <m/>
    <x v="1180"/>
    <x v="0"/>
    <s v="0800"/>
    <s v=""/>
    <d v="2025-07-09T00:00:00"/>
    <m/>
    <m/>
    <m/>
    <s v="40376926"/>
    <s v="ברורמן עדנה"/>
    <s v="028900124"/>
    <s v="3"/>
    <n v="164.02"/>
    <s v="ILS"/>
    <n v="164.02"/>
    <n v="0"/>
    <n v="0"/>
    <n v="0"/>
    <n v="164.02"/>
    <s v=""/>
    <x v="1079"/>
    <s v=""/>
    <n v="0"/>
    <s v="@FM@"/>
    <s v="23"/>
    <s v="57"/>
    <s v="043545631"/>
    <s v=""/>
    <s v="עדי מרום"/>
    <n v="164.02"/>
    <d v="2025-07-09T00:00:00"/>
    <d v="2025-12-31T00:00:00"/>
    <n v="5"/>
    <n v="0"/>
    <n v="4"/>
    <n v="0"/>
    <n v="0"/>
    <x v="2"/>
    <x v="2"/>
  </r>
  <r>
    <m/>
    <m/>
    <x v="1181"/>
    <x v="2"/>
    <s v="0800"/>
    <s v=""/>
    <d v="2025-07-09T00:00:00"/>
    <m/>
    <m/>
    <m/>
    <s v="42871513"/>
    <s v="ולדמן הילה"/>
    <s v="039509948"/>
    <s v="2"/>
    <n v="99881.1"/>
    <s v="ILS"/>
    <n v="99881.1"/>
    <n v="0"/>
    <n v="0"/>
    <n v="0"/>
    <n v="99881.1"/>
    <s v=""/>
    <x v="1080"/>
    <s v=""/>
    <n v="0"/>
    <s v=""/>
    <s v="23"/>
    <s v="57"/>
    <s v="043545631"/>
    <s v=" 84,645.00"/>
    <s v=""/>
    <n v="99881.1"/>
    <d v="2025-07-09T00:00:00"/>
    <d v="2025-12-31T00:00:00"/>
    <n v="5"/>
    <n v="0"/>
    <n v="4"/>
    <n v="0"/>
    <n v="0"/>
    <x v="2"/>
    <x v="2"/>
  </r>
  <r>
    <m/>
    <m/>
    <x v="1182"/>
    <x v="2"/>
    <s v="0800"/>
    <s v=""/>
    <d v="2025-07-13T00:00:00"/>
    <m/>
    <m/>
    <m/>
    <s v="41342765"/>
    <s v="גבאי יעקב רן"/>
    <s v="027850130"/>
    <s v="3"/>
    <n v="4661"/>
    <s v="ILS"/>
    <n v="4661"/>
    <n v="0"/>
    <n v="0"/>
    <n v="0"/>
    <n v="4661"/>
    <s v=""/>
    <x v="1081"/>
    <s v=""/>
    <n v="0"/>
    <s v="@FM@"/>
    <s v="23"/>
    <s v="57"/>
    <s v="043545631"/>
    <s v=""/>
    <s v="אברהם לוי"/>
    <n v="4661"/>
    <d v="2025-07-13T00:00:00"/>
    <d v="2025-12-31T00:00:00"/>
    <n v="5"/>
    <n v="0"/>
    <n v="4"/>
    <n v="0"/>
    <n v="0"/>
    <x v="2"/>
    <x v="2"/>
  </r>
  <r>
    <m/>
    <m/>
    <x v="1183"/>
    <x v="2"/>
    <s v="0800"/>
    <s v=""/>
    <d v="2025-07-14T00:00:00"/>
    <m/>
    <m/>
    <m/>
    <s v="40001296"/>
    <s v="יפעת המרכז למידע תקשורתי בע&quot;מ"/>
    <s v="511639460"/>
    <s v="1"/>
    <n v="216226.83"/>
    <s v="ILS"/>
    <n v="216226.83"/>
    <n v="0"/>
    <n v="0"/>
    <n v="0"/>
    <n v="216226.83"/>
    <s v=""/>
    <x v="1082"/>
    <s v=""/>
    <n v="0"/>
    <s v="@FM@"/>
    <s v="99"/>
    <s v=""/>
    <s v="043545631"/>
    <s v=""/>
    <s v="גנית בן- משה"/>
    <n v="216226.83"/>
    <d v="2025-07-14T00:00:00"/>
    <d v="2025-12-31T00:00:00"/>
    <n v="5"/>
    <n v="0"/>
    <n v="4"/>
    <n v="0"/>
    <n v="0"/>
    <x v="2"/>
    <x v="2"/>
  </r>
  <r>
    <m/>
    <m/>
    <x v="1184"/>
    <x v="2"/>
    <s v="0800"/>
    <s v=""/>
    <d v="2025-07-14T00:00:00"/>
    <m/>
    <m/>
    <m/>
    <s v="10000035"/>
    <s v="משרד החוץ"/>
    <s v=""/>
    <s v="3"/>
    <n v="3271.52"/>
    <s v="ILS"/>
    <n v="3271.52"/>
    <n v="0"/>
    <n v="0"/>
    <n v="0"/>
    <n v="3271.52"/>
    <s v=""/>
    <x v="1083"/>
    <s v=""/>
    <n v="0"/>
    <s v="@FM@"/>
    <s v="85"/>
    <s v=""/>
    <s v="043545631"/>
    <s v=""/>
    <s v=""/>
    <n v="3271.52"/>
    <d v="2025-07-14T00:00:00"/>
    <d v="2025-12-31T00:00:00"/>
    <n v="5"/>
    <n v="0"/>
    <n v="4"/>
    <n v="0"/>
    <n v="0"/>
    <x v="2"/>
    <x v="2"/>
  </r>
  <r>
    <m/>
    <m/>
    <x v="1185"/>
    <x v="0"/>
    <s v="0800"/>
    <s v=""/>
    <d v="2025-07-15T00:00:00"/>
    <m/>
    <m/>
    <m/>
    <s v="40001575"/>
    <s v="קולמוס ביט (2002)  בע&quot;מ"/>
    <s v="513325472"/>
    <s v="3"/>
    <n v="1193.1199999999999"/>
    <s v="ILS"/>
    <n v="1193.1199999999999"/>
    <n v="0"/>
    <n v="0"/>
    <n v="0"/>
    <n v="1253.45"/>
    <s v=""/>
    <x v="1084"/>
    <s v="X"/>
    <n v="0"/>
    <s v="@FM@"/>
    <s v="07"/>
    <s v=""/>
    <s v="043545631"/>
    <s v=""/>
    <s v="עדי מרום"/>
    <n v="1193.1199999999999"/>
    <d v="2025-07-15T00:00:00"/>
    <d v="2025-12-31T00:00:00"/>
    <n v="5"/>
    <n v="0"/>
    <n v="4"/>
    <n v="0"/>
    <n v="0"/>
    <x v="2"/>
    <x v="2"/>
  </r>
  <r>
    <m/>
    <m/>
    <x v="1186"/>
    <x v="0"/>
    <s v="0800"/>
    <s v=""/>
    <d v="2025-07-15T00:00:00"/>
    <m/>
    <m/>
    <m/>
    <s v="40001103"/>
    <s v="קרביץ )4791( בעמ"/>
    <s v="510674039"/>
    <s v="3"/>
    <n v="19865.560000000001"/>
    <s v="ILS"/>
    <n v="19865.560000000001"/>
    <n v="0"/>
    <n v="0"/>
    <n v="0"/>
    <n v="20546.11"/>
    <s v=""/>
    <x v="1085"/>
    <s v="X"/>
    <n v="0"/>
    <s v="@FM@"/>
    <s v="07"/>
    <s v=""/>
    <s v="043545631"/>
    <s v=""/>
    <s v="אברהם לוי"/>
    <n v="19865.560000000001"/>
    <d v="2025-07-15T00:00:00"/>
    <d v="2025-12-31T00:00:00"/>
    <n v="5"/>
    <n v="0"/>
    <n v="4"/>
    <n v="0"/>
    <n v="0"/>
    <x v="2"/>
    <x v="2"/>
  </r>
  <r>
    <m/>
    <m/>
    <x v="1187"/>
    <x v="0"/>
    <s v="0800"/>
    <s v=""/>
    <d v="2025-07-15T00:00:00"/>
    <m/>
    <m/>
    <m/>
    <s v="40001103"/>
    <s v="קרביץ )4791( בעמ"/>
    <s v="510674039"/>
    <s v="3"/>
    <n v="1192.17"/>
    <s v="ILS"/>
    <n v="1192.17"/>
    <n v="0"/>
    <n v="0"/>
    <n v="0"/>
    <n v="1233.02"/>
    <s v=""/>
    <x v="947"/>
    <s v="X"/>
    <n v="0"/>
    <s v="@FM@"/>
    <s v="07"/>
    <s v=""/>
    <s v="043545631"/>
    <s v=""/>
    <s v="    סיון     בצלאל"/>
    <n v="1192.17"/>
    <d v="2025-07-15T00:00:00"/>
    <d v="2025-12-31T00:00:00"/>
    <n v="5"/>
    <n v="0"/>
    <n v="4"/>
    <n v="0"/>
    <n v="0"/>
    <x v="2"/>
    <x v="2"/>
  </r>
  <r>
    <m/>
    <m/>
    <x v="1188"/>
    <x v="0"/>
    <s v="0800"/>
    <s v=""/>
    <d v="2025-07-15T00:00:00"/>
    <m/>
    <m/>
    <m/>
    <s v="40376926"/>
    <s v="ברורמן עדנה"/>
    <s v="028900124"/>
    <s v="3"/>
    <n v="4407.3"/>
    <s v="ILS"/>
    <n v="4407.3"/>
    <n v="0"/>
    <n v="0"/>
    <n v="0"/>
    <n v="4407.3"/>
    <s v=""/>
    <x v="1086"/>
    <s v=""/>
    <n v="0"/>
    <s v="@FM@"/>
    <s v="23"/>
    <s v="57"/>
    <s v="043545631"/>
    <s v=""/>
    <s v="אברהם לוי"/>
    <n v="4407.3"/>
    <d v="2025-07-15T00:00:00"/>
    <d v="2025-12-31T00:00:00"/>
    <n v="5"/>
    <n v="0"/>
    <n v="4"/>
    <n v="0"/>
    <n v="0"/>
    <x v="2"/>
    <x v="2"/>
  </r>
  <r>
    <m/>
    <m/>
    <x v="1189"/>
    <x v="0"/>
    <s v="0800"/>
    <s v=""/>
    <d v="2025-07-15T00:00:00"/>
    <m/>
    <m/>
    <m/>
    <s v="40376926"/>
    <s v="ברורמן עדנה"/>
    <s v="028900124"/>
    <s v="3"/>
    <n v="512.12"/>
    <s v="ILS"/>
    <n v="512.12"/>
    <n v="0"/>
    <n v="0"/>
    <n v="0"/>
    <n v="512.12"/>
    <s v=""/>
    <x v="1087"/>
    <s v=""/>
    <n v="0"/>
    <s v="@FM@"/>
    <s v="23"/>
    <s v="57"/>
    <s v="043545631"/>
    <s v=""/>
    <s v="עומר הדס הנדלסמן"/>
    <n v="512.12"/>
    <d v="2025-07-15T00:00:00"/>
    <d v="2025-12-31T00:00:00"/>
    <n v="5"/>
    <n v="0"/>
    <n v="4"/>
    <n v="0"/>
    <n v="0"/>
    <x v="2"/>
    <x v="2"/>
  </r>
  <r>
    <m/>
    <m/>
    <x v="1190"/>
    <x v="2"/>
    <s v="0800"/>
    <s v=""/>
    <d v="2025-07-15T00:00:00"/>
    <m/>
    <m/>
    <m/>
    <s v="40285617"/>
    <s v="גואטה ציון חומרי בניין בע&quot;מ"/>
    <s v="514072339"/>
    <s v="3"/>
    <n v="1345.2"/>
    <s v="ILS"/>
    <n v="1345.2"/>
    <n v="0"/>
    <n v="0"/>
    <n v="0"/>
    <n v="1345.2"/>
    <s v=""/>
    <x v="1088"/>
    <s v=""/>
    <n v="0"/>
    <s v="@FM@"/>
    <s v="23"/>
    <s v="57"/>
    <s v="043545631"/>
    <s v=""/>
    <s v="אברהם לוי"/>
    <n v="1345.2"/>
    <d v="2025-07-15T00:00:00"/>
    <d v="2025-12-31T00:00:00"/>
    <n v="5"/>
    <n v="0"/>
    <n v="4"/>
    <n v="0"/>
    <n v="0"/>
    <x v="2"/>
    <x v="2"/>
  </r>
  <r>
    <m/>
    <m/>
    <x v="1191"/>
    <x v="2"/>
    <s v="0800"/>
    <s v=""/>
    <d v="2025-07-15T00:00:00"/>
    <m/>
    <m/>
    <m/>
    <s v="40004535"/>
    <s v="אול סאל טרדינג בע&quot;מ"/>
    <s v="511436453"/>
    <s v="3"/>
    <n v="2284.48"/>
    <s v="ILS"/>
    <n v="2284.48"/>
    <n v="0"/>
    <n v="0"/>
    <n v="0"/>
    <n v="2284.48"/>
    <s v=""/>
    <x v="1089"/>
    <s v=""/>
    <n v="0"/>
    <s v="@FM@"/>
    <s v="23"/>
    <s v="57"/>
    <s v="043545631"/>
    <s v=""/>
    <s v="אברהם לוי"/>
    <n v="2284.48"/>
    <d v="2025-07-15T00:00:00"/>
    <d v="2025-12-31T00:00:00"/>
    <n v="5"/>
    <n v="0"/>
    <n v="4"/>
    <n v="0"/>
    <n v="0"/>
    <x v="2"/>
    <x v="2"/>
  </r>
  <r>
    <m/>
    <m/>
    <x v="1192"/>
    <x v="0"/>
    <s v="0800"/>
    <s v=""/>
    <d v="2025-07-20T00:00:00"/>
    <m/>
    <m/>
    <m/>
    <s v="40001212"/>
    <s v="שחר - מוצרי נייר בע&quot;מ"/>
    <s v="511219933"/>
    <s v="3"/>
    <n v="1189.44"/>
    <s v="ILS"/>
    <n v="1189.44"/>
    <n v="0"/>
    <n v="0"/>
    <n v="0"/>
    <n v="1212.26"/>
    <s v=""/>
    <x v="1090"/>
    <s v="X"/>
    <n v="0"/>
    <s v="@FM@"/>
    <s v="07"/>
    <s v=""/>
    <s v="043545631"/>
    <s v=""/>
    <s v="שמרית הרוש"/>
    <n v="1189.44"/>
    <d v="2025-07-20T00:00:00"/>
    <d v="2025-12-31T00:00:00"/>
    <n v="5"/>
    <n v="0"/>
    <n v="4"/>
    <n v="0"/>
    <n v="0"/>
    <x v="2"/>
    <x v="2"/>
  </r>
  <r>
    <m/>
    <m/>
    <x v="1193"/>
    <x v="0"/>
    <s v="0800"/>
    <s v=""/>
    <d v="2025-07-21T00:00:00"/>
    <m/>
    <m/>
    <m/>
    <s v="40001575"/>
    <s v="קולמוס ביט (2002)  בע&quot;מ"/>
    <s v="513325472"/>
    <s v="3"/>
    <n v="1175.33"/>
    <s v="ILS"/>
    <n v="1175.33"/>
    <n v="0"/>
    <n v="0"/>
    <n v="0"/>
    <n v="1236.9100000000001"/>
    <s v=""/>
    <x v="1091"/>
    <s v="X"/>
    <n v="0"/>
    <s v="@FM@"/>
    <s v="07"/>
    <s v=""/>
    <s v="043545631"/>
    <s v=""/>
    <s v="לינור כהן"/>
    <n v="1175.33"/>
    <d v="2025-07-21T00:00:00"/>
    <d v="2025-12-31T00:00:00"/>
    <n v="5"/>
    <n v="0"/>
    <n v="4"/>
    <n v="0"/>
    <n v="0"/>
    <x v="2"/>
    <x v="2"/>
  </r>
  <r>
    <m/>
    <m/>
    <x v="1194"/>
    <x v="2"/>
    <s v="0800"/>
    <s v=""/>
    <d v="2025-07-21T00:00:00"/>
    <m/>
    <m/>
    <m/>
    <s v="41765201"/>
    <s v="יחזקאלי עדנה"/>
    <s v="055990352"/>
    <s v="1"/>
    <n v="17496.59"/>
    <s v="ILS"/>
    <n v="17496.59"/>
    <n v="0"/>
    <n v="0"/>
    <n v="0"/>
    <n v="17496.59"/>
    <s v=""/>
    <x v="1092"/>
    <s v=""/>
    <n v="0"/>
    <s v="@FM@"/>
    <s v="23"/>
    <s v="57"/>
    <s v="043545631"/>
    <s v=""/>
    <s v="שמעון יצחקי"/>
    <n v="17496.59"/>
    <d v="2025-07-21T00:00:00"/>
    <d v="2025-12-31T00:00:00"/>
    <n v="5"/>
    <n v="0"/>
    <n v="4"/>
    <n v="0"/>
    <n v="0"/>
    <x v="2"/>
    <x v="2"/>
  </r>
  <r>
    <m/>
    <m/>
    <x v="1195"/>
    <x v="2"/>
    <s v="0800"/>
    <s v=""/>
    <d v="2025-07-22T00:00:00"/>
    <m/>
    <m/>
    <m/>
    <s v="42761869"/>
    <s v="אפ אין אפ בע&quot;מ"/>
    <s v="515975597"/>
    <s v="2"/>
    <n v="73632"/>
    <s v="ILS"/>
    <n v="73632"/>
    <n v="0"/>
    <n v="0"/>
    <n v="0"/>
    <n v="73632"/>
    <s v=""/>
    <x v="1093"/>
    <s v=""/>
    <n v="0"/>
    <s v="@FM@"/>
    <s v="23"/>
    <s v="57"/>
    <s v="043545631"/>
    <s v=""/>
    <s v="אביתר חלה"/>
    <n v="73632"/>
    <d v="2025-07-22T00:00:00"/>
    <d v="2025-12-31T00:00:00"/>
    <n v="5"/>
    <n v="0"/>
    <n v="4"/>
    <n v="0"/>
    <n v="0"/>
    <x v="2"/>
    <x v="2"/>
  </r>
  <r>
    <m/>
    <m/>
    <x v="1196"/>
    <x v="2"/>
    <s v="0800"/>
    <s v=""/>
    <d v="2025-07-22T00:00:00"/>
    <m/>
    <m/>
    <m/>
    <s v="40285617"/>
    <s v="גואטה ציון חומרי בניין בע&quot;מ"/>
    <s v="514072339"/>
    <s v="3"/>
    <n v="401.2"/>
    <s v="ILS"/>
    <n v="401.2"/>
    <n v="0"/>
    <n v="0"/>
    <n v="0"/>
    <n v="401.2"/>
    <s v=""/>
    <x v="1094"/>
    <s v=""/>
    <n v="0"/>
    <s v="@FM@"/>
    <s v="23"/>
    <s v="57"/>
    <s v="043545631"/>
    <s v=""/>
    <s v="אברהם לוי"/>
    <n v="401.2"/>
    <d v="2025-07-22T00:00:00"/>
    <d v="2025-12-31T00:00:00"/>
    <n v="5"/>
    <n v="0"/>
    <n v="4"/>
    <n v="0"/>
    <n v="0"/>
    <x v="2"/>
    <x v="2"/>
  </r>
  <r>
    <m/>
    <m/>
    <x v="1197"/>
    <x v="0"/>
    <s v="0800"/>
    <s v=""/>
    <d v="2025-07-22T00:00:00"/>
    <m/>
    <m/>
    <m/>
    <s v="40001575"/>
    <s v="קולמוס ביט (2002)  בע&quot;מ"/>
    <s v="513325472"/>
    <s v=""/>
    <n v="1446.18"/>
    <s v="ILS"/>
    <n v="1446.18"/>
    <n v="0"/>
    <n v="0"/>
    <n v="0"/>
    <n v="0"/>
    <s v="X"/>
    <x v="1095"/>
    <s v="X"/>
    <n v="0"/>
    <s v="@FM@"/>
    <s v="07"/>
    <s v=""/>
    <s v="043545631"/>
    <s v=""/>
    <s v="נפתלי ג'רפי"/>
    <n v="1446.18"/>
    <d v="2025-07-22T00:00:00"/>
    <d v="2025-12-31T00:00:00"/>
    <n v="5"/>
    <n v="0"/>
    <n v="4"/>
    <n v="0"/>
    <n v="0"/>
    <x v="2"/>
    <x v="2"/>
  </r>
  <r>
    <m/>
    <m/>
    <x v="1198"/>
    <x v="0"/>
    <s v="0800"/>
    <s v=""/>
    <d v="2025-07-22T00:00:00"/>
    <m/>
    <m/>
    <m/>
    <s v="40001575"/>
    <s v="קולמוס ביט (2002)  בע&quot;מ"/>
    <s v="513325472"/>
    <s v="3"/>
    <n v="1790.22"/>
    <s v="ILS"/>
    <n v="1790.22"/>
    <n v="0"/>
    <n v="0"/>
    <n v="0"/>
    <n v="1978.25"/>
    <s v=""/>
    <x v="1096"/>
    <s v="X"/>
    <n v="0"/>
    <s v="@FM@"/>
    <s v="07"/>
    <s v=""/>
    <s v="043545631"/>
    <s v=""/>
    <s v="שמרית הרוש"/>
    <n v="1790.22"/>
    <d v="2025-07-22T00:00:00"/>
    <d v="2025-12-31T00:00:00"/>
    <n v="5"/>
    <n v="0"/>
    <n v="4"/>
    <n v="0"/>
    <n v="0"/>
    <x v="2"/>
    <x v="2"/>
  </r>
  <r>
    <m/>
    <m/>
    <x v="1199"/>
    <x v="0"/>
    <s v="0800"/>
    <s v=""/>
    <d v="2025-07-22T00:00:00"/>
    <m/>
    <m/>
    <m/>
    <s v="41583746"/>
    <s v="רפאלי אליהו"/>
    <s v="032388530"/>
    <s v="3"/>
    <n v="436.6"/>
    <s v="ILS"/>
    <n v="436.6"/>
    <n v="0"/>
    <n v="0"/>
    <n v="0"/>
    <n v="436.6"/>
    <s v=""/>
    <x v="1097"/>
    <s v=""/>
    <n v="0"/>
    <s v="@FM@"/>
    <s v="23"/>
    <s v="57"/>
    <s v="043545631"/>
    <s v=""/>
    <s v="נפתלי ג'רפי"/>
    <n v="436.6"/>
    <d v="2025-07-22T00:00:00"/>
    <d v="2025-12-31T00:00:00"/>
    <n v="5"/>
    <n v="0"/>
    <n v="4"/>
    <n v="0"/>
    <n v="0"/>
    <x v="2"/>
    <x v="2"/>
  </r>
  <r>
    <m/>
    <m/>
    <x v="1200"/>
    <x v="2"/>
    <s v="0800"/>
    <s v=""/>
    <d v="2025-07-22T00:00:00"/>
    <m/>
    <m/>
    <m/>
    <s v="40175957"/>
    <s v="מגן דוד אדם - עוסק מורשה"/>
    <s v=""/>
    <s v="3"/>
    <n v="440"/>
    <s v="ILS"/>
    <n v="440"/>
    <n v="0"/>
    <n v="0"/>
    <n v="0"/>
    <n v="440"/>
    <s v=""/>
    <x v="1098"/>
    <s v=""/>
    <n v="0"/>
    <s v="@FM@"/>
    <s v="99"/>
    <s v=""/>
    <s v="043545631"/>
    <s v=""/>
    <s v="חוה לוי"/>
    <n v="440"/>
    <d v="2025-07-22T00:00:00"/>
    <d v="2025-12-31T00:00:00"/>
    <n v="5"/>
    <n v="0"/>
    <n v="4"/>
    <n v="0"/>
    <n v="0"/>
    <x v="2"/>
    <x v="2"/>
  </r>
  <r>
    <m/>
    <m/>
    <x v="1201"/>
    <x v="0"/>
    <s v="0800"/>
    <s v=""/>
    <d v="2025-07-22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932.2"/>
    <s v=""/>
    <x v="1099"/>
    <s v=""/>
    <n v="0"/>
    <s v="@FM@"/>
    <s v="07"/>
    <s v=""/>
    <s v="043545631"/>
    <s v=""/>
    <s v="אברהם לוי"/>
    <n v="932.2"/>
    <d v="2025-07-22T00:00:00"/>
    <d v="2025-12-31T00:00:00"/>
    <n v="5"/>
    <n v="0"/>
    <n v="4"/>
    <n v="0"/>
    <n v="0"/>
    <x v="2"/>
    <x v="2"/>
  </r>
  <r>
    <m/>
    <m/>
    <x v="1202"/>
    <x v="0"/>
    <s v="0800"/>
    <s v=""/>
    <d v="2025-07-22T00:00:00"/>
    <m/>
    <m/>
    <m/>
    <s v="41560727"/>
    <s v="מ.צ.מ. ציוד למחשבים ולמשרד בע&quot;מ"/>
    <s v="511133621"/>
    <s v=""/>
    <n v="771.72"/>
    <s v="ILS"/>
    <n v="771.72"/>
    <n v="0"/>
    <n v="0"/>
    <n v="0"/>
    <n v="0"/>
    <s v="X"/>
    <x v="1100"/>
    <s v=""/>
    <n v="0"/>
    <s v="@FM@"/>
    <s v="23"/>
    <s v="57"/>
    <s v="043545631"/>
    <s v=""/>
    <s v="נפתלי ג'רפי"/>
    <n v="771.72"/>
    <d v="2025-07-22T00:00:00"/>
    <d v="2025-12-31T00:00:00"/>
    <n v="5"/>
    <n v="0"/>
    <n v="4"/>
    <n v="0"/>
    <n v="0"/>
    <x v="2"/>
    <x v="2"/>
  </r>
  <r>
    <m/>
    <m/>
    <x v="1203"/>
    <x v="2"/>
    <s v="0800"/>
    <s v=""/>
    <d v="2025-07-22T00:00:00"/>
    <m/>
    <m/>
    <m/>
    <s v="40001103"/>
    <s v="קרביץ )4791( בעמ"/>
    <s v="510674039"/>
    <s v="2"/>
    <n v="1298"/>
    <s v="ILS"/>
    <n v="1298"/>
    <n v="0"/>
    <n v="0"/>
    <n v="0"/>
    <n v="1298"/>
    <s v=""/>
    <x v="1101"/>
    <s v=""/>
    <n v="0"/>
    <s v="@FM@"/>
    <s v="23"/>
    <s v="57"/>
    <s v="043545631"/>
    <s v=""/>
    <s v="אברהם לוי"/>
    <n v="1298"/>
    <d v="2025-07-22T00:00:00"/>
    <d v="2025-12-31T00:00:00"/>
    <n v="5"/>
    <n v="0"/>
    <n v="4"/>
    <n v="0"/>
    <n v="0"/>
    <x v="2"/>
    <x v="2"/>
  </r>
  <r>
    <m/>
    <m/>
    <x v="1204"/>
    <x v="0"/>
    <s v="0800"/>
    <s v=""/>
    <d v="2025-07-22T00:00:00"/>
    <m/>
    <m/>
    <m/>
    <s v="40003734"/>
    <s v="חב המשקם לתעסוקת קשישים ובעלי כושר"/>
    <s v="510355720"/>
    <s v="3"/>
    <n v="9086"/>
    <s v="ILS"/>
    <n v="9086"/>
    <n v="0"/>
    <n v="0"/>
    <n v="0"/>
    <n v="9086"/>
    <s v=""/>
    <x v="1102"/>
    <s v=""/>
    <n v="0"/>
    <s v="@FM@"/>
    <s v="23"/>
    <s v="10"/>
    <s v="043545631"/>
    <s v=""/>
    <s v="אברהם לוי"/>
    <n v="9086"/>
    <d v="2025-07-22T00:00:00"/>
    <d v="2025-12-31T00:00:00"/>
    <n v="5"/>
    <n v="0"/>
    <n v="4"/>
    <n v="0"/>
    <n v="0"/>
    <x v="2"/>
    <x v="2"/>
  </r>
  <r>
    <m/>
    <m/>
    <x v="1205"/>
    <x v="2"/>
    <s v="0800"/>
    <s v=""/>
    <d v="2025-07-27T00:00:00"/>
    <m/>
    <m/>
    <m/>
    <s v="70031581"/>
    <s v="ועד מרכזי משרד המשפטים"/>
    <s v=""/>
    <s v=""/>
    <n v="726450"/>
    <s v="ILS"/>
    <n v="726450"/>
    <n v="0"/>
    <n v="0"/>
    <n v="0"/>
    <n v="0"/>
    <s v="X"/>
    <x v="1103"/>
    <s v=""/>
    <n v="0"/>
    <s v=""/>
    <s v="88"/>
    <s v=""/>
    <s v="043545631"/>
    <s v=""/>
    <s v=""/>
    <n v="726450"/>
    <d v="2025-07-27T00:00:00"/>
    <d v="2025-12-31T00:00:00"/>
    <n v="5"/>
    <n v="0"/>
    <n v="4"/>
    <n v="0"/>
    <n v="0"/>
    <x v="2"/>
    <x v="2"/>
  </r>
  <r>
    <m/>
    <m/>
    <x v="1206"/>
    <x v="2"/>
    <s v="0800"/>
    <s v=""/>
    <d v="2025-07-27T00:00:00"/>
    <m/>
    <m/>
    <m/>
    <s v="70001138"/>
    <s v="ועד פרקליטות חיפה פלילי"/>
    <s v=""/>
    <s v=""/>
    <n v="25500"/>
    <s v="ILS"/>
    <n v="25500"/>
    <n v="0"/>
    <n v="0"/>
    <n v="0"/>
    <n v="0"/>
    <s v="X"/>
    <x v="1104"/>
    <s v=""/>
    <n v="0"/>
    <s v=""/>
    <s v="88"/>
    <s v=""/>
    <s v="043545631"/>
    <s v=""/>
    <s v=""/>
    <n v="25500"/>
    <d v="2025-07-27T00:00:00"/>
    <d v="2025-12-31T00:00:00"/>
    <n v="5"/>
    <n v="0"/>
    <n v="4"/>
    <n v="0"/>
    <n v="0"/>
    <x v="2"/>
    <x v="2"/>
  </r>
  <r>
    <m/>
    <m/>
    <x v="1207"/>
    <x v="2"/>
    <s v="0800"/>
    <s v=""/>
    <d v="2025-07-27T00:00:00"/>
    <m/>
    <m/>
    <m/>
    <s v="70000071"/>
    <s v="ועד פרקליטים - פרקליטות מרכז"/>
    <s v=""/>
    <s v=""/>
    <n v="30900"/>
    <s v="ILS"/>
    <n v="30900"/>
    <n v="0"/>
    <n v="0"/>
    <n v="0"/>
    <n v="0"/>
    <s v="X"/>
    <x v="1105"/>
    <s v=""/>
    <n v="0"/>
    <s v=""/>
    <s v="88"/>
    <s v=""/>
    <s v="043545631"/>
    <s v=""/>
    <s v=""/>
    <n v="30900"/>
    <d v="2025-07-27T00:00:00"/>
    <d v="2025-12-31T00:00:00"/>
    <n v="5"/>
    <n v="0"/>
    <n v="4"/>
    <n v="0"/>
    <n v="0"/>
    <x v="2"/>
    <x v="2"/>
  </r>
  <r>
    <m/>
    <m/>
    <x v="1208"/>
    <x v="2"/>
    <s v="0800"/>
    <s v=""/>
    <d v="2025-07-27T00:00:00"/>
    <m/>
    <m/>
    <m/>
    <s v="70000054"/>
    <s v="ועד פרקליטות מחוז צפון - פרקליטים"/>
    <s v=""/>
    <s v=""/>
    <n v="16800"/>
    <s v="ILS"/>
    <n v="16800"/>
    <n v="0"/>
    <n v="0"/>
    <n v="0"/>
    <n v="0"/>
    <s v="X"/>
    <x v="1106"/>
    <s v=""/>
    <n v="0"/>
    <s v=""/>
    <s v="88"/>
    <s v=""/>
    <s v="043545631"/>
    <s v=""/>
    <s v=""/>
    <n v="16800"/>
    <d v="2025-07-27T00:00:00"/>
    <d v="2025-12-31T00:00:00"/>
    <n v="5"/>
    <n v="0"/>
    <n v="4"/>
    <n v="0"/>
    <n v="0"/>
    <x v="2"/>
    <x v="2"/>
  </r>
  <r>
    <m/>
    <m/>
    <x v="1209"/>
    <x v="2"/>
    <s v="0800"/>
    <s v=""/>
    <d v="2025-07-27T00:00:00"/>
    <m/>
    <m/>
    <m/>
    <s v="70000064"/>
    <s v="ועד פרקליטות מחוז צפון - נצרת"/>
    <s v=""/>
    <s v=""/>
    <n v="4200"/>
    <s v="ILS"/>
    <n v="4200"/>
    <n v="0"/>
    <n v="0"/>
    <n v="0"/>
    <n v="0"/>
    <s v="X"/>
    <x v="1107"/>
    <s v=""/>
    <n v="0"/>
    <s v=""/>
    <s v="88"/>
    <s v=""/>
    <s v="043545631"/>
    <s v=""/>
    <s v=""/>
    <n v="4200"/>
    <d v="2025-07-27T00:00:00"/>
    <d v="2025-12-31T00:00:00"/>
    <n v="5"/>
    <n v="0"/>
    <n v="4"/>
    <n v="0"/>
    <n v="0"/>
    <x v="2"/>
    <x v="2"/>
  </r>
  <r>
    <m/>
    <m/>
    <x v="1210"/>
    <x v="2"/>
    <s v="0800"/>
    <s v=""/>
    <d v="2025-07-27T00:00:00"/>
    <m/>
    <m/>
    <m/>
    <s v="70031986"/>
    <s v="ועד פרקליטות מחוז צפון אזרחי"/>
    <s v=""/>
    <s v=""/>
    <n v="9900"/>
    <s v="ILS"/>
    <n v="9900"/>
    <n v="0"/>
    <n v="0"/>
    <n v="0"/>
    <n v="0"/>
    <s v="X"/>
    <x v="1108"/>
    <s v=""/>
    <n v="0"/>
    <s v=""/>
    <s v="88"/>
    <s v=""/>
    <s v="043545631"/>
    <s v=""/>
    <s v=""/>
    <n v="9900"/>
    <d v="2025-07-27T00:00:00"/>
    <d v="2025-12-31T00:00:00"/>
    <n v="5"/>
    <n v="0"/>
    <n v="4"/>
    <n v="0"/>
    <n v="0"/>
    <x v="2"/>
    <x v="2"/>
  </r>
  <r>
    <m/>
    <m/>
    <x v="1211"/>
    <x v="2"/>
    <s v="0800"/>
    <s v=""/>
    <d v="2025-07-27T00:00:00"/>
    <m/>
    <m/>
    <m/>
    <s v="70001136"/>
    <s v="ועד פרקליטות ת&quot;א (אזרחי)"/>
    <s v=""/>
    <s v=""/>
    <n v="27600"/>
    <s v="ILS"/>
    <n v="27600"/>
    <n v="0"/>
    <n v="0"/>
    <n v="0"/>
    <n v="0"/>
    <s v="X"/>
    <x v="1109"/>
    <s v=""/>
    <n v="0"/>
    <s v=""/>
    <s v="88"/>
    <s v=""/>
    <s v="043545631"/>
    <s v=""/>
    <s v=""/>
    <n v="27600"/>
    <d v="2025-07-27T00:00:00"/>
    <d v="2025-12-31T00:00:00"/>
    <n v="5"/>
    <n v="0"/>
    <n v="4"/>
    <n v="0"/>
    <n v="0"/>
    <x v="2"/>
    <x v="2"/>
  </r>
  <r>
    <m/>
    <m/>
    <x v="1212"/>
    <x v="2"/>
    <s v="0800"/>
    <s v=""/>
    <d v="2025-07-27T00:00:00"/>
    <m/>
    <m/>
    <m/>
    <s v="70001137"/>
    <s v="ועד פרקליטות מחוז דרום"/>
    <s v=""/>
    <s v=""/>
    <n v="15222"/>
    <s v="ILS"/>
    <n v="15222"/>
    <n v="0"/>
    <n v="0"/>
    <n v="0"/>
    <n v="0"/>
    <s v="X"/>
    <x v="1110"/>
    <s v=""/>
    <n v="0"/>
    <s v=""/>
    <s v="88"/>
    <s v=""/>
    <s v="043545631"/>
    <s v=""/>
    <s v=""/>
    <n v="15222"/>
    <d v="2025-07-27T00:00:00"/>
    <d v="2025-12-31T00:00:00"/>
    <n v="5"/>
    <n v="0"/>
    <n v="4"/>
    <n v="0"/>
    <n v="0"/>
    <x v="2"/>
    <x v="2"/>
  </r>
  <r>
    <m/>
    <m/>
    <x v="1213"/>
    <x v="2"/>
    <s v="0800"/>
    <s v=""/>
    <d v="2025-07-27T00:00:00"/>
    <m/>
    <m/>
    <m/>
    <s v="70000046"/>
    <s v="ועד פרקליטות מחוז ת&quot;א - פלילי"/>
    <s v=""/>
    <s v=""/>
    <n v="25500"/>
    <s v="ILS"/>
    <n v="25500"/>
    <n v="0"/>
    <n v="0"/>
    <n v="0"/>
    <n v="0"/>
    <s v="X"/>
    <x v="1111"/>
    <s v=""/>
    <n v="0"/>
    <s v=""/>
    <s v="88"/>
    <s v=""/>
    <s v="043545631"/>
    <s v=""/>
    <s v=""/>
    <n v="25500"/>
    <d v="2025-07-27T00:00:00"/>
    <d v="2025-12-31T00:00:00"/>
    <n v="5"/>
    <n v="0"/>
    <n v="4"/>
    <n v="0"/>
    <n v="0"/>
    <x v="2"/>
    <x v="2"/>
  </r>
  <r>
    <m/>
    <m/>
    <x v="1214"/>
    <x v="2"/>
    <s v="0800"/>
    <s v=""/>
    <d v="2025-07-27T00:00:00"/>
    <m/>
    <m/>
    <m/>
    <s v="70000065"/>
    <s v="ועד פרקליטות מחוז דרום"/>
    <s v=""/>
    <s v=""/>
    <n v="31650"/>
    <s v="ILS"/>
    <n v="31650"/>
    <n v="0"/>
    <n v="0"/>
    <n v="0"/>
    <n v="0"/>
    <s v="X"/>
    <x v="1112"/>
    <s v=""/>
    <n v="0"/>
    <s v=""/>
    <s v="88"/>
    <s v=""/>
    <s v="043545631"/>
    <s v=""/>
    <s v=""/>
    <n v="31650"/>
    <d v="2025-07-27T00:00:00"/>
    <d v="2025-12-31T00:00:00"/>
    <n v="5"/>
    <n v="0"/>
    <n v="4"/>
    <n v="0"/>
    <n v="0"/>
    <x v="2"/>
    <x v="2"/>
  </r>
  <r>
    <m/>
    <m/>
    <x v="1215"/>
    <x v="2"/>
    <s v="0800"/>
    <s v=""/>
    <d v="2025-07-27T00:00:00"/>
    <m/>
    <m/>
    <m/>
    <s v="70000045"/>
    <s v="ועד פרקליטות מחוז חיפה"/>
    <s v=""/>
    <s v=""/>
    <n v="20700"/>
    <s v="ILS"/>
    <n v="20700"/>
    <n v="0"/>
    <n v="0"/>
    <n v="0"/>
    <n v="0"/>
    <s v="X"/>
    <x v="1113"/>
    <s v=""/>
    <n v="0"/>
    <s v=""/>
    <s v="88"/>
    <s v=""/>
    <s v="043545631"/>
    <s v=""/>
    <s v=""/>
    <n v="20700"/>
    <d v="2025-07-27T00:00:00"/>
    <d v="2025-12-31T00:00:00"/>
    <n v="5"/>
    <n v="0"/>
    <n v="4"/>
    <n v="0"/>
    <n v="0"/>
    <x v="2"/>
    <x v="2"/>
  </r>
  <r>
    <m/>
    <m/>
    <x v="1216"/>
    <x v="2"/>
    <s v="0800"/>
    <s v=""/>
    <d v="2025-07-27T00:00:00"/>
    <m/>
    <m/>
    <m/>
    <s v="70000049"/>
    <s v="ועד פרקליטות מחוז ירושלים"/>
    <s v=""/>
    <s v=""/>
    <n v="25500"/>
    <s v="ILS"/>
    <n v="25500"/>
    <n v="0"/>
    <n v="0"/>
    <n v="0"/>
    <n v="0"/>
    <s v="X"/>
    <x v="1114"/>
    <s v=""/>
    <n v="0"/>
    <s v=""/>
    <s v="88"/>
    <s v=""/>
    <s v="043545631"/>
    <s v=""/>
    <s v=""/>
    <n v="25500"/>
    <d v="2025-07-27T00:00:00"/>
    <d v="2025-12-31T00:00:00"/>
    <n v="5"/>
    <n v="0"/>
    <n v="4"/>
    <n v="0"/>
    <n v="0"/>
    <x v="2"/>
    <x v="2"/>
  </r>
  <r>
    <m/>
    <m/>
    <x v="1217"/>
    <x v="2"/>
    <s v="0800"/>
    <s v=""/>
    <d v="2025-07-27T00:00:00"/>
    <m/>
    <m/>
    <s v="גלית שמואל"/>
    <s v="70000045"/>
    <s v="ועד פרקליטות מחוז חיפה"/>
    <s v=""/>
    <s v=""/>
    <n v="20100"/>
    <s v="ILS"/>
    <n v="20100"/>
    <n v="0"/>
    <n v="0"/>
    <n v="0"/>
    <n v="0"/>
    <s v="X"/>
    <x v="1113"/>
    <s v=""/>
    <n v="0"/>
    <s v=""/>
    <s v="88"/>
    <s v=""/>
    <s v="043545631"/>
    <s v=""/>
    <s v=""/>
    <n v="20100"/>
    <d v="2025-07-27T00:00:00"/>
    <d v="2025-12-31T00:00:00"/>
    <n v="5"/>
    <n v="0"/>
    <n v="4"/>
    <n v="0"/>
    <n v="0"/>
    <x v="2"/>
    <x v="2"/>
  </r>
  <r>
    <m/>
    <m/>
    <x v="1218"/>
    <x v="0"/>
    <s v="0800"/>
    <s v=""/>
    <d v="2023-01-23T00:00:00"/>
    <m/>
    <m/>
    <s v="חן פילי"/>
    <s v="40004164"/>
    <s v="פז קמעונאות ואנרגיה בע&quot;מ"/>
    <s v="510216054"/>
    <s v="3"/>
    <n v="62214.19"/>
    <s v="ILS"/>
    <n v="62214.19"/>
    <n v="98.11"/>
    <n v="61960.43"/>
    <n v="61040.93"/>
    <n v="253.76"/>
    <s v=""/>
    <x v="1115"/>
    <s v=""/>
    <n v="0"/>
    <s v="@FM@"/>
    <s v="07"/>
    <s v=""/>
    <s v="311227151"/>
    <s v=""/>
    <s v="אמיר סרחאן"/>
    <n v="1173.26"/>
    <d v="2023-01-23T00:00:00"/>
    <d v="2025-12-31T00:00:00"/>
    <n v="35"/>
    <n v="30"/>
    <n v="4"/>
    <n v="98.11"/>
    <n v="0.8571428571428571"/>
    <x v="1"/>
    <x v="1"/>
  </r>
  <r>
    <m/>
    <m/>
    <x v="1219"/>
    <x v="0"/>
    <s v="0800"/>
    <s v=""/>
    <d v="2023-04-30T00:00:00"/>
    <m/>
    <m/>
    <s v="חן פילי"/>
    <s v="40200779"/>
    <s v="א&quot;ד מירז תעשיות בע&quot;מ"/>
    <s v="511402125"/>
    <s v="3"/>
    <n v="60154.3"/>
    <s v="ILS"/>
    <n v="60154.3"/>
    <n v="87.18"/>
    <n v="52250.45"/>
    <n v="52250.45"/>
    <n v="7387.64"/>
    <s v=""/>
    <x v="1116"/>
    <s v="X"/>
    <n v="0"/>
    <s v="@FM@"/>
    <s v="07"/>
    <s v=""/>
    <s v="311227151"/>
    <s v=""/>
    <s v=""/>
    <n v="7751.42"/>
    <d v="2023-04-30T00:00:00"/>
    <d v="2025-12-31T00:00:00"/>
    <n v="32"/>
    <n v="27"/>
    <n v="4"/>
    <n v="87.18"/>
    <n v="0.84375"/>
    <x v="1"/>
    <x v="1"/>
  </r>
  <r>
    <m/>
    <m/>
    <x v="1220"/>
    <x v="2"/>
    <s v="0800"/>
    <s v=""/>
    <d v="2021-04-06T00:00:00"/>
    <m/>
    <m/>
    <s v="יחיאל ליכטנשטיין"/>
    <s v="41448450"/>
    <s v="קלעי, רוזן ושות', משרד"/>
    <s v="558249702"/>
    <s v="3"/>
    <n v="45588"/>
    <s v="ILS"/>
    <n v="45588"/>
    <n v="12.26"/>
    <n v="5588"/>
    <n v="5588"/>
    <n v="40000"/>
    <s v=""/>
    <x v="1117"/>
    <s v=""/>
    <n v="0"/>
    <s v="@FM@"/>
    <s v="91"/>
    <s v=""/>
    <s v="305394199"/>
    <s v=""/>
    <s v="נטע משה"/>
    <n v="40000"/>
    <d v="2021-04-06T00:00:00"/>
    <d v="2025-12-31T00:00:00"/>
    <n v="56"/>
    <n v="51"/>
    <n v="4"/>
    <n v="12.26"/>
    <n v="0.9107142857142857"/>
    <x v="0"/>
    <x v="1"/>
  </r>
  <r>
    <m/>
    <m/>
    <x v="1221"/>
    <x v="2"/>
    <s v="0800"/>
    <s v=""/>
    <d v="2021-04-06T00:00:00"/>
    <m/>
    <m/>
    <m/>
    <s v="41448450"/>
    <s v="קלעי, רוזן ושות', משרד"/>
    <s v="558249702"/>
    <s v="3"/>
    <n v="45588"/>
    <s v="ILS"/>
    <n v="45588"/>
    <n v="12.26"/>
    <n v="5588"/>
    <n v="5588"/>
    <n v="40000"/>
    <s v=""/>
    <x v="1118"/>
    <s v=""/>
    <n v="0"/>
    <s v="@FM@"/>
    <s v="91"/>
    <s v=""/>
    <s v="305394199"/>
    <s v=""/>
    <s v="נטע משה"/>
    <n v="40000"/>
    <d v="2021-04-06T00:00:00"/>
    <d v="2025-12-31T00:00:00"/>
    <n v="56"/>
    <n v="51"/>
    <n v="4"/>
    <n v="12.26"/>
    <n v="0.9107142857142857"/>
    <x v="0"/>
    <x v="1"/>
  </r>
  <r>
    <m/>
    <m/>
    <x v="1222"/>
    <x v="2"/>
    <s v="0800"/>
    <s v=""/>
    <d v="2025-03-12T00:00:00"/>
    <d v="2025-01-01T00:00:00"/>
    <d v="2025-12-31T00:00:00"/>
    <s v="יחיאל ליכטנשטיין"/>
    <s v="40001490"/>
    <s v="יס שרותי טלוויזיה ותקשורת בע&quot;מ"/>
    <s v="512705138"/>
    <s v="3"/>
    <n v="19540.8"/>
    <s v="ILS"/>
    <n v="19540.8"/>
    <n v="81.739999999999995"/>
    <n v="15972.98"/>
    <n v="10076.629999999999"/>
    <n v="3567.82"/>
    <s v=""/>
    <x v="1119"/>
    <s v=""/>
    <n v="0"/>
    <s v="@FM@"/>
    <s v="23"/>
    <s v="57"/>
    <s v="305394199"/>
    <s v=""/>
    <s v="הדס לוגסי זקו"/>
    <n v="3567.82"/>
    <d v="2025-01-01T00:00:00"/>
    <d v="2025-12-31T00:00:00"/>
    <n v="11"/>
    <n v="7"/>
    <n v="4"/>
    <n v="81.739999999999995"/>
    <n v="0.63636363636363635"/>
    <x v="1"/>
    <x v="1"/>
  </r>
  <r>
    <m/>
    <m/>
    <x v="1223"/>
    <x v="2"/>
    <s v="0800"/>
    <s v=""/>
    <d v="2019-11-11T00:00:00"/>
    <d v="2019-11-06T00:00:00"/>
    <d v="2025-11-07T00:00:00"/>
    <s v="מאיה לוי"/>
    <s v="41375488"/>
    <s v="זלצמן סוזן איילה"/>
    <s v="022181630"/>
    <s v="3"/>
    <n v="116710.3"/>
    <s v="ILS"/>
    <n v="116710.3"/>
    <n v="33.31"/>
    <n v="38735.870000000003"/>
    <n v="38684.949999999997"/>
    <n v="40877.68"/>
    <s v=""/>
    <x v="1120"/>
    <s v=""/>
    <n v="0"/>
    <s v="@FM@"/>
    <s v="23"/>
    <s v="57"/>
    <s v="038792313"/>
    <s v=""/>
    <s v=""/>
    <n v="40877.69"/>
    <d v="2019-11-06T00:00:00"/>
    <d v="2025-11-07T00:00:00"/>
    <n v="72"/>
    <n v="68"/>
    <n v="3"/>
    <n v="33.31"/>
    <n v="0.94444444444444442"/>
    <x v="0"/>
    <x v="0"/>
  </r>
  <r>
    <m/>
    <m/>
    <x v="1224"/>
    <x v="0"/>
    <s v="0800"/>
    <s v=""/>
    <d v="2022-12-18T00:00:00"/>
    <d v="2022-12-15T00:00:00"/>
    <d v="2025-12-14T00:00:00"/>
    <m/>
    <s v="40272205"/>
    <s v="אלפי משה"/>
    <s v="022172852"/>
    <s v="3"/>
    <n v="471999.98"/>
    <s v="ILS"/>
    <n v="471999.98"/>
    <n v="72.44"/>
    <n v="339965.35"/>
    <n v="339965.35"/>
    <n v="130103"/>
    <s v=""/>
    <x v="1121"/>
    <s v=""/>
    <n v="0"/>
    <s v="@FM@"/>
    <s v="07"/>
    <s v=""/>
    <s v="038792313"/>
    <s v=""/>
    <s v="דנה אוטמזגין"/>
    <n v="130103"/>
    <d v="2022-12-15T00:00:00"/>
    <d v="2025-12-14T00:00:00"/>
    <n v="35"/>
    <n v="31"/>
    <n v="4"/>
    <n v="72.44"/>
    <n v="0.88571428571428568"/>
    <x v="1"/>
    <x v="0"/>
  </r>
  <r>
    <m/>
    <m/>
    <x v="1225"/>
    <x v="0"/>
    <s v="0800"/>
    <s v=""/>
    <d v="2023-08-07T00:00:00"/>
    <d v="2024-08-02T00:00:00"/>
    <d v="2025-08-01T00:00:00"/>
    <s v="מאיה לוי"/>
    <s v="40439142"/>
    <s v="באזילה בע&quot;מ"/>
    <s v="514166263"/>
    <s v="3"/>
    <n v="301520.95"/>
    <s v="ILS"/>
    <n v="301520.95"/>
    <n v="44.95"/>
    <n v="134406.03"/>
    <n v="134406.04"/>
    <n v="166017.65"/>
    <s v=""/>
    <x v="1122"/>
    <s v=""/>
    <n v="0"/>
    <s v="@FM@"/>
    <s v="07"/>
    <s v=""/>
    <s v="038792313"/>
    <s v=""/>
    <s v="ששון סופרי"/>
    <n v="166017.65"/>
    <d v="2024-08-02T00:00:00"/>
    <d v="2025-08-01T00:00:00"/>
    <n v="11"/>
    <n v="12"/>
    <n v="0"/>
    <n v="44.95"/>
    <n v="1.0909090909090908"/>
    <x v="0"/>
    <x v="0"/>
  </r>
  <r>
    <m/>
    <s v="102"/>
    <x v="1226"/>
    <x v="2"/>
    <s v="0800"/>
    <s v=""/>
    <d v="2024-08-07T00:00:00"/>
    <d v="2024-08-01T00:00:00"/>
    <d v="2025-12-31T00:00:00"/>
    <s v="סתיו יצקן יפת"/>
    <s v="40007161"/>
    <s v="אשמורת ניהול נכסים בע&quot;מ"/>
    <s v="512620477"/>
    <s v="3"/>
    <n v="151281.9"/>
    <s v="ILS"/>
    <n v="151281.9"/>
    <n v="97.34"/>
    <n v="146966.73000000001"/>
    <n v="146966.73000000001"/>
    <n v="4019.26"/>
    <s v=""/>
    <x v="1123"/>
    <s v=""/>
    <n v="0"/>
    <s v="@FM@"/>
    <s v="23"/>
    <s v="01"/>
    <s v="206787160"/>
    <s v=""/>
    <s v="עוזי נעים"/>
    <n v="4019.26"/>
    <d v="2024-08-01T00:00:00"/>
    <d v="2025-12-31T00:00:00"/>
    <n v="16"/>
    <n v="12"/>
    <n v="4"/>
    <n v="97.34"/>
    <n v="0.75"/>
    <x v="1"/>
    <x v="1"/>
  </r>
  <r>
    <m/>
    <s v="189"/>
    <x v="1227"/>
    <x v="2"/>
    <s v="0800"/>
    <s v=""/>
    <d v="2021-02-15T00:00:00"/>
    <m/>
    <m/>
    <s v="אסתר ואנונו"/>
    <s v="40275759"/>
    <s v="גורי את גורי חברת עורכי דין"/>
    <s v="513754994"/>
    <s v="3"/>
    <n v="49796"/>
    <s v="ILS"/>
    <n v="49796"/>
    <n v="41.25"/>
    <n v="20366.79"/>
    <n v="20605.47"/>
    <n v="31889.5"/>
    <s v=""/>
    <x v="1124"/>
    <s v="X"/>
    <n v="0"/>
    <s v="@FM@"/>
    <s v="76"/>
    <s v=""/>
    <s v="069673994"/>
    <s v=""/>
    <s v=""/>
    <n v="29255.15"/>
    <d v="2021-02-15T00:00:00"/>
    <d v="2025-12-31T00:00:00"/>
    <n v="58"/>
    <n v="53"/>
    <n v="4"/>
    <n v="41.25"/>
    <n v="0.91379310344827591"/>
    <x v="0"/>
    <x v="1"/>
  </r>
  <r>
    <m/>
    <m/>
    <x v="1228"/>
    <x v="2"/>
    <s v="0800"/>
    <s v=""/>
    <d v="2021-02-17T00:00:00"/>
    <d v="2019-11-24T00:00:00"/>
    <d v="2029-11-23T00:00:00"/>
    <m/>
    <s v="40940185"/>
    <s v="יהודה פלד שמאי מקרקעין בע&quot;מ"/>
    <s v="514641737"/>
    <s v="3"/>
    <n v="89247.6"/>
    <s v="ILS"/>
    <n v="89247.6"/>
    <n v="85.38"/>
    <n v="77494.95"/>
    <n v="79885.259999999995"/>
    <n v="0"/>
    <s v=""/>
    <x v="1125"/>
    <s v="X"/>
    <n v="0"/>
    <s v="@FM@"/>
    <s v="76"/>
    <s v=""/>
    <s v="069673994"/>
    <s v=" 10,045.00"/>
    <s v="רבקה פרנסה"/>
    <n v="13043.68"/>
    <d v="2019-11-24T00:00:00"/>
    <d v="2029-11-23T00:00:00"/>
    <n v="119"/>
    <n v="68"/>
    <n v="51"/>
    <n v="85.38"/>
    <n v="0.5714285714285714"/>
    <x v="1"/>
    <x v="1"/>
  </r>
  <r>
    <m/>
    <m/>
    <x v="1229"/>
    <x v="2"/>
    <s v="0800"/>
    <s v=""/>
    <d v="2021-04-26T00:00:00"/>
    <d v="2018-08-29T00:00:00"/>
    <d v="2026-09-09T00:00:00"/>
    <s v="אסתר ואנונו"/>
    <s v="40565852"/>
    <s v="יו אנד מור יועצים בע&quot;מ"/>
    <s v="514390681"/>
    <s v="3"/>
    <n v="218556"/>
    <s v="ILS"/>
    <n v="218556"/>
    <n v="99.86"/>
    <n v="216921.78"/>
    <n v="219485.18"/>
    <n v="0"/>
    <s v=""/>
    <x v="1126"/>
    <s v="X"/>
    <n v="0"/>
    <s v="@FM@"/>
    <s v="76"/>
    <s v=""/>
    <s v="069673994"/>
    <s v="254.80"/>
    <s v=""/>
    <n v="298.10000000000002"/>
    <d v="2018-08-29T00:00:00"/>
    <d v="2026-09-09T00:00:00"/>
    <n v="96"/>
    <n v="83"/>
    <n v="13"/>
    <n v="99.86"/>
    <n v="0.86458333333333337"/>
    <x v="1"/>
    <x v="1"/>
  </r>
  <r>
    <m/>
    <m/>
    <x v="1230"/>
    <x v="2"/>
    <s v="0800"/>
    <s v=""/>
    <d v="2020-11-15T00:00:00"/>
    <m/>
    <m/>
    <s v="גלית שמואל"/>
    <s v="42165196"/>
    <s v="הרואה נריה"/>
    <s v="039909742"/>
    <s v="3"/>
    <n v="51823"/>
    <s v="ILS"/>
    <n v="51823"/>
    <n v="4.55"/>
    <n v="2358"/>
    <n v="2358"/>
    <n v="24465"/>
    <s v=""/>
    <x v="1127"/>
    <s v=""/>
    <n v="0"/>
    <s v="@FM@"/>
    <s v="91"/>
    <s v=""/>
    <s v="043545631"/>
    <s v=""/>
    <s v="עדי מרום"/>
    <n v="24465"/>
    <d v="2020-11-15T00:00:00"/>
    <d v="2025-12-31T00:00:00"/>
    <n v="61"/>
    <n v="56"/>
    <n v="4"/>
    <n v="4.55"/>
    <n v="0.91803278688524592"/>
    <x v="0"/>
    <x v="2"/>
  </r>
  <r>
    <m/>
    <m/>
    <x v="1231"/>
    <x v="2"/>
    <s v="0800"/>
    <s v=""/>
    <d v="2022-08-15T00:00:00"/>
    <m/>
    <m/>
    <m/>
    <s v="40000534"/>
    <s v="עלה - עמותה לקידום הסטודנטים העוורי"/>
    <s v=""/>
    <s v="3"/>
    <n v="4800"/>
    <s v="ILS"/>
    <n v="4800"/>
    <n v="58.33"/>
    <n v="2800"/>
    <n v="2800"/>
    <n v="2000"/>
    <s v=""/>
    <x v="1128"/>
    <s v=""/>
    <n v="0"/>
    <s v="@FM@"/>
    <s v="23"/>
    <s v="57"/>
    <s v="043545631"/>
    <s v=""/>
    <s v="לימור ניזרי"/>
    <n v="2000"/>
    <d v="2022-08-15T00:00:00"/>
    <d v="2025-12-31T00:00:00"/>
    <n v="40"/>
    <n v="35"/>
    <n v="4"/>
    <n v="58.33"/>
    <n v="0.875"/>
    <x v="1"/>
    <x v="2"/>
  </r>
  <r>
    <m/>
    <m/>
    <x v="1232"/>
    <x v="0"/>
    <s v="0800"/>
    <s v=""/>
    <d v="2024-02-06T00:00:00"/>
    <m/>
    <m/>
    <m/>
    <s v="42364085"/>
    <s v="ביטון יוסף"/>
    <s v="036003432"/>
    <s v="3"/>
    <n v="5042.7299999999996"/>
    <s v="ILS"/>
    <n v="5042.7299999999996"/>
    <n v="81.239999999999995"/>
    <n v="4105.7299999999996"/>
    <n v="4096.76"/>
    <n v="945.97"/>
    <s v=""/>
    <x v="1129"/>
    <s v=""/>
    <n v="0"/>
    <s v="@FM@"/>
    <s v="23"/>
    <s v="57"/>
    <s v="043545631"/>
    <s v="772.00"/>
    <s v=""/>
    <n v="945.97"/>
    <d v="2024-02-06T00:00:00"/>
    <d v="2025-12-31T00:00:00"/>
    <n v="22"/>
    <n v="17"/>
    <n v="4"/>
    <n v="81.239999999999995"/>
    <n v="0.77272727272727271"/>
    <x v="1"/>
    <x v="2"/>
  </r>
  <r>
    <m/>
    <m/>
    <x v="1233"/>
    <x v="0"/>
    <s v="0800"/>
    <s v=""/>
    <d v="2024-03-03T00:00:00"/>
    <m/>
    <m/>
    <m/>
    <s v="40001103"/>
    <s v="קרביץ )4791( בעמ"/>
    <s v="510674039"/>
    <s v="3"/>
    <n v="9944.56"/>
    <s v="ILS"/>
    <n v="9944.56"/>
    <n v="91.7"/>
    <n v="9112.06"/>
    <n v="10152.36"/>
    <n v="962.35"/>
    <s v=""/>
    <x v="1130"/>
    <s v="X"/>
    <n v="0"/>
    <s v="@FM@"/>
    <s v="07"/>
    <s v=""/>
    <s v="043545631"/>
    <s v=""/>
    <s v="אליאנה טננבאום"/>
    <n v="831.95"/>
    <d v="2024-03-03T00:00:00"/>
    <d v="2025-12-31T00:00:00"/>
    <n v="21"/>
    <n v="17"/>
    <n v="4"/>
    <n v="91.7"/>
    <n v="0.80952380952380953"/>
    <x v="1"/>
    <x v="2"/>
  </r>
  <r>
    <m/>
    <m/>
    <x v="1234"/>
    <x v="0"/>
    <s v="0800"/>
    <s v=""/>
    <d v="2024-03-03T00:00:00"/>
    <m/>
    <m/>
    <m/>
    <s v="40001103"/>
    <s v="קרביץ )4791( בעמ"/>
    <s v="510674039"/>
    <s v="3"/>
    <n v="2863.21"/>
    <s v="ILS"/>
    <n v="2863.21"/>
    <n v="88.95"/>
    <n v="2544.48"/>
    <n v="2834.79"/>
    <n v="368.69"/>
    <s v=""/>
    <x v="1131"/>
    <s v="X"/>
    <n v="0"/>
    <s v="@FM@"/>
    <s v="07"/>
    <s v=""/>
    <s v="043545631"/>
    <s v=""/>
    <s v="אליאנה טננבאום"/>
    <n v="318.73"/>
    <d v="2024-03-03T00:00:00"/>
    <d v="2025-12-31T00:00:00"/>
    <n v="21"/>
    <n v="17"/>
    <n v="4"/>
    <n v="88.95"/>
    <n v="0.80952380952380953"/>
    <x v="1"/>
    <x v="2"/>
  </r>
  <r>
    <m/>
    <m/>
    <x v="1235"/>
    <x v="0"/>
    <s v="0800"/>
    <s v=""/>
    <d v="2024-03-03T00:00:00"/>
    <m/>
    <m/>
    <m/>
    <s v="40001103"/>
    <s v="קרביץ )4791( בעמ"/>
    <s v="510674039"/>
    <s v="3"/>
    <n v="2646.11"/>
    <s v="ILS"/>
    <n v="2646.11"/>
    <n v="95.18"/>
    <n v="2517.4899999999998"/>
    <n v="2804.91"/>
    <n v="148.78"/>
    <s v=""/>
    <x v="1132"/>
    <s v="X"/>
    <n v="0"/>
    <s v="@FM@"/>
    <s v="07"/>
    <s v=""/>
    <s v="043545631"/>
    <s v=""/>
    <s v="שלומית גל"/>
    <n v="128.62"/>
    <d v="2024-03-03T00:00:00"/>
    <d v="2025-12-31T00:00:00"/>
    <n v="21"/>
    <n v="17"/>
    <n v="4"/>
    <n v="95.18"/>
    <n v="0.80952380952380953"/>
    <x v="1"/>
    <x v="2"/>
  </r>
  <r>
    <m/>
    <m/>
    <x v="1236"/>
    <x v="0"/>
    <s v="0800"/>
    <s v=""/>
    <d v="2024-03-05T00:00:00"/>
    <m/>
    <m/>
    <s v="גלית שמואל"/>
    <s v="40001103"/>
    <s v="קרביץ )4791( בעמ"/>
    <s v="510674039"/>
    <s v="3"/>
    <n v="3314.37"/>
    <s v="ILS"/>
    <n v="3314.37"/>
    <n v="101.26"/>
    <n v="3015.02"/>
    <n v="3351.8"/>
    <n v="466.22"/>
    <s v=""/>
    <x v="1133"/>
    <s v="X"/>
    <n v="0"/>
    <s v="@FM@"/>
    <s v="07"/>
    <s v=""/>
    <s v="043545631"/>
    <s v=""/>
    <s v="שלומית גל"/>
    <n v="403.06"/>
    <d v="2024-03-05T00:00:00"/>
    <d v="2025-12-31T00:00:00"/>
    <n v="21"/>
    <n v="16"/>
    <n v="4"/>
    <n v="101.26"/>
    <n v="0.76190476190476186"/>
    <x v="1"/>
    <x v="2"/>
  </r>
  <r>
    <m/>
    <m/>
    <x v="1237"/>
    <x v="2"/>
    <s v="0800"/>
    <s v=""/>
    <d v="2021-12-01T00:00:00"/>
    <m/>
    <m/>
    <s v="יחיאל ליכטנשטיין"/>
    <s v="42164329"/>
    <s v="רועי קדם ושות' - חברת עורכי דין"/>
    <s v="516069317"/>
    <s v="3"/>
    <n v="35000"/>
    <s v="ILS"/>
    <n v="35000"/>
    <n v="5.85"/>
    <n v="2047.5"/>
    <n v="2047.5"/>
    <n v="32952.5"/>
    <s v=""/>
    <x v="1134"/>
    <s v=""/>
    <n v="0"/>
    <s v="@FM@"/>
    <s v="91"/>
    <s v=""/>
    <s v="305394199"/>
    <s v=""/>
    <s v="נטע משה"/>
    <n v="32952.5"/>
    <d v="2021-12-01T00:00:00"/>
    <d v="2025-12-31T00:00:00"/>
    <n v="48"/>
    <n v="44"/>
    <n v="4"/>
    <n v="5.85"/>
    <n v="0.91666666666666663"/>
    <x v="0"/>
    <x v="1"/>
  </r>
  <r>
    <m/>
    <m/>
    <x v="1238"/>
    <x v="2"/>
    <s v="0800"/>
    <s v=""/>
    <d v="2021-12-01T00:00:00"/>
    <m/>
    <m/>
    <m/>
    <s v="42003474"/>
    <s v="פינץ חיים"/>
    <s v="038557534"/>
    <s v="3"/>
    <n v="15588"/>
    <s v="ILS"/>
    <n v="15588"/>
    <n v="35.85"/>
    <n v="5588"/>
    <n v="5588"/>
    <n v="10000"/>
    <s v=""/>
    <x v="1135"/>
    <s v=""/>
    <n v="0"/>
    <s v="@FM@"/>
    <s v="91"/>
    <s v=""/>
    <s v="305394199"/>
    <s v=""/>
    <s v="נטע משה"/>
    <n v="10000"/>
    <d v="2021-12-01T00:00:00"/>
    <d v="2025-12-31T00:00:00"/>
    <n v="48"/>
    <n v="44"/>
    <n v="4"/>
    <n v="35.85"/>
    <n v="0.91666666666666663"/>
    <x v="0"/>
    <x v="1"/>
  </r>
  <r>
    <m/>
    <m/>
    <x v="1239"/>
    <x v="2"/>
    <s v="0800"/>
    <s v=""/>
    <d v="2021-12-01T00:00:00"/>
    <m/>
    <m/>
    <m/>
    <s v="42003474"/>
    <s v="פינץ חיים"/>
    <s v="038557534"/>
    <s v="3"/>
    <n v="15588"/>
    <s v="ILS"/>
    <n v="15588"/>
    <n v="35.85"/>
    <n v="5588"/>
    <n v="5588"/>
    <n v="10000"/>
    <s v=""/>
    <x v="1135"/>
    <s v=""/>
    <n v="0"/>
    <s v="@FM@"/>
    <s v="91"/>
    <s v=""/>
    <s v="305394199"/>
    <s v=""/>
    <s v="נטע משה"/>
    <n v="10000"/>
    <d v="2021-12-01T00:00:00"/>
    <d v="2025-12-31T00:00:00"/>
    <n v="48"/>
    <n v="44"/>
    <n v="4"/>
    <n v="35.85"/>
    <n v="0.91666666666666663"/>
    <x v="0"/>
    <x v="1"/>
  </r>
  <r>
    <m/>
    <m/>
    <x v="1240"/>
    <x v="2"/>
    <s v="0800"/>
    <s v=""/>
    <d v="2021-12-01T00:00:00"/>
    <m/>
    <m/>
    <m/>
    <s v="41517613"/>
    <s v="י. מירון ושות', עורכי דין"/>
    <s v="515030252"/>
    <s v="3"/>
    <n v="22588"/>
    <s v="ILS"/>
    <n v="22588"/>
    <n v="55.73"/>
    <n v="12588"/>
    <n v="12588"/>
    <n v="10000"/>
    <s v=""/>
    <x v="1136"/>
    <s v=""/>
    <n v="0"/>
    <s v="@FM@"/>
    <s v="91"/>
    <s v=""/>
    <s v="305394199"/>
    <s v=""/>
    <s v="נטע משה"/>
    <n v="10000"/>
    <d v="2021-12-01T00:00:00"/>
    <d v="2025-12-31T00:00:00"/>
    <n v="48"/>
    <n v="44"/>
    <n v="4"/>
    <n v="55.73"/>
    <n v="0.91666666666666663"/>
    <x v="1"/>
    <x v="1"/>
  </r>
  <r>
    <m/>
    <m/>
    <x v="1241"/>
    <x v="2"/>
    <s v="0800"/>
    <s v=""/>
    <d v="2021-12-01T00:00:00"/>
    <m/>
    <m/>
    <m/>
    <s v="42003474"/>
    <s v="פינץ חיים"/>
    <s v="038557534"/>
    <s v="3"/>
    <n v="20544"/>
    <s v="ILS"/>
    <n v="20544"/>
    <n v="26.99"/>
    <n v="5544"/>
    <n v="5544"/>
    <n v="15000"/>
    <s v=""/>
    <x v="1137"/>
    <s v=""/>
    <n v="0"/>
    <s v="@FM@"/>
    <s v="91"/>
    <s v=""/>
    <s v="305394199"/>
    <s v=""/>
    <s v="נטע משה"/>
    <n v="15000"/>
    <d v="2021-12-01T00:00:00"/>
    <d v="2025-12-31T00:00:00"/>
    <n v="48"/>
    <n v="44"/>
    <n v="4"/>
    <n v="26.99"/>
    <n v="0.91666666666666663"/>
    <x v="0"/>
    <x v="1"/>
  </r>
  <r>
    <m/>
    <m/>
    <x v="1242"/>
    <x v="2"/>
    <s v="0800"/>
    <s v=""/>
    <d v="2021-12-01T00:00:00"/>
    <m/>
    <m/>
    <m/>
    <s v="42003474"/>
    <s v="פינץ חיים"/>
    <s v="038557534"/>
    <s v="3"/>
    <n v="20544"/>
    <s v="ILS"/>
    <n v="20544"/>
    <n v="26.99"/>
    <n v="5544"/>
    <n v="5544"/>
    <n v="15000"/>
    <s v=""/>
    <x v="1138"/>
    <s v=""/>
    <n v="0"/>
    <s v="@FM@"/>
    <s v="91"/>
    <s v=""/>
    <s v="305394199"/>
    <s v=""/>
    <s v="נטע משה"/>
    <n v="15000"/>
    <d v="2021-12-01T00:00:00"/>
    <d v="2025-12-31T00:00:00"/>
    <n v="48"/>
    <n v="44"/>
    <n v="4"/>
    <n v="26.99"/>
    <n v="0.91666666666666663"/>
    <x v="0"/>
    <x v="1"/>
  </r>
  <r>
    <m/>
    <m/>
    <x v="1243"/>
    <x v="2"/>
    <s v="0800"/>
    <s v=""/>
    <d v="2021-12-08T00:00:00"/>
    <m/>
    <m/>
    <m/>
    <s v="40329107"/>
    <s v="דיואני סאלח"/>
    <s v="034933762"/>
    <s v="3"/>
    <n v="25000"/>
    <s v="ILS"/>
    <n v="25000"/>
    <n v="64"/>
    <n v="16000"/>
    <n v="16000"/>
    <n v="9000"/>
    <s v=""/>
    <x v="1139"/>
    <s v=""/>
    <n v="0"/>
    <s v="@FM@"/>
    <s v="91"/>
    <s v=""/>
    <s v="305394199"/>
    <s v=""/>
    <s v="נטע משה"/>
    <n v="9000"/>
    <d v="2021-12-08T00:00:00"/>
    <d v="2025-12-31T00:00:00"/>
    <n v="48"/>
    <n v="43"/>
    <n v="4"/>
    <n v="64"/>
    <n v="0.89583333333333337"/>
    <x v="1"/>
    <x v="1"/>
  </r>
  <r>
    <m/>
    <m/>
    <x v="1244"/>
    <x v="2"/>
    <s v="0800"/>
    <s v=""/>
    <d v="2021-12-08T00:00:00"/>
    <m/>
    <m/>
    <m/>
    <s v="41556711"/>
    <s v="שפירא בר-אור אלרן"/>
    <s v="011714441"/>
    <s v="3"/>
    <n v="25000"/>
    <s v="ILS"/>
    <n v="25000"/>
    <n v="60"/>
    <n v="15000"/>
    <n v="15000"/>
    <n v="10000"/>
    <s v=""/>
    <x v="1140"/>
    <s v=""/>
    <n v="0"/>
    <s v="@FM@"/>
    <s v="91"/>
    <s v=""/>
    <s v="305394199"/>
    <s v=""/>
    <s v="נטע משה"/>
    <n v="10000"/>
    <d v="2021-12-08T00:00:00"/>
    <d v="2025-12-31T00:00:00"/>
    <n v="48"/>
    <n v="43"/>
    <n v="4"/>
    <n v="60"/>
    <n v="0.89583333333333337"/>
    <x v="1"/>
    <x v="1"/>
  </r>
  <r>
    <m/>
    <m/>
    <x v="1245"/>
    <x v="2"/>
    <s v="0800"/>
    <s v=""/>
    <d v="2022-01-27T00:00:00"/>
    <m/>
    <m/>
    <m/>
    <s v="41099183"/>
    <s v="גיל רון קינן ושות"/>
    <s v="557955424"/>
    <s v="3"/>
    <n v="60000"/>
    <s v="ILS"/>
    <n v="60000"/>
    <n v="87.03"/>
    <n v="52217.72"/>
    <n v="52217.72"/>
    <n v="7782.28"/>
    <s v=""/>
    <x v="1141"/>
    <s v=""/>
    <n v="0"/>
    <s v="@FM@"/>
    <s v="91"/>
    <s v=""/>
    <s v="305394199"/>
    <s v=""/>
    <s v="נטע משה"/>
    <n v="7782.28"/>
    <d v="2022-01-27T00:00:00"/>
    <d v="2025-12-31T00:00:00"/>
    <n v="47"/>
    <n v="42"/>
    <n v="4"/>
    <n v="87.03"/>
    <n v="0.8936170212765957"/>
    <x v="1"/>
    <x v="1"/>
  </r>
  <r>
    <m/>
    <m/>
    <x v="1246"/>
    <x v="4"/>
    <s v="0800"/>
    <s v=""/>
    <d v="2022-02-09T00:00:00"/>
    <m/>
    <m/>
    <m/>
    <s v="41908460"/>
    <s v="בראל נטע"/>
    <s v="052105228"/>
    <s v="3"/>
    <n v="538.20000000000005"/>
    <s v="ILS"/>
    <n v="538.20000000000005"/>
    <n v="0"/>
    <n v="0"/>
    <n v="0"/>
    <n v="538.20000000000005"/>
    <s v=""/>
    <x v="1142"/>
    <s v=""/>
    <n v="0"/>
    <s v="@FM@"/>
    <s v="91"/>
    <s v=""/>
    <s v="305394199"/>
    <s v=""/>
    <s v=""/>
    <n v="538.20000000000005"/>
    <d v="2022-02-09T00:00:00"/>
    <d v="2025-12-31T00:00:00"/>
    <n v="46"/>
    <n v="41"/>
    <n v="4"/>
    <n v="0"/>
    <n v="0.89130434782608692"/>
    <x v="0"/>
    <x v="1"/>
  </r>
  <r>
    <m/>
    <m/>
    <x v="1247"/>
    <x v="2"/>
    <s v="0800"/>
    <s v=""/>
    <d v="2022-04-27T00:00:00"/>
    <m/>
    <m/>
    <m/>
    <s v="41099183"/>
    <s v="גיל רון קינן ושות"/>
    <s v="557955424"/>
    <s v="3"/>
    <n v="70000"/>
    <s v="ILS"/>
    <n v="70000"/>
    <n v="71.430000000000007"/>
    <n v="50000"/>
    <n v="50000"/>
    <n v="20000"/>
    <s v=""/>
    <x v="1143"/>
    <s v=""/>
    <n v="0"/>
    <s v="@FM@"/>
    <s v="91"/>
    <s v=""/>
    <s v="305394199"/>
    <s v=""/>
    <s v="נטע משה"/>
    <n v="20000"/>
    <d v="2022-04-27T00:00:00"/>
    <d v="2025-12-31T00:00:00"/>
    <n v="44"/>
    <n v="39"/>
    <n v="4"/>
    <n v="71.430000000000007"/>
    <n v="0.88636363636363635"/>
    <x v="1"/>
    <x v="1"/>
  </r>
  <r>
    <m/>
    <m/>
    <x v="1248"/>
    <x v="2"/>
    <s v="0800"/>
    <s v=""/>
    <d v="2022-04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x v="1144"/>
    <s v=""/>
    <n v="0"/>
    <s v="@FM@"/>
    <s v="91"/>
    <s v=""/>
    <s v="305394199"/>
    <s v=""/>
    <s v="נטע משה"/>
    <n v="10000"/>
    <d v="2022-04-27T00:00:00"/>
    <d v="2025-12-31T00:00:00"/>
    <n v="44"/>
    <n v="39"/>
    <n v="4"/>
    <n v="35.67"/>
    <n v="0.88636363636363635"/>
    <x v="0"/>
    <x v="1"/>
  </r>
  <r>
    <m/>
    <m/>
    <x v="1249"/>
    <x v="2"/>
    <s v="0800"/>
    <s v=""/>
    <d v="2022-04-27T00:00:00"/>
    <m/>
    <m/>
    <m/>
    <s v="40243546"/>
    <s v="ברוך אדלר, עו&quot;ד ונוטריון"/>
    <s v="513272898"/>
    <s v="3"/>
    <n v="50000"/>
    <s v="ILS"/>
    <n v="50000"/>
    <n v="60"/>
    <n v="30000"/>
    <n v="30000"/>
    <n v="20000"/>
    <s v=""/>
    <x v="1145"/>
    <s v=""/>
    <n v="0"/>
    <s v="@FM@"/>
    <s v="91"/>
    <s v=""/>
    <s v="305394199"/>
    <s v=""/>
    <s v="נטע משה"/>
    <n v="20000"/>
    <d v="2022-04-27T00:00:00"/>
    <d v="2025-12-31T00:00:00"/>
    <n v="44"/>
    <n v="39"/>
    <n v="4"/>
    <n v="60"/>
    <n v="0.88636363636363635"/>
    <x v="1"/>
    <x v="1"/>
  </r>
  <r>
    <m/>
    <m/>
    <x v="1250"/>
    <x v="2"/>
    <s v="0800"/>
    <s v=""/>
    <d v="2022-04-28T00:00:00"/>
    <m/>
    <m/>
    <m/>
    <s v="40347522"/>
    <s v="שילה אסף"/>
    <s v="029455805"/>
    <s v="3"/>
    <n v="35544"/>
    <s v="ILS"/>
    <n v="35544"/>
    <n v="15.6"/>
    <n v="5544"/>
    <n v="5544"/>
    <n v="30000"/>
    <s v=""/>
    <x v="1146"/>
    <s v=""/>
    <n v="0"/>
    <s v="@FM@"/>
    <s v="91"/>
    <s v=""/>
    <s v="305394199"/>
    <s v=""/>
    <s v="נטע משה"/>
    <n v="30000"/>
    <d v="2022-04-28T00:00:00"/>
    <d v="2025-12-31T00:00:00"/>
    <n v="44"/>
    <n v="39"/>
    <n v="4"/>
    <n v="15.6"/>
    <n v="0.88636363636363635"/>
    <x v="0"/>
    <x v="1"/>
  </r>
  <r>
    <m/>
    <m/>
    <x v="1251"/>
    <x v="2"/>
    <s v="0800"/>
    <s v=""/>
    <d v="2022-05-15T00:00:00"/>
    <m/>
    <m/>
    <m/>
    <s v="41450351"/>
    <s v="דותן שולמית"/>
    <s v="065067753"/>
    <s v="3"/>
    <n v="63034.8"/>
    <s v="ILS"/>
    <n v="63034.8"/>
    <n v="75.010000000000005"/>
    <n v="43625.21"/>
    <n v="43306.239999999998"/>
    <n v="15749.25"/>
    <s v=""/>
    <x v="1147"/>
    <s v="X"/>
    <n v="0"/>
    <s v="@FM@"/>
    <s v="76"/>
    <s v=""/>
    <s v="305394199"/>
    <s v=" 13,225.00"/>
    <s v="אורן פרץ"/>
    <n v="15749.25"/>
    <d v="2022-05-15T00:00:00"/>
    <d v="2025-12-31T00:00:00"/>
    <n v="43"/>
    <n v="38"/>
    <n v="4"/>
    <n v="75.010000000000005"/>
    <n v="0.88372093023255816"/>
    <x v="1"/>
    <x v="1"/>
  </r>
  <r>
    <m/>
    <m/>
    <x v="1252"/>
    <x v="2"/>
    <s v="0800"/>
    <s v=""/>
    <d v="2022-06-01T00:00:00"/>
    <d v="2022-04-01T00:00:00"/>
    <d v="2025-04-01T00:00:00"/>
    <m/>
    <s v="42399778"/>
    <s v="אביטבול מעיין"/>
    <s v="300628377"/>
    <s v="3"/>
    <n v="23491.91"/>
    <s v="ILS"/>
    <n v="23491.91"/>
    <n v="20.67"/>
    <n v="4892.67"/>
    <n v="5047.4399999999996"/>
    <n v="19722.060000000001"/>
    <s v=""/>
    <x v="1148"/>
    <s v="X"/>
    <n v="0"/>
    <s v="@FM@"/>
    <s v="76"/>
    <s v=""/>
    <s v="305394199"/>
    <s v=" 15,733.00"/>
    <s v="לימור ניזרי"/>
    <n v="18636.91"/>
    <d v="2022-04-01T00:00:00"/>
    <d v="2025-04-01T00:00:00"/>
    <n v="36"/>
    <n v="40"/>
    <n v="-4"/>
    <n v="20.67"/>
    <n v="1.1111111111111112"/>
    <x v="0"/>
    <x v="1"/>
  </r>
  <r>
    <m/>
    <m/>
    <x v="1253"/>
    <x v="2"/>
    <s v="0800"/>
    <s v=""/>
    <d v="2022-06-27T00:00:00"/>
    <m/>
    <m/>
    <m/>
    <s v="40465778"/>
    <s v="דורית פריאל שמאות מקרקעין בע&quot;מ"/>
    <s v="514482744"/>
    <s v="3"/>
    <n v="45077.599999999999"/>
    <s v="ILS"/>
    <n v="45077.599999999999"/>
    <n v="36.36"/>
    <n v="16286.4"/>
    <n v="16286.4"/>
    <n v="28744.799999999999"/>
    <s v=""/>
    <x v="1149"/>
    <s v=""/>
    <n v="0"/>
    <s v="@FM@"/>
    <s v="23"/>
    <s v="57"/>
    <s v="305394199"/>
    <s v=""/>
    <s v="לימור ניזרי"/>
    <n v="28744.799999999999"/>
    <d v="2022-06-27T00:00:00"/>
    <d v="2025-12-31T00:00:00"/>
    <n v="42"/>
    <n v="37"/>
    <n v="4"/>
    <n v="36.36"/>
    <n v="0.88095238095238093"/>
    <x v="0"/>
    <x v="1"/>
  </r>
  <r>
    <m/>
    <m/>
    <x v="1254"/>
    <x v="2"/>
    <s v="0800"/>
    <s v=""/>
    <d v="2022-06-27T00:00:00"/>
    <m/>
    <m/>
    <m/>
    <s v="40467008"/>
    <s v="שרביט שפירא שושי בע&quot;מ"/>
    <s v="514477330"/>
    <s v="3"/>
    <n v="45077.599999999999"/>
    <s v="ILS"/>
    <n v="45077.599999999999"/>
    <n v="36.36"/>
    <n v="16286.4"/>
    <n v="16286.4"/>
    <n v="28744.799999999999"/>
    <s v=""/>
    <x v="1149"/>
    <s v=""/>
    <n v="0"/>
    <s v="@FM@"/>
    <s v="23"/>
    <s v="57"/>
    <s v="305394199"/>
    <s v=""/>
    <s v="לימור ניזרי"/>
    <n v="28744.799999999999"/>
    <d v="2022-06-27T00:00:00"/>
    <d v="2025-12-31T00:00:00"/>
    <n v="42"/>
    <n v="37"/>
    <n v="4"/>
    <n v="36.36"/>
    <n v="0.88095238095238093"/>
    <x v="0"/>
    <x v="1"/>
  </r>
  <r>
    <m/>
    <m/>
    <x v="1255"/>
    <x v="0"/>
    <s v="0800"/>
    <s v=""/>
    <d v="2022-07-18T00:00:00"/>
    <d v="2022-07-01T00:00:00"/>
    <d v="2022-12-31T00:00:00"/>
    <m/>
    <s v="40010480"/>
    <s v="מסיעי אריה שאשא בע&quot;מ"/>
    <s v="510840028"/>
    <s v="3"/>
    <n v="278510"/>
    <s v="ILS"/>
    <n v="278510"/>
    <n v="94.61"/>
    <n v="242654.81"/>
    <n v="262099.64"/>
    <n v="18074.240000000002"/>
    <s v=""/>
    <x v="1150"/>
    <s v="X"/>
    <n v="0"/>
    <s v="@FM@"/>
    <s v="07"/>
    <s v=""/>
    <s v="305394199"/>
    <s v="  5,665.17"/>
    <s v="נטע ראובני"/>
    <n v="15015.31"/>
    <d v="2022-07-01T00:00:00"/>
    <d v="2022-12-31T00:00:00"/>
    <n v="5"/>
    <n v="37"/>
    <n v="-31"/>
    <n v="94.61"/>
    <n v="7.4"/>
    <x v="1"/>
    <x v="1"/>
  </r>
  <r>
    <m/>
    <m/>
    <x v="1256"/>
    <x v="2"/>
    <s v="0800"/>
    <s v=""/>
    <d v="2022-07-20T00:00:00"/>
    <m/>
    <m/>
    <m/>
    <s v="42165196"/>
    <s v="הרואה נריה"/>
    <s v="039909742"/>
    <s v="3"/>
    <n v="30671"/>
    <s v="ILS"/>
    <n v="30671"/>
    <n v="18.489999999999998"/>
    <n v="5671"/>
    <n v="5671"/>
    <n v="25000"/>
    <s v=""/>
    <x v="1151"/>
    <s v=""/>
    <n v="0"/>
    <s v="@FM@"/>
    <s v="91"/>
    <s v=""/>
    <s v="305394199"/>
    <s v=""/>
    <s v="נטע משה"/>
    <n v="25000"/>
    <d v="2022-07-20T00:00:00"/>
    <d v="2025-12-31T00:00:00"/>
    <n v="41"/>
    <n v="36"/>
    <n v="4"/>
    <n v="18.489999999999998"/>
    <n v="0.87804878048780488"/>
    <x v="0"/>
    <x v="1"/>
  </r>
  <r>
    <m/>
    <m/>
    <x v="1257"/>
    <x v="2"/>
    <s v="0800"/>
    <s v=""/>
    <d v="2022-07-27T00:00:00"/>
    <d v="2022-04-28T00:00:00"/>
    <d v="2025-04-28T00:00:00"/>
    <m/>
    <s v="40653411"/>
    <s v="אקוקה אורלי"/>
    <s v="028840981"/>
    <s v="3"/>
    <n v="23293.67"/>
    <s v="ILS"/>
    <n v="23293.67"/>
    <n v="17.850000000000001"/>
    <n v="4194.01"/>
    <n v="4310.17"/>
    <n v="20240.669999999998"/>
    <s v=""/>
    <x v="1148"/>
    <s v="X"/>
    <n v="0"/>
    <s v="@FM@"/>
    <s v="76"/>
    <s v=""/>
    <s v="305394199"/>
    <s v=" 16,162.40"/>
    <s v="לימור ניזרי"/>
    <n v="19136.11"/>
    <d v="2022-04-28T00:00:00"/>
    <d v="2025-04-28T00:00:00"/>
    <n v="36"/>
    <n v="39"/>
    <n v="-3"/>
    <n v="17.850000000000001"/>
    <n v="1.0833333333333333"/>
    <x v="0"/>
    <x v="1"/>
  </r>
  <r>
    <m/>
    <m/>
    <x v="1258"/>
    <x v="2"/>
    <s v="0800"/>
    <s v=""/>
    <d v="2022-08-04T00:00:00"/>
    <d v="2022-04-28T00:00:00"/>
    <d v="2025-04-28T00:00:00"/>
    <m/>
    <s v="40288303"/>
    <s v="טרבאני ספוואן"/>
    <s v="026412205"/>
    <s v="3"/>
    <n v="23995.54"/>
    <s v="ILS"/>
    <n v="23995.54"/>
    <n v="0"/>
    <n v="0"/>
    <n v="0"/>
    <n v="25411.27"/>
    <s v=""/>
    <x v="1148"/>
    <s v="X"/>
    <n v="0"/>
    <s v="@FM@"/>
    <s v="76"/>
    <s v=""/>
    <s v="305394199"/>
    <s v=" 20,335.20"/>
    <s v="לימור ניזרי"/>
    <n v="23995.54"/>
    <d v="2022-04-28T00:00:00"/>
    <d v="2025-04-28T00:00:00"/>
    <n v="36"/>
    <n v="39"/>
    <n v="-3"/>
    <n v="0"/>
    <n v="1.0833333333333333"/>
    <x v="0"/>
    <x v="1"/>
  </r>
  <r>
    <m/>
    <m/>
    <x v="1259"/>
    <x v="2"/>
    <s v="0800"/>
    <s v=""/>
    <d v="2022-08-24T00:00:00"/>
    <m/>
    <m/>
    <m/>
    <s v="40006446"/>
    <s v="גזל אייל אורן"/>
    <s v="024891293"/>
    <s v="3"/>
    <n v="27122.74"/>
    <s v="ILS"/>
    <n v="27122.74"/>
    <n v="84.69"/>
    <n v="21071.18"/>
    <n v="21023.37"/>
    <n v="4152.26"/>
    <s v=""/>
    <x v="1152"/>
    <s v="X"/>
    <n v="0"/>
    <s v="@FM@"/>
    <s v="76"/>
    <s v=""/>
    <s v="305394199"/>
    <s v="  3,485.00"/>
    <s v="נטע משה"/>
    <n v="4152.26"/>
    <d v="2022-08-24T00:00:00"/>
    <d v="2025-12-31T00:00:00"/>
    <n v="40"/>
    <n v="35"/>
    <n v="4"/>
    <n v="84.69"/>
    <n v="0.875"/>
    <x v="1"/>
    <x v="1"/>
  </r>
  <r>
    <m/>
    <m/>
    <x v="1260"/>
    <x v="2"/>
    <s v="0800"/>
    <s v=""/>
    <d v="2022-08-25T00:00:00"/>
    <m/>
    <m/>
    <m/>
    <s v="40027298"/>
    <s v="פוסטרנק ולדימיר"/>
    <s v="307574822"/>
    <s v="3"/>
    <n v="40000"/>
    <s v="ILS"/>
    <n v="40000"/>
    <n v="22.16"/>
    <n v="8863"/>
    <n v="8863"/>
    <n v="31137"/>
    <s v=""/>
    <x v="1153"/>
    <s v=""/>
    <n v="0"/>
    <s v="@FM@"/>
    <s v="91"/>
    <s v=""/>
    <s v="305394199"/>
    <s v=""/>
    <s v="נטע משה"/>
    <n v="31137"/>
    <d v="2022-08-25T00:00:00"/>
    <d v="2025-12-31T00:00:00"/>
    <n v="40"/>
    <n v="35"/>
    <n v="4"/>
    <n v="22.16"/>
    <n v="0.875"/>
    <x v="0"/>
    <x v="1"/>
  </r>
  <r>
    <m/>
    <m/>
    <x v="1261"/>
    <x v="2"/>
    <s v="0800"/>
    <s v=""/>
    <d v="2022-08-28T00:00:00"/>
    <m/>
    <m/>
    <m/>
    <s v="42081572"/>
    <s v="עומר פיינטוך, חברת עורכי דין"/>
    <s v="515878049"/>
    <s v="3"/>
    <n v="35671"/>
    <s v="ILS"/>
    <n v="35671"/>
    <n v="58.84"/>
    <n v="20988"/>
    <n v="20988"/>
    <n v="14683"/>
    <s v=""/>
    <x v="1154"/>
    <s v=""/>
    <n v="0"/>
    <s v="@FM@"/>
    <s v="91"/>
    <s v=""/>
    <s v="305394199"/>
    <s v=""/>
    <s v="נטע משה"/>
    <n v="14683"/>
    <d v="2022-08-28T00:00:00"/>
    <d v="2025-12-31T00:00:00"/>
    <n v="40"/>
    <n v="35"/>
    <n v="4"/>
    <n v="58.84"/>
    <n v="0.875"/>
    <x v="1"/>
    <x v="1"/>
  </r>
  <r>
    <m/>
    <m/>
    <x v="1262"/>
    <x v="2"/>
    <s v="0800"/>
    <s v=""/>
    <d v="2022-08-28T00:00:00"/>
    <m/>
    <m/>
    <m/>
    <s v="41585966"/>
    <s v="נפתלי גולן"/>
    <s v="040617326"/>
    <s v="3"/>
    <n v="55000"/>
    <s v="ILS"/>
    <n v="55000"/>
    <n v="54.55"/>
    <n v="30000"/>
    <n v="30000"/>
    <n v="25000"/>
    <s v=""/>
    <x v="1155"/>
    <s v=""/>
    <n v="0"/>
    <s v="@FM@"/>
    <s v="91"/>
    <s v=""/>
    <s v="305394199"/>
    <s v=""/>
    <s v="נטע משה"/>
    <n v="25000"/>
    <d v="2022-08-28T00:00:00"/>
    <d v="2025-12-31T00:00:00"/>
    <n v="40"/>
    <n v="35"/>
    <n v="4"/>
    <n v="54.55"/>
    <n v="0.875"/>
    <x v="1"/>
    <x v="1"/>
  </r>
  <r>
    <m/>
    <m/>
    <x v="1263"/>
    <x v="4"/>
    <s v="0800"/>
    <s v=""/>
    <d v="2022-09-04T00:00:00"/>
    <m/>
    <m/>
    <m/>
    <s v="42402987"/>
    <s v="קסטוריאנו יניב ליאור"/>
    <s v=""/>
    <s v="3"/>
    <n v="10000"/>
    <s v="ILS"/>
    <n v="10000"/>
    <n v="0"/>
    <n v="0"/>
    <n v="0"/>
    <n v="0"/>
    <s v=""/>
    <x v="1156"/>
    <s v=""/>
    <n v="0"/>
    <s v="@FM@"/>
    <s v="91"/>
    <s v=""/>
    <s v="305394199"/>
    <s v=""/>
    <s v="נטע משה"/>
    <n v="10000"/>
    <d v="2022-09-04T00:00:00"/>
    <d v="2025-12-31T00:00:00"/>
    <n v="39"/>
    <n v="35"/>
    <n v="4"/>
    <n v="0"/>
    <n v="0.89743589743589747"/>
    <x v="0"/>
    <x v="1"/>
  </r>
  <r>
    <m/>
    <m/>
    <x v="1264"/>
    <x v="2"/>
    <s v="0800"/>
    <s v=""/>
    <d v="2022-09-18T00:00:00"/>
    <d v="2022-03-22T00:00:00"/>
    <d v="2025-03-21T00:00:00"/>
    <m/>
    <s v="42422271"/>
    <s v="דפנה וינברג חברת עורכי דין"/>
    <s v="514869205"/>
    <s v="3"/>
    <n v="13735.2"/>
    <s v="ILS"/>
    <n v="13735.2"/>
    <n v="0"/>
    <n v="0"/>
    <n v="0"/>
    <n v="14545.57"/>
    <s v=""/>
    <x v="1157"/>
    <s v="X"/>
    <n v="0"/>
    <s v="@FM@"/>
    <s v="76"/>
    <s v=""/>
    <s v="305394199"/>
    <s v=" 11,640.00"/>
    <s v="נטע משה"/>
    <n v="13735.2"/>
    <d v="2022-03-22T00:00:00"/>
    <d v="2025-03-21T00:00:00"/>
    <n v="35"/>
    <n v="40"/>
    <n v="-4"/>
    <n v="0"/>
    <n v="1.1428571428571428"/>
    <x v="0"/>
    <x v="1"/>
  </r>
  <r>
    <m/>
    <m/>
    <x v="1265"/>
    <x v="4"/>
    <s v="0800"/>
    <s v=""/>
    <d v="2022-09-19T00:00:00"/>
    <d v="2021-12-19T00:00:00"/>
    <d v="2024-12-18T00:00:00"/>
    <m/>
    <s v="40826960"/>
    <s v="קליין ליאת"/>
    <s v=""/>
    <s v="3"/>
    <n v="11266.64"/>
    <s v="ILS"/>
    <n v="11266.64"/>
    <n v="0"/>
    <n v="0"/>
    <n v="0"/>
    <n v="11931.37"/>
    <s v=""/>
    <x v="1158"/>
    <s v="X"/>
    <n v="0"/>
    <s v="@FM@"/>
    <s v="76"/>
    <s v=""/>
    <s v="305394199"/>
    <s v=""/>
    <s v="חדוה נריה"/>
    <n v="11266.64"/>
    <d v="2021-12-19T00:00:00"/>
    <d v="2024-12-18T00:00:00"/>
    <n v="35"/>
    <n v="43"/>
    <n v="-7"/>
    <n v="0"/>
    <n v="1.2285714285714286"/>
    <x v="0"/>
    <x v="1"/>
  </r>
  <r>
    <m/>
    <m/>
    <x v="1266"/>
    <x v="4"/>
    <s v="0800"/>
    <s v=""/>
    <d v="2022-10-02T00:00:00"/>
    <d v="2022-07-24T00:00:00"/>
    <d v="2025-07-22T00:00:00"/>
    <m/>
    <s v="40532765"/>
    <s v="נס לאה"/>
    <s v=""/>
    <s v="3"/>
    <n v="68676"/>
    <s v="ILS"/>
    <n v="68676"/>
    <n v="64.47"/>
    <n v="43902.5"/>
    <n v="44561.86"/>
    <n v="25837.78"/>
    <s v=""/>
    <x v="1159"/>
    <s v="X"/>
    <n v="0"/>
    <s v="@FM@"/>
    <s v="76"/>
    <s v=""/>
    <s v="305394199"/>
    <s v=""/>
    <s v="נסים גרידי"/>
    <n v="24398.29"/>
    <d v="2022-07-24T00:00:00"/>
    <d v="2025-07-22T00:00:00"/>
    <n v="35"/>
    <n v="36"/>
    <n v="0"/>
    <n v="64.47"/>
    <n v="1.0285714285714285"/>
    <x v="1"/>
    <x v="1"/>
  </r>
  <r>
    <m/>
    <m/>
    <x v="1267"/>
    <x v="2"/>
    <s v="0800"/>
    <s v=""/>
    <d v="2022-11-15T00:00:00"/>
    <m/>
    <m/>
    <m/>
    <s v="10000021"/>
    <s v="לשכת הפירסום הממשלתי"/>
    <s v=""/>
    <s v="3"/>
    <n v="30000"/>
    <s v="ILS"/>
    <n v="30000"/>
    <n v="91.38"/>
    <n v="27414.55"/>
    <n v="27414.55"/>
    <n v="2585.4499999999998"/>
    <s v=""/>
    <x v="1160"/>
    <s v=""/>
    <n v="0"/>
    <s v="@FM@"/>
    <s v="23"/>
    <s v="12"/>
    <s v="305394199"/>
    <s v=""/>
    <s v="קמר אבו אל הוא"/>
    <n v="2585.4499999999998"/>
    <d v="2022-11-15T00:00:00"/>
    <d v="2025-12-31T00:00:00"/>
    <n v="37"/>
    <n v="32"/>
    <n v="4"/>
    <n v="91.38"/>
    <n v="0.86486486486486491"/>
    <x v="1"/>
    <x v="1"/>
  </r>
  <r>
    <m/>
    <m/>
    <x v="1268"/>
    <x v="0"/>
    <s v="0800"/>
    <s v=""/>
    <d v="2022-11-20T00:00:00"/>
    <m/>
    <m/>
    <m/>
    <s v="40510075"/>
    <s v="קולפלו תוכנה בע&quot;מ"/>
    <s v="512799149"/>
    <s v="3"/>
    <n v="2644.93"/>
    <s v="ILS"/>
    <n v="2644.93"/>
    <n v="0"/>
    <n v="0"/>
    <n v="0"/>
    <n v="2369.2600000000002"/>
    <s v=""/>
    <x v="1161"/>
    <s v="X"/>
    <n v="0"/>
    <s v="@FM@"/>
    <s v="07"/>
    <s v=""/>
    <s v="305394199"/>
    <s v=""/>
    <s v="לי רון אמסלם"/>
    <n v="2644.93"/>
    <d v="2022-11-20T00:00:00"/>
    <d v="2025-12-31T00:00:00"/>
    <n v="37"/>
    <n v="32"/>
    <n v="4"/>
    <n v="0"/>
    <n v="0.86486486486486491"/>
    <x v="0"/>
    <x v="1"/>
  </r>
  <r>
    <m/>
    <m/>
    <x v="1269"/>
    <x v="2"/>
    <s v="0800"/>
    <s v=""/>
    <d v="2022-11-24T00:00:00"/>
    <m/>
    <m/>
    <m/>
    <s v="41448450"/>
    <s v="קלעי, רוזן ושות', משרד"/>
    <s v="558249702"/>
    <s v="3"/>
    <n v="25671"/>
    <s v="ILS"/>
    <n v="25671"/>
    <n v="22.09"/>
    <n v="5671"/>
    <n v="5671"/>
    <n v="20000"/>
    <s v=""/>
    <x v="1162"/>
    <s v=""/>
    <n v="0"/>
    <s v="@FM@"/>
    <s v="91"/>
    <s v=""/>
    <s v="305394199"/>
    <s v=""/>
    <s v="נטע משה"/>
    <n v="20000"/>
    <d v="2022-11-24T00:00:00"/>
    <d v="2025-12-31T00:00:00"/>
    <n v="37"/>
    <n v="32"/>
    <n v="4"/>
    <n v="22.09"/>
    <n v="0.86486486486486491"/>
    <x v="0"/>
    <x v="1"/>
  </r>
  <r>
    <m/>
    <m/>
    <x v="1270"/>
    <x v="2"/>
    <s v="0800"/>
    <s v=""/>
    <d v="2022-11-27T00:00:00"/>
    <m/>
    <m/>
    <m/>
    <s v="41448450"/>
    <s v="קלעי, רוזן ושות', משרד"/>
    <s v="558249702"/>
    <s v="3"/>
    <n v="35671"/>
    <s v="ILS"/>
    <n v="35671"/>
    <n v="15.9"/>
    <n v="5671"/>
    <n v="5671"/>
    <n v="30000"/>
    <s v=""/>
    <x v="1163"/>
    <s v=""/>
    <n v="0"/>
    <s v="@FM@"/>
    <s v="91"/>
    <s v=""/>
    <s v="305394199"/>
    <s v=""/>
    <s v="נטע משה"/>
    <n v="30000"/>
    <d v="2022-11-27T00:00:00"/>
    <d v="2025-12-31T00:00:00"/>
    <n v="37"/>
    <n v="32"/>
    <n v="4"/>
    <n v="15.9"/>
    <n v="0.86486486486486491"/>
    <x v="0"/>
    <x v="1"/>
  </r>
  <r>
    <m/>
    <m/>
    <x v="1271"/>
    <x v="2"/>
    <s v="0800"/>
    <s v=""/>
    <d v="2022-11-27T00:00:00"/>
    <m/>
    <m/>
    <m/>
    <s v="41448450"/>
    <s v="קלעי, רוזן ושות', משרד"/>
    <s v="558249702"/>
    <s v="3"/>
    <n v="25671"/>
    <s v="ILS"/>
    <n v="25671"/>
    <n v="22.09"/>
    <n v="5671"/>
    <n v="5671"/>
    <n v="20000"/>
    <s v=""/>
    <x v="1164"/>
    <s v=""/>
    <n v="0"/>
    <s v="@FM@"/>
    <s v="91"/>
    <s v=""/>
    <s v="305394199"/>
    <s v=""/>
    <s v="נטע משה"/>
    <n v="20000"/>
    <d v="2022-11-27T00:00:00"/>
    <d v="2025-12-31T00:00:00"/>
    <n v="37"/>
    <n v="32"/>
    <n v="4"/>
    <n v="22.09"/>
    <n v="0.86486486486486491"/>
    <x v="0"/>
    <x v="1"/>
  </r>
  <r>
    <m/>
    <m/>
    <x v="1272"/>
    <x v="2"/>
    <s v="0800"/>
    <s v=""/>
    <d v="2022-11-27T00:00:00"/>
    <m/>
    <m/>
    <m/>
    <s v="41448450"/>
    <s v="קלעי, רוזן ושות', משרד"/>
    <s v="558249702"/>
    <s v="3"/>
    <n v="15671"/>
    <s v="ILS"/>
    <n v="15671"/>
    <n v="36.19"/>
    <n v="5671"/>
    <n v="5671"/>
    <n v="10000"/>
    <s v=""/>
    <x v="1165"/>
    <s v=""/>
    <n v="0"/>
    <s v="@FM@"/>
    <s v="91"/>
    <s v=""/>
    <s v="305394199"/>
    <s v=""/>
    <s v="נטע משה"/>
    <n v="10000"/>
    <d v="2022-11-27T00:00:00"/>
    <d v="2025-12-31T00:00:00"/>
    <n v="37"/>
    <n v="32"/>
    <n v="4"/>
    <n v="36.19"/>
    <n v="0.86486486486486491"/>
    <x v="0"/>
    <x v="1"/>
  </r>
  <r>
    <m/>
    <m/>
    <x v="1273"/>
    <x v="2"/>
    <s v="0800"/>
    <s v=""/>
    <d v="2022-11-27T00:00:00"/>
    <m/>
    <m/>
    <m/>
    <s v="41448450"/>
    <s v="קלעי, רוזן ושות', משרד"/>
    <s v="558249702"/>
    <s v="3"/>
    <n v="25544"/>
    <s v="ILS"/>
    <n v="25544"/>
    <n v="21.7"/>
    <n v="5544"/>
    <n v="5544"/>
    <n v="20000"/>
    <s v=""/>
    <x v="1166"/>
    <s v=""/>
    <n v="0"/>
    <s v="@FM@"/>
    <s v="91"/>
    <s v=""/>
    <s v="305394199"/>
    <s v=""/>
    <s v="נטע משה"/>
    <n v="20000"/>
    <d v="2022-11-27T00:00:00"/>
    <d v="2025-12-31T00:00:00"/>
    <n v="37"/>
    <n v="32"/>
    <n v="4"/>
    <n v="21.7"/>
    <n v="0.86486486486486491"/>
    <x v="0"/>
    <x v="1"/>
  </r>
  <r>
    <m/>
    <m/>
    <x v="1274"/>
    <x v="2"/>
    <s v="0800"/>
    <s v=""/>
    <d v="2022-11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x v="1167"/>
    <s v=""/>
    <n v="0"/>
    <s v="@FM@"/>
    <s v="91"/>
    <s v=""/>
    <s v="305394199"/>
    <s v=""/>
    <s v="נטע משה"/>
    <n v="10000"/>
    <d v="2022-11-27T00:00:00"/>
    <d v="2025-12-31T00:00:00"/>
    <n v="37"/>
    <n v="32"/>
    <n v="4"/>
    <n v="35.67"/>
    <n v="0.86486486486486491"/>
    <x v="0"/>
    <x v="1"/>
  </r>
  <r>
    <m/>
    <m/>
    <x v="1275"/>
    <x v="2"/>
    <s v="0800"/>
    <s v=""/>
    <d v="2022-11-27T00:00:00"/>
    <m/>
    <m/>
    <m/>
    <s v="41448450"/>
    <s v="קלעי, רוזן ושות', משרד"/>
    <s v="558249702"/>
    <s v="3"/>
    <n v="15544"/>
    <s v="ILS"/>
    <n v="15544"/>
    <n v="35.67"/>
    <n v="5544"/>
    <n v="5544"/>
    <n v="10000"/>
    <s v=""/>
    <x v="1168"/>
    <s v=""/>
    <n v="0"/>
    <s v="@FM@"/>
    <s v="91"/>
    <s v=""/>
    <s v="305394199"/>
    <s v=""/>
    <s v="נטע משה"/>
    <n v="10000"/>
    <d v="2022-11-27T00:00:00"/>
    <d v="2025-12-31T00:00:00"/>
    <n v="37"/>
    <n v="32"/>
    <n v="4"/>
    <n v="35.67"/>
    <n v="0.86486486486486491"/>
    <x v="0"/>
    <x v="1"/>
  </r>
  <r>
    <m/>
    <m/>
    <x v="1276"/>
    <x v="2"/>
    <s v="0800"/>
    <s v=""/>
    <d v="2022-11-29T00:00:00"/>
    <m/>
    <m/>
    <m/>
    <s v="41123105"/>
    <s v="שטינר עידו"/>
    <s v="038562534"/>
    <s v="3"/>
    <n v="30000"/>
    <s v="ILS"/>
    <n v="30000"/>
    <n v="0"/>
    <n v="0"/>
    <n v="0"/>
    <n v="30000"/>
    <s v=""/>
    <x v="1169"/>
    <s v=""/>
    <n v="0"/>
    <s v="@FM@"/>
    <s v="91"/>
    <s v=""/>
    <s v="305394199"/>
    <s v=""/>
    <s v="נטע משה"/>
    <n v="30000"/>
    <d v="2022-11-29T00:00:00"/>
    <d v="2025-12-31T00:00:00"/>
    <n v="37"/>
    <n v="32"/>
    <n v="4"/>
    <n v="0"/>
    <n v="0.86486486486486491"/>
    <x v="0"/>
    <x v="1"/>
  </r>
  <r>
    <m/>
    <m/>
    <x v="1277"/>
    <x v="0"/>
    <s v="0800"/>
    <s v=""/>
    <d v="2022-11-29T00:00:00"/>
    <m/>
    <m/>
    <m/>
    <s v="40001103"/>
    <s v="קרביץ )4791( בעמ"/>
    <s v="510674039"/>
    <s v="3"/>
    <n v="1684.42"/>
    <s v="ILS"/>
    <n v="1684.42"/>
    <n v="91.67"/>
    <n v="1570.3"/>
    <n v="1656.1"/>
    <n v="132.01"/>
    <s v=""/>
    <x v="1170"/>
    <s v="X"/>
    <n v="0"/>
    <s v="@FM@"/>
    <s v="07"/>
    <s v=""/>
    <s v="305394199"/>
    <s v=""/>
    <s v=""/>
    <n v="114.12"/>
    <d v="2022-11-29T00:00:00"/>
    <d v="2025-12-31T00:00:00"/>
    <n v="37"/>
    <n v="32"/>
    <n v="4"/>
    <n v="91.67"/>
    <n v="0.86486486486486491"/>
    <x v="1"/>
    <x v="1"/>
  </r>
  <r>
    <m/>
    <m/>
    <x v="1278"/>
    <x v="2"/>
    <s v="0800"/>
    <s v=""/>
    <d v="2022-12-01T00:00:00"/>
    <m/>
    <m/>
    <m/>
    <s v="41585966"/>
    <s v="נפתלי גולן"/>
    <s v="040617326"/>
    <s v="3"/>
    <n v="48000"/>
    <s v="ILS"/>
    <n v="48000"/>
    <n v="37.5"/>
    <n v="18000"/>
    <n v="18000"/>
    <n v="30000"/>
    <s v=""/>
    <x v="1171"/>
    <s v=""/>
    <n v="0"/>
    <s v="@FM@"/>
    <s v="91"/>
    <s v=""/>
    <s v="305394199"/>
    <s v=""/>
    <s v="נטע משה"/>
    <n v="30000"/>
    <d v="2022-12-01T00:00:00"/>
    <d v="2025-12-31T00:00:00"/>
    <n v="36"/>
    <n v="32"/>
    <n v="4"/>
    <n v="37.5"/>
    <n v="0.88888888888888884"/>
    <x v="0"/>
    <x v="1"/>
  </r>
  <r>
    <m/>
    <m/>
    <x v="1279"/>
    <x v="2"/>
    <s v="0800"/>
    <s v=""/>
    <d v="2022-12-01T00:00:00"/>
    <m/>
    <m/>
    <m/>
    <s v="40397635"/>
    <s v="מירון בן ציון ופריבס"/>
    <s v="540069986"/>
    <s v="3"/>
    <n v="15000"/>
    <s v="ILS"/>
    <n v="15000"/>
    <n v="0"/>
    <n v="0"/>
    <n v="0"/>
    <n v="15000"/>
    <s v=""/>
    <x v="1172"/>
    <s v=""/>
    <n v="0"/>
    <s v="@FM@"/>
    <s v="91"/>
    <s v=""/>
    <s v="305394199"/>
    <s v=""/>
    <s v="נטע משה"/>
    <n v="15000"/>
    <d v="2022-12-01T00:00:00"/>
    <d v="2025-12-31T00:00:00"/>
    <n v="36"/>
    <n v="32"/>
    <n v="4"/>
    <n v="0"/>
    <n v="0.88888888888888884"/>
    <x v="0"/>
    <x v="1"/>
  </r>
  <r>
    <m/>
    <m/>
    <x v="1280"/>
    <x v="2"/>
    <s v="0800"/>
    <s v=""/>
    <d v="2022-12-01T00:00:00"/>
    <m/>
    <m/>
    <m/>
    <s v="41123105"/>
    <s v="שטינר עידו"/>
    <s v="038562534"/>
    <s v="3"/>
    <n v="10000"/>
    <s v="ILS"/>
    <n v="10000"/>
    <n v="0"/>
    <n v="0"/>
    <n v="0"/>
    <n v="10000"/>
    <s v=""/>
    <x v="1173"/>
    <s v=""/>
    <n v="0"/>
    <s v="@FM@"/>
    <s v="91"/>
    <s v=""/>
    <s v="305394199"/>
    <s v=""/>
    <s v="נטע משה"/>
    <n v="10000"/>
    <d v="2022-12-01T00:00:00"/>
    <d v="2025-12-31T00:00:00"/>
    <n v="36"/>
    <n v="32"/>
    <n v="4"/>
    <n v="0"/>
    <n v="0.88888888888888884"/>
    <x v="0"/>
    <x v="1"/>
  </r>
  <r>
    <m/>
    <m/>
    <x v="1281"/>
    <x v="2"/>
    <s v="0800"/>
    <s v=""/>
    <d v="2022-12-01T00:00:00"/>
    <m/>
    <m/>
    <m/>
    <s v="42458755"/>
    <s v="פלקסברג ולריה"/>
    <s v="306383274"/>
    <s v="3"/>
    <n v="25671"/>
    <s v="ILS"/>
    <n v="25671"/>
    <n v="22.09"/>
    <n v="5671"/>
    <n v="5671"/>
    <n v="20000"/>
    <s v=""/>
    <x v="1174"/>
    <s v=""/>
    <n v="0"/>
    <s v="@FM@"/>
    <s v="91"/>
    <s v=""/>
    <s v="305394199"/>
    <s v=""/>
    <s v="נטע משה"/>
    <n v="20000"/>
    <d v="2022-12-01T00:00:00"/>
    <d v="2025-12-31T00:00:00"/>
    <n v="36"/>
    <n v="32"/>
    <n v="4"/>
    <n v="22.09"/>
    <n v="0.88888888888888884"/>
    <x v="0"/>
    <x v="1"/>
  </r>
  <r>
    <m/>
    <m/>
    <x v="1282"/>
    <x v="2"/>
    <s v="0800"/>
    <s v=""/>
    <d v="2022-12-08T00:00:00"/>
    <m/>
    <m/>
    <m/>
    <s v="40004545"/>
    <s v="ג'ון ברייס הדרכה בע&quot;מ"/>
    <s v="511449878"/>
    <s v="3"/>
    <n v="31635.97"/>
    <s v="ILS"/>
    <n v="31635.97"/>
    <n v="86.44"/>
    <n v="27212.89"/>
    <n v="27180.33"/>
    <n v="4267"/>
    <s v=""/>
    <x v="1175"/>
    <s v=""/>
    <n v="0"/>
    <s v="@FM@"/>
    <s v="23"/>
    <s v="57"/>
    <s v="305394199"/>
    <s v=""/>
    <s v="קמר אבו אל הוא"/>
    <n v="4267.01"/>
    <d v="2022-12-08T00:00:00"/>
    <d v="2025-12-31T00:00:00"/>
    <n v="36"/>
    <n v="31"/>
    <n v="4"/>
    <n v="86.44"/>
    <n v="0.86111111111111116"/>
    <x v="1"/>
    <x v="1"/>
  </r>
  <r>
    <m/>
    <m/>
    <x v="1283"/>
    <x v="2"/>
    <s v="0800"/>
    <s v=""/>
    <d v="2022-12-12T00:00:00"/>
    <m/>
    <m/>
    <m/>
    <s v="40008852"/>
    <s v="המועצה הלאומית לשלום הילד"/>
    <s v=""/>
    <s v="3"/>
    <n v="50000"/>
    <s v="ILS"/>
    <n v="50000"/>
    <n v="75"/>
    <n v="37500"/>
    <n v="37500"/>
    <n v="12500"/>
    <s v=""/>
    <x v="1176"/>
    <s v=""/>
    <n v="0"/>
    <s v="@FM@"/>
    <s v="23"/>
    <s v="57"/>
    <s v="305394199"/>
    <s v=""/>
    <s v=""/>
    <n v="12500"/>
    <d v="2022-12-12T00:00:00"/>
    <d v="2025-12-31T00:00:00"/>
    <n v="36"/>
    <n v="31"/>
    <n v="4"/>
    <n v="75"/>
    <n v="0.86111111111111116"/>
    <x v="1"/>
    <x v="1"/>
  </r>
  <r>
    <m/>
    <m/>
    <x v="1284"/>
    <x v="2"/>
    <s v="0800"/>
    <s v=""/>
    <d v="2022-12-13T00:00:00"/>
    <m/>
    <m/>
    <m/>
    <s v="41523266"/>
    <s v="רבינס דניאל"/>
    <s v="069911410"/>
    <s v="3"/>
    <n v="30000"/>
    <s v="ILS"/>
    <n v="30000"/>
    <n v="30"/>
    <n v="9000"/>
    <n v="9000"/>
    <n v="21000"/>
    <s v=""/>
    <x v="1177"/>
    <s v=""/>
    <n v="0"/>
    <s v="@FM@"/>
    <s v="91"/>
    <s v=""/>
    <s v="305394199"/>
    <s v=""/>
    <s v="נטע משה"/>
    <n v="21000"/>
    <d v="2022-12-13T00:00:00"/>
    <d v="2025-12-31T00:00:00"/>
    <n v="36"/>
    <n v="31"/>
    <n v="4"/>
    <n v="30"/>
    <n v="0.86111111111111116"/>
    <x v="0"/>
    <x v="1"/>
  </r>
  <r>
    <m/>
    <m/>
    <x v="1285"/>
    <x v="2"/>
    <s v="0800"/>
    <s v=""/>
    <d v="2022-12-1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178"/>
    <s v=""/>
    <n v="0"/>
    <s v="@FM@"/>
    <s v="91"/>
    <s v=""/>
    <s v="305394199"/>
    <s v=""/>
    <s v=""/>
    <n v="20000"/>
    <d v="2022-12-13T00:00:00"/>
    <d v="2025-12-31T00:00:00"/>
    <n v="36"/>
    <n v="31"/>
    <n v="4"/>
    <n v="0"/>
    <n v="0.86111111111111116"/>
    <x v="0"/>
    <x v="1"/>
  </r>
  <r>
    <m/>
    <m/>
    <x v="1286"/>
    <x v="2"/>
    <s v="0800"/>
    <s v=""/>
    <d v="2022-12-1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x v="1179"/>
    <s v=""/>
    <n v="0"/>
    <s v="@FM@"/>
    <s v="91"/>
    <s v=""/>
    <s v="305394199"/>
    <s v=""/>
    <s v="נטע משה"/>
    <n v="30000"/>
    <d v="2022-12-13T00:00:00"/>
    <d v="2025-12-31T00:00:00"/>
    <n v="36"/>
    <n v="31"/>
    <n v="4"/>
    <n v="0"/>
    <n v="0.86111111111111116"/>
    <x v="0"/>
    <x v="1"/>
  </r>
  <r>
    <m/>
    <m/>
    <x v="1287"/>
    <x v="2"/>
    <s v="0800"/>
    <s v=""/>
    <d v="2022-12-1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x v="1180"/>
    <s v=""/>
    <n v="0"/>
    <s v="@FM@"/>
    <s v="91"/>
    <s v=""/>
    <s v="305394199"/>
    <s v=""/>
    <s v="נטע משה"/>
    <n v="30000"/>
    <d v="2022-12-13T00:00:00"/>
    <d v="2025-12-31T00:00:00"/>
    <n v="36"/>
    <n v="31"/>
    <n v="4"/>
    <n v="0"/>
    <n v="0.86111111111111116"/>
    <x v="0"/>
    <x v="1"/>
  </r>
  <r>
    <m/>
    <m/>
    <x v="1288"/>
    <x v="2"/>
    <s v="0800"/>
    <s v=""/>
    <d v="2022-12-13T00:00:00"/>
    <m/>
    <m/>
    <m/>
    <s v="41448450"/>
    <s v="קלעי, רוזן ושות', משרד"/>
    <s v="558249702"/>
    <s v="3"/>
    <n v="40000"/>
    <s v="ILS"/>
    <n v="40000"/>
    <n v="0"/>
    <n v="0"/>
    <n v="0"/>
    <n v="40000"/>
    <s v=""/>
    <x v="1181"/>
    <s v=""/>
    <n v="0"/>
    <s v="@FM@"/>
    <s v="91"/>
    <s v=""/>
    <s v="305394199"/>
    <s v=""/>
    <s v="נטע משה"/>
    <n v="40000"/>
    <d v="2022-12-13T00:00:00"/>
    <d v="2025-12-31T00:00:00"/>
    <n v="36"/>
    <n v="31"/>
    <n v="4"/>
    <n v="0"/>
    <n v="0.86111111111111116"/>
    <x v="0"/>
    <x v="1"/>
  </r>
  <r>
    <m/>
    <m/>
    <x v="1289"/>
    <x v="3"/>
    <s v="0800"/>
    <s v=""/>
    <d v="2022-12-26T00:00:00"/>
    <d v="2022-12-01T00:00:00"/>
    <d v="2025-12-31T00:00:00"/>
    <m/>
    <s v="10000173"/>
    <s v="המדפיס הממשלתי"/>
    <s v=""/>
    <s v="3"/>
    <n v="1563000"/>
    <s v="ILS"/>
    <n v="1563000"/>
    <n v="77.61"/>
    <n v="0"/>
    <n v="1213107"/>
    <n v="349893"/>
    <s v=""/>
    <x v="1182"/>
    <s v=""/>
    <n v="0"/>
    <s v="@FM@"/>
    <s v="85"/>
    <s v=""/>
    <s v="305394199"/>
    <s v=""/>
    <s v="לימור ניזרי"/>
    <n v="349893"/>
    <d v="2022-12-01T00:00:00"/>
    <d v="2025-12-31T00:00:00"/>
    <n v="36"/>
    <n v="32"/>
    <n v="4"/>
    <n v="77.61"/>
    <n v="0.88888888888888884"/>
    <x v="1"/>
    <x v="1"/>
  </r>
  <r>
    <m/>
    <m/>
    <x v="1290"/>
    <x v="2"/>
    <s v="0800"/>
    <s v=""/>
    <d v="2023-01-04T00:00:00"/>
    <m/>
    <m/>
    <m/>
    <s v="42230524"/>
    <s v="ברוכי - שירותי יעוץ עסקי וחשבות בע&quot;"/>
    <s v="514696798"/>
    <s v="3"/>
    <n v="288915.20000000001"/>
    <s v="ILS"/>
    <n v="288915.20000000001"/>
    <n v="88.65"/>
    <n v="247486.67"/>
    <n v="249798.29"/>
    <n v="32777.449999999997"/>
    <s v=""/>
    <x v="1183"/>
    <s v="X"/>
    <n v="0"/>
    <s v="@FM@"/>
    <s v="76"/>
    <s v=""/>
    <s v="305394199"/>
    <s v=" 27,777.50"/>
    <s v="יחיאל ליכטנשטיין"/>
    <n v="32777.449999999997"/>
    <d v="2023-01-04T00:00:00"/>
    <d v="2025-12-31T00:00:00"/>
    <n v="35"/>
    <n v="31"/>
    <n v="4"/>
    <n v="88.65"/>
    <n v="0.88571428571428568"/>
    <x v="1"/>
    <x v="1"/>
  </r>
  <r>
    <m/>
    <m/>
    <x v="1291"/>
    <x v="2"/>
    <s v="0800"/>
    <s v=""/>
    <d v="2023-01-04T00:00:00"/>
    <d v="2021-09-01T00:00:00"/>
    <d v="2027-08-31T00:00:00"/>
    <m/>
    <s v="42343421"/>
    <s v="קוחלני אלון"/>
    <s v="022999262"/>
    <s v="3"/>
    <n v="123845"/>
    <s v="ILS"/>
    <n v="123845"/>
    <n v="93.94"/>
    <n v="112563.99"/>
    <n v="112581.62"/>
    <n v="7498.89"/>
    <s v=""/>
    <x v="1184"/>
    <s v="X"/>
    <n v="0"/>
    <s v="@FM@"/>
    <s v="76"/>
    <s v=""/>
    <s v="305394199"/>
    <s v="  6,355.00"/>
    <s v="לימור ניזרי"/>
    <n v="7498.89"/>
    <d v="2021-09-01T00:00:00"/>
    <d v="2027-08-31T00:00:00"/>
    <n v="71"/>
    <n v="47"/>
    <n v="24"/>
    <n v="93.94"/>
    <n v="0.6619718309859155"/>
    <x v="1"/>
    <x v="1"/>
  </r>
  <r>
    <m/>
    <m/>
    <x v="1292"/>
    <x v="2"/>
    <s v="0800"/>
    <s v=""/>
    <d v="2023-01-09T00:00:00"/>
    <m/>
    <m/>
    <m/>
    <s v="40045380"/>
    <s v="אברחיימוב טטיאנה"/>
    <s v="320765068"/>
    <s v="3"/>
    <n v="70332"/>
    <s v="ILS"/>
    <n v="70332"/>
    <n v="88.76"/>
    <n v="61407.35"/>
    <n v="61775.45"/>
    <n v="7903.25"/>
    <s v=""/>
    <x v="1185"/>
    <s v="X"/>
    <n v="0"/>
    <s v="@FM@"/>
    <s v="76"/>
    <s v=""/>
    <s v="305394199"/>
    <s v="  6,560.00"/>
    <s v="נסים גרידי"/>
    <n v="7903.25"/>
    <d v="2023-01-09T00:00:00"/>
    <d v="2025-12-31T00:00:00"/>
    <n v="35"/>
    <n v="30"/>
    <n v="4"/>
    <n v="88.76"/>
    <n v="0.8571428571428571"/>
    <x v="1"/>
    <x v="1"/>
  </r>
  <r>
    <m/>
    <m/>
    <x v="1293"/>
    <x v="2"/>
    <s v="0800"/>
    <s v=""/>
    <d v="2023-01-09T00:00:00"/>
    <d v="2022-02-14T00:00:00"/>
    <d v="2025-02-14T00:00:00"/>
    <m/>
    <s v="42319958"/>
    <s v="שיינמן יעקב ישעיהו"/>
    <s v="050466978"/>
    <s v="3"/>
    <n v="104888.15"/>
    <s v="ILS"/>
    <n v="104888.15"/>
    <n v="75.040000000000006"/>
    <n v="79636.740000000005"/>
    <n v="81284.27"/>
    <n v="14478.56"/>
    <s v=""/>
    <x v="1186"/>
    <s v="X"/>
    <n v="0"/>
    <s v="@FM@"/>
    <s v="76"/>
    <s v=""/>
    <s v="305394199"/>
    <s v=" 21,090.65"/>
    <s v="נסים גרידי"/>
    <n v="26177.91"/>
    <d v="2022-02-14T00:00:00"/>
    <d v="2025-02-14T00:00:00"/>
    <n v="36"/>
    <n v="41"/>
    <n v="-5"/>
    <n v="75.040000000000006"/>
    <n v="1.1388888888888888"/>
    <x v="1"/>
    <x v="1"/>
  </r>
  <r>
    <m/>
    <m/>
    <x v="1294"/>
    <x v="2"/>
    <s v="0800"/>
    <s v=""/>
    <d v="2023-01-15T00:00:00"/>
    <m/>
    <m/>
    <m/>
    <s v="41493950"/>
    <s v="עזרא אילן"/>
    <s v="056386824"/>
    <s v="3"/>
    <n v="103153.60000000001"/>
    <s v="ILS"/>
    <n v="103153.60000000001"/>
    <n v="83.12"/>
    <n v="83392.399999999994"/>
    <n v="83810.679999999993"/>
    <n v="17416.8"/>
    <s v=""/>
    <x v="1187"/>
    <s v="X"/>
    <n v="0"/>
    <s v="@FM@"/>
    <s v="76"/>
    <s v=""/>
    <s v="305394199"/>
    <s v=" 14,760.00"/>
    <s v="נסים גרידי"/>
    <n v="17416.8"/>
    <d v="2023-01-15T00:00:00"/>
    <d v="2025-12-31T00:00:00"/>
    <n v="35"/>
    <n v="30"/>
    <n v="4"/>
    <n v="83.12"/>
    <n v="0.8571428571428571"/>
    <x v="1"/>
    <x v="1"/>
  </r>
  <r>
    <m/>
    <m/>
    <x v="1295"/>
    <x v="3"/>
    <s v="0800"/>
    <s v=""/>
    <d v="2023-01-22T00:00:00"/>
    <d v="2023-01-01T00:00:00"/>
    <d v="2025-12-31T00:00:00"/>
    <m/>
    <s v="40003408"/>
    <s v="אנרג'י - מערכי אנרגיה לירושלים"/>
    <s v="550017644"/>
    <s v="3"/>
    <n v="5208599.83"/>
    <s v="ILS"/>
    <n v="5208599.83"/>
    <n v="64.3"/>
    <n v="0"/>
    <n v="3330471.14"/>
    <n v="1859610.33"/>
    <s v=""/>
    <x v="1188"/>
    <s v=""/>
    <n v="0"/>
    <s v="@FM@"/>
    <s v="99"/>
    <s v=""/>
    <s v="305394199"/>
    <s v=""/>
    <s v="אברהם לוי"/>
    <n v="1859610.33"/>
    <d v="2023-01-01T00:00:00"/>
    <d v="2025-12-31T00:00:00"/>
    <n v="35"/>
    <n v="31"/>
    <n v="4"/>
    <n v="64.3"/>
    <n v="0.88571428571428568"/>
    <x v="1"/>
    <x v="1"/>
  </r>
  <r>
    <m/>
    <m/>
    <x v="1296"/>
    <x v="4"/>
    <s v="0800"/>
    <s v=""/>
    <d v="2023-01-26T00:00:00"/>
    <m/>
    <m/>
    <m/>
    <s v="40972596"/>
    <s v="חאג יחיא ראאד"/>
    <s v=""/>
    <s v="3"/>
    <n v="49825.02"/>
    <s v="ILS"/>
    <n v="49825.02"/>
    <n v="98.41"/>
    <n v="47793.36"/>
    <n v="48819.33"/>
    <n v="121.21"/>
    <s v=""/>
    <x v="1187"/>
    <s v="X"/>
    <n v="0"/>
    <s v="@FM@"/>
    <s v="76"/>
    <s v=""/>
    <s v="305394199"/>
    <s v=""/>
    <s v="נסים גרידי"/>
    <n v="114.46"/>
    <d v="2023-01-26T00:00:00"/>
    <d v="2025-12-31T00:00:00"/>
    <n v="35"/>
    <n v="30"/>
    <n v="4"/>
    <n v="98.41"/>
    <n v="0.8571428571428571"/>
    <x v="1"/>
    <x v="1"/>
  </r>
  <r>
    <m/>
    <m/>
    <x v="1297"/>
    <x v="0"/>
    <s v="0800"/>
    <s v=""/>
    <d v="2023-02-02T00:00:00"/>
    <m/>
    <m/>
    <m/>
    <s v="40001103"/>
    <s v="קרביץ )4791( בעמ"/>
    <s v="510674039"/>
    <s v="3"/>
    <n v="1365.99"/>
    <s v="ILS"/>
    <n v="1365.99"/>
    <n v="89.57"/>
    <n v="1237.47"/>
    <n v="1325.6"/>
    <n v="146.83000000000001"/>
    <s v=""/>
    <x v="1189"/>
    <s v="X"/>
    <n v="0"/>
    <s v="@FM@"/>
    <s v="07"/>
    <s v=""/>
    <s v="305394199"/>
    <s v=""/>
    <s v="קמר אבו אל הוא"/>
    <n v="126.95"/>
    <d v="2023-02-02T00:00:00"/>
    <d v="2025-12-31T00:00:00"/>
    <n v="34"/>
    <n v="30"/>
    <n v="4"/>
    <n v="89.57"/>
    <n v="0.88235294117647056"/>
    <x v="1"/>
    <x v="1"/>
  </r>
  <r>
    <m/>
    <m/>
    <x v="1298"/>
    <x v="2"/>
    <s v="0800"/>
    <s v=""/>
    <d v="2023-02-06T00:00:00"/>
    <m/>
    <m/>
    <m/>
    <s v="41058922"/>
    <s v="אדון שוקו שיווק 2008 בע&quot;מ"/>
    <s v="514133438"/>
    <s v="3"/>
    <n v="3459.17"/>
    <s v="ILS"/>
    <n v="3459.17"/>
    <n v="0"/>
    <n v="0"/>
    <n v="0"/>
    <n v="3459.17"/>
    <s v=""/>
    <x v="1190"/>
    <s v=""/>
    <n v="0"/>
    <s v="@FM@"/>
    <s v="23"/>
    <s v="57"/>
    <s v="305394199"/>
    <s v=""/>
    <s v="יוסי ביטון"/>
    <n v="3459.17"/>
    <d v="2023-02-06T00:00:00"/>
    <d v="2025-12-31T00:00:00"/>
    <n v="34"/>
    <n v="29"/>
    <n v="4"/>
    <n v="0"/>
    <n v="0.8529411764705882"/>
    <x v="0"/>
    <x v="1"/>
  </r>
  <r>
    <m/>
    <m/>
    <x v="1299"/>
    <x v="2"/>
    <s v="0800"/>
    <s v=""/>
    <d v="2023-02-06T00:00:00"/>
    <m/>
    <m/>
    <m/>
    <s v="41058922"/>
    <s v="אדון שוקו שיווק 2008 בע&quot;מ"/>
    <s v="514133438"/>
    <s v="3"/>
    <n v="2421.83"/>
    <s v="ILS"/>
    <n v="2421.83"/>
    <n v="0"/>
    <n v="0"/>
    <n v="0"/>
    <n v="2421.83"/>
    <s v=""/>
    <x v="1191"/>
    <s v=""/>
    <n v="0"/>
    <s v="@FM@"/>
    <s v="23"/>
    <s v="57"/>
    <s v="305394199"/>
    <s v=""/>
    <s v="יוסי ביטון"/>
    <n v="2421.83"/>
    <d v="2023-02-06T00:00:00"/>
    <d v="2025-12-31T00:00:00"/>
    <n v="34"/>
    <n v="29"/>
    <n v="4"/>
    <n v="0"/>
    <n v="0.8529411764705882"/>
    <x v="0"/>
    <x v="1"/>
  </r>
  <r>
    <m/>
    <m/>
    <x v="1300"/>
    <x v="2"/>
    <s v="0800"/>
    <s v=""/>
    <d v="2023-02-06T00:00:00"/>
    <m/>
    <m/>
    <m/>
    <s v="40001324"/>
    <s v="מלונות לב דוד בע&quot;מ"/>
    <s v="511792012"/>
    <s v="3"/>
    <n v="49923.03"/>
    <s v="ILS"/>
    <n v="49923.03"/>
    <n v="81.819999999999993"/>
    <n v="40500"/>
    <n v="40500"/>
    <n v="9076.91"/>
    <s v=""/>
    <x v="1192"/>
    <s v=""/>
    <n v="0"/>
    <s v="@FM@"/>
    <s v="23"/>
    <s v="57"/>
    <s v="305394199"/>
    <s v=""/>
    <s v="קמר אבו אל הוא"/>
    <n v="9076.91"/>
    <d v="2023-02-06T00:00:00"/>
    <d v="2025-12-31T00:00:00"/>
    <n v="34"/>
    <n v="29"/>
    <n v="4"/>
    <n v="81.819999999999993"/>
    <n v="0.8529411764705882"/>
    <x v="1"/>
    <x v="1"/>
  </r>
  <r>
    <m/>
    <m/>
    <x v="1301"/>
    <x v="2"/>
    <s v="0800"/>
    <s v=""/>
    <d v="2023-02-09T00:00:00"/>
    <m/>
    <m/>
    <m/>
    <s v="40514141"/>
    <s v="מגלקום בע&quot;מ"/>
    <s v="510728777"/>
    <s v="3"/>
    <n v="2301"/>
    <s v="ILS"/>
    <n v="2301"/>
    <n v="0"/>
    <n v="0"/>
    <n v="0"/>
    <n v="2301"/>
    <s v=""/>
    <x v="1193"/>
    <s v=""/>
    <n v="0"/>
    <s v="@FM@"/>
    <s v="23"/>
    <s v="57"/>
    <s v="305394199"/>
    <s v=""/>
    <s v="אביעד רהב"/>
    <n v="2301"/>
    <d v="2023-02-09T00:00:00"/>
    <d v="2025-12-31T00:00:00"/>
    <n v="34"/>
    <n v="29"/>
    <n v="4"/>
    <n v="0"/>
    <n v="0.8529411764705882"/>
    <x v="0"/>
    <x v="1"/>
  </r>
  <r>
    <m/>
    <m/>
    <x v="1302"/>
    <x v="0"/>
    <s v="0800"/>
    <s v=""/>
    <d v="2023-02-13T00:00:00"/>
    <m/>
    <m/>
    <m/>
    <s v="41915625"/>
    <s v="לייזר מכוני העתקות בע&quot;מ"/>
    <s v="514864370"/>
    <s v="3"/>
    <n v="800.04"/>
    <s v="ILS"/>
    <n v="800.04"/>
    <n v="0"/>
    <n v="0"/>
    <n v="0"/>
    <n v="800.04"/>
    <s v=""/>
    <x v="1194"/>
    <s v=""/>
    <n v="0"/>
    <s v="@FM@"/>
    <s v="23"/>
    <s v="57"/>
    <s v="305394199"/>
    <s v=""/>
    <s v="גלעד גור"/>
    <n v="800.04"/>
    <d v="2023-02-13T00:00:00"/>
    <d v="2025-12-31T00:00:00"/>
    <n v="34"/>
    <n v="29"/>
    <n v="4"/>
    <n v="0"/>
    <n v="0.8529411764705882"/>
    <x v="0"/>
    <x v="1"/>
  </r>
  <r>
    <m/>
    <m/>
    <x v="1303"/>
    <x v="2"/>
    <s v="0800"/>
    <s v=""/>
    <d v="2023-02-16T00:00:00"/>
    <m/>
    <m/>
    <m/>
    <s v="41034159"/>
    <s v="טי סי אס - מערכות תקשורת משיבים בע&quot;"/>
    <s v="511973471"/>
    <s v="3"/>
    <n v="531"/>
    <s v="ILS"/>
    <n v="531"/>
    <n v="0"/>
    <n v="0"/>
    <n v="0"/>
    <n v="531"/>
    <s v=""/>
    <x v="1195"/>
    <s v=""/>
    <n v="0"/>
    <s v="@FM@"/>
    <s v="23"/>
    <s v="57"/>
    <s v="305394199"/>
    <s v=""/>
    <s v="ניר הרוש"/>
    <n v="531"/>
    <d v="2023-02-16T00:00:00"/>
    <d v="2025-12-31T00:00:00"/>
    <n v="34"/>
    <n v="29"/>
    <n v="4"/>
    <n v="0"/>
    <n v="0.8529411764705882"/>
    <x v="0"/>
    <x v="1"/>
  </r>
  <r>
    <m/>
    <m/>
    <x v="1304"/>
    <x v="0"/>
    <s v="0800"/>
    <s v=""/>
    <d v="2023-02-22T00:00:00"/>
    <m/>
    <m/>
    <m/>
    <s v="40001103"/>
    <s v="קרביץ )4791( בעמ"/>
    <s v="510674039"/>
    <s v="3"/>
    <n v="2021.88"/>
    <s v="ILS"/>
    <n v="2021.88"/>
    <n v="72.56"/>
    <n v="1462.99"/>
    <n v="1588.44"/>
    <n v="645.86"/>
    <s v=""/>
    <x v="1196"/>
    <s v="X"/>
    <n v="0"/>
    <s v="@FM@"/>
    <s v="07"/>
    <s v=""/>
    <s v="305394199"/>
    <s v=""/>
    <s v="קמר אבו אל הוא"/>
    <n v="558.36"/>
    <d v="2023-02-22T00:00:00"/>
    <d v="2025-12-31T00:00:00"/>
    <n v="34"/>
    <n v="29"/>
    <n v="4"/>
    <n v="72.56"/>
    <n v="0.8529411764705882"/>
    <x v="1"/>
    <x v="1"/>
  </r>
  <r>
    <m/>
    <m/>
    <x v="1305"/>
    <x v="0"/>
    <s v="0800"/>
    <s v=""/>
    <d v="2023-02-27T00:00:00"/>
    <m/>
    <m/>
    <m/>
    <s v="40510075"/>
    <s v="קולפלו תוכנה בע&quot;מ"/>
    <s v="512799149"/>
    <s v="3"/>
    <n v="3426.34"/>
    <s v="ILS"/>
    <n v="3426.34"/>
    <n v="0"/>
    <n v="0"/>
    <n v="0"/>
    <n v="3649.19"/>
    <s v=""/>
    <x v="1197"/>
    <s v="X"/>
    <n v="0"/>
    <s v="@FM@"/>
    <s v="07"/>
    <s v=""/>
    <s v="305394199"/>
    <s v=""/>
    <s v="עוזי נעים"/>
    <n v="3426.34"/>
    <d v="2023-02-27T00:00:00"/>
    <d v="2025-12-31T00:00:00"/>
    <n v="34"/>
    <n v="29"/>
    <n v="4"/>
    <n v="0"/>
    <n v="0.8529411764705882"/>
    <x v="0"/>
    <x v="1"/>
  </r>
  <r>
    <m/>
    <m/>
    <x v="1306"/>
    <x v="2"/>
    <s v="0800"/>
    <s v=""/>
    <d v="2023-02-28T00:00:00"/>
    <m/>
    <m/>
    <m/>
    <s v="40220888"/>
    <s v="מלונות פתאל בע&quot;מ"/>
    <s v="510678816"/>
    <s v="3"/>
    <n v="13216"/>
    <s v="ILS"/>
    <n v="13216"/>
    <n v="15"/>
    <n v="1965.6"/>
    <n v="1965.6"/>
    <n v="11233.6"/>
    <s v=""/>
    <x v="1198"/>
    <s v=""/>
    <n v="0"/>
    <s v="@FM@"/>
    <s v="23"/>
    <s v="57"/>
    <s v="305394199"/>
    <s v=""/>
    <s v="קמר אבו אל הוא"/>
    <n v="11233.6"/>
    <d v="2023-02-28T00:00:00"/>
    <d v="2025-12-31T00:00:00"/>
    <n v="34"/>
    <n v="29"/>
    <n v="4"/>
    <n v="15"/>
    <n v="0.8529411764705882"/>
    <x v="0"/>
    <x v="1"/>
  </r>
  <r>
    <m/>
    <m/>
    <x v="1307"/>
    <x v="4"/>
    <s v="0800"/>
    <s v=""/>
    <d v="2023-03-02T00:00:00"/>
    <d v="2022-12-01T00:00:00"/>
    <d v="2025-12-01T00:00:00"/>
    <m/>
    <s v="42053336"/>
    <s v="אסיאס מזל"/>
    <s v=""/>
    <s v="3"/>
    <n v="135017"/>
    <s v="ILS"/>
    <n v="135017"/>
    <n v="82.19"/>
    <n v="109841.23"/>
    <n v="110729.26"/>
    <n v="21163.3"/>
    <s v=""/>
    <x v="1199"/>
    <s v="X"/>
    <n v="0"/>
    <s v="@FM@"/>
    <s v="76"/>
    <s v=""/>
    <s v="305394199"/>
    <s v=""/>
    <s v="נסים גרידי"/>
    <n v="21163.3"/>
    <d v="2022-12-01T00:00:00"/>
    <d v="2025-12-01T00:00:00"/>
    <n v="36"/>
    <n v="32"/>
    <n v="3"/>
    <n v="82.19"/>
    <n v="0.88888888888888884"/>
    <x v="1"/>
    <x v="1"/>
  </r>
  <r>
    <m/>
    <m/>
    <x v="1308"/>
    <x v="2"/>
    <s v="0800"/>
    <s v=""/>
    <d v="2023-03-09T00:00:00"/>
    <m/>
    <m/>
    <m/>
    <s v="41448450"/>
    <s v="קלעי, רוזן ושות', משרד"/>
    <s v="558249702"/>
    <s v="3"/>
    <n v="40671"/>
    <s v="ILS"/>
    <n v="40671"/>
    <n v="13.94"/>
    <n v="5671"/>
    <n v="5671"/>
    <n v="35000"/>
    <s v=""/>
    <x v="1200"/>
    <s v=""/>
    <n v="0"/>
    <s v="@FM@"/>
    <s v="91"/>
    <s v=""/>
    <s v="305394199"/>
    <s v=""/>
    <s v=""/>
    <n v="35000"/>
    <d v="2023-03-09T00:00:00"/>
    <d v="2025-12-31T00:00:00"/>
    <n v="33"/>
    <n v="28"/>
    <n v="4"/>
    <n v="13.94"/>
    <n v="0.84848484848484851"/>
    <x v="0"/>
    <x v="1"/>
  </r>
  <r>
    <m/>
    <m/>
    <x v="1309"/>
    <x v="2"/>
    <s v="0800"/>
    <s v=""/>
    <d v="2023-03-09T00:00:00"/>
    <m/>
    <m/>
    <m/>
    <s v="41448450"/>
    <s v="קלעי, רוזן ושות', משרד"/>
    <s v="558249702"/>
    <s v="3"/>
    <n v="25544"/>
    <s v="ILS"/>
    <n v="25544"/>
    <n v="21.7"/>
    <n v="5544"/>
    <n v="5544"/>
    <n v="20000"/>
    <s v=""/>
    <x v="1201"/>
    <s v=""/>
    <n v="0"/>
    <s v="@FM@"/>
    <s v="91"/>
    <s v=""/>
    <s v="305394199"/>
    <s v=""/>
    <s v=""/>
    <n v="20000"/>
    <d v="2023-03-09T00:00:00"/>
    <d v="2025-12-31T00:00:00"/>
    <n v="33"/>
    <n v="28"/>
    <n v="4"/>
    <n v="21.7"/>
    <n v="0.84848484848484851"/>
    <x v="0"/>
    <x v="1"/>
  </r>
  <r>
    <m/>
    <m/>
    <x v="1310"/>
    <x v="2"/>
    <s v="0800"/>
    <s v=""/>
    <d v="2023-03-13T00:00:00"/>
    <m/>
    <m/>
    <m/>
    <s v="41099183"/>
    <s v="גיל רון קינן ושות"/>
    <s v="557955424"/>
    <s v="3"/>
    <n v="35544"/>
    <s v="ILS"/>
    <n v="35544"/>
    <n v="15.6"/>
    <n v="5544"/>
    <n v="5544"/>
    <n v="30000"/>
    <s v=""/>
    <x v="1202"/>
    <s v=""/>
    <n v="0"/>
    <s v="@FM@"/>
    <s v="91"/>
    <s v=""/>
    <s v="305394199"/>
    <s v=""/>
    <s v=""/>
    <n v="30000"/>
    <d v="2023-03-13T00:00:00"/>
    <d v="2025-12-31T00:00:00"/>
    <n v="33"/>
    <n v="28"/>
    <n v="4"/>
    <n v="15.6"/>
    <n v="0.84848484848484851"/>
    <x v="0"/>
    <x v="1"/>
  </r>
  <r>
    <m/>
    <m/>
    <x v="1311"/>
    <x v="2"/>
    <s v="0800"/>
    <s v=""/>
    <d v="2023-03-13T00:00:00"/>
    <m/>
    <m/>
    <m/>
    <s v="42081572"/>
    <s v="עומר פיינטוך, חברת עורכי דין"/>
    <s v="515878049"/>
    <s v="3"/>
    <n v="30959"/>
    <s v="ILS"/>
    <n v="30959"/>
    <n v="19.25"/>
    <n v="5959"/>
    <n v="5959"/>
    <n v="25000"/>
    <s v=""/>
    <x v="1203"/>
    <s v=""/>
    <n v="0"/>
    <s v="@FM@"/>
    <s v="91"/>
    <s v=""/>
    <s v="305394199"/>
    <s v=""/>
    <s v="עדי מרום"/>
    <n v="25000"/>
    <d v="2023-03-13T00:00:00"/>
    <d v="2025-12-31T00:00:00"/>
    <n v="33"/>
    <n v="28"/>
    <n v="4"/>
    <n v="19.25"/>
    <n v="0.84848484848484851"/>
    <x v="0"/>
    <x v="1"/>
  </r>
  <r>
    <m/>
    <m/>
    <x v="1312"/>
    <x v="2"/>
    <s v="0800"/>
    <s v=""/>
    <d v="2023-03-20T00:00:00"/>
    <m/>
    <m/>
    <m/>
    <s v="42081572"/>
    <s v="עומר פיינטוך, חברת עורכי דין"/>
    <s v="515878049"/>
    <s v="3"/>
    <n v="35671"/>
    <s v="ILS"/>
    <n v="35671"/>
    <n v="15.9"/>
    <n v="5671"/>
    <n v="5671"/>
    <n v="30000"/>
    <s v=""/>
    <x v="1204"/>
    <s v=""/>
    <n v="0"/>
    <s v="@FM@"/>
    <s v="91"/>
    <s v=""/>
    <s v="305394199"/>
    <s v=""/>
    <s v="עדי מרום"/>
    <n v="30000"/>
    <d v="2023-03-20T00:00:00"/>
    <d v="2025-12-31T00:00:00"/>
    <n v="33"/>
    <n v="28"/>
    <n v="4"/>
    <n v="15.9"/>
    <n v="0.84848484848484851"/>
    <x v="0"/>
    <x v="1"/>
  </r>
  <r>
    <m/>
    <m/>
    <x v="1313"/>
    <x v="2"/>
    <s v="0800"/>
    <s v=""/>
    <d v="2023-03-20T00:00:00"/>
    <m/>
    <m/>
    <m/>
    <s v="42081572"/>
    <s v="עומר פיינטוך, חברת עורכי דין"/>
    <s v="515878049"/>
    <s v="3"/>
    <n v="35671"/>
    <s v="ILS"/>
    <n v="35671"/>
    <n v="65.099999999999994"/>
    <n v="23221"/>
    <n v="23221"/>
    <n v="12450"/>
    <s v=""/>
    <x v="1205"/>
    <s v=""/>
    <n v="0"/>
    <s v="@FM@"/>
    <s v="91"/>
    <s v=""/>
    <s v="305394199"/>
    <s v=""/>
    <s v="עדי מרום"/>
    <n v="12450"/>
    <d v="2023-03-20T00:00:00"/>
    <d v="2025-12-31T00:00:00"/>
    <n v="33"/>
    <n v="28"/>
    <n v="4"/>
    <n v="65.099999999999994"/>
    <n v="0.84848484848484851"/>
    <x v="1"/>
    <x v="1"/>
  </r>
  <r>
    <m/>
    <m/>
    <x v="1314"/>
    <x v="2"/>
    <s v="0800"/>
    <s v=""/>
    <d v="2023-03-21T00:00:00"/>
    <m/>
    <m/>
    <m/>
    <s v="40016544"/>
    <s v="פייקין גרמן"/>
    <s v="015946239"/>
    <s v="3"/>
    <n v="45784"/>
    <s v="ILS"/>
    <n v="45784"/>
    <n v="95.97"/>
    <n v="44243.64"/>
    <n v="45944.17"/>
    <n v="1951.83"/>
    <s v=""/>
    <x v="1206"/>
    <s v="X"/>
    <n v="0"/>
    <s v="@FM@"/>
    <s v="76"/>
    <s v=""/>
    <s v="305394199"/>
    <s v="  1,164.00"/>
    <s v="נסים גרידי"/>
    <n v="1843.09"/>
    <d v="2023-03-21T00:00:00"/>
    <d v="2025-12-31T00:00:00"/>
    <n v="33"/>
    <n v="28"/>
    <n v="4"/>
    <n v="95.97"/>
    <n v="0.84848484848484851"/>
    <x v="1"/>
    <x v="1"/>
  </r>
  <r>
    <m/>
    <m/>
    <x v="1315"/>
    <x v="0"/>
    <s v="0800"/>
    <s v=""/>
    <d v="2023-03-23T00:00:00"/>
    <d v="2023-01-01T00:00:00"/>
    <d v="2023-12-31T00:00:00"/>
    <m/>
    <s v="40004164"/>
    <s v="פז קמעונאות ואנרגיה בע&quot;מ"/>
    <s v="510216054"/>
    <s v="3"/>
    <n v="63333.27"/>
    <s v="ILS"/>
    <n v="63333.27"/>
    <n v="91.37"/>
    <n v="41770.080000000002"/>
    <n v="43904.89"/>
    <n v="0"/>
    <s v=""/>
    <x v="1207"/>
    <s v="X"/>
    <n v="0"/>
    <s v="@FM@"/>
    <s v="07"/>
    <s v=""/>
    <s v="305394199"/>
    <s v="  4,539.38"/>
    <s v="נטע ראובני"/>
    <n v="5467.17"/>
    <d v="2023-01-01T00:00:00"/>
    <d v="2023-12-31T00:00:00"/>
    <n v="11"/>
    <n v="31"/>
    <n v="-19"/>
    <n v="91.37"/>
    <n v="2.8181818181818183"/>
    <x v="1"/>
    <x v="1"/>
  </r>
  <r>
    <m/>
    <m/>
    <x v="1316"/>
    <x v="2"/>
    <s v="0800"/>
    <s v=""/>
    <d v="2023-03-29T00:00:00"/>
    <m/>
    <m/>
    <m/>
    <s v="41453522"/>
    <s v="אילבן יבוא ושיווק בע&quot;מ"/>
    <s v="514658137"/>
    <s v="3"/>
    <n v="5037.42"/>
    <s v="ILS"/>
    <n v="5037.42"/>
    <n v="6.63"/>
    <n v="331.11"/>
    <n v="290.16000000000003"/>
    <n v="4703.4799999999996"/>
    <s v=""/>
    <x v="1208"/>
    <s v=""/>
    <n v="0"/>
    <s v="@FM@"/>
    <s v="23"/>
    <s v="57"/>
    <s v="305394199"/>
    <s v=""/>
    <s v=""/>
    <n v="4703.4799999999996"/>
    <d v="2023-03-29T00:00:00"/>
    <d v="2025-12-31T00:00:00"/>
    <n v="33"/>
    <n v="28"/>
    <n v="4"/>
    <n v="6.63"/>
    <n v="0.84848484848484851"/>
    <x v="0"/>
    <x v="1"/>
  </r>
  <r>
    <m/>
    <m/>
    <x v="1317"/>
    <x v="2"/>
    <s v="0800"/>
    <s v=""/>
    <d v="2023-03-29T00:00:00"/>
    <m/>
    <m/>
    <m/>
    <s v="42081572"/>
    <s v="עומר פיינטוך, חברת עורכי דין"/>
    <s v="515878049"/>
    <s v="3"/>
    <n v="45671"/>
    <s v="ILS"/>
    <n v="45671"/>
    <n v="56.21"/>
    <n v="25671"/>
    <n v="25671"/>
    <n v="20000"/>
    <s v=""/>
    <x v="1209"/>
    <s v=""/>
    <n v="0"/>
    <s v="@FM@"/>
    <s v="91"/>
    <s v=""/>
    <s v="305394199"/>
    <s v=""/>
    <s v=""/>
    <n v="20000"/>
    <d v="2023-03-29T00:00:00"/>
    <d v="2025-12-31T00:00:00"/>
    <n v="33"/>
    <n v="28"/>
    <n v="4"/>
    <n v="56.21"/>
    <n v="0.84848484848484851"/>
    <x v="1"/>
    <x v="1"/>
  </r>
  <r>
    <m/>
    <m/>
    <x v="1318"/>
    <x v="2"/>
    <s v="0800"/>
    <s v=""/>
    <d v="2023-03-29T00:00:00"/>
    <m/>
    <m/>
    <m/>
    <s v="40548852"/>
    <s v="גורודיסקי רם"/>
    <s v="028808863"/>
    <s v="3"/>
    <n v="15671"/>
    <s v="ILS"/>
    <n v="15671"/>
    <n v="36.19"/>
    <n v="5671"/>
    <n v="5671"/>
    <n v="10000"/>
    <s v=""/>
    <x v="1210"/>
    <s v=""/>
    <n v="0"/>
    <s v="@FM@"/>
    <s v="91"/>
    <s v=""/>
    <s v="305394199"/>
    <s v=""/>
    <s v="עדי מרום"/>
    <n v="10000"/>
    <d v="2023-03-29T00:00:00"/>
    <d v="2025-12-31T00:00:00"/>
    <n v="33"/>
    <n v="28"/>
    <n v="4"/>
    <n v="36.19"/>
    <n v="0.84848484848484851"/>
    <x v="0"/>
    <x v="1"/>
  </r>
  <r>
    <m/>
    <m/>
    <x v="1319"/>
    <x v="2"/>
    <s v="0800"/>
    <s v=""/>
    <d v="2023-03-30T00:00:00"/>
    <d v="2022-06-27T00:00:00"/>
    <d v="2025-06-26T00:00:00"/>
    <m/>
    <s v="40266906"/>
    <s v="לבנקרון נעמי"/>
    <s v="016843815"/>
    <s v="3"/>
    <n v="22892"/>
    <s v="ILS"/>
    <n v="22892"/>
    <n v="19.96"/>
    <n v="4578.3999999999996"/>
    <n v="4838"/>
    <n v="19404.62"/>
    <s v=""/>
    <x v="1211"/>
    <s v="X"/>
    <n v="0"/>
    <s v="@FM@"/>
    <s v="76"/>
    <s v=""/>
    <s v="305394199"/>
    <s v=" 15,520.00"/>
    <s v="חדוה נריה"/>
    <n v="18323.54"/>
    <d v="2022-06-27T00:00:00"/>
    <d v="2025-06-26T00:00:00"/>
    <n v="35"/>
    <n v="37"/>
    <n v="-1"/>
    <n v="19.96"/>
    <n v="1.0571428571428572"/>
    <x v="0"/>
    <x v="1"/>
  </r>
  <r>
    <m/>
    <m/>
    <x v="1320"/>
    <x v="0"/>
    <s v="0800"/>
    <s v=""/>
    <d v="2023-04-16T00:00:00"/>
    <m/>
    <m/>
    <m/>
    <s v="40001103"/>
    <s v="קרביץ )4791( בעמ"/>
    <s v="510674039"/>
    <s v="3"/>
    <n v="1970.92"/>
    <s v="ILS"/>
    <n v="1970.92"/>
    <n v="76.83"/>
    <n v="1511.06"/>
    <n v="1640.32"/>
    <n v="531.61"/>
    <s v=""/>
    <x v="1212"/>
    <s v="X"/>
    <n v="0"/>
    <s v="@FM@"/>
    <s v="07"/>
    <s v=""/>
    <s v="305394199"/>
    <s v=""/>
    <s v="קמר אבו אל הוא"/>
    <n v="459.59"/>
    <d v="2023-04-16T00:00:00"/>
    <d v="2025-12-31T00:00:00"/>
    <n v="32"/>
    <n v="27"/>
    <n v="4"/>
    <n v="76.83"/>
    <n v="0.84375"/>
    <x v="1"/>
    <x v="1"/>
  </r>
  <r>
    <m/>
    <m/>
    <x v="1321"/>
    <x v="0"/>
    <s v="0800"/>
    <s v=""/>
    <d v="2023-04-17T00:00:00"/>
    <d v="2023-01-01T00:00:00"/>
    <d v="2025-11-30T00:00:00"/>
    <m/>
    <s v="42351709"/>
    <s v="מוניות מרכז חורב בע&quot;מ"/>
    <s v="513308395"/>
    <s v="3"/>
    <n v="212847.6"/>
    <s v="ILS"/>
    <n v="212847.6"/>
    <n v="93.69"/>
    <n v="173034.51"/>
    <n v="198422"/>
    <n v="16397.89"/>
    <s v=""/>
    <x v="1213"/>
    <s v="X"/>
    <n v="0"/>
    <s v="@FM@"/>
    <s v="07"/>
    <s v=""/>
    <s v="305394199"/>
    <s v=" 11,384.97"/>
    <s v="נטע ראובני"/>
    <n v="13432.58"/>
    <d v="2023-01-01T00:00:00"/>
    <d v="2025-11-30T00:00:00"/>
    <n v="34"/>
    <n v="31"/>
    <n v="3"/>
    <n v="93.69"/>
    <n v="0.91176470588235292"/>
    <x v="1"/>
    <x v="1"/>
  </r>
  <r>
    <m/>
    <m/>
    <x v="1322"/>
    <x v="2"/>
    <s v="0800"/>
    <s v=""/>
    <d v="2023-05-04T00:00:00"/>
    <m/>
    <m/>
    <m/>
    <s v="41609461"/>
    <s v="מוטי דפוס צבעי הקשת בע&quot;מ"/>
    <s v="515788024"/>
    <s v="3"/>
    <n v="1475"/>
    <s v="ILS"/>
    <n v="1475"/>
    <n v="0"/>
    <n v="0"/>
    <n v="0"/>
    <n v="1475"/>
    <s v=""/>
    <x v="1214"/>
    <s v=""/>
    <n v="0"/>
    <s v="@FM@"/>
    <s v="23"/>
    <s v="57"/>
    <s v="305394199"/>
    <s v=""/>
    <s v="גלעד גור"/>
    <n v="1475"/>
    <d v="2023-05-04T00:00:00"/>
    <d v="2025-12-31T00:00:00"/>
    <n v="31"/>
    <n v="27"/>
    <n v="4"/>
    <n v="0"/>
    <n v="0.87096774193548387"/>
    <x v="0"/>
    <x v="1"/>
  </r>
  <r>
    <m/>
    <m/>
    <x v="1323"/>
    <x v="2"/>
    <s v="0800"/>
    <s v=""/>
    <d v="2023-05-09T00:00:00"/>
    <m/>
    <m/>
    <m/>
    <s v="40311963"/>
    <s v="כספות חצור בע&quot;מ"/>
    <s v="514165109"/>
    <s v="3"/>
    <n v="2360"/>
    <s v="ILS"/>
    <n v="2360"/>
    <n v="0"/>
    <n v="0"/>
    <n v="0"/>
    <n v="2360"/>
    <s v=""/>
    <x v="1215"/>
    <s v=""/>
    <n v="0"/>
    <s v="@FM@"/>
    <s v="23"/>
    <s v="57"/>
    <s v="305394199"/>
    <s v=""/>
    <s v="ניר הרוש"/>
    <n v="2360"/>
    <d v="2023-05-09T00:00:00"/>
    <d v="2025-12-31T00:00:00"/>
    <n v="31"/>
    <n v="26"/>
    <n v="4"/>
    <n v="0"/>
    <n v="0.83870967741935487"/>
    <x v="0"/>
    <x v="1"/>
  </r>
  <r>
    <m/>
    <m/>
    <x v="1324"/>
    <x v="2"/>
    <s v="0800"/>
    <s v=""/>
    <d v="2023-05-16T00:00:00"/>
    <m/>
    <m/>
    <m/>
    <s v="42461388"/>
    <s v="רפפורט לוין - משרד עורכי דין"/>
    <s v="516143559"/>
    <s v="3"/>
    <n v="30000"/>
    <s v="ILS"/>
    <n v="30000"/>
    <n v="52"/>
    <n v="15600"/>
    <n v="15600"/>
    <n v="14400"/>
    <s v=""/>
    <x v="1216"/>
    <s v=""/>
    <n v="0"/>
    <s v="@FM@"/>
    <s v="91"/>
    <s v=""/>
    <s v="305394199"/>
    <s v=""/>
    <s v="עדי מרום"/>
    <n v="14400"/>
    <d v="2023-05-16T00:00:00"/>
    <d v="2025-12-31T00:00:00"/>
    <n v="31"/>
    <n v="26"/>
    <n v="4"/>
    <n v="52"/>
    <n v="0.83870967741935487"/>
    <x v="1"/>
    <x v="1"/>
  </r>
  <r>
    <m/>
    <m/>
    <x v="1325"/>
    <x v="2"/>
    <s v="0800"/>
    <s v=""/>
    <d v="2023-05-16T00:00:00"/>
    <m/>
    <m/>
    <m/>
    <s v="40548852"/>
    <s v="גורודיסקי רם"/>
    <s v="028808863"/>
    <s v="3"/>
    <n v="35671"/>
    <s v="ILS"/>
    <n v="35671"/>
    <n v="70.84"/>
    <n v="25271"/>
    <n v="25271"/>
    <n v="10400"/>
    <s v=""/>
    <x v="1217"/>
    <s v=""/>
    <n v="0"/>
    <s v="@FM@"/>
    <s v="91"/>
    <s v=""/>
    <s v="305394199"/>
    <s v=""/>
    <s v=""/>
    <n v="10400"/>
    <d v="2023-05-16T00:00:00"/>
    <d v="2025-12-31T00:00:00"/>
    <n v="31"/>
    <n v="26"/>
    <n v="4"/>
    <n v="70.84"/>
    <n v="0.83870967741935487"/>
    <x v="1"/>
    <x v="1"/>
  </r>
  <r>
    <m/>
    <m/>
    <x v="1326"/>
    <x v="2"/>
    <s v="0800"/>
    <s v=""/>
    <d v="2023-05-16T00:00:00"/>
    <d v="2022-04-01T00:00:00"/>
    <d v="2025-03-31T00:00:00"/>
    <m/>
    <s v="42349979"/>
    <s v="חיים ענת"/>
    <s v="042255307"/>
    <s v="3"/>
    <n v="80808.759999999995"/>
    <s v="ILS"/>
    <n v="80808.759999999995"/>
    <n v="56.14"/>
    <n v="48991.29"/>
    <n v="47445.120000000003"/>
    <n v="37533.269999999997"/>
    <s v=""/>
    <x v="1218"/>
    <s v="X"/>
    <n v="0"/>
    <s v="@FM@"/>
    <s v="76"/>
    <s v=""/>
    <s v="305394199"/>
    <s v=" 26,680.82"/>
    <s v="נסים גרידי"/>
    <n v="35442.19"/>
    <d v="2022-04-01T00:00:00"/>
    <d v="2025-03-31T00:00:00"/>
    <n v="35"/>
    <n v="40"/>
    <n v="-4"/>
    <n v="56.14"/>
    <n v="1.1428571428571428"/>
    <x v="1"/>
    <x v="1"/>
  </r>
  <r>
    <m/>
    <m/>
    <x v="1327"/>
    <x v="4"/>
    <s v="0800"/>
    <s v=""/>
    <d v="2023-05-16T00:00:00"/>
    <d v="2020-08-18T00:00:00"/>
    <d v="2026-11-21T00:00:00"/>
    <m/>
    <s v="41476427"/>
    <s v="כספי ציון אברהם"/>
    <s v=""/>
    <s v="3"/>
    <n v="73483.320000000007"/>
    <s v="ILS"/>
    <n v="73483.320000000007"/>
    <n v="70.900000000000006"/>
    <n v="51769.31"/>
    <n v="54528.72"/>
    <n v="22645.040000000001"/>
    <s v=""/>
    <x v="1219"/>
    <s v="X"/>
    <n v="0"/>
    <s v="@FM@"/>
    <s v="76"/>
    <s v=""/>
    <s v="305394199"/>
    <s v=""/>
    <s v="נסים גרידי"/>
    <n v="21383.42"/>
    <d v="2020-08-18T00:00:00"/>
    <d v="2026-11-21T00:00:00"/>
    <n v="75"/>
    <n v="59"/>
    <n v="15"/>
    <n v="70.900000000000006"/>
    <n v="0.78666666666666663"/>
    <x v="1"/>
    <x v="1"/>
  </r>
  <r>
    <m/>
    <m/>
    <x v="1328"/>
    <x v="4"/>
    <s v="0800"/>
    <s v=""/>
    <d v="2023-05-16T00:00:00"/>
    <d v="2022-04-01T00:00:00"/>
    <d v="2028-06-02T00:00:00"/>
    <m/>
    <s v="40015299"/>
    <s v="רוזן דוד"/>
    <s v=""/>
    <s v="1"/>
    <n v="168550.26"/>
    <s v="ILS"/>
    <n v="168550.26"/>
    <n v="73.09"/>
    <n v="122281.61"/>
    <n v="128614.28"/>
    <n v="47978.47"/>
    <s v=""/>
    <x v="1220"/>
    <s v="X"/>
    <n v="0"/>
    <s v="@FM@"/>
    <s v="76"/>
    <s v=""/>
    <s v="305394199"/>
    <s v=""/>
    <s v="נסים גרידי"/>
    <n v="45350.38"/>
    <d v="2022-04-01T00:00:00"/>
    <d v="2028-06-02T00:00:00"/>
    <n v="74"/>
    <n v="40"/>
    <n v="33"/>
    <n v="73.09"/>
    <n v="0.54054054054054057"/>
    <x v="1"/>
    <x v="1"/>
  </r>
  <r>
    <m/>
    <m/>
    <x v="1329"/>
    <x v="2"/>
    <s v="0800"/>
    <s v=""/>
    <d v="2023-05-18T00:00:00"/>
    <m/>
    <m/>
    <m/>
    <s v="40514141"/>
    <s v="מגלקום בע&quot;מ"/>
    <s v="510728777"/>
    <s v="3"/>
    <n v="2183"/>
    <s v="ILS"/>
    <n v="2183"/>
    <n v="0"/>
    <n v="0"/>
    <n v="0"/>
    <n v="2183"/>
    <s v=""/>
    <x v="1221"/>
    <s v=""/>
    <n v="0"/>
    <s v="@FM@"/>
    <s v="23"/>
    <s v="57"/>
    <s v="305394199"/>
    <s v=""/>
    <s v="אביעד רהב"/>
    <n v="2183"/>
    <d v="2023-05-18T00:00:00"/>
    <d v="2025-12-31T00:00:00"/>
    <n v="31"/>
    <n v="26"/>
    <n v="4"/>
    <n v="0"/>
    <n v="0.83870967741935487"/>
    <x v="0"/>
    <x v="1"/>
  </r>
  <r>
    <m/>
    <m/>
    <x v="1330"/>
    <x v="0"/>
    <s v="0800"/>
    <s v=""/>
    <d v="2023-05-23T00:00:00"/>
    <d v="2023-04-16T00:00:00"/>
    <d v="2024-12-31T00:00:00"/>
    <m/>
    <s v="40004268"/>
    <s v="מגאסון אלקטרוניקה ובקרה 1978 בע&quot;מ"/>
    <s v="510789464"/>
    <s v="3"/>
    <n v="133027.35"/>
    <s v="ILS"/>
    <n v="133027.35"/>
    <n v="0.41"/>
    <n v="722.16"/>
    <n v="543"/>
    <n v="132484.35"/>
    <s v=""/>
    <x v="1222"/>
    <s v=""/>
    <n v="0"/>
    <s v="@FM@"/>
    <s v="23"/>
    <s v="01"/>
    <s v="305394199"/>
    <s v="112,123.04"/>
    <s v="ניר הרוש"/>
    <n v="132484.35"/>
    <d v="2023-04-16T00:00:00"/>
    <d v="2024-12-31T00:00:00"/>
    <n v="20"/>
    <n v="27"/>
    <n v="-7"/>
    <n v="0.41"/>
    <n v="1.35"/>
    <x v="0"/>
    <x v="1"/>
  </r>
  <r>
    <m/>
    <m/>
    <x v="1331"/>
    <x v="2"/>
    <s v="0800"/>
    <s v=""/>
    <d v="2023-06-06T00:00:00"/>
    <m/>
    <m/>
    <m/>
    <s v="40004545"/>
    <s v="ג'ון ברייס הדרכה בע&quot;מ"/>
    <s v="511449878"/>
    <s v="3"/>
    <n v="9062.4"/>
    <s v="ILS"/>
    <n v="9062.4"/>
    <n v="87.5"/>
    <n v="7862.4"/>
    <n v="7862.4"/>
    <n v="1132.8"/>
    <s v=""/>
    <x v="1223"/>
    <s v=""/>
    <n v="0"/>
    <s v="@FM@"/>
    <s v="23"/>
    <s v="57"/>
    <s v="305394199"/>
    <s v=""/>
    <s v="קמר אבו אל הוא"/>
    <n v="1132.8"/>
    <d v="2023-06-06T00:00:00"/>
    <d v="2025-12-31T00:00:00"/>
    <n v="30"/>
    <n v="25"/>
    <n v="4"/>
    <n v="87.5"/>
    <n v="0.83333333333333337"/>
    <x v="1"/>
    <x v="1"/>
  </r>
  <r>
    <m/>
    <m/>
    <x v="1332"/>
    <x v="0"/>
    <s v="0800"/>
    <s v=""/>
    <d v="2023-06-06T00:00:00"/>
    <m/>
    <m/>
    <m/>
    <s v="41915625"/>
    <s v="לייזר מכוני העתקות בע&quot;מ"/>
    <s v="514864370"/>
    <s v="3"/>
    <n v="132.16"/>
    <s v="ILS"/>
    <n v="132.16"/>
    <n v="0"/>
    <n v="0"/>
    <n v="0"/>
    <n v="132.16"/>
    <s v=""/>
    <x v="1224"/>
    <s v=""/>
    <n v="0"/>
    <s v="@FM@"/>
    <s v="23"/>
    <s v="57"/>
    <s v="305394199"/>
    <s v=""/>
    <s v="לימור ניזרי"/>
    <n v="132.16"/>
    <d v="2023-06-06T00:00:00"/>
    <d v="2025-12-31T00:00:00"/>
    <n v="30"/>
    <n v="25"/>
    <n v="4"/>
    <n v="0"/>
    <n v="0.83333333333333337"/>
    <x v="0"/>
    <x v="1"/>
  </r>
  <r>
    <m/>
    <m/>
    <x v="1333"/>
    <x v="0"/>
    <s v="0800"/>
    <s v=""/>
    <d v="2023-06-06T00:00:00"/>
    <m/>
    <m/>
    <m/>
    <s v="40001103"/>
    <s v="קרביץ )4791( בעמ"/>
    <s v="510674039"/>
    <s v="3"/>
    <n v="9498.89"/>
    <s v="ILS"/>
    <n v="9498.89"/>
    <n v="97.72"/>
    <n v="9282.2000000000007"/>
    <n v="10073.09"/>
    <n v="249.36"/>
    <s v=""/>
    <x v="1225"/>
    <s v="X"/>
    <n v="0"/>
    <s v="@FM@"/>
    <s v="07"/>
    <s v=""/>
    <s v="305394199"/>
    <s v=""/>
    <s v="גלעד גור"/>
    <n v="215.57"/>
    <d v="2023-06-06T00:00:00"/>
    <d v="2025-12-31T00:00:00"/>
    <n v="30"/>
    <n v="25"/>
    <n v="4"/>
    <n v="97.72"/>
    <n v="0.83333333333333337"/>
    <x v="1"/>
    <x v="1"/>
  </r>
  <r>
    <m/>
    <m/>
    <x v="1334"/>
    <x v="2"/>
    <s v="0800"/>
    <s v=""/>
    <d v="2023-06-08T00:00:00"/>
    <m/>
    <m/>
    <m/>
    <s v="40243105"/>
    <s v="על גלגלים אדרי את אייב"/>
    <s v="557245768"/>
    <s v="3"/>
    <n v="4073.51"/>
    <s v="ILS"/>
    <n v="4073.51"/>
    <n v="0"/>
    <n v="0"/>
    <n v="0"/>
    <n v="4073.51"/>
    <s v=""/>
    <x v="1226"/>
    <s v=""/>
    <n v="0"/>
    <s v="@FM@"/>
    <s v="23"/>
    <s v="57"/>
    <s v="305394199"/>
    <s v=""/>
    <s v="גלעד גור"/>
    <n v="4073.51"/>
    <d v="2023-06-08T00:00:00"/>
    <d v="2025-12-31T00:00:00"/>
    <n v="30"/>
    <n v="25"/>
    <n v="4"/>
    <n v="0"/>
    <n v="0.83333333333333337"/>
    <x v="0"/>
    <x v="1"/>
  </r>
  <r>
    <m/>
    <m/>
    <x v="1335"/>
    <x v="0"/>
    <s v="0800"/>
    <s v=""/>
    <d v="2023-06-11T00:00:00"/>
    <d v="2023-01-01T00:00:00"/>
    <d v="2025-11-30T00:00:00"/>
    <m/>
    <s v="40019553"/>
    <s v="אלקטרה אפיקים בע&quot;מ"/>
    <s v="510917388"/>
    <s v="3"/>
    <n v="400683.36"/>
    <s v="ILS"/>
    <n v="400683.36"/>
    <n v="81.819999999999993"/>
    <n v="39540.47"/>
    <n v="42046.63"/>
    <n v="88901.49"/>
    <s v=""/>
    <x v="1227"/>
    <s v="X"/>
    <n v="0"/>
    <s v="@FM@"/>
    <s v="07"/>
    <s v=""/>
    <s v="305394199"/>
    <s v=" 61,555.45"/>
    <s v="נטע ראובני"/>
    <n v="72825.02"/>
    <d v="2023-01-01T00:00:00"/>
    <d v="2025-11-30T00:00:00"/>
    <n v="34"/>
    <n v="31"/>
    <n v="3"/>
    <n v="81.819999999999993"/>
    <n v="0.91176470588235292"/>
    <x v="1"/>
    <x v="1"/>
  </r>
  <r>
    <m/>
    <m/>
    <x v="1336"/>
    <x v="2"/>
    <s v="0800"/>
    <s v=""/>
    <d v="2023-06-12T00:00:00"/>
    <m/>
    <m/>
    <m/>
    <s v="42065873"/>
    <s v="דן צוק חברה לעריכת דין"/>
    <s v="515833846"/>
    <s v="3"/>
    <n v="35959"/>
    <s v="ILS"/>
    <n v="35959"/>
    <n v="72.19"/>
    <n v="25959"/>
    <n v="25959"/>
    <n v="10000"/>
    <s v=""/>
    <x v="1228"/>
    <s v=""/>
    <n v="0"/>
    <s v="@FM@"/>
    <s v="91"/>
    <s v=""/>
    <s v="305394199"/>
    <s v=""/>
    <s v="עדי מרום"/>
    <n v="10000"/>
    <d v="2023-06-12T00:00:00"/>
    <d v="2025-12-31T00:00:00"/>
    <n v="30"/>
    <n v="25"/>
    <n v="4"/>
    <n v="72.19"/>
    <n v="0.83333333333333337"/>
    <x v="1"/>
    <x v="1"/>
  </r>
  <r>
    <m/>
    <m/>
    <x v="1337"/>
    <x v="2"/>
    <s v="0800"/>
    <s v=""/>
    <d v="2023-06-12T00:00:00"/>
    <m/>
    <m/>
    <m/>
    <s v="40411361"/>
    <s v="איחוד הצלה ישראל 1221 (ע&quot;ר)"/>
    <s v="580465979"/>
    <s v="3"/>
    <n v="1650"/>
    <s v="ILS"/>
    <n v="1650"/>
    <n v="0"/>
    <n v="0"/>
    <n v="0"/>
    <n v="1650"/>
    <s v=""/>
    <x v="1229"/>
    <s v=""/>
    <n v="0"/>
    <s v="@FM@"/>
    <s v="23"/>
    <s v="57"/>
    <s v="305394199"/>
    <s v=""/>
    <s v="רפי אזרך"/>
    <n v="1650"/>
    <d v="2023-06-12T00:00:00"/>
    <d v="2025-12-31T00:00:00"/>
    <n v="30"/>
    <n v="25"/>
    <n v="4"/>
    <n v="0"/>
    <n v="0.83333333333333337"/>
    <x v="0"/>
    <x v="1"/>
  </r>
  <r>
    <m/>
    <m/>
    <x v="1338"/>
    <x v="2"/>
    <s v="0800"/>
    <s v=""/>
    <d v="2023-06-15T00:00:00"/>
    <m/>
    <m/>
    <m/>
    <s v="40169262"/>
    <s v="יעד בטיחות חברה למסחר והנדסה בע&quot;מ"/>
    <s v="511034860"/>
    <s v="3"/>
    <n v="2442.6"/>
    <s v="ILS"/>
    <n v="2442.6"/>
    <n v="0"/>
    <n v="0"/>
    <n v="0"/>
    <n v="2442.6"/>
    <s v=""/>
    <x v="1230"/>
    <s v=""/>
    <n v="0"/>
    <s v="@FM@"/>
    <s v="23"/>
    <s v="57"/>
    <s v="305394199"/>
    <s v=""/>
    <s v="רפי אזרך"/>
    <n v="2442.6"/>
    <d v="2023-06-15T00:00:00"/>
    <d v="2025-12-31T00:00:00"/>
    <n v="30"/>
    <n v="25"/>
    <n v="4"/>
    <n v="0"/>
    <n v="0.83333333333333337"/>
    <x v="0"/>
    <x v="1"/>
  </r>
  <r>
    <m/>
    <m/>
    <x v="1339"/>
    <x v="0"/>
    <s v="0800"/>
    <s v=""/>
    <d v="2023-06-15T00:00:00"/>
    <m/>
    <m/>
    <m/>
    <s v="41489758"/>
    <s v="א.ג סטודיו פלוס דיזיין בע&quot;מ"/>
    <s v="515196079"/>
    <s v="3"/>
    <n v="1345.2"/>
    <s v="ILS"/>
    <n v="1345.2"/>
    <n v="0"/>
    <n v="0"/>
    <n v="0"/>
    <n v="1345.2"/>
    <s v=""/>
    <x v="1231"/>
    <s v=""/>
    <n v="0"/>
    <s v="@FM@"/>
    <s v="23"/>
    <s v="57"/>
    <s v="305394199"/>
    <s v=""/>
    <s v="בריג'יט ברונשטיין"/>
    <n v="1345.2"/>
    <d v="2023-06-15T00:00:00"/>
    <d v="2025-12-31T00:00:00"/>
    <n v="30"/>
    <n v="25"/>
    <n v="4"/>
    <n v="0"/>
    <n v="0.83333333333333337"/>
    <x v="0"/>
    <x v="1"/>
  </r>
  <r>
    <m/>
    <m/>
    <x v="1340"/>
    <x v="2"/>
    <s v="0800"/>
    <s v=""/>
    <d v="2023-06-15T00:00:00"/>
    <m/>
    <m/>
    <m/>
    <s v="10000192"/>
    <s v="מינהל הדיור הממשלתי"/>
    <s v="500105994"/>
    <s v="3"/>
    <n v="50310"/>
    <s v="ILS"/>
    <n v="50310"/>
    <n v="37.33"/>
    <n v="18782"/>
    <n v="18782"/>
    <n v="31528"/>
    <s v=""/>
    <x v="1232"/>
    <s v=""/>
    <n v="0"/>
    <s v="@FM@"/>
    <s v="85"/>
    <s v=""/>
    <s v="305394199"/>
    <s v=""/>
    <s v="עוזי נעים"/>
    <n v="31528"/>
    <d v="2023-06-15T00:00:00"/>
    <d v="2025-12-31T00:00:00"/>
    <n v="30"/>
    <n v="25"/>
    <n v="4"/>
    <n v="37.33"/>
    <n v="0.83333333333333337"/>
    <x v="0"/>
    <x v="1"/>
  </r>
  <r>
    <m/>
    <m/>
    <x v="1341"/>
    <x v="2"/>
    <s v="0800"/>
    <s v=""/>
    <d v="2023-06-18T00:00:00"/>
    <d v="2023-04-25T00:00:00"/>
    <d v="2026-04-24T00:00:00"/>
    <m/>
    <s v="40016636"/>
    <s v="קיבוץ גבעת ברנר"/>
    <s v="570000588"/>
    <s v="3"/>
    <n v="50187.76"/>
    <s v="ILS"/>
    <n v="50187.76"/>
    <n v="57.36"/>
    <n v="28943.46"/>
    <n v="29749.59"/>
    <n v="22665.25"/>
    <s v=""/>
    <x v="1233"/>
    <s v="X"/>
    <n v="0"/>
    <s v="@FM@"/>
    <s v="76"/>
    <s v=""/>
    <s v="305394199"/>
    <s v=" 17,794.00"/>
    <s v="נסים גרידי"/>
    <n v="21402.51"/>
    <d v="2023-04-25T00:00:00"/>
    <d v="2026-04-24T00:00:00"/>
    <n v="35"/>
    <n v="27"/>
    <n v="8"/>
    <n v="57.36"/>
    <n v="0.77142857142857146"/>
    <x v="1"/>
    <x v="1"/>
  </r>
  <r>
    <m/>
    <m/>
    <x v="1342"/>
    <x v="2"/>
    <s v="0800"/>
    <s v=""/>
    <d v="2023-06-18T00:00:00"/>
    <m/>
    <m/>
    <m/>
    <s v="41487297"/>
    <s v="בניון אברהם"/>
    <s v="032637381"/>
    <s v="3"/>
    <n v="4366"/>
    <s v="ILS"/>
    <n v="4366"/>
    <n v="0"/>
    <n v="0"/>
    <n v="0"/>
    <n v="4366"/>
    <s v=""/>
    <x v="1234"/>
    <s v=""/>
    <n v="0"/>
    <s v="@FM@"/>
    <s v="23"/>
    <s v="57"/>
    <s v="305394199"/>
    <s v=""/>
    <s v="אביעד רהב"/>
    <n v="4366"/>
    <d v="2023-06-18T00:00:00"/>
    <d v="2025-12-31T00:00:00"/>
    <n v="30"/>
    <n v="25"/>
    <n v="4"/>
    <n v="0"/>
    <n v="0.83333333333333337"/>
    <x v="0"/>
    <x v="1"/>
  </r>
  <r>
    <m/>
    <m/>
    <x v="1343"/>
    <x v="2"/>
    <s v="0800"/>
    <s v=""/>
    <d v="2023-06-19T00:00:00"/>
    <d v="2023-06-01T00:00:00"/>
    <d v="2024-05-31T00:00:00"/>
    <m/>
    <s v="40005156"/>
    <s v="אפקון בקרה ואוטומציה בע&quot;מ"/>
    <s v="520043340"/>
    <s v="3"/>
    <n v="24175.84"/>
    <s v="ILS"/>
    <n v="24175.84"/>
    <n v="87.5"/>
    <n v="21000.2"/>
    <n v="20974.59"/>
    <n v="3021.98"/>
    <s v=""/>
    <x v="1235"/>
    <s v=""/>
    <n v="0"/>
    <s v="@FM@"/>
    <s v="23"/>
    <s v="57"/>
    <s v="305394199"/>
    <s v=""/>
    <s v="רפי אזרך"/>
    <n v="3021.98"/>
    <d v="2023-06-01T00:00:00"/>
    <d v="2024-05-31T00:00:00"/>
    <n v="11"/>
    <n v="26"/>
    <n v="-14"/>
    <n v="87.5"/>
    <n v="2.3636363636363638"/>
    <x v="1"/>
    <x v="1"/>
  </r>
  <r>
    <m/>
    <m/>
    <x v="1344"/>
    <x v="2"/>
    <s v="0800"/>
    <s v=""/>
    <d v="2023-06-20T00:00:00"/>
    <m/>
    <m/>
    <m/>
    <s v="10000021"/>
    <s v="לשכת הפירסום הממשלתי"/>
    <s v=""/>
    <s v="3"/>
    <n v="29768.75"/>
    <s v="ILS"/>
    <n v="29768.75"/>
    <n v="42.67"/>
    <n v="12703.23"/>
    <n v="12703.23"/>
    <n v="17065.52"/>
    <s v=""/>
    <x v="1236"/>
    <s v=""/>
    <n v="0"/>
    <s v="@FM@"/>
    <s v="23"/>
    <s v="12"/>
    <s v="305394199"/>
    <s v=""/>
    <s v="קמר אבו אל הוא"/>
    <n v="17065.52"/>
    <d v="2023-06-20T00:00:00"/>
    <d v="2025-12-31T00:00:00"/>
    <n v="30"/>
    <n v="25"/>
    <n v="4"/>
    <n v="42.67"/>
    <n v="0.83333333333333337"/>
    <x v="0"/>
    <x v="1"/>
  </r>
  <r>
    <m/>
    <m/>
    <x v="1345"/>
    <x v="2"/>
    <s v="0800"/>
    <s v=""/>
    <d v="2023-06-20T00:00:00"/>
    <d v="2022-03-22T00:00:00"/>
    <d v="2025-03-21T00:00:00"/>
    <m/>
    <s v="42422271"/>
    <s v="דפנה וינברג חברת עורכי דין"/>
    <s v="514869205"/>
    <s v="3"/>
    <n v="22892"/>
    <s v="ILS"/>
    <n v="22892"/>
    <n v="11.33"/>
    <n v="2610.27"/>
    <n v="2592.7199999999998"/>
    <n v="21496.93"/>
    <s v=""/>
    <x v="1237"/>
    <s v="X"/>
    <n v="0"/>
    <s v="@FM@"/>
    <s v="76"/>
    <s v=""/>
    <s v="305394199"/>
    <s v=" 17,169.00"/>
    <s v="עדי מרום"/>
    <n v="20299.28"/>
    <d v="2022-03-22T00:00:00"/>
    <d v="2025-03-21T00:00:00"/>
    <n v="35"/>
    <n v="40"/>
    <n v="-4"/>
    <n v="11.33"/>
    <n v="1.1428571428571428"/>
    <x v="0"/>
    <x v="1"/>
  </r>
  <r>
    <m/>
    <m/>
    <x v="1346"/>
    <x v="0"/>
    <s v="0800"/>
    <s v=""/>
    <d v="2023-07-03T00:00:00"/>
    <m/>
    <m/>
    <m/>
    <s v="40167927"/>
    <s v="איקן - מס בע&quot;מ"/>
    <s v="512495706"/>
    <s v="3"/>
    <n v="28756.76"/>
    <s v="ILS"/>
    <n v="28756.76"/>
    <n v="78.89"/>
    <n v="22680.36"/>
    <n v="22680.36"/>
    <n v="756.32"/>
    <s v=""/>
    <x v="1238"/>
    <s v=""/>
    <n v="0"/>
    <s v="@FM@"/>
    <s v="07"/>
    <s v=""/>
    <s v="305394199"/>
    <s v=""/>
    <s v="יהודית שטייגנברגר"/>
    <n v="756.32"/>
    <d v="2023-07-03T00:00:00"/>
    <d v="2025-12-31T00:00:00"/>
    <n v="29"/>
    <n v="25"/>
    <n v="4"/>
    <n v="78.89"/>
    <n v="0.86206896551724133"/>
    <x v="1"/>
    <x v="1"/>
  </r>
  <r>
    <m/>
    <m/>
    <x v="1347"/>
    <x v="0"/>
    <s v="0800"/>
    <s v=""/>
    <d v="2023-07-04T00:00:00"/>
    <d v="2023-01-01T00:00:00"/>
    <d v="2025-11-30T00:00:00"/>
    <m/>
    <s v="40188246"/>
    <s v="הסעות מוני סיטון בע&quot;מ"/>
    <s v="511011140"/>
    <s v="3"/>
    <n v="403324"/>
    <s v="ILS"/>
    <n v="403324"/>
    <n v="11.29"/>
    <n v="47654.98"/>
    <n v="52648.54"/>
    <n v="436759.41"/>
    <s v=""/>
    <x v="1239"/>
    <s v="X"/>
    <n v="0"/>
    <s v="@FM@"/>
    <s v="07"/>
    <s v=""/>
    <s v="305394199"/>
    <s v="301,157.94"/>
    <s v="נטע ראובני"/>
    <n v="357778.19"/>
    <d v="2023-01-01T00:00:00"/>
    <d v="2025-11-30T00:00:00"/>
    <n v="34"/>
    <n v="31"/>
    <n v="3"/>
    <n v="11.29"/>
    <n v="0.91176470588235292"/>
    <x v="0"/>
    <x v="1"/>
  </r>
  <r>
    <m/>
    <m/>
    <x v="1348"/>
    <x v="0"/>
    <s v="0800"/>
    <s v=""/>
    <d v="2023-07-04T00:00:00"/>
    <d v="2023-01-01T00:00:00"/>
    <d v="2025-11-30T00:00:00"/>
    <m/>
    <s v="40010480"/>
    <s v="מסיעי אריה שאשא בע&quot;מ"/>
    <s v="510840028"/>
    <s v="3"/>
    <n v="802525"/>
    <s v="ILS"/>
    <n v="802525"/>
    <n v="58.51"/>
    <n v="486543.83"/>
    <n v="545560.49"/>
    <n v="406480.14"/>
    <s v=""/>
    <x v="1240"/>
    <s v="X"/>
    <n v="0"/>
    <s v="@FM@"/>
    <s v="07"/>
    <s v=""/>
    <s v="305394199"/>
    <s v="267,329.99"/>
    <s v="נטע ראובני"/>
    <n v="332974.46000000002"/>
    <d v="2023-01-01T00:00:00"/>
    <d v="2025-11-30T00:00:00"/>
    <n v="34"/>
    <n v="31"/>
    <n v="3"/>
    <n v="58.51"/>
    <n v="0.91176470588235292"/>
    <x v="1"/>
    <x v="1"/>
  </r>
  <r>
    <m/>
    <m/>
    <x v="1349"/>
    <x v="2"/>
    <s v="0800"/>
    <s v=""/>
    <d v="2023-07-05T00:00:00"/>
    <m/>
    <m/>
    <m/>
    <s v="40009262"/>
    <s v="אל-גו תים בע&quot;מ"/>
    <s v="511749681"/>
    <s v="3"/>
    <n v="3721.62"/>
    <s v="ILS"/>
    <n v="3721.62"/>
    <n v="50.65"/>
    <n v="1872"/>
    <n v="1872"/>
    <n v="1839.62"/>
    <s v=""/>
    <x v="1241"/>
    <s v=""/>
    <n v="0"/>
    <s v="@FM@"/>
    <s v="23"/>
    <s v="57"/>
    <s v="305394199"/>
    <s v=""/>
    <s v="ניר הרוש"/>
    <n v="1839.62"/>
    <d v="2023-07-05T00:00:00"/>
    <d v="2025-12-31T00:00:00"/>
    <n v="29"/>
    <n v="24"/>
    <n v="4"/>
    <n v="50.65"/>
    <n v="0.82758620689655171"/>
    <x v="1"/>
    <x v="1"/>
  </r>
  <r>
    <m/>
    <m/>
    <x v="1350"/>
    <x v="4"/>
    <s v="0800"/>
    <s v=""/>
    <d v="2023-07-06T00:00:00"/>
    <m/>
    <m/>
    <m/>
    <s v="40015299"/>
    <s v="רוזן דוד"/>
    <s v=""/>
    <s v="3"/>
    <n v="39294"/>
    <s v="ILS"/>
    <n v="39294"/>
    <n v="61.57"/>
    <n v="23992.58"/>
    <n v="24928.76"/>
    <n v="15993.1"/>
    <s v=""/>
    <x v="1242"/>
    <s v="X"/>
    <n v="0"/>
    <s v="@FM@"/>
    <s v="76"/>
    <s v=""/>
    <s v="305394199"/>
    <s v=""/>
    <s v="נסים גרידי"/>
    <n v="15102.08"/>
    <d v="2023-07-06T00:00:00"/>
    <d v="2025-12-31T00:00:00"/>
    <n v="29"/>
    <n v="24"/>
    <n v="4"/>
    <n v="61.57"/>
    <n v="0.82758620689655171"/>
    <x v="1"/>
    <x v="1"/>
  </r>
  <r>
    <m/>
    <m/>
    <x v="1351"/>
    <x v="2"/>
    <s v="0800"/>
    <s v=""/>
    <d v="2023-07-06T00:00:00"/>
    <m/>
    <m/>
    <m/>
    <s v="40015224"/>
    <s v="מודריק עודד"/>
    <s v="005704135"/>
    <s v="3"/>
    <n v="39294"/>
    <s v="ILS"/>
    <n v="39294"/>
    <n v="49.09"/>
    <n v="19383.509999999998"/>
    <n v="19952.080000000002"/>
    <n v="21185.4"/>
    <s v=""/>
    <x v="1242"/>
    <s v="X"/>
    <n v="0"/>
    <s v="@FM@"/>
    <s v="76"/>
    <s v=""/>
    <s v="305394199"/>
    <s v=" 16,732.90"/>
    <s v=""/>
    <n v="20005.11"/>
    <d v="2023-07-06T00:00:00"/>
    <d v="2025-12-31T00:00:00"/>
    <n v="29"/>
    <n v="24"/>
    <n v="4"/>
    <n v="49.09"/>
    <n v="0.82758620689655171"/>
    <x v="0"/>
    <x v="1"/>
  </r>
  <r>
    <m/>
    <m/>
    <x v="1352"/>
    <x v="2"/>
    <s v="0800"/>
    <s v=""/>
    <d v="2023-07-10T00:00:00"/>
    <m/>
    <m/>
    <m/>
    <s v="41885545"/>
    <s v="פרומיקסט בע&quot;מ"/>
    <s v="515763357"/>
    <s v="3"/>
    <n v="5192"/>
    <s v="ILS"/>
    <n v="5192"/>
    <n v="0"/>
    <n v="0"/>
    <n v="0"/>
    <n v="5192"/>
    <s v=""/>
    <x v="1243"/>
    <s v=""/>
    <n v="0"/>
    <s v="@FM@"/>
    <s v="23"/>
    <s v="57"/>
    <s v="305394199"/>
    <s v=""/>
    <s v="רפי אזרך"/>
    <n v="5192"/>
    <d v="2023-07-10T00:00:00"/>
    <d v="2025-12-31T00:00:00"/>
    <n v="29"/>
    <n v="24"/>
    <n v="4"/>
    <n v="0"/>
    <n v="0.82758620689655171"/>
    <x v="0"/>
    <x v="1"/>
  </r>
  <r>
    <m/>
    <m/>
    <x v="1353"/>
    <x v="2"/>
    <s v="0800"/>
    <s v=""/>
    <d v="2023-07-10T00:00:00"/>
    <m/>
    <m/>
    <m/>
    <s v="40007346"/>
    <s v="ארקיע קווי תעופה  ישרא"/>
    <s v="557647716"/>
    <s v="3"/>
    <n v="1874"/>
    <s v="ILS"/>
    <n v="1874"/>
    <n v="0"/>
    <n v="0"/>
    <n v="0"/>
    <n v="1874"/>
    <s v=""/>
    <x v="1244"/>
    <s v=""/>
    <n v="0"/>
    <s v="@FM@"/>
    <s v="23"/>
    <s v="57"/>
    <s v="305394199"/>
    <s v=""/>
    <s v="לימור ניזרי"/>
    <n v="1874"/>
    <d v="2023-07-10T00:00:00"/>
    <d v="2025-12-31T00:00:00"/>
    <n v="29"/>
    <n v="24"/>
    <n v="4"/>
    <n v="0"/>
    <n v="0.82758620689655171"/>
    <x v="0"/>
    <x v="1"/>
  </r>
  <r>
    <m/>
    <m/>
    <x v="1354"/>
    <x v="0"/>
    <s v="0800"/>
    <s v=""/>
    <d v="2023-07-11T00:00:00"/>
    <m/>
    <m/>
    <m/>
    <s v="40001103"/>
    <s v="קרביץ )4791( בעמ"/>
    <s v="510674039"/>
    <s v="3"/>
    <n v="607.63"/>
    <s v="ILS"/>
    <n v="607.63"/>
    <n v="71.69"/>
    <n v="434.53"/>
    <n v="471.7"/>
    <n v="200.23"/>
    <s v=""/>
    <x v="1212"/>
    <s v="X"/>
    <n v="0"/>
    <s v="@FM@"/>
    <s v="07"/>
    <s v=""/>
    <s v="305394199"/>
    <s v=""/>
    <s v="קמר אבו אל הוא"/>
    <n v="173.1"/>
    <d v="2023-07-11T00:00:00"/>
    <d v="2025-12-31T00:00:00"/>
    <n v="29"/>
    <n v="24"/>
    <n v="4"/>
    <n v="71.69"/>
    <n v="0.82758620689655171"/>
    <x v="1"/>
    <x v="1"/>
  </r>
  <r>
    <m/>
    <m/>
    <x v="1355"/>
    <x v="2"/>
    <s v="0800"/>
    <s v=""/>
    <d v="2023-07-11T00:00:00"/>
    <m/>
    <m/>
    <m/>
    <s v="42050031"/>
    <s v="אולטרה רנט בע&quot;מ"/>
    <s v="515682458"/>
    <s v="3"/>
    <n v="49807.199999999997"/>
    <s v="ILS"/>
    <n v="49807.199999999997"/>
    <n v="98.86"/>
    <n v="48855.69"/>
    <n v="48855.69"/>
    <n v="569.94000000000005"/>
    <s v=""/>
    <x v="1245"/>
    <s v=""/>
    <n v="0"/>
    <s v="@FM@"/>
    <s v="23"/>
    <s v="57"/>
    <s v="305394199"/>
    <s v=""/>
    <s v="לימור ניזרי"/>
    <n v="569.94000000000005"/>
    <d v="2023-07-11T00:00:00"/>
    <d v="2025-12-31T00:00:00"/>
    <n v="29"/>
    <n v="24"/>
    <n v="4"/>
    <n v="98.86"/>
    <n v="0.82758620689655171"/>
    <x v="1"/>
    <x v="1"/>
  </r>
  <r>
    <m/>
    <m/>
    <x v="1356"/>
    <x v="0"/>
    <s v="0800"/>
    <s v=""/>
    <d v="2023-07-12T00:00:00"/>
    <m/>
    <m/>
    <m/>
    <s v="40003692"/>
    <s v="טופ-ליין יבוא ושיווק רהיטים בע&quot;מ"/>
    <s v="511613564"/>
    <s v="3"/>
    <n v="3590.06"/>
    <s v="ILS"/>
    <n v="3590.06"/>
    <n v="75.44"/>
    <n v="2702.7"/>
    <n v="2736.75"/>
    <n v="845.71"/>
    <s v=""/>
    <x v="1246"/>
    <s v="X"/>
    <n v="0"/>
    <s v="@FM@"/>
    <s v="07"/>
    <s v=""/>
    <s v="305394199"/>
    <s v=""/>
    <s v="קמר אבו אל הוא"/>
    <n v="887.36"/>
    <d v="2023-07-12T00:00:00"/>
    <d v="2025-12-31T00:00:00"/>
    <n v="29"/>
    <n v="24"/>
    <n v="4"/>
    <n v="75.44"/>
    <n v="0.82758620689655171"/>
    <x v="1"/>
    <x v="1"/>
  </r>
  <r>
    <m/>
    <m/>
    <x v="1357"/>
    <x v="2"/>
    <s v="0800"/>
    <s v=""/>
    <d v="2023-07-12T00:00:00"/>
    <d v="2021-11-03T00:00:00"/>
    <d v="2024-11-03T00:00:00"/>
    <m/>
    <s v="42384271"/>
    <s v="לוין עמית"/>
    <s v="036170983"/>
    <s v="3"/>
    <n v="49976.2"/>
    <s v="ILS"/>
    <n v="49976.2"/>
    <n v="77.790000000000006"/>
    <n v="39376.699999999997"/>
    <n v="40081.050000000003"/>
    <n v="11127.21"/>
    <s v=""/>
    <x v="1247"/>
    <s v="X"/>
    <n v="0"/>
    <s v="@FM@"/>
    <s v="76"/>
    <s v=""/>
    <s v="305394199"/>
    <s v="  8,917.50"/>
    <s v="נסים גרידי"/>
    <n v="11097.81"/>
    <d v="2021-11-03T00:00:00"/>
    <d v="2024-11-03T00:00:00"/>
    <n v="36"/>
    <n v="45"/>
    <n v="-9"/>
    <n v="77.790000000000006"/>
    <n v="1.25"/>
    <x v="1"/>
    <x v="1"/>
  </r>
  <r>
    <m/>
    <m/>
    <x v="1358"/>
    <x v="2"/>
    <s v="0800"/>
    <s v=""/>
    <d v="2023-07-13T00:00:00"/>
    <m/>
    <m/>
    <m/>
    <s v="42379642"/>
    <s v="אטלס - סימולטורים לאימון חילוץ והצל"/>
    <s v="516032166"/>
    <s v="3"/>
    <n v="12036"/>
    <s v="ILS"/>
    <n v="12036"/>
    <n v="0"/>
    <n v="0"/>
    <n v="0"/>
    <n v="12036"/>
    <s v=""/>
    <x v="1248"/>
    <s v=""/>
    <n v="0"/>
    <s v="@FM@"/>
    <s v="23"/>
    <s v="57"/>
    <s v="305394199"/>
    <s v=""/>
    <s v="רפי אזרך"/>
    <n v="12036"/>
    <d v="2023-07-13T00:00:00"/>
    <d v="2025-12-31T00:00:00"/>
    <n v="29"/>
    <n v="24"/>
    <n v="4"/>
    <n v="0"/>
    <n v="0.82758620689655171"/>
    <x v="0"/>
    <x v="1"/>
  </r>
  <r>
    <m/>
    <m/>
    <x v="1359"/>
    <x v="0"/>
    <s v="0800"/>
    <s v=""/>
    <d v="2023-07-13T00:00:00"/>
    <m/>
    <m/>
    <m/>
    <s v="40003692"/>
    <s v="טופ-ליין יבוא ושיווק רהיטים בע&quot;מ"/>
    <s v="511613564"/>
    <s v="3"/>
    <n v="13230.53"/>
    <s v="ILS"/>
    <n v="13230.53"/>
    <n v="0"/>
    <n v="0"/>
    <n v="0"/>
    <n v="7501.59"/>
    <s v=""/>
    <x v="1249"/>
    <s v="X"/>
    <n v="0"/>
    <s v="@FM@"/>
    <s v="07"/>
    <s v=""/>
    <s v="305394199"/>
    <s v=""/>
    <s v="גלעד גור"/>
    <n v="6991.5"/>
    <d v="2023-07-13T00:00:00"/>
    <d v="2025-12-31T00:00:00"/>
    <n v="29"/>
    <n v="24"/>
    <n v="4"/>
    <n v="0"/>
    <n v="0.82758620689655171"/>
    <x v="0"/>
    <x v="1"/>
  </r>
  <r>
    <m/>
    <m/>
    <x v="1360"/>
    <x v="2"/>
    <s v="0800"/>
    <s v=""/>
    <d v="2023-07-13T00:00:00"/>
    <m/>
    <m/>
    <m/>
    <s v="41480504"/>
    <s v="נאריס בע&quot;מ"/>
    <s v="513797241"/>
    <s v="3"/>
    <n v="13216"/>
    <s v="ILS"/>
    <n v="13216"/>
    <n v="0"/>
    <n v="0"/>
    <n v="0"/>
    <n v="13216"/>
    <s v=""/>
    <x v="1250"/>
    <s v=""/>
    <n v="0"/>
    <s v="@FM@"/>
    <s v="23"/>
    <s v="57"/>
    <s v="305394199"/>
    <s v=""/>
    <s v="גלעד גור"/>
    <n v="13216"/>
    <d v="2023-07-13T00:00:00"/>
    <d v="2025-12-31T00:00:00"/>
    <n v="29"/>
    <n v="24"/>
    <n v="4"/>
    <n v="0"/>
    <n v="0.82758620689655171"/>
    <x v="0"/>
    <x v="1"/>
  </r>
  <r>
    <m/>
    <m/>
    <x v="1361"/>
    <x v="2"/>
    <s v="0800"/>
    <s v=""/>
    <d v="2023-07-16T00:00:00"/>
    <d v="2016-05-19T00:00:00"/>
    <d v="2026-05-18T00:00:00"/>
    <m/>
    <s v="41579647"/>
    <s v="קוט בועז בע&quot;מ"/>
    <s v="515729655"/>
    <s v="6"/>
    <n v="328040"/>
    <s v="ILS"/>
    <n v="328040"/>
    <n v="70.040000000000006"/>
    <n v="216941.42"/>
    <n v="218541.98"/>
    <n v="98294"/>
    <s v=""/>
    <x v="1251"/>
    <s v="X"/>
    <n v="0"/>
    <s v="@FM@"/>
    <s v="76"/>
    <s v=""/>
    <s v="305394199"/>
    <s v=" 83,300.00"/>
    <s v="רבקה פרנסה"/>
    <n v="98294"/>
    <d v="2016-05-19T00:00:00"/>
    <d v="2026-05-18T00:00:00"/>
    <n v="119"/>
    <n v="110"/>
    <n v="9"/>
    <n v="70.040000000000006"/>
    <n v="0.92436974789915971"/>
    <x v="1"/>
    <x v="1"/>
  </r>
  <r>
    <m/>
    <m/>
    <x v="1362"/>
    <x v="2"/>
    <s v="0800"/>
    <s v=""/>
    <d v="2023-07-17T00:00:00"/>
    <d v="2015-07-20T00:00:00"/>
    <d v="2024-12-31T00:00:00"/>
    <m/>
    <s v="41486921"/>
    <s v="י.פז - שמאות וניהול מקרקעין בע&quot;מ"/>
    <s v="514862457"/>
    <s v="3"/>
    <n v="176496.8"/>
    <s v="ILS"/>
    <n v="176496.8"/>
    <n v="93.54"/>
    <n v="159648.85"/>
    <n v="160569.59"/>
    <n v="11409.8"/>
    <s v=""/>
    <x v="1251"/>
    <s v="X"/>
    <n v="0"/>
    <s v="@FM@"/>
    <s v="76"/>
    <s v=""/>
    <s v="305394199"/>
    <s v="  9,040.00"/>
    <s v="רבקה פרנסה"/>
    <n v="11409.8"/>
    <d v="2015-07-20T00:00:00"/>
    <d v="2024-12-31T00:00:00"/>
    <n v="113"/>
    <n v="120"/>
    <n v="-7"/>
    <n v="93.54"/>
    <n v="1.0619469026548674"/>
    <x v="1"/>
    <x v="1"/>
  </r>
  <r>
    <m/>
    <m/>
    <x v="1363"/>
    <x v="2"/>
    <s v="0800"/>
    <s v=""/>
    <d v="2023-07-18T00:00:00"/>
    <d v="2018-03-26T00:00:00"/>
    <d v="2026-12-31T00:00:00"/>
    <m/>
    <s v="41877322"/>
    <s v="הרון יעל"/>
    <s v="024059586"/>
    <s v="1"/>
    <n v="169471.6"/>
    <s v="ILS"/>
    <n v="169471.6"/>
    <n v="48.62"/>
    <n v="59021.59"/>
    <n v="61352.93"/>
    <n v="87072.2"/>
    <s v=""/>
    <x v="1252"/>
    <s v="X"/>
    <n v="0"/>
    <s v="@FM@"/>
    <s v="76"/>
    <s v=""/>
    <s v="305394199"/>
    <s v=" 73,790.00"/>
    <s v="רבקה פרנסה"/>
    <n v="87072.2"/>
    <d v="2018-03-26T00:00:00"/>
    <d v="2026-12-31T00:00:00"/>
    <n v="105"/>
    <n v="88"/>
    <n v="16"/>
    <n v="48.62"/>
    <n v="0.83809523809523812"/>
    <x v="0"/>
    <x v="1"/>
  </r>
  <r>
    <m/>
    <m/>
    <x v="1364"/>
    <x v="2"/>
    <s v="0800"/>
    <s v=""/>
    <d v="2023-07-23T00:00:00"/>
    <d v="2023-06-07T00:00:00"/>
    <d v="2025-06-06T00:00:00"/>
    <m/>
    <s v="40010480"/>
    <s v="מסיעי אריה שאשא בע&quot;מ"/>
    <s v="510840028"/>
    <s v="3"/>
    <n v="563654.49"/>
    <s v="ILS"/>
    <n v="563654.49"/>
    <n v="69.819999999999993"/>
    <n v="384646.89"/>
    <n v="391793.96"/>
    <n v="199171.01"/>
    <s v=""/>
    <x v="1253"/>
    <s v="X"/>
    <n v="0"/>
    <s v="@FM@"/>
    <s v="07"/>
    <s v=""/>
    <s v="305394199"/>
    <s v=""/>
    <s v="נטע ראובני"/>
    <n v="180548.42"/>
    <d v="2023-06-07T00:00:00"/>
    <d v="2025-06-06T00:00:00"/>
    <n v="23"/>
    <n v="25"/>
    <n v="-1"/>
    <n v="69.819999999999993"/>
    <n v="1.0869565217391304"/>
    <x v="1"/>
    <x v="1"/>
  </r>
  <r>
    <m/>
    <m/>
    <x v="1365"/>
    <x v="2"/>
    <s v="0800"/>
    <s v=""/>
    <d v="2023-07-24T00:00:00"/>
    <d v="2015-07-20T00:00:00"/>
    <d v="2024-12-31T00:00:00"/>
    <m/>
    <s v="40462662"/>
    <s v="גיל הרצברג שמאות מקרקעין בע&quot;מ"/>
    <s v="514484732"/>
    <s v="3"/>
    <n v="192340"/>
    <s v="ILS"/>
    <n v="192340"/>
    <n v="76.989999999999995"/>
    <n v="148113.81"/>
    <n v="149419.53"/>
    <n v="44549.88"/>
    <s v=""/>
    <x v="1252"/>
    <s v="X"/>
    <n v="0"/>
    <s v="@FM@"/>
    <s v="76"/>
    <s v=""/>
    <s v="305394199"/>
    <s v=" 36,407.00"/>
    <s v="רבקה פרנסה"/>
    <n v="44262.06"/>
    <d v="2015-07-20T00:00:00"/>
    <d v="2024-12-31T00:00:00"/>
    <n v="113"/>
    <n v="120"/>
    <n v="-7"/>
    <n v="76.989999999999995"/>
    <n v="1.0619469026548674"/>
    <x v="1"/>
    <x v="1"/>
  </r>
  <r>
    <m/>
    <m/>
    <x v="1366"/>
    <x v="2"/>
    <s v="0800"/>
    <s v=""/>
    <d v="2023-07-27T00:00:00"/>
    <d v="2019-11-24T00:00:00"/>
    <d v="2026-12-31T00:00:00"/>
    <m/>
    <s v="40940185"/>
    <s v="יהודה פלד שמאי מקרקעין בע&quot;מ"/>
    <s v="514641737"/>
    <s v="2"/>
    <n v="249593.60000000001"/>
    <s v="ILS"/>
    <n v="249593.60000000001"/>
    <n v="60.62"/>
    <n v="145569.26999999999"/>
    <n v="146475.84"/>
    <n v="98294"/>
    <s v=""/>
    <x v="1254"/>
    <s v="X"/>
    <n v="0"/>
    <s v="@FM@"/>
    <s v="76"/>
    <s v=""/>
    <s v="305394199"/>
    <s v=" 83,300.00"/>
    <s v="רבקה פרנסה"/>
    <n v="98294"/>
    <d v="2019-11-24T00:00:00"/>
    <d v="2026-12-31T00:00:00"/>
    <n v="85"/>
    <n v="68"/>
    <n v="16"/>
    <n v="60.62"/>
    <n v="0.8"/>
    <x v="1"/>
    <x v="1"/>
  </r>
  <r>
    <m/>
    <m/>
    <x v="1367"/>
    <x v="2"/>
    <s v="0800"/>
    <s v=""/>
    <d v="2023-08-01T00:00:00"/>
    <d v="2019-11-24T00:00:00"/>
    <d v="2026-12-31T00:00:00"/>
    <m/>
    <s v="40539848"/>
    <s v="דדון מרדכי"/>
    <s v="038340956"/>
    <s v="6"/>
    <n v="299073.5"/>
    <s v="ILS"/>
    <n v="299073.5"/>
    <n v="56"/>
    <n v="166290.44"/>
    <n v="169870.64"/>
    <n v="131591.67999999999"/>
    <s v=""/>
    <x v="1251"/>
    <s v="X"/>
    <n v="0"/>
    <s v="@FM@"/>
    <s v="76"/>
    <s v=""/>
    <s v="305394199"/>
    <s v="111,513.00"/>
    <s v="רבקה פרנסה"/>
    <n v="131591.67999999999"/>
    <d v="2019-11-24T00:00:00"/>
    <d v="2026-12-31T00:00:00"/>
    <n v="85"/>
    <n v="68"/>
    <n v="16"/>
    <n v="56"/>
    <n v="0.8"/>
    <x v="1"/>
    <x v="1"/>
  </r>
  <r>
    <m/>
    <m/>
    <x v="1368"/>
    <x v="2"/>
    <s v="0800"/>
    <s v=""/>
    <d v="2023-08-01T00:00:00"/>
    <d v="2015-07-20T00:00:00"/>
    <d v="2025-07-19T00:00:00"/>
    <m/>
    <s v="40277796"/>
    <s v="ארז כהן - שמאות מקרקעין בע&quot;מ"/>
    <s v="514021187"/>
    <s v="6"/>
    <n v="121841.60000000001"/>
    <s v="ILS"/>
    <n v="121841.60000000001"/>
    <n v="97.08"/>
    <n v="93986.49"/>
    <n v="96334.68"/>
    <n v="3553.57"/>
    <s v=""/>
    <x v="1255"/>
    <s v="X"/>
    <n v="0"/>
    <s v="@FM@"/>
    <s v="76"/>
    <s v=""/>
    <s v="305394199"/>
    <s v="  3,011.50"/>
    <s v="רבקה פרנסה"/>
    <n v="3553.57"/>
    <d v="2015-07-20T00:00:00"/>
    <d v="2025-07-19T00:00:00"/>
    <n v="119"/>
    <n v="120"/>
    <n v="0"/>
    <n v="97.08"/>
    <n v="1.0084033613445378"/>
    <x v="1"/>
    <x v="1"/>
  </r>
  <r>
    <m/>
    <m/>
    <x v="1369"/>
    <x v="2"/>
    <s v="0800"/>
    <s v=""/>
    <d v="2023-08-01T00:00:00"/>
    <d v="2019-11-24T00:00:00"/>
    <d v="2026-12-31T00:00:00"/>
    <m/>
    <s v="42025663"/>
    <s v="רמה מאור- שמאות מקרקעין בע&quot;מ"/>
    <s v="514984376"/>
    <s v="6"/>
    <n v="385103.5"/>
    <s v="ILS"/>
    <n v="385103.5"/>
    <n v="49.78"/>
    <n v="180285.33"/>
    <n v="181685.82"/>
    <n v="193402"/>
    <s v=""/>
    <x v="1255"/>
    <s v="X"/>
    <n v="0"/>
    <s v="@FM@"/>
    <s v="76"/>
    <s v=""/>
    <s v="305394199"/>
    <s v="163,900.00"/>
    <s v="רבקה פרנסה"/>
    <n v="193402"/>
    <d v="2019-11-24T00:00:00"/>
    <d v="2026-12-31T00:00:00"/>
    <n v="85"/>
    <n v="68"/>
    <n v="16"/>
    <n v="49.78"/>
    <n v="0.8"/>
    <x v="0"/>
    <x v="1"/>
  </r>
  <r>
    <m/>
    <m/>
    <x v="1370"/>
    <x v="2"/>
    <s v="0800"/>
    <s v=""/>
    <d v="2023-08-01T00:00:00"/>
    <d v="2017-03-07T00:00:00"/>
    <d v="2026-12-31T00:00:00"/>
    <m/>
    <s v="41563788"/>
    <s v="וויס רביב רינת שמאות מקרקעין בע&quot;מ"/>
    <s v="515644474"/>
    <s v="1"/>
    <n v="220130.06"/>
    <s v="ILS"/>
    <n v="220130.06"/>
    <n v="67.239999999999995"/>
    <n v="142732.45000000001"/>
    <n v="145990.13"/>
    <n v="72109.8"/>
    <s v=""/>
    <x v="1256"/>
    <s v="X"/>
    <n v="0"/>
    <s v="@FM@"/>
    <s v="76"/>
    <s v=""/>
    <s v="305394199"/>
    <s v=" 61,110.00"/>
    <s v="רבקה פרנסה"/>
    <n v="72109.8"/>
    <d v="2017-03-07T00:00:00"/>
    <d v="2026-12-31T00:00:00"/>
    <n v="117"/>
    <n v="100"/>
    <n v="16"/>
    <n v="67.239999999999995"/>
    <n v="0.85470085470085466"/>
    <x v="1"/>
    <x v="1"/>
  </r>
  <r>
    <m/>
    <m/>
    <x v="1371"/>
    <x v="2"/>
    <s v="0800"/>
    <s v=""/>
    <d v="2023-08-02T00:00:00"/>
    <d v="2016-02-01T00:00:00"/>
    <d v="2024-12-31T00:00:00"/>
    <m/>
    <s v="40440635"/>
    <s v="עו&quot;ד ושמאי מקרקעין יפה שלומי"/>
    <s v="514370162"/>
    <s v="3"/>
    <n v="341565.49"/>
    <s v="ILS"/>
    <n v="341565.49"/>
    <n v="56.22"/>
    <n v="190932.3"/>
    <n v="184614.3"/>
    <n v="149527.54"/>
    <s v=""/>
    <x v="1257"/>
    <s v="X"/>
    <n v="0"/>
    <s v="@FM@"/>
    <s v="76"/>
    <s v=""/>
    <s v="305394199"/>
    <s v="126,412.00"/>
    <s v="רבקה פרנסה"/>
    <n v="149527.54"/>
    <d v="2016-02-01T00:00:00"/>
    <d v="2024-12-31T00:00:00"/>
    <n v="106"/>
    <n v="114"/>
    <n v="-7"/>
    <n v="56.22"/>
    <n v="1.0754716981132075"/>
    <x v="1"/>
    <x v="1"/>
  </r>
  <r>
    <m/>
    <m/>
    <x v="1372"/>
    <x v="2"/>
    <s v="0800"/>
    <s v=""/>
    <d v="2023-08-03T00:00:00"/>
    <m/>
    <m/>
    <m/>
    <s v="40140546"/>
    <s v="סגל יצחק נתן"/>
    <s v="022617856"/>
    <s v="3"/>
    <n v="8837.9599999999991"/>
    <s v="ILS"/>
    <n v="8837.9599999999991"/>
    <n v="0"/>
    <n v="0"/>
    <n v="0"/>
    <n v="8837.9599999999991"/>
    <s v=""/>
    <x v="1258"/>
    <s v=""/>
    <n v="0"/>
    <s v="@FM@"/>
    <s v="23"/>
    <s v="57"/>
    <s v="305394199"/>
    <s v=""/>
    <s v="רפי אזרך"/>
    <n v="8837.9599999999991"/>
    <d v="2023-08-03T00:00:00"/>
    <d v="2025-12-31T00:00:00"/>
    <n v="28"/>
    <n v="24"/>
    <n v="4"/>
    <n v="0"/>
    <n v="0.8571428571428571"/>
    <x v="0"/>
    <x v="1"/>
  </r>
  <r>
    <m/>
    <m/>
    <x v="1373"/>
    <x v="2"/>
    <s v="0800"/>
    <s v=""/>
    <d v="2023-08-06T00:00:00"/>
    <d v="2019-11-24T00:00:00"/>
    <d v="2024-12-31T00:00:00"/>
    <m/>
    <s v="42237573"/>
    <s v="אלדד חיימי שמאות ויעוץ מקרקעין בע&quot;מ"/>
    <s v="515988517"/>
    <s v="3"/>
    <n v="342845.46"/>
    <s v="ILS"/>
    <n v="342845.46"/>
    <n v="92.02"/>
    <n v="321912.3"/>
    <n v="315489"/>
    <n v="27356.46"/>
    <s v=""/>
    <x v="1259"/>
    <s v="X"/>
    <n v="0"/>
    <s v="@FM@"/>
    <s v="76"/>
    <s v=""/>
    <s v="305394199"/>
    <s v=" 15,644.00"/>
    <s v="רבקה פרנסה"/>
    <n v="27356.46"/>
    <d v="2019-11-24T00:00:00"/>
    <d v="2024-12-31T00:00:00"/>
    <n v="61"/>
    <n v="68"/>
    <n v="-7"/>
    <n v="92.02"/>
    <n v="1.1147540983606556"/>
    <x v="1"/>
    <x v="1"/>
  </r>
  <r>
    <m/>
    <m/>
    <x v="1374"/>
    <x v="2"/>
    <s v="0800"/>
    <s v=""/>
    <d v="2023-08-06T00:00:00"/>
    <d v="2019-11-24T00:00:00"/>
    <d v="2026-12-31T00:00:00"/>
    <m/>
    <s v="41046061"/>
    <s v="לילך בן פורת - משרד שמאות מקרקעין ב"/>
    <s v="515032480"/>
    <s v="6"/>
    <n v="483016"/>
    <s v="ILS"/>
    <n v="483016"/>
    <n v="68.03"/>
    <n v="271578.11"/>
    <n v="267534.59000000003"/>
    <n v="154403"/>
    <s v=""/>
    <x v="1260"/>
    <s v="X"/>
    <n v="0"/>
    <s v="@FM@"/>
    <s v="76"/>
    <s v=""/>
    <s v="305394199"/>
    <s v="130,850.00"/>
    <s v="רבקה פרנסה"/>
    <n v="154403"/>
    <d v="2019-11-24T00:00:00"/>
    <d v="2026-12-31T00:00:00"/>
    <n v="85"/>
    <n v="68"/>
    <n v="16"/>
    <n v="68.03"/>
    <n v="0.8"/>
    <x v="1"/>
    <x v="1"/>
  </r>
  <r>
    <m/>
    <m/>
    <x v="1375"/>
    <x v="2"/>
    <s v="0800"/>
    <s v=""/>
    <d v="2023-08-06T00:00:00"/>
    <m/>
    <m/>
    <m/>
    <s v="42494450"/>
    <s v="סייפטי כספות ומיגון בע&quot;מ"/>
    <s v="516690872"/>
    <s v="3"/>
    <n v="45548"/>
    <s v="ILS"/>
    <n v="45548"/>
    <n v="56.26"/>
    <n v="25453.200000000001"/>
    <n v="25453.200000000001"/>
    <n v="19924.3"/>
    <s v=""/>
    <x v="1261"/>
    <s v=""/>
    <n v="0"/>
    <s v="@FM@"/>
    <s v="23"/>
    <s v="57"/>
    <s v="305394199"/>
    <s v=""/>
    <s v="אביעד רהב"/>
    <n v="19924.3"/>
    <d v="2023-08-06T00:00:00"/>
    <d v="2025-12-31T00:00:00"/>
    <n v="28"/>
    <n v="23"/>
    <n v="4"/>
    <n v="56.26"/>
    <n v="0.8214285714285714"/>
    <x v="1"/>
    <x v="1"/>
  </r>
  <r>
    <m/>
    <m/>
    <x v="1376"/>
    <x v="2"/>
    <s v="0800"/>
    <s v=""/>
    <d v="2023-08-08T00:00:00"/>
    <m/>
    <m/>
    <m/>
    <s v="42424534"/>
    <s v="סקיורלי בע&quot;מ"/>
    <s v="515435105"/>
    <s v="3"/>
    <n v="2655"/>
    <s v="ILS"/>
    <n v="2655"/>
    <n v="0"/>
    <n v="0"/>
    <n v="0"/>
    <n v="2655"/>
    <s v=""/>
    <x v="1262"/>
    <s v=""/>
    <n v="0"/>
    <s v="@FM@"/>
    <s v="23"/>
    <s v="57"/>
    <s v="305394199"/>
    <s v=""/>
    <s v="חופית זהוראי"/>
    <n v="2655"/>
    <d v="2023-08-08T00:00:00"/>
    <d v="2025-12-31T00:00:00"/>
    <n v="28"/>
    <n v="23"/>
    <n v="4"/>
    <n v="0"/>
    <n v="0.8214285714285714"/>
    <x v="0"/>
    <x v="1"/>
  </r>
  <r>
    <m/>
    <m/>
    <x v="1377"/>
    <x v="4"/>
    <s v="0800"/>
    <s v=""/>
    <d v="2023-08-13T00:00:00"/>
    <d v="2020-07-28T00:00:00"/>
    <d v="2024-07-27T00:00:00"/>
    <m/>
    <s v="41081415"/>
    <s v="אור חוף דן"/>
    <s v=""/>
    <s v="3"/>
    <n v="24190"/>
    <s v="ILS"/>
    <n v="24190"/>
    <n v="27"/>
    <n v="6475.96"/>
    <n v="6005.61"/>
    <n v="17658.7"/>
    <s v=""/>
    <x v="1263"/>
    <s v="X"/>
    <n v="0"/>
    <s v="@FM@"/>
    <s v="76"/>
    <s v=""/>
    <s v="305394199"/>
    <s v=""/>
    <s v="עדי מרום"/>
    <n v="17658.7"/>
    <d v="2020-07-28T00:00:00"/>
    <d v="2024-07-27T00:00:00"/>
    <n v="47"/>
    <n v="60"/>
    <n v="-12"/>
    <n v="27"/>
    <n v="1.2765957446808511"/>
    <x v="0"/>
    <x v="1"/>
  </r>
  <r>
    <m/>
    <m/>
    <x v="1378"/>
    <x v="0"/>
    <s v="0800"/>
    <s v=""/>
    <d v="2023-08-17T00:00:00"/>
    <m/>
    <m/>
    <m/>
    <s v="40001103"/>
    <s v="קרביץ )4791( בעמ"/>
    <s v="510674039"/>
    <s v="3"/>
    <n v="1750.73"/>
    <s v="ILS"/>
    <n v="1750.73"/>
    <n v="81.93"/>
    <n v="1432.13"/>
    <n v="1588.03"/>
    <n v="368.54"/>
    <s v=""/>
    <x v="1264"/>
    <s v="X"/>
    <n v="0"/>
    <s v="@FM@"/>
    <s v="07"/>
    <s v=""/>
    <s v="305394199"/>
    <s v=""/>
    <s v="לי רון אמסלם"/>
    <n v="318.60000000000002"/>
    <d v="2023-08-17T00:00:00"/>
    <d v="2025-12-31T00:00:00"/>
    <n v="28"/>
    <n v="23"/>
    <n v="4"/>
    <n v="81.93"/>
    <n v="0.8214285714285714"/>
    <x v="1"/>
    <x v="1"/>
  </r>
  <r>
    <m/>
    <m/>
    <x v="1379"/>
    <x v="2"/>
    <s v="0800"/>
    <s v=""/>
    <d v="2023-08-20T00:00:00"/>
    <m/>
    <m/>
    <m/>
    <s v="40158862"/>
    <s v="ג'נסיס טורס בע&quot;מ"/>
    <s v="513225334"/>
    <s v="3"/>
    <n v="15128.07"/>
    <s v="ILS"/>
    <n v="15128.07"/>
    <n v="0"/>
    <n v="0"/>
    <n v="0"/>
    <n v="15128.07"/>
    <s v=""/>
    <x v="1265"/>
    <s v=""/>
    <n v="0"/>
    <s v="@FM@"/>
    <s v="23"/>
    <s v="57"/>
    <s v="305394199"/>
    <s v=""/>
    <s v="לימור ניזרי"/>
    <n v="15128.07"/>
    <d v="2023-08-20T00:00:00"/>
    <d v="2025-12-31T00:00:00"/>
    <n v="28"/>
    <n v="23"/>
    <n v="4"/>
    <n v="0"/>
    <n v="0.8214285714285714"/>
    <x v="0"/>
    <x v="1"/>
  </r>
  <r>
    <m/>
    <m/>
    <x v="1380"/>
    <x v="2"/>
    <s v="0800"/>
    <s v=""/>
    <d v="2023-08-21T00:00:00"/>
    <m/>
    <m/>
    <m/>
    <s v="42456640"/>
    <s v="גלקופ עדי"/>
    <s v="203120944"/>
    <s v="3"/>
    <n v="8400"/>
    <s v="ILS"/>
    <n v="8400"/>
    <n v="87.5"/>
    <n v="7350"/>
    <n v="7350"/>
    <n v="1050"/>
    <s v=""/>
    <x v="1266"/>
    <s v=""/>
    <n v="0"/>
    <s v="@FM@"/>
    <s v="23"/>
    <s v="57"/>
    <s v="305394199"/>
    <s v=""/>
    <s v="בריג'יט ברונשטיין"/>
    <n v="1050"/>
    <d v="2023-08-21T00:00:00"/>
    <d v="2025-12-31T00:00:00"/>
    <n v="28"/>
    <n v="23"/>
    <n v="4"/>
    <n v="87.5"/>
    <n v="0.8214285714285714"/>
    <x v="1"/>
    <x v="1"/>
  </r>
  <r>
    <m/>
    <m/>
    <x v="1381"/>
    <x v="2"/>
    <s v="0800"/>
    <s v=""/>
    <d v="2023-08-21T00:00:00"/>
    <d v="2019-11-24T00:00:00"/>
    <d v="2026-12-31T00:00:00"/>
    <m/>
    <s v="40251090"/>
    <s v="כהן אליהו"/>
    <s v="055691620"/>
    <s v="6"/>
    <n v="331390.46000000002"/>
    <s v="ILS"/>
    <n v="331390.46000000002"/>
    <n v="64.7"/>
    <n v="208663.46"/>
    <n v="209000.42"/>
    <n v="116997"/>
    <s v=""/>
    <x v="1267"/>
    <s v="X"/>
    <n v="0"/>
    <s v="@FM@"/>
    <s v="76"/>
    <s v=""/>
    <s v="305394199"/>
    <s v=" 99,150.00"/>
    <s v="רבקה פרנסה"/>
    <n v="116997"/>
    <d v="2019-11-24T00:00:00"/>
    <d v="2026-12-31T00:00:00"/>
    <n v="85"/>
    <n v="68"/>
    <n v="16"/>
    <n v="64.7"/>
    <n v="0.8"/>
    <x v="1"/>
    <x v="1"/>
  </r>
  <r>
    <m/>
    <m/>
    <x v="1382"/>
    <x v="2"/>
    <s v="0800"/>
    <s v=""/>
    <d v="2023-08-21T00:00:00"/>
    <d v="2019-11-24T00:00:00"/>
    <d v="2024-12-31T00:00:00"/>
    <m/>
    <s v="41089883"/>
    <s v="דודזון שמאמה אוולין"/>
    <s v="022934368"/>
    <s v="3"/>
    <n v="43589.2"/>
    <s v="ILS"/>
    <n v="43589.2"/>
    <n v="52.31"/>
    <n v="22847.75"/>
    <n v="24175.25"/>
    <n v="22038.05"/>
    <s v=""/>
    <x v="1268"/>
    <s v="X"/>
    <n v="0"/>
    <s v="@FM@"/>
    <s v="76"/>
    <s v=""/>
    <s v="305394199"/>
    <s v=" 17,577.50"/>
    <s v="רבקה פרנסה"/>
    <n v="20786.68"/>
    <d v="2019-11-24T00:00:00"/>
    <d v="2024-12-31T00:00:00"/>
    <n v="61"/>
    <n v="68"/>
    <n v="-7"/>
    <n v="52.31"/>
    <n v="1.1147540983606556"/>
    <x v="1"/>
    <x v="1"/>
  </r>
  <r>
    <m/>
    <m/>
    <x v="1383"/>
    <x v="2"/>
    <s v="0800"/>
    <s v=""/>
    <d v="2023-08-21T00:00:00"/>
    <d v="2019-11-24T00:00:00"/>
    <d v="2026-12-31T00:00:00"/>
    <m/>
    <s v="40960675"/>
    <s v="רבינסון חגית"/>
    <s v="024985632"/>
    <s v="6"/>
    <n v="185916.4"/>
    <s v="ILS"/>
    <n v="185916.4"/>
    <n v="36.590000000000003"/>
    <n v="58157.19"/>
    <n v="58157.19"/>
    <n v="117897.28"/>
    <s v=""/>
    <x v="1269"/>
    <s v="X"/>
    <n v="0"/>
    <s v="@FM@"/>
    <s v="76"/>
    <s v=""/>
    <s v="305394199"/>
    <s v=" 99,784.00"/>
    <s v="רבקה פרנסה"/>
    <n v="117897.28"/>
    <d v="2019-11-24T00:00:00"/>
    <d v="2026-12-31T00:00:00"/>
    <n v="85"/>
    <n v="68"/>
    <n v="16"/>
    <n v="36.590000000000003"/>
    <n v="0.8"/>
    <x v="0"/>
    <x v="1"/>
  </r>
  <r>
    <m/>
    <m/>
    <x v="1384"/>
    <x v="2"/>
    <s v="0800"/>
    <s v=""/>
    <d v="2023-08-21T00:00:00"/>
    <d v="2019-11-24T00:00:00"/>
    <d v="2026-12-31T00:00:00"/>
    <m/>
    <s v="40467520"/>
    <s v="שלז אפרת"/>
    <s v="027200963"/>
    <s v="1"/>
    <n v="126389.8"/>
    <s v="ILS"/>
    <n v="126389.8"/>
    <n v="37.03"/>
    <n v="43401.15"/>
    <n v="45928.35"/>
    <n v="79591"/>
    <s v=""/>
    <x v="1270"/>
    <s v="X"/>
    <n v="0"/>
    <s v="@FM@"/>
    <s v="76"/>
    <s v=""/>
    <s v="305394199"/>
    <s v=" 67,450.00"/>
    <s v="רבקה פרנסה"/>
    <n v="79591"/>
    <d v="2019-11-24T00:00:00"/>
    <d v="2026-12-31T00:00:00"/>
    <n v="85"/>
    <n v="68"/>
    <n v="16"/>
    <n v="37.03"/>
    <n v="0.8"/>
    <x v="0"/>
    <x v="1"/>
  </r>
  <r>
    <m/>
    <m/>
    <x v="1385"/>
    <x v="2"/>
    <s v="0800"/>
    <s v=""/>
    <d v="2023-08-21T00:00:00"/>
    <d v="2019-11-24T00:00:00"/>
    <d v="2026-12-31T00:00:00"/>
    <m/>
    <s v="42025666"/>
    <s v="יגאל יוסף שמאות בע&quot;מ"/>
    <s v="516124583"/>
    <s v="2"/>
    <n v="121587.2"/>
    <s v="ILS"/>
    <n v="121587.2"/>
    <n v="34.54"/>
    <n v="19573.52"/>
    <n v="20751.86"/>
    <n v="79591"/>
    <s v=""/>
    <x v="1269"/>
    <s v="X"/>
    <n v="0"/>
    <s v="@FM@"/>
    <s v="76"/>
    <s v=""/>
    <s v="305394199"/>
    <s v=" 67,450.00"/>
    <s v="רבקה פרנסה"/>
    <n v="79591"/>
    <d v="2019-11-24T00:00:00"/>
    <d v="2026-12-31T00:00:00"/>
    <n v="85"/>
    <n v="68"/>
    <n v="16"/>
    <n v="34.54"/>
    <n v="0.8"/>
    <x v="0"/>
    <x v="1"/>
  </r>
  <r>
    <m/>
    <m/>
    <x v="1386"/>
    <x v="2"/>
    <s v="0800"/>
    <s v=""/>
    <d v="2023-08-23T00:00:00"/>
    <m/>
    <m/>
    <m/>
    <s v="42006505"/>
    <s v="קרוצי אייל"/>
    <s v="024625287"/>
    <s v="3"/>
    <n v="440"/>
    <s v="ILS"/>
    <n v="440"/>
    <n v="0"/>
    <n v="0"/>
    <n v="0"/>
    <n v="440"/>
    <s v=""/>
    <x v="1271"/>
    <s v=""/>
    <n v="0"/>
    <s v="@FM@"/>
    <s v="23"/>
    <s v="57"/>
    <s v="305394199"/>
    <s v=""/>
    <s v=""/>
    <n v="440"/>
    <d v="2023-08-23T00:00:00"/>
    <d v="2025-12-31T00:00:00"/>
    <n v="28"/>
    <n v="23"/>
    <n v="4"/>
    <n v="0"/>
    <n v="0.8214285714285714"/>
    <x v="0"/>
    <x v="1"/>
  </r>
  <r>
    <m/>
    <m/>
    <x v="1387"/>
    <x v="2"/>
    <s v="0800"/>
    <s v=""/>
    <d v="2023-08-24T00:00:00"/>
    <m/>
    <m/>
    <m/>
    <s v="41108924"/>
    <s v="שמיר ישראל אליהו"/>
    <s v="054358486"/>
    <s v="3"/>
    <n v="25000"/>
    <s v="ILS"/>
    <n v="25000"/>
    <n v="20"/>
    <n v="5000"/>
    <n v="5000"/>
    <n v="20000"/>
    <s v=""/>
    <x v="1272"/>
    <s v=""/>
    <n v="0"/>
    <s v="@FM@"/>
    <s v="91"/>
    <s v=""/>
    <s v="305394199"/>
    <s v=""/>
    <s v=""/>
    <n v="20000"/>
    <d v="2023-08-24T00:00:00"/>
    <d v="2025-12-31T00:00:00"/>
    <n v="28"/>
    <n v="23"/>
    <n v="4"/>
    <n v="20"/>
    <n v="0.8214285714285714"/>
    <x v="0"/>
    <x v="1"/>
  </r>
  <r>
    <m/>
    <m/>
    <x v="1388"/>
    <x v="2"/>
    <s v="0800"/>
    <s v=""/>
    <d v="2023-08-24T00:00:00"/>
    <m/>
    <m/>
    <m/>
    <s v="41453136"/>
    <s v="הלוי אהוד"/>
    <s v="058293226"/>
    <s v="3"/>
    <n v="559.32000000000005"/>
    <s v="ILS"/>
    <n v="559.32000000000005"/>
    <n v="0"/>
    <n v="0"/>
    <n v="0"/>
    <n v="559.32000000000005"/>
    <s v=""/>
    <x v="1273"/>
    <s v=""/>
    <n v="0"/>
    <s v="@FM@"/>
    <s v="91"/>
    <s v=""/>
    <s v="305394199"/>
    <s v="474.00"/>
    <s v="אורטל מויאל"/>
    <n v="559.32000000000005"/>
    <d v="2023-08-24T00:00:00"/>
    <d v="2025-12-31T00:00:00"/>
    <n v="28"/>
    <n v="23"/>
    <n v="4"/>
    <n v="0"/>
    <n v="0.8214285714285714"/>
    <x v="0"/>
    <x v="1"/>
  </r>
  <r>
    <m/>
    <m/>
    <x v="1389"/>
    <x v="2"/>
    <s v="0800"/>
    <s v=""/>
    <d v="2023-08-27T00:00:00"/>
    <m/>
    <m/>
    <m/>
    <s v="40411214"/>
    <s v="אורות מלחה 2008 בע&quot;מ"/>
    <s v="514113836"/>
    <s v="3"/>
    <n v="1409.93"/>
    <s v="ILS"/>
    <n v="1409.93"/>
    <n v="0"/>
    <n v="0"/>
    <n v="0"/>
    <n v="1409.93"/>
    <s v=""/>
    <x v="1274"/>
    <s v=""/>
    <n v="0"/>
    <s v="@FM@"/>
    <s v="23"/>
    <s v="57"/>
    <s v="305394199"/>
    <s v=""/>
    <s v=""/>
    <n v="1409.93"/>
    <d v="2023-08-27T00:00:00"/>
    <d v="2025-12-31T00:00:00"/>
    <n v="28"/>
    <n v="23"/>
    <n v="4"/>
    <n v="0"/>
    <n v="0.8214285714285714"/>
    <x v="0"/>
    <x v="1"/>
  </r>
  <r>
    <m/>
    <m/>
    <x v="1390"/>
    <x v="0"/>
    <s v="0800"/>
    <s v=""/>
    <d v="2023-08-28T00:00:00"/>
    <m/>
    <m/>
    <m/>
    <s v="40952199"/>
    <s v="אולפני אסף בע&quot;מ"/>
    <s v="513842997"/>
    <s v="3"/>
    <n v="2683.32"/>
    <s v="ILS"/>
    <n v="2683.32"/>
    <n v="0"/>
    <n v="0"/>
    <n v="0"/>
    <n v="2683.32"/>
    <s v=""/>
    <x v="1275"/>
    <s v=""/>
    <n v="0"/>
    <s v="@FM@"/>
    <s v="23"/>
    <s v="57"/>
    <s v="305394199"/>
    <s v=""/>
    <s v="גלעד גור"/>
    <n v="2683.32"/>
    <d v="2023-08-28T00:00:00"/>
    <d v="2025-12-31T00:00:00"/>
    <n v="28"/>
    <n v="23"/>
    <n v="4"/>
    <n v="0"/>
    <n v="0.8214285714285714"/>
    <x v="0"/>
    <x v="1"/>
  </r>
  <r>
    <m/>
    <m/>
    <x v="1391"/>
    <x v="2"/>
    <s v="0800"/>
    <s v=""/>
    <d v="2023-08-28T00:00:00"/>
    <m/>
    <m/>
    <m/>
    <s v="40001374"/>
    <s v="נחשולים קיט ונופש בע&quot;מ"/>
    <s v="512066879"/>
    <s v="3"/>
    <n v="14735.31"/>
    <s v="ILS"/>
    <n v="14735.31"/>
    <n v="0"/>
    <n v="0"/>
    <n v="0"/>
    <n v="14735.31"/>
    <s v=""/>
    <x v="1276"/>
    <s v=""/>
    <n v="0"/>
    <s v="@FM@"/>
    <s v="23"/>
    <s v="57"/>
    <s v="305394199"/>
    <s v=""/>
    <s v="אליאנה טננבאום"/>
    <n v="14735.31"/>
    <d v="2023-08-28T00:00:00"/>
    <d v="2025-12-31T00:00:00"/>
    <n v="28"/>
    <n v="23"/>
    <n v="4"/>
    <n v="0"/>
    <n v="0.8214285714285714"/>
    <x v="0"/>
    <x v="1"/>
  </r>
  <r>
    <m/>
    <m/>
    <x v="1392"/>
    <x v="2"/>
    <s v="0800"/>
    <s v=""/>
    <d v="2023-08-28T00:00:00"/>
    <d v="2019-11-24T00:00:00"/>
    <d v="2026-12-31T00:00:00"/>
    <m/>
    <s v="41499085"/>
    <s v="מדע חברה לשמאות מקרקעין בע&quot;מ"/>
    <s v="515574325"/>
    <s v="3"/>
    <n v="716625.4"/>
    <s v="ILS"/>
    <n v="716625.4"/>
    <n v="96.16"/>
    <n v="661073.32999999996"/>
    <n v="660946.97"/>
    <n v="27541.200000000001"/>
    <s v=""/>
    <x v="1259"/>
    <s v="X"/>
    <n v="0"/>
    <s v="@FM@"/>
    <s v="76"/>
    <s v=""/>
    <s v="305394199"/>
    <s v=" 23,340.00"/>
    <s v="רבקה פרנסה"/>
    <n v="27541.200000000001"/>
    <d v="2019-11-24T00:00:00"/>
    <d v="2026-12-31T00:00:00"/>
    <n v="85"/>
    <n v="68"/>
    <n v="16"/>
    <n v="96.16"/>
    <n v="0.8"/>
    <x v="1"/>
    <x v="1"/>
  </r>
  <r>
    <m/>
    <m/>
    <x v="1393"/>
    <x v="2"/>
    <s v="0800"/>
    <s v=""/>
    <d v="2023-08-29T00:00:00"/>
    <m/>
    <m/>
    <m/>
    <s v="40001216"/>
    <s v="קרב - מועדון קליעה וירי בע&quot;מ"/>
    <s v="511233777"/>
    <s v="3"/>
    <n v="4808.5"/>
    <s v="ILS"/>
    <n v="4808.5"/>
    <n v="79.75"/>
    <n v="3802.5"/>
    <n v="3802.5"/>
    <n v="973.5"/>
    <s v=""/>
    <x v="1277"/>
    <s v=""/>
    <n v="0"/>
    <s v="@FM@"/>
    <s v="23"/>
    <s v="57"/>
    <s v="305394199"/>
    <s v=""/>
    <s v="רפי אזרך"/>
    <n v="973.5"/>
    <d v="2023-08-29T00:00:00"/>
    <d v="2025-12-31T00:00:00"/>
    <n v="28"/>
    <n v="23"/>
    <n v="4"/>
    <n v="79.75"/>
    <n v="0.8214285714285714"/>
    <x v="1"/>
    <x v="1"/>
  </r>
  <r>
    <m/>
    <m/>
    <x v="1394"/>
    <x v="2"/>
    <s v="0800"/>
    <s v=""/>
    <d v="2023-09-07T00:00:00"/>
    <m/>
    <m/>
    <m/>
    <s v="42093263"/>
    <s v="בירות שרונה תל אביב בע&quot;מ"/>
    <s v="515858652"/>
    <s v="3"/>
    <n v="1682.15"/>
    <s v="ILS"/>
    <n v="1682.15"/>
    <n v="0"/>
    <n v="0"/>
    <n v="0"/>
    <n v="1682.15"/>
    <s v=""/>
    <x v="1278"/>
    <s v=""/>
    <n v="0"/>
    <s v="@FM@"/>
    <s v="23"/>
    <s v="57"/>
    <s v="305394199"/>
    <s v=""/>
    <s v=""/>
    <n v="1682.15"/>
    <d v="2023-09-07T00:00:00"/>
    <d v="2025-12-31T00:00:00"/>
    <n v="27"/>
    <n v="22"/>
    <n v="4"/>
    <n v="0"/>
    <n v="0.81481481481481477"/>
    <x v="0"/>
    <x v="1"/>
  </r>
  <r>
    <m/>
    <m/>
    <x v="1395"/>
    <x v="2"/>
    <s v="0800"/>
    <s v=""/>
    <d v="2023-09-07T00:00:00"/>
    <m/>
    <m/>
    <m/>
    <s v="40243546"/>
    <s v="ברוך אדלר, עו&quot;ד ונוטריון"/>
    <s v="513272898"/>
    <s v="3"/>
    <n v="30000"/>
    <s v="ILS"/>
    <n v="30000"/>
    <n v="16.670000000000002"/>
    <n v="5000"/>
    <n v="5000"/>
    <n v="25000"/>
    <s v=""/>
    <x v="1279"/>
    <s v=""/>
    <n v="0"/>
    <s v="@FM@"/>
    <s v="91"/>
    <s v=""/>
    <s v="305394199"/>
    <s v=""/>
    <s v="עדי מרום"/>
    <n v="25000"/>
    <d v="2023-09-07T00:00:00"/>
    <d v="2025-12-31T00:00:00"/>
    <n v="27"/>
    <n v="22"/>
    <n v="4"/>
    <n v="16.670000000000002"/>
    <n v="0.81481481481481477"/>
    <x v="0"/>
    <x v="1"/>
  </r>
  <r>
    <m/>
    <m/>
    <x v="1396"/>
    <x v="2"/>
    <s v="0800"/>
    <s v=""/>
    <d v="2023-09-11T00:00:00"/>
    <m/>
    <m/>
    <m/>
    <s v="42093263"/>
    <s v="בירות שרונה תל אביב בע&quot;מ"/>
    <s v="515858652"/>
    <s v="3"/>
    <n v="2257.0700000000002"/>
    <s v="ILS"/>
    <n v="2257.0700000000002"/>
    <n v="0"/>
    <n v="0"/>
    <n v="0"/>
    <n v="2257.0700000000002"/>
    <s v=""/>
    <x v="1280"/>
    <s v=""/>
    <n v="0"/>
    <s v="@FM@"/>
    <s v="23"/>
    <s v="57"/>
    <s v="305394199"/>
    <s v=""/>
    <s v=""/>
    <n v="2257.0700000000002"/>
    <d v="2023-09-11T00:00:00"/>
    <d v="2025-12-31T00:00:00"/>
    <n v="27"/>
    <n v="22"/>
    <n v="4"/>
    <n v="0"/>
    <n v="0.81481481481481477"/>
    <x v="0"/>
    <x v="1"/>
  </r>
  <r>
    <m/>
    <m/>
    <x v="1397"/>
    <x v="2"/>
    <s v="0800"/>
    <s v=""/>
    <d v="2023-09-11T00:00:00"/>
    <m/>
    <m/>
    <m/>
    <s v="41401023"/>
    <s v="ת.ל. אספרסו - בר בע&quot;מ"/>
    <s v="513624049"/>
    <s v="3"/>
    <n v="2170.4"/>
    <s v="ILS"/>
    <n v="2170.4"/>
    <n v="0"/>
    <n v="0"/>
    <n v="0"/>
    <n v="2170.4"/>
    <s v=""/>
    <x v="1281"/>
    <s v=""/>
    <n v="0"/>
    <s v="@FM@"/>
    <s v="23"/>
    <s v="57"/>
    <s v="305394199"/>
    <s v=""/>
    <s v="גלעד גור"/>
    <n v="2170.4"/>
    <d v="2023-09-11T00:00:00"/>
    <d v="2025-12-31T00:00:00"/>
    <n v="27"/>
    <n v="22"/>
    <n v="4"/>
    <n v="0"/>
    <n v="0.81481481481481477"/>
    <x v="0"/>
    <x v="1"/>
  </r>
  <r>
    <m/>
    <m/>
    <x v="1398"/>
    <x v="2"/>
    <s v="0800"/>
    <s v=""/>
    <d v="2023-09-13T00:00:00"/>
    <m/>
    <m/>
    <m/>
    <s v="42420029"/>
    <s v="טוקטוק אלונה קדמה בע&quot;מ"/>
    <s v="516538006"/>
    <s v="3"/>
    <n v="14371.67"/>
    <s v="ILS"/>
    <n v="14371.67"/>
    <n v="0"/>
    <n v="0"/>
    <n v="0"/>
    <n v="14371.67"/>
    <s v=""/>
    <x v="1282"/>
    <s v=""/>
    <n v="0"/>
    <s v="@FM@"/>
    <s v="23"/>
    <s v="57"/>
    <s v="305394199"/>
    <s v=""/>
    <s v="מיכל גולד"/>
    <n v="14371.67"/>
    <d v="2023-09-13T00:00:00"/>
    <d v="2025-12-31T00:00:00"/>
    <n v="27"/>
    <n v="22"/>
    <n v="4"/>
    <n v="0"/>
    <n v="0.81481481481481477"/>
    <x v="0"/>
    <x v="1"/>
  </r>
  <r>
    <m/>
    <m/>
    <x v="1399"/>
    <x v="2"/>
    <s v="0800"/>
    <s v=""/>
    <d v="2023-09-13T00:00:00"/>
    <m/>
    <m/>
    <m/>
    <s v="40009262"/>
    <s v="אל-גו תים בע&quot;מ"/>
    <s v="511749681"/>
    <s v="3"/>
    <n v="3917.6"/>
    <s v="ILS"/>
    <n v="3917.6"/>
    <n v="0"/>
    <n v="0"/>
    <n v="0"/>
    <n v="3917.6"/>
    <s v=""/>
    <x v="1283"/>
    <s v=""/>
    <n v="0"/>
    <s v="@FM@"/>
    <s v="23"/>
    <s v="57"/>
    <s v="305394199"/>
    <s v=""/>
    <s v="ניר הרוש"/>
    <n v="3917.6"/>
    <d v="2023-09-13T00:00:00"/>
    <d v="2025-12-31T00:00:00"/>
    <n v="27"/>
    <n v="22"/>
    <n v="4"/>
    <n v="0"/>
    <n v="0.81481481481481477"/>
    <x v="0"/>
    <x v="1"/>
  </r>
  <r>
    <m/>
    <m/>
    <x v="1400"/>
    <x v="2"/>
    <s v="0800"/>
    <s v=""/>
    <d v="2023-09-13T00:00:00"/>
    <m/>
    <m/>
    <m/>
    <s v="42523677"/>
    <s v="בליזובסקי אמיר"/>
    <s v="208241620"/>
    <s v="3"/>
    <n v="2000"/>
    <s v="ILS"/>
    <n v="2000"/>
    <n v="0"/>
    <n v="0"/>
    <n v="0"/>
    <n v="2000"/>
    <s v=""/>
    <x v="1284"/>
    <s v=""/>
    <n v="0"/>
    <s v="@FM@"/>
    <s v="23"/>
    <s v="57"/>
    <s v="305394199"/>
    <s v=""/>
    <s v="רונית הראל"/>
    <n v="2000"/>
    <d v="2023-09-13T00:00:00"/>
    <d v="2025-12-31T00:00:00"/>
    <n v="27"/>
    <n v="22"/>
    <n v="4"/>
    <n v="0"/>
    <n v="0.81481481481481477"/>
    <x v="0"/>
    <x v="1"/>
  </r>
  <r>
    <m/>
    <m/>
    <x v="1401"/>
    <x v="2"/>
    <s v="0800"/>
    <s v=""/>
    <d v="2023-09-14T00:00:00"/>
    <m/>
    <m/>
    <m/>
    <s v="41089308"/>
    <s v="אקס.אנג'וי אירועים והפקות בע&quot;מ"/>
    <s v="514920974"/>
    <s v="3"/>
    <n v="5038.6000000000004"/>
    <s v="ILS"/>
    <n v="5038.6000000000004"/>
    <n v="0"/>
    <n v="0"/>
    <n v="0"/>
    <n v="5038.6000000000004"/>
    <s v=""/>
    <x v="1285"/>
    <s v=""/>
    <n v="0"/>
    <s v="@FM@"/>
    <s v="23"/>
    <s v="57"/>
    <s v="305394199"/>
    <s v=""/>
    <s v="נעמה נעמי שלום שמואל"/>
    <n v="5038.6000000000004"/>
    <d v="2023-09-14T00:00:00"/>
    <d v="2025-12-31T00:00:00"/>
    <n v="27"/>
    <n v="22"/>
    <n v="4"/>
    <n v="0"/>
    <n v="0.81481481481481477"/>
    <x v="0"/>
    <x v="1"/>
  </r>
  <r>
    <m/>
    <m/>
    <x v="1402"/>
    <x v="0"/>
    <s v="0800"/>
    <s v=""/>
    <d v="2023-09-26T00:00:00"/>
    <m/>
    <m/>
    <m/>
    <s v="40001103"/>
    <s v="קרביץ )4791( בעמ"/>
    <s v="510674039"/>
    <s v="3"/>
    <n v="4703.63"/>
    <s v="ILS"/>
    <n v="4703.63"/>
    <n v="55.59"/>
    <n v="2606.1799999999998"/>
    <n v="2888.38"/>
    <n v="2426.19"/>
    <s v=""/>
    <x v="1286"/>
    <s v="X"/>
    <n v="0"/>
    <s v="@FM@"/>
    <s v="07"/>
    <s v=""/>
    <s v="305394199"/>
    <s v=""/>
    <s v="רבקה פרנסה"/>
    <n v="2097.4499999999998"/>
    <d v="2023-09-26T00:00:00"/>
    <d v="2025-12-31T00:00:00"/>
    <n v="27"/>
    <n v="22"/>
    <n v="4"/>
    <n v="55.59"/>
    <n v="0.81481481481481477"/>
    <x v="1"/>
    <x v="1"/>
  </r>
  <r>
    <m/>
    <m/>
    <x v="1403"/>
    <x v="2"/>
    <s v="0800"/>
    <s v=""/>
    <d v="2023-09-26T00:00:00"/>
    <m/>
    <m/>
    <m/>
    <s v="40329107"/>
    <s v="דיואני סאלח"/>
    <s v="034933762"/>
    <s v="3"/>
    <n v="18216"/>
    <s v="ILS"/>
    <n v="18216"/>
    <n v="17.649999999999999"/>
    <n v="3216"/>
    <n v="3216"/>
    <n v="15000"/>
    <s v=""/>
    <x v="1287"/>
    <s v=""/>
    <n v="0"/>
    <s v="@FM@"/>
    <s v="91"/>
    <s v=""/>
    <s v="305394199"/>
    <s v=""/>
    <s v="עדי מרום"/>
    <n v="15000"/>
    <d v="2023-09-26T00:00:00"/>
    <d v="2025-12-31T00:00:00"/>
    <n v="27"/>
    <n v="22"/>
    <n v="4"/>
    <n v="17.649999999999999"/>
    <n v="0.81481481481481477"/>
    <x v="0"/>
    <x v="1"/>
  </r>
  <r>
    <m/>
    <m/>
    <x v="1404"/>
    <x v="2"/>
    <s v="0800"/>
    <s v=""/>
    <d v="2023-09-26T00:00:00"/>
    <d v="2023-08-14T00:00:00"/>
    <d v="2026-08-13T00:00:00"/>
    <m/>
    <s v="40014559"/>
    <s v="סיני אמיר"/>
    <s v="059587154"/>
    <s v="3"/>
    <n v="25511.599999999999"/>
    <s v="ILS"/>
    <n v="25511.599999999999"/>
    <n v="20.04"/>
    <n v="5111.12"/>
    <n v="5112.29"/>
    <n v="20399.310000000001"/>
    <s v=""/>
    <x v="1288"/>
    <s v="X"/>
    <n v="0"/>
    <s v="@FM@"/>
    <s v="76"/>
    <s v=""/>
    <s v="305394199"/>
    <s v=" 17,260.21"/>
    <s v="לימור ניזרי"/>
    <n v="20399.310000000001"/>
    <d v="2023-08-14T00:00:00"/>
    <d v="2026-08-13T00:00:00"/>
    <n v="35"/>
    <n v="23"/>
    <n v="12"/>
    <n v="20.04"/>
    <n v="0.65714285714285714"/>
    <x v="1"/>
    <x v="1"/>
  </r>
  <r>
    <m/>
    <m/>
    <x v="1405"/>
    <x v="4"/>
    <s v="0800"/>
    <s v=""/>
    <d v="2023-09-26T00:00:00"/>
    <d v="2023-08-14T00:00:00"/>
    <d v="2026-08-13T00:00:00"/>
    <m/>
    <s v="42354491"/>
    <s v="ולנסי חנה"/>
    <s v=""/>
    <s v="3"/>
    <n v="36285"/>
    <s v="ILS"/>
    <n v="36285"/>
    <n v="89.11"/>
    <n v="32152.33"/>
    <n v="32152.33"/>
    <n v="3950.23"/>
    <s v=""/>
    <x v="1289"/>
    <s v="X"/>
    <n v="0"/>
    <s v="@FM@"/>
    <s v="76"/>
    <s v=""/>
    <s v="305394199"/>
    <s v=""/>
    <s v="לימור ניזרי"/>
    <n v="3950.23"/>
    <d v="2023-08-14T00:00:00"/>
    <d v="2026-08-13T00:00:00"/>
    <n v="35"/>
    <n v="23"/>
    <n v="12"/>
    <n v="89.11"/>
    <n v="0.65714285714285714"/>
    <x v="1"/>
    <x v="1"/>
  </r>
  <r>
    <m/>
    <m/>
    <x v="1406"/>
    <x v="0"/>
    <s v="0800"/>
    <s v=""/>
    <d v="2023-09-27T00:00:00"/>
    <m/>
    <m/>
    <m/>
    <s v="40158741"/>
    <s v="מקום. ערכים ויוזמות - אדם בנוף בע&quot;מ"/>
    <s v="511926479"/>
    <s v="3"/>
    <n v="21957.31"/>
    <s v="ILS"/>
    <n v="21957.31"/>
    <n v="0"/>
    <n v="0"/>
    <n v="0"/>
    <n v="21957.31"/>
    <s v=""/>
    <x v="1290"/>
    <s v=""/>
    <n v="0"/>
    <s v="@FM@"/>
    <s v="07"/>
    <s v=""/>
    <s v="305394199"/>
    <s v=""/>
    <s v="קמר אבו אל הוא"/>
    <n v="21957.31"/>
    <d v="2023-09-27T00:00:00"/>
    <d v="2025-12-31T00:00:00"/>
    <n v="27"/>
    <n v="22"/>
    <n v="4"/>
    <n v="0"/>
    <n v="0.81481481481481477"/>
    <x v="0"/>
    <x v="1"/>
  </r>
  <r>
    <m/>
    <m/>
    <x v="1407"/>
    <x v="2"/>
    <s v="0800"/>
    <s v=""/>
    <d v="2023-10-12T00:00:00"/>
    <m/>
    <m/>
    <m/>
    <s v="41448450"/>
    <s v="קלעי, רוזן ושות', משרד"/>
    <s v="558249702"/>
    <s v="3"/>
    <n v="30588"/>
    <s v="ILS"/>
    <n v="30588"/>
    <n v="67.31"/>
    <n v="20588"/>
    <n v="20588"/>
    <n v="10000"/>
    <s v=""/>
    <x v="1291"/>
    <s v=""/>
    <n v="0"/>
    <s v="@FM@"/>
    <s v="91"/>
    <s v=""/>
    <s v="305394199"/>
    <s v=""/>
    <s v="עדי מרום"/>
    <n v="10000"/>
    <d v="2023-10-12T00:00:00"/>
    <d v="2025-12-31T00:00:00"/>
    <n v="26"/>
    <n v="21"/>
    <n v="4"/>
    <n v="67.31"/>
    <n v="0.80769230769230771"/>
    <x v="1"/>
    <x v="1"/>
  </r>
  <r>
    <m/>
    <m/>
    <x v="1408"/>
    <x v="0"/>
    <s v="0800"/>
    <s v=""/>
    <d v="2023-10-19T00:00:00"/>
    <d v="2024-01-01T00:00:00"/>
    <d v="2025-12-31T00:00:00"/>
    <m/>
    <s v="40182094"/>
    <s v="גילת טלקום בע&quot;מ"/>
    <s v="511784498"/>
    <s v="3"/>
    <n v="111538.04"/>
    <s v="ILS"/>
    <n v="111538.04"/>
    <n v="68.22"/>
    <n v="65576.98"/>
    <n v="75644.88"/>
    <n v="46674.93"/>
    <s v=""/>
    <x v="1292"/>
    <s v="X"/>
    <n v="0"/>
    <s v="@FM@"/>
    <s v="07"/>
    <s v=""/>
    <s v="305394199"/>
    <s v=""/>
    <s v="רפי אזרך"/>
    <n v="45728.91"/>
    <d v="2024-01-01T00:00:00"/>
    <d v="2025-12-31T00:00:00"/>
    <n v="23"/>
    <n v="19"/>
    <n v="4"/>
    <n v="68.22"/>
    <n v="0.82608695652173914"/>
    <x v="1"/>
    <x v="1"/>
  </r>
  <r>
    <m/>
    <m/>
    <x v="1409"/>
    <x v="2"/>
    <s v="0800"/>
    <s v=""/>
    <d v="2023-10-22T00:00:00"/>
    <d v="2023-06-28T00:00:00"/>
    <d v="2026-06-27T00:00:00"/>
    <m/>
    <s v="41158326"/>
    <s v="יחזקאל-להט אסנת"/>
    <s v="013238597"/>
    <s v="3"/>
    <n v="9840"/>
    <s v="ILS"/>
    <n v="9840"/>
    <n v="60.42"/>
    <n v="5740"/>
    <n v="5740"/>
    <n v="3895"/>
    <s v=""/>
    <x v="1293"/>
    <s v="X"/>
    <n v="0"/>
    <s v="@FM@"/>
    <s v="76"/>
    <s v=""/>
    <s v="305394199"/>
    <s v="  3,895.00"/>
    <s v="אפרת מצליח"/>
    <n v="3895"/>
    <d v="2023-06-28T00:00:00"/>
    <d v="2026-06-27T00:00:00"/>
    <n v="35"/>
    <n v="25"/>
    <n v="10"/>
    <n v="60.42"/>
    <n v="0.7142857142857143"/>
    <x v="1"/>
    <x v="1"/>
  </r>
  <r>
    <m/>
    <m/>
    <x v="1410"/>
    <x v="2"/>
    <s v="0800"/>
    <s v=""/>
    <d v="2023-10-24T00:00:00"/>
    <d v="2023-06-28T00:00:00"/>
    <d v="2026-06-27T00:00:00"/>
    <m/>
    <s v="41183830"/>
    <s v="גנור אורן"/>
    <s v="033296096"/>
    <s v="3"/>
    <n v="9840"/>
    <s v="ILS"/>
    <n v="9840"/>
    <n v="43.75"/>
    <n v="2050"/>
    <n v="2050"/>
    <n v="5535"/>
    <s v=""/>
    <x v="1293"/>
    <s v="X"/>
    <n v="0"/>
    <s v="@FM@"/>
    <s v="76"/>
    <s v=""/>
    <s v="305394199"/>
    <s v="  5,535.00"/>
    <s v="אפרת מצליח"/>
    <n v="5535"/>
    <d v="2023-06-28T00:00:00"/>
    <d v="2026-06-27T00:00:00"/>
    <n v="35"/>
    <n v="25"/>
    <n v="10"/>
    <n v="43.75"/>
    <n v="0.7142857142857143"/>
    <x v="1"/>
    <x v="1"/>
  </r>
  <r>
    <m/>
    <m/>
    <x v="1411"/>
    <x v="2"/>
    <s v="0800"/>
    <s v=""/>
    <d v="2023-10-24T00:00:00"/>
    <d v="2023-06-28T00:00:00"/>
    <d v="2026-06-27T00:00:00"/>
    <m/>
    <s v="40182665"/>
    <s v="גורארי ולדיסלאב"/>
    <s v="305907321"/>
    <s v="3"/>
    <n v="4305"/>
    <s v="ILS"/>
    <n v="4305"/>
    <n v="30.95"/>
    <n v="1332.5"/>
    <n v="1332.5"/>
    <n v="2972.5"/>
    <s v=""/>
    <x v="1293"/>
    <s v="X"/>
    <n v="0"/>
    <s v="@FM@"/>
    <s v="76"/>
    <s v=""/>
    <s v="305394199"/>
    <s v="  2,972.50"/>
    <s v="אפרת מצליח"/>
    <n v="2972.5"/>
    <d v="2023-06-28T00:00:00"/>
    <d v="2026-06-27T00:00:00"/>
    <n v="35"/>
    <n v="25"/>
    <n v="10"/>
    <n v="30.95"/>
    <n v="0.7142857142857143"/>
    <x v="1"/>
    <x v="1"/>
  </r>
  <r>
    <m/>
    <m/>
    <x v="1412"/>
    <x v="2"/>
    <s v="0800"/>
    <s v=""/>
    <d v="2023-10-24T00:00:00"/>
    <d v="2023-06-28T00:00:00"/>
    <d v="2026-06-27T00:00:00"/>
    <m/>
    <s v="40203293"/>
    <s v="פרידמן אלכסנדר"/>
    <s v=""/>
    <s v="3"/>
    <n v="8610"/>
    <s v="ILS"/>
    <n v="8610"/>
    <n v="90.48"/>
    <n v="7380"/>
    <n v="7380"/>
    <n v="820"/>
    <s v=""/>
    <x v="1293"/>
    <s v="X"/>
    <n v="0"/>
    <s v="@FM@"/>
    <s v="76"/>
    <s v=""/>
    <s v="305394199"/>
    <s v="820.00"/>
    <s v="אפרת מצליח"/>
    <n v="820"/>
    <d v="2023-06-28T00:00:00"/>
    <d v="2026-06-27T00:00:00"/>
    <n v="35"/>
    <n v="25"/>
    <n v="10"/>
    <n v="90.48"/>
    <n v="0.7142857142857143"/>
    <x v="1"/>
    <x v="1"/>
  </r>
  <r>
    <m/>
    <m/>
    <x v="1413"/>
    <x v="2"/>
    <s v="0800"/>
    <s v=""/>
    <d v="2023-10-24T00:00:00"/>
    <d v="2023-06-28T00:00:00"/>
    <d v="2026-06-27T00:00:00"/>
    <m/>
    <s v="41476640"/>
    <s v="קרמר אסתר"/>
    <s v="033942426"/>
    <s v="3"/>
    <n v="8610"/>
    <s v="ILS"/>
    <n v="8610"/>
    <n v="83.33"/>
    <n v="6765"/>
    <n v="6765"/>
    <n v="1435"/>
    <s v=""/>
    <x v="1293"/>
    <s v="X"/>
    <n v="0"/>
    <s v="@FM@"/>
    <s v="76"/>
    <s v=""/>
    <s v="305394199"/>
    <s v="  1,435.00"/>
    <s v="אפרת מצליח"/>
    <n v="1435"/>
    <d v="2023-06-28T00:00:00"/>
    <d v="2026-06-27T00:00:00"/>
    <n v="35"/>
    <n v="25"/>
    <n v="10"/>
    <n v="83.33"/>
    <n v="0.7142857142857143"/>
    <x v="1"/>
    <x v="1"/>
  </r>
  <r>
    <m/>
    <m/>
    <x v="1414"/>
    <x v="4"/>
    <s v="0800"/>
    <s v=""/>
    <d v="2023-10-24T00:00:00"/>
    <d v="2023-06-28T00:00:00"/>
    <d v="2026-06-27T00:00:00"/>
    <m/>
    <s v="40163218"/>
    <s v="לביא גלית פולט"/>
    <s v=""/>
    <s v="3"/>
    <n v="11568.15"/>
    <s v="ILS"/>
    <n v="11568.15"/>
    <n v="43.75"/>
    <n v="5036.87"/>
    <n v="5036.87"/>
    <n v="6531.3"/>
    <s v=""/>
    <x v="1293"/>
    <s v="X"/>
    <n v="0"/>
    <s v="@FM@"/>
    <s v="76"/>
    <s v=""/>
    <s v="305394199"/>
    <s v=""/>
    <s v="אפרת מצליח"/>
    <n v="6531.3"/>
    <d v="2023-06-28T00:00:00"/>
    <d v="2026-06-27T00:00:00"/>
    <n v="35"/>
    <n v="25"/>
    <n v="10"/>
    <n v="43.75"/>
    <n v="0.7142857142857143"/>
    <x v="1"/>
    <x v="1"/>
  </r>
  <r>
    <m/>
    <m/>
    <x v="1415"/>
    <x v="2"/>
    <s v="0800"/>
    <s v=""/>
    <d v="2023-10-24T00:00:00"/>
    <d v="2023-09-26T00:00:00"/>
    <d v="2026-09-25T00:00:00"/>
    <m/>
    <s v="41062893"/>
    <s v="מנדל ניר"/>
    <s v="036954279"/>
    <s v="3"/>
    <n v="90558.75"/>
    <s v="ILS"/>
    <n v="90558.75"/>
    <n v="58.87"/>
    <n v="51333.77"/>
    <n v="51317.46"/>
    <n v="37248.080000000002"/>
    <s v=""/>
    <x v="1294"/>
    <s v="X"/>
    <n v="0"/>
    <s v="@FM@"/>
    <s v="76"/>
    <s v=""/>
    <s v="305394199"/>
    <s v=" 31,379.35"/>
    <s v="אורטל מויאל"/>
    <n v="37248.080000000002"/>
    <d v="2023-09-26T00:00:00"/>
    <d v="2026-09-25T00:00:00"/>
    <n v="35"/>
    <n v="22"/>
    <n v="13"/>
    <n v="58.87"/>
    <n v="0.62857142857142856"/>
    <x v="1"/>
    <x v="1"/>
  </r>
  <r>
    <m/>
    <m/>
    <x v="1416"/>
    <x v="0"/>
    <s v="0800"/>
    <s v=""/>
    <d v="2023-10-26T00:00:00"/>
    <m/>
    <m/>
    <m/>
    <s v="40003692"/>
    <s v="טופ-ליין יבוא ושיווק רהיטים בע&quot;מ"/>
    <s v="511613564"/>
    <s v="3"/>
    <n v="5430.49"/>
    <s v="ILS"/>
    <n v="5430.49"/>
    <n v="85.29"/>
    <n v="4614.49"/>
    <n v="4264.6499999999996"/>
    <n v="764.74"/>
    <s v=""/>
    <x v="1295"/>
    <s v="X"/>
    <n v="0"/>
    <s v="@FM@"/>
    <s v="07"/>
    <s v=""/>
    <s v="305394199"/>
    <s v=""/>
    <s v="יהודית שטייגנברגר"/>
    <n v="802.4"/>
    <d v="2023-10-26T00:00:00"/>
    <d v="2025-12-31T00:00:00"/>
    <n v="26"/>
    <n v="21"/>
    <n v="4"/>
    <n v="85.29"/>
    <n v="0.80769230769230771"/>
    <x v="1"/>
    <x v="1"/>
  </r>
  <r>
    <m/>
    <m/>
    <x v="1417"/>
    <x v="2"/>
    <s v="0800"/>
    <s v=""/>
    <d v="2023-10-26T00:00:00"/>
    <d v="2023-06-28T00:00:00"/>
    <d v="2026-06-27T00:00:00"/>
    <m/>
    <s v="40309981"/>
    <s v="גפן מיה"/>
    <s v="029614914"/>
    <s v="3"/>
    <n v="11611.2"/>
    <s v="ILS"/>
    <n v="11611.2"/>
    <n v="66.67"/>
    <n v="7457.92"/>
    <n v="7457.92"/>
    <n v="3870.4"/>
    <s v=""/>
    <x v="1293"/>
    <s v="X"/>
    <n v="0"/>
    <s v="@FM@"/>
    <s v="76"/>
    <s v=""/>
    <s v="305394199"/>
    <s v="  3,280.00"/>
    <s v="אפרת מצליח"/>
    <n v="3870.4"/>
    <d v="2023-06-28T00:00:00"/>
    <d v="2026-06-27T00:00:00"/>
    <n v="35"/>
    <n v="25"/>
    <n v="10"/>
    <n v="66.67"/>
    <n v="0.7142857142857143"/>
    <x v="1"/>
    <x v="1"/>
  </r>
  <r>
    <m/>
    <m/>
    <x v="1418"/>
    <x v="2"/>
    <s v="0800"/>
    <s v=""/>
    <d v="2023-10-26T00:00:00"/>
    <d v="2023-06-28T00:00:00"/>
    <d v="2026-06-27T00:00:00"/>
    <m/>
    <s v="40192483"/>
    <s v="שבירו מירב"/>
    <s v="024675159"/>
    <s v="3"/>
    <n v="9430"/>
    <s v="ILS"/>
    <n v="9430"/>
    <n v="63.04"/>
    <n v="4407.5"/>
    <n v="4407.5"/>
    <n v="3485"/>
    <s v=""/>
    <x v="1293"/>
    <s v="X"/>
    <n v="0"/>
    <s v="@FM@"/>
    <s v="76"/>
    <s v=""/>
    <s v="305394199"/>
    <s v="  3,485.00"/>
    <s v="אפרת מצליח"/>
    <n v="3485"/>
    <d v="2023-06-28T00:00:00"/>
    <d v="2026-06-27T00:00:00"/>
    <n v="35"/>
    <n v="25"/>
    <n v="10"/>
    <n v="63.04"/>
    <n v="0.7142857142857143"/>
    <x v="1"/>
    <x v="1"/>
  </r>
  <r>
    <m/>
    <m/>
    <x v="1419"/>
    <x v="4"/>
    <s v="0800"/>
    <s v=""/>
    <d v="2023-10-30T00:00:00"/>
    <d v="2023-08-28T00:00:00"/>
    <d v="2026-08-27T00:00:00"/>
    <m/>
    <s v="40011391"/>
    <s v="יבלונקה חנה נעמי"/>
    <s v="050169457"/>
    <s v="3"/>
    <n v="14391"/>
    <s v="ILS"/>
    <n v="14391"/>
    <n v="0"/>
    <n v="0"/>
    <n v="0"/>
    <n v="14391"/>
    <s v=""/>
    <x v="1296"/>
    <s v="X"/>
    <n v="0"/>
    <s v="@FM@"/>
    <s v="76"/>
    <s v=""/>
    <s v="305394199"/>
    <s v=""/>
    <s v="אורטל מויאל"/>
    <n v="14391"/>
    <d v="2023-08-28T00:00:00"/>
    <d v="2026-08-27T00:00:00"/>
    <n v="35"/>
    <n v="23"/>
    <n v="12"/>
    <n v="0"/>
    <n v="0.65714285714285714"/>
    <x v="0"/>
    <x v="1"/>
  </r>
  <r>
    <m/>
    <m/>
    <x v="1420"/>
    <x v="2"/>
    <s v="0800"/>
    <s v=""/>
    <d v="2023-10-30T00:00:00"/>
    <d v="2023-06-06T00:00:00"/>
    <d v="2026-06-05T00:00:00"/>
    <m/>
    <s v="40015224"/>
    <s v="מודריק עודד"/>
    <s v="005704135"/>
    <s v="3"/>
    <n v="10856"/>
    <s v="ILS"/>
    <n v="10856"/>
    <n v="33.46"/>
    <n v="3632.85"/>
    <n v="3632.85"/>
    <n v="7223.15"/>
    <s v=""/>
    <x v="1297"/>
    <s v="X"/>
    <n v="0"/>
    <s v="@FM@"/>
    <s v="76"/>
    <s v=""/>
    <s v="305394199"/>
    <s v="  6,095.00"/>
    <s v="אורטל מויאל"/>
    <n v="7223.15"/>
    <d v="2023-06-06T00:00:00"/>
    <d v="2026-06-05T00:00:00"/>
    <n v="35"/>
    <n v="25"/>
    <n v="10"/>
    <n v="33.46"/>
    <n v="0.7142857142857143"/>
    <x v="1"/>
    <x v="1"/>
  </r>
  <r>
    <m/>
    <m/>
    <x v="1421"/>
    <x v="2"/>
    <s v="0800"/>
    <s v=""/>
    <d v="2023-10-31T00:00:00"/>
    <d v="2023-09-20T00:00:00"/>
    <d v="2026-09-19T00:00:00"/>
    <m/>
    <s v="41003846"/>
    <s v="אגמון זיו"/>
    <s v="200116424"/>
    <s v="3"/>
    <n v="14514"/>
    <s v="ILS"/>
    <n v="14514"/>
    <n v="22.31"/>
    <n v="3237.99"/>
    <n v="3237.99"/>
    <n v="11276.01"/>
    <s v=""/>
    <x v="1296"/>
    <s v="X"/>
    <n v="0"/>
    <s v="@FM@"/>
    <s v="76"/>
    <s v=""/>
    <s v="305394199"/>
    <s v="  9,532.50"/>
    <s v="אורטל מויאל"/>
    <n v="11276.01"/>
    <d v="2023-09-20T00:00:00"/>
    <d v="2026-09-19T00:00:00"/>
    <n v="35"/>
    <n v="22"/>
    <n v="13"/>
    <n v="22.31"/>
    <n v="0.62857142857142856"/>
    <x v="1"/>
    <x v="1"/>
  </r>
  <r>
    <m/>
    <m/>
    <x v="1422"/>
    <x v="2"/>
    <s v="0800"/>
    <s v=""/>
    <d v="2023-10-31T00:00:00"/>
    <d v="2023-06-28T00:00:00"/>
    <d v="2026-06-27T00:00:00"/>
    <m/>
    <s v="40140357"/>
    <s v="אנוש - העמותה הישראלית לבריאות הנפש"/>
    <s v=""/>
    <s v="3"/>
    <n v="9430"/>
    <s v="ILS"/>
    <n v="9430"/>
    <n v="45.65"/>
    <n v="1947.5"/>
    <n v="1947.5"/>
    <n v="5125"/>
    <s v=""/>
    <x v="1293"/>
    <s v="X"/>
    <n v="0"/>
    <s v="@FM@"/>
    <s v="76"/>
    <s v=""/>
    <s v="305394199"/>
    <s v="  5,125.00"/>
    <s v="אפרת מצליח"/>
    <n v="5125"/>
    <d v="2023-06-28T00:00:00"/>
    <d v="2026-06-27T00:00:00"/>
    <n v="35"/>
    <n v="25"/>
    <n v="10"/>
    <n v="45.65"/>
    <n v="0.7142857142857143"/>
    <x v="1"/>
    <x v="1"/>
  </r>
  <r>
    <m/>
    <m/>
    <x v="1423"/>
    <x v="4"/>
    <s v="0800"/>
    <s v=""/>
    <d v="2023-11-02T00:00:00"/>
    <d v="2023-06-28T00:00:00"/>
    <d v="2026-06-27T00:00:00"/>
    <m/>
    <s v="40010218"/>
    <s v="רוזנטל גד"/>
    <s v=""/>
    <s v="3"/>
    <n v="9917.9"/>
    <s v="ILS"/>
    <n v="9917.9"/>
    <n v="46.34"/>
    <n v="4557.17"/>
    <n v="4557.17"/>
    <n v="4838"/>
    <s v=""/>
    <x v="1293"/>
    <s v="X"/>
    <n v="0"/>
    <s v="@FM@"/>
    <s v="76"/>
    <s v=""/>
    <s v="305394199"/>
    <s v=""/>
    <s v="אפרת מצליח"/>
    <n v="4838"/>
    <d v="2023-06-28T00:00:00"/>
    <d v="2026-06-27T00:00:00"/>
    <n v="35"/>
    <n v="25"/>
    <n v="10"/>
    <n v="46.34"/>
    <n v="0.7142857142857143"/>
    <x v="1"/>
    <x v="1"/>
  </r>
  <r>
    <m/>
    <m/>
    <x v="1424"/>
    <x v="4"/>
    <s v="0800"/>
    <s v=""/>
    <d v="2023-11-02T00:00:00"/>
    <d v="2023-06-28T00:00:00"/>
    <d v="2026-06-27T00:00:00"/>
    <m/>
    <s v="42355537"/>
    <s v="גולדינר עדי"/>
    <s v=""/>
    <s v="3"/>
    <n v="9917.9"/>
    <s v="ILS"/>
    <n v="9917.9"/>
    <n v="50"/>
    <n v="4916.95"/>
    <n v="4916.95"/>
    <n v="4838"/>
    <s v=""/>
    <x v="1293"/>
    <s v="X"/>
    <n v="0"/>
    <s v="@FM@"/>
    <s v="76"/>
    <s v=""/>
    <s v="305394199"/>
    <s v=""/>
    <s v="אפרת מצליח"/>
    <n v="4838"/>
    <d v="2023-06-28T00:00:00"/>
    <d v="2026-06-27T00:00:00"/>
    <n v="35"/>
    <n v="25"/>
    <n v="10"/>
    <n v="50"/>
    <n v="0.7142857142857143"/>
    <x v="1"/>
    <x v="1"/>
  </r>
  <r>
    <m/>
    <m/>
    <x v="1425"/>
    <x v="2"/>
    <s v="0800"/>
    <s v=""/>
    <d v="2023-11-02T00:00:00"/>
    <m/>
    <m/>
    <m/>
    <s v="41901364"/>
    <s v="קדם רועי"/>
    <s v="037610086"/>
    <s v="3"/>
    <n v="32952.5"/>
    <s v="ILS"/>
    <n v="32952.5"/>
    <n v="15.53"/>
    <n v="5118.8"/>
    <n v="5118.8"/>
    <n v="27833.7"/>
    <s v=""/>
    <x v="1298"/>
    <s v=""/>
    <n v="0"/>
    <s v="@FM@"/>
    <s v="91"/>
    <s v=""/>
    <s v="305394199"/>
    <s v=""/>
    <s v=""/>
    <n v="27833.7"/>
    <d v="2023-11-02T00:00:00"/>
    <d v="2025-12-31T00:00:00"/>
    <n v="25"/>
    <n v="21"/>
    <n v="4"/>
    <n v="15.53"/>
    <n v="0.84"/>
    <x v="0"/>
    <x v="1"/>
  </r>
  <r>
    <m/>
    <m/>
    <x v="1426"/>
    <x v="4"/>
    <s v="0800"/>
    <s v=""/>
    <d v="2023-11-07T00:00:00"/>
    <d v="2023-06-28T00:00:00"/>
    <d v="2026-06-27T00:00:00"/>
    <m/>
    <s v="42568256"/>
    <s v="דיאב סועאד"/>
    <s v=""/>
    <s v="3"/>
    <n v="9917.9"/>
    <s v="ILS"/>
    <n v="9917.9"/>
    <n v="39.020000000000003"/>
    <n v="3837.62"/>
    <n v="3837.62"/>
    <n v="4838"/>
    <s v=""/>
    <x v="1293"/>
    <s v="X"/>
    <n v="0"/>
    <s v="@FM@"/>
    <s v="76"/>
    <s v=""/>
    <s v="305394199"/>
    <s v=""/>
    <s v="אפרת מצליח"/>
    <n v="4838"/>
    <d v="2023-06-28T00:00:00"/>
    <d v="2026-06-27T00:00:00"/>
    <n v="35"/>
    <n v="25"/>
    <n v="10"/>
    <n v="39.020000000000003"/>
    <n v="0.7142857142857143"/>
    <x v="1"/>
    <x v="1"/>
  </r>
  <r>
    <m/>
    <m/>
    <x v="1427"/>
    <x v="2"/>
    <s v="0800"/>
    <s v=""/>
    <d v="2023-11-07T00:00:00"/>
    <d v="2023-06-28T00:00:00"/>
    <d v="2026-06-27T00:00:00"/>
    <m/>
    <s v="40338796"/>
    <s v="ברצ'נקו טומי גרשון"/>
    <s v="316168376"/>
    <s v="3"/>
    <n v="9430"/>
    <s v="ILS"/>
    <n v="9430"/>
    <n v="45.65"/>
    <n v="3895"/>
    <n v="3895"/>
    <n v="5125"/>
    <s v=""/>
    <x v="1293"/>
    <s v="X"/>
    <n v="0"/>
    <s v="@FM@"/>
    <s v="76"/>
    <s v=""/>
    <s v="305394199"/>
    <s v="  5,125.00"/>
    <s v="אפרת מצליח"/>
    <n v="5125"/>
    <d v="2023-06-28T00:00:00"/>
    <d v="2026-06-27T00:00:00"/>
    <n v="35"/>
    <n v="25"/>
    <n v="10"/>
    <n v="45.65"/>
    <n v="0.7142857142857143"/>
    <x v="1"/>
    <x v="1"/>
  </r>
  <r>
    <m/>
    <m/>
    <x v="1428"/>
    <x v="4"/>
    <s v="0800"/>
    <s v=""/>
    <d v="2023-11-07T00:00:00"/>
    <d v="2023-06-28T00:00:00"/>
    <d v="2026-06-27T00:00:00"/>
    <m/>
    <s v="42568229"/>
    <s v="אמיתי-אבדלחק אורית"/>
    <s v=""/>
    <s v="3"/>
    <n v="5079.8999999999996"/>
    <s v="ILS"/>
    <n v="5079.8999999999996"/>
    <n v="0"/>
    <n v="0"/>
    <n v="0"/>
    <n v="5079.8999999999996"/>
    <s v=""/>
    <x v="1293"/>
    <s v="X"/>
    <n v="0"/>
    <s v="@FM@"/>
    <s v="76"/>
    <s v=""/>
    <s v="305394199"/>
    <s v=""/>
    <s v="אפרת מצליח"/>
    <n v="5079.8999999999996"/>
    <d v="2023-06-28T00:00:00"/>
    <d v="2026-06-27T00:00:00"/>
    <n v="35"/>
    <n v="25"/>
    <n v="10"/>
    <n v="0"/>
    <n v="0.7142857142857143"/>
    <x v="0"/>
    <x v="1"/>
  </r>
  <r>
    <m/>
    <m/>
    <x v="1429"/>
    <x v="2"/>
    <s v="0800"/>
    <s v=""/>
    <d v="2023-11-07T00:00:00"/>
    <d v="2023-06-28T00:00:00"/>
    <d v="2026-06-27T00:00:00"/>
    <m/>
    <s v="40688823"/>
    <s v="עם-רן רינה"/>
    <s v="051791911"/>
    <s v="3"/>
    <n v="9430"/>
    <s v="ILS"/>
    <n v="9430"/>
    <n v="69.569999999999993"/>
    <n v="6355"/>
    <n v="6355"/>
    <n v="2870"/>
    <s v=""/>
    <x v="1293"/>
    <s v="X"/>
    <n v="0"/>
    <s v="@FM@"/>
    <s v="76"/>
    <s v=""/>
    <s v="305394199"/>
    <s v="  2,870.00"/>
    <s v="אפרת מצליח"/>
    <n v="2870"/>
    <d v="2023-06-28T00:00:00"/>
    <d v="2026-06-27T00:00:00"/>
    <n v="35"/>
    <n v="25"/>
    <n v="10"/>
    <n v="69.569999999999993"/>
    <n v="0.7142857142857143"/>
    <x v="1"/>
    <x v="1"/>
  </r>
  <r>
    <m/>
    <m/>
    <x v="1430"/>
    <x v="2"/>
    <s v="0800"/>
    <s v=""/>
    <d v="2023-11-08T00:00:00"/>
    <d v="2023-06-28T00:00:00"/>
    <d v="2026-06-27T00:00:00"/>
    <m/>
    <s v="40764187"/>
    <s v="אטיה לירון"/>
    <s v="300235496"/>
    <s v="3"/>
    <n v="5079.8999999999996"/>
    <s v="ILS"/>
    <n v="5079.8999999999996"/>
    <n v="0"/>
    <n v="0"/>
    <n v="0"/>
    <n v="5079.8999999999996"/>
    <s v=""/>
    <x v="1293"/>
    <s v="X"/>
    <n v="0"/>
    <s v="@FM@"/>
    <s v="76"/>
    <s v=""/>
    <s v="305394199"/>
    <s v="  4,305.00"/>
    <s v="אפרת מצליח"/>
    <n v="5079.8999999999996"/>
    <d v="2023-06-28T00:00:00"/>
    <d v="2026-06-27T00:00:00"/>
    <n v="35"/>
    <n v="25"/>
    <n v="10"/>
    <n v="0"/>
    <n v="0.7142857142857143"/>
    <x v="0"/>
    <x v="1"/>
  </r>
  <r>
    <m/>
    <m/>
    <x v="1431"/>
    <x v="0"/>
    <s v="0800"/>
    <s v=""/>
    <d v="2023-11-09T00:00:00"/>
    <m/>
    <m/>
    <m/>
    <s v="40182094"/>
    <s v="גילת טלקום בע&quot;מ"/>
    <s v="511784498"/>
    <s v="3"/>
    <n v="26906.14"/>
    <s v="ILS"/>
    <n v="26906.14"/>
    <n v="9.36"/>
    <n v="2500"/>
    <n v="2500"/>
    <n v="24911.040000000001"/>
    <s v=""/>
    <x v="1299"/>
    <s v="X"/>
    <n v="0"/>
    <s v="@FM@"/>
    <s v="07"/>
    <s v=""/>
    <s v="305394199"/>
    <s v=""/>
    <s v="נתנאלה בן דוד"/>
    <n v="24406.14"/>
    <d v="2023-11-09T00:00:00"/>
    <d v="2025-12-31T00:00:00"/>
    <n v="25"/>
    <n v="20"/>
    <n v="4"/>
    <n v="9.36"/>
    <n v="0.8"/>
    <x v="0"/>
    <x v="1"/>
  </r>
  <r>
    <m/>
    <m/>
    <x v="1432"/>
    <x v="2"/>
    <s v="0800"/>
    <s v=""/>
    <d v="2023-11-09T00:00:00"/>
    <m/>
    <m/>
    <m/>
    <s v="41099183"/>
    <s v="גיל רון קינן ושות"/>
    <s v="557955424"/>
    <s v="3"/>
    <n v="51056"/>
    <s v="ILS"/>
    <n v="51056"/>
    <n v="2.0699999999999998"/>
    <n v="1056"/>
    <n v="1056"/>
    <n v="50000"/>
    <s v=""/>
    <x v="1300"/>
    <s v=""/>
    <n v="0"/>
    <s v="@FM@"/>
    <s v="91"/>
    <s v=""/>
    <s v="305394199"/>
    <s v=""/>
    <s v="עדי מרום"/>
    <n v="50000"/>
    <d v="2023-11-09T00:00:00"/>
    <d v="2025-12-31T00:00:00"/>
    <n v="25"/>
    <n v="20"/>
    <n v="4"/>
    <n v="2.0699999999999998"/>
    <n v="0.8"/>
    <x v="0"/>
    <x v="1"/>
  </r>
  <r>
    <m/>
    <m/>
    <x v="1433"/>
    <x v="2"/>
    <s v="0800"/>
    <s v=""/>
    <d v="2023-11-09T00:00:00"/>
    <m/>
    <m/>
    <m/>
    <s v="40015415"/>
    <s v="בן ארי, פיש, עורכי דין"/>
    <s v="540187135"/>
    <s v="3"/>
    <n v="30000"/>
    <s v="ILS"/>
    <n v="30000"/>
    <n v="0"/>
    <n v="0"/>
    <n v="0"/>
    <n v="30000"/>
    <s v=""/>
    <x v="1301"/>
    <s v=""/>
    <n v="0"/>
    <s v="@FM@"/>
    <s v="91"/>
    <s v=""/>
    <s v="305394199"/>
    <s v=""/>
    <s v="עדי מרום"/>
    <n v="30000"/>
    <d v="2023-11-09T00:00:00"/>
    <d v="2025-12-31T00:00:00"/>
    <n v="25"/>
    <n v="20"/>
    <n v="4"/>
    <n v="0"/>
    <n v="0.8"/>
    <x v="0"/>
    <x v="1"/>
  </r>
  <r>
    <m/>
    <m/>
    <x v="1434"/>
    <x v="2"/>
    <s v="0800"/>
    <s v=""/>
    <d v="2023-11-12T00:00:00"/>
    <m/>
    <m/>
    <m/>
    <s v="40001165"/>
    <s v="בינת יישום מערכות בע&quot;מ"/>
    <s v="511012866"/>
    <s v="3"/>
    <n v="30362.66"/>
    <s v="ILS"/>
    <n v="30362.66"/>
    <n v="95.72"/>
    <n v="29048.76"/>
    <n v="29048.76"/>
    <n v="1309.8"/>
    <s v=""/>
    <x v="1302"/>
    <s v=""/>
    <n v="0"/>
    <s v="@FM@"/>
    <s v="23"/>
    <s v="57"/>
    <s v="305394199"/>
    <s v=""/>
    <s v="בועז גולדברג"/>
    <n v="1309.8"/>
    <d v="2023-11-12T00:00:00"/>
    <d v="2025-12-31T00:00:00"/>
    <n v="25"/>
    <n v="20"/>
    <n v="4"/>
    <n v="95.72"/>
    <n v="0.8"/>
    <x v="1"/>
    <x v="1"/>
  </r>
  <r>
    <m/>
    <m/>
    <x v="1435"/>
    <x v="2"/>
    <s v="0800"/>
    <s v=""/>
    <d v="2023-11-13T00:00:00"/>
    <m/>
    <m/>
    <m/>
    <s v="42572698"/>
    <s v="אסף שילה, עורך דין"/>
    <s v="516637519"/>
    <s v="3"/>
    <n v="31850"/>
    <s v="ILS"/>
    <n v="31850"/>
    <n v="43.49"/>
    <n v="13850"/>
    <n v="13850"/>
    <n v="18000"/>
    <s v=""/>
    <x v="1303"/>
    <s v=""/>
    <n v="0"/>
    <s v="@FM@"/>
    <s v="91"/>
    <s v=""/>
    <s v="305394199"/>
    <s v=""/>
    <s v="עדי מרום"/>
    <n v="18000"/>
    <d v="2023-11-13T00:00:00"/>
    <d v="2025-12-31T00:00:00"/>
    <n v="25"/>
    <n v="20"/>
    <n v="4"/>
    <n v="43.49"/>
    <n v="0.8"/>
    <x v="0"/>
    <x v="1"/>
  </r>
  <r>
    <m/>
    <m/>
    <x v="1436"/>
    <x v="2"/>
    <s v="0800"/>
    <s v=""/>
    <d v="2023-11-13T00:00:00"/>
    <m/>
    <m/>
    <m/>
    <s v="42572698"/>
    <s v="אסף שילה, עורך דין"/>
    <s v="516637519"/>
    <s v="3"/>
    <n v="15671"/>
    <s v="ILS"/>
    <n v="15671"/>
    <n v="36.19"/>
    <n v="5671"/>
    <n v="5671"/>
    <n v="10000"/>
    <s v=""/>
    <x v="1304"/>
    <s v=""/>
    <n v="0"/>
    <s v="@FM@"/>
    <s v="91"/>
    <s v=""/>
    <s v="305394199"/>
    <s v=""/>
    <s v="עדי מרום"/>
    <n v="10000"/>
    <d v="2023-11-13T00:00:00"/>
    <d v="2025-12-31T00:00:00"/>
    <n v="25"/>
    <n v="20"/>
    <n v="4"/>
    <n v="36.19"/>
    <n v="0.8"/>
    <x v="0"/>
    <x v="1"/>
  </r>
  <r>
    <m/>
    <m/>
    <x v="1437"/>
    <x v="2"/>
    <s v="0800"/>
    <s v=""/>
    <d v="2023-11-16T00:00:00"/>
    <m/>
    <m/>
    <m/>
    <s v="40383511"/>
    <s v="קוריס אסף"/>
    <s v="004877429"/>
    <s v="3"/>
    <n v="559.32000000000005"/>
    <s v="ILS"/>
    <n v="559.32000000000005"/>
    <n v="0"/>
    <n v="0"/>
    <n v="0"/>
    <n v="559.32000000000005"/>
    <s v=""/>
    <x v="1305"/>
    <s v=""/>
    <n v="0"/>
    <s v="@FM@"/>
    <s v="91"/>
    <s v=""/>
    <s v="305394199"/>
    <s v="474.00"/>
    <s v=""/>
    <n v="559.32000000000005"/>
    <d v="2023-11-16T00:00:00"/>
    <d v="2025-12-31T00:00:00"/>
    <n v="25"/>
    <n v="20"/>
    <n v="4"/>
    <n v="0"/>
    <n v="0.8"/>
    <x v="0"/>
    <x v="1"/>
  </r>
  <r>
    <m/>
    <m/>
    <x v="1438"/>
    <x v="2"/>
    <s v="0800"/>
    <s v=""/>
    <d v="2023-11-19T00:00:00"/>
    <m/>
    <m/>
    <m/>
    <s v="42247026"/>
    <s v="דוד מזרחי חברת עורכי דין"/>
    <s v="514966266"/>
    <s v="3"/>
    <n v="95000"/>
    <s v="ILS"/>
    <n v="95000"/>
    <n v="78.95"/>
    <n v="75000"/>
    <n v="75000"/>
    <n v="20000"/>
    <s v=""/>
    <x v="1306"/>
    <s v=""/>
    <n v="0"/>
    <s v="@FM@"/>
    <s v="91"/>
    <s v=""/>
    <s v="305394199"/>
    <s v=""/>
    <s v="עדי מרום"/>
    <n v="20000"/>
    <d v="2023-11-19T00:00:00"/>
    <d v="2025-12-31T00:00:00"/>
    <n v="25"/>
    <n v="20"/>
    <n v="4"/>
    <n v="78.95"/>
    <n v="0.8"/>
    <x v="1"/>
    <x v="1"/>
  </r>
  <r>
    <m/>
    <m/>
    <x v="1439"/>
    <x v="0"/>
    <s v="0800"/>
    <s v=""/>
    <d v="2023-11-23T00:00:00"/>
    <m/>
    <m/>
    <m/>
    <s v="40001103"/>
    <s v="קרביץ )4791( בעמ"/>
    <s v="510674039"/>
    <s v="3"/>
    <n v="5056.07"/>
    <s v="ILS"/>
    <n v="5056.07"/>
    <n v="97.85"/>
    <n v="4947.8900000000003"/>
    <n v="5485.1"/>
    <n v="125.14"/>
    <s v=""/>
    <x v="1225"/>
    <s v="X"/>
    <n v="0"/>
    <s v="@FM@"/>
    <s v="07"/>
    <s v=""/>
    <s v="305394199"/>
    <s v=""/>
    <s v="גלעד גור"/>
    <n v="108.18"/>
    <d v="2023-11-23T00:00:00"/>
    <d v="2025-12-31T00:00:00"/>
    <n v="25"/>
    <n v="20"/>
    <n v="4"/>
    <n v="97.85"/>
    <n v="0.8"/>
    <x v="1"/>
    <x v="1"/>
  </r>
  <r>
    <m/>
    <m/>
    <x v="1440"/>
    <x v="2"/>
    <s v="0800"/>
    <s v=""/>
    <d v="2023-11-26T00:00:00"/>
    <m/>
    <m/>
    <m/>
    <s v="41099183"/>
    <s v="גיל רון קינן ושות"/>
    <s v="557955424"/>
    <s v="3"/>
    <n v="40000"/>
    <s v="ILS"/>
    <n v="40000"/>
    <n v="0"/>
    <n v="0"/>
    <n v="0"/>
    <n v="40000"/>
    <s v=""/>
    <x v="1307"/>
    <s v=""/>
    <n v="0"/>
    <s v="@FM@"/>
    <s v="91"/>
    <s v=""/>
    <s v="305394199"/>
    <s v=""/>
    <s v="עדי מרום"/>
    <n v="40000"/>
    <d v="2023-11-26T00:00:00"/>
    <d v="2025-12-31T00:00:00"/>
    <n v="25"/>
    <n v="20"/>
    <n v="4"/>
    <n v="0"/>
    <n v="0.8"/>
    <x v="0"/>
    <x v="1"/>
  </r>
  <r>
    <m/>
    <m/>
    <x v="1441"/>
    <x v="2"/>
    <s v="0800"/>
    <s v=""/>
    <d v="2023-11-26T00:00:00"/>
    <m/>
    <m/>
    <m/>
    <s v="41123105"/>
    <s v="שטינר עידו"/>
    <s v="038562534"/>
    <s v="3"/>
    <n v="20000"/>
    <s v="ILS"/>
    <n v="20000"/>
    <n v="0"/>
    <n v="0"/>
    <n v="0"/>
    <n v="20000"/>
    <s v=""/>
    <x v="1308"/>
    <s v=""/>
    <n v="0"/>
    <s v="@FM@"/>
    <s v="91"/>
    <s v=""/>
    <s v="305394199"/>
    <s v=""/>
    <s v="עדי מרום"/>
    <n v="20000"/>
    <d v="2023-11-26T00:00:00"/>
    <d v="2025-12-31T00:00:00"/>
    <n v="25"/>
    <n v="20"/>
    <n v="4"/>
    <n v="0"/>
    <n v="0.8"/>
    <x v="0"/>
    <x v="1"/>
  </r>
  <r>
    <m/>
    <m/>
    <x v="1442"/>
    <x v="2"/>
    <s v="0800"/>
    <s v=""/>
    <d v="2023-11-26T00:00:00"/>
    <m/>
    <m/>
    <m/>
    <s v="41120781"/>
    <s v="ש. רפול, עורכי דין"/>
    <s v="514748011"/>
    <s v="3"/>
    <n v="40000"/>
    <s v="ILS"/>
    <n v="40000"/>
    <n v="0"/>
    <n v="0"/>
    <n v="0"/>
    <n v="40000"/>
    <s v=""/>
    <x v="1309"/>
    <s v=""/>
    <n v="0"/>
    <s v="@FM@"/>
    <s v="91"/>
    <s v=""/>
    <s v="305394199"/>
    <s v=""/>
    <s v="עדי מרום"/>
    <n v="40000"/>
    <d v="2023-11-26T00:00:00"/>
    <d v="2025-12-31T00:00:00"/>
    <n v="25"/>
    <n v="20"/>
    <n v="4"/>
    <n v="0"/>
    <n v="0.8"/>
    <x v="0"/>
    <x v="1"/>
  </r>
  <r>
    <m/>
    <m/>
    <x v="1443"/>
    <x v="2"/>
    <s v="0800"/>
    <s v=""/>
    <d v="2023-11-26T00:00:00"/>
    <d v="2023-06-26T00:00:00"/>
    <d v="2026-06-25T00:00:00"/>
    <m/>
    <s v="42361438"/>
    <s v="קציר בצלאל"/>
    <s v="007509276"/>
    <s v="3"/>
    <n v="24190"/>
    <s v="ILS"/>
    <n v="24190"/>
    <n v="0"/>
    <n v="0"/>
    <n v="0"/>
    <n v="24190"/>
    <s v=""/>
    <x v="1126"/>
    <s v="X"/>
    <n v="0"/>
    <s v="@FM@"/>
    <s v="76"/>
    <s v=""/>
    <s v="305394199"/>
    <s v=" 20,500.00"/>
    <s v=""/>
    <n v="24190"/>
    <d v="2023-06-26T00:00:00"/>
    <d v="2026-06-25T00:00:00"/>
    <n v="35"/>
    <n v="25"/>
    <n v="10"/>
    <n v="0"/>
    <n v="0.7142857142857143"/>
    <x v="0"/>
    <x v="1"/>
  </r>
  <r>
    <m/>
    <m/>
    <x v="1444"/>
    <x v="2"/>
    <s v="0800"/>
    <s v=""/>
    <d v="2023-11-26T00:00:00"/>
    <m/>
    <m/>
    <m/>
    <s v="40528267"/>
    <s v="אסף פינק משרד עורכי דין"/>
    <s v="514495639"/>
    <s v="3"/>
    <n v="100000"/>
    <s v="ILS"/>
    <n v="100000"/>
    <n v="30"/>
    <n v="30000"/>
    <n v="30000"/>
    <n v="70000"/>
    <s v=""/>
    <x v="1310"/>
    <s v=""/>
    <n v="0"/>
    <s v="@FM@"/>
    <s v="91"/>
    <s v=""/>
    <s v="305394199"/>
    <s v=""/>
    <s v="עדי מרום"/>
    <n v="70000"/>
    <d v="2023-11-26T00:00:00"/>
    <d v="2025-12-31T00:00:00"/>
    <n v="25"/>
    <n v="20"/>
    <n v="4"/>
    <n v="30"/>
    <n v="0.8"/>
    <x v="0"/>
    <x v="1"/>
  </r>
  <r>
    <m/>
    <m/>
    <x v="1445"/>
    <x v="2"/>
    <s v="0800"/>
    <s v=""/>
    <d v="2023-11-29T00:00:00"/>
    <d v="2023-06-26T00:00:00"/>
    <d v="2026-06-25T00:00:00"/>
    <m/>
    <s v="41873995"/>
    <s v="אלדרוטי ניהול וייזום בע&quot;מ"/>
    <s v="515959104"/>
    <s v="3"/>
    <n v="79178"/>
    <s v="ILS"/>
    <n v="79178"/>
    <n v="42.67"/>
    <n v="24790.36"/>
    <n v="24788"/>
    <n v="45394.6"/>
    <s v=""/>
    <x v="1126"/>
    <s v="X"/>
    <n v="0"/>
    <s v="@FM@"/>
    <s v="76"/>
    <s v=""/>
    <s v="305394199"/>
    <s v=" 38,468.00"/>
    <s v="נסים גרידי"/>
    <n v="45394.6"/>
    <d v="2023-06-26T00:00:00"/>
    <d v="2026-06-25T00:00:00"/>
    <n v="35"/>
    <n v="25"/>
    <n v="10"/>
    <n v="42.67"/>
    <n v="0.7142857142857143"/>
    <x v="1"/>
    <x v="1"/>
  </r>
  <r>
    <m/>
    <m/>
    <x v="1446"/>
    <x v="2"/>
    <s v="0800"/>
    <s v=""/>
    <d v="2023-12-03T00:00:00"/>
    <m/>
    <m/>
    <m/>
    <s v="41311785"/>
    <s v="ביטון ראובן"/>
    <s v="036340925"/>
    <s v="3"/>
    <n v="15000"/>
    <s v="ILS"/>
    <n v="15000"/>
    <n v="0"/>
    <n v="0"/>
    <n v="0"/>
    <n v="15000"/>
    <s v=""/>
    <x v="1311"/>
    <s v=""/>
    <n v="0"/>
    <s v="@FM@"/>
    <s v="91"/>
    <s v=""/>
    <s v="305394199"/>
    <s v=""/>
    <s v="עדי מרום"/>
    <n v="15000"/>
    <d v="2023-12-03T00:00:00"/>
    <d v="2025-12-31T00:00:00"/>
    <n v="24"/>
    <n v="20"/>
    <n v="4"/>
    <n v="0"/>
    <n v="0.83333333333333337"/>
    <x v="0"/>
    <x v="1"/>
  </r>
  <r>
    <m/>
    <m/>
    <x v="1447"/>
    <x v="2"/>
    <s v="0800"/>
    <s v=""/>
    <d v="2023-12-03T00:00:00"/>
    <m/>
    <m/>
    <m/>
    <s v="41311785"/>
    <s v="ביטון ראובן"/>
    <s v="036340925"/>
    <s v="3"/>
    <n v="15000"/>
    <s v="ILS"/>
    <n v="15000"/>
    <n v="0"/>
    <n v="0"/>
    <n v="0"/>
    <n v="15000"/>
    <s v=""/>
    <x v="1312"/>
    <s v=""/>
    <n v="0"/>
    <s v="@FM@"/>
    <s v="91"/>
    <s v=""/>
    <s v="305394199"/>
    <s v=""/>
    <s v="עדי מרום"/>
    <n v="15000"/>
    <d v="2023-12-03T00:00:00"/>
    <d v="2025-12-31T00:00:00"/>
    <n v="24"/>
    <n v="20"/>
    <n v="4"/>
    <n v="0"/>
    <n v="0.83333333333333337"/>
    <x v="0"/>
    <x v="1"/>
  </r>
  <r>
    <m/>
    <m/>
    <x v="1448"/>
    <x v="2"/>
    <s v="0800"/>
    <s v=""/>
    <d v="2023-12-03T00:00:00"/>
    <m/>
    <m/>
    <m/>
    <s v="41448450"/>
    <s v="קלעי, רוזן ושות', משרד"/>
    <s v="558249702"/>
    <s v="3"/>
    <n v="30000"/>
    <s v="ILS"/>
    <n v="30000"/>
    <n v="0"/>
    <n v="0"/>
    <n v="0"/>
    <n v="30000"/>
    <s v=""/>
    <x v="1313"/>
    <s v=""/>
    <n v="0"/>
    <s v="@FM@"/>
    <s v="91"/>
    <s v=""/>
    <s v="305394199"/>
    <s v=""/>
    <s v="עדי מרום"/>
    <n v="30000"/>
    <d v="2023-12-03T00:00:00"/>
    <d v="2025-12-31T00:00:00"/>
    <n v="24"/>
    <n v="20"/>
    <n v="4"/>
    <n v="0"/>
    <n v="0.83333333333333337"/>
    <x v="0"/>
    <x v="1"/>
  </r>
  <r>
    <m/>
    <m/>
    <x v="1449"/>
    <x v="2"/>
    <s v="0800"/>
    <s v=""/>
    <d v="2023-12-03T00:00:00"/>
    <m/>
    <m/>
    <m/>
    <s v="42081572"/>
    <s v="עומר פיינטוך, חברת עורכי דין"/>
    <s v="515878049"/>
    <s v="3"/>
    <n v="44959"/>
    <s v="ILS"/>
    <n v="44959"/>
    <n v="32.770000000000003"/>
    <n v="14734"/>
    <n v="14734"/>
    <n v="30000"/>
    <s v=""/>
    <x v="1314"/>
    <s v=""/>
    <n v="0"/>
    <s v="@FM@"/>
    <s v="91"/>
    <s v=""/>
    <s v="305394199"/>
    <s v=""/>
    <s v="עדי מרום"/>
    <n v="30000"/>
    <d v="2023-12-03T00:00:00"/>
    <d v="2025-12-31T00:00:00"/>
    <n v="24"/>
    <n v="20"/>
    <n v="4"/>
    <n v="32.770000000000003"/>
    <n v="0.83333333333333337"/>
    <x v="0"/>
    <x v="1"/>
  </r>
  <r>
    <m/>
    <m/>
    <x v="1450"/>
    <x v="2"/>
    <s v="0800"/>
    <s v=""/>
    <d v="2023-12-04T00:00:00"/>
    <m/>
    <m/>
    <m/>
    <s v="40548852"/>
    <s v="גורודיסקי רם"/>
    <s v="028808863"/>
    <s v="3"/>
    <n v="50000"/>
    <s v="ILS"/>
    <n v="50000"/>
    <n v="35"/>
    <n v="17500"/>
    <n v="17500"/>
    <n v="32500"/>
    <s v=""/>
    <x v="1315"/>
    <s v=""/>
    <n v="0"/>
    <s v="@FM@"/>
    <s v="91"/>
    <s v=""/>
    <s v="305394199"/>
    <s v=""/>
    <s v="עדי מרום"/>
    <n v="32500"/>
    <d v="2023-12-04T00:00:00"/>
    <d v="2025-12-31T00:00:00"/>
    <n v="24"/>
    <n v="20"/>
    <n v="4"/>
    <n v="35"/>
    <n v="0.83333333333333337"/>
    <x v="0"/>
    <x v="1"/>
  </r>
  <r>
    <m/>
    <m/>
    <x v="1451"/>
    <x v="2"/>
    <s v="0800"/>
    <s v=""/>
    <d v="2023-12-06T00:00:00"/>
    <m/>
    <m/>
    <m/>
    <s v="40397635"/>
    <s v="מירון בן ציון ופריבס"/>
    <s v="540069986"/>
    <s v="3"/>
    <n v="12000"/>
    <s v="ILS"/>
    <n v="12000"/>
    <n v="0"/>
    <n v="0"/>
    <n v="0"/>
    <n v="12000"/>
    <s v=""/>
    <x v="1316"/>
    <s v=""/>
    <n v="0"/>
    <s v="@FM@"/>
    <s v="91"/>
    <s v=""/>
    <s v="305394199"/>
    <s v=""/>
    <s v="עדי מרום"/>
    <n v="12000"/>
    <d v="2023-12-06T00:00:00"/>
    <d v="2025-12-31T00:00:00"/>
    <n v="24"/>
    <n v="19"/>
    <n v="4"/>
    <n v="0"/>
    <n v="0.79166666666666663"/>
    <x v="0"/>
    <x v="1"/>
  </r>
  <r>
    <m/>
    <m/>
    <x v="1452"/>
    <x v="2"/>
    <s v="0800"/>
    <s v=""/>
    <d v="2023-12-06T00:00:00"/>
    <m/>
    <m/>
    <m/>
    <s v="40397635"/>
    <s v="מירון בן ציון ופריבס"/>
    <s v="540069986"/>
    <s v="3"/>
    <n v="30000"/>
    <s v="ILS"/>
    <n v="30000"/>
    <n v="0"/>
    <n v="0"/>
    <n v="0"/>
    <n v="30000"/>
    <s v=""/>
    <x v="1317"/>
    <s v=""/>
    <n v="0"/>
    <s v="@FM@"/>
    <s v="91"/>
    <s v=""/>
    <s v="305394199"/>
    <s v=""/>
    <s v="עדי מרום"/>
    <n v="30000"/>
    <d v="2023-12-06T00:00:00"/>
    <d v="2025-12-31T00:00:00"/>
    <n v="24"/>
    <n v="19"/>
    <n v="4"/>
    <n v="0"/>
    <n v="0.79166666666666663"/>
    <x v="0"/>
    <x v="1"/>
  </r>
  <r>
    <m/>
    <m/>
    <x v="1453"/>
    <x v="2"/>
    <s v="0800"/>
    <s v=""/>
    <d v="2023-12-06T00:00:00"/>
    <m/>
    <m/>
    <m/>
    <s v="40397635"/>
    <s v="מירון בן ציון ופריבס"/>
    <s v="540069986"/>
    <s v="3"/>
    <n v="35000"/>
    <s v="ILS"/>
    <n v="35000"/>
    <n v="0"/>
    <n v="0"/>
    <n v="0"/>
    <n v="35000"/>
    <s v=""/>
    <x v="1318"/>
    <s v=""/>
    <n v="0"/>
    <s v="@FM@"/>
    <s v="91"/>
    <s v=""/>
    <s v="305394199"/>
    <s v=""/>
    <s v="עדי מרום"/>
    <n v="35000"/>
    <d v="2023-12-06T00:00:00"/>
    <d v="2025-12-31T00:00:00"/>
    <n v="24"/>
    <n v="19"/>
    <n v="4"/>
    <n v="0"/>
    <n v="0.79166666666666663"/>
    <x v="0"/>
    <x v="1"/>
  </r>
  <r>
    <m/>
    <m/>
    <x v="1454"/>
    <x v="2"/>
    <s v="0800"/>
    <s v=""/>
    <d v="2023-12-06T00:00:00"/>
    <m/>
    <m/>
    <m/>
    <s v="42081572"/>
    <s v="עומר פיינטוך, חברת עורכי דין"/>
    <s v="515878049"/>
    <s v="3"/>
    <n v="25959"/>
    <s v="ILS"/>
    <n v="25959"/>
    <n v="22.96"/>
    <n v="5959"/>
    <n v="5959"/>
    <n v="20000"/>
    <s v=""/>
    <x v="1319"/>
    <s v=""/>
    <n v="0"/>
    <s v="@FM@"/>
    <s v="91"/>
    <s v=""/>
    <s v="305394199"/>
    <s v=""/>
    <s v="עדי מרום"/>
    <n v="20000"/>
    <d v="2023-12-06T00:00:00"/>
    <d v="2025-12-31T00:00:00"/>
    <n v="24"/>
    <n v="19"/>
    <n v="4"/>
    <n v="22.96"/>
    <n v="0.79166666666666663"/>
    <x v="0"/>
    <x v="1"/>
  </r>
  <r>
    <m/>
    <m/>
    <x v="1455"/>
    <x v="2"/>
    <s v="0800"/>
    <s v=""/>
    <d v="2023-12-06T00:00:00"/>
    <m/>
    <m/>
    <m/>
    <s v="42081572"/>
    <s v="עומר פיינטוך, חברת עורכי דין"/>
    <s v="515878049"/>
    <s v="3"/>
    <n v="30000"/>
    <s v="ILS"/>
    <n v="30000"/>
    <n v="0"/>
    <n v="0"/>
    <n v="0"/>
    <n v="30000"/>
    <s v=""/>
    <x v="1320"/>
    <s v=""/>
    <n v="0"/>
    <s v="@FM@"/>
    <s v="91"/>
    <s v=""/>
    <s v="305394199"/>
    <s v=""/>
    <s v="עדי מרום"/>
    <n v="30000"/>
    <d v="2023-12-06T00:00:00"/>
    <d v="2025-12-31T00:00:00"/>
    <n v="24"/>
    <n v="19"/>
    <n v="4"/>
    <n v="0"/>
    <n v="0.79166666666666663"/>
    <x v="0"/>
    <x v="1"/>
  </r>
  <r>
    <m/>
    <m/>
    <x v="1456"/>
    <x v="2"/>
    <s v="0800"/>
    <s v=""/>
    <d v="2023-12-06T00:00:00"/>
    <m/>
    <m/>
    <m/>
    <s v="41099183"/>
    <s v="גיל רון קינן ושות"/>
    <s v="557955424"/>
    <s v="3"/>
    <n v="42000"/>
    <s v="ILS"/>
    <n v="42000"/>
    <n v="41.67"/>
    <n v="17500"/>
    <n v="17500"/>
    <n v="24500"/>
    <s v=""/>
    <x v="1321"/>
    <s v=""/>
    <n v="0"/>
    <s v="@FM@"/>
    <s v="91"/>
    <s v=""/>
    <s v="305394199"/>
    <s v=""/>
    <s v="עדי מרום"/>
    <n v="24500"/>
    <d v="2023-12-06T00:00:00"/>
    <d v="2025-12-31T00:00:00"/>
    <n v="24"/>
    <n v="19"/>
    <n v="4"/>
    <n v="41.67"/>
    <n v="0.79166666666666663"/>
    <x v="0"/>
    <x v="1"/>
  </r>
  <r>
    <m/>
    <m/>
    <x v="1457"/>
    <x v="2"/>
    <s v="0800"/>
    <s v=""/>
    <d v="2023-12-10T00:00:00"/>
    <m/>
    <m/>
    <m/>
    <s v="40001418"/>
    <s v="מלון קדם ירושלים בע&quot;מ"/>
    <s v="512319229"/>
    <s v="3"/>
    <n v="25698.18"/>
    <s v="ILS"/>
    <n v="25698.18"/>
    <n v="0"/>
    <n v="0"/>
    <n v="0"/>
    <n v="25698.18"/>
    <s v=""/>
    <x v="1322"/>
    <s v=""/>
    <n v="0"/>
    <s v="@FM@"/>
    <s v="23"/>
    <s v="57"/>
    <s v="305394199"/>
    <s v=""/>
    <s v="גלעד גור"/>
    <n v="25698.18"/>
    <d v="2023-12-10T00:00:00"/>
    <d v="2025-12-31T00:00:00"/>
    <n v="24"/>
    <n v="19"/>
    <n v="4"/>
    <n v="0"/>
    <n v="0.79166666666666663"/>
    <x v="0"/>
    <x v="1"/>
  </r>
  <r>
    <m/>
    <m/>
    <x v="1458"/>
    <x v="2"/>
    <s v="0800"/>
    <s v=""/>
    <d v="2023-12-12T00:00:00"/>
    <m/>
    <m/>
    <m/>
    <s v="40311963"/>
    <s v="כספות חצור בע&quot;מ"/>
    <s v="514165109"/>
    <s v="3"/>
    <n v="1791"/>
    <s v="ILS"/>
    <n v="1791"/>
    <n v="88.16"/>
    <n v="1567.8"/>
    <n v="1567.8"/>
    <n v="212.4"/>
    <s v=""/>
    <x v="1323"/>
    <s v=""/>
    <n v="0"/>
    <s v="@FM@"/>
    <s v="23"/>
    <s v="57"/>
    <s v="305394199"/>
    <s v=""/>
    <s v="ספיר אביזמיל"/>
    <n v="212.4"/>
    <d v="2023-12-12T00:00:00"/>
    <d v="2025-12-31T00:00:00"/>
    <n v="24"/>
    <n v="19"/>
    <n v="4"/>
    <n v="88.16"/>
    <n v="0.79166666666666663"/>
    <x v="1"/>
    <x v="1"/>
  </r>
  <r>
    <m/>
    <m/>
    <x v="1459"/>
    <x v="2"/>
    <s v="0800"/>
    <s v=""/>
    <d v="2023-12-12T00:00:00"/>
    <m/>
    <m/>
    <m/>
    <s v="40007403"/>
    <s v="דרורי משה יאיר"/>
    <s v="000706945"/>
    <s v="3"/>
    <n v="131203.5"/>
    <s v="ILS"/>
    <n v="131203.5"/>
    <n v="37.94"/>
    <n v="32964.75"/>
    <n v="32964.75"/>
    <n v="81420"/>
    <s v=""/>
    <x v="1324"/>
    <s v="X"/>
    <n v="0"/>
    <s v="@FM@"/>
    <s v="76"/>
    <s v=""/>
    <s v="305394199"/>
    <s v=" 69,000.00"/>
    <s v="נסים גרידי"/>
    <n v="81420"/>
    <d v="2023-12-12T00:00:00"/>
    <d v="2025-12-31T00:00:00"/>
    <n v="24"/>
    <n v="19"/>
    <n v="4"/>
    <n v="37.94"/>
    <n v="0.79166666666666663"/>
    <x v="0"/>
    <x v="1"/>
  </r>
  <r>
    <m/>
    <m/>
    <x v="1460"/>
    <x v="2"/>
    <s v="0800"/>
    <s v=""/>
    <d v="2023-12-25T00:00:00"/>
    <m/>
    <m/>
    <m/>
    <s v="41123105"/>
    <s v="שטינר עידו"/>
    <s v="038562534"/>
    <s v="3"/>
    <n v="53216"/>
    <s v="ILS"/>
    <n v="53216"/>
    <n v="0"/>
    <n v="0"/>
    <n v="0"/>
    <n v="53216"/>
    <s v=""/>
    <x v="1325"/>
    <s v=""/>
    <n v="0"/>
    <s v="@FM@"/>
    <s v="91"/>
    <s v=""/>
    <s v="305394199"/>
    <s v=""/>
    <s v="עדי מרום"/>
    <n v="53216"/>
    <d v="2023-12-25T00:00:00"/>
    <d v="2025-12-31T00:00:00"/>
    <n v="24"/>
    <n v="19"/>
    <n v="4"/>
    <n v="0"/>
    <n v="0.79166666666666663"/>
    <x v="0"/>
    <x v="1"/>
  </r>
  <r>
    <m/>
    <m/>
    <x v="1461"/>
    <x v="2"/>
    <s v="0800"/>
    <s v=""/>
    <d v="2023-12-25T00:00:00"/>
    <m/>
    <m/>
    <m/>
    <s v="41448450"/>
    <s v="קלעי, רוזן ושות', משרד"/>
    <s v="558249702"/>
    <s v="3"/>
    <n v="45671"/>
    <s v="ILS"/>
    <n v="45671"/>
    <n v="0"/>
    <n v="0"/>
    <n v="0"/>
    <n v="45671"/>
    <s v=""/>
    <x v="1326"/>
    <s v=""/>
    <n v="0"/>
    <s v="@FM@"/>
    <s v="91"/>
    <s v=""/>
    <s v="305394199"/>
    <s v=""/>
    <s v="עדי מרום"/>
    <n v="45671"/>
    <d v="2023-12-25T00:00:00"/>
    <d v="2025-12-31T00:00:00"/>
    <n v="24"/>
    <n v="19"/>
    <n v="4"/>
    <n v="0"/>
    <n v="0.79166666666666663"/>
    <x v="0"/>
    <x v="1"/>
  </r>
  <r>
    <m/>
    <m/>
    <x v="1462"/>
    <x v="2"/>
    <s v="0800"/>
    <s v=""/>
    <d v="2024-01-03T00:00:00"/>
    <m/>
    <m/>
    <m/>
    <s v="40003381"/>
    <s v="מלונות דן בע&quot;מ"/>
    <s v="520023573"/>
    <s v="3"/>
    <n v="49413.4"/>
    <s v="ILS"/>
    <n v="49413.4"/>
    <n v="59.42"/>
    <n v="29843.4"/>
    <n v="29843.4"/>
    <n v="19570"/>
    <s v=""/>
    <x v="1327"/>
    <s v=""/>
    <n v="0"/>
    <s v="@FM@"/>
    <s v="23"/>
    <s v="57"/>
    <s v="305394199"/>
    <s v=""/>
    <s v="נטע ראובני"/>
    <n v="19570"/>
    <d v="2024-01-03T00:00:00"/>
    <d v="2025-12-31T00:00:00"/>
    <n v="23"/>
    <n v="19"/>
    <n v="4"/>
    <n v="59.42"/>
    <n v="0.82608695652173914"/>
    <x v="1"/>
    <x v="1"/>
  </r>
  <r>
    <m/>
    <m/>
    <x v="1463"/>
    <x v="2"/>
    <s v="0800"/>
    <s v=""/>
    <d v="2024-01-08T00:00:00"/>
    <m/>
    <m/>
    <m/>
    <s v="40006678"/>
    <s v="ברוכין אהרן שלמה"/>
    <s v="052137023"/>
    <s v="3"/>
    <n v="559.32000000000005"/>
    <s v="ILS"/>
    <n v="559.32000000000005"/>
    <n v="0"/>
    <n v="0"/>
    <n v="0"/>
    <n v="559.32000000000005"/>
    <s v=""/>
    <x v="1328"/>
    <s v=""/>
    <n v="0"/>
    <s v="@FM@"/>
    <s v="91"/>
    <s v=""/>
    <s v="305394199"/>
    <s v="474.00"/>
    <s v="יחיאל ליכטנשטיין"/>
    <n v="559.32000000000005"/>
    <d v="2024-01-08T00:00:00"/>
    <d v="2025-12-31T00:00:00"/>
    <n v="23"/>
    <n v="18"/>
    <n v="4"/>
    <n v="0"/>
    <n v="0.78260869565217395"/>
    <x v="0"/>
    <x v="1"/>
  </r>
  <r>
    <m/>
    <m/>
    <x v="1464"/>
    <x v="2"/>
    <s v="0800"/>
    <s v=""/>
    <d v="2024-01-14T00:00:00"/>
    <m/>
    <m/>
    <m/>
    <s v="40169262"/>
    <s v="יעד בטיחות חברה למסחר והנדסה בע&quot;מ"/>
    <s v="511034860"/>
    <s v="3"/>
    <n v="6354.4"/>
    <s v="ILS"/>
    <n v="6354.4"/>
    <n v="72.540000000000006"/>
    <n v="4574.7"/>
    <n v="4574.7"/>
    <n v="1746.4"/>
    <s v=""/>
    <x v="1329"/>
    <s v=""/>
    <n v="0"/>
    <s v="@FM@"/>
    <s v="23"/>
    <s v="57"/>
    <s v="305394199"/>
    <s v=""/>
    <s v="רפי אזרך"/>
    <n v="1746.4"/>
    <d v="2024-01-14T00:00:00"/>
    <d v="2025-12-31T00:00:00"/>
    <n v="23"/>
    <n v="18"/>
    <n v="4"/>
    <n v="72.540000000000006"/>
    <n v="0.78260869565217395"/>
    <x v="1"/>
    <x v="1"/>
  </r>
  <r>
    <m/>
    <m/>
    <x v="1465"/>
    <x v="2"/>
    <s v="0800"/>
    <s v=""/>
    <d v="2024-01-14T00:00:00"/>
    <m/>
    <m/>
    <m/>
    <s v="40006678"/>
    <s v="ברוכין אהרן שלמה"/>
    <s v="052137023"/>
    <s v="3"/>
    <n v="1184.72"/>
    <s v="ILS"/>
    <n v="1184.72"/>
    <n v="0"/>
    <n v="0"/>
    <n v="0"/>
    <n v="1184.72"/>
    <s v=""/>
    <x v="1330"/>
    <s v=""/>
    <n v="0"/>
    <s v="@FM@"/>
    <s v="91"/>
    <s v=""/>
    <s v="305394199"/>
    <s v="  1,004.00"/>
    <s v="יחיאל ליכטנשטיין"/>
    <n v="1184.72"/>
    <d v="2024-01-14T00:00:00"/>
    <d v="2025-12-31T00:00:00"/>
    <n v="23"/>
    <n v="18"/>
    <n v="4"/>
    <n v="0"/>
    <n v="0.78260869565217395"/>
    <x v="0"/>
    <x v="1"/>
  </r>
  <r>
    <m/>
    <m/>
    <x v="1466"/>
    <x v="2"/>
    <s v="0800"/>
    <s v=""/>
    <d v="2024-01-17T00:00:00"/>
    <m/>
    <m/>
    <m/>
    <s v="41520764"/>
    <s v="רובינשטין ענבל"/>
    <s v="056711484"/>
    <s v="3"/>
    <n v="122458.8"/>
    <s v="ILS"/>
    <n v="122458.8"/>
    <n v="76.89"/>
    <n v="90564.9"/>
    <n v="90564.9"/>
    <n v="28296.15"/>
    <s v=""/>
    <x v="1331"/>
    <s v="X"/>
    <n v="0"/>
    <s v="@FM@"/>
    <s v="76"/>
    <s v=""/>
    <s v="305394199"/>
    <s v=" 23,882.50"/>
    <s v="נסים גרידי"/>
    <n v="28296.15"/>
    <d v="2024-01-17T00:00:00"/>
    <d v="2025-12-31T00:00:00"/>
    <n v="23"/>
    <n v="18"/>
    <n v="4"/>
    <n v="76.89"/>
    <n v="0.78260869565217395"/>
    <x v="1"/>
    <x v="1"/>
  </r>
  <r>
    <m/>
    <m/>
    <x v="1467"/>
    <x v="2"/>
    <s v="0800"/>
    <s v=""/>
    <d v="2024-01-17T00:00:00"/>
    <d v="2023-12-04T00:00:00"/>
    <d v="2026-12-03T00:00:00"/>
    <m/>
    <s v="42699588"/>
    <s v="מן אנה"/>
    <s v="308763572"/>
    <s v="3"/>
    <n v="50209"/>
    <s v="ILS"/>
    <n v="50209"/>
    <n v="0"/>
    <n v="0"/>
    <n v="0"/>
    <n v="50209"/>
    <s v=""/>
    <x v="1332"/>
    <s v="X"/>
    <n v="0"/>
    <s v="@FM@"/>
    <s v="76"/>
    <s v=""/>
    <s v="305394199"/>
    <s v=" 42,550.00"/>
    <s v="נסים גרידי"/>
    <n v="50209"/>
    <d v="2023-12-04T00:00:00"/>
    <d v="2026-12-03T00:00:00"/>
    <n v="35"/>
    <n v="20"/>
    <n v="15"/>
    <n v="0"/>
    <n v="0.5714285714285714"/>
    <x v="0"/>
    <x v="1"/>
  </r>
  <r>
    <m/>
    <m/>
    <x v="1468"/>
    <x v="2"/>
    <s v="0800"/>
    <s v=""/>
    <d v="2024-01-17T00:00:00"/>
    <d v="2023-12-04T00:00:00"/>
    <d v="2026-12-03T00:00:00"/>
    <m/>
    <s v="41963312"/>
    <s v="בלסיאנו רועי עורכי דין"/>
    <s v="516041571"/>
    <s v="3"/>
    <n v="94990"/>
    <s v="ILS"/>
    <n v="94990"/>
    <n v="81.16"/>
    <n v="77098.3"/>
    <n v="77098.3"/>
    <n v="17891.7"/>
    <s v=""/>
    <x v="1332"/>
    <s v="X"/>
    <n v="0"/>
    <s v="@FM@"/>
    <s v="76"/>
    <s v=""/>
    <s v="305394199"/>
    <s v=" 14,835.00"/>
    <s v="נסים גרידי"/>
    <n v="17891.7"/>
    <d v="2023-12-04T00:00:00"/>
    <d v="2026-12-03T00:00:00"/>
    <n v="35"/>
    <n v="20"/>
    <n v="15"/>
    <n v="81.16"/>
    <n v="0.5714285714285714"/>
    <x v="1"/>
    <x v="1"/>
  </r>
  <r>
    <m/>
    <m/>
    <x v="1469"/>
    <x v="2"/>
    <s v="0800"/>
    <s v=""/>
    <d v="2024-01-17T00:00:00"/>
    <d v="2023-11-30T00:00:00"/>
    <d v="2026-11-29T00:00:00"/>
    <m/>
    <s v="40823548"/>
    <s v="פראג' איאד"/>
    <s v="055226435"/>
    <s v="3"/>
    <n v="50209"/>
    <s v="ILS"/>
    <n v="50209"/>
    <n v="0"/>
    <n v="0"/>
    <n v="0"/>
    <n v="50209"/>
    <s v=""/>
    <x v="1332"/>
    <s v="X"/>
    <n v="0"/>
    <s v="@FM@"/>
    <s v="76"/>
    <s v=""/>
    <s v="305394199"/>
    <s v=" 42,550.00"/>
    <s v="נסים גרידי"/>
    <n v="50209"/>
    <d v="2023-11-30T00:00:00"/>
    <d v="2026-11-29T00:00:00"/>
    <n v="35"/>
    <n v="20"/>
    <n v="15"/>
    <n v="0"/>
    <n v="0.5714285714285714"/>
    <x v="0"/>
    <x v="1"/>
  </r>
  <r>
    <m/>
    <m/>
    <x v="1470"/>
    <x v="0"/>
    <s v="0800"/>
    <s v=""/>
    <d v="2024-01-22T00:00:00"/>
    <d v="2024-01-01T00:00:00"/>
    <d v="2025-12-31T00:00:00"/>
    <m/>
    <s v="40004164"/>
    <s v="פז קמעונאות ואנרגיה בע&quot;מ"/>
    <s v="510216054"/>
    <s v="3"/>
    <n v="3012820.18"/>
    <s v="ILS"/>
    <n v="3012820.18"/>
    <n v="53.52"/>
    <n v="1627229.42"/>
    <n v="1612442.48"/>
    <n v="1586586.47"/>
    <s v=""/>
    <x v="1333"/>
    <s v="X"/>
    <n v="0"/>
    <s v="@FM@"/>
    <s v="07"/>
    <s v=""/>
    <s v="305394199"/>
    <s v="  1,165,437.10"/>
    <s v="נטע ראובני"/>
    <n v="1400377.69"/>
    <d v="2024-01-01T00:00:00"/>
    <d v="2025-12-31T00:00:00"/>
    <n v="23"/>
    <n v="19"/>
    <n v="4"/>
    <n v="53.52"/>
    <n v="0.82608695652173914"/>
    <x v="1"/>
    <x v="1"/>
  </r>
  <r>
    <m/>
    <m/>
    <x v="1471"/>
    <x v="0"/>
    <s v="0800"/>
    <s v=""/>
    <d v="2024-01-22T00:00:00"/>
    <d v="2024-01-01T00:00:00"/>
    <d v="2025-12-31T00:00:00"/>
    <m/>
    <s v="40005422"/>
    <s v="סונול ישראל בעמ"/>
    <s v="510902729"/>
    <s v="3"/>
    <n v="422563.8"/>
    <s v="ILS"/>
    <n v="422563.8"/>
    <n v="74.28"/>
    <n v="317615.09000000003"/>
    <n v="313882.92"/>
    <n v="108680.88"/>
    <s v=""/>
    <x v="1333"/>
    <s v=""/>
    <n v="0"/>
    <s v="@FM@"/>
    <s v="07"/>
    <s v=""/>
    <s v="305394199"/>
    <s v=" 87,481.19"/>
    <s v="נטע ראובני"/>
    <n v="108680.88"/>
    <d v="2024-01-01T00:00:00"/>
    <d v="2025-12-31T00:00:00"/>
    <n v="23"/>
    <n v="19"/>
    <n v="4"/>
    <n v="74.28"/>
    <n v="0.82608695652173914"/>
    <x v="1"/>
    <x v="1"/>
  </r>
  <r>
    <m/>
    <m/>
    <x v="1472"/>
    <x v="0"/>
    <s v="0800"/>
    <s v=""/>
    <d v="2024-01-22T00:00:00"/>
    <d v="2024-01-01T00:00:00"/>
    <d v="2025-12-31T00:00:00"/>
    <m/>
    <s v="40004164"/>
    <s v="פז קמעונאות ואנרגיה בע&quot;מ"/>
    <s v="510216054"/>
    <s v="3"/>
    <n v="105998.22"/>
    <s v="ILS"/>
    <n v="105998.22"/>
    <n v="35.61"/>
    <n v="37920.9"/>
    <n v="41196.01"/>
    <n v="77333.66"/>
    <s v=""/>
    <x v="1334"/>
    <s v="X"/>
    <n v="0"/>
    <s v="@FM@"/>
    <s v="07"/>
    <s v=""/>
    <s v="305394199"/>
    <s v=" 57,417.96"/>
    <s v="נטע ראובני"/>
    <n v="68257.440000000002"/>
    <d v="2024-01-01T00:00:00"/>
    <d v="2025-12-31T00:00:00"/>
    <n v="23"/>
    <n v="19"/>
    <n v="4"/>
    <n v="35.61"/>
    <n v="0.82608695652173914"/>
    <x v="0"/>
    <x v="1"/>
  </r>
  <r>
    <m/>
    <m/>
    <x v="1473"/>
    <x v="3"/>
    <s v="0800"/>
    <s v=""/>
    <d v="2024-01-22T00:00:00"/>
    <d v="2024-01-01T00:00:00"/>
    <d v="2025-12-31T00:00:00"/>
    <m/>
    <s v="10000160"/>
    <s v="משרד התחבורה"/>
    <s v=""/>
    <s v="3"/>
    <n v="400000"/>
    <s v="ILS"/>
    <n v="400000"/>
    <n v="45.3"/>
    <n v="0"/>
    <n v="181212"/>
    <n v="218788"/>
    <s v=""/>
    <x v="1335"/>
    <s v=""/>
    <n v="0"/>
    <s v="@FM@"/>
    <s v="85"/>
    <s v=""/>
    <s v="305394199"/>
    <s v=""/>
    <s v="נטע ראובני"/>
    <n v="218788"/>
    <d v="2024-01-01T00:00:00"/>
    <d v="2025-12-31T00:00:00"/>
    <n v="23"/>
    <n v="19"/>
    <n v="4"/>
    <n v="45.3"/>
    <n v="0.82608695652173914"/>
    <x v="0"/>
    <x v="1"/>
  </r>
  <r>
    <m/>
    <m/>
    <x v="1474"/>
    <x v="3"/>
    <s v="0800"/>
    <s v=""/>
    <d v="2024-01-22T00:00:00"/>
    <d v="2024-01-01T00:00:00"/>
    <d v="2024-12-31T00:00:00"/>
    <m/>
    <s v="40003724"/>
    <s v="דרך ארץ הייווייז (1997) בע&quot;מ"/>
    <s v="512475203"/>
    <s v="3"/>
    <n v="79999.92"/>
    <s v="ILS"/>
    <n v="79999.92"/>
    <n v="87.24"/>
    <n v="0"/>
    <n v="69792.95"/>
    <n v="10206.969999999999"/>
    <s v=""/>
    <x v="1336"/>
    <s v=""/>
    <n v="0"/>
    <s v="@FM@"/>
    <s v="90"/>
    <s v=""/>
    <s v="305394199"/>
    <s v=""/>
    <s v="נטע ראובני"/>
    <n v="10206.969999999999"/>
    <d v="2024-01-01T00:00:00"/>
    <d v="2024-12-31T00:00:00"/>
    <n v="11"/>
    <n v="19"/>
    <n v="-7"/>
    <n v="87.24"/>
    <n v="1.7272727272727273"/>
    <x v="1"/>
    <x v="1"/>
  </r>
  <r>
    <m/>
    <m/>
    <x v="1475"/>
    <x v="3"/>
    <s v="0800"/>
    <s v=""/>
    <d v="2024-01-22T00:00:00"/>
    <d v="2024-01-01T00:00:00"/>
    <d v="2024-12-31T00:00:00"/>
    <m/>
    <s v="40333585"/>
    <s v="קבוצת כרמלטון בע&quot;מ"/>
    <s v="512542721"/>
    <s v="3"/>
    <n v="8190"/>
    <s v="ILS"/>
    <n v="8190"/>
    <n v="29.22"/>
    <n v="0"/>
    <n v="2392.9299999999998"/>
    <n v="5797.07"/>
    <s v=""/>
    <x v="1337"/>
    <s v=""/>
    <n v="0"/>
    <s v="@FM@"/>
    <s v="90"/>
    <s v=""/>
    <s v="305394199"/>
    <s v=""/>
    <s v="נטע ראובני"/>
    <n v="5797.07"/>
    <d v="2024-01-01T00:00:00"/>
    <d v="2024-12-31T00:00:00"/>
    <n v="11"/>
    <n v="19"/>
    <n v="-7"/>
    <n v="29.22"/>
    <n v="1.7272727272727273"/>
    <x v="0"/>
    <x v="1"/>
  </r>
  <r>
    <m/>
    <m/>
    <x v="1476"/>
    <x v="3"/>
    <s v="0800"/>
    <s v=""/>
    <d v="2024-01-22T00:00:00"/>
    <d v="2024-01-01T00:00:00"/>
    <d v="2025-12-31T00:00:00"/>
    <m/>
    <s v="40468850"/>
    <s v="הנתיב המהיר בע&quot;מ"/>
    <s v="513795088"/>
    <s v="3"/>
    <n v="23500"/>
    <s v="ILS"/>
    <n v="23500"/>
    <n v="29.66"/>
    <n v="0"/>
    <n v="6970"/>
    <n v="16530"/>
    <s v=""/>
    <x v="1338"/>
    <s v=""/>
    <n v="0"/>
    <s v="@FM@"/>
    <s v="90"/>
    <s v=""/>
    <s v="305394199"/>
    <s v=""/>
    <s v="נטע ראובני"/>
    <n v="16530"/>
    <d v="2024-01-01T00:00:00"/>
    <d v="2025-12-31T00:00:00"/>
    <n v="23"/>
    <n v="19"/>
    <n v="4"/>
    <n v="29.66"/>
    <n v="0.82608695652173914"/>
    <x v="0"/>
    <x v="1"/>
  </r>
  <r>
    <m/>
    <m/>
    <x v="1477"/>
    <x v="3"/>
    <s v="0800"/>
    <s v=""/>
    <d v="2024-01-22T00:00:00"/>
    <d v="2024-01-01T00:00:00"/>
    <d v="2024-12-31T00:00:00"/>
    <m/>
    <s v="41610837"/>
    <s v="6 - חוצה צפון בע&quot;מ"/>
    <s v="514874155"/>
    <s v="3"/>
    <n v="11700"/>
    <s v="ILS"/>
    <n v="11700"/>
    <n v="42.12"/>
    <n v="0"/>
    <n v="4928.29"/>
    <n v="6771.71"/>
    <s v=""/>
    <x v="1339"/>
    <s v=""/>
    <n v="0"/>
    <s v="@FM@"/>
    <s v="90"/>
    <s v=""/>
    <s v="305394199"/>
    <s v=""/>
    <s v="נטע ראובני"/>
    <n v="6771.71"/>
    <d v="2024-01-01T00:00:00"/>
    <d v="2024-12-31T00:00:00"/>
    <n v="11"/>
    <n v="19"/>
    <n v="-7"/>
    <n v="42.12"/>
    <n v="1.7272727272727273"/>
    <x v="0"/>
    <x v="1"/>
  </r>
  <r>
    <m/>
    <m/>
    <x v="1478"/>
    <x v="3"/>
    <s v="0800"/>
    <s v=""/>
    <d v="2024-01-22T00:00:00"/>
    <d v="2024-01-01T00:00:00"/>
    <d v="2024-12-31T00:00:00"/>
    <m/>
    <s v="10000193"/>
    <s v="מינהל הרכב הממשלתי"/>
    <s v=""/>
    <s v="3"/>
    <n v="200000"/>
    <s v="ILS"/>
    <n v="200000"/>
    <n v="98.67"/>
    <n v="0"/>
    <n v="197339.19"/>
    <n v="2660.81"/>
    <s v=""/>
    <x v="1340"/>
    <s v=""/>
    <n v="0"/>
    <s v="@FM@"/>
    <s v="85"/>
    <s v=""/>
    <s v="305394199"/>
    <s v=""/>
    <s v="נטע ראובני"/>
    <n v="2660.81"/>
    <d v="2024-01-01T00:00:00"/>
    <d v="2024-12-31T00:00:00"/>
    <n v="11"/>
    <n v="19"/>
    <n v="-7"/>
    <n v="98.67"/>
    <n v="1.7272727272727273"/>
    <x v="1"/>
    <x v="1"/>
  </r>
  <r>
    <m/>
    <m/>
    <x v="1479"/>
    <x v="2"/>
    <s v="0800"/>
    <s v=""/>
    <d v="2024-01-29T00:00:00"/>
    <m/>
    <m/>
    <m/>
    <s v="40000534"/>
    <s v="עלה - עמותה לקידום הסטודנטים העוורי"/>
    <s v=""/>
    <s v="3"/>
    <n v="5000"/>
    <s v="ILS"/>
    <n v="5000"/>
    <n v="0"/>
    <n v="0"/>
    <n v="0"/>
    <n v="5000"/>
    <s v=""/>
    <x v="1341"/>
    <s v=""/>
    <n v="0"/>
    <s v="@FM@"/>
    <s v="23"/>
    <s v="57"/>
    <s v="305394199"/>
    <s v=""/>
    <s v="לימור ניזרי"/>
    <n v="5000"/>
    <d v="2024-01-29T00:00:00"/>
    <d v="2025-12-31T00:00:00"/>
    <n v="23"/>
    <n v="18"/>
    <n v="4"/>
    <n v="0"/>
    <n v="0.78260869565217395"/>
    <x v="0"/>
    <x v="1"/>
  </r>
  <r>
    <m/>
    <m/>
    <x v="1480"/>
    <x v="2"/>
    <s v="0800"/>
    <s v=""/>
    <d v="2024-02-08T00:00:00"/>
    <m/>
    <m/>
    <m/>
    <s v="40004697"/>
    <s v="רמות מ.א. ניהול ותחזוקה (1993) בע&quot;מ"/>
    <s v="511845497"/>
    <s v="3"/>
    <n v="2537"/>
    <s v="ILS"/>
    <n v="2537"/>
    <n v="0"/>
    <n v="0"/>
    <n v="0"/>
    <n v="2537"/>
    <s v=""/>
    <x v="1342"/>
    <s v=""/>
    <n v="0"/>
    <s v="@FM@"/>
    <s v="23"/>
    <s v="57"/>
    <s v="305394199"/>
    <s v=""/>
    <s v="קמר אבו אל הוא"/>
    <n v="2537"/>
    <d v="2024-02-08T00:00:00"/>
    <d v="2025-12-31T00:00:00"/>
    <n v="22"/>
    <n v="17"/>
    <n v="4"/>
    <n v="0"/>
    <n v="0.77272727272727271"/>
    <x v="0"/>
    <x v="1"/>
  </r>
  <r>
    <m/>
    <m/>
    <x v="1481"/>
    <x v="0"/>
    <s v="0800"/>
    <s v=""/>
    <d v="2024-02-13T00:00:00"/>
    <m/>
    <m/>
    <m/>
    <s v="40167927"/>
    <s v="איקן - מס בע&quot;מ"/>
    <s v="512495706"/>
    <s v="3"/>
    <n v="20000.88"/>
    <s v="ILS"/>
    <n v="20000.88"/>
    <n v="99.5"/>
    <n v="19899.990000000002"/>
    <n v="19899.990000000002"/>
    <n v="100.89"/>
    <s v=""/>
    <x v="1343"/>
    <s v=""/>
    <n v="0"/>
    <s v="@FM@"/>
    <s v="07"/>
    <s v=""/>
    <s v="305394199"/>
    <s v=""/>
    <s v="קמר אבו אל הוא"/>
    <n v="100.89"/>
    <d v="2024-02-13T00:00:00"/>
    <d v="2025-12-31T00:00:00"/>
    <n v="22"/>
    <n v="17"/>
    <n v="4"/>
    <n v="99.5"/>
    <n v="0.77272727272727271"/>
    <x v="1"/>
    <x v="1"/>
  </r>
  <r>
    <m/>
    <m/>
    <x v="1482"/>
    <x v="0"/>
    <s v="0800"/>
    <s v=""/>
    <d v="2024-02-13T00:00:00"/>
    <m/>
    <m/>
    <m/>
    <s v="40001103"/>
    <s v="קרביץ )4791( בעמ"/>
    <s v="510674039"/>
    <s v="3"/>
    <n v="1863.31"/>
    <s v="ILS"/>
    <n v="1863.31"/>
    <n v="96.58"/>
    <n v="1862.77"/>
    <n v="2004.41"/>
    <n v="74.39"/>
    <s v=""/>
    <x v="1344"/>
    <s v="X"/>
    <n v="0"/>
    <s v="@FM@"/>
    <s v="07"/>
    <s v=""/>
    <s v="305394199"/>
    <s v=""/>
    <s v="גלעד גור"/>
    <n v="64.31"/>
    <d v="2024-02-13T00:00:00"/>
    <d v="2025-12-31T00:00:00"/>
    <n v="22"/>
    <n v="17"/>
    <n v="4"/>
    <n v="96.58"/>
    <n v="0.77272727272727271"/>
    <x v="1"/>
    <x v="1"/>
  </r>
  <r>
    <m/>
    <m/>
    <x v="1483"/>
    <x v="2"/>
    <s v="0800"/>
    <s v=""/>
    <d v="2024-02-15T00:00:00"/>
    <m/>
    <m/>
    <m/>
    <s v="10000193"/>
    <s v="מינהל הרכב הממשלתי"/>
    <s v=""/>
    <s v="3"/>
    <n v="200000"/>
    <s v="ILS"/>
    <n v="200000"/>
    <n v="93.39"/>
    <n v="186788"/>
    <n v="186777"/>
    <n v="4000"/>
    <s v=""/>
    <x v="1345"/>
    <s v=""/>
    <n v="0"/>
    <s v="@FM@"/>
    <s v="85"/>
    <s v=""/>
    <s v="305394199"/>
    <s v=""/>
    <s v="נטע ראובני"/>
    <n v="4000"/>
    <d v="2024-02-15T00:00:00"/>
    <d v="2025-12-31T00:00:00"/>
    <n v="22"/>
    <n v="17"/>
    <n v="4"/>
    <n v="93.39"/>
    <n v="0.77272727272727271"/>
    <x v="1"/>
    <x v="1"/>
  </r>
  <r>
    <m/>
    <m/>
    <x v="1484"/>
    <x v="0"/>
    <s v="0800"/>
    <s v=""/>
    <d v="2024-02-18T00:00:00"/>
    <d v="2024-02-18T00:00:00"/>
    <d v="2024-12-31T00:00:00"/>
    <m/>
    <s v="40001103"/>
    <s v="קרביץ )4791( בעמ"/>
    <s v="510674039"/>
    <s v="3"/>
    <n v="100854.6"/>
    <s v="ILS"/>
    <n v="100854.6"/>
    <n v="62.64"/>
    <n v="64157.77"/>
    <n v="63174.239999999998"/>
    <n v="37680.29"/>
    <s v=""/>
    <x v="1346"/>
    <s v=""/>
    <n v="0"/>
    <s v="@FM@"/>
    <s v="23"/>
    <s v="57"/>
    <s v="305394199"/>
    <s v=" 30,939.65"/>
    <s v="אורטל מויאל"/>
    <n v="37680.29"/>
    <d v="2024-02-18T00:00:00"/>
    <d v="2024-12-31T00:00:00"/>
    <n v="10"/>
    <n v="17"/>
    <n v="-7"/>
    <n v="62.64"/>
    <n v="1.7"/>
    <x v="1"/>
    <x v="1"/>
  </r>
  <r>
    <m/>
    <m/>
    <x v="1485"/>
    <x v="2"/>
    <s v="0800"/>
    <s v=""/>
    <d v="2024-02-18T00:00:00"/>
    <d v="2022-05-15T00:00:00"/>
    <d v="2025-05-14T00:00:00"/>
    <m/>
    <s v="42519225"/>
    <s v="רווח הילה"/>
    <s v="038374708"/>
    <s v="3"/>
    <n v="50209"/>
    <s v="ILS"/>
    <n v="50209"/>
    <n v="7.48"/>
    <n v="3799.6"/>
    <n v="3754.76"/>
    <n v="46454.239999999998"/>
    <s v=""/>
    <x v="1347"/>
    <s v="X"/>
    <n v="0"/>
    <s v="@FM@"/>
    <s v="76"/>
    <s v=""/>
    <s v="305394199"/>
    <s v=" 39,330.00"/>
    <s v="נסים גרידי"/>
    <n v="46454.239999999998"/>
    <d v="2022-05-15T00:00:00"/>
    <d v="2025-05-14T00:00:00"/>
    <n v="35"/>
    <n v="38"/>
    <n v="-2"/>
    <n v="7.48"/>
    <n v="1.0857142857142856"/>
    <x v="0"/>
    <x v="1"/>
  </r>
  <r>
    <m/>
    <m/>
    <x v="1486"/>
    <x v="0"/>
    <s v="0800"/>
    <s v=""/>
    <d v="2024-02-18T00:00:00"/>
    <d v="2024-02-18T00:00:00"/>
    <d v="2025-02-11T00:00:00"/>
    <m/>
    <s v="40019561"/>
    <s v="האחים נחמיה (משקאות) בע&quot;מ"/>
    <s v="511037376"/>
    <s v="3"/>
    <n v="3025.52"/>
    <s v="ILS"/>
    <n v="3025.52"/>
    <n v="69.28"/>
    <n v="2134.08"/>
    <n v="2096.1999999999998"/>
    <n v="929.31"/>
    <s v=""/>
    <x v="1348"/>
    <s v=""/>
    <n v="0"/>
    <s v="@FM@"/>
    <s v="23"/>
    <s v="57"/>
    <s v="305394199"/>
    <s v="742.38"/>
    <s v="לימור ניזרי"/>
    <n v="929.31"/>
    <d v="2024-02-18T00:00:00"/>
    <d v="2025-02-11T00:00:00"/>
    <n v="11"/>
    <n v="17"/>
    <n v="-5"/>
    <n v="69.28"/>
    <n v="1.5454545454545454"/>
    <x v="1"/>
    <x v="1"/>
  </r>
  <r>
    <m/>
    <m/>
    <x v="1487"/>
    <x v="2"/>
    <s v="0800"/>
    <s v=""/>
    <d v="2024-02-18T00:00:00"/>
    <d v="2024-01-16T00:00:00"/>
    <d v="2027-01-15T00:00:00"/>
    <m/>
    <s v="42006879"/>
    <s v="אלי לוינזון-סלע, חברת עורכי דין"/>
    <s v="514771708"/>
    <s v="3"/>
    <n v="24190"/>
    <s v="ILS"/>
    <n v="24190"/>
    <n v="55.01"/>
    <n v="13307.07"/>
    <n v="13307.07"/>
    <n v="10882.93"/>
    <s v=""/>
    <x v="1349"/>
    <s v="X"/>
    <n v="0"/>
    <s v="@FM@"/>
    <s v="76"/>
    <s v=""/>
    <s v="305394199"/>
    <s v="  9,173.75"/>
    <s v="נסים גרידי"/>
    <n v="10882.93"/>
    <d v="2024-01-16T00:00:00"/>
    <d v="2027-01-15T00:00:00"/>
    <n v="35"/>
    <n v="18"/>
    <n v="17"/>
    <n v="55.01"/>
    <n v="0.51428571428571423"/>
    <x v="1"/>
    <x v="1"/>
  </r>
  <r>
    <m/>
    <m/>
    <x v="1488"/>
    <x v="0"/>
    <s v="0800"/>
    <s v=""/>
    <d v="2024-02-1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1350"/>
    <s v="X"/>
    <n v="0"/>
    <s v="@FM@"/>
    <s v="07"/>
    <s v=""/>
    <s v="305394199"/>
    <s v=""/>
    <s v="גלעד גור"/>
    <n v="2527.4499999999998"/>
    <d v="2024-02-18T00:00:00"/>
    <d v="2025-12-31T00:00:00"/>
    <n v="22"/>
    <n v="17"/>
    <n v="4"/>
    <n v="0"/>
    <n v="0.77272727272727271"/>
    <x v="0"/>
    <x v="1"/>
  </r>
  <r>
    <m/>
    <m/>
    <x v="1489"/>
    <x v="2"/>
    <s v="0800"/>
    <s v=""/>
    <d v="2024-02-22T00:00:00"/>
    <d v="2024-02-01T00:00:00"/>
    <d v="2025-01-31T00:00:00"/>
    <m/>
    <s v="50101431"/>
    <s v="OT TECHNOLOGY SPAIN SOCIEDAD"/>
    <s v=""/>
    <s v="3"/>
    <n v="5664"/>
    <s v="USD"/>
    <n v="20837.86"/>
    <n v="0"/>
    <n v="20694.96"/>
    <n v="0"/>
    <n v="20837.86"/>
    <s v=""/>
    <x v="1351"/>
    <s v=""/>
    <n v="0"/>
    <s v="@FM@"/>
    <s v="23"/>
    <s v="57"/>
    <s v="305394199"/>
    <s v=""/>
    <s v="חופית זהוראי"/>
    <n v="20837.86"/>
    <d v="2024-02-01T00:00:00"/>
    <d v="2025-01-31T00:00:00"/>
    <n v="11"/>
    <n v="18"/>
    <n v="-6"/>
    <n v="0"/>
    <n v="1.6363636363636365"/>
    <x v="0"/>
    <x v="1"/>
  </r>
  <r>
    <m/>
    <m/>
    <x v="1490"/>
    <x v="2"/>
    <s v="0800"/>
    <s v=""/>
    <d v="2024-02-26T00:00:00"/>
    <m/>
    <m/>
    <m/>
    <s v="40001309"/>
    <s v="שמאור - מוקד הבטחון הישראלי בע&quot;מ"/>
    <s v="511717423"/>
    <s v="3"/>
    <n v="2478"/>
    <s v="ILS"/>
    <n v="2478"/>
    <n v="0"/>
    <n v="0"/>
    <n v="0"/>
    <n v="2478"/>
    <s v=""/>
    <x v="1352"/>
    <s v=""/>
    <n v="0"/>
    <s v="@FM@"/>
    <s v="23"/>
    <s v="57"/>
    <s v="305394199"/>
    <s v=""/>
    <s v="בועז גולדברג"/>
    <n v="2478"/>
    <d v="2024-02-26T00:00:00"/>
    <d v="2025-12-31T00:00:00"/>
    <n v="22"/>
    <n v="17"/>
    <n v="4"/>
    <n v="0"/>
    <n v="0.77272727272727271"/>
    <x v="0"/>
    <x v="1"/>
  </r>
  <r>
    <m/>
    <m/>
    <x v="1491"/>
    <x v="2"/>
    <s v="0800"/>
    <s v=""/>
    <d v="2024-02-26T00:00:00"/>
    <d v="2023-08-28T00:00:00"/>
    <d v="2026-08-27T00:00:00"/>
    <m/>
    <s v="40011391"/>
    <s v="יבלונקה חנה נעמי"/>
    <s v="050169457"/>
    <s v="3"/>
    <n v="12300"/>
    <s v="ILS"/>
    <n v="12300"/>
    <n v="22.5"/>
    <n v="2767.5"/>
    <n v="2767.5"/>
    <n v="9532.5"/>
    <s v=""/>
    <x v="1296"/>
    <s v="X"/>
    <n v="0"/>
    <s v="@FM@"/>
    <s v="76"/>
    <s v=""/>
    <s v="305394199"/>
    <s v="  9,532.50"/>
    <s v="נסים גרידי"/>
    <n v="9532.5"/>
    <d v="2023-08-28T00:00:00"/>
    <d v="2026-08-27T00:00:00"/>
    <n v="35"/>
    <n v="23"/>
    <n v="12"/>
    <n v="22.5"/>
    <n v="0.65714285714285714"/>
    <x v="1"/>
    <x v="1"/>
  </r>
  <r>
    <m/>
    <m/>
    <x v="1492"/>
    <x v="0"/>
    <s v="0800"/>
    <s v=""/>
    <d v="2024-02-28T00:00:00"/>
    <m/>
    <m/>
    <m/>
    <s v="40001103"/>
    <s v="קרביץ )4791( בעמ"/>
    <s v="510674039"/>
    <s v="3"/>
    <n v="2749.15"/>
    <s v="ILS"/>
    <n v="2749.15"/>
    <n v="95"/>
    <n v="2610.5"/>
    <n v="2908.53"/>
    <n v="160.38"/>
    <s v=""/>
    <x v="1353"/>
    <s v="X"/>
    <n v="0"/>
    <s v="@FM@"/>
    <s v="07"/>
    <s v=""/>
    <s v="305394199"/>
    <s v=""/>
    <s v="יוסי ביטון"/>
    <n v="138.65"/>
    <d v="2024-02-28T00:00:00"/>
    <d v="2025-12-31T00:00:00"/>
    <n v="22"/>
    <n v="17"/>
    <n v="4"/>
    <n v="95"/>
    <n v="0.77272727272727271"/>
    <x v="1"/>
    <x v="1"/>
  </r>
  <r>
    <m/>
    <m/>
    <x v="1493"/>
    <x v="4"/>
    <s v="0800"/>
    <s v=""/>
    <d v="2024-02-28T00:00:00"/>
    <d v="2022-02-09T00:00:00"/>
    <d v="2026-02-08T00:00:00"/>
    <m/>
    <s v="42781979"/>
    <s v="הראל אסף"/>
    <s v="039436423"/>
    <s v="3"/>
    <n v="26620.799999999999"/>
    <s v="ILS"/>
    <n v="26620.799999999999"/>
    <n v="66.040000000000006"/>
    <n v="17431.830000000002"/>
    <n v="18593.939999999999"/>
    <n v="9861.5"/>
    <s v=""/>
    <x v="1263"/>
    <s v="X"/>
    <n v="0"/>
    <s v="@FM@"/>
    <s v="76"/>
    <s v=""/>
    <s v="305394199"/>
    <s v=""/>
    <s v="נסים גרידי"/>
    <n v="9039.98"/>
    <d v="2022-02-09T00:00:00"/>
    <d v="2026-02-08T00:00:00"/>
    <n v="47"/>
    <n v="41"/>
    <n v="6"/>
    <n v="66.040000000000006"/>
    <n v="0.87234042553191493"/>
    <x v="1"/>
    <x v="1"/>
  </r>
  <r>
    <m/>
    <m/>
    <x v="1494"/>
    <x v="0"/>
    <s v="0800"/>
    <s v=""/>
    <d v="2024-02-28T00:00:00"/>
    <d v="2024-01-01T00:00:00"/>
    <d v="2025-11-30T00:00:00"/>
    <m/>
    <s v="40017470"/>
    <s v="סופרבוס הסעים ותיור בע&quot;מ"/>
    <s v="512947599"/>
    <s v="3"/>
    <n v="40341.839999999997"/>
    <s v="ILS"/>
    <n v="40341.839999999997"/>
    <n v="51.07"/>
    <n v="26625.37"/>
    <n v="21064.14"/>
    <n v="20597.8"/>
    <s v=""/>
    <x v="1354"/>
    <s v="X"/>
    <n v="0"/>
    <s v="@FM@"/>
    <s v="07"/>
    <s v=""/>
    <s v="305394199"/>
    <s v=" 11,581.17"/>
    <s v="נטע ראובני"/>
    <n v="19738.23"/>
    <d v="2024-01-01T00:00:00"/>
    <d v="2025-11-30T00:00:00"/>
    <n v="22"/>
    <n v="19"/>
    <n v="3"/>
    <n v="51.07"/>
    <n v="0.86363636363636365"/>
    <x v="1"/>
    <x v="1"/>
  </r>
  <r>
    <m/>
    <m/>
    <x v="1495"/>
    <x v="0"/>
    <s v="0800"/>
    <s v=""/>
    <d v="2024-02-28T00:00:00"/>
    <d v="2024-01-01T00:00:00"/>
    <d v="2025-11-30T00:00:00"/>
    <m/>
    <s v="40010480"/>
    <s v="מסיעי אריה שאשא בע&quot;מ"/>
    <s v="510840028"/>
    <s v="1"/>
    <n v="80426.44"/>
    <s v="ILS"/>
    <n v="80426.44"/>
    <n v="60.3"/>
    <n v="48789.279999999999"/>
    <n v="49613.3"/>
    <n v="33321.97"/>
    <s v=""/>
    <x v="1355"/>
    <s v="X"/>
    <n v="0"/>
    <s v="@FM@"/>
    <s v="07"/>
    <s v=""/>
    <s v="305394199"/>
    <s v=" 26,608.20"/>
    <s v="נטע ראובני"/>
    <n v="31931.41"/>
    <d v="2024-01-01T00:00:00"/>
    <d v="2025-11-30T00:00:00"/>
    <n v="22"/>
    <n v="19"/>
    <n v="3"/>
    <n v="60.3"/>
    <n v="0.86363636363636365"/>
    <x v="1"/>
    <x v="1"/>
  </r>
  <r>
    <m/>
    <m/>
    <x v="1496"/>
    <x v="2"/>
    <s v="0800"/>
    <s v=""/>
    <d v="2024-03-03T00:00:00"/>
    <d v="2024-03-03T00:00:00"/>
    <d v="2025-03-02T00:00:00"/>
    <m/>
    <s v="40127592"/>
    <s v="בל (ג.י.י.ר.) בע&quot;מ"/>
    <s v="511661746"/>
    <s v="3"/>
    <n v="2541.37"/>
    <s v="ILS"/>
    <n v="2541.37"/>
    <n v="92.86"/>
    <n v="2339.8000000000002"/>
    <n v="2339.8000000000002"/>
    <n v="181.57"/>
    <s v=""/>
    <x v="1356"/>
    <s v=""/>
    <n v="0"/>
    <s v="@FM@"/>
    <s v="23"/>
    <s v="57"/>
    <s v="305394199"/>
    <s v=""/>
    <s v="יוסי ביטון"/>
    <n v="181.57"/>
    <d v="2024-03-03T00:00:00"/>
    <d v="2025-03-02T00:00:00"/>
    <n v="11"/>
    <n v="17"/>
    <n v="-5"/>
    <n v="92.86"/>
    <n v="1.5454545454545454"/>
    <x v="1"/>
    <x v="1"/>
  </r>
  <r>
    <m/>
    <m/>
    <x v="1497"/>
    <x v="2"/>
    <s v="0800"/>
    <s v=""/>
    <d v="2024-03-05T00:00:00"/>
    <m/>
    <m/>
    <m/>
    <s v="40005156"/>
    <s v="אפקון בקרה ואוטומציה בע&quot;מ"/>
    <s v="520043340"/>
    <s v="3"/>
    <n v="2907.52"/>
    <s v="ILS"/>
    <n v="2907.52"/>
    <n v="0"/>
    <n v="0"/>
    <n v="0"/>
    <n v="2907.52"/>
    <s v=""/>
    <x v="1357"/>
    <s v=""/>
    <n v="0"/>
    <s v="@FM@"/>
    <s v="23"/>
    <s v="57"/>
    <s v="305394199"/>
    <s v=""/>
    <s v="רפי אזרך"/>
    <n v="2907.52"/>
    <d v="2024-03-05T00:00:00"/>
    <d v="2025-12-31T00:00:00"/>
    <n v="21"/>
    <n v="16"/>
    <n v="4"/>
    <n v="0"/>
    <n v="0.76190476190476186"/>
    <x v="0"/>
    <x v="1"/>
  </r>
  <r>
    <m/>
    <m/>
    <x v="1498"/>
    <x v="2"/>
    <s v="0800"/>
    <s v=""/>
    <d v="2024-03-12T00:00:00"/>
    <d v="2023-03-15T00:00:00"/>
    <d v="2025-12-31T00:00:00"/>
    <m/>
    <s v="40016636"/>
    <s v="קיבוץ גבעת ברנר"/>
    <s v="570000588"/>
    <s v="3"/>
    <n v="10072.48"/>
    <s v="ILS"/>
    <n v="10072.48"/>
    <n v="30.64"/>
    <n v="3177.72"/>
    <n v="3267.81"/>
    <n v="7398.94"/>
    <s v=""/>
    <x v="1358"/>
    <s v="X"/>
    <n v="0"/>
    <s v="@FM@"/>
    <s v="76"/>
    <s v=""/>
    <s v="305394199"/>
    <s v="  5,820.00"/>
    <s v=""/>
    <n v="6986.73"/>
    <d v="2023-03-15T00:00:00"/>
    <d v="2025-12-31T00:00:00"/>
    <n v="33"/>
    <n v="28"/>
    <n v="4"/>
    <n v="30.64"/>
    <n v="0.84848484848484851"/>
    <x v="0"/>
    <x v="1"/>
  </r>
  <r>
    <m/>
    <m/>
    <x v="1499"/>
    <x v="2"/>
    <s v="0800"/>
    <s v=""/>
    <d v="2024-03-20T00:00:00"/>
    <m/>
    <m/>
    <m/>
    <s v="40486626"/>
    <s v="סובחי נח'לה ובניו בע&quot;מ"/>
    <s v="512158684"/>
    <s v="3"/>
    <n v="504.21"/>
    <s v="ILS"/>
    <n v="504.21"/>
    <n v="0"/>
    <n v="0"/>
    <n v="0"/>
    <n v="504.21"/>
    <s v=""/>
    <x v="1359"/>
    <s v=""/>
    <n v="0"/>
    <s v="@FM@"/>
    <s v="23"/>
    <s v="57"/>
    <s v="305394199"/>
    <s v=""/>
    <s v="קמר אבו אל הוא"/>
    <n v="504.21"/>
    <d v="2024-03-20T00:00:00"/>
    <d v="2025-12-31T00:00:00"/>
    <n v="21"/>
    <n v="16"/>
    <n v="4"/>
    <n v="0"/>
    <n v="0.76190476190476186"/>
    <x v="0"/>
    <x v="1"/>
  </r>
  <r>
    <m/>
    <m/>
    <x v="1500"/>
    <x v="0"/>
    <s v="0800"/>
    <s v=""/>
    <d v="2024-03-20T00:00:00"/>
    <m/>
    <m/>
    <m/>
    <s v="40001103"/>
    <s v="קרביץ )4791( בעמ"/>
    <s v="510674039"/>
    <s v="3"/>
    <n v="6999.34"/>
    <s v="ILS"/>
    <n v="6999.34"/>
    <n v="95.3"/>
    <n v="6669.65"/>
    <n v="7428.87"/>
    <n v="381.36"/>
    <s v=""/>
    <x v="1360"/>
    <s v="X"/>
    <n v="0"/>
    <s v="@FM@"/>
    <s v="07"/>
    <s v=""/>
    <s v="305394199"/>
    <s v=""/>
    <s v="חופית זהוראי"/>
    <n v="329.69"/>
    <d v="2024-03-20T00:00:00"/>
    <d v="2025-12-31T00:00:00"/>
    <n v="21"/>
    <n v="16"/>
    <n v="4"/>
    <n v="95.3"/>
    <n v="0.76190476190476186"/>
    <x v="1"/>
    <x v="1"/>
  </r>
  <r>
    <m/>
    <m/>
    <x v="1501"/>
    <x v="2"/>
    <s v="0800"/>
    <s v=""/>
    <d v="2024-03-26T00:00:00"/>
    <m/>
    <m/>
    <m/>
    <s v="40486626"/>
    <s v="סובחי נח'לה ובניו בע&quot;מ"/>
    <s v="512158684"/>
    <s v="3"/>
    <n v="2117.6999999999998"/>
    <s v="ILS"/>
    <n v="2117.6999999999998"/>
    <n v="0"/>
    <n v="0"/>
    <n v="0"/>
    <n v="2117.6999999999998"/>
    <s v=""/>
    <x v="1361"/>
    <s v=""/>
    <n v="0"/>
    <s v="@FM@"/>
    <s v="23"/>
    <s v="57"/>
    <s v="305394199"/>
    <s v=""/>
    <s v="קמר אבו אל הוא"/>
    <n v="2117.6999999999998"/>
    <d v="2024-03-26T00:00:00"/>
    <d v="2025-12-31T00:00:00"/>
    <n v="21"/>
    <n v="16"/>
    <n v="4"/>
    <n v="0"/>
    <n v="0.76190476190476186"/>
    <x v="0"/>
    <x v="1"/>
  </r>
  <r>
    <m/>
    <m/>
    <x v="1502"/>
    <x v="0"/>
    <s v="0800"/>
    <s v=""/>
    <d v="2024-03-27T00:00:00"/>
    <m/>
    <m/>
    <m/>
    <s v="41915625"/>
    <s v="לייזר מכוני העתקות בע&quot;מ"/>
    <s v="514864370"/>
    <s v="3"/>
    <n v="118"/>
    <s v="ILS"/>
    <n v="118"/>
    <n v="0"/>
    <n v="0"/>
    <n v="0"/>
    <n v="118"/>
    <s v=""/>
    <x v="1362"/>
    <s v=""/>
    <n v="0"/>
    <s v="@FM@"/>
    <s v="23"/>
    <s v="57"/>
    <s v="305394199"/>
    <s v=""/>
    <s v="רבקה פרנסה"/>
    <n v="118"/>
    <d v="2024-03-27T00:00:00"/>
    <d v="2025-12-31T00:00:00"/>
    <n v="21"/>
    <n v="16"/>
    <n v="4"/>
    <n v="0"/>
    <n v="0.76190476190476186"/>
    <x v="0"/>
    <x v="1"/>
  </r>
  <r>
    <m/>
    <m/>
    <x v="1503"/>
    <x v="2"/>
    <s v="0800"/>
    <s v=""/>
    <d v="2024-04-04T00:00:00"/>
    <d v="2024-03-14T00:00:00"/>
    <d v="2027-03-13T00:00:00"/>
    <m/>
    <s v="40005741"/>
    <s v="מ. פירון ושות' , עורכי דין"/>
    <s v="540038122"/>
    <s v="3"/>
    <n v="54280"/>
    <s v="ILS"/>
    <n v="54280"/>
    <n v="0"/>
    <n v="0"/>
    <n v="0"/>
    <n v="54280"/>
    <s v=""/>
    <x v="1363"/>
    <s v="X"/>
    <n v="0"/>
    <s v="@FM@"/>
    <s v="76"/>
    <s v=""/>
    <s v="305394199"/>
    <s v=" 46,000.00"/>
    <s v="אורטל מויאל"/>
    <n v="54280"/>
    <d v="2024-03-14T00:00:00"/>
    <d v="2027-03-13T00:00:00"/>
    <n v="35"/>
    <n v="16"/>
    <n v="19"/>
    <n v="0"/>
    <n v="0.45714285714285713"/>
    <x v="2"/>
    <x v="1"/>
  </r>
  <r>
    <m/>
    <m/>
    <x v="1504"/>
    <x v="2"/>
    <s v="0800"/>
    <s v=""/>
    <d v="2024-04-04T00:00:00"/>
    <m/>
    <m/>
    <m/>
    <s v="42050031"/>
    <s v="אולטרה רנט בע&quot;מ"/>
    <s v="515682458"/>
    <s v="3"/>
    <n v="70210"/>
    <s v="ILS"/>
    <n v="70210"/>
    <n v="79.099999999999994"/>
    <n v="55294.2"/>
    <n v="55294.2"/>
    <n v="14738.2"/>
    <s v=""/>
    <x v="1364"/>
    <s v=""/>
    <n v="0"/>
    <s v="@FM@"/>
    <s v="23"/>
    <s v="57"/>
    <s v="305394199"/>
    <s v=""/>
    <s v="לימור ניזרי"/>
    <n v="14738.2"/>
    <d v="2024-04-04T00:00:00"/>
    <d v="2025-12-31T00:00:00"/>
    <n v="20"/>
    <n v="16"/>
    <n v="4"/>
    <n v="79.099999999999994"/>
    <n v="0.8"/>
    <x v="1"/>
    <x v="1"/>
  </r>
  <r>
    <m/>
    <m/>
    <x v="1505"/>
    <x v="2"/>
    <s v="0800"/>
    <s v=""/>
    <d v="2024-04-14T00:00:00"/>
    <m/>
    <m/>
    <m/>
    <s v="42142168"/>
    <s v="אונזה בע&quot;מ"/>
    <s v="514949346"/>
    <s v="3"/>
    <n v="6777.42"/>
    <s v="ILS"/>
    <n v="6777.42"/>
    <n v="0"/>
    <n v="0"/>
    <n v="0"/>
    <n v="6777.42"/>
    <s v=""/>
    <x v="1365"/>
    <s v=""/>
    <n v="0"/>
    <s v="@FM@"/>
    <s v="23"/>
    <s v="57"/>
    <s v="305394199"/>
    <s v=""/>
    <s v="יהודית שטייגנברגר"/>
    <n v="6777.42"/>
    <d v="2024-04-14T00:00:00"/>
    <d v="2025-12-31T00:00:00"/>
    <n v="20"/>
    <n v="15"/>
    <n v="4"/>
    <n v="0"/>
    <n v="0.75"/>
    <x v="1"/>
    <x v="1"/>
  </r>
  <r>
    <m/>
    <m/>
    <x v="1506"/>
    <x v="2"/>
    <s v="0800"/>
    <s v=""/>
    <d v="2024-04-17T00:00:00"/>
    <d v="2023-09-26T00:00:00"/>
    <d v="2026-09-25T00:00:00"/>
    <m/>
    <s v="40484918"/>
    <s v="שבי יחיאל"/>
    <s v="025688524"/>
    <s v="3"/>
    <n v="82246"/>
    <s v="ILS"/>
    <n v="82246"/>
    <n v="57.26"/>
    <n v="38267.82"/>
    <n v="38243.019999999997"/>
    <n v="35155.33"/>
    <s v=""/>
    <x v="1366"/>
    <s v="X"/>
    <n v="0"/>
    <s v="@FM@"/>
    <s v="76"/>
    <s v=""/>
    <s v="305394199"/>
    <s v=" 29,792.65"/>
    <s v="אורטל מויאל"/>
    <n v="35155.33"/>
    <d v="2023-09-26T00:00:00"/>
    <d v="2026-09-25T00:00:00"/>
    <n v="35"/>
    <n v="22"/>
    <n v="13"/>
    <n v="57.26"/>
    <n v="0.62857142857142856"/>
    <x v="1"/>
    <x v="1"/>
  </r>
  <r>
    <m/>
    <m/>
    <x v="1507"/>
    <x v="0"/>
    <s v="0800"/>
    <s v=""/>
    <d v="2024-04-30T00:00:00"/>
    <m/>
    <m/>
    <m/>
    <s v="40001212"/>
    <s v="שחר - מוצרי נייר בע&quot;מ"/>
    <s v="511219933"/>
    <s v="3"/>
    <n v="31718.400000000001"/>
    <s v="ILS"/>
    <n v="31718.400000000001"/>
    <n v="66"/>
    <n v="20853.52"/>
    <n v="21149.85"/>
    <n v="10991.12"/>
    <s v=""/>
    <x v="1367"/>
    <s v="X"/>
    <n v="0"/>
    <s v="@FM@"/>
    <s v="07"/>
    <s v=""/>
    <s v="305394199"/>
    <s v=""/>
    <s v="גלעד גור"/>
    <n v="10784.26"/>
    <d v="2024-04-30T00:00:00"/>
    <d v="2025-12-31T00:00:00"/>
    <n v="20"/>
    <n v="15"/>
    <n v="4"/>
    <n v="66"/>
    <n v="0.75"/>
    <x v="1"/>
    <x v="1"/>
  </r>
  <r>
    <m/>
    <m/>
    <x v="1508"/>
    <x v="0"/>
    <s v="0800"/>
    <s v=""/>
    <d v="2024-05-06T00:00:00"/>
    <m/>
    <m/>
    <m/>
    <s v="40001212"/>
    <s v="שחר - מוצרי נייר בע&quot;מ"/>
    <s v="511219933"/>
    <s v="3"/>
    <n v="7929.6"/>
    <s v="ILS"/>
    <n v="7929.6"/>
    <n v="0"/>
    <n v="0"/>
    <n v="0"/>
    <n v="8081.71"/>
    <s v=""/>
    <x v="1368"/>
    <s v="X"/>
    <n v="0"/>
    <s v="@FM@"/>
    <s v="07"/>
    <s v=""/>
    <s v="305394199"/>
    <s v=""/>
    <s v="יוסי ביטון"/>
    <n v="7929.6"/>
    <d v="2024-05-06T00:00:00"/>
    <d v="2025-12-31T00:00:00"/>
    <n v="19"/>
    <n v="14"/>
    <n v="4"/>
    <n v="0"/>
    <n v="0.73684210526315785"/>
    <x v="0"/>
    <x v="1"/>
  </r>
  <r>
    <m/>
    <m/>
    <x v="1509"/>
    <x v="0"/>
    <s v="0800"/>
    <s v=""/>
    <d v="2024-05-06T00:00:00"/>
    <m/>
    <m/>
    <m/>
    <s v="40001103"/>
    <s v="קרביץ )4791( בעמ"/>
    <s v="510674039"/>
    <s v="3"/>
    <n v="5470.75"/>
    <s v="ILS"/>
    <n v="5470.75"/>
    <n v="97.05"/>
    <n v="5306.92"/>
    <n v="5912.81"/>
    <n v="188.22"/>
    <s v=""/>
    <x v="1225"/>
    <s v="X"/>
    <n v="0"/>
    <s v="@FM@"/>
    <s v="07"/>
    <s v=""/>
    <s v="305394199"/>
    <s v=""/>
    <s v="גלעד גור"/>
    <n v="162.71"/>
    <d v="2024-05-06T00:00:00"/>
    <d v="2025-12-31T00:00:00"/>
    <n v="19"/>
    <n v="14"/>
    <n v="4"/>
    <n v="97.05"/>
    <n v="0.73684210526315785"/>
    <x v="1"/>
    <x v="1"/>
  </r>
  <r>
    <m/>
    <m/>
    <x v="1510"/>
    <x v="2"/>
    <s v="0800"/>
    <s v=""/>
    <d v="2024-05-12T00:00:00"/>
    <m/>
    <m/>
    <m/>
    <s v="40001385"/>
    <s v="קומפיוטרגרד טכנולוגיות 1995 בע&quot;מ"/>
    <s v="512131038"/>
    <s v="3"/>
    <n v="3451.5"/>
    <s v="ILS"/>
    <n v="3451.5"/>
    <n v="0"/>
    <n v="0"/>
    <n v="0"/>
    <n v="3451.5"/>
    <s v=""/>
    <x v="1369"/>
    <s v=""/>
    <n v="0"/>
    <s v="@FM@"/>
    <s v="23"/>
    <s v="57"/>
    <s v="305394199"/>
    <s v=""/>
    <s v="קמר אבו אל הוא"/>
    <n v="3451.5"/>
    <d v="2024-05-12T00:00:00"/>
    <d v="2025-12-31T00:00:00"/>
    <n v="19"/>
    <n v="14"/>
    <n v="4"/>
    <n v="0"/>
    <n v="0.73684210526315785"/>
    <x v="0"/>
    <x v="1"/>
  </r>
  <r>
    <m/>
    <m/>
    <x v="1511"/>
    <x v="2"/>
    <s v="0800"/>
    <s v=""/>
    <d v="2024-05-12T00:00:00"/>
    <d v="2023-11-30T00:00:00"/>
    <d v="2026-11-29T00:00:00"/>
    <m/>
    <s v="40823548"/>
    <s v="פראג' איאד"/>
    <s v="055226435"/>
    <s v="3"/>
    <n v="54280"/>
    <s v="ILS"/>
    <n v="54280"/>
    <n v="0"/>
    <n v="0"/>
    <n v="0"/>
    <n v="54280"/>
    <s v=""/>
    <x v="1370"/>
    <s v="X"/>
    <n v="0"/>
    <s v="@FM@"/>
    <s v="76"/>
    <s v=""/>
    <s v="305394199"/>
    <s v=" 46,000.00"/>
    <s v="אורטל מויאל"/>
    <n v="54280"/>
    <d v="2023-11-30T00:00:00"/>
    <d v="2026-11-29T00:00:00"/>
    <n v="35"/>
    <n v="20"/>
    <n v="15"/>
    <n v="0"/>
    <n v="0.5714285714285714"/>
    <x v="0"/>
    <x v="1"/>
  </r>
  <r>
    <m/>
    <m/>
    <x v="1512"/>
    <x v="2"/>
    <s v="0800"/>
    <s v=""/>
    <d v="2024-05-12T00:00:00"/>
    <d v="2023-08-06T00:00:00"/>
    <d v="2026-08-05T00:00:00"/>
    <m/>
    <s v="40400726"/>
    <s v="ולנשטיין יעקב"/>
    <s v="032072704"/>
    <s v="3"/>
    <n v="48380"/>
    <s v="ILS"/>
    <n v="48380"/>
    <n v="5.95"/>
    <n v="2398.5"/>
    <n v="2878.5"/>
    <n v="45501.5"/>
    <s v=""/>
    <x v="1371"/>
    <s v="X"/>
    <n v="0"/>
    <s v="@FM@"/>
    <s v="76"/>
    <s v=""/>
    <s v="305394199"/>
    <s v=" 38,950.00"/>
    <s v="אורטל מויאל"/>
    <n v="45501.5"/>
    <d v="2023-08-06T00:00:00"/>
    <d v="2026-08-05T00:00:00"/>
    <n v="35"/>
    <n v="23"/>
    <n v="12"/>
    <n v="5.95"/>
    <n v="0.65714285714285714"/>
    <x v="0"/>
    <x v="1"/>
  </r>
  <r>
    <m/>
    <m/>
    <x v="1513"/>
    <x v="2"/>
    <s v="0800"/>
    <s v=""/>
    <d v="2024-05-15T00:00:00"/>
    <m/>
    <m/>
    <m/>
    <s v="40001324"/>
    <s v="מלונות לב דוד בע&quot;מ"/>
    <s v="511792012"/>
    <s v="3"/>
    <n v="49923.03"/>
    <s v="ILS"/>
    <n v="49923.03"/>
    <n v="54.55"/>
    <n v="27157.99"/>
    <n v="27128.1"/>
    <n v="22692.29"/>
    <s v=""/>
    <x v="1372"/>
    <s v=""/>
    <n v="0"/>
    <s v="@FM@"/>
    <s v="23"/>
    <s v="57"/>
    <s v="305394199"/>
    <s v=""/>
    <s v="קמר אבו אל הוא"/>
    <n v="22692.29"/>
    <d v="2024-05-15T00:00:00"/>
    <d v="2025-12-31T00:00:00"/>
    <n v="19"/>
    <n v="14"/>
    <n v="4"/>
    <n v="54.55"/>
    <n v="0.73684210526315785"/>
    <x v="1"/>
    <x v="1"/>
  </r>
  <r>
    <m/>
    <m/>
    <x v="1514"/>
    <x v="2"/>
    <s v="0800"/>
    <s v=""/>
    <d v="2024-05-15T00:00:00"/>
    <m/>
    <m/>
    <m/>
    <s v="10000035"/>
    <s v="משרד החוץ"/>
    <s v=""/>
    <s v="3"/>
    <n v="18271.2"/>
    <s v="ILS"/>
    <n v="18271.2"/>
    <n v="54.2"/>
    <n v="9902.99"/>
    <n v="9887.6299999999992"/>
    <n v="7598.2"/>
    <s v=""/>
    <x v="1373"/>
    <s v="X"/>
    <n v="0"/>
    <s v="@FM@"/>
    <s v="85"/>
    <s v=""/>
    <s v="305394199"/>
    <s v=""/>
    <s v=""/>
    <n v="8368.2099999999991"/>
    <d v="2024-05-15T00:00:00"/>
    <d v="2025-12-31T00:00:00"/>
    <n v="19"/>
    <n v="14"/>
    <n v="4"/>
    <n v="54.2"/>
    <n v="0.73684210526315785"/>
    <x v="1"/>
    <x v="1"/>
  </r>
  <r>
    <m/>
    <m/>
    <x v="1515"/>
    <x v="2"/>
    <s v="0800"/>
    <s v=""/>
    <d v="2024-05-20T00:00:00"/>
    <m/>
    <m/>
    <m/>
    <s v="42814405"/>
    <s v="נשק הצפון האקדמיה לאבטחה ולחימה בע&quot;"/>
    <s v="516612504"/>
    <s v="3"/>
    <n v="4602"/>
    <s v="ILS"/>
    <n v="4602"/>
    <n v="0"/>
    <n v="0"/>
    <n v="0"/>
    <n v="4602"/>
    <s v=""/>
    <x v="1374"/>
    <s v=""/>
    <n v="0"/>
    <s v="@FM@"/>
    <s v="23"/>
    <s v="57"/>
    <s v="305394199"/>
    <s v=""/>
    <s v="רפי אזרך"/>
    <n v="4602"/>
    <d v="2024-05-20T00:00:00"/>
    <d v="2025-12-31T00:00:00"/>
    <n v="19"/>
    <n v="14"/>
    <n v="4"/>
    <n v="0"/>
    <n v="0.73684210526315785"/>
    <x v="0"/>
    <x v="1"/>
  </r>
  <r>
    <m/>
    <m/>
    <x v="1516"/>
    <x v="0"/>
    <s v="0800"/>
    <s v=""/>
    <d v="2024-05-20T00:00:00"/>
    <m/>
    <m/>
    <m/>
    <s v="41915625"/>
    <s v="לייזר מכוני העתקות בע&quot;מ"/>
    <s v="514864370"/>
    <s v="3"/>
    <n v="735.14"/>
    <s v="ILS"/>
    <n v="735.14"/>
    <n v="0"/>
    <n v="0"/>
    <n v="0"/>
    <n v="735.14"/>
    <s v=""/>
    <x v="1375"/>
    <s v=""/>
    <n v="0"/>
    <s v="@FM@"/>
    <s v="23"/>
    <s v="57"/>
    <s v="305394199"/>
    <s v=""/>
    <s v=""/>
    <n v="735.14"/>
    <d v="2024-05-20T00:00:00"/>
    <d v="2025-12-31T00:00:00"/>
    <n v="19"/>
    <n v="14"/>
    <n v="4"/>
    <n v="0"/>
    <n v="0.73684210526315785"/>
    <x v="0"/>
    <x v="1"/>
  </r>
  <r>
    <m/>
    <m/>
    <x v="1517"/>
    <x v="2"/>
    <s v="0800"/>
    <s v=""/>
    <d v="2024-05-27T00:00:00"/>
    <m/>
    <m/>
    <m/>
    <s v="10000046"/>
    <s v="משרד ראש הממשלה כ&quot;ד"/>
    <s v=""/>
    <s v="3"/>
    <n v="588000"/>
    <s v="ILS"/>
    <n v="588000"/>
    <n v="93.03"/>
    <n v="547000"/>
    <n v="547000"/>
    <n v="41000"/>
    <s v=""/>
    <x v="1376"/>
    <s v=""/>
    <n v="0"/>
    <s v="@FM@"/>
    <s v="85"/>
    <s v=""/>
    <s v="305394199"/>
    <s v=""/>
    <s v="עידן אילן"/>
    <n v="41000"/>
    <d v="2024-05-27T00:00:00"/>
    <d v="2025-12-31T00:00:00"/>
    <n v="19"/>
    <n v="14"/>
    <n v="4"/>
    <n v="93.03"/>
    <n v="0.73684210526315785"/>
    <x v="1"/>
    <x v="1"/>
  </r>
  <r>
    <m/>
    <m/>
    <x v="1518"/>
    <x v="2"/>
    <s v="0800"/>
    <s v=""/>
    <d v="2024-05-30T00:00:00"/>
    <m/>
    <m/>
    <m/>
    <s v="40311963"/>
    <s v="כספות חצור בע&quot;מ"/>
    <s v="514165109"/>
    <s v="3"/>
    <n v="944"/>
    <s v="ILS"/>
    <n v="944"/>
    <n v="0"/>
    <n v="0"/>
    <n v="0"/>
    <n v="944"/>
    <s v=""/>
    <x v="1377"/>
    <s v=""/>
    <n v="0"/>
    <s v="@FM@"/>
    <s v="23"/>
    <s v="57"/>
    <s v="305394199"/>
    <s v=""/>
    <s v="ניר הרוש"/>
    <n v="944"/>
    <d v="2024-05-30T00:00:00"/>
    <d v="2025-12-31T00:00:00"/>
    <n v="19"/>
    <n v="14"/>
    <n v="4"/>
    <n v="0"/>
    <n v="0.73684210526315785"/>
    <x v="0"/>
    <x v="1"/>
  </r>
  <r>
    <m/>
    <m/>
    <x v="1519"/>
    <x v="2"/>
    <s v="0800"/>
    <s v=""/>
    <d v="2024-06-02T00:00:00"/>
    <m/>
    <m/>
    <m/>
    <s v="40016410"/>
    <s v="דחוח הלוי שמואל"/>
    <s v="056594922"/>
    <s v="3"/>
    <n v="12095"/>
    <s v="ILS"/>
    <n v="12095"/>
    <n v="9.92"/>
    <n v="1199.25"/>
    <n v="1199.25"/>
    <n v="10895.75"/>
    <s v=""/>
    <x v="1378"/>
    <s v="X"/>
    <n v="0"/>
    <s v="@FM@"/>
    <s v="76"/>
    <s v=""/>
    <s v="305394199"/>
    <s v="  9,225.00"/>
    <s v="אורטל מויאל"/>
    <n v="10895.75"/>
    <d v="2024-06-02T00:00:00"/>
    <d v="2025-12-31T00:00:00"/>
    <n v="18"/>
    <n v="14"/>
    <n v="4"/>
    <n v="9.92"/>
    <n v="0.77777777777777779"/>
    <x v="0"/>
    <x v="1"/>
  </r>
  <r>
    <m/>
    <m/>
    <x v="1520"/>
    <x v="2"/>
    <s v="0800"/>
    <s v=""/>
    <d v="2024-06-04T00:00:00"/>
    <m/>
    <m/>
    <m/>
    <s v="10000173"/>
    <s v="המדפיס הממשלתי"/>
    <s v=""/>
    <s v="3"/>
    <n v="12060"/>
    <s v="ILS"/>
    <n v="12060"/>
    <n v="0"/>
    <n v="0"/>
    <n v="0"/>
    <n v="12060"/>
    <s v=""/>
    <x v="1379"/>
    <s v=""/>
    <n v="0"/>
    <s v="@FM@"/>
    <s v="85"/>
    <s v=""/>
    <s v="305394199"/>
    <s v=""/>
    <s v="בת אל בר"/>
    <n v="12060"/>
    <d v="2024-06-04T00:00:00"/>
    <d v="2025-12-31T00:00:00"/>
    <n v="18"/>
    <n v="14"/>
    <n v="4"/>
    <n v="0"/>
    <n v="0.77777777777777779"/>
    <x v="0"/>
    <x v="1"/>
  </r>
  <r>
    <m/>
    <m/>
    <x v="1521"/>
    <x v="2"/>
    <s v="0800"/>
    <s v=""/>
    <d v="2024-06-05T00:00:00"/>
    <m/>
    <m/>
    <m/>
    <s v="42660767"/>
    <s v="בן חנן שלום"/>
    <s v="058880113"/>
    <s v="3"/>
    <n v="96760"/>
    <s v="ILS"/>
    <n v="96760"/>
    <n v="60.98"/>
    <n v="59081.01"/>
    <n v="59003.11"/>
    <n v="37756.89"/>
    <s v=""/>
    <x v="1331"/>
    <s v="X"/>
    <n v="0"/>
    <s v="@FM@"/>
    <s v="76"/>
    <s v=""/>
    <s v="305394199"/>
    <s v=" 31,570.00"/>
    <s v="נסים גרידי"/>
    <n v="37756.89"/>
    <d v="2024-06-05T00:00:00"/>
    <d v="2025-12-31T00:00:00"/>
    <n v="18"/>
    <n v="13"/>
    <n v="4"/>
    <n v="60.98"/>
    <n v="0.72222222222222221"/>
    <x v="1"/>
    <x v="1"/>
  </r>
  <r>
    <m/>
    <m/>
    <x v="1522"/>
    <x v="0"/>
    <s v="0800"/>
    <s v=""/>
    <d v="2024-06-09T00:00:00"/>
    <d v="2024-06-09T00:00:00"/>
    <d v="2025-06-02T00:00:00"/>
    <m/>
    <s v="40484439"/>
    <s v="ש. ברוק בע&quot;מ"/>
    <s v="512690157"/>
    <s v="3"/>
    <n v="100854.6"/>
    <s v="ILS"/>
    <n v="100854.6"/>
    <n v="24.69"/>
    <n v="24900"/>
    <n v="24900"/>
    <n v="75954.600000000006"/>
    <s v=""/>
    <x v="1380"/>
    <s v=""/>
    <n v="0"/>
    <s v="@FM@"/>
    <s v="23"/>
    <s v="57"/>
    <s v="305394199"/>
    <s v=" 64,270.00"/>
    <s v="גלעד גור"/>
    <n v="75954.600000000006"/>
    <d v="2024-06-09T00:00:00"/>
    <d v="2025-06-02T00:00:00"/>
    <n v="11"/>
    <n v="13"/>
    <n v="-2"/>
    <n v="24.69"/>
    <n v="1.1818181818181819"/>
    <x v="0"/>
    <x v="1"/>
  </r>
  <r>
    <m/>
    <m/>
    <x v="1523"/>
    <x v="0"/>
    <s v="0800"/>
    <s v=""/>
    <d v="2024-06-20T00:00:00"/>
    <d v="2024-06-30T00:00:00"/>
    <d v="2025-12-31T00:00:00"/>
    <m/>
    <s v="40182094"/>
    <s v="גילת טלקום בע&quot;מ"/>
    <s v="511784498"/>
    <s v="3"/>
    <n v="205856.95"/>
    <s v="ILS"/>
    <n v="205856.95"/>
    <n v="35.08"/>
    <n v="71820.039999999994"/>
    <n v="81390.22"/>
    <n v="136809.79999999999"/>
    <s v=""/>
    <x v="1381"/>
    <s v="X"/>
    <n v="0"/>
    <s v="@FM@"/>
    <s v="07"/>
    <s v=""/>
    <s v="305394199"/>
    <s v=""/>
    <s v="רפי אזרך"/>
    <n v="134036.91"/>
    <d v="2024-06-30T00:00:00"/>
    <d v="2025-12-31T00:00:00"/>
    <n v="18"/>
    <n v="13"/>
    <n v="4"/>
    <n v="35.08"/>
    <n v="0.72222222222222221"/>
    <x v="1"/>
    <x v="1"/>
  </r>
  <r>
    <m/>
    <m/>
    <x v="1524"/>
    <x v="0"/>
    <s v="0800"/>
    <s v=""/>
    <d v="2024-06-23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x v="1382"/>
    <s v="X"/>
    <n v="0"/>
    <s v="@FM@"/>
    <s v="07"/>
    <s v=""/>
    <s v="305394199"/>
    <s v=""/>
    <s v="שלומית גל"/>
    <n v="727.12"/>
    <d v="2024-06-23T00:00:00"/>
    <d v="2025-12-31T00:00:00"/>
    <n v="18"/>
    <n v="13"/>
    <n v="4"/>
    <n v="0"/>
    <n v="0.72222222222222221"/>
    <x v="0"/>
    <x v="1"/>
  </r>
  <r>
    <m/>
    <m/>
    <x v="1525"/>
    <x v="2"/>
    <s v="0800"/>
    <s v=""/>
    <d v="2024-06-24T00:00:00"/>
    <m/>
    <m/>
    <m/>
    <s v="41512493"/>
    <s v="אפלדורף תומר"/>
    <s v="040480337"/>
    <s v="3"/>
    <n v="40000"/>
    <s v="ILS"/>
    <n v="40000"/>
    <n v="5"/>
    <n v="2000"/>
    <n v="2000"/>
    <n v="38000"/>
    <s v=""/>
    <x v="1383"/>
    <s v=""/>
    <n v="0"/>
    <s v="@FM@"/>
    <s v="91"/>
    <s v=""/>
    <s v="305394199"/>
    <s v=""/>
    <s v="עדי מרום"/>
    <n v="38000"/>
    <d v="2024-06-24T00:00:00"/>
    <d v="2025-12-31T00:00:00"/>
    <n v="18"/>
    <n v="13"/>
    <n v="4"/>
    <n v="5"/>
    <n v="0.72222222222222221"/>
    <x v="0"/>
    <x v="1"/>
  </r>
  <r>
    <m/>
    <m/>
    <x v="1526"/>
    <x v="2"/>
    <s v="0800"/>
    <s v=""/>
    <d v="2024-07-01T00:00:00"/>
    <m/>
    <m/>
    <m/>
    <s v="40005156"/>
    <s v="אפקון בקרה ואוטומציה בע&quot;מ"/>
    <s v="520043340"/>
    <s v="3"/>
    <n v="2336.4"/>
    <s v="ILS"/>
    <n v="2336.4"/>
    <n v="0"/>
    <n v="0"/>
    <n v="0"/>
    <n v="2336.4"/>
    <s v=""/>
    <x v="1384"/>
    <s v=""/>
    <n v="0"/>
    <s v="@FM@"/>
    <s v="23"/>
    <s v="57"/>
    <s v="305394199"/>
    <s v=""/>
    <s v="בועז גולדברג"/>
    <n v="2336.4"/>
    <d v="2024-07-01T00:00:00"/>
    <d v="2025-12-31T00:00:00"/>
    <n v="17"/>
    <n v="13"/>
    <n v="4"/>
    <n v="0"/>
    <n v="0.76470588235294112"/>
    <x v="0"/>
    <x v="1"/>
  </r>
  <r>
    <m/>
    <m/>
    <x v="1527"/>
    <x v="2"/>
    <s v="0800"/>
    <s v=""/>
    <d v="2024-07-07T00:00:00"/>
    <d v="2019-11-24T00:00:00"/>
    <d v="2026-12-31T00:00:00"/>
    <m/>
    <s v="42006499"/>
    <s v="אורית גלן שמאות מקרקעין בע&quot;מ"/>
    <s v="515389567"/>
    <s v="3"/>
    <n v="218477"/>
    <s v="ILS"/>
    <n v="218477"/>
    <n v="60.63"/>
    <n v="82956.58"/>
    <n v="82956.58"/>
    <n v="86012.56"/>
    <s v=""/>
    <x v="1385"/>
    <s v="X"/>
    <n v="0"/>
    <s v="@FM@"/>
    <s v="76"/>
    <s v=""/>
    <s v="305394199"/>
    <s v=" 72,892.00"/>
    <s v="רבקה פרנסה"/>
    <n v="86012.56"/>
    <d v="2019-11-24T00:00:00"/>
    <d v="2026-12-31T00:00:00"/>
    <n v="85"/>
    <n v="68"/>
    <n v="16"/>
    <n v="60.63"/>
    <n v="0.8"/>
    <x v="1"/>
    <x v="1"/>
  </r>
  <r>
    <m/>
    <m/>
    <x v="1528"/>
    <x v="2"/>
    <s v="0800"/>
    <s v=""/>
    <d v="2024-07-07T00:00:00"/>
    <m/>
    <m/>
    <m/>
    <s v="40007173"/>
    <s v="דיאלוג - יעוץ ארגוני, מחקר והדרכה ב"/>
    <s v="512719709"/>
    <s v="3"/>
    <n v="46972.800000000003"/>
    <s v="ILS"/>
    <n v="46972.800000000003"/>
    <n v="8.11"/>
    <n v="3808.8"/>
    <n v="3790.8"/>
    <n v="23788.799999999999"/>
    <s v=""/>
    <x v="1386"/>
    <s v=""/>
    <n v="0"/>
    <s v="@FM@"/>
    <s v="23"/>
    <s v="57"/>
    <s v="305394199"/>
    <s v=""/>
    <s v=""/>
    <n v="23788.799999999999"/>
    <d v="2024-07-07T00:00:00"/>
    <d v="2025-12-31T00:00:00"/>
    <n v="17"/>
    <n v="12"/>
    <n v="4"/>
    <n v="8.11"/>
    <n v="0.70588235294117652"/>
    <x v="0"/>
    <x v="1"/>
  </r>
  <r>
    <m/>
    <m/>
    <x v="1529"/>
    <x v="2"/>
    <s v="0800"/>
    <s v=""/>
    <d v="2024-07-09T00:00:00"/>
    <m/>
    <m/>
    <m/>
    <s v="40016708"/>
    <s v="מרכז סיוע לנפגעות ולנפגעי תקיפה מינ"/>
    <s v=""/>
    <s v="3"/>
    <n v="823"/>
    <s v="ILS"/>
    <n v="823"/>
    <n v="0"/>
    <n v="0"/>
    <n v="0"/>
    <n v="823"/>
    <s v=""/>
    <x v="1387"/>
    <s v=""/>
    <n v="0"/>
    <s v="@FM@"/>
    <s v="23"/>
    <s v="57"/>
    <s v="305394199"/>
    <s v="823.00"/>
    <s v=""/>
    <n v="823"/>
    <d v="2024-07-09T00:00:00"/>
    <d v="2025-12-31T00:00:00"/>
    <n v="17"/>
    <n v="12"/>
    <n v="4"/>
    <n v="0"/>
    <n v="0.70588235294117652"/>
    <x v="0"/>
    <x v="1"/>
  </r>
  <r>
    <m/>
    <m/>
    <x v="1530"/>
    <x v="0"/>
    <s v="0800"/>
    <s v=""/>
    <d v="2024-07-09T00:00:00"/>
    <m/>
    <m/>
    <m/>
    <s v="40003692"/>
    <s v="טופ-ליין יבוא ושיווק רהיטים בע&quot;מ"/>
    <s v="511613564"/>
    <s v="3"/>
    <n v="4633.2"/>
    <s v="ILS"/>
    <n v="4633.2"/>
    <n v="0"/>
    <n v="4633.2"/>
    <n v="0"/>
    <n v="4971.24"/>
    <s v=""/>
    <x v="1388"/>
    <s v="X"/>
    <n v="0"/>
    <s v="@FM@"/>
    <s v="07"/>
    <s v=""/>
    <s v="305394199"/>
    <s v=""/>
    <s v="גלעד גור"/>
    <n v="4633.2"/>
    <d v="2024-07-09T00:00:00"/>
    <d v="2025-12-31T00:00:00"/>
    <n v="17"/>
    <n v="12"/>
    <n v="4"/>
    <n v="0"/>
    <n v="0.70588235294117652"/>
    <x v="0"/>
    <x v="1"/>
  </r>
  <r>
    <m/>
    <m/>
    <x v="1531"/>
    <x v="2"/>
    <s v="0800"/>
    <s v=""/>
    <d v="2024-07-11T00:00:00"/>
    <m/>
    <m/>
    <m/>
    <s v="40003734"/>
    <s v="חב המשקם לתעסוקת קשישים ובעלי כושר"/>
    <s v="510355720"/>
    <s v="3"/>
    <n v="1062"/>
    <s v="ILS"/>
    <n v="1062"/>
    <n v="33.33"/>
    <n v="351"/>
    <n v="351"/>
    <n v="708"/>
    <s v=""/>
    <x v="1389"/>
    <s v=""/>
    <n v="0"/>
    <s v="@FM@"/>
    <s v="23"/>
    <s v="57"/>
    <s v="305394199"/>
    <s v=""/>
    <s v="יהודית שטייגנברגר"/>
    <n v="708"/>
    <d v="2024-07-11T00:00:00"/>
    <d v="2025-12-31T00:00:00"/>
    <n v="17"/>
    <n v="12"/>
    <n v="4"/>
    <n v="33.33"/>
    <n v="0.70588235294117652"/>
    <x v="1"/>
    <x v="1"/>
  </r>
  <r>
    <m/>
    <m/>
    <x v="1532"/>
    <x v="4"/>
    <s v="0800"/>
    <s v=""/>
    <d v="2024-07-15T00:00:00"/>
    <d v="2022-09-22T00:00:00"/>
    <d v="2025-09-21T00:00:00"/>
    <m/>
    <s v="40298042"/>
    <s v="רוטר אריה"/>
    <s v=""/>
    <s v="3"/>
    <n v="100418"/>
    <s v="ILS"/>
    <n v="100418"/>
    <n v="91.62"/>
    <n v="91744.7"/>
    <n v="91744.7"/>
    <n v="8413.4"/>
    <s v=""/>
    <x v="1390"/>
    <s v="X"/>
    <n v="0"/>
    <s v="@FM@"/>
    <s v="76"/>
    <s v=""/>
    <s v="305394199"/>
    <s v=""/>
    <s v="נסים גרידי"/>
    <n v="8413.4"/>
    <d v="2022-09-22T00:00:00"/>
    <d v="2025-09-21T00:00:00"/>
    <n v="35"/>
    <n v="34"/>
    <n v="1"/>
    <n v="91.62"/>
    <n v="0.97142857142857142"/>
    <x v="1"/>
    <x v="1"/>
  </r>
  <r>
    <m/>
    <m/>
    <x v="1533"/>
    <x v="2"/>
    <s v="0800"/>
    <s v=""/>
    <d v="2024-07-15T00:00:00"/>
    <m/>
    <m/>
    <m/>
    <s v="40005156"/>
    <s v="אפקון בקרה ואוטומציה בע&quot;מ"/>
    <s v="520043340"/>
    <s v="3"/>
    <n v="3068"/>
    <s v="ILS"/>
    <n v="3068"/>
    <n v="0"/>
    <n v="0"/>
    <n v="0"/>
    <n v="3068"/>
    <s v=""/>
    <x v="1391"/>
    <s v=""/>
    <n v="0"/>
    <s v="@FM@"/>
    <s v="23"/>
    <s v="57"/>
    <s v="305394199"/>
    <s v=""/>
    <s v="ניר הרוש"/>
    <n v="3068"/>
    <d v="2024-07-15T00:00:00"/>
    <d v="2025-12-31T00:00:00"/>
    <n v="17"/>
    <n v="12"/>
    <n v="4"/>
    <n v="0"/>
    <n v="0.70588235294117652"/>
    <x v="0"/>
    <x v="1"/>
  </r>
  <r>
    <m/>
    <m/>
    <x v="1534"/>
    <x v="2"/>
    <s v="0800"/>
    <s v=""/>
    <d v="2024-07-17T00:00:00"/>
    <m/>
    <m/>
    <m/>
    <s v="40007105"/>
    <s v="דפוסית דפוס והוצאה לאור בע&quot;מ"/>
    <s v="512158122"/>
    <s v="3"/>
    <n v="4425"/>
    <s v="ILS"/>
    <n v="4425"/>
    <n v="0"/>
    <n v="0"/>
    <n v="0"/>
    <n v="4425"/>
    <s v=""/>
    <x v="1392"/>
    <s v=""/>
    <n v="0"/>
    <s v="@FM@"/>
    <s v="23"/>
    <s v="57"/>
    <s v="305394199"/>
    <s v=""/>
    <s v="לימור ניזרי"/>
    <n v="4425"/>
    <d v="2024-07-17T00:00:00"/>
    <d v="2025-12-31T00:00:00"/>
    <n v="17"/>
    <n v="12"/>
    <n v="4"/>
    <n v="0"/>
    <n v="0.70588235294117652"/>
    <x v="0"/>
    <x v="1"/>
  </r>
  <r>
    <m/>
    <m/>
    <x v="1535"/>
    <x v="2"/>
    <s v="0800"/>
    <s v=""/>
    <d v="2024-07-17T00:00:00"/>
    <m/>
    <m/>
    <m/>
    <s v="41448450"/>
    <s v="קלעי, רוזן ושות', משרד"/>
    <s v="558249702"/>
    <s v="3"/>
    <n v="30000"/>
    <s v="ILS"/>
    <n v="30000"/>
    <n v="33.33"/>
    <n v="10000"/>
    <n v="10000"/>
    <n v="20000"/>
    <s v=""/>
    <x v="1393"/>
    <s v=""/>
    <n v="0"/>
    <s v="@FM@"/>
    <s v="91"/>
    <s v=""/>
    <s v="305394199"/>
    <s v=""/>
    <s v="עדי מרום"/>
    <n v="20000"/>
    <d v="2024-07-17T00:00:00"/>
    <d v="2025-12-31T00:00:00"/>
    <n v="17"/>
    <n v="12"/>
    <n v="4"/>
    <n v="33.33"/>
    <n v="0.70588235294117652"/>
    <x v="1"/>
    <x v="1"/>
  </r>
  <r>
    <m/>
    <m/>
    <x v="1536"/>
    <x v="2"/>
    <s v="0800"/>
    <s v=""/>
    <d v="2024-07-17T00:00:00"/>
    <m/>
    <m/>
    <m/>
    <s v="40548852"/>
    <s v="גורודיסקי רם"/>
    <s v="028808863"/>
    <s v="3"/>
    <n v="15000"/>
    <s v="ILS"/>
    <n v="15000"/>
    <n v="0"/>
    <n v="0"/>
    <n v="0"/>
    <n v="15000"/>
    <s v=""/>
    <x v="1394"/>
    <s v=""/>
    <n v="0"/>
    <s v="@FM@"/>
    <s v="91"/>
    <s v=""/>
    <s v="305394199"/>
    <s v=""/>
    <s v="עדי מרום"/>
    <n v="15000"/>
    <d v="2024-07-17T00:00:00"/>
    <d v="2025-12-31T00:00:00"/>
    <n v="17"/>
    <n v="12"/>
    <n v="4"/>
    <n v="0"/>
    <n v="0.70588235294117652"/>
    <x v="0"/>
    <x v="1"/>
  </r>
  <r>
    <m/>
    <m/>
    <x v="1537"/>
    <x v="2"/>
    <s v="0800"/>
    <s v=""/>
    <d v="2024-07-17T00:00:00"/>
    <m/>
    <m/>
    <m/>
    <s v="41133805"/>
    <s v="צוקר נועם"/>
    <s v="046235784"/>
    <s v="3"/>
    <n v="15000"/>
    <s v="ILS"/>
    <n v="15000"/>
    <n v="0"/>
    <n v="0"/>
    <n v="0"/>
    <n v="15000"/>
    <s v=""/>
    <x v="1395"/>
    <s v=""/>
    <n v="0"/>
    <s v="@FM@"/>
    <s v="91"/>
    <s v=""/>
    <s v="305394199"/>
    <s v=""/>
    <s v="עדי מרום"/>
    <n v="15000"/>
    <d v="2024-07-17T00:00:00"/>
    <d v="2025-12-31T00:00:00"/>
    <n v="17"/>
    <n v="12"/>
    <n v="4"/>
    <n v="0"/>
    <n v="0.70588235294117652"/>
    <x v="0"/>
    <x v="1"/>
  </r>
  <r>
    <m/>
    <m/>
    <x v="1538"/>
    <x v="2"/>
    <s v="0800"/>
    <s v=""/>
    <d v="2024-07-17T00:00:00"/>
    <m/>
    <m/>
    <m/>
    <s v="40329107"/>
    <s v="דיואני סאלח"/>
    <s v="034933762"/>
    <s v="3"/>
    <n v="25000"/>
    <s v="ILS"/>
    <n v="25000"/>
    <n v="0"/>
    <n v="0"/>
    <n v="0"/>
    <n v="25000"/>
    <s v=""/>
    <x v="1396"/>
    <s v=""/>
    <n v="0"/>
    <s v="@FM@"/>
    <s v="91"/>
    <s v=""/>
    <s v="305394199"/>
    <s v=""/>
    <s v="עדי מרום"/>
    <n v="25000"/>
    <d v="2024-07-17T00:00:00"/>
    <d v="2025-12-31T00:00:00"/>
    <n v="17"/>
    <n v="12"/>
    <n v="4"/>
    <n v="0"/>
    <n v="0.70588235294117652"/>
    <x v="0"/>
    <x v="1"/>
  </r>
  <r>
    <m/>
    <m/>
    <x v="1539"/>
    <x v="2"/>
    <s v="0800"/>
    <s v=""/>
    <d v="2024-07-17T00:00:00"/>
    <m/>
    <m/>
    <m/>
    <s v="41122757"/>
    <s v="בך,לדרמן-משרד עו&quot;ד"/>
    <s v="558204814"/>
    <s v="3"/>
    <n v="45000"/>
    <s v="ILS"/>
    <n v="45000"/>
    <n v="55.56"/>
    <n v="25000"/>
    <n v="25000"/>
    <n v="20000"/>
    <s v=""/>
    <x v="1397"/>
    <s v=""/>
    <n v="0"/>
    <s v="@FM@"/>
    <s v="91"/>
    <s v=""/>
    <s v="305394199"/>
    <s v=""/>
    <s v="עדי מרום"/>
    <n v="20000"/>
    <d v="2024-07-17T00:00:00"/>
    <d v="2025-12-31T00:00:00"/>
    <n v="17"/>
    <n v="12"/>
    <n v="4"/>
    <n v="55.56"/>
    <n v="0.70588235294117652"/>
    <x v="1"/>
    <x v="1"/>
  </r>
  <r>
    <m/>
    <m/>
    <x v="1540"/>
    <x v="2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x v="1398"/>
    <s v=""/>
    <n v="0"/>
    <s v="@FM@"/>
    <s v="91"/>
    <s v=""/>
    <s v="305394199"/>
    <s v=""/>
    <s v="עדי מרום"/>
    <n v="15000"/>
    <d v="2024-07-17T00:00:00"/>
    <d v="2025-12-31T00:00:00"/>
    <n v="17"/>
    <n v="12"/>
    <n v="4"/>
    <n v="0"/>
    <n v="0.70588235294117652"/>
    <x v="0"/>
    <x v="1"/>
  </r>
  <r>
    <m/>
    <m/>
    <x v="1541"/>
    <x v="2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x v="1399"/>
    <s v=""/>
    <n v="0"/>
    <s v="@FM@"/>
    <s v="91"/>
    <s v=""/>
    <s v="305394199"/>
    <s v=""/>
    <s v="עדי מרום"/>
    <n v="15000"/>
    <d v="2024-07-17T00:00:00"/>
    <d v="2025-12-31T00:00:00"/>
    <n v="17"/>
    <n v="12"/>
    <n v="4"/>
    <n v="0"/>
    <n v="0.70588235294117652"/>
    <x v="0"/>
    <x v="1"/>
  </r>
  <r>
    <m/>
    <m/>
    <x v="1542"/>
    <x v="2"/>
    <s v="0800"/>
    <s v=""/>
    <d v="2024-07-17T00:00:00"/>
    <m/>
    <m/>
    <m/>
    <s v="42081572"/>
    <s v="עומר פיינטוך, חברת עורכי דין"/>
    <s v="515878049"/>
    <s v="3"/>
    <n v="15000"/>
    <s v="ILS"/>
    <n v="15000"/>
    <n v="71.540000000000006"/>
    <n v="10731"/>
    <n v="10731"/>
    <n v="4269"/>
    <s v=""/>
    <x v="1400"/>
    <s v=""/>
    <n v="0"/>
    <s v="@FM@"/>
    <s v="91"/>
    <s v=""/>
    <s v="305394199"/>
    <s v=""/>
    <s v="עדי מרום"/>
    <n v="4269"/>
    <d v="2024-07-17T00:00:00"/>
    <d v="2025-12-31T00:00:00"/>
    <n v="17"/>
    <n v="12"/>
    <n v="4"/>
    <n v="71.540000000000006"/>
    <n v="0.70588235294117652"/>
    <x v="1"/>
    <x v="1"/>
  </r>
  <r>
    <m/>
    <m/>
    <x v="1543"/>
    <x v="2"/>
    <s v="0800"/>
    <s v=""/>
    <d v="2024-07-17T00:00:00"/>
    <m/>
    <m/>
    <m/>
    <s v="41448450"/>
    <s v="קלעי, רוזן ושות', משרד"/>
    <s v="558249702"/>
    <s v="3"/>
    <n v="54040"/>
    <s v="ILS"/>
    <n v="54040"/>
    <n v="0"/>
    <n v="0"/>
    <n v="0"/>
    <n v="54040"/>
    <s v=""/>
    <x v="1401"/>
    <s v=""/>
    <n v="0"/>
    <s v="@FM@"/>
    <s v="91"/>
    <s v=""/>
    <s v="305394199"/>
    <s v=""/>
    <s v="עדי מרום"/>
    <n v="54040"/>
    <d v="2024-07-17T00:00:00"/>
    <d v="2025-12-31T00:00:00"/>
    <n v="17"/>
    <n v="12"/>
    <n v="4"/>
    <n v="0"/>
    <n v="0.70588235294117652"/>
    <x v="0"/>
    <x v="1"/>
  </r>
  <r>
    <m/>
    <m/>
    <x v="1544"/>
    <x v="2"/>
    <s v="0800"/>
    <s v=""/>
    <d v="2024-07-17T00:00:00"/>
    <m/>
    <m/>
    <m/>
    <s v="41448450"/>
    <s v="קלעי, רוזן ושות', משרד"/>
    <s v="558249702"/>
    <s v="3"/>
    <n v="61700"/>
    <s v="ILS"/>
    <n v="61700"/>
    <n v="35.17"/>
    <n v="21700"/>
    <n v="21700"/>
    <n v="40000"/>
    <s v=""/>
    <x v="1402"/>
    <s v=""/>
    <n v="0"/>
    <s v="@FM@"/>
    <s v="91"/>
    <s v=""/>
    <s v="305394199"/>
    <s v=""/>
    <s v="עדי מרום"/>
    <n v="40000"/>
    <d v="2024-07-17T00:00:00"/>
    <d v="2025-12-31T00:00:00"/>
    <n v="17"/>
    <n v="12"/>
    <n v="4"/>
    <n v="35.17"/>
    <n v="0.70588235294117652"/>
    <x v="1"/>
    <x v="1"/>
  </r>
  <r>
    <m/>
    <m/>
    <x v="1545"/>
    <x v="2"/>
    <s v="0800"/>
    <s v=""/>
    <d v="2024-07-17T00:00:00"/>
    <m/>
    <m/>
    <m/>
    <s v="41448450"/>
    <s v="קלעי, רוזן ושות', משרד"/>
    <s v="558249702"/>
    <s v="3"/>
    <n v="40000"/>
    <s v="ILS"/>
    <n v="40000"/>
    <n v="0"/>
    <n v="0"/>
    <n v="0"/>
    <n v="40000"/>
    <s v=""/>
    <x v="1403"/>
    <s v=""/>
    <n v="0"/>
    <s v="@FM@"/>
    <s v="91"/>
    <s v=""/>
    <s v="305394199"/>
    <s v=""/>
    <s v="עדי מרום"/>
    <n v="40000"/>
    <d v="2024-07-17T00:00:00"/>
    <d v="2025-12-31T00:00:00"/>
    <n v="17"/>
    <n v="12"/>
    <n v="4"/>
    <n v="0"/>
    <n v="0.70588235294117652"/>
    <x v="0"/>
    <x v="1"/>
  </r>
  <r>
    <m/>
    <m/>
    <x v="1546"/>
    <x v="2"/>
    <s v="0800"/>
    <s v=""/>
    <d v="2024-07-17T00:00:00"/>
    <m/>
    <m/>
    <m/>
    <s v="41448450"/>
    <s v="קלעי, רוזן ושות', משרד"/>
    <s v="558249702"/>
    <s v="3"/>
    <n v="15000"/>
    <s v="ILS"/>
    <n v="15000"/>
    <n v="0"/>
    <n v="0"/>
    <n v="0"/>
    <n v="15000"/>
    <s v=""/>
    <x v="1404"/>
    <s v=""/>
    <n v="0"/>
    <s v="@FM@"/>
    <s v="91"/>
    <s v=""/>
    <s v="305394199"/>
    <s v=""/>
    <s v="עדי מרום"/>
    <n v="15000"/>
    <d v="2024-07-17T00:00:00"/>
    <d v="2025-12-31T00:00:00"/>
    <n v="17"/>
    <n v="12"/>
    <n v="4"/>
    <n v="0"/>
    <n v="0.70588235294117652"/>
    <x v="0"/>
    <x v="1"/>
  </r>
  <r>
    <m/>
    <m/>
    <x v="1547"/>
    <x v="2"/>
    <s v="0800"/>
    <s v=""/>
    <d v="2024-07-17T00:00:00"/>
    <m/>
    <m/>
    <m/>
    <s v="40397635"/>
    <s v="מירון בן ציון ופריבס"/>
    <s v="540069986"/>
    <s v="3"/>
    <n v="10000"/>
    <s v="ILS"/>
    <n v="10000"/>
    <n v="0"/>
    <n v="0"/>
    <n v="0"/>
    <n v="10000"/>
    <s v=""/>
    <x v="1405"/>
    <s v=""/>
    <n v="0"/>
    <s v="@FM@"/>
    <s v="91"/>
    <s v=""/>
    <s v="305394199"/>
    <s v=""/>
    <s v="עדי מרום"/>
    <n v="10000"/>
    <d v="2024-07-17T00:00:00"/>
    <d v="2025-12-31T00:00:00"/>
    <n v="17"/>
    <n v="12"/>
    <n v="4"/>
    <n v="0"/>
    <n v="0.70588235294117652"/>
    <x v="0"/>
    <x v="1"/>
  </r>
  <r>
    <m/>
    <m/>
    <x v="1548"/>
    <x v="2"/>
    <s v="0800"/>
    <s v=""/>
    <d v="2024-07-17T00:00:00"/>
    <m/>
    <m/>
    <m/>
    <s v="41585966"/>
    <s v="נפתלי גולן"/>
    <s v="040617326"/>
    <s v="3"/>
    <n v="54190"/>
    <s v="ILS"/>
    <n v="54190"/>
    <n v="18.45"/>
    <n v="10000"/>
    <n v="10000"/>
    <n v="44190"/>
    <s v=""/>
    <x v="1406"/>
    <s v=""/>
    <n v="0"/>
    <s v="@FM@"/>
    <s v="91"/>
    <s v=""/>
    <s v="305394199"/>
    <s v=""/>
    <s v="עדי מרום"/>
    <n v="44190"/>
    <d v="2024-07-17T00:00:00"/>
    <d v="2025-12-31T00:00:00"/>
    <n v="17"/>
    <n v="12"/>
    <n v="4"/>
    <n v="18.45"/>
    <n v="0.70588235294117652"/>
    <x v="0"/>
    <x v="1"/>
  </r>
  <r>
    <m/>
    <m/>
    <x v="1549"/>
    <x v="2"/>
    <s v="0800"/>
    <s v=""/>
    <d v="2024-07-17T00:00:00"/>
    <m/>
    <m/>
    <m/>
    <s v="41585966"/>
    <s v="נפתלי גולן"/>
    <s v="040617326"/>
    <s v="3"/>
    <n v="30000"/>
    <s v="ILS"/>
    <n v="30000"/>
    <n v="33.33"/>
    <n v="10000"/>
    <n v="10000"/>
    <n v="20000"/>
    <s v=""/>
    <x v="1407"/>
    <s v=""/>
    <n v="0"/>
    <s v="@FM@"/>
    <s v="91"/>
    <s v=""/>
    <s v="305394199"/>
    <s v=""/>
    <s v="עדי מרום"/>
    <n v="20000"/>
    <d v="2024-07-17T00:00:00"/>
    <d v="2025-12-31T00:00:00"/>
    <n v="17"/>
    <n v="12"/>
    <n v="4"/>
    <n v="33.33"/>
    <n v="0.70588235294117652"/>
    <x v="1"/>
    <x v="1"/>
  </r>
  <r>
    <m/>
    <m/>
    <x v="1550"/>
    <x v="2"/>
    <s v="0800"/>
    <s v=""/>
    <d v="2024-07-17T00:00:00"/>
    <m/>
    <m/>
    <m/>
    <s v="41585966"/>
    <s v="נפתלי גולן"/>
    <s v="040617326"/>
    <s v="3"/>
    <n v="29540"/>
    <s v="ILS"/>
    <n v="29540"/>
    <n v="20.309999999999999"/>
    <n v="6000"/>
    <n v="6000"/>
    <n v="23540"/>
    <s v=""/>
    <x v="1408"/>
    <s v=""/>
    <n v="0"/>
    <s v="@FM@"/>
    <s v="91"/>
    <s v=""/>
    <s v="305394199"/>
    <s v=""/>
    <s v="עדי מרום"/>
    <n v="23540"/>
    <d v="2024-07-17T00:00:00"/>
    <d v="2025-12-31T00:00:00"/>
    <n v="17"/>
    <n v="12"/>
    <n v="4"/>
    <n v="20.309999999999999"/>
    <n v="0.70588235294117652"/>
    <x v="1"/>
    <x v="1"/>
  </r>
  <r>
    <m/>
    <m/>
    <x v="1551"/>
    <x v="2"/>
    <s v="0800"/>
    <s v=""/>
    <d v="2024-07-17T00:00:00"/>
    <m/>
    <m/>
    <m/>
    <s v="41448450"/>
    <s v="קלעי, רוזן ושות', משרד"/>
    <s v="558249702"/>
    <s v="3"/>
    <n v="29355"/>
    <s v="ILS"/>
    <n v="29355"/>
    <n v="0"/>
    <n v="0"/>
    <n v="0"/>
    <n v="29355"/>
    <s v=""/>
    <x v="1409"/>
    <s v=""/>
    <n v="0"/>
    <s v="@FM@"/>
    <s v="91"/>
    <s v=""/>
    <s v="305394199"/>
    <s v=""/>
    <s v="עדי מרום"/>
    <n v="29355"/>
    <d v="2024-07-17T00:00:00"/>
    <d v="2025-12-31T00:00:00"/>
    <n v="17"/>
    <n v="12"/>
    <n v="4"/>
    <n v="0"/>
    <n v="0.70588235294117652"/>
    <x v="0"/>
    <x v="1"/>
  </r>
  <r>
    <m/>
    <m/>
    <x v="1552"/>
    <x v="2"/>
    <s v="0800"/>
    <s v=""/>
    <d v="2024-07-17T00:00:00"/>
    <m/>
    <m/>
    <m/>
    <s v="41122757"/>
    <s v="בך,לדרמן-משרד עו&quot;ד"/>
    <s v="558204814"/>
    <s v="3"/>
    <n v="70000"/>
    <s v="ILS"/>
    <n v="70000"/>
    <n v="71.430000000000007"/>
    <n v="50000"/>
    <n v="50000"/>
    <n v="20000"/>
    <s v=""/>
    <x v="1410"/>
    <s v=""/>
    <n v="0"/>
    <s v="@FM@"/>
    <s v="91"/>
    <s v=""/>
    <s v="305394199"/>
    <s v=""/>
    <s v="עדי מרום"/>
    <n v="20000"/>
    <d v="2024-07-17T00:00:00"/>
    <d v="2025-12-31T00:00:00"/>
    <n v="17"/>
    <n v="12"/>
    <n v="4"/>
    <n v="71.430000000000007"/>
    <n v="0.70588235294117652"/>
    <x v="1"/>
    <x v="1"/>
  </r>
  <r>
    <m/>
    <m/>
    <x v="1553"/>
    <x v="2"/>
    <s v="0800"/>
    <s v=""/>
    <d v="2024-07-18T00:00:00"/>
    <m/>
    <m/>
    <m/>
    <s v="41401154"/>
    <s v="אמיר ציון"/>
    <s v="053614160"/>
    <s v="3"/>
    <n v="12095"/>
    <s v="ILS"/>
    <n v="12095"/>
    <n v="49.23"/>
    <n v="5954.75"/>
    <n v="5954.75"/>
    <n v="6140.25"/>
    <s v=""/>
    <x v="1411"/>
    <s v="X"/>
    <n v="0"/>
    <s v="@FM@"/>
    <s v="76"/>
    <s v=""/>
    <s v="305394199"/>
    <s v="  5,176.25"/>
    <s v="עדי מרום"/>
    <n v="6140.25"/>
    <d v="2024-07-18T00:00:00"/>
    <d v="2025-12-31T00:00:00"/>
    <n v="17"/>
    <n v="12"/>
    <n v="4"/>
    <n v="49.23"/>
    <n v="0.70588235294117652"/>
    <x v="1"/>
    <x v="1"/>
  </r>
  <r>
    <m/>
    <m/>
    <x v="1554"/>
    <x v="2"/>
    <s v="0800"/>
    <s v=""/>
    <d v="2024-07-18T00:00:00"/>
    <d v="2024-08-01T00:00:00"/>
    <d v="2025-07-31T00:00:00"/>
    <m/>
    <s v="40005156"/>
    <s v="אפקון בקרה ואוטומציה בע&quot;מ"/>
    <s v="520043340"/>
    <s v="3"/>
    <n v="13729.3"/>
    <s v="ILS"/>
    <n v="13729.3"/>
    <n v="50"/>
    <n v="6864.66"/>
    <n v="6835.57"/>
    <n v="6864.65"/>
    <s v=""/>
    <x v="1412"/>
    <s v=""/>
    <n v="0"/>
    <s v="@FM@"/>
    <s v="23"/>
    <s v="57"/>
    <s v="305394199"/>
    <s v=""/>
    <s v="ניר הרוש"/>
    <n v="6864.65"/>
    <d v="2024-08-01T00:00:00"/>
    <d v="2025-07-31T00:00:00"/>
    <n v="11"/>
    <n v="12"/>
    <n v="0"/>
    <n v="50"/>
    <n v="1.0909090909090908"/>
    <x v="1"/>
    <x v="1"/>
  </r>
  <r>
    <m/>
    <m/>
    <x v="1555"/>
    <x v="2"/>
    <s v="0800"/>
    <s v=""/>
    <d v="2024-07-22T00:00:00"/>
    <d v="2023-09-10T00:00:00"/>
    <d v="2026-09-09T00:00:00"/>
    <m/>
    <s v="40565852"/>
    <s v="יו אנד מור יועצים בע&quot;מ"/>
    <s v="514390681"/>
    <s v="3"/>
    <n v="96878"/>
    <s v="ILS"/>
    <n v="96878"/>
    <n v="77.27"/>
    <n v="73001.570000000007"/>
    <n v="73001.56"/>
    <n v="22017.599999999999"/>
    <s v=""/>
    <x v="1126"/>
    <s v="X"/>
    <n v="0"/>
    <s v="@FM@"/>
    <s v="76"/>
    <s v=""/>
    <s v="305394199"/>
    <s v=" 18,648.55"/>
    <s v="נסים גרידי"/>
    <n v="22017.599999999999"/>
    <d v="2023-09-10T00:00:00"/>
    <d v="2026-09-09T00:00:00"/>
    <n v="35"/>
    <n v="22"/>
    <n v="13"/>
    <n v="77.27"/>
    <n v="0.62857142857142856"/>
    <x v="1"/>
    <x v="1"/>
  </r>
  <r>
    <m/>
    <m/>
    <x v="1556"/>
    <x v="2"/>
    <s v="0800"/>
    <s v=""/>
    <d v="2024-07-24T00:00:00"/>
    <m/>
    <m/>
    <m/>
    <s v="40537138"/>
    <s v="קורן זיו"/>
    <s v="033857673"/>
    <s v="3"/>
    <n v="96925.2"/>
    <s v="ILS"/>
    <n v="96925.2"/>
    <n v="73.27"/>
    <n v="70410.600000000006"/>
    <n v="70410.600000000006"/>
    <n v="25912.799999999999"/>
    <s v=""/>
    <x v="1413"/>
    <s v=""/>
    <n v="0"/>
    <s v="@FM@"/>
    <s v="23"/>
    <s v="57"/>
    <s v="305394199"/>
    <s v=""/>
    <s v="לימור ניזרי"/>
    <n v="25912.799999999999"/>
    <d v="2024-07-24T00:00:00"/>
    <d v="2025-12-31T00:00:00"/>
    <n v="17"/>
    <n v="12"/>
    <n v="4"/>
    <n v="73.27"/>
    <n v="0.70588235294117652"/>
    <x v="1"/>
    <x v="1"/>
  </r>
  <r>
    <m/>
    <m/>
    <x v="1557"/>
    <x v="0"/>
    <s v="0800"/>
    <s v=""/>
    <d v="2024-08-12T00:00:00"/>
    <m/>
    <m/>
    <m/>
    <s v="40007109"/>
    <s v="א.א.ע. שיווק למוסדות בע&quot;מ"/>
    <s v="512189085"/>
    <s v="3"/>
    <n v="2051.46"/>
    <s v="ILS"/>
    <n v="2051.46"/>
    <n v="91.19"/>
    <n v="1877.06"/>
    <n v="1869.38"/>
    <n v="180.38"/>
    <s v=""/>
    <x v="1414"/>
    <s v="X"/>
    <n v="0"/>
    <s v="@FM@"/>
    <s v="07"/>
    <s v=""/>
    <s v="305394199"/>
    <s v=""/>
    <s v="אליאנה טננבאום"/>
    <n v="174.4"/>
    <d v="2024-08-12T00:00:00"/>
    <d v="2025-12-31T00:00:00"/>
    <n v="16"/>
    <n v="11"/>
    <n v="4"/>
    <n v="91.19"/>
    <n v="0.6875"/>
    <x v="1"/>
    <x v="1"/>
  </r>
  <r>
    <m/>
    <m/>
    <x v="1558"/>
    <x v="2"/>
    <s v="0800"/>
    <s v=""/>
    <d v="2024-08-12T00:00:00"/>
    <m/>
    <m/>
    <m/>
    <s v="40007105"/>
    <s v="דפוסית דפוס והוצאה לאור בע&quot;מ"/>
    <s v="512158122"/>
    <s v="3"/>
    <n v="944"/>
    <s v="ILS"/>
    <n v="944"/>
    <n v="0"/>
    <n v="0"/>
    <n v="0"/>
    <n v="944"/>
    <s v=""/>
    <x v="1415"/>
    <s v=""/>
    <n v="0"/>
    <s v="@FM@"/>
    <s v="23"/>
    <s v="57"/>
    <s v="305394199"/>
    <s v=""/>
    <s v="לימור ניזרי"/>
    <n v="944"/>
    <d v="2024-08-12T00:00:00"/>
    <d v="2025-12-31T00:00:00"/>
    <n v="16"/>
    <n v="11"/>
    <n v="4"/>
    <n v="0"/>
    <n v="0.6875"/>
    <x v="0"/>
    <x v="1"/>
  </r>
  <r>
    <m/>
    <m/>
    <x v="1559"/>
    <x v="2"/>
    <s v="0800"/>
    <s v=""/>
    <d v="2024-08-12T00:00:00"/>
    <d v="2022-07-24T00:00:00"/>
    <d v="2025-07-22T00:00:00"/>
    <m/>
    <s v="42421165"/>
    <s v="שילה יחיאל"/>
    <s v="063178958"/>
    <s v="3"/>
    <n v="61500"/>
    <s v="ILS"/>
    <n v="61500"/>
    <n v="63.92"/>
    <n v="24407.3"/>
    <n v="24407.3"/>
    <n v="22191.25"/>
    <s v=""/>
    <x v="1416"/>
    <s v="X"/>
    <n v="0"/>
    <s v="@FM@"/>
    <s v="76"/>
    <s v=""/>
    <s v="305394199"/>
    <s v=" 22,191.25"/>
    <s v="נסים גרידי"/>
    <n v="22191.25"/>
    <d v="2022-07-24T00:00:00"/>
    <d v="2025-07-22T00:00:00"/>
    <n v="35"/>
    <n v="36"/>
    <n v="0"/>
    <n v="63.92"/>
    <n v="1.0285714285714285"/>
    <x v="1"/>
    <x v="1"/>
  </r>
  <r>
    <m/>
    <m/>
    <x v="1560"/>
    <x v="0"/>
    <s v="0800"/>
    <s v=""/>
    <d v="2024-08-14T00:00:00"/>
    <m/>
    <m/>
    <m/>
    <s v="40001103"/>
    <s v="קרביץ )4791( בעמ"/>
    <s v="510674039"/>
    <s v="3"/>
    <n v="1191.92"/>
    <s v="ILS"/>
    <n v="1191.92"/>
    <n v="79.3"/>
    <n v="943.2"/>
    <n v="943.17"/>
    <n v="256.83999999999997"/>
    <s v=""/>
    <x v="1417"/>
    <s v="X"/>
    <n v="0"/>
    <s v="@FM@"/>
    <s v="07"/>
    <s v=""/>
    <s v="305394199"/>
    <s v=""/>
    <s v="בת אל בר"/>
    <n v="248.31"/>
    <d v="2024-08-14T00:00:00"/>
    <d v="2025-12-31T00:00:00"/>
    <n v="16"/>
    <n v="11"/>
    <n v="4"/>
    <n v="79.3"/>
    <n v="0.6875"/>
    <x v="1"/>
    <x v="1"/>
  </r>
  <r>
    <m/>
    <m/>
    <x v="1561"/>
    <x v="0"/>
    <s v="0800"/>
    <s v=""/>
    <d v="2024-08-14T00:00:00"/>
    <m/>
    <m/>
    <m/>
    <s v="40001103"/>
    <s v="קרביץ )4791( בעמ"/>
    <s v="510674039"/>
    <s v="3"/>
    <n v="1176.96"/>
    <s v="ILS"/>
    <n v="1176.96"/>
    <n v="90.86"/>
    <n v="1068.51"/>
    <n v="1068.5"/>
    <n v="112.16"/>
    <s v=""/>
    <x v="1418"/>
    <s v="X"/>
    <n v="0"/>
    <s v="@FM@"/>
    <s v="07"/>
    <s v=""/>
    <s v="305394199"/>
    <s v=""/>
    <s v="קמר אבו אל הוא"/>
    <n v="108.45"/>
    <d v="2024-08-14T00:00:00"/>
    <d v="2025-12-31T00:00:00"/>
    <n v="16"/>
    <n v="11"/>
    <n v="4"/>
    <n v="90.86"/>
    <n v="0.6875"/>
    <x v="1"/>
    <x v="1"/>
  </r>
  <r>
    <m/>
    <m/>
    <x v="1562"/>
    <x v="2"/>
    <s v="0800"/>
    <s v=""/>
    <d v="2024-08-15T00:00:00"/>
    <m/>
    <m/>
    <m/>
    <s v="40001309"/>
    <s v="שמאור - מוקד הבטחון הישראלי בע&quot;מ"/>
    <s v="511717423"/>
    <s v="3"/>
    <n v="50303.4"/>
    <s v="ILS"/>
    <n v="50303.4"/>
    <n v="86.27"/>
    <n v="43248.2"/>
    <n v="43248.2"/>
    <n v="6904.23"/>
    <s v=""/>
    <x v="1419"/>
    <s v=""/>
    <n v="0"/>
    <s v="@FM@"/>
    <s v="23"/>
    <s v="57"/>
    <s v="305394199"/>
    <s v=""/>
    <s v="ניר הרוש"/>
    <n v="6904.23"/>
    <d v="2024-08-15T00:00:00"/>
    <d v="2025-12-31T00:00:00"/>
    <n v="16"/>
    <n v="11"/>
    <n v="4"/>
    <n v="86.27"/>
    <n v="0.6875"/>
    <x v="1"/>
    <x v="1"/>
  </r>
  <r>
    <m/>
    <m/>
    <x v="1563"/>
    <x v="2"/>
    <s v="0800"/>
    <s v=""/>
    <d v="2024-08-18T00:00:00"/>
    <m/>
    <m/>
    <m/>
    <s v="10000028"/>
    <s v="משטרת ישראל"/>
    <s v=""/>
    <s v="3"/>
    <n v="26600"/>
    <s v="ILS"/>
    <n v="26600"/>
    <n v="94.89"/>
    <n v="25254.5"/>
    <n v="25242"/>
    <n v="0"/>
    <s v=""/>
    <x v="1420"/>
    <s v=""/>
    <n v="0"/>
    <s v="@FM@"/>
    <s v="85"/>
    <s v=""/>
    <s v="305394199"/>
    <s v=""/>
    <s v="גלעד גור"/>
    <n v="1345.5"/>
    <d v="2024-08-18T00:00:00"/>
    <d v="2025-12-31T00:00:00"/>
    <n v="16"/>
    <n v="11"/>
    <n v="4"/>
    <n v="94.89"/>
    <n v="0.6875"/>
    <x v="1"/>
    <x v="1"/>
  </r>
  <r>
    <m/>
    <m/>
    <x v="1564"/>
    <x v="2"/>
    <s v="0800"/>
    <s v=""/>
    <d v="2024-08-18T00:00:00"/>
    <m/>
    <m/>
    <m/>
    <s v="10000028"/>
    <s v="משטרת ישראל"/>
    <s v=""/>
    <s v="3"/>
    <n v="15800"/>
    <s v="ILS"/>
    <n v="15800"/>
    <n v="78.3"/>
    <n v="12375"/>
    <n v="12372"/>
    <n v="0"/>
    <s v=""/>
    <x v="1421"/>
    <s v=""/>
    <n v="0"/>
    <s v="@FM@"/>
    <s v="85"/>
    <s v=""/>
    <s v="305394199"/>
    <s v=""/>
    <s v="גלעד גור"/>
    <n v="3425"/>
    <d v="2024-08-18T00:00:00"/>
    <d v="2025-12-31T00:00:00"/>
    <n v="16"/>
    <n v="11"/>
    <n v="4"/>
    <n v="78.3"/>
    <n v="0.6875"/>
    <x v="1"/>
    <x v="1"/>
  </r>
  <r>
    <m/>
    <m/>
    <x v="1565"/>
    <x v="2"/>
    <s v="0800"/>
    <s v=""/>
    <d v="2024-08-18T00:00:00"/>
    <d v="2024-01-01T00:00:00"/>
    <d v="2024-12-31T00:00:00"/>
    <m/>
    <s v="40001165"/>
    <s v="בינת יישום מערכות בע&quot;מ"/>
    <s v="511012866"/>
    <s v="3"/>
    <n v="8583.32"/>
    <s v="ILS"/>
    <n v="8583.32"/>
    <n v="0"/>
    <n v="0"/>
    <n v="0"/>
    <n v="8583.32"/>
    <s v=""/>
    <x v="1422"/>
    <s v=""/>
    <n v="0"/>
    <s v="@FM@"/>
    <s v="23"/>
    <s v="57"/>
    <s v="305394199"/>
    <s v=""/>
    <s v="ניר הרוש"/>
    <n v="8583.32"/>
    <d v="2024-01-01T00:00:00"/>
    <d v="2024-12-31T00:00:00"/>
    <n v="11"/>
    <n v="19"/>
    <n v="-7"/>
    <n v="0"/>
    <n v="1.7272727272727273"/>
    <x v="0"/>
    <x v="1"/>
  </r>
  <r>
    <m/>
    <m/>
    <x v="1566"/>
    <x v="2"/>
    <s v="0800"/>
    <s v=""/>
    <d v="2024-08-18T00:00:00"/>
    <d v="2024-06-05T00:00:00"/>
    <d v="2025-06-04T00:00:00"/>
    <m/>
    <s v="40001165"/>
    <s v="בינת יישום מערכות בע&quot;מ"/>
    <s v="511012866"/>
    <s v="3"/>
    <n v="11897.94"/>
    <s v="ILS"/>
    <n v="11897.94"/>
    <n v="0"/>
    <n v="0"/>
    <n v="0"/>
    <n v="11897.94"/>
    <s v=""/>
    <x v="1423"/>
    <s v=""/>
    <n v="0"/>
    <s v="@FM@"/>
    <s v="23"/>
    <s v="57"/>
    <s v="305394199"/>
    <s v=""/>
    <s v="ניר הרוש"/>
    <n v="11897.94"/>
    <d v="2024-06-05T00:00:00"/>
    <d v="2025-06-04T00:00:00"/>
    <n v="11"/>
    <n v="13"/>
    <n v="-2"/>
    <n v="0"/>
    <n v="1.1818181818181819"/>
    <x v="0"/>
    <x v="1"/>
  </r>
  <r>
    <m/>
    <m/>
    <x v="1567"/>
    <x v="0"/>
    <s v="0800"/>
    <s v=""/>
    <d v="2024-08-18T00:00:00"/>
    <m/>
    <m/>
    <m/>
    <s v="40001103"/>
    <s v="קרביץ )4791( בעמ"/>
    <s v="510674039"/>
    <s v="3"/>
    <n v="2324.5300000000002"/>
    <s v="ILS"/>
    <n v="2324.5300000000002"/>
    <n v="81.680000000000007"/>
    <n v="1895.72"/>
    <n v="1895.72"/>
    <n v="443.5"/>
    <s v=""/>
    <x v="1424"/>
    <s v="X"/>
    <n v="0"/>
    <s v="@FM@"/>
    <s v="07"/>
    <s v=""/>
    <s v="305394199"/>
    <s v=""/>
    <s v="חופית זהוראי"/>
    <n v="428.81"/>
    <d v="2024-08-18T00:00:00"/>
    <d v="2025-12-31T00:00:00"/>
    <n v="16"/>
    <n v="11"/>
    <n v="4"/>
    <n v="81.680000000000007"/>
    <n v="0.6875"/>
    <x v="1"/>
    <x v="1"/>
  </r>
  <r>
    <m/>
    <m/>
    <x v="1568"/>
    <x v="0"/>
    <s v="0800"/>
    <s v=""/>
    <d v="2024-08-18T00:00:00"/>
    <m/>
    <m/>
    <m/>
    <s v="40007109"/>
    <s v="א.א.ע. שיווק למוסדות בע&quot;מ"/>
    <s v="512189085"/>
    <s v="3"/>
    <n v="24884.41"/>
    <s v="ILS"/>
    <n v="24884.41"/>
    <n v="23"/>
    <n v="5740.54"/>
    <n v="5711.5"/>
    <n v="8042.86"/>
    <s v=""/>
    <x v="1425"/>
    <s v="X"/>
    <n v="0"/>
    <s v="@FM@"/>
    <s v="07"/>
    <s v=""/>
    <s v="305394199"/>
    <s v=""/>
    <s v="ענת דקל"/>
    <n v="7776.44"/>
    <d v="2024-08-18T00:00:00"/>
    <d v="2025-12-31T00:00:00"/>
    <n v="16"/>
    <n v="11"/>
    <n v="4"/>
    <n v="23"/>
    <n v="0.6875"/>
    <x v="1"/>
    <x v="1"/>
  </r>
  <r>
    <m/>
    <m/>
    <x v="1569"/>
    <x v="0"/>
    <s v="0800"/>
    <s v=""/>
    <d v="2024-08-19T00:00:00"/>
    <m/>
    <m/>
    <m/>
    <s v="42154990"/>
    <s v="אטיאס רן"/>
    <s v="061237962"/>
    <s v="3"/>
    <n v="2983.5"/>
    <s v="ILS"/>
    <n v="2983.5"/>
    <n v="0"/>
    <n v="0"/>
    <n v="0"/>
    <n v="0"/>
    <s v=""/>
    <x v="1426"/>
    <s v=""/>
    <n v="0"/>
    <s v="@FM@"/>
    <s v="23"/>
    <s v="57"/>
    <s v="305394199"/>
    <s v=""/>
    <s v="קמר אבו אל הוא"/>
    <n v="2983.5"/>
    <d v="2024-08-19T00:00:00"/>
    <d v="2025-12-31T00:00:00"/>
    <n v="16"/>
    <n v="11"/>
    <n v="4"/>
    <n v="0"/>
    <n v="0.6875"/>
    <x v="0"/>
    <x v="1"/>
  </r>
  <r>
    <m/>
    <m/>
    <x v="1570"/>
    <x v="2"/>
    <s v="0800"/>
    <s v=""/>
    <d v="2024-08-20T00:00:00"/>
    <m/>
    <m/>
    <m/>
    <s v="40346417"/>
    <s v="הספרייה הלאומית בע&quot;מ (חל&quot;צ)"/>
    <s v=""/>
    <s v="3"/>
    <n v="1872"/>
    <s v="ILS"/>
    <n v="1872"/>
    <n v="0"/>
    <n v="0"/>
    <n v="0"/>
    <n v="1872"/>
    <s v=""/>
    <x v="1427"/>
    <s v=""/>
    <n v="0"/>
    <s v="@FM@"/>
    <s v="23"/>
    <s v="57"/>
    <s v="305394199"/>
    <s v=""/>
    <s v="לימור ניזרי"/>
    <n v="1872"/>
    <d v="2024-08-20T00:00:00"/>
    <d v="2025-12-31T00:00:00"/>
    <n v="16"/>
    <n v="11"/>
    <n v="4"/>
    <n v="0"/>
    <n v="0.6875"/>
    <x v="0"/>
    <x v="1"/>
  </r>
  <r>
    <m/>
    <m/>
    <x v="1571"/>
    <x v="2"/>
    <s v="0800"/>
    <s v=""/>
    <d v="2024-08-20T00:00:00"/>
    <m/>
    <m/>
    <m/>
    <s v="40001103"/>
    <s v="קרביץ )4791( בעמ"/>
    <s v="510674039"/>
    <s v="3"/>
    <n v="1392.4"/>
    <s v="ILS"/>
    <n v="1392.4"/>
    <n v="0"/>
    <n v="0"/>
    <n v="0"/>
    <n v="1392.4"/>
    <s v=""/>
    <x v="1428"/>
    <s v=""/>
    <n v="0"/>
    <s v="@FM@"/>
    <s v="23"/>
    <s v="57"/>
    <s v="305394199"/>
    <s v=""/>
    <s v="יוסי ביטון"/>
    <n v="1392.4"/>
    <d v="2024-08-20T00:00:00"/>
    <d v="2025-12-31T00:00:00"/>
    <n v="16"/>
    <n v="11"/>
    <n v="4"/>
    <n v="0"/>
    <n v="0.6875"/>
    <x v="0"/>
    <x v="1"/>
  </r>
  <r>
    <m/>
    <m/>
    <x v="1572"/>
    <x v="0"/>
    <s v="0800"/>
    <s v=""/>
    <d v="2024-08-25T00:00:00"/>
    <d v="2024-08-26T00:00:00"/>
    <d v="2025-12-31T00:00:00"/>
    <m/>
    <s v="40182094"/>
    <s v="גילת טלקום בע&quot;מ"/>
    <s v="511784498"/>
    <s v="3"/>
    <n v="87426.98"/>
    <s v="ILS"/>
    <n v="87426.98"/>
    <n v="35.97"/>
    <n v="31287.86"/>
    <n v="34893.360000000001"/>
    <n v="48155.69"/>
    <s v=""/>
    <x v="1381"/>
    <s v="X"/>
    <n v="0"/>
    <s v="@FM@"/>
    <s v="07"/>
    <s v=""/>
    <s v="305394199"/>
    <s v=""/>
    <s v="רפי אזרך"/>
    <n v="47179.66"/>
    <d v="2024-08-26T00:00:00"/>
    <d v="2025-12-31T00:00:00"/>
    <n v="16"/>
    <n v="11"/>
    <n v="4"/>
    <n v="35.97"/>
    <n v="0.6875"/>
    <x v="1"/>
    <x v="1"/>
  </r>
  <r>
    <m/>
    <m/>
    <x v="1573"/>
    <x v="2"/>
    <s v="0800"/>
    <s v=""/>
    <d v="2024-08-26T00:00:00"/>
    <d v="2024-01-16T00:00:00"/>
    <d v="2027-01-15T00:00:00"/>
    <m/>
    <s v="42840117"/>
    <s v="עזרא צ'ילה"/>
    <s v="317796977"/>
    <s v="3"/>
    <n v="20090"/>
    <s v="ILS"/>
    <n v="20090"/>
    <n v="48.98"/>
    <n v="9276.25"/>
    <n v="9276.25"/>
    <n v="10250"/>
    <s v=""/>
    <x v="1349"/>
    <s v="X"/>
    <n v="0"/>
    <s v="@FM@"/>
    <s v="76"/>
    <s v=""/>
    <s v="305394199"/>
    <s v=" 10,250.00"/>
    <s v="נסים גרידי"/>
    <n v="10250"/>
    <d v="2024-01-16T00:00:00"/>
    <d v="2027-01-15T00:00:00"/>
    <n v="35"/>
    <n v="18"/>
    <n v="17"/>
    <n v="48.98"/>
    <n v="0.51428571428571423"/>
    <x v="1"/>
    <x v="1"/>
  </r>
  <r>
    <m/>
    <m/>
    <x v="1574"/>
    <x v="2"/>
    <s v="0800"/>
    <s v=""/>
    <d v="2024-08-26T00:00:00"/>
    <d v="2024-01-16T00:00:00"/>
    <d v="2027-01-15T00:00:00"/>
    <m/>
    <s v="40544192"/>
    <s v="הרמן יהודית"/>
    <s v="040140287"/>
    <s v="3"/>
    <n v="9840"/>
    <s v="ILS"/>
    <n v="9840"/>
    <n v="13.54"/>
    <n v="1332.5"/>
    <n v="1332.5"/>
    <n v="8507.5"/>
    <s v=""/>
    <x v="1349"/>
    <s v="X"/>
    <n v="0"/>
    <s v="@FM@"/>
    <s v="76"/>
    <s v=""/>
    <s v="305394199"/>
    <s v="  8,507.50"/>
    <s v="נסים גרידי"/>
    <n v="8507.5"/>
    <d v="2024-01-16T00:00:00"/>
    <d v="2027-01-15T00:00:00"/>
    <n v="35"/>
    <n v="18"/>
    <n v="17"/>
    <n v="13.54"/>
    <n v="0.51428571428571423"/>
    <x v="0"/>
    <x v="1"/>
  </r>
  <r>
    <m/>
    <m/>
    <x v="1575"/>
    <x v="5"/>
    <s v="0800"/>
    <s v=""/>
    <d v="2024-08-28T00:00:00"/>
    <m/>
    <m/>
    <m/>
    <s v="40445247"/>
    <s v="ביגל רפאלה"/>
    <s v="015450323"/>
    <s v="3"/>
    <n v="2035.5"/>
    <s v="ILS"/>
    <n v="2035.5"/>
    <n v="0"/>
    <n v="0"/>
    <n v="0"/>
    <n v="2035.5"/>
    <s v=""/>
    <x v="1429"/>
    <s v=""/>
    <n v="0"/>
    <s v="@FM@"/>
    <s v="23"/>
    <s v="57"/>
    <s v="305394199"/>
    <s v=""/>
    <s v="אביה וייס"/>
    <n v="2035.5"/>
    <d v="2024-08-28T00:00:00"/>
    <d v="2025-12-31T00:00:00"/>
    <n v="16"/>
    <n v="11"/>
    <n v="4"/>
    <n v="0"/>
    <n v="0.6875"/>
    <x v="0"/>
    <x v="1"/>
  </r>
  <r>
    <m/>
    <m/>
    <x v="1576"/>
    <x v="0"/>
    <s v="0800"/>
    <s v=""/>
    <d v="2024-08-28T00:00:00"/>
    <m/>
    <m/>
    <m/>
    <s v="40001103"/>
    <s v="קרביץ )4791( בעמ"/>
    <s v="510674039"/>
    <s v="3"/>
    <n v="2208.8000000000002"/>
    <s v="ILS"/>
    <n v="2208.8000000000002"/>
    <n v="52.35"/>
    <n v="1151.52"/>
    <n v="1151.51"/>
    <n v="1093.5"/>
    <s v=""/>
    <x v="1430"/>
    <s v="X"/>
    <n v="0"/>
    <s v="@FM@"/>
    <s v="07"/>
    <s v=""/>
    <s v="305394199"/>
    <s v=""/>
    <s v="יוסי ביטון"/>
    <n v="1057.28"/>
    <d v="2024-08-28T00:00:00"/>
    <d v="2025-12-31T00:00:00"/>
    <n v="16"/>
    <n v="11"/>
    <n v="4"/>
    <n v="52.35"/>
    <n v="0.6875"/>
    <x v="1"/>
    <x v="1"/>
  </r>
  <r>
    <m/>
    <m/>
    <x v="1577"/>
    <x v="2"/>
    <s v="0800"/>
    <s v=""/>
    <d v="2024-09-02T00:00:00"/>
    <m/>
    <m/>
    <m/>
    <s v="10000028"/>
    <s v="משטרת ישראל"/>
    <s v=""/>
    <s v="3"/>
    <n v="29300"/>
    <s v="ILS"/>
    <n v="29300"/>
    <n v="0"/>
    <n v="0"/>
    <n v="0"/>
    <n v="29300"/>
    <s v=""/>
    <x v="1431"/>
    <s v=""/>
    <n v="0"/>
    <s v="@FM@"/>
    <s v="85"/>
    <s v=""/>
    <s v="305394199"/>
    <s v=""/>
    <s v="גלעד גור"/>
    <n v="29300"/>
    <d v="2024-09-02T00:00:00"/>
    <d v="2025-12-31T00:00:00"/>
    <n v="15"/>
    <n v="11"/>
    <n v="4"/>
    <n v="0"/>
    <n v="0.73333333333333328"/>
    <x v="0"/>
    <x v="1"/>
  </r>
  <r>
    <m/>
    <m/>
    <x v="1578"/>
    <x v="2"/>
    <s v="0800"/>
    <s v=""/>
    <d v="2024-09-09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432"/>
    <s v=""/>
    <n v="0"/>
    <s v="@FM@"/>
    <s v="91"/>
    <s v=""/>
    <s v="305394199"/>
    <s v=""/>
    <s v="עדי מרום"/>
    <n v="20000"/>
    <d v="2024-09-09T00:00:00"/>
    <d v="2025-12-31T00:00:00"/>
    <n v="15"/>
    <n v="10"/>
    <n v="4"/>
    <n v="0"/>
    <n v="0.66666666666666663"/>
    <x v="0"/>
    <x v="1"/>
  </r>
  <r>
    <m/>
    <m/>
    <x v="1579"/>
    <x v="2"/>
    <s v="0800"/>
    <s v=""/>
    <d v="2024-09-09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433"/>
    <s v=""/>
    <n v="0"/>
    <s v="@FM@"/>
    <s v="91"/>
    <s v=""/>
    <s v="305394199"/>
    <s v=""/>
    <s v="עדי מרום"/>
    <n v="20000"/>
    <d v="2024-09-09T00:00:00"/>
    <d v="2025-12-31T00:00:00"/>
    <n v="15"/>
    <n v="10"/>
    <n v="4"/>
    <n v="0"/>
    <n v="0.66666666666666663"/>
    <x v="0"/>
    <x v="1"/>
  </r>
  <r>
    <m/>
    <m/>
    <x v="1580"/>
    <x v="2"/>
    <s v="0800"/>
    <s v=""/>
    <d v="2024-09-11T00:00:00"/>
    <m/>
    <m/>
    <m/>
    <s v="40278931"/>
    <s v="כהן קרן"/>
    <s v="326865615"/>
    <s v="3"/>
    <n v="3630.77"/>
    <s v="ILS"/>
    <n v="3630.77"/>
    <n v="0"/>
    <n v="0"/>
    <n v="0"/>
    <n v="3630.77"/>
    <s v=""/>
    <x v="1434"/>
    <s v=""/>
    <n v="0"/>
    <s v="@FM@"/>
    <s v="23"/>
    <s v="57"/>
    <s v="305394199"/>
    <s v=""/>
    <s v="גלעד גור"/>
    <n v="3630.77"/>
    <d v="2024-09-11T00:00:00"/>
    <d v="2025-12-31T00:00:00"/>
    <n v="15"/>
    <n v="10"/>
    <n v="4"/>
    <n v="0"/>
    <n v="0.66666666666666663"/>
    <x v="0"/>
    <x v="1"/>
  </r>
  <r>
    <m/>
    <m/>
    <x v="1581"/>
    <x v="2"/>
    <s v="0800"/>
    <s v=""/>
    <d v="2024-09-17T00:00:00"/>
    <d v="2024-07-16T00:00:00"/>
    <d v="2025-03-31T00:00:00"/>
    <m/>
    <s v="40011862"/>
    <s v="ארדן קונטרול-טק בע&quot;מ"/>
    <s v="511018913"/>
    <s v="3"/>
    <n v="31026.92"/>
    <s v="ILS"/>
    <n v="31026.92"/>
    <n v="0"/>
    <n v="0"/>
    <n v="0"/>
    <n v="31026.92"/>
    <s v=""/>
    <x v="1435"/>
    <s v=""/>
    <n v="0"/>
    <s v="@FM@"/>
    <s v="95"/>
    <s v=""/>
    <s v="305394199"/>
    <s v=""/>
    <s v="ניר הרוש"/>
    <n v="31026.92"/>
    <d v="2024-07-16T00:00:00"/>
    <d v="2025-03-31T00:00:00"/>
    <n v="8"/>
    <n v="12"/>
    <n v="-4"/>
    <n v="0"/>
    <n v="1.5"/>
    <x v="0"/>
    <x v="1"/>
  </r>
  <r>
    <m/>
    <m/>
    <x v="1582"/>
    <x v="2"/>
    <s v="0800"/>
    <s v=""/>
    <d v="2024-09-17T00:00:00"/>
    <m/>
    <m/>
    <m/>
    <s v="40317181"/>
    <s v="עתאמנה אבו ריא בהאא"/>
    <s v="025991647"/>
    <s v="3"/>
    <n v="4169.97"/>
    <s v="ILS"/>
    <n v="4169.97"/>
    <n v="0"/>
    <n v="0"/>
    <n v="0"/>
    <n v="4169.97"/>
    <s v=""/>
    <x v="1436"/>
    <s v=""/>
    <n v="0"/>
    <s v="@FM@"/>
    <s v="23"/>
    <s v="57"/>
    <s v="305394199"/>
    <s v="  3,533.88"/>
    <s v=""/>
    <n v="4169.97"/>
    <d v="2024-09-17T00:00:00"/>
    <d v="2025-12-31T00:00:00"/>
    <n v="15"/>
    <n v="10"/>
    <n v="4"/>
    <n v="0"/>
    <n v="0.66666666666666663"/>
    <x v="0"/>
    <x v="1"/>
  </r>
  <r>
    <m/>
    <m/>
    <x v="1583"/>
    <x v="2"/>
    <s v="0800"/>
    <s v=""/>
    <d v="2024-09-17T00:00:00"/>
    <m/>
    <m/>
    <m/>
    <s v="41509960"/>
    <s v="אעלימי קבהה נסרין"/>
    <s v="034306688"/>
    <s v="3"/>
    <n v="4625.26"/>
    <s v="ILS"/>
    <n v="4625.26"/>
    <n v="0"/>
    <n v="0"/>
    <n v="0"/>
    <n v="4625.26"/>
    <s v=""/>
    <x v="1436"/>
    <s v=""/>
    <n v="0"/>
    <s v="@FM@"/>
    <s v="23"/>
    <s v="57"/>
    <s v="305394199"/>
    <s v="  3,919.72"/>
    <s v=""/>
    <n v="4625.26"/>
    <d v="2024-09-17T00:00:00"/>
    <d v="2025-12-31T00:00:00"/>
    <n v="15"/>
    <n v="10"/>
    <n v="4"/>
    <n v="0"/>
    <n v="0.66666666666666663"/>
    <x v="0"/>
    <x v="1"/>
  </r>
  <r>
    <m/>
    <m/>
    <x v="1584"/>
    <x v="0"/>
    <s v="0800"/>
    <s v=""/>
    <d v="2024-09-17T00:00:00"/>
    <m/>
    <m/>
    <m/>
    <s v="40200779"/>
    <s v="א&quot;ד מירז תעשיות בע&quot;מ"/>
    <s v="511402125"/>
    <s v="3"/>
    <n v="2796.6"/>
    <s v="ILS"/>
    <n v="2796.6"/>
    <n v="0"/>
    <n v="0"/>
    <n v="0"/>
    <n v="2665.35"/>
    <s v=""/>
    <x v="1437"/>
    <s v="X"/>
    <n v="0"/>
    <s v="@FM@"/>
    <s v="07"/>
    <s v=""/>
    <s v="305394199"/>
    <s v=""/>
    <s v="אליאנה טננבאום"/>
    <n v="2796.6"/>
    <d v="2024-09-17T00:00:00"/>
    <d v="2025-12-31T00:00:00"/>
    <n v="15"/>
    <n v="10"/>
    <n v="4"/>
    <n v="0"/>
    <n v="0.66666666666666663"/>
    <x v="0"/>
    <x v="1"/>
  </r>
  <r>
    <m/>
    <m/>
    <x v="1585"/>
    <x v="2"/>
    <s v="0800"/>
    <s v=""/>
    <d v="2024-09-24T00:00:00"/>
    <m/>
    <m/>
    <m/>
    <s v="42052596"/>
    <s v="צבעים בצלחת בע&quot;מ"/>
    <s v="515816916"/>
    <s v="3"/>
    <n v="4827.8900000000003"/>
    <s v="ILS"/>
    <n v="4827.8900000000003"/>
    <n v="25.73"/>
    <n v="1235.03"/>
    <n v="1235.03"/>
    <n v="3272.75"/>
    <s v=""/>
    <x v="1438"/>
    <s v=""/>
    <n v="0"/>
    <s v="@FM@"/>
    <s v="23"/>
    <s v="57"/>
    <s v="305394199"/>
    <s v=""/>
    <s v=""/>
    <n v="3272.75"/>
    <d v="2024-09-24T00:00:00"/>
    <d v="2025-12-31T00:00:00"/>
    <n v="15"/>
    <n v="10"/>
    <n v="4"/>
    <n v="25.73"/>
    <n v="0.66666666666666663"/>
    <x v="1"/>
    <x v="1"/>
  </r>
  <r>
    <m/>
    <m/>
    <x v="1586"/>
    <x v="2"/>
    <s v="0800"/>
    <s v=""/>
    <d v="2024-09-25T00:00:00"/>
    <m/>
    <m/>
    <m/>
    <s v="40274373"/>
    <s v="קופרשמיט את גולדשטיין משרד עורכי די"/>
    <s v=""/>
    <s v="3"/>
    <n v="100536"/>
    <s v="ILS"/>
    <n v="100536"/>
    <n v="0"/>
    <n v="0"/>
    <n v="0"/>
    <n v="100536"/>
    <s v=""/>
    <x v="1439"/>
    <s v="X"/>
    <n v="0"/>
    <s v="@FM@"/>
    <s v="23"/>
    <s v="57"/>
    <s v="305394199"/>
    <s v=" 85,200.00"/>
    <s v=""/>
    <n v="100536"/>
    <d v="2024-09-25T00:00:00"/>
    <d v="2025-12-31T00:00:00"/>
    <n v="15"/>
    <n v="10"/>
    <n v="4"/>
    <n v="0"/>
    <n v="0.66666666666666663"/>
    <x v="0"/>
    <x v="1"/>
  </r>
  <r>
    <m/>
    <m/>
    <x v="1587"/>
    <x v="0"/>
    <s v="0800"/>
    <s v=""/>
    <d v="2024-09-29T00:00:00"/>
    <m/>
    <m/>
    <m/>
    <s v="40003692"/>
    <s v="טופ-ליין יבוא ושיווק רהיטים בע&quot;מ"/>
    <s v="511613564"/>
    <s v="3"/>
    <n v="257.18"/>
    <s v="ILS"/>
    <n v="257.18"/>
    <n v="0"/>
    <n v="0"/>
    <n v="0"/>
    <n v="257.18"/>
    <s v=""/>
    <x v="1440"/>
    <s v=""/>
    <n v="0"/>
    <s v="@FM@"/>
    <s v="07"/>
    <s v=""/>
    <s v="305394199"/>
    <s v=""/>
    <s v=""/>
    <n v="257.18"/>
    <d v="2024-09-29T00:00:00"/>
    <d v="2025-12-31T00:00:00"/>
    <n v="15"/>
    <n v="10"/>
    <n v="4"/>
    <n v="0"/>
    <n v="0.66666666666666663"/>
    <x v="0"/>
    <x v="1"/>
  </r>
  <r>
    <m/>
    <m/>
    <x v="1588"/>
    <x v="0"/>
    <s v="0800"/>
    <s v=""/>
    <d v="2024-09-29T00:00:00"/>
    <m/>
    <m/>
    <m/>
    <s v="40003692"/>
    <s v="טופ-ליין יבוא ושיווק רהיטים בע&quot;מ"/>
    <s v="511613564"/>
    <s v="3"/>
    <n v="633.9"/>
    <s v="ILS"/>
    <n v="633.9"/>
    <n v="0"/>
    <n v="0"/>
    <n v="0"/>
    <n v="680.15"/>
    <s v=""/>
    <x v="1441"/>
    <s v="X"/>
    <n v="0"/>
    <s v="@FM@"/>
    <s v="07"/>
    <s v=""/>
    <s v="305394199"/>
    <s v=""/>
    <s v="נעמה נעמי שלום שמואל"/>
    <n v="633.9"/>
    <d v="2024-09-29T00:00:00"/>
    <d v="2025-12-31T00:00:00"/>
    <n v="15"/>
    <n v="10"/>
    <n v="4"/>
    <n v="0"/>
    <n v="0.66666666666666663"/>
    <x v="0"/>
    <x v="1"/>
  </r>
  <r>
    <m/>
    <m/>
    <x v="1589"/>
    <x v="2"/>
    <s v="0800"/>
    <s v=""/>
    <d v="2024-09-30T00:00:00"/>
    <m/>
    <m/>
    <m/>
    <s v="41579730"/>
    <s v="קסטל זהר"/>
    <s v="032454407"/>
    <s v="3"/>
    <n v="1051.3800000000001"/>
    <s v="ILS"/>
    <n v="1051.3800000000001"/>
    <n v="0"/>
    <n v="1051.3800000000001"/>
    <n v="0"/>
    <n v="1051.3800000000001"/>
    <s v=""/>
    <x v="1442"/>
    <s v=""/>
    <n v="0"/>
    <s v="@FM@"/>
    <s v="23"/>
    <s v="57"/>
    <s v="305394199"/>
    <s v=""/>
    <s v="רפי אזרך"/>
    <n v="1051.3800000000001"/>
    <d v="2024-09-30T00:00:00"/>
    <d v="2025-12-31T00:00:00"/>
    <n v="15"/>
    <n v="10"/>
    <n v="4"/>
    <n v="0"/>
    <n v="0.66666666666666663"/>
    <x v="0"/>
    <x v="1"/>
  </r>
  <r>
    <m/>
    <m/>
    <x v="1590"/>
    <x v="2"/>
    <s v="0800"/>
    <s v=""/>
    <d v="2024-09-30T00:00:00"/>
    <m/>
    <m/>
    <m/>
    <s v="41603653"/>
    <s v="איי די אס טקטיקל סולושנס בע&quot;מ"/>
    <s v="515511061"/>
    <s v="3"/>
    <n v="4897"/>
    <s v="ILS"/>
    <n v="4897"/>
    <n v="0"/>
    <n v="0"/>
    <n v="0"/>
    <n v="4897"/>
    <s v=""/>
    <x v="1443"/>
    <s v=""/>
    <n v="0"/>
    <s v="@FM@"/>
    <s v="23"/>
    <s v="57"/>
    <s v="305394199"/>
    <s v=""/>
    <s v="רפי אזרך"/>
    <n v="4897"/>
    <d v="2024-09-30T00:00:00"/>
    <d v="2025-12-31T00:00:00"/>
    <n v="15"/>
    <n v="10"/>
    <n v="4"/>
    <n v="0"/>
    <n v="0.66666666666666663"/>
    <x v="0"/>
    <x v="1"/>
  </r>
  <r>
    <m/>
    <m/>
    <x v="1591"/>
    <x v="2"/>
    <s v="0800"/>
    <s v=""/>
    <d v="2024-09-30T00:00:00"/>
    <d v="2022-10-20T00:00:00"/>
    <d v="2025-10-20T00:00:00"/>
    <m/>
    <s v="40242347"/>
    <s v="כהן קגן אלי"/>
    <s v="016492118"/>
    <s v="3"/>
    <n v="10041.799999999999"/>
    <s v="ILS"/>
    <n v="10041.799999999999"/>
    <n v="21.44"/>
    <n v="2152.8000000000002"/>
    <n v="2152.8000000000002"/>
    <n v="7889"/>
    <s v=""/>
    <x v="1444"/>
    <s v="X"/>
    <n v="0"/>
    <s v="@FM@"/>
    <s v="76"/>
    <s v=""/>
    <s v="305394199"/>
    <s v="  6,670.00"/>
    <s v="עדי מרום"/>
    <n v="7889"/>
    <d v="2022-10-20T00:00:00"/>
    <d v="2025-10-20T00:00:00"/>
    <n v="36"/>
    <n v="33"/>
    <n v="2"/>
    <n v="21.44"/>
    <n v="0.91666666666666663"/>
    <x v="0"/>
    <x v="1"/>
  </r>
  <r>
    <m/>
    <m/>
    <x v="1592"/>
    <x v="2"/>
    <s v="0800"/>
    <s v=""/>
    <d v="2024-09-30T00:00:00"/>
    <m/>
    <m/>
    <m/>
    <s v="41378938"/>
    <s v="בר יהודה שחר"/>
    <s v="032235541"/>
    <s v=""/>
    <n v="0"/>
    <s v="ILS"/>
    <n v="0"/>
    <n v="0"/>
    <n v="0"/>
    <n v="0"/>
    <n v="0"/>
    <s v="X"/>
    <x v="654"/>
    <s v=""/>
    <n v="0"/>
    <s v=""/>
    <s v=""/>
    <s v=""/>
    <s v="305394199"/>
    <s v=""/>
    <s v=""/>
    <n v="0"/>
    <d v="2024-09-30T00:00:00"/>
    <d v="2025-12-31T00:00:00"/>
    <n v="15"/>
    <n v="10"/>
    <n v="4"/>
    <n v="0"/>
    <n v="0.66666666666666663"/>
    <x v="0"/>
    <x v="1"/>
  </r>
  <r>
    <m/>
    <m/>
    <x v="1593"/>
    <x v="2"/>
    <s v="0800"/>
    <s v=""/>
    <d v="2024-10-06T00:00:00"/>
    <d v="2023-09-10T00:00:00"/>
    <d v="2026-09-09T00:00:00"/>
    <m/>
    <s v="41106874"/>
    <s v="קיסר משה"/>
    <s v="029547197"/>
    <s v="2"/>
    <n v="96760"/>
    <s v="ILS"/>
    <n v="96760"/>
    <n v="50"/>
    <n v="41141.449999999997"/>
    <n v="41141.449999999997"/>
    <n v="48380"/>
    <s v=""/>
    <x v="1445"/>
    <s v="X"/>
    <n v="0"/>
    <s v="@FM@"/>
    <s v="76"/>
    <s v=""/>
    <s v="305394199"/>
    <s v=" 41,000.00"/>
    <s v="אורטל מויאל"/>
    <n v="48380"/>
    <d v="2023-09-10T00:00:00"/>
    <d v="2026-09-09T00:00:00"/>
    <n v="35"/>
    <n v="22"/>
    <n v="13"/>
    <n v="50"/>
    <n v="0.62857142857142856"/>
    <x v="1"/>
    <x v="1"/>
  </r>
  <r>
    <m/>
    <m/>
    <x v="1594"/>
    <x v="0"/>
    <s v="0800"/>
    <s v=""/>
    <d v="2024-10-08T00:00:00"/>
    <m/>
    <m/>
    <m/>
    <s v="40001103"/>
    <s v="קרביץ )4791( בעמ"/>
    <s v="510674039"/>
    <s v="3"/>
    <n v="2433.92"/>
    <s v="ILS"/>
    <n v="2433.92"/>
    <n v="95.75"/>
    <n v="2335.7600000000002"/>
    <n v="2310.77"/>
    <n v="106.93"/>
    <s v=""/>
    <x v="1446"/>
    <s v="X"/>
    <n v="0"/>
    <s v="@FM@"/>
    <s v="07"/>
    <s v=""/>
    <s v="305394199"/>
    <s v=""/>
    <s v="קמר אבו אל הוא"/>
    <n v="103.39"/>
    <d v="2024-10-08T00:00:00"/>
    <d v="2025-12-31T00:00:00"/>
    <n v="14"/>
    <n v="9"/>
    <n v="4"/>
    <n v="95.75"/>
    <n v="0.6428571428571429"/>
    <x v="1"/>
    <x v="1"/>
  </r>
  <r>
    <m/>
    <m/>
    <x v="1595"/>
    <x v="0"/>
    <s v="0800"/>
    <s v=""/>
    <d v="2024-10-08T00:00:00"/>
    <m/>
    <m/>
    <m/>
    <s v="40008948"/>
    <s v="רהיטי הכח )1991( בע&quot;מ"/>
    <s v="511599920"/>
    <s v="3"/>
    <n v="14430.81"/>
    <s v="ILS"/>
    <n v="14430.81"/>
    <n v="0"/>
    <n v="0"/>
    <n v="0"/>
    <n v="15483.68"/>
    <s v=""/>
    <x v="1447"/>
    <s v="X"/>
    <n v="0"/>
    <s v="@FM@"/>
    <s v="07"/>
    <s v=""/>
    <s v="305394199"/>
    <s v=""/>
    <s v="גלעד גור"/>
    <n v="14430.81"/>
    <d v="2024-10-08T00:00:00"/>
    <d v="2025-12-31T00:00:00"/>
    <n v="14"/>
    <n v="9"/>
    <n v="4"/>
    <n v="0"/>
    <n v="0.6428571428571429"/>
    <x v="0"/>
    <x v="1"/>
  </r>
  <r>
    <m/>
    <m/>
    <x v="1596"/>
    <x v="0"/>
    <s v="0800"/>
    <s v=""/>
    <d v="2024-10-08T00:00:00"/>
    <m/>
    <m/>
    <m/>
    <s v="42154990"/>
    <s v="אטיאס רן"/>
    <s v="061237962"/>
    <s v="3"/>
    <n v="4189"/>
    <s v="ILS"/>
    <n v="4189"/>
    <n v="0"/>
    <n v="0"/>
    <n v="0"/>
    <n v="4189"/>
    <s v=""/>
    <x v="1448"/>
    <s v=""/>
    <n v="0"/>
    <s v="@FM@"/>
    <s v="23"/>
    <s v="57"/>
    <s v="305394199"/>
    <s v=""/>
    <s v="גלעד גור"/>
    <n v="4189"/>
    <d v="2024-10-08T00:00:00"/>
    <d v="2025-12-31T00:00:00"/>
    <n v="14"/>
    <n v="9"/>
    <n v="4"/>
    <n v="0"/>
    <n v="0.6428571428571429"/>
    <x v="0"/>
    <x v="1"/>
  </r>
  <r>
    <m/>
    <m/>
    <x v="1597"/>
    <x v="0"/>
    <s v="0800"/>
    <s v=""/>
    <d v="2024-10-0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1449"/>
    <s v="X"/>
    <n v="0"/>
    <s v="@FM@"/>
    <s v="07"/>
    <s v=""/>
    <s v="305394199"/>
    <s v=""/>
    <s v="גלעד גור"/>
    <n v="2527.4499999999998"/>
    <d v="2024-10-08T00:00:00"/>
    <d v="2025-12-31T00:00:00"/>
    <n v="14"/>
    <n v="9"/>
    <n v="4"/>
    <n v="0"/>
    <n v="0.6428571428571429"/>
    <x v="0"/>
    <x v="1"/>
  </r>
  <r>
    <m/>
    <m/>
    <x v="1598"/>
    <x v="2"/>
    <s v="0800"/>
    <s v=""/>
    <d v="2024-10-08T00:00:00"/>
    <m/>
    <m/>
    <m/>
    <s v="42463534"/>
    <s v="גריסריו צפורית"/>
    <s v="036253573"/>
    <s v="3"/>
    <n v="3926.4"/>
    <s v="ILS"/>
    <n v="3926.4"/>
    <n v="45.03"/>
    <n v="1770.81"/>
    <n v="1767.92"/>
    <n v="2158.48"/>
    <s v=""/>
    <x v="1450"/>
    <s v="X"/>
    <n v="0"/>
    <s v="@FM@"/>
    <s v="23"/>
    <s v="57"/>
    <s v="305394199"/>
    <s v="  2,245.41"/>
    <s v=""/>
    <n v="2158.48"/>
    <d v="2024-10-08T00:00:00"/>
    <d v="2025-12-31T00:00:00"/>
    <n v="14"/>
    <n v="9"/>
    <n v="4"/>
    <n v="45.03"/>
    <n v="0.6428571428571429"/>
    <x v="1"/>
    <x v="1"/>
  </r>
  <r>
    <m/>
    <m/>
    <x v="1599"/>
    <x v="2"/>
    <s v="0800"/>
    <s v=""/>
    <d v="2024-10-08T00:00:00"/>
    <m/>
    <m/>
    <m/>
    <s v="41378938"/>
    <s v="בר יהודה שחר"/>
    <s v="032235541"/>
    <s v="3"/>
    <n v="4975"/>
    <s v="ILS"/>
    <n v="4975"/>
    <n v="0"/>
    <n v="0"/>
    <n v="0"/>
    <n v="4975"/>
    <s v=""/>
    <x v="1451"/>
    <s v="X"/>
    <n v="0"/>
    <s v="@FM@"/>
    <s v="23"/>
    <s v="57"/>
    <s v="305394199"/>
    <s v="  4,438.00"/>
    <s v=""/>
    <n v="4975"/>
    <d v="2024-10-08T00:00:00"/>
    <d v="2025-12-31T00:00:00"/>
    <n v="14"/>
    <n v="9"/>
    <n v="4"/>
    <n v="0"/>
    <n v="0.6428571428571429"/>
    <x v="0"/>
    <x v="1"/>
  </r>
  <r>
    <m/>
    <m/>
    <x v="1600"/>
    <x v="0"/>
    <s v="0800"/>
    <s v=""/>
    <d v="2024-10-09T00:00:00"/>
    <m/>
    <m/>
    <m/>
    <s v="41915625"/>
    <s v="לייזר מכוני העתקות בע&quot;מ"/>
    <s v="514864370"/>
    <s v="3"/>
    <n v="503.86"/>
    <s v="ILS"/>
    <n v="503.86"/>
    <n v="0"/>
    <n v="0"/>
    <n v="0"/>
    <n v="503.86"/>
    <s v=""/>
    <x v="1452"/>
    <s v=""/>
    <n v="0"/>
    <s v="@FM@"/>
    <s v="23"/>
    <s v="57"/>
    <s v="305394199"/>
    <s v=""/>
    <s v="מיה לוי"/>
    <n v="503.86"/>
    <d v="2024-10-09T00:00:00"/>
    <d v="2025-12-31T00:00:00"/>
    <n v="14"/>
    <n v="9"/>
    <n v="4"/>
    <n v="0"/>
    <n v="0.6428571428571429"/>
    <x v="0"/>
    <x v="1"/>
  </r>
  <r>
    <m/>
    <m/>
    <x v="1601"/>
    <x v="0"/>
    <s v="0800"/>
    <s v=""/>
    <d v="2024-10-15T00:00:00"/>
    <m/>
    <m/>
    <m/>
    <s v="40973960"/>
    <s v="פרקש איתן דוד"/>
    <s v="314718305"/>
    <s v="3"/>
    <n v="3200"/>
    <s v="ILS"/>
    <n v="3200"/>
    <n v="0"/>
    <n v="0"/>
    <n v="0"/>
    <n v="3200"/>
    <s v=""/>
    <x v="1453"/>
    <s v=""/>
    <n v="0"/>
    <s v="@FM@"/>
    <s v="23"/>
    <s v="57"/>
    <s v="305394199"/>
    <s v=""/>
    <s v="גלעד גור"/>
    <n v="3200"/>
    <d v="2024-10-15T00:00:00"/>
    <d v="2025-12-31T00:00:00"/>
    <n v="14"/>
    <n v="9"/>
    <n v="4"/>
    <n v="0"/>
    <n v="0.6428571428571429"/>
    <x v="0"/>
    <x v="1"/>
  </r>
  <r>
    <m/>
    <m/>
    <x v="1602"/>
    <x v="2"/>
    <s v="0800"/>
    <s v=""/>
    <d v="2024-10-28T00:00:00"/>
    <m/>
    <m/>
    <m/>
    <s v="40001103"/>
    <s v="קרביץ )4791( בעמ"/>
    <s v="510674039"/>
    <s v="3"/>
    <n v="1917.5"/>
    <s v="ILS"/>
    <n v="1917.5"/>
    <n v="0"/>
    <n v="1917.5"/>
    <n v="0"/>
    <n v="1917.5"/>
    <s v=""/>
    <x v="1454"/>
    <s v=""/>
    <n v="0"/>
    <s v="@FM@"/>
    <s v="23"/>
    <s v="57"/>
    <s v="305394199"/>
    <s v=""/>
    <s v="יוסי ביטון"/>
    <n v="1917.5"/>
    <d v="2024-10-28T00:00:00"/>
    <d v="2025-12-31T00:00:00"/>
    <n v="14"/>
    <n v="9"/>
    <n v="4"/>
    <n v="0"/>
    <n v="0.6428571428571429"/>
    <x v="0"/>
    <x v="1"/>
  </r>
  <r>
    <m/>
    <m/>
    <x v="1603"/>
    <x v="2"/>
    <s v="0800"/>
    <s v=""/>
    <d v="2024-10-29T00:00:00"/>
    <m/>
    <m/>
    <m/>
    <s v="40254384"/>
    <s v="אחים חסיד חברה קבלנית לבניה בע&quot;מ"/>
    <s v="511089484"/>
    <s v="3"/>
    <n v="3630.86"/>
    <s v="ILS"/>
    <n v="3630.86"/>
    <n v="0"/>
    <n v="0"/>
    <n v="0"/>
    <n v="3630.86"/>
    <s v=""/>
    <x v="1455"/>
    <s v=""/>
    <n v="0"/>
    <s v="@FM@"/>
    <s v="23"/>
    <s v="57"/>
    <s v="305394199"/>
    <s v=""/>
    <s v=""/>
    <n v="3630.86"/>
    <d v="2024-10-29T00:00:00"/>
    <d v="2025-12-31T00:00:00"/>
    <n v="14"/>
    <n v="9"/>
    <n v="4"/>
    <n v="0"/>
    <n v="0.6428571428571429"/>
    <x v="0"/>
    <x v="1"/>
  </r>
  <r>
    <m/>
    <m/>
    <x v="1604"/>
    <x v="2"/>
    <s v="0800"/>
    <s v=""/>
    <d v="2024-10-29T00:00:00"/>
    <m/>
    <m/>
    <m/>
    <s v="40548852"/>
    <s v="גורודיסקי רם"/>
    <s v="028808863"/>
    <s v="3"/>
    <n v="20000"/>
    <s v="ILS"/>
    <n v="20000"/>
    <n v="18"/>
    <n v="3600"/>
    <n v="3600"/>
    <n v="16400"/>
    <s v=""/>
    <x v="1456"/>
    <s v=""/>
    <n v="0"/>
    <s v="@FM@"/>
    <s v="91"/>
    <s v=""/>
    <s v="305394199"/>
    <s v=""/>
    <s v="עדי מרום"/>
    <n v="16400"/>
    <d v="2024-10-29T00:00:00"/>
    <d v="2025-12-31T00:00:00"/>
    <n v="14"/>
    <n v="9"/>
    <n v="4"/>
    <n v="18"/>
    <n v="0.6428571428571429"/>
    <x v="0"/>
    <x v="1"/>
  </r>
  <r>
    <m/>
    <m/>
    <x v="1605"/>
    <x v="2"/>
    <s v="0800"/>
    <s v=""/>
    <d v="2024-10-30T00:00:00"/>
    <m/>
    <m/>
    <m/>
    <s v="40312463"/>
    <s v="עזרא הדר"/>
    <s v="301836649"/>
    <s v="3"/>
    <n v="1205.58"/>
    <s v="ILS"/>
    <n v="1205.58"/>
    <n v="0"/>
    <n v="0"/>
    <n v="0"/>
    <n v="1205.58"/>
    <s v=""/>
    <x v="1457"/>
    <s v=""/>
    <n v="0"/>
    <s v="@FM@"/>
    <s v="23"/>
    <s v="57"/>
    <s v="305394199"/>
    <s v="  1,021.67"/>
    <s v=""/>
    <n v="1205.58"/>
    <d v="2024-10-30T00:00:00"/>
    <d v="2025-12-31T00:00:00"/>
    <n v="14"/>
    <n v="9"/>
    <n v="4"/>
    <n v="0"/>
    <n v="0.6428571428571429"/>
    <x v="0"/>
    <x v="1"/>
  </r>
  <r>
    <m/>
    <m/>
    <x v="1606"/>
    <x v="2"/>
    <s v="0800"/>
    <s v=""/>
    <d v="2024-10-31T00:00:00"/>
    <m/>
    <m/>
    <m/>
    <s v="40007173"/>
    <s v="דיאלוג - יעוץ ארגוני, מחקר והדרכה ב"/>
    <s v="512719709"/>
    <s v="3"/>
    <n v="44958"/>
    <s v="ILS"/>
    <n v="44958"/>
    <n v="0"/>
    <n v="0"/>
    <n v="0"/>
    <n v="44958"/>
    <s v=""/>
    <x v="1458"/>
    <s v=""/>
    <n v="0"/>
    <s v="@FM@"/>
    <s v="23"/>
    <s v="57"/>
    <s v="305394199"/>
    <s v=""/>
    <s v=""/>
    <n v="44958"/>
    <d v="2024-10-31T00:00:00"/>
    <d v="2025-12-31T00:00:00"/>
    <n v="14"/>
    <n v="9"/>
    <n v="4"/>
    <n v="0"/>
    <n v="0.6428571428571429"/>
    <x v="0"/>
    <x v="1"/>
  </r>
  <r>
    <m/>
    <m/>
    <x v="1607"/>
    <x v="2"/>
    <s v="0800"/>
    <s v=""/>
    <d v="2024-10-31T00:00:00"/>
    <m/>
    <m/>
    <m/>
    <s v="40269761"/>
    <s v="נא לגעת (ע&quot;ר)"/>
    <s v=""/>
    <s v="3"/>
    <n v="4000"/>
    <s v="ILS"/>
    <n v="4000"/>
    <n v="0"/>
    <n v="0"/>
    <n v="0"/>
    <n v="4000"/>
    <s v=""/>
    <x v="1459"/>
    <s v=""/>
    <n v="0"/>
    <s v="@FM@"/>
    <s v="23"/>
    <s v="57"/>
    <s v="305394199"/>
    <s v=""/>
    <s v=""/>
    <n v="4000"/>
    <d v="2024-10-31T00:00:00"/>
    <d v="2025-12-31T00:00:00"/>
    <n v="14"/>
    <n v="9"/>
    <n v="4"/>
    <n v="0"/>
    <n v="0.6428571428571429"/>
    <x v="0"/>
    <x v="1"/>
  </r>
  <r>
    <m/>
    <m/>
    <x v="1608"/>
    <x v="2"/>
    <s v="0800"/>
    <s v=""/>
    <d v="2024-10-31T00:00:00"/>
    <m/>
    <m/>
    <m/>
    <s v="42853208"/>
    <s v="אסף פוזנר השקעות בע&quot;מ"/>
    <s v="516413291"/>
    <s v="3"/>
    <n v="523.83000000000004"/>
    <s v="ILS"/>
    <n v="523.83000000000004"/>
    <n v="0"/>
    <n v="0"/>
    <n v="0"/>
    <n v="523.83000000000004"/>
    <s v=""/>
    <x v="1457"/>
    <s v=""/>
    <n v="0"/>
    <s v="@FM@"/>
    <s v="23"/>
    <s v="57"/>
    <s v="305394199"/>
    <s v="443.92"/>
    <s v=""/>
    <n v="523.83000000000004"/>
    <d v="2024-10-31T00:00:00"/>
    <d v="2025-12-31T00:00:00"/>
    <n v="14"/>
    <n v="9"/>
    <n v="4"/>
    <n v="0"/>
    <n v="0.6428571428571429"/>
    <x v="0"/>
    <x v="1"/>
  </r>
  <r>
    <m/>
    <m/>
    <x v="1609"/>
    <x v="2"/>
    <s v="0800"/>
    <s v=""/>
    <d v="2024-10-31T00:00:00"/>
    <m/>
    <m/>
    <m/>
    <s v="41992396"/>
    <s v="מ.ט. מזון קפה ויזמות בע&quot;מ"/>
    <s v="515616936"/>
    <s v=""/>
    <n v="2442.67"/>
    <s v="ILS"/>
    <n v="2442.67"/>
    <n v="0"/>
    <n v="0"/>
    <n v="0"/>
    <n v="0"/>
    <s v="X"/>
    <x v="654"/>
    <s v=""/>
    <n v="0"/>
    <s v="@FM@"/>
    <s v=""/>
    <s v=""/>
    <s v="305394199"/>
    <s v=""/>
    <s v=""/>
    <n v="2442.67"/>
    <d v="2024-10-31T00:00:00"/>
    <d v="2025-12-31T00:00:00"/>
    <n v="14"/>
    <n v="9"/>
    <n v="4"/>
    <n v="0"/>
    <n v="0.6428571428571429"/>
    <x v="0"/>
    <x v="1"/>
  </r>
  <r>
    <m/>
    <m/>
    <x v="1610"/>
    <x v="2"/>
    <s v="0800"/>
    <s v=""/>
    <d v="2024-10-31T00:00:00"/>
    <m/>
    <m/>
    <m/>
    <s v="42052596"/>
    <s v="צבעים בצלחת בע&quot;מ"/>
    <s v="515816916"/>
    <s v=""/>
    <n v="2473.0500000000002"/>
    <s v="ILS"/>
    <n v="2473.0500000000002"/>
    <n v="0"/>
    <n v="0"/>
    <n v="0"/>
    <n v="0"/>
    <s v="X"/>
    <x v="1460"/>
    <s v=""/>
    <n v="0"/>
    <s v="@FM@"/>
    <s v=""/>
    <s v=""/>
    <s v="305394199"/>
    <s v=""/>
    <s v=""/>
    <n v="2473.0500000000002"/>
    <d v="2024-10-31T00:00:00"/>
    <d v="2025-12-31T00:00:00"/>
    <n v="14"/>
    <n v="9"/>
    <n v="4"/>
    <n v="0"/>
    <n v="0.6428571428571429"/>
    <x v="0"/>
    <x v="1"/>
  </r>
  <r>
    <m/>
    <m/>
    <x v="1611"/>
    <x v="2"/>
    <s v="0800"/>
    <s v=""/>
    <d v="2024-10-31T00:00:00"/>
    <m/>
    <m/>
    <m/>
    <s v="42000553"/>
    <s v="קרייף רונן"/>
    <s v="038557906"/>
    <s v=""/>
    <n v="2447.9899999999998"/>
    <s v="ILS"/>
    <n v="2447.9899999999998"/>
    <n v="0"/>
    <n v="0"/>
    <n v="0"/>
    <n v="0"/>
    <s v="X"/>
    <x v="654"/>
    <s v=""/>
    <n v="0"/>
    <s v="@FM@"/>
    <s v=""/>
    <s v=""/>
    <s v="305394199"/>
    <s v=""/>
    <s v=""/>
    <n v="2447.9899999999998"/>
    <d v="2024-10-31T00:00:00"/>
    <d v="2025-12-31T00:00:00"/>
    <n v="14"/>
    <n v="9"/>
    <n v="4"/>
    <n v="0"/>
    <n v="0.6428571428571429"/>
    <x v="0"/>
    <x v="1"/>
  </r>
  <r>
    <m/>
    <m/>
    <x v="1612"/>
    <x v="2"/>
    <s v="0800"/>
    <s v=""/>
    <d v="2024-10-31T00:00:00"/>
    <m/>
    <m/>
    <m/>
    <s v="42052596"/>
    <s v="צבעים בצלחת בע&quot;מ"/>
    <s v="515816916"/>
    <s v=""/>
    <n v="2454.0500000000002"/>
    <s v="ILS"/>
    <n v="2454.0500000000002"/>
    <n v="0"/>
    <n v="0"/>
    <n v="0"/>
    <n v="0"/>
    <s v="X"/>
    <x v="654"/>
    <s v=""/>
    <n v="0"/>
    <s v="@FM@"/>
    <s v=""/>
    <s v=""/>
    <s v="305394199"/>
    <s v=""/>
    <s v=""/>
    <n v="2454.0500000000002"/>
    <d v="2024-10-31T00:00:00"/>
    <d v="2025-12-31T00:00:00"/>
    <n v="14"/>
    <n v="9"/>
    <n v="4"/>
    <n v="0"/>
    <n v="0.6428571428571429"/>
    <x v="0"/>
    <x v="1"/>
  </r>
  <r>
    <m/>
    <m/>
    <x v="1613"/>
    <x v="2"/>
    <s v="0800"/>
    <s v=""/>
    <d v="2024-11-14T00:00:00"/>
    <m/>
    <m/>
    <m/>
    <s v="42849016"/>
    <s v="צרקה תמר"/>
    <s v="040548315"/>
    <s v=""/>
    <n v="3991.02"/>
    <s v="ILS"/>
    <n v="3991.02"/>
    <n v="0"/>
    <n v="0"/>
    <n v="0"/>
    <n v="0"/>
    <s v="X"/>
    <x v="1451"/>
    <s v="X"/>
    <n v="0"/>
    <s v=""/>
    <s v=""/>
    <s v=""/>
    <s v="305394199"/>
    <s v="  4,121.00"/>
    <s v=""/>
    <n v="3991.02"/>
    <d v="2024-11-14T00:00:00"/>
    <d v="2025-12-31T00:00:00"/>
    <n v="13"/>
    <n v="8"/>
    <n v="4"/>
    <n v="0"/>
    <n v="0.61538461538461542"/>
    <x v="0"/>
    <x v="1"/>
  </r>
  <r>
    <m/>
    <m/>
    <x v="1614"/>
    <x v="1"/>
    <s v="0800"/>
    <s v=""/>
    <d v="2024-10-31T00:00:00"/>
    <m/>
    <m/>
    <m/>
    <s v="42000553"/>
    <s v="קרייף רונן"/>
    <s v="038557906"/>
    <s v=""/>
    <n v="3300.03"/>
    <s v="ILS"/>
    <n v="3300.03"/>
    <n v="0"/>
    <n v="0"/>
    <n v="0"/>
    <n v="0"/>
    <s v="X"/>
    <x v="1461"/>
    <s v=""/>
    <n v="0"/>
    <s v="@FM@"/>
    <s v=""/>
    <s v=""/>
    <s v="305394199"/>
    <s v=""/>
    <s v=""/>
    <n v="3300.03"/>
    <d v="2024-10-31T00:00:00"/>
    <d v="2025-12-31T00:00:00"/>
    <n v="14"/>
    <n v="9"/>
    <n v="4"/>
    <n v="0"/>
    <n v="0.6428571428571429"/>
    <x v="0"/>
    <x v="1"/>
  </r>
  <r>
    <m/>
    <m/>
    <x v="1615"/>
    <x v="2"/>
    <s v="0800"/>
    <s v=""/>
    <d v="2024-10-31T00:00:00"/>
    <m/>
    <m/>
    <m/>
    <s v="42696210"/>
    <s v="בן זאב נטע"/>
    <s v="057356958"/>
    <s v="3"/>
    <n v="20500"/>
    <s v="ILS"/>
    <n v="20500"/>
    <n v="0"/>
    <n v="0"/>
    <n v="0"/>
    <n v="20500"/>
    <s v=""/>
    <x v="1462"/>
    <s v=""/>
    <n v="0"/>
    <s v="@FM@"/>
    <s v="23"/>
    <s v="57"/>
    <s v="305394199"/>
    <s v=""/>
    <s v=""/>
    <n v="20500"/>
    <d v="2024-10-31T00:00:00"/>
    <d v="2025-12-31T00:00:00"/>
    <n v="14"/>
    <n v="9"/>
    <n v="4"/>
    <n v="0"/>
    <n v="0.6428571428571429"/>
    <x v="0"/>
    <x v="1"/>
  </r>
  <r>
    <m/>
    <m/>
    <x v="1616"/>
    <x v="2"/>
    <s v="0800"/>
    <s v=""/>
    <d v="2024-11-04T00:00:00"/>
    <d v="2024-09-01T00:00:00"/>
    <d v="2025-12-31T00:00:00"/>
    <m/>
    <s v="40004927"/>
    <s v="מחצית היובל בע&quot;מ"/>
    <s v="512686114"/>
    <s v="3"/>
    <n v="100854.6"/>
    <s v="ILS"/>
    <n v="100854.6"/>
    <n v="0"/>
    <n v="0"/>
    <n v="0"/>
    <n v="100854.6"/>
    <s v=""/>
    <x v="1463"/>
    <s v=""/>
    <n v="0"/>
    <s v="@FM@"/>
    <s v="23"/>
    <s v="01"/>
    <s v="305394199"/>
    <s v=""/>
    <s v="עוזי נעים"/>
    <n v="100854.6"/>
    <d v="2024-09-01T00:00:00"/>
    <d v="2025-12-31T00:00:00"/>
    <n v="15"/>
    <n v="11"/>
    <n v="4"/>
    <n v="0"/>
    <n v="0.73333333333333328"/>
    <x v="0"/>
    <x v="1"/>
  </r>
  <r>
    <m/>
    <m/>
    <x v="1617"/>
    <x v="2"/>
    <s v="0800"/>
    <s v=""/>
    <d v="2024-11-07T00:00:00"/>
    <d v="2024-09-26T00:00:00"/>
    <d v="2027-09-25T00:00:00"/>
    <m/>
    <s v="42805271"/>
    <s v="שי וזאן הילה"/>
    <s v="040395147"/>
    <s v="3"/>
    <n v="48380"/>
    <s v="ILS"/>
    <n v="48380"/>
    <n v="17.63"/>
    <n v="8526.98"/>
    <n v="8526.98"/>
    <n v="39853.019999999997"/>
    <s v=""/>
    <x v="1464"/>
    <s v="X"/>
    <n v="0"/>
    <s v="@FM@"/>
    <s v="76"/>
    <s v=""/>
    <s v="305394199"/>
    <s v=" 33,773.75"/>
    <s v="נסים גרידי"/>
    <n v="39853.019999999997"/>
    <d v="2024-09-26T00:00:00"/>
    <d v="2027-09-25T00:00:00"/>
    <n v="35"/>
    <n v="10"/>
    <n v="25"/>
    <n v="17.63"/>
    <n v="0.2857142857142857"/>
    <x v="2"/>
    <x v="1"/>
  </r>
  <r>
    <m/>
    <m/>
    <x v="1618"/>
    <x v="2"/>
    <s v="0800"/>
    <s v=""/>
    <d v="2024-11-10T00:00:00"/>
    <m/>
    <m/>
    <m/>
    <s v="41457074"/>
    <s v="פומרנץ מיכל לין"/>
    <s v="039271325"/>
    <s v="3"/>
    <n v="580"/>
    <s v="ILS"/>
    <n v="580"/>
    <n v="0"/>
    <n v="0"/>
    <n v="0"/>
    <n v="580"/>
    <s v=""/>
    <x v="1465"/>
    <s v=""/>
    <n v="0"/>
    <s v="@FM@"/>
    <s v="23"/>
    <s v="57"/>
    <s v="305394199"/>
    <s v="491.52"/>
    <s v=""/>
    <n v="580"/>
    <d v="2024-11-10T00:00:00"/>
    <d v="2025-12-31T00:00:00"/>
    <n v="13"/>
    <n v="8"/>
    <n v="4"/>
    <n v="0"/>
    <n v="0.61538461538461542"/>
    <x v="0"/>
    <x v="1"/>
  </r>
  <r>
    <m/>
    <m/>
    <x v="1619"/>
    <x v="2"/>
    <s v="0800"/>
    <s v=""/>
    <d v="2024-11-10T00:00:00"/>
    <m/>
    <m/>
    <m/>
    <s v="40478728"/>
    <s v="א. ביסקוטי בע&quot;מ"/>
    <s v="513707752"/>
    <s v="3"/>
    <n v="6911.22"/>
    <s v="ILS"/>
    <n v="6911.22"/>
    <n v="75"/>
    <n v="5183.49"/>
    <n v="5139.3900000000003"/>
    <n v="1727.78"/>
    <s v=""/>
    <x v="1466"/>
    <s v=""/>
    <n v="0"/>
    <s v="@FM@"/>
    <s v="23"/>
    <s v="57"/>
    <s v="305394199"/>
    <s v=""/>
    <s v=""/>
    <n v="1727.82"/>
    <d v="2024-11-10T00:00:00"/>
    <d v="2025-12-31T00:00:00"/>
    <n v="13"/>
    <n v="8"/>
    <n v="4"/>
    <n v="75"/>
    <n v="0.61538461538461542"/>
    <x v="1"/>
    <x v="1"/>
  </r>
  <r>
    <m/>
    <m/>
    <x v="1620"/>
    <x v="0"/>
    <s v="0800"/>
    <s v=""/>
    <d v="2024-11-11T00:00:00"/>
    <m/>
    <m/>
    <m/>
    <s v="40007109"/>
    <s v="א.א.ע. שיווק למוסדות בע&quot;מ"/>
    <s v="512189085"/>
    <s v="3"/>
    <n v="1262.3399999999999"/>
    <s v="ILS"/>
    <n v="1262.3399999999999"/>
    <n v="0"/>
    <n v="0"/>
    <n v="0"/>
    <n v="1305.5999999999999"/>
    <s v=""/>
    <x v="1467"/>
    <s v="X"/>
    <n v="0"/>
    <s v="@FM@"/>
    <s v="07"/>
    <s v=""/>
    <s v="305394199"/>
    <s v=""/>
    <s v="מיה לוי"/>
    <n v="1262.3399999999999"/>
    <d v="2024-11-11T00:00:00"/>
    <d v="2025-12-31T00:00:00"/>
    <n v="13"/>
    <n v="8"/>
    <n v="4"/>
    <n v="0"/>
    <n v="0.61538461538461542"/>
    <x v="0"/>
    <x v="1"/>
  </r>
  <r>
    <m/>
    <m/>
    <x v="1621"/>
    <x v="2"/>
    <s v="0800"/>
    <s v=""/>
    <d v="2024-11-13T00:00:00"/>
    <m/>
    <m/>
    <m/>
    <s v="40019105"/>
    <s v="בצלאל- אקדמיה לאומנות ועצוב ירושלים"/>
    <s v="580044345"/>
    <s v="3"/>
    <n v="50000"/>
    <s v="ILS"/>
    <n v="50000"/>
    <n v="0"/>
    <n v="0"/>
    <n v="0"/>
    <n v="50000"/>
    <s v=""/>
    <x v="1468"/>
    <s v=""/>
    <n v="0"/>
    <s v="@FM@"/>
    <s v="23"/>
    <s v="57"/>
    <s v="305394199"/>
    <s v=""/>
    <s v=""/>
    <n v="50000"/>
    <d v="2024-11-13T00:00:00"/>
    <d v="2025-12-31T00:00:00"/>
    <n v="13"/>
    <n v="8"/>
    <n v="4"/>
    <n v="0"/>
    <n v="0.61538461538461542"/>
    <x v="0"/>
    <x v="1"/>
  </r>
  <r>
    <m/>
    <m/>
    <x v="1622"/>
    <x v="4"/>
    <s v="0800"/>
    <s v=""/>
    <d v="2024-11-14T00:00:00"/>
    <m/>
    <m/>
    <m/>
    <s v="41516900"/>
    <s v="שגיב משה"/>
    <s v=""/>
    <s v="3"/>
    <n v="592.36"/>
    <s v="ILS"/>
    <n v="592.36"/>
    <n v="0"/>
    <n v="0"/>
    <n v="0"/>
    <n v="592.36"/>
    <s v=""/>
    <x v="1469"/>
    <s v=""/>
    <n v="0"/>
    <s v="@FM@"/>
    <s v="91"/>
    <s v=""/>
    <s v="305394199"/>
    <s v=""/>
    <s v="נסים גרידי"/>
    <n v="592.36"/>
    <d v="2024-11-14T00:00:00"/>
    <d v="2025-12-31T00:00:00"/>
    <n v="13"/>
    <n v="8"/>
    <n v="4"/>
    <n v="0"/>
    <n v="0.61538461538461542"/>
    <x v="0"/>
    <x v="1"/>
  </r>
  <r>
    <m/>
    <m/>
    <x v="1623"/>
    <x v="0"/>
    <s v="0800"/>
    <s v=""/>
    <d v="2024-11-19T00:00:00"/>
    <m/>
    <m/>
    <m/>
    <s v="42346869"/>
    <s v="יל יועצים בע&quot;מ"/>
    <s v="516357266"/>
    <s v="3"/>
    <n v="35400"/>
    <s v="ILS"/>
    <n v="35400"/>
    <n v="0"/>
    <n v="0"/>
    <n v="0"/>
    <n v="35400"/>
    <s v=""/>
    <x v="1470"/>
    <s v=""/>
    <n v="0"/>
    <s v="@FM@"/>
    <s v="07"/>
    <s v=""/>
    <s v="305394199"/>
    <s v=""/>
    <s v=""/>
    <n v="35400"/>
    <d v="2024-11-19T00:00:00"/>
    <d v="2025-12-31T00:00:00"/>
    <n v="13"/>
    <n v="8"/>
    <n v="4"/>
    <n v="0"/>
    <n v="0.61538461538461542"/>
    <x v="0"/>
    <x v="1"/>
  </r>
  <r>
    <m/>
    <m/>
    <x v="1624"/>
    <x v="2"/>
    <s v="0800"/>
    <s v=""/>
    <d v="2024-11-19T00:00:00"/>
    <m/>
    <m/>
    <m/>
    <s v="40000012"/>
    <s v="החברה למתנ&quot;סים - מרכזים קהילתיים בי"/>
    <s v=""/>
    <s v="3"/>
    <n v="25000"/>
    <s v="ILS"/>
    <n v="25000"/>
    <n v="70"/>
    <n v="17500"/>
    <n v="17500"/>
    <n v="7500"/>
    <s v=""/>
    <x v="1471"/>
    <s v=""/>
    <n v="0"/>
    <s v="@FM@"/>
    <s v="23"/>
    <s v="57"/>
    <s v="305394199"/>
    <s v=""/>
    <s v=""/>
    <n v="7500"/>
    <d v="2024-11-19T00:00:00"/>
    <d v="2025-12-31T00:00:00"/>
    <n v="13"/>
    <n v="8"/>
    <n v="4"/>
    <n v="70"/>
    <n v="0.61538461538461542"/>
    <x v="1"/>
    <x v="1"/>
  </r>
  <r>
    <m/>
    <m/>
    <x v="1625"/>
    <x v="0"/>
    <s v="0800"/>
    <s v=""/>
    <d v="2024-11-19T00:00:00"/>
    <m/>
    <m/>
    <m/>
    <s v="40001103"/>
    <s v="קרביץ )4791( בעמ"/>
    <s v="510674039"/>
    <s v="3"/>
    <n v="1197.8399999999999"/>
    <s v="ILS"/>
    <n v="1197.8399999999999"/>
    <n v="85.24"/>
    <n v="1196.81"/>
    <n v="1020.12"/>
    <n v="126.31"/>
    <s v=""/>
    <x v="1472"/>
    <s v="X"/>
    <n v="0"/>
    <s v="@FM@"/>
    <s v="07"/>
    <s v=""/>
    <s v="305394199"/>
    <s v=""/>
    <s v=""/>
    <n v="122.13"/>
    <d v="2024-11-19T00:00:00"/>
    <d v="2025-12-31T00:00:00"/>
    <n v="13"/>
    <n v="8"/>
    <n v="4"/>
    <n v="85.24"/>
    <n v="0.61538461538461542"/>
    <x v="1"/>
    <x v="1"/>
  </r>
  <r>
    <m/>
    <m/>
    <x v="1626"/>
    <x v="2"/>
    <s v="0800"/>
    <s v=""/>
    <d v="2024-11-19T00:00:00"/>
    <m/>
    <m/>
    <m/>
    <s v="40476087"/>
    <s v="קואלה פתרונות מיחזור בע&quot;מ"/>
    <s v="514175785"/>
    <s v="3"/>
    <n v="474.22"/>
    <s v="ILS"/>
    <n v="474.22"/>
    <n v="0"/>
    <n v="0"/>
    <n v="0"/>
    <n v="474.22"/>
    <s v=""/>
    <x v="1473"/>
    <s v=""/>
    <n v="0"/>
    <s v="@FM@"/>
    <s v="23"/>
    <s v="57"/>
    <s v="305394199"/>
    <s v=""/>
    <s v="יהודית שטייגנברגר"/>
    <n v="474.22"/>
    <d v="2024-11-19T00:00:00"/>
    <d v="2025-12-31T00:00:00"/>
    <n v="13"/>
    <n v="8"/>
    <n v="4"/>
    <n v="0"/>
    <n v="0.61538461538461542"/>
    <x v="0"/>
    <x v="1"/>
  </r>
  <r>
    <m/>
    <m/>
    <x v="1627"/>
    <x v="0"/>
    <s v="0800"/>
    <s v=""/>
    <d v="2024-11-19T00:00:00"/>
    <m/>
    <m/>
    <m/>
    <s v="40973960"/>
    <s v="פרקש איתן דוד"/>
    <s v="314718305"/>
    <s v="3"/>
    <n v="5690"/>
    <s v="ILS"/>
    <n v="5690"/>
    <n v="0"/>
    <n v="0"/>
    <n v="0"/>
    <n v="5690"/>
    <s v=""/>
    <x v="1474"/>
    <s v=""/>
    <n v="0"/>
    <s v="@FM@"/>
    <s v="23"/>
    <s v="57"/>
    <s v="305394199"/>
    <s v=""/>
    <s v="אליאנה טננבאום"/>
    <n v="5690"/>
    <d v="2024-11-19T00:00:00"/>
    <d v="2025-12-31T00:00:00"/>
    <n v="13"/>
    <n v="8"/>
    <n v="4"/>
    <n v="0"/>
    <n v="0.61538461538461542"/>
    <x v="0"/>
    <x v="1"/>
  </r>
  <r>
    <m/>
    <m/>
    <x v="1628"/>
    <x v="0"/>
    <s v="0800"/>
    <s v=""/>
    <d v="2024-11-19T00:00:00"/>
    <d v="2024-11-19T00:00:00"/>
    <d v="2025-12-31T00:00:00"/>
    <m/>
    <s v="40259688"/>
    <s v="אקספרטים כתיבה והדרכה טכנית בע&quot;מ"/>
    <s v="513359752"/>
    <s v="3"/>
    <n v="403418.81"/>
    <s v="ILS"/>
    <n v="403418.81"/>
    <n v="0"/>
    <n v="0"/>
    <n v="0"/>
    <n v="472624.62"/>
    <s v=""/>
    <x v="1475"/>
    <s v="X"/>
    <n v="0"/>
    <s v="@FM@"/>
    <s v="07"/>
    <s v=""/>
    <s v="305394199"/>
    <s v=""/>
    <s v=""/>
    <n v="403418.81"/>
    <d v="2024-11-19T00:00:00"/>
    <d v="2025-12-31T00:00:00"/>
    <n v="13"/>
    <n v="8"/>
    <n v="4"/>
    <n v="0"/>
    <n v="0.61538461538461542"/>
    <x v="0"/>
    <x v="1"/>
  </r>
  <r>
    <m/>
    <m/>
    <x v="1629"/>
    <x v="2"/>
    <s v="0800"/>
    <s v=""/>
    <d v="2024-11-24T00:00:00"/>
    <m/>
    <m/>
    <m/>
    <s v="42849016"/>
    <s v="צרקה תמר"/>
    <s v="040548315"/>
    <s v="3"/>
    <n v="3991.02"/>
    <s v="ILS"/>
    <n v="3991.02"/>
    <n v="0"/>
    <n v="0"/>
    <n v="0"/>
    <n v="3991.02"/>
    <s v=""/>
    <x v="1451"/>
    <s v="X"/>
    <n v="0"/>
    <s v="@FM@"/>
    <s v="23"/>
    <s v="57"/>
    <s v="305394199"/>
    <s v="  4,121.00"/>
    <s v=""/>
    <n v="3991.02"/>
    <d v="2024-11-24T00:00:00"/>
    <d v="2025-12-31T00:00:00"/>
    <n v="13"/>
    <n v="8"/>
    <n v="4"/>
    <n v="0"/>
    <n v="0.61538461538461542"/>
    <x v="0"/>
    <x v="1"/>
  </r>
  <r>
    <m/>
    <m/>
    <x v="1630"/>
    <x v="2"/>
    <s v="0800"/>
    <s v=""/>
    <d v="2024-11-25T00:00:00"/>
    <m/>
    <m/>
    <m/>
    <s v="40141109"/>
    <s v="מפטגון בע&quot;מ"/>
    <s v="512852757"/>
    <s v="3"/>
    <n v="44692.5"/>
    <s v="ILS"/>
    <n v="44692.5"/>
    <n v="0"/>
    <n v="0"/>
    <n v="0"/>
    <n v="44692.5"/>
    <s v=""/>
    <x v="1476"/>
    <s v=""/>
    <n v="0"/>
    <s v="@FM@"/>
    <s v="23"/>
    <s v="57"/>
    <s v="305394199"/>
    <s v=""/>
    <s v="גלעד גור"/>
    <n v="44692.5"/>
    <d v="2024-11-25T00:00:00"/>
    <d v="2025-12-31T00:00:00"/>
    <n v="13"/>
    <n v="8"/>
    <n v="4"/>
    <n v="0"/>
    <n v="0.61538461538461542"/>
    <x v="0"/>
    <x v="1"/>
  </r>
  <r>
    <m/>
    <m/>
    <x v="1631"/>
    <x v="2"/>
    <s v="0800"/>
    <s v=""/>
    <d v="2024-11-27T00:00:00"/>
    <m/>
    <m/>
    <m/>
    <s v="40509316"/>
    <s v="חברת עורך דין יעקב אנוך"/>
    <s v="513539122"/>
    <s v="3"/>
    <n v="1199.3599999999999"/>
    <s v="ILS"/>
    <n v="1199.3599999999999"/>
    <n v="0"/>
    <n v="0"/>
    <n v="0"/>
    <n v="1199.3599999999999"/>
    <s v=""/>
    <x v="1477"/>
    <s v=""/>
    <n v="0"/>
    <s v="@FM@"/>
    <s v="23"/>
    <s v="57"/>
    <s v="305394199"/>
    <s v="  1,016.40"/>
    <s v=""/>
    <n v="1199.3599999999999"/>
    <d v="2024-11-27T00:00:00"/>
    <d v="2025-12-31T00:00:00"/>
    <n v="13"/>
    <n v="8"/>
    <n v="4"/>
    <n v="0"/>
    <n v="0.61538461538461542"/>
    <x v="0"/>
    <x v="1"/>
  </r>
  <r>
    <m/>
    <m/>
    <x v="1632"/>
    <x v="2"/>
    <s v="0800"/>
    <s v=""/>
    <d v="2024-11-27T00:00:00"/>
    <m/>
    <m/>
    <m/>
    <s v="40507204"/>
    <s v="אלדר רות"/>
    <s v="074334640"/>
    <s v="3"/>
    <n v="859.09"/>
    <s v="ILS"/>
    <n v="859.09"/>
    <n v="0"/>
    <n v="0"/>
    <n v="0"/>
    <n v="859.09"/>
    <s v=""/>
    <x v="1477"/>
    <s v=""/>
    <n v="0"/>
    <s v="@FM@"/>
    <s v="23"/>
    <s v="57"/>
    <s v="305394199"/>
    <s v="728.04"/>
    <s v=""/>
    <n v="859.09"/>
    <d v="2024-11-27T00:00:00"/>
    <d v="2025-12-31T00:00:00"/>
    <n v="13"/>
    <n v="8"/>
    <n v="4"/>
    <n v="0"/>
    <n v="0.61538461538461542"/>
    <x v="0"/>
    <x v="1"/>
  </r>
  <r>
    <m/>
    <m/>
    <x v="1633"/>
    <x v="2"/>
    <s v="0800"/>
    <s v=""/>
    <d v="2024-11-27T00:00:00"/>
    <m/>
    <m/>
    <m/>
    <s v="42840100"/>
    <s v="להב אסתר"/>
    <s v="033212432"/>
    <s v="3"/>
    <n v="5030.34"/>
    <s v="ILS"/>
    <n v="5030.34"/>
    <n v="0"/>
    <n v="0"/>
    <n v="0"/>
    <n v="5030.34"/>
    <s v=""/>
    <x v="1450"/>
    <s v="X"/>
    <n v="0"/>
    <s v="@FM@"/>
    <s v="23"/>
    <s v="57"/>
    <s v="305394199"/>
    <s v="  4,350.00"/>
    <s v=""/>
    <n v="5030.34"/>
    <d v="2024-11-27T00:00:00"/>
    <d v="2025-12-31T00:00:00"/>
    <n v="13"/>
    <n v="8"/>
    <n v="4"/>
    <n v="0"/>
    <n v="0.61538461538461542"/>
    <x v="0"/>
    <x v="1"/>
  </r>
  <r>
    <m/>
    <m/>
    <x v="1634"/>
    <x v="2"/>
    <s v="0800"/>
    <s v=""/>
    <d v="2024-11-27T00:00:00"/>
    <m/>
    <m/>
    <m/>
    <s v="40506695"/>
    <s v="קלנברג לוי תמר"/>
    <s v="032248437"/>
    <s v="3"/>
    <n v="1031.1300000000001"/>
    <s v="ILS"/>
    <n v="1031.1300000000001"/>
    <n v="0"/>
    <n v="0"/>
    <n v="0"/>
    <n v="1031.1300000000001"/>
    <s v=""/>
    <x v="1477"/>
    <s v=""/>
    <n v="0"/>
    <s v="@FM@"/>
    <s v="23"/>
    <s v="57"/>
    <s v="305394199"/>
    <s v="873.84"/>
    <s v=""/>
    <n v="1031.1300000000001"/>
    <d v="2024-11-27T00:00:00"/>
    <d v="2025-12-31T00:00:00"/>
    <n v="13"/>
    <n v="8"/>
    <n v="4"/>
    <n v="0"/>
    <n v="0.61538461538461542"/>
    <x v="0"/>
    <x v="1"/>
  </r>
  <r>
    <m/>
    <m/>
    <x v="1635"/>
    <x v="2"/>
    <s v="0800"/>
    <s v=""/>
    <d v="2024-11-27T00:00:00"/>
    <m/>
    <m/>
    <m/>
    <s v="40266622"/>
    <s v="גרג אודיטוריום בע&quot;מ"/>
    <s v="513983817"/>
    <s v="3"/>
    <n v="7866.35"/>
    <s v="ILS"/>
    <n v="7866.35"/>
    <n v="0"/>
    <n v="0"/>
    <n v="0"/>
    <n v="7866.35"/>
    <s v=""/>
    <x v="1478"/>
    <s v=""/>
    <n v="0"/>
    <s v="@FM@"/>
    <s v="23"/>
    <s v="57"/>
    <s v="305394199"/>
    <s v=""/>
    <s v=""/>
    <n v="7866.35"/>
    <d v="2024-11-27T00:00:00"/>
    <d v="2025-12-31T00:00:00"/>
    <n v="13"/>
    <n v="8"/>
    <n v="4"/>
    <n v="0"/>
    <n v="0.61538461538461542"/>
    <x v="0"/>
    <x v="1"/>
  </r>
  <r>
    <m/>
    <m/>
    <x v="1636"/>
    <x v="0"/>
    <s v="0800"/>
    <s v=""/>
    <d v="2024-11-28T00:00:00"/>
    <m/>
    <m/>
    <m/>
    <s v="41915625"/>
    <s v="לייזר מכוני העתקות בע&quot;מ"/>
    <s v="514864370"/>
    <s v="3"/>
    <n v="153.4"/>
    <s v="ILS"/>
    <n v="153.4"/>
    <n v="0"/>
    <n v="0"/>
    <n v="0"/>
    <n v="153.4"/>
    <s v=""/>
    <x v="1479"/>
    <s v=""/>
    <n v="0"/>
    <s v="@FM@"/>
    <s v="23"/>
    <s v="57"/>
    <s v="305394199"/>
    <s v=""/>
    <s v="רבקה פרנסה"/>
    <n v="153.4"/>
    <d v="2024-11-28T00:00:00"/>
    <d v="2025-12-31T00:00:00"/>
    <n v="13"/>
    <n v="8"/>
    <n v="4"/>
    <n v="0"/>
    <n v="0.61538461538461542"/>
    <x v="0"/>
    <x v="1"/>
  </r>
  <r>
    <m/>
    <m/>
    <x v="1637"/>
    <x v="2"/>
    <s v="0800"/>
    <s v=""/>
    <d v="2024-11-28T00:00:00"/>
    <d v="2022-02-09T00:00:00"/>
    <d v="2026-02-08T00:00:00"/>
    <m/>
    <s v="42444811"/>
    <s v="ליפסיקס גבע נועה פנינה"/>
    <s v="038664231"/>
    <s v="3"/>
    <n v="14514"/>
    <s v="ILS"/>
    <n v="14514"/>
    <n v="23.14"/>
    <n v="3357.9"/>
    <n v="3357.9"/>
    <n v="11156.1"/>
    <s v=""/>
    <x v="1263"/>
    <s v="X"/>
    <n v="0"/>
    <s v="@FM@"/>
    <s v="76"/>
    <s v=""/>
    <s v="305394199"/>
    <s v="  9,430.00"/>
    <s v="עדי מרום"/>
    <n v="11156.1"/>
    <d v="2022-02-09T00:00:00"/>
    <d v="2026-02-08T00:00:00"/>
    <n v="47"/>
    <n v="41"/>
    <n v="6"/>
    <n v="23.14"/>
    <n v="0.87234042553191493"/>
    <x v="0"/>
    <x v="1"/>
  </r>
  <r>
    <m/>
    <m/>
    <x v="1638"/>
    <x v="0"/>
    <s v="0800"/>
    <s v=""/>
    <d v="2024-12-08T00:00:00"/>
    <m/>
    <m/>
    <m/>
    <s v="40001103"/>
    <s v="קרביץ )4791( בעמ"/>
    <s v="510674039"/>
    <s v="3"/>
    <n v="1312.77"/>
    <s v="ILS"/>
    <n v="1312.77"/>
    <n v="99.48"/>
    <n v="1307.1099999999999"/>
    <n v="1294.8599999999999"/>
    <n v="5.85"/>
    <s v=""/>
    <x v="1480"/>
    <s v="X"/>
    <n v="0"/>
    <s v="@FM@"/>
    <s v="07"/>
    <s v=""/>
    <s v="305394199"/>
    <s v=""/>
    <s v="בריג'יט ברונשטיין"/>
    <n v="5.66"/>
    <d v="2024-12-08T00:00:00"/>
    <d v="2025-12-31T00:00:00"/>
    <n v="12"/>
    <n v="7"/>
    <n v="4"/>
    <n v="99.48"/>
    <n v="0.58333333333333337"/>
    <x v="1"/>
    <x v="1"/>
  </r>
  <r>
    <m/>
    <m/>
    <x v="1639"/>
    <x v="0"/>
    <s v="0800"/>
    <s v=""/>
    <d v="2024-12-08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1481"/>
    <s v="X"/>
    <n v="0"/>
    <s v="@FM@"/>
    <s v="07"/>
    <s v=""/>
    <s v="305394199"/>
    <s v=""/>
    <s v="קמר אבו אל הוא"/>
    <n v="2527.4499999999998"/>
    <d v="2024-12-08T00:00:00"/>
    <d v="2025-12-31T00:00:00"/>
    <n v="12"/>
    <n v="7"/>
    <n v="4"/>
    <n v="0"/>
    <n v="0.58333333333333337"/>
    <x v="0"/>
    <x v="1"/>
  </r>
  <r>
    <m/>
    <m/>
    <x v="1640"/>
    <x v="2"/>
    <s v="0800"/>
    <s v=""/>
    <d v="2024-12-08T00:00:00"/>
    <m/>
    <m/>
    <m/>
    <s v="40004744"/>
    <s v="דרמוני אלקטרו - קופי (1994) בע&quot;מ"/>
    <s v="512019480"/>
    <s v="3"/>
    <n v="4956"/>
    <s v="ILS"/>
    <n v="4956"/>
    <n v="0"/>
    <n v="0"/>
    <n v="0"/>
    <n v="4956"/>
    <s v=""/>
    <x v="1482"/>
    <s v=""/>
    <n v="0"/>
    <s v="@FM@"/>
    <s v="23"/>
    <s v="57"/>
    <s v="305394199"/>
    <s v=""/>
    <s v=""/>
    <n v="4956"/>
    <d v="2024-12-08T00:00:00"/>
    <d v="2025-12-31T00:00:00"/>
    <n v="12"/>
    <n v="7"/>
    <n v="4"/>
    <n v="0"/>
    <n v="0.58333333333333337"/>
    <x v="0"/>
    <x v="1"/>
  </r>
  <r>
    <m/>
    <m/>
    <x v="1641"/>
    <x v="2"/>
    <s v="0800"/>
    <s v=""/>
    <d v="2024-12-08T00:00:00"/>
    <m/>
    <m/>
    <m/>
    <s v="40139236"/>
    <s v="נבט דני"/>
    <s v="012106704"/>
    <s v="3"/>
    <n v="27612.240000000002"/>
    <s v="ILS"/>
    <n v="27612.240000000002"/>
    <n v="0"/>
    <n v="0"/>
    <n v="0"/>
    <n v="27612.240000000002"/>
    <s v=""/>
    <x v="1483"/>
    <s v=""/>
    <n v="0"/>
    <s v="@FM@"/>
    <s v="23"/>
    <s v="57"/>
    <s v="305394199"/>
    <s v=""/>
    <s v=""/>
    <n v="27612.240000000002"/>
    <d v="2024-12-08T00:00:00"/>
    <d v="2025-12-31T00:00:00"/>
    <n v="12"/>
    <n v="7"/>
    <n v="4"/>
    <n v="0"/>
    <n v="0.58333333333333337"/>
    <x v="0"/>
    <x v="1"/>
  </r>
  <r>
    <m/>
    <m/>
    <x v="1642"/>
    <x v="2"/>
    <s v="0800"/>
    <s v=""/>
    <d v="2024-12-09T00:00:00"/>
    <m/>
    <m/>
    <m/>
    <s v="42827736"/>
    <s v="אלכס שילמן- דה היומן פקטור בע&quot;מ"/>
    <s v="516806239"/>
    <s v="3"/>
    <n v="16992"/>
    <s v="ILS"/>
    <n v="16992"/>
    <n v="66.67"/>
    <n v="11328"/>
    <n v="11328"/>
    <n v="5664"/>
    <s v=""/>
    <x v="1484"/>
    <s v=""/>
    <n v="0"/>
    <s v="@FM@"/>
    <s v="23"/>
    <s v="57"/>
    <s v="305394199"/>
    <s v=""/>
    <s v=""/>
    <n v="5664"/>
    <d v="2024-12-09T00:00:00"/>
    <d v="2025-12-31T00:00:00"/>
    <n v="12"/>
    <n v="7"/>
    <n v="4"/>
    <n v="66.67"/>
    <n v="0.58333333333333337"/>
    <x v="1"/>
    <x v="1"/>
  </r>
  <r>
    <m/>
    <m/>
    <x v="1643"/>
    <x v="2"/>
    <s v="0800"/>
    <s v=""/>
    <d v="2024-12-10T00:00:00"/>
    <m/>
    <m/>
    <m/>
    <s v="42255462"/>
    <s v="קיו-לינגואה שירותי תרגום בע&quot;מ"/>
    <s v="515867521"/>
    <s v="3"/>
    <n v="49560"/>
    <s v="ILS"/>
    <n v="49560"/>
    <n v="31.57"/>
    <n v="15646.8"/>
    <n v="15646.8"/>
    <n v="33913.199999999997"/>
    <s v=""/>
    <x v="1485"/>
    <s v=""/>
    <n v="0"/>
    <s v="@FM@"/>
    <s v="23"/>
    <s v="57"/>
    <s v="305394199"/>
    <s v=""/>
    <s v=""/>
    <n v="33913.199999999997"/>
    <d v="2024-12-10T00:00:00"/>
    <d v="2025-12-31T00:00:00"/>
    <n v="12"/>
    <n v="7"/>
    <n v="4"/>
    <n v="31.57"/>
    <n v="0.58333333333333337"/>
    <x v="1"/>
    <x v="1"/>
  </r>
  <r>
    <m/>
    <m/>
    <x v="1644"/>
    <x v="2"/>
    <s v="0800"/>
    <s v=""/>
    <d v="2024-12-12T00:00:00"/>
    <d v="2024-12-04T00:00:00"/>
    <d v="2025-12-31T00:00:00"/>
    <m/>
    <s v="42217092"/>
    <s v="הילמ&quot;ה - הייטק למען החברה בע&quot;מ (חל&quot;"/>
    <s v=""/>
    <s v="3"/>
    <n v="49000"/>
    <s v="ILS"/>
    <n v="49000"/>
    <n v="30"/>
    <n v="14700"/>
    <n v="14700"/>
    <n v="34300"/>
    <s v=""/>
    <x v="1486"/>
    <s v=""/>
    <n v="0"/>
    <s v="@FM@"/>
    <s v="23"/>
    <s v="67"/>
    <s v="305394199"/>
    <s v=""/>
    <s v=""/>
    <n v="34300"/>
    <d v="2024-12-04T00:00:00"/>
    <d v="2025-12-31T00:00:00"/>
    <n v="12"/>
    <n v="8"/>
    <n v="4"/>
    <n v="30"/>
    <n v="0.66666666666666663"/>
    <x v="1"/>
    <x v="1"/>
  </r>
  <r>
    <m/>
    <m/>
    <x v="1645"/>
    <x v="2"/>
    <s v="0800"/>
    <s v=""/>
    <d v="2024-12-12T00:00:00"/>
    <d v="2024-11-25T00:00:00"/>
    <d v="2025-12-31T00:00:00"/>
    <m/>
    <s v="40001679"/>
    <s v="בית איזי שפירא - עמותת אבי"/>
    <s v="580071850"/>
    <s v="3"/>
    <n v="149099.98000000001"/>
    <s v="ILS"/>
    <n v="149099.98000000001"/>
    <n v="0"/>
    <n v="0"/>
    <n v="0"/>
    <n v="149099.98000000001"/>
    <s v=""/>
    <x v="1487"/>
    <s v=""/>
    <n v="0"/>
    <s v="@FM@"/>
    <s v="23"/>
    <s v="01"/>
    <s v="305394199"/>
    <s v=""/>
    <s v=""/>
    <n v="149099.98000000001"/>
    <d v="2024-11-25T00:00:00"/>
    <d v="2025-12-31T00:00:00"/>
    <n v="13"/>
    <n v="8"/>
    <n v="4"/>
    <n v="0"/>
    <n v="0.61538461538461542"/>
    <x v="0"/>
    <x v="1"/>
  </r>
  <r>
    <m/>
    <m/>
    <x v="1646"/>
    <x v="2"/>
    <s v="0800"/>
    <s v=""/>
    <d v="2024-12-14T00:00:00"/>
    <m/>
    <m/>
    <m/>
    <s v="40004744"/>
    <s v="דרמוני אלקטרו - קופי (1994) בע&quot;מ"/>
    <s v="512019480"/>
    <s v="3"/>
    <n v="5015"/>
    <s v="ILS"/>
    <n v="5015"/>
    <n v="0"/>
    <n v="0"/>
    <n v="0"/>
    <n v="5015"/>
    <s v=""/>
    <x v="1488"/>
    <s v=""/>
    <n v="0"/>
    <s v="@FM@"/>
    <s v="23"/>
    <s v="57"/>
    <s v="305394199"/>
    <s v=""/>
    <s v=""/>
    <n v="5015"/>
    <d v="2024-12-14T00:00:00"/>
    <d v="2025-12-31T00:00:00"/>
    <n v="12"/>
    <n v="7"/>
    <n v="4"/>
    <n v="0"/>
    <n v="0.58333333333333337"/>
    <x v="0"/>
    <x v="1"/>
  </r>
  <r>
    <m/>
    <m/>
    <x v="1647"/>
    <x v="2"/>
    <s v="0800"/>
    <s v=""/>
    <d v="2024-12-14T00:00:00"/>
    <m/>
    <m/>
    <m/>
    <s v="41031960"/>
    <s v="כהן ענבר"/>
    <s v="029256732"/>
    <s v="3"/>
    <n v="3970"/>
    <s v="ILS"/>
    <n v="3970"/>
    <n v="0"/>
    <n v="0"/>
    <n v="0"/>
    <n v="3970"/>
    <s v=""/>
    <x v="1489"/>
    <s v="X"/>
    <n v="0"/>
    <s v="@FM@"/>
    <s v="23"/>
    <s v="57"/>
    <s v="305394199"/>
    <s v="  4,090.00"/>
    <s v=""/>
    <n v="3970"/>
    <d v="2024-12-14T00:00:00"/>
    <d v="2025-12-31T00:00:00"/>
    <n v="12"/>
    <n v="7"/>
    <n v="4"/>
    <n v="0"/>
    <n v="0.58333333333333337"/>
    <x v="0"/>
    <x v="1"/>
  </r>
  <r>
    <m/>
    <m/>
    <x v="1648"/>
    <x v="2"/>
    <s v="0800"/>
    <s v=""/>
    <d v="2024-12-14T00:00:00"/>
    <m/>
    <m/>
    <m/>
    <s v="42808972"/>
    <s v="מיינדקל בע&quot;מ"/>
    <s v="516807062"/>
    <s v="3"/>
    <n v="4800.24"/>
    <s v="ILS"/>
    <n v="4800.24"/>
    <n v="0"/>
    <n v="0"/>
    <n v="0"/>
    <n v="4800.24"/>
    <s v=""/>
    <x v="1490"/>
    <s v="X"/>
    <n v="0"/>
    <s v="@FM@"/>
    <s v="23"/>
    <s v="57"/>
    <s v="305394199"/>
    <s v="  4,284.00"/>
    <s v=""/>
    <n v="4800.24"/>
    <d v="2024-12-14T00:00:00"/>
    <d v="2025-12-31T00:00:00"/>
    <n v="12"/>
    <n v="7"/>
    <n v="4"/>
    <n v="0"/>
    <n v="0.58333333333333337"/>
    <x v="0"/>
    <x v="1"/>
  </r>
  <r>
    <m/>
    <m/>
    <x v="1649"/>
    <x v="2"/>
    <s v="0800"/>
    <s v=""/>
    <d v="2024-12-14T00:00:00"/>
    <m/>
    <m/>
    <m/>
    <s v="40006349"/>
    <s v="מירטנבאום דנה"/>
    <s v="017278144"/>
    <s v="3"/>
    <n v="7788"/>
    <s v="ILS"/>
    <n v="7788"/>
    <n v="0"/>
    <n v="0"/>
    <n v="0"/>
    <n v="7788"/>
    <s v=""/>
    <x v="1491"/>
    <s v=""/>
    <n v="0"/>
    <s v="@FM@"/>
    <s v="23"/>
    <s v="57"/>
    <s v="305394199"/>
    <s v=""/>
    <s v=""/>
    <n v="7788"/>
    <d v="2024-12-14T00:00:00"/>
    <d v="2025-12-31T00:00:00"/>
    <n v="12"/>
    <n v="7"/>
    <n v="4"/>
    <n v="0"/>
    <n v="0.58333333333333337"/>
    <x v="0"/>
    <x v="1"/>
  </r>
  <r>
    <m/>
    <m/>
    <x v="1650"/>
    <x v="2"/>
    <s v="0800"/>
    <s v=""/>
    <d v="2024-12-14T00:00:00"/>
    <m/>
    <m/>
    <m/>
    <s v="42315772"/>
    <s v="גורליק מאיר"/>
    <s v="326923364"/>
    <s v="3"/>
    <n v="9251.2000000000007"/>
    <s v="ILS"/>
    <n v="9251.2000000000007"/>
    <n v="0"/>
    <n v="0"/>
    <n v="0"/>
    <n v="9251.2000000000007"/>
    <s v=""/>
    <x v="1492"/>
    <s v=""/>
    <n v="0"/>
    <s v="@FM@"/>
    <s v="23"/>
    <s v="57"/>
    <s v="305394199"/>
    <s v=""/>
    <s v="רפי אזרך"/>
    <n v="9251.2000000000007"/>
    <d v="2024-12-14T00:00:00"/>
    <d v="2025-12-31T00:00:00"/>
    <n v="12"/>
    <n v="7"/>
    <n v="4"/>
    <n v="0"/>
    <n v="0.58333333333333337"/>
    <x v="0"/>
    <x v="1"/>
  </r>
  <r>
    <m/>
    <m/>
    <x v="1651"/>
    <x v="2"/>
    <s v="0800"/>
    <s v=""/>
    <d v="2024-12-15T00:00:00"/>
    <m/>
    <m/>
    <m/>
    <s v="40027722"/>
    <s v="גור אנדרי"/>
    <s v="309025542"/>
    <s v="3"/>
    <n v="41205.800000000003"/>
    <s v="ILS"/>
    <n v="41205.800000000003"/>
    <n v="0"/>
    <n v="0"/>
    <n v="0"/>
    <n v="41205.800000000003"/>
    <s v=""/>
    <x v="1489"/>
    <s v="X"/>
    <n v="0"/>
    <s v="@FM@"/>
    <s v="23"/>
    <s v="57"/>
    <s v="305394199"/>
    <s v=" 36,810.00"/>
    <s v=""/>
    <n v="41205.800000000003"/>
    <d v="2024-12-15T00:00:00"/>
    <d v="2025-12-31T00:00:00"/>
    <n v="12"/>
    <n v="7"/>
    <n v="4"/>
    <n v="0"/>
    <n v="0.58333333333333337"/>
    <x v="0"/>
    <x v="1"/>
  </r>
  <r>
    <m/>
    <m/>
    <x v="1652"/>
    <x v="2"/>
    <s v="0800"/>
    <s v=""/>
    <d v="2024-12-15T00:00:00"/>
    <m/>
    <m/>
    <m/>
    <s v="41510811"/>
    <s v="קני-פז סיגל"/>
    <s v="024290389"/>
    <s v="3"/>
    <n v="41856.39"/>
    <s v="ILS"/>
    <n v="41856.39"/>
    <n v="50"/>
    <n v="20928.2"/>
    <n v="20928.2"/>
    <n v="20928.189999999999"/>
    <s v=""/>
    <x v="1489"/>
    <s v="X"/>
    <n v="0"/>
    <s v="@FM@"/>
    <s v="23"/>
    <s v="57"/>
    <s v="305394199"/>
    <s v=" 22,032.00"/>
    <s v=""/>
    <n v="20928.189999999999"/>
    <d v="2024-12-15T00:00:00"/>
    <d v="2025-12-31T00:00:00"/>
    <n v="12"/>
    <n v="7"/>
    <n v="4"/>
    <n v="50"/>
    <n v="0.58333333333333337"/>
    <x v="1"/>
    <x v="1"/>
  </r>
  <r>
    <m/>
    <m/>
    <x v="1653"/>
    <x v="2"/>
    <s v="0800"/>
    <s v=""/>
    <d v="2024-12-15T00:00:00"/>
    <m/>
    <m/>
    <m/>
    <s v="40446499"/>
    <s v="אבלין י.א בע&quot;מ"/>
    <s v="514437342"/>
    <s v="3"/>
    <n v="15430.72"/>
    <s v="ILS"/>
    <n v="15430.72"/>
    <n v="0"/>
    <n v="0"/>
    <n v="0"/>
    <n v="15430.72"/>
    <s v=""/>
    <x v="1493"/>
    <s v=""/>
    <n v="0"/>
    <s v="@FM@"/>
    <s v="23"/>
    <s v="57"/>
    <s v="305394199"/>
    <s v=""/>
    <s v=""/>
    <n v="15430.72"/>
    <d v="2024-12-15T00:00:00"/>
    <d v="2025-12-31T00:00:00"/>
    <n v="12"/>
    <n v="7"/>
    <n v="4"/>
    <n v="0"/>
    <n v="0.58333333333333337"/>
    <x v="0"/>
    <x v="1"/>
  </r>
  <r>
    <m/>
    <m/>
    <x v="1654"/>
    <x v="2"/>
    <s v="0800"/>
    <s v=""/>
    <d v="2024-12-15T00:00:00"/>
    <m/>
    <m/>
    <m/>
    <s v="42231996"/>
    <s v="כהן פרנק מנחם"/>
    <s v="311006803"/>
    <s v="3"/>
    <n v="5042.16"/>
    <s v="ILS"/>
    <n v="5042.16"/>
    <n v="52"/>
    <n v="2622"/>
    <n v="2504.58"/>
    <n v="2420.15"/>
    <s v=""/>
    <x v="1494"/>
    <s v=""/>
    <n v="0"/>
    <s v="@FM@"/>
    <s v="23"/>
    <s v="57"/>
    <s v="305394199"/>
    <s v=""/>
    <s v="לימור ניזרי"/>
    <n v="2420.16"/>
    <d v="2024-12-15T00:00:00"/>
    <d v="2025-12-31T00:00:00"/>
    <n v="12"/>
    <n v="7"/>
    <n v="4"/>
    <n v="52"/>
    <n v="0.58333333333333337"/>
    <x v="1"/>
    <x v="1"/>
  </r>
  <r>
    <m/>
    <m/>
    <x v="1655"/>
    <x v="2"/>
    <s v="0800"/>
    <s v=""/>
    <d v="2024-12-15T00:00:00"/>
    <m/>
    <m/>
    <m/>
    <s v="41626955"/>
    <s v="עצבה פוריה נעמה"/>
    <s v="029326485"/>
    <s v="3"/>
    <n v="46303.15"/>
    <s v="ILS"/>
    <n v="46303.15"/>
    <n v="0"/>
    <n v="0"/>
    <n v="0"/>
    <n v="46303.15"/>
    <s v=""/>
    <x v="1495"/>
    <s v="X"/>
    <n v="0"/>
    <s v="@FM@"/>
    <s v="23"/>
    <s v="57"/>
    <s v="305394199"/>
    <s v=" 41,310.00"/>
    <s v=""/>
    <n v="46303.15"/>
    <d v="2024-12-15T00:00:00"/>
    <d v="2025-12-31T00:00:00"/>
    <n v="12"/>
    <n v="7"/>
    <n v="4"/>
    <n v="0"/>
    <n v="0.58333333333333337"/>
    <x v="0"/>
    <x v="1"/>
  </r>
  <r>
    <m/>
    <m/>
    <x v="1656"/>
    <x v="2"/>
    <s v="0800"/>
    <s v=""/>
    <d v="2024-12-15T00:00:00"/>
    <m/>
    <m/>
    <m/>
    <s v="42381622"/>
    <s v="גית אחמד"/>
    <s v="308286335"/>
    <s v="3"/>
    <n v="1367.57"/>
    <s v="ILS"/>
    <n v="1367.57"/>
    <n v="0"/>
    <n v="0"/>
    <n v="0"/>
    <n v="1367.57"/>
    <s v=""/>
    <x v="1496"/>
    <s v=""/>
    <n v="0"/>
    <s v="@FM@"/>
    <s v="23"/>
    <s v="57"/>
    <s v="305394199"/>
    <s v="  1,158.96"/>
    <s v=""/>
    <n v="1367.57"/>
    <d v="2024-12-15T00:00:00"/>
    <d v="2025-12-31T00:00:00"/>
    <n v="12"/>
    <n v="7"/>
    <n v="4"/>
    <n v="0"/>
    <n v="0.58333333333333337"/>
    <x v="0"/>
    <x v="1"/>
  </r>
  <r>
    <m/>
    <m/>
    <x v="1657"/>
    <x v="2"/>
    <s v="0800"/>
    <s v=""/>
    <d v="2024-12-15T00:00:00"/>
    <m/>
    <m/>
    <m/>
    <s v="40015672"/>
    <s v="אבו אליונס ח'טיב מונא"/>
    <s v="040488470"/>
    <s v="3"/>
    <n v="4379.92"/>
    <s v="ILS"/>
    <n v="4379.92"/>
    <n v="0"/>
    <n v="0"/>
    <n v="0"/>
    <n v="4379.92"/>
    <s v=""/>
    <x v="1497"/>
    <s v=""/>
    <n v="0"/>
    <s v="@FM@"/>
    <s v="23"/>
    <s v="57"/>
    <s v="305394199"/>
    <s v=""/>
    <s v=""/>
    <n v="4379.92"/>
    <d v="2024-12-15T00:00:00"/>
    <d v="2025-12-31T00:00:00"/>
    <n v="12"/>
    <n v="7"/>
    <n v="4"/>
    <n v="0"/>
    <n v="0.58333333333333337"/>
    <x v="0"/>
    <x v="1"/>
  </r>
  <r>
    <m/>
    <m/>
    <x v="1658"/>
    <x v="2"/>
    <s v="0800"/>
    <s v=""/>
    <d v="2024-12-15T00:00:00"/>
    <m/>
    <m/>
    <m/>
    <s v="40213701"/>
    <s v="אעויסאת שיך יוסף סהראב"/>
    <s v="036436806"/>
    <s v="3"/>
    <n v="1367.57"/>
    <s v="ILS"/>
    <n v="1367.57"/>
    <n v="0"/>
    <n v="0"/>
    <n v="0"/>
    <n v="1367.57"/>
    <s v=""/>
    <x v="1496"/>
    <s v=""/>
    <n v="0"/>
    <s v="@FM@"/>
    <s v="23"/>
    <s v="57"/>
    <s v="305394199"/>
    <s v="  1,158.96"/>
    <s v=""/>
    <n v="1367.57"/>
    <d v="2024-12-15T00:00:00"/>
    <d v="2025-12-31T00:00:00"/>
    <n v="12"/>
    <n v="7"/>
    <n v="4"/>
    <n v="0"/>
    <n v="0.58333333333333337"/>
    <x v="0"/>
    <x v="1"/>
  </r>
  <r>
    <m/>
    <m/>
    <x v="1659"/>
    <x v="2"/>
    <s v="0800"/>
    <s v=""/>
    <d v="2024-12-15T00:00:00"/>
    <m/>
    <m/>
    <m/>
    <s v="40213701"/>
    <s v="אעויסאת שיך יוסף סהראב"/>
    <s v="036436806"/>
    <s v="3"/>
    <n v="1367.57"/>
    <s v="ILS"/>
    <n v="1367.57"/>
    <n v="0"/>
    <n v="0"/>
    <n v="0"/>
    <n v="1367.57"/>
    <s v=""/>
    <x v="1496"/>
    <s v=""/>
    <n v="0"/>
    <s v="@FM@"/>
    <s v="23"/>
    <s v="57"/>
    <s v="305394199"/>
    <s v="  1,158.96"/>
    <s v=""/>
    <n v="1367.57"/>
    <d v="2024-12-15T00:00:00"/>
    <d v="2025-12-31T00:00:00"/>
    <n v="12"/>
    <n v="7"/>
    <n v="4"/>
    <n v="0"/>
    <n v="0.58333333333333337"/>
    <x v="0"/>
    <x v="1"/>
  </r>
  <r>
    <m/>
    <m/>
    <x v="1660"/>
    <x v="2"/>
    <s v="0800"/>
    <s v=""/>
    <d v="2024-12-15T00:00:00"/>
    <m/>
    <m/>
    <m/>
    <s v="40244150"/>
    <s v="ראפע מוסטפא"/>
    <s v="026162339"/>
    <s v="3"/>
    <n v="1367.57"/>
    <s v="ILS"/>
    <n v="1367.57"/>
    <n v="99.84"/>
    <n v="1367.57"/>
    <n v="1365.41"/>
    <n v="2.16"/>
    <s v=""/>
    <x v="1496"/>
    <s v=""/>
    <n v="0"/>
    <s v="@FM@"/>
    <s v="23"/>
    <s v="57"/>
    <s v="305394199"/>
    <s v="  0.00"/>
    <s v=""/>
    <n v="2.16"/>
    <d v="2024-12-15T00:00:00"/>
    <d v="2025-12-31T00:00:00"/>
    <n v="12"/>
    <n v="7"/>
    <n v="4"/>
    <n v="99.84"/>
    <n v="0.58333333333333337"/>
    <x v="1"/>
    <x v="1"/>
  </r>
  <r>
    <m/>
    <m/>
    <x v="1661"/>
    <x v="2"/>
    <s v="0800"/>
    <s v=""/>
    <d v="2024-12-15T00:00:00"/>
    <m/>
    <m/>
    <m/>
    <s v="42236174"/>
    <s v="שתייוי עולא"/>
    <s v="034148494"/>
    <s v="3"/>
    <n v="3909.34"/>
    <s v="ILS"/>
    <n v="3909.34"/>
    <n v="0"/>
    <n v="0"/>
    <n v="0"/>
    <n v="3909.34"/>
    <s v=""/>
    <x v="1498"/>
    <s v=""/>
    <n v="0"/>
    <s v="@FM@"/>
    <s v="23"/>
    <s v="57"/>
    <s v="305394199"/>
    <s v=""/>
    <s v=""/>
    <n v="3909.34"/>
    <d v="2024-12-15T00:00:00"/>
    <d v="2025-12-31T00:00:00"/>
    <n v="12"/>
    <n v="7"/>
    <n v="4"/>
    <n v="0"/>
    <n v="0.58333333333333337"/>
    <x v="0"/>
    <x v="1"/>
  </r>
  <r>
    <m/>
    <m/>
    <x v="1662"/>
    <x v="2"/>
    <s v="0800"/>
    <s v=""/>
    <d v="2024-12-15T00:00:00"/>
    <m/>
    <m/>
    <m/>
    <s v="40259601"/>
    <s v="הלון אברהים"/>
    <s v="031174923"/>
    <s v="3"/>
    <n v="1367.57"/>
    <s v="ILS"/>
    <n v="1367.57"/>
    <n v="0"/>
    <n v="0"/>
    <n v="0"/>
    <n v="1367.57"/>
    <s v=""/>
    <x v="1496"/>
    <s v=""/>
    <n v="0"/>
    <s v="@FM@"/>
    <s v="23"/>
    <s v="57"/>
    <s v="305394199"/>
    <s v="  1,158.96"/>
    <s v=""/>
    <n v="1367.57"/>
    <d v="2024-12-15T00:00:00"/>
    <d v="2025-12-31T00:00:00"/>
    <n v="12"/>
    <n v="7"/>
    <n v="4"/>
    <n v="0"/>
    <n v="0.58333333333333337"/>
    <x v="0"/>
    <x v="1"/>
  </r>
  <r>
    <m/>
    <m/>
    <x v="1663"/>
    <x v="2"/>
    <s v="0800"/>
    <s v=""/>
    <d v="2024-12-15T00:00:00"/>
    <m/>
    <m/>
    <m/>
    <s v="40164422"/>
    <s v="ריאן נזי"/>
    <s v="034138719"/>
    <s v="3"/>
    <n v="2003.48"/>
    <s v="ILS"/>
    <n v="2003.48"/>
    <n v="0"/>
    <n v="0"/>
    <n v="0"/>
    <n v="2003.48"/>
    <s v=""/>
    <x v="1496"/>
    <s v=""/>
    <n v="0"/>
    <s v="@FM@"/>
    <s v="23"/>
    <s v="57"/>
    <s v="305394199"/>
    <s v="  1,697.86"/>
    <s v=""/>
    <n v="2003.48"/>
    <d v="2024-12-15T00:00:00"/>
    <d v="2025-12-31T00:00:00"/>
    <n v="12"/>
    <n v="7"/>
    <n v="4"/>
    <n v="0"/>
    <n v="0.58333333333333337"/>
    <x v="0"/>
    <x v="1"/>
  </r>
  <r>
    <m/>
    <m/>
    <x v="1664"/>
    <x v="2"/>
    <s v="0800"/>
    <s v=""/>
    <d v="2024-12-15T00:00:00"/>
    <m/>
    <m/>
    <m/>
    <s v="40004744"/>
    <s v="דרמוני אלקטרו - קופי (1994) בע&quot;מ"/>
    <s v="512019480"/>
    <s v="3"/>
    <n v="2572.4"/>
    <s v="ILS"/>
    <n v="2572.4"/>
    <n v="0"/>
    <n v="0"/>
    <n v="0"/>
    <n v="2572.4"/>
    <s v=""/>
    <x v="1499"/>
    <s v=""/>
    <n v="0"/>
    <s v="@FM@"/>
    <s v="23"/>
    <s v="57"/>
    <s v="305394199"/>
    <s v=""/>
    <s v=""/>
    <n v="2572.4"/>
    <d v="2024-12-15T00:00:00"/>
    <d v="2025-12-31T00:00:00"/>
    <n v="12"/>
    <n v="7"/>
    <n v="4"/>
    <n v="0"/>
    <n v="0.58333333333333337"/>
    <x v="0"/>
    <x v="1"/>
  </r>
  <r>
    <m/>
    <m/>
    <x v="1665"/>
    <x v="0"/>
    <s v="0800"/>
    <s v=""/>
    <d v="2024-12-15T00:00:00"/>
    <m/>
    <m/>
    <m/>
    <s v="40507468"/>
    <s v="פלייסקייפ בע&quot;מ"/>
    <s v="514618503"/>
    <s v="3"/>
    <n v="84717.93"/>
    <s v="ILS"/>
    <n v="84717.93"/>
    <n v="0"/>
    <n v="0"/>
    <n v="0"/>
    <n v="84717.93"/>
    <s v=""/>
    <x v="1500"/>
    <s v=""/>
    <n v="0"/>
    <s v="@FM@"/>
    <s v="07"/>
    <s v=""/>
    <s v="305394199"/>
    <s v=""/>
    <s v="בת אל בר"/>
    <n v="84717.93"/>
    <d v="2024-12-15T00:00:00"/>
    <d v="2025-12-31T00:00:00"/>
    <n v="12"/>
    <n v="7"/>
    <n v="4"/>
    <n v="0"/>
    <n v="0.58333333333333337"/>
    <x v="0"/>
    <x v="1"/>
  </r>
  <r>
    <m/>
    <m/>
    <x v="1666"/>
    <x v="2"/>
    <s v="0800"/>
    <s v=""/>
    <d v="2024-12-23T00:00:00"/>
    <m/>
    <m/>
    <m/>
    <s v="41122757"/>
    <s v="בך,לדרמן-משרד עו&quot;ד"/>
    <s v="558204814"/>
    <s v="3"/>
    <n v="35000"/>
    <s v="ILS"/>
    <n v="35000"/>
    <n v="42.86"/>
    <n v="15000"/>
    <n v="15000"/>
    <n v="20000"/>
    <s v=""/>
    <x v="1501"/>
    <s v=""/>
    <n v="0"/>
    <s v="@FM@"/>
    <s v="91"/>
    <s v=""/>
    <s v="305394199"/>
    <s v=""/>
    <s v="עדי מרום"/>
    <n v="20000"/>
    <d v="2024-12-23T00:00:00"/>
    <d v="2025-12-31T00:00:00"/>
    <n v="12"/>
    <n v="7"/>
    <n v="4"/>
    <n v="42.86"/>
    <n v="0.58333333333333337"/>
    <x v="1"/>
    <x v="1"/>
  </r>
  <r>
    <m/>
    <m/>
    <x v="1667"/>
    <x v="2"/>
    <s v="0800"/>
    <s v=""/>
    <d v="2024-12-23T00:00:00"/>
    <m/>
    <m/>
    <m/>
    <s v="40397635"/>
    <s v="מירון בן ציון ופריבס"/>
    <s v="540069986"/>
    <s v="3"/>
    <n v="35000"/>
    <s v="ILS"/>
    <n v="35000"/>
    <n v="0"/>
    <n v="0"/>
    <n v="0"/>
    <n v="35000"/>
    <s v=""/>
    <x v="1502"/>
    <s v=""/>
    <n v="0"/>
    <s v="@FM@"/>
    <s v="91"/>
    <s v=""/>
    <s v="305394199"/>
    <s v=""/>
    <s v="עדי מרום"/>
    <n v="35000"/>
    <d v="2024-12-23T00:00:00"/>
    <d v="2025-12-31T00:00:00"/>
    <n v="12"/>
    <n v="7"/>
    <n v="4"/>
    <n v="0"/>
    <n v="0.58333333333333337"/>
    <x v="0"/>
    <x v="1"/>
  </r>
  <r>
    <m/>
    <m/>
    <x v="1668"/>
    <x v="2"/>
    <s v="0800"/>
    <s v=""/>
    <d v="2024-12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503"/>
    <s v=""/>
    <n v="0"/>
    <s v="@FM@"/>
    <s v="91"/>
    <s v=""/>
    <s v="305394199"/>
    <s v=""/>
    <s v="עדי מרום"/>
    <n v="20000"/>
    <d v="2024-12-23T00:00:00"/>
    <d v="2025-12-31T00:00:00"/>
    <n v="12"/>
    <n v="7"/>
    <n v="4"/>
    <n v="0"/>
    <n v="0.58333333333333337"/>
    <x v="0"/>
    <x v="1"/>
  </r>
  <r>
    <m/>
    <m/>
    <x v="1669"/>
    <x v="2"/>
    <s v="0800"/>
    <s v=""/>
    <d v="2024-12-23T00:00:00"/>
    <m/>
    <m/>
    <m/>
    <s v="41123105"/>
    <s v="שטינר עידו"/>
    <s v="038562534"/>
    <s v="3"/>
    <n v="40000"/>
    <s v="ILS"/>
    <n v="40000"/>
    <n v="0"/>
    <n v="0"/>
    <n v="0"/>
    <n v="40000"/>
    <s v=""/>
    <x v="1504"/>
    <s v=""/>
    <n v="0"/>
    <s v="@FM@"/>
    <s v="91"/>
    <s v=""/>
    <s v="305394199"/>
    <s v=""/>
    <s v="עדי מרום"/>
    <n v="40000"/>
    <d v="2024-12-23T00:00:00"/>
    <d v="2025-12-31T00:00:00"/>
    <n v="12"/>
    <n v="7"/>
    <n v="4"/>
    <n v="0"/>
    <n v="0.58333333333333337"/>
    <x v="0"/>
    <x v="1"/>
  </r>
  <r>
    <m/>
    <m/>
    <x v="1670"/>
    <x v="2"/>
    <s v="0800"/>
    <s v=""/>
    <d v="2024-12-23T00:00:00"/>
    <m/>
    <m/>
    <m/>
    <s v="41062147"/>
    <s v="גלסברג, אפלבאום ושות', עורכי דין ופ"/>
    <s v="514668615"/>
    <s v="3"/>
    <n v="20000"/>
    <s v="ILS"/>
    <n v="20000"/>
    <n v="0"/>
    <n v="0"/>
    <n v="0"/>
    <n v="20000"/>
    <s v=""/>
    <x v="1505"/>
    <s v=""/>
    <n v="0"/>
    <s v="@FM@"/>
    <s v="91"/>
    <s v=""/>
    <s v="305394199"/>
    <s v=""/>
    <s v="אוריה שרה צריקר"/>
    <n v="20000"/>
    <d v="2024-12-23T00:00:00"/>
    <d v="2025-12-31T00:00:00"/>
    <n v="12"/>
    <n v="7"/>
    <n v="4"/>
    <n v="0"/>
    <n v="0.58333333333333337"/>
    <x v="0"/>
    <x v="1"/>
  </r>
  <r>
    <m/>
    <m/>
    <x v="1671"/>
    <x v="2"/>
    <s v="0800"/>
    <s v=""/>
    <d v="2024-12-23T00:00:00"/>
    <m/>
    <m/>
    <m/>
    <s v="40397635"/>
    <s v="מירון בן ציון ופריבס"/>
    <s v="540069986"/>
    <s v="3"/>
    <n v="20000"/>
    <s v="ILS"/>
    <n v="20000"/>
    <n v="0"/>
    <n v="0"/>
    <n v="0"/>
    <n v="20000"/>
    <s v=""/>
    <x v="1506"/>
    <s v=""/>
    <n v="0"/>
    <s v="@FM@"/>
    <s v="91"/>
    <s v=""/>
    <s v="305394199"/>
    <s v=""/>
    <s v="עדי מרום"/>
    <n v="20000"/>
    <d v="2024-12-23T00:00:00"/>
    <d v="2025-12-31T00:00:00"/>
    <n v="12"/>
    <n v="7"/>
    <n v="4"/>
    <n v="0"/>
    <n v="0.58333333333333337"/>
    <x v="0"/>
    <x v="1"/>
  </r>
  <r>
    <m/>
    <m/>
    <x v="1672"/>
    <x v="2"/>
    <s v="0800"/>
    <s v=""/>
    <d v="2024-12-23T00:00:00"/>
    <m/>
    <m/>
    <m/>
    <s v="40297958"/>
    <s v="קובטי שכיב"/>
    <s v="055193288"/>
    <s v="3"/>
    <n v="15500"/>
    <s v="ILS"/>
    <n v="15500"/>
    <n v="0"/>
    <n v="0"/>
    <n v="0"/>
    <n v="15500"/>
    <s v=""/>
    <x v="1507"/>
    <s v=""/>
    <n v="0"/>
    <s v="@FM@"/>
    <s v="91"/>
    <s v=""/>
    <s v="305394199"/>
    <s v=""/>
    <s v=""/>
    <n v="15500"/>
    <d v="2024-12-23T00:00:00"/>
    <d v="2025-12-31T00:00:00"/>
    <n v="12"/>
    <n v="7"/>
    <n v="4"/>
    <n v="0"/>
    <n v="0.58333333333333337"/>
    <x v="0"/>
    <x v="1"/>
  </r>
  <r>
    <m/>
    <m/>
    <x v="1673"/>
    <x v="2"/>
    <s v="0800"/>
    <s v=""/>
    <d v="2024-12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508"/>
    <s v=""/>
    <n v="0"/>
    <s v="@FM@"/>
    <s v="91"/>
    <s v=""/>
    <s v="305394199"/>
    <s v=""/>
    <s v="עדי מרום"/>
    <n v="20000"/>
    <d v="2024-12-23T00:00:00"/>
    <d v="2025-12-31T00:00:00"/>
    <n v="12"/>
    <n v="7"/>
    <n v="4"/>
    <n v="0"/>
    <n v="0.58333333333333337"/>
    <x v="0"/>
    <x v="1"/>
  </r>
  <r>
    <m/>
    <m/>
    <x v="1674"/>
    <x v="2"/>
    <s v="0800"/>
    <s v=""/>
    <d v="2024-12-23T00:00:00"/>
    <m/>
    <m/>
    <m/>
    <s v="40182368"/>
    <s v="חברת עו&quot;ד איתן פלג חיפה"/>
    <s v="513258962"/>
    <s v="3"/>
    <n v="60000"/>
    <s v="ILS"/>
    <n v="60000"/>
    <n v="39"/>
    <n v="23400"/>
    <n v="23400"/>
    <n v="36600"/>
    <s v=""/>
    <x v="1509"/>
    <s v=""/>
    <n v="0"/>
    <s v="@FM@"/>
    <s v="91"/>
    <s v=""/>
    <s v="305394199"/>
    <s v=""/>
    <s v=""/>
    <n v="36600"/>
    <d v="2024-12-23T00:00:00"/>
    <d v="2025-12-31T00:00:00"/>
    <n v="12"/>
    <n v="7"/>
    <n v="4"/>
    <n v="39"/>
    <n v="0.58333333333333337"/>
    <x v="1"/>
    <x v="1"/>
  </r>
  <r>
    <m/>
    <m/>
    <x v="1675"/>
    <x v="2"/>
    <s v="0800"/>
    <s v=""/>
    <d v="2024-12-24T00:00:00"/>
    <d v="2024-12-25T00:00:00"/>
    <d v="2025-01-31T00:00:00"/>
    <m/>
    <s v="41448450"/>
    <s v="קלעי, רוזן ושות', משרד"/>
    <s v="558249702"/>
    <s v="3"/>
    <n v="290000"/>
    <s v="ILS"/>
    <n v="290000"/>
    <n v="0"/>
    <n v="0"/>
    <n v="0"/>
    <n v="290000"/>
    <s v=""/>
    <x v="1510"/>
    <s v=""/>
    <n v="0"/>
    <s v="@FM@"/>
    <s v="91"/>
    <s v=""/>
    <s v="305394199"/>
    <s v=""/>
    <s v="עדי מרום"/>
    <n v="290000"/>
    <d v="2024-12-25T00:00:00"/>
    <d v="2025-01-31T00:00:00"/>
    <n v="1"/>
    <n v="7"/>
    <n v="-6"/>
    <n v="0"/>
    <n v="7"/>
    <x v="0"/>
    <x v="1"/>
  </r>
  <r>
    <m/>
    <m/>
    <x v="1676"/>
    <x v="2"/>
    <s v="0800"/>
    <s v=""/>
    <d v="2025-01-13T00:00:00"/>
    <d v="2022-09-22T00:00:00"/>
    <d v="2025-09-21T00:00:00"/>
    <m/>
    <s v="40126656"/>
    <s v="בקרמן אורית"/>
    <s v="055459697"/>
    <s v="3"/>
    <n v="189980"/>
    <s v="ILS"/>
    <n v="189980"/>
    <n v="73.14"/>
    <n v="128915"/>
    <n v="128915"/>
    <n v="51023.199999999997"/>
    <s v=""/>
    <x v="1511"/>
    <s v="X"/>
    <n v="0"/>
    <s v="@FM@"/>
    <s v="76"/>
    <s v=""/>
    <s v="305394199"/>
    <s v=" 43,240.00"/>
    <s v="נסים גרידי"/>
    <n v="51023.199999999997"/>
    <d v="2022-09-22T00:00:00"/>
    <d v="2025-09-21T00:00:00"/>
    <n v="35"/>
    <n v="34"/>
    <n v="1"/>
    <n v="73.14"/>
    <n v="0.97142857142857142"/>
    <x v="1"/>
    <x v="1"/>
  </r>
  <r>
    <m/>
    <m/>
    <x v="1677"/>
    <x v="4"/>
    <s v="0800"/>
    <s v=""/>
    <d v="2025-01-19T00:00:00"/>
    <m/>
    <m/>
    <m/>
    <s v="42376270"/>
    <s v="רודניק אריה"/>
    <s v=""/>
    <s v="3"/>
    <n v="2961.8"/>
    <s v="ILS"/>
    <n v="2961.8"/>
    <n v="0"/>
    <n v="0"/>
    <n v="0"/>
    <n v="2961.8"/>
    <s v=""/>
    <x v="1512"/>
    <s v=""/>
    <n v="0"/>
    <s v="@FM@"/>
    <s v="91"/>
    <s v=""/>
    <s v="305394199"/>
    <s v=""/>
    <s v=""/>
    <n v="2961.8"/>
    <d v="2025-01-19T00:00:00"/>
    <d v="2025-12-31T00:00:00"/>
    <n v="11"/>
    <n v="6"/>
    <n v="4"/>
    <n v="0"/>
    <n v="0.54545454545454541"/>
    <x v="0"/>
    <x v="1"/>
  </r>
  <r>
    <m/>
    <m/>
    <x v="1678"/>
    <x v="3"/>
    <s v="0800"/>
    <s v=""/>
    <d v="2025-01-26T00:00:00"/>
    <d v="2025-01-01T00:00:00"/>
    <d v="2025-12-31T00:00:00"/>
    <m/>
    <s v="10000193"/>
    <s v="מינהל הרכב הממשלתי"/>
    <s v=""/>
    <s v="3"/>
    <n v="330000"/>
    <s v="ILS"/>
    <n v="330000"/>
    <n v="0"/>
    <n v="0"/>
    <n v="0"/>
    <n v="330000"/>
    <s v=""/>
    <x v="1513"/>
    <s v=""/>
    <n v="0"/>
    <s v="@FM@"/>
    <s v="85"/>
    <s v=""/>
    <s v="305394199"/>
    <s v=""/>
    <s v="נטע ראובני"/>
    <n v="330000"/>
    <d v="2025-01-01T00:00:00"/>
    <d v="2025-12-31T00:00:00"/>
    <n v="11"/>
    <n v="7"/>
    <n v="4"/>
    <n v="0"/>
    <n v="0.63636363636363635"/>
    <x v="0"/>
    <x v="1"/>
  </r>
  <r>
    <m/>
    <m/>
    <x v="1679"/>
    <x v="0"/>
    <s v="0800"/>
    <s v=""/>
    <d v="2025-01-27T00:00:00"/>
    <m/>
    <m/>
    <m/>
    <s v="40001103"/>
    <s v="קרביץ )4791( בעמ"/>
    <s v="510674039"/>
    <s v="3"/>
    <n v="1176.79"/>
    <s v="ILS"/>
    <n v="1176.79"/>
    <n v="78.540000000000006"/>
    <n v="924.3"/>
    <n v="924.29"/>
    <n v="261.14999999999998"/>
    <s v=""/>
    <x v="1424"/>
    <s v="X"/>
    <n v="0"/>
    <s v="@FM@"/>
    <s v="07"/>
    <s v=""/>
    <s v="305394199"/>
    <s v=""/>
    <s v="חופית זהוראי"/>
    <n v="252.49"/>
    <d v="2025-01-27T00:00:00"/>
    <d v="2025-12-31T00:00:00"/>
    <n v="11"/>
    <n v="6"/>
    <n v="4"/>
    <n v="78.540000000000006"/>
    <n v="0.54545454545454541"/>
    <x v="1"/>
    <x v="1"/>
  </r>
  <r>
    <m/>
    <m/>
    <x v="1680"/>
    <x v="0"/>
    <s v="0800"/>
    <s v=""/>
    <d v="2025-01-29T00:00:00"/>
    <m/>
    <m/>
    <m/>
    <s v="40001575"/>
    <s v="קולמוס ביט (2002)  בע&quot;מ"/>
    <s v="513325472"/>
    <s v="3"/>
    <n v="997.79"/>
    <s v="ILS"/>
    <n v="997.79"/>
    <n v="0"/>
    <n v="0"/>
    <n v="0"/>
    <n v="1031.95"/>
    <s v=""/>
    <x v="1514"/>
    <s v="X"/>
    <n v="0"/>
    <s v="@FM@"/>
    <s v="07"/>
    <s v=""/>
    <s v="305394199"/>
    <s v=""/>
    <s v="יוסי ביטון"/>
    <n v="997.79"/>
    <d v="2025-01-29T00:00:00"/>
    <d v="2025-12-31T00:00:00"/>
    <n v="11"/>
    <n v="6"/>
    <n v="4"/>
    <n v="0"/>
    <n v="0.54545454545454541"/>
    <x v="0"/>
    <x v="1"/>
  </r>
  <r>
    <m/>
    <m/>
    <x v="1681"/>
    <x v="0"/>
    <s v="0800"/>
    <s v=""/>
    <d v="2025-02-10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x v="1515"/>
    <s v="X"/>
    <n v="0"/>
    <s v="@FM@"/>
    <s v="07"/>
    <s v=""/>
    <s v="305394199"/>
    <s v=""/>
    <s v="בת אל בר"/>
    <n v="792.37"/>
    <d v="2025-02-10T00:00:00"/>
    <d v="2025-12-31T00:00:00"/>
    <n v="10"/>
    <n v="5"/>
    <n v="4"/>
    <n v="0"/>
    <n v="0.5"/>
    <x v="1"/>
    <x v="1"/>
  </r>
  <r>
    <m/>
    <m/>
    <x v="1682"/>
    <x v="0"/>
    <s v="0800"/>
    <s v=""/>
    <d v="2025-02-17T00:00:00"/>
    <m/>
    <m/>
    <m/>
    <s v="40510797"/>
    <s v="פלאקסי ישראל בע&quot;מ"/>
    <s v="512768706"/>
    <s v="3"/>
    <n v="99999.1"/>
    <s v="ILS"/>
    <n v="99999.1"/>
    <n v="0"/>
    <n v="0"/>
    <n v="0"/>
    <n v="99999.1"/>
    <s v=""/>
    <x v="1516"/>
    <s v=""/>
    <n v="0"/>
    <s v="@FM@"/>
    <s v="23"/>
    <s v="57"/>
    <s v="305394199"/>
    <s v=" 84,745.00"/>
    <s v="גלעד גור"/>
    <n v="99999.1"/>
    <d v="2025-02-17T00:00:00"/>
    <d v="2025-12-31T00:00:00"/>
    <n v="10"/>
    <n v="5"/>
    <n v="4"/>
    <n v="0"/>
    <n v="0.5"/>
    <x v="1"/>
    <x v="1"/>
  </r>
  <r>
    <m/>
    <m/>
    <x v="1683"/>
    <x v="2"/>
    <s v="0800"/>
    <s v=""/>
    <d v="2025-02-18T00:00:00"/>
    <m/>
    <m/>
    <m/>
    <s v="40006678"/>
    <s v="ברוכין אהרן שלמה"/>
    <s v="052137023"/>
    <s v="3"/>
    <n v="592.36"/>
    <s v="ILS"/>
    <n v="592.36"/>
    <n v="0"/>
    <n v="0"/>
    <n v="0"/>
    <n v="592.36"/>
    <s v=""/>
    <x v="1517"/>
    <s v=""/>
    <n v="0"/>
    <s v="@FM@"/>
    <s v="91"/>
    <s v=""/>
    <s v="305394199"/>
    <s v="502.00"/>
    <s v="חנה נדב"/>
    <n v="592.36"/>
    <d v="2025-02-18T00:00:00"/>
    <d v="2025-12-31T00:00:00"/>
    <n v="10"/>
    <n v="5"/>
    <n v="4"/>
    <n v="0"/>
    <n v="0.5"/>
    <x v="1"/>
    <x v="1"/>
  </r>
  <r>
    <m/>
    <m/>
    <x v="1684"/>
    <x v="2"/>
    <s v="0800"/>
    <s v=""/>
    <d v="2025-02-23T00:00:00"/>
    <m/>
    <m/>
    <m/>
    <s v="40509316"/>
    <s v="חברת עורך דין יעקב אנוך"/>
    <s v="513539122"/>
    <s v="3"/>
    <n v="849.9"/>
    <s v="ILS"/>
    <n v="849.9"/>
    <n v="0"/>
    <n v="0"/>
    <n v="0"/>
    <n v="849.9"/>
    <s v=""/>
    <x v="1518"/>
    <s v=""/>
    <n v="0"/>
    <s v="@FM@"/>
    <s v="23"/>
    <s v="57"/>
    <s v="305394199"/>
    <s v="720.25"/>
    <s v=""/>
    <n v="849.9"/>
    <d v="2025-02-23T00:00:00"/>
    <d v="2025-12-31T00:00:00"/>
    <n v="10"/>
    <n v="5"/>
    <n v="4"/>
    <n v="0"/>
    <n v="0.5"/>
    <x v="1"/>
    <x v="1"/>
  </r>
  <r>
    <m/>
    <m/>
    <x v="1685"/>
    <x v="2"/>
    <s v="0800"/>
    <s v=""/>
    <d v="2025-02-24T00:00:00"/>
    <m/>
    <m/>
    <m/>
    <s v="42052596"/>
    <s v="צבעים בצלחת בע&quot;מ"/>
    <s v="515816916"/>
    <s v="3"/>
    <n v="8799.99"/>
    <s v="ILS"/>
    <n v="8799.99"/>
    <n v="0"/>
    <n v="7442.78"/>
    <n v="0"/>
    <n v="8799.99"/>
    <s v=""/>
    <x v="1519"/>
    <s v=""/>
    <n v="0"/>
    <s v="@FM@"/>
    <s v="23"/>
    <s v="57"/>
    <s v="305394199"/>
    <s v=""/>
    <s v=""/>
    <n v="8799.9699999999993"/>
    <d v="2025-02-24T00:00:00"/>
    <d v="2025-12-31T00:00:00"/>
    <n v="10"/>
    <n v="5"/>
    <n v="4"/>
    <n v="0"/>
    <n v="0.5"/>
    <x v="1"/>
    <x v="1"/>
  </r>
  <r>
    <m/>
    <m/>
    <x v="1686"/>
    <x v="2"/>
    <s v="0800"/>
    <s v=""/>
    <d v="2025-02-24T00:00:00"/>
    <d v="2025-02-11T00:00:00"/>
    <d v="2025-12-31T00:00:00"/>
    <m/>
    <s v="40514141"/>
    <s v="מגלקום בע&quot;מ"/>
    <s v="510728777"/>
    <s v="3"/>
    <n v="5675.8"/>
    <s v="ILS"/>
    <n v="5675.8"/>
    <n v="0"/>
    <n v="0"/>
    <n v="0"/>
    <n v="5675.8"/>
    <s v=""/>
    <x v="1520"/>
    <s v=""/>
    <n v="0"/>
    <s v="@FM@"/>
    <s v="95"/>
    <s v=""/>
    <s v="305394199"/>
    <s v=""/>
    <s v="אביעד רהב"/>
    <n v="5675.8"/>
    <d v="2025-02-11T00:00:00"/>
    <d v="2025-12-31T00:00:00"/>
    <n v="10"/>
    <n v="5"/>
    <n v="4"/>
    <n v="0"/>
    <n v="0.5"/>
    <x v="1"/>
    <x v="1"/>
  </r>
  <r>
    <m/>
    <m/>
    <x v="1687"/>
    <x v="0"/>
    <s v="0800"/>
    <s v=""/>
    <d v="2025-03-02T00:00:00"/>
    <m/>
    <m/>
    <m/>
    <s v="40001575"/>
    <s v="קולמוס ביט (2002)  בע&quot;מ"/>
    <s v="513325472"/>
    <s v="3"/>
    <n v="1297.3399999999999"/>
    <s v="ILS"/>
    <n v="1297.3399999999999"/>
    <n v="0"/>
    <n v="0"/>
    <n v="0"/>
    <n v="1341.77"/>
    <s v=""/>
    <x v="1521"/>
    <s v="X"/>
    <n v="0"/>
    <s v="@FM@"/>
    <s v="07"/>
    <s v=""/>
    <s v="305394199"/>
    <s v=""/>
    <s v="איריס שוורץ"/>
    <n v="1297.3399999999999"/>
    <d v="2025-03-02T00:00:00"/>
    <d v="2025-12-31T00:00:00"/>
    <n v="9"/>
    <n v="5"/>
    <n v="4"/>
    <n v="0"/>
    <n v="0.55555555555555558"/>
    <x v="0"/>
    <x v="1"/>
  </r>
  <r>
    <m/>
    <m/>
    <x v="1688"/>
    <x v="3"/>
    <s v="0800"/>
    <s v=""/>
    <d v="2025-03-03T00:00:00"/>
    <d v="2025-01-01T00:00:00"/>
    <d v="2025-12-31T00:00:00"/>
    <m/>
    <s v="10000193"/>
    <s v="מינהל הרכב הממשלתי"/>
    <s v=""/>
    <s v="3"/>
    <n v="4170000"/>
    <s v="ILS"/>
    <n v="4170000"/>
    <n v="0"/>
    <n v="0"/>
    <n v="0"/>
    <n v="4170000"/>
    <s v=""/>
    <x v="1522"/>
    <s v=""/>
    <n v="0"/>
    <s v="@FM@"/>
    <s v="85"/>
    <s v=""/>
    <s v="305394199"/>
    <s v=""/>
    <s v="נטע ראובני"/>
    <n v="4170000"/>
    <d v="2025-01-01T00:00:00"/>
    <d v="2025-12-31T00:00:00"/>
    <n v="11"/>
    <n v="7"/>
    <n v="4"/>
    <n v="0"/>
    <n v="0.63636363636363635"/>
    <x v="0"/>
    <x v="1"/>
  </r>
  <r>
    <m/>
    <m/>
    <x v="1689"/>
    <x v="2"/>
    <s v="0800"/>
    <s v=""/>
    <d v="2025-03-06T00:00:00"/>
    <m/>
    <m/>
    <m/>
    <s v="40386084"/>
    <s v="זארובי - פיצוחי הגליל בע&quot;מ"/>
    <s v="513054601"/>
    <s v="3"/>
    <n v="25961.18"/>
    <s v="ILS"/>
    <n v="25961.18"/>
    <n v="84.54"/>
    <n v="21948"/>
    <n v="21948"/>
    <n v="4013.18"/>
    <s v=""/>
    <x v="1523"/>
    <s v=""/>
    <n v="0"/>
    <s v="@FM@"/>
    <s v="23"/>
    <s v="57"/>
    <s v="305394199"/>
    <s v=""/>
    <s v="אורית לוי"/>
    <n v="4013.18"/>
    <d v="2025-03-06T00:00:00"/>
    <d v="2025-12-31T00:00:00"/>
    <n v="9"/>
    <n v="4"/>
    <n v="4"/>
    <n v="84.54"/>
    <n v="0.44444444444444442"/>
    <x v="2"/>
    <x v="1"/>
  </r>
  <r>
    <m/>
    <m/>
    <x v="1690"/>
    <x v="2"/>
    <s v="0800"/>
    <s v=""/>
    <d v="2025-03-10T00:00:00"/>
    <m/>
    <m/>
    <m/>
    <s v="40207295"/>
    <s v="מרכז סיוע לנפגעות ונפגעי תקיפה מיני"/>
    <s v=""/>
    <s v="3"/>
    <n v="720.25"/>
    <s v="ILS"/>
    <n v="720.25"/>
    <n v="0"/>
    <n v="0"/>
    <n v="0"/>
    <n v="720.25"/>
    <s v=""/>
    <x v="1518"/>
    <s v=""/>
    <n v="0"/>
    <s v="@FM@"/>
    <s v="23"/>
    <s v="57"/>
    <s v="305394199"/>
    <s v="720.25"/>
    <s v=""/>
    <n v="720.25"/>
    <d v="2025-03-10T00:00:00"/>
    <d v="2025-12-31T00:00:00"/>
    <n v="9"/>
    <n v="4"/>
    <n v="4"/>
    <n v="0"/>
    <n v="0.44444444444444442"/>
    <x v="2"/>
    <x v="1"/>
  </r>
  <r>
    <m/>
    <m/>
    <x v="1691"/>
    <x v="2"/>
    <s v="0800"/>
    <s v=""/>
    <d v="2025-03-10T00:00:00"/>
    <m/>
    <m/>
    <m/>
    <s v="41099183"/>
    <s v="גיל רון קינן ושות"/>
    <s v="557955424"/>
    <s v="3"/>
    <n v="40000"/>
    <s v="ILS"/>
    <n v="40000"/>
    <n v="0"/>
    <n v="0"/>
    <n v="0"/>
    <n v="40000"/>
    <s v=""/>
    <x v="1524"/>
    <s v=""/>
    <n v="0"/>
    <s v="@FM@"/>
    <s v="91"/>
    <s v=""/>
    <s v="305394199"/>
    <s v=""/>
    <s v="עדי מרום"/>
    <n v="40000"/>
    <d v="2025-03-10T00:00:00"/>
    <d v="2025-12-31T00:00:00"/>
    <n v="9"/>
    <n v="4"/>
    <n v="4"/>
    <n v="0"/>
    <n v="0.44444444444444442"/>
    <x v="2"/>
    <x v="1"/>
  </r>
  <r>
    <m/>
    <m/>
    <x v="1692"/>
    <x v="2"/>
    <s v="0800"/>
    <s v=""/>
    <d v="2025-03-10T00:00:00"/>
    <m/>
    <m/>
    <m/>
    <s v="41965135"/>
    <s v="נתן שמחוני משרד עורכי דין"/>
    <s v="513305524"/>
    <s v="3"/>
    <n v="12095"/>
    <s v="ILS"/>
    <n v="12095"/>
    <n v="0"/>
    <n v="0"/>
    <n v="0"/>
    <n v="12095"/>
    <s v=""/>
    <x v="1525"/>
    <s v="X"/>
    <n v="0"/>
    <s v="@FM@"/>
    <s v="76"/>
    <s v=""/>
    <s v="305394199"/>
    <s v=" 10,250.00"/>
    <s v="נסים גרידי"/>
    <n v="12095"/>
    <d v="2025-03-10T00:00:00"/>
    <d v="2025-12-31T00:00:00"/>
    <n v="9"/>
    <n v="4"/>
    <n v="4"/>
    <n v="0"/>
    <n v="0.44444444444444442"/>
    <x v="2"/>
    <x v="1"/>
  </r>
  <r>
    <m/>
    <m/>
    <x v="1693"/>
    <x v="2"/>
    <s v="0800"/>
    <s v=""/>
    <d v="2025-03-12T00:00:00"/>
    <m/>
    <m/>
    <m/>
    <s v="40158832"/>
    <s v="טיק טק טכנולוגיות בע&quot;מ"/>
    <s v="512940156"/>
    <s v="3"/>
    <n v="2714"/>
    <s v="ILS"/>
    <n v="2714"/>
    <n v="65.22"/>
    <n v="1770"/>
    <n v="1770"/>
    <n v="944"/>
    <s v=""/>
    <x v="1526"/>
    <s v=""/>
    <n v="0"/>
    <s v="@FM@"/>
    <s v="23"/>
    <s v="57"/>
    <s v="305394199"/>
    <s v=""/>
    <s v="גלעד גור"/>
    <n v="944"/>
    <d v="2025-03-12T00:00:00"/>
    <d v="2025-12-31T00:00:00"/>
    <n v="9"/>
    <n v="4"/>
    <n v="4"/>
    <n v="65.22"/>
    <n v="0.44444444444444442"/>
    <x v="2"/>
    <x v="1"/>
  </r>
  <r>
    <m/>
    <m/>
    <x v="1694"/>
    <x v="2"/>
    <s v="0800"/>
    <s v=""/>
    <d v="2025-03-12T00:00:00"/>
    <m/>
    <m/>
    <m/>
    <s v="40169262"/>
    <s v="יעד בטיחות חברה למסחר והנדסה בע&quot;מ"/>
    <s v="511034860"/>
    <s v="3"/>
    <n v="4277.5"/>
    <s v="ILS"/>
    <n v="4277.5"/>
    <n v="59.17"/>
    <n v="2531.1"/>
    <n v="2531.1"/>
    <n v="1746.4"/>
    <s v=""/>
    <x v="1329"/>
    <s v=""/>
    <n v="0"/>
    <s v="@FM@"/>
    <s v="23"/>
    <s v="57"/>
    <s v="305394199"/>
    <s v=""/>
    <s v="רפי אזרך"/>
    <n v="1746.4"/>
    <d v="2025-03-12T00:00:00"/>
    <d v="2025-12-31T00:00:00"/>
    <n v="9"/>
    <n v="4"/>
    <n v="4"/>
    <n v="59.17"/>
    <n v="0.44444444444444442"/>
    <x v="2"/>
    <x v="1"/>
  </r>
  <r>
    <m/>
    <m/>
    <x v="1695"/>
    <x v="2"/>
    <s v="0800"/>
    <s v=""/>
    <d v="2025-03-12T00:00:00"/>
    <m/>
    <m/>
    <m/>
    <s v="40007161"/>
    <s v="אשמורת ניהול נכסים בע&quot;מ"/>
    <s v="512620477"/>
    <s v="3"/>
    <n v="3724.67"/>
    <s v="ILS"/>
    <n v="3724.67"/>
    <n v="0"/>
    <n v="0"/>
    <n v="0"/>
    <n v="3724.67"/>
    <s v=""/>
    <x v="1527"/>
    <s v=""/>
    <n v="0"/>
    <s v="@FM@"/>
    <s v="23"/>
    <s v="57"/>
    <s v="305394199"/>
    <s v=""/>
    <s v="עוזי נעים"/>
    <n v="3724.67"/>
    <d v="2025-03-12T00:00:00"/>
    <d v="2025-12-31T00:00:00"/>
    <n v="9"/>
    <n v="4"/>
    <n v="4"/>
    <n v="0"/>
    <n v="0.44444444444444442"/>
    <x v="2"/>
    <x v="1"/>
  </r>
  <r>
    <m/>
    <m/>
    <x v="1696"/>
    <x v="2"/>
    <s v="0800"/>
    <s v=""/>
    <d v="2025-03-12T00:00:00"/>
    <m/>
    <m/>
    <m/>
    <s v="40004904"/>
    <s v="ברון - או קיי ציוד מטבח למקצוענים ב"/>
    <s v="512583923"/>
    <s v="3"/>
    <n v="1145.78"/>
    <s v="ILS"/>
    <n v="1145.78"/>
    <n v="45.31"/>
    <n v="519.20000000000005"/>
    <n v="519.20000000000005"/>
    <n v="626.58000000000004"/>
    <s v=""/>
    <x v="1528"/>
    <s v=""/>
    <n v="0"/>
    <s v="@FM@"/>
    <s v="23"/>
    <s v="57"/>
    <s v="305394199"/>
    <s v=""/>
    <s v="דסליין זאודו"/>
    <n v="626.58000000000004"/>
    <d v="2025-03-12T00:00:00"/>
    <d v="2025-12-31T00:00:00"/>
    <n v="9"/>
    <n v="4"/>
    <n v="4"/>
    <n v="45.31"/>
    <n v="0.44444444444444442"/>
    <x v="2"/>
    <x v="1"/>
  </r>
  <r>
    <m/>
    <m/>
    <x v="1697"/>
    <x v="2"/>
    <s v="0800"/>
    <s v=""/>
    <d v="2025-03-12T00:00:00"/>
    <m/>
    <m/>
    <m/>
    <s v="20000201"/>
    <s v="עירית תל-אביב-יפו"/>
    <s v="500250006"/>
    <s v="3"/>
    <n v="689.3"/>
    <s v="ILS"/>
    <n v="689.3"/>
    <n v="0"/>
    <n v="0"/>
    <n v="0"/>
    <n v="689.3"/>
    <s v=""/>
    <x v="1529"/>
    <s v=""/>
    <n v="0"/>
    <s v="@FM@"/>
    <s v="23"/>
    <s v="03"/>
    <s v="305394199"/>
    <s v=""/>
    <s v="דסליין זאודו"/>
    <n v="689.3"/>
    <d v="2025-03-12T00:00:00"/>
    <d v="2025-12-31T00:00:00"/>
    <n v="9"/>
    <n v="4"/>
    <n v="4"/>
    <n v="0"/>
    <n v="0.44444444444444442"/>
    <x v="2"/>
    <x v="1"/>
  </r>
  <r>
    <m/>
    <m/>
    <x v="1698"/>
    <x v="0"/>
    <s v="0800"/>
    <s v=""/>
    <d v="2025-03-17T00:00:00"/>
    <m/>
    <m/>
    <m/>
    <s v="40188339"/>
    <s v="אלקטרו קובי בע&quot;מ"/>
    <s v="511534893"/>
    <s v="3"/>
    <n v="312.7"/>
    <s v="ILS"/>
    <n v="312.7"/>
    <n v="0"/>
    <n v="0"/>
    <n v="0"/>
    <n v="312.7"/>
    <s v=""/>
    <x v="1530"/>
    <s v=""/>
    <n v="0"/>
    <s v="@FM@"/>
    <s v="23"/>
    <s v="57"/>
    <s v="305394199"/>
    <s v=""/>
    <s v="אליאנה טננבאום"/>
    <n v="312.7"/>
    <d v="2025-03-17T00:00:00"/>
    <d v="2025-12-31T00:00:00"/>
    <n v="9"/>
    <n v="4"/>
    <n v="4"/>
    <n v="0"/>
    <n v="0.44444444444444442"/>
    <x v="2"/>
    <x v="1"/>
  </r>
  <r>
    <m/>
    <m/>
    <x v="1699"/>
    <x v="2"/>
    <s v="0800"/>
    <s v=""/>
    <d v="2025-03-17T00:00:00"/>
    <m/>
    <m/>
    <m/>
    <s v="10000173"/>
    <s v="המדפיס הממשלתי"/>
    <s v=""/>
    <s v="3"/>
    <n v="2700"/>
    <s v="ILS"/>
    <n v="2700"/>
    <n v="0"/>
    <n v="0"/>
    <n v="0"/>
    <n v="2700"/>
    <s v=""/>
    <x v="1531"/>
    <s v=""/>
    <n v="0"/>
    <s v="@FM@"/>
    <s v="85"/>
    <s v=""/>
    <s v="305394199"/>
    <s v=""/>
    <s v="קמר אבו אל הוא"/>
    <n v="2700"/>
    <d v="2025-03-17T00:00:00"/>
    <d v="2025-12-31T00:00:00"/>
    <n v="9"/>
    <n v="4"/>
    <n v="4"/>
    <n v="0"/>
    <n v="0.44444444444444442"/>
    <x v="2"/>
    <x v="1"/>
  </r>
  <r>
    <m/>
    <m/>
    <x v="1700"/>
    <x v="0"/>
    <s v="0800"/>
    <s v=""/>
    <d v="2025-03-17T00:00:00"/>
    <m/>
    <m/>
    <m/>
    <s v="40001103"/>
    <s v="קרביץ )4791( בעמ"/>
    <s v="510674039"/>
    <s v="3"/>
    <n v="3190.92"/>
    <s v="ILS"/>
    <n v="3190.92"/>
    <n v="97.76"/>
    <n v="3119.29"/>
    <n v="3119.26"/>
    <n v="73.81"/>
    <s v=""/>
    <x v="1532"/>
    <s v="X"/>
    <n v="0"/>
    <s v="@FM@"/>
    <s v="07"/>
    <s v=""/>
    <s v="305394199"/>
    <s v=""/>
    <s v="קמר אבו אל הוא"/>
    <n v="71.63"/>
    <d v="2025-03-17T00:00:00"/>
    <d v="2025-12-31T00:00:00"/>
    <n v="9"/>
    <n v="4"/>
    <n v="4"/>
    <n v="97.76"/>
    <n v="0.44444444444444442"/>
    <x v="2"/>
    <x v="1"/>
  </r>
  <r>
    <m/>
    <m/>
    <x v="1701"/>
    <x v="0"/>
    <s v="0800"/>
    <s v=""/>
    <d v="2025-03-17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533"/>
    <s v="X"/>
    <n v="0"/>
    <s v="@FM@"/>
    <s v="07"/>
    <s v=""/>
    <s v="305394199"/>
    <s v=""/>
    <s v="קמר אבו אל הוא"/>
    <n v="932.2"/>
    <d v="2025-03-17T00:00:00"/>
    <d v="2025-12-31T00:00:00"/>
    <n v="9"/>
    <n v="4"/>
    <n v="4"/>
    <n v="0"/>
    <n v="0.44444444444444442"/>
    <x v="2"/>
    <x v="1"/>
  </r>
  <r>
    <m/>
    <m/>
    <x v="1702"/>
    <x v="2"/>
    <s v="0800"/>
    <s v=""/>
    <d v="2025-03-17T00:00:00"/>
    <d v="2024-11-05T00:00:00"/>
    <d v="2027-11-04T00:00:00"/>
    <m/>
    <s v="40008201"/>
    <s v="גולדשטיין ליאן"/>
    <s v="032254039"/>
    <s v="3"/>
    <n v="16933"/>
    <s v="ILS"/>
    <n v="16933"/>
    <n v="0"/>
    <n v="0"/>
    <n v="0"/>
    <n v="16933"/>
    <s v=""/>
    <x v="1534"/>
    <s v="X"/>
    <n v="0"/>
    <s v="@FM@"/>
    <s v="76"/>
    <s v=""/>
    <s v="305394199"/>
    <s v=" 14,350.00"/>
    <s v="נסים גרידי"/>
    <n v="16933"/>
    <d v="2024-11-05T00:00:00"/>
    <d v="2027-11-04T00:00:00"/>
    <n v="35"/>
    <n v="8"/>
    <n v="27"/>
    <n v="0"/>
    <n v="0.22857142857142856"/>
    <x v="2"/>
    <x v="1"/>
  </r>
  <r>
    <m/>
    <m/>
    <x v="1703"/>
    <x v="0"/>
    <s v="0800"/>
    <s v=""/>
    <d v="2025-03-18T00:00:00"/>
    <m/>
    <m/>
    <m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x v="1535"/>
    <s v="X"/>
    <n v="0"/>
    <s v="@FM@"/>
    <s v="07"/>
    <s v=""/>
    <s v="305394199"/>
    <s v=""/>
    <s v="אליאנה טננבאום"/>
    <n v="727.12"/>
    <d v="2025-03-18T00:00:00"/>
    <d v="2025-12-31T00:00:00"/>
    <n v="9"/>
    <n v="4"/>
    <n v="4"/>
    <n v="0"/>
    <n v="0.44444444444444442"/>
    <x v="2"/>
    <x v="1"/>
  </r>
  <r>
    <m/>
    <m/>
    <x v="1704"/>
    <x v="0"/>
    <s v="0800"/>
    <s v=""/>
    <d v="2025-03-18T00:00:00"/>
    <m/>
    <m/>
    <m/>
    <s v="40001103"/>
    <s v="קרביץ )4791( בעמ"/>
    <s v="510674039"/>
    <s v="3"/>
    <n v="7477.75"/>
    <s v="ILS"/>
    <n v="7477.75"/>
    <n v="96.4"/>
    <n v="7208.22"/>
    <n v="7208.22"/>
    <n v="278.77"/>
    <s v=""/>
    <x v="1536"/>
    <s v="X"/>
    <n v="0"/>
    <s v="@FM@"/>
    <s v="07"/>
    <s v=""/>
    <s v="305394199"/>
    <s v=""/>
    <s v="אברהם לוי"/>
    <n v="269.54000000000002"/>
    <d v="2025-03-18T00:00:00"/>
    <d v="2025-12-31T00:00:00"/>
    <n v="9"/>
    <n v="4"/>
    <n v="4"/>
    <n v="96.4"/>
    <n v="0.44444444444444442"/>
    <x v="2"/>
    <x v="1"/>
  </r>
  <r>
    <m/>
    <m/>
    <x v="1705"/>
    <x v="2"/>
    <s v="0800"/>
    <s v=""/>
    <d v="2025-03-23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x v="1537"/>
    <s v=""/>
    <n v="0"/>
    <s v="@FM@"/>
    <s v="85"/>
    <s v=""/>
    <s v="305394199"/>
    <s v=""/>
    <s v="קמר אבו אל הוא"/>
    <n v="352.8"/>
    <d v="2025-03-23T00:00:00"/>
    <d v="2025-12-31T00:00:00"/>
    <n v="9"/>
    <n v="4"/>
    <n v="4"/>
    <n v="0"/>
    <n v="0.44444444444444442"/>
    <x v="2"/>
    <x v="1"/>
  </r>
  <r>
    <m/>
    <m/>
    <x v="1706"/>
    <x v="2"/>
    <s v="0800"/>
    <s v=""/>
    <d v="2025-03-23T00:00:00"/>
    <m/>
    <m/>
    <m/>
    <s v="41133805"/>
    <s v="צוקר נועם"/>
    <s v="046235784"/>
    <s v="3"/>
    <n v="20000"/>
    <s v="ILS"/>
    <n v="20000"/>
    <n v="0"/>
    <n v="0"/>
    <n v="0"/>
    <n v="20000"/>
    <s v=""/>
    <x v="1538"/>
    <s v=""/>
    <n v="0"/>
    <s v="@FM@"/>
    <s v="91"/>
    <s v=""/>
    <s v="305394199"/>
    <s v=""/>
    <s v="עדי מרום"/>
    <n v="20000"/>
    <d v="2025-03-23T00:00:00"/>
    <d v="2025-12-31T00:00:00"/>
    <n v="9"/>
    <n v="4"/>
    <n v="4"/>
    <n v="0"/>
    <n v="0.44444444444444442"/>
    <x v="2"/>
    <x v="1"/>
  </r>
  <r>
    <m/>
    <m/>
    <x v="1707"/>
    <x v="2"/>
    <s v="0800"/>
    <s v=""/>
    <d v="2025-03-23T00:00:00"/>
    <m/>
    <m/>
    <m/>
    <s v="41448450"/>
    <s v="קלעי, רוזן ושות', משרד"/>
    <s v="558249702"/>
    <s v="3"/>
    <n v="7605"/>
    <s v="ILS"/>
    <n v="7605"/>
    <n v="0"/>
    <n v="0"/>
    <n v="0"/>
    <n v="7605"/>
    <s v=""/>
    <x v="1539"/>
    <s v=""/>
    <n v="0"/>
    <s v="@FM@"/>
    <s v="91"/>
    <s v=""/>
    <s v="305394199"/>
    <s v=""/>
    <s v="עדי מרום"/>
    <n v="7605"/>
    <d v="2025-03-23T00:00:00"/>
    <d v="2025-12-31T00:00:00"/>
    <n v="9"/>
    <n v="4"/>
    <n v="4"/>
    <n v="0"/>
    <n v="0.44444444444444442"/>
    <x v="2"/>
    <x v="1"/>
  </r>
  <r>
    <m/>
    <m/>
    <x v="1708"/>
    <x v="2"/>
    <s v="0800"/>
    <s v=""/>
    <d v="2025-03-23T00:00:00"/>
    <m/>
    <m/>
    <m/>
    <s v="40131138"/>
    <s v="ברגר שמעיה יאיר"/>
    <s v="054156104"/>
    <s v="3"/>
    <n v="15000"/>
    <s v="ILS"/>
    <n v="15000"/>
    <n v="0"/>
    <n v="0"/>
    <n v="0"/>
    <n v="15000"/>
    <s v=""/>
    <x v="1540"/>
    <s v=""/>
    <n v="0"/>
    <s v="@FM@"/>
    <s v="91"/>
    <s v=""/>
    <s v="305394199"/>
    <s v=""/>
    <s v="עדי מרום"/>
    <n v="15000"/>
    <d v="2025-03-23T00:00:00"/>
    <d v="2025-12-31T00:00:00"/>
    <n v="9"/>
    <n v="4"/>
    <n v="4"/>
    <n v="0"/>
    <n v="0.44444444444444442"/>
    <x v="2"/>
    <x v="1"/>
  </r>
  <r>
    <m/>
    <m/>
    <x v="1709"/>
    <x v="2"/>
    <s v="0800"/>
    <s v=""/>
    <d v="2025-03-23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541"/>
    <s v=""/>
    <n v="0"/>
    <s v="@FM@"/>
    <s v="91"/>
    <s v=""/>
    <s v="305394199"/>
    <s v=""/>
    <s v="עדי מרום"/>
    <n v="20000"/>
    <d v="2025-03-23T00:00:00"/>
    <d v="2025-12-31T00:00:00"/>
    <n v="9"/>
    <n v="4"/>
    <n v="4"/>
    <n v="0"/>
    <n v="0.44444444444444442"/>
    <x v="2"/>
    <x v="1"/>
  </r>
  <r>
    <m/>
    <m/>
    <x v="1710"/>
    <x v="0"/>
    <s v="0800"/>
    <s v=""/>
    <d v="2025-03-24T00:00:00"/>
    <m/>
    <m/>
    <m/>
    <s v="40167927"/>
    <s v="איקן - מס בע&quot;מ"/>
    <s v="512495706"/>
    <s v="3"/>
    <n v="20229.93"/>
    <s v="ILS"/>
    <n v="20229.93"/>
    <n v="99.36"/>
    <n v="20100"/>
    <n v="20100"/>
    <n v="129.93"/>
    <s v=""/>
    <x v="1542"/>
    <s v=""/>
    <n v="0"/>
    <s v="@FM@"/>
    <s v="07"/>
    <s v=""/>
    <s v="305394199"/>
    <s v=""/>
    <s v="רבקה בקי בן שמעון"/>
    <n v="129.93"/>
    <d v="2025-03-24T00:00:00"/>
    <d v="2025-12-31T00:00:00"/>
    <n v="9"/>
    <n v="4"/>
    <n v="4"/>
    <n v="99.36"/>
    <n v="0.44444444444444442"/>
    <x v="2"/>
    <x v="1"/>
  </r>
  <r>
    <m/>
    <m/>
    <x v="1711"/>
    <x v="2"/>
    <s v="0800"/>
    <s v=""/>
    <d v="2025-03-24T00:00:00"/>
    <m/>
    <m/>
    <m/>
    <s v="40003372"/>
    <s v="מרכז הקונגרסים הבינלאומי אי.סי.סי."/>
    <s v="520017708"/>
    <s v="3"/>
    <n v="18585"/>
    <s v="ILS"/>
    <n v="18585"/>
    <n v="48.67"/>
    <n v="18585"/>
    <n v="9044.7000000000007"/>
    <n v="0"/>
    <s v=""/>
    <x v="1543"/>
    <s v=""/>
    <n v="0"/>
    <s v="@FM@"/>
    <s v="23"/>
    <s v="57"/>
    <s v="305394199"/>
    <s v=""/>
    <s v="קמר אבו אל הוא"/>
    <n v="0"/>
    <d v="2025-03-24T00:00:00"/>
    <d v="2025-12-31T00:00:00"/>
    <n v="9"/>
    <n v="4"/>
    <n v="4"/>
    <n v="48.67"/>
    <n v="0.44444444444444442"/>
    <x v="2"/>
    <x v="1"/>
  </r>
  <r>
    <m/>
    <m/>
    <x v="1712"/>
    <x v="0"/>
    <s v="0800"/>
    <s v=""/>
    <d v="2025-03-25T00:00:00"/>
    <m/>
    <m/>
    <m/>
    <s v="40001103"/>
    <s v="קרביץ )4791( בעמ"/>
    <s v="510674039"/>
    <s v="3"/>
    <n v="1370.51"/>
    <s v="ILS"/>
    <n v="1370.51"/>
    <n v="99.91"/>
    <n v="1370.51"/>
    <n v="1369.32"/>
    <n v="0"/>
    <s v=""/>
    <x v="1544"/>
    <s v="X"/>
    <n v="0"/>
    <s v="@FM@"/>
    <s v="07"/>
    <s v=""/>
    <s v="305394199"/>
    <s v=""/>
    <s v="אליאנה טננבאום"/>
    <n v="0"/>
    <d v="2025-03-25T00:00:00"/>
    <d v="2025-12-31T00:00:00"/>
    <n v="9"/>
    <n v="4"/>
    <n v="4"/>
    <n v="99.91"/>
    <n v="0.44444444444444442"/>
    <x v="2"/>
    <x v="1"/>
  </r>
  <r>
    <m/>
    <m/>
    <x v="1713"/>
    <x v="0"/>
    <s v="0800"/>
    <s v=""/>
    <d v="2025-03-25T00:00:00"/>
    <m/>
    <m/>
    <m/>
    <s v="40001575"/>
    <s v="קולמוס ביט (2002)  בע&quot;מ"/>
    <s v="513325472"/>
    <s v="3"/>
    <n v="7519.03"/>
    <s v="ILS"/>
    <n v="7519.03"/>
    <n v="0"/>
    <n v="7519.03"/>
    <n v="0"/>
    <n v="7776.63"/>
    <s v=""/>
    <x v="1344"/>
    <s v="X"/>
    <n v="0"/>
    <s v="@FM@"/>
    <s v="07"/>
    <s v=""/>
    <s v="305394199"/>
    <s v=""/>
    <s v="גלעד גור"/>
    <n v="7519.03"/>
    <d v="2025-03-25T00:00:00"/>
    <d v="2025-12-31T00:00:00"/>
    <n v="9"/>
    <n v="4"/>
    <n v="4"/>
    <n v="0"/>
    <n v="0.44444444444444442"/>
    <x v="2"/>
    <x v="1"/>
  </r>
  <r>
    <m/>
    <m/>
    <x v="1714"/>
    <x v="2"/>
    <s v="0800"/>
    <s v=""/>
    <d v="2025-03-25T00:00:00"/>
    <m/>
    <m/>
    <m/>
    <s v="42712114"/>
    <s v="זלוצובר רועי"/>
    <s v="305025447"/>
    <s v="3"/>
    <n v="41300"/>
    <s v="ILS"/>
    <n v="41300"/>
    <n v="0"/>
    <n v="0"/>
    <n v="0"/>
    <n v="41300"/>
    <s v=""/>
    <x v="1545"/>
    <s v=""/>
    <n v="0"/>
    <s v="@FM@"/>
    <s v="23"/>
    <s v="57"/>
    <s v="305394199"/>
    <s v=""/>
    <s v="עדי מרום"/>
    <n v="41300"/>
    <d v="2025-03-25T00:00:00"/>
    <d v="2025-12-31T00:00:00"/>
    <n v="9"/>
    <n v="4"/>
    <n v="4"/>
    <n v="0"/>
    <n v="0.44444444444444442"/>
    <x v="2"/>
    <x v="1"/>
  </r>
  <r>
    <m/>
    <m/>
    <x v="1715"/>
    <x v="0"/>
    <s v="0800"/>
    <s v=""/>
    <d v="2025-03-25T00:00:00"/>
    <m/>
    <m/>
    <m/>
    <s v="40001103"/>
    <s v="קרביץ )4791( בעמ"/>
    <s v="510674039"/>
    <s v="3"/>
    <n v="1211.0999999999999"/>
    <s v="ILS"/>
    <n v="1211.0999999999999"/>
    <n v="89.01"/>
    <n v="1079.06"/>
    <n v="1078.02"/>
    <n v="136.56"/>
    <s v=""/>
    <x v="1546"/>
    <s v="X"/>
    <n v="0"/>
    <s v="@FM@"/>
    <s v="07"/>
    <s v=""/>
    <s v="305394199"/>
    <s v=""/>
    <s v="יוסי ביטון"/>
    <n v="132.04"/>
    <d v="2025-03-25T00:00:00"/>
    <d v="2025-12-31T00:00:00"/>
    <n v="9"/>
    <n v="4"/>
    <n v="4"/>
    <n v="89.01"/>
    <n v="0.44444444444444442"/>
    <x v="2"/>
    <x v="1"/>
  </r>
  <r>
    <m/>
    <m/>
    <x v="1716"/>
    <x v="2"/>
    <s v="0800"/>
    <s v=""/>
    <d v="2025-03-25T00:00:00"/>
    <m/>
    <m/>
    <m/>
    <s v="41035408"/>
    <s v="נוי אסף"/>
    <s v="029419397"/>
    <s v="3"/>
    <n v="9086"/>
    <s v="ILS"/>
    <n v="9086"/>
    <n v="0"/>
    <n v="0"/>
    <n v="0"/>
    <n v="9086"/>
    <s v=""/>
    <x v="1547"/>
    <s v=""/>
    <n v="0"/>
    <s v="@FM@"/>
    <s v="23"/>
    <s v="57"/>
    <s v="305394199"/>
    <s v=""/>
    <s v="נתנאלה בן דוד"/>
    <n v="9086"/>
    <d v="2025-03-25T00:00:00"/>
    <d v="2025-12-31T00:00:00"/>
    <n v="9"/>
    <n v="4"/>
    <n v="4"/>
    <n v="0"/>
    <n v="0.44444444444444442"/>
    <x v="2"/>
    <x v="1"/>
  </r>
  <r>
    <m/>
    <m/>
    <x v="1717"/>
    <x v="0"/>
    <s v="0800"/>
    <s v=""/>
    <d v="2025-03-25T00:00:00"/>
    <m/>
    <m/>
    <m/>
    <s v="40328129"/>
    <s v="ד.מ. )0003( הנדסה בע&quot;מ"/>
    <s v="513228726"/>
    <s v="3"/>
    <n v="8650.32"/>
    <s v="ILS"/>
    <n v="8650.32"/>
    <n v="0"/>
    <n v="0"/>
    <n v="0"/>
    <n v="8220.2800000000007"/>
    <s v=""/>
    <x v="1548"/>
    <s v="X"/>
    <n v="0"/>
    <s v="@FM@"/>
    <s v="07"/>
    <s v=""/>
    <s v="305394199"/>
    <s v=""/>
    <s v="קמר אבו אל הוא"/>
    <n v="8650.32"/>
    <d v="2025-03-25T00:00:00"/>
    <d v="2025-12-31T00:00:00"/>
    <n v="9"/>
    <n v="4"/>
    <n v="4"/>
    <n v="0"/>
    <n v="0.44444444444444442"/>
    <x v="2"/>
    <x v="1"/>
  </r>
  <r>
    <m/>
    <m/>
    <x v="1718"/>
    <x v="0"/>
    <s v="0800"/>
    <s v=""/>
    <d v="2025-03-31T00:00:00"/>
    <m/>
    <m/>
    <m/>
    <s v="40003692"/>
    <s v="טופ-ליין יבוא ושיווק רהיטים בע&quot;מ"/>
    <s v="511613564"/>
    <s v="3"/>
    <n v="792.37"/>
    <s v="ILS"/>
    <n v="792.37"/>
    <n v="0"/>
    <n v="0"/>
    <n v="0"/>
    <n v="850.18"/>
    <s v=""/>
    <x v="1549"/>
    <s v="X"/>
    <n v="0"/>
    <s v="@FM@"/>
    <s v="07"/>
    <s v=""/>
    <s v="305394199"/>
    <s v=""/>
    <s v="בת אל בר"/>
    <n v="792.37"/>
    <d v="2025-03-31T00:00:00"/>
    <d v="2025-12-31T00:00:00"/>
    <n v="9"/>
    <n v="4"/>
    <n v="4"/>
    <n v="0"/>
    <n v="0.44444444444444442"/>
    <x v="2"/>
    <x v="1"/>
  </r>
  <r>
    <m/>
    <m/>
    <x v="1719"/>
    <x v="2"/>
    <s v="0800"/>
    <s v=""/>
    <d v="2025-03-31T00:00:00"/>
    <m/>
    <m/>
    <m/>
    <s v="40001244"/>
    <s v="דנגוט מחשבים בע&quot;מ"/>
    <s v="511398836"/>
    <s v="3"/>
    <n v="2354.23"/>
    <s v="ILS"/>
    <n v="2354.23"/>
    <n v="0"/>
    <n v="2354.23"/>
    <n v="0"/>
    <n v="2161.59"/>
    <s v=""/>
    <x v="1550"/>
    <s v="X"/>
    <n v="0"/>
    <s v="@FM@"/>
    <s v="23"/>
    <s v="57"/>
    <s v="305394199"/>
    <s v=""/>
    <s v="גלעד גור"/>
    <n v="2354.23"/>
    <d v="2025-03-31T00:00:00"/>
    <d v="2025-12-31T00:00:00"/>
    <n v="9"/>
    <n v="4"/>
    <n v="4"/>
    <n v="0"/>
    <n v="0.44444444444444442"/>
    <x v="2"/>
    <x v="1"/>
  </r>
  <r>
    <m/>
    <m/>
    <x v="1720"/>
    <x v="2"/>
    <s v="0800"/>
    <s v=""/>
    <d v="2025-03-31T00:00:00"/>
    <m/>
    <m/>
    <m/>
    <s v="42303434"/>
    <s v="בן דרור משה"/>
    <s v="038117883"/>
    <s v="3"/>
    <n v="20000"/>
    <s v="ILS"/>
    <n v="20000"/>
    <n v="0"/>
    <n v="0"/>
    <n v="0"/>
    <n v="20000"/>
    <s v=""/>
    <x v="1551"/>
    <s v=""/>
    <n v="0"/>
    <s v="@FM@"/>
    <s v="91"/>
    <s v=""/>
    <s v="305394199"/>
    <s v=""/>
    <s v="עדי מרום"/>
    <n v="20000"/>
    <d v="2025-03-31T00:00:00"/>
    <d v="2025-12-31T00:00:00"/>
    <n v="9"/>
    <n v="4"/>
    <n v="4"/>
    <n v="0"/>
    <n v="0.44444444444444442"/>
    <x v="2"/>
    <x v="1"/>
  </r>
  <r>
    <m/>
    <m/>
    <x v="1721"/>
    <x v="2"/>
    <s v="0800"/>
    <s v=""/>
    <d v="2025-03-31T00:00:00"/>
    <m/>
    <m/>
    <m/>
    <s v="40015415"/>
    <s v="בן ארי, פיש, עורכי דין"/>
    <s v="540187135"/>
    <s v="3"/>
    <n v="21000"/>
    <s v="ILS"/>
    <n v="21000"/>
    <n v="0"/>
    <n v="0"/>
    <n v="0"/>
    <n v="21000"/>
    <s v=""/>
    <x v="1552"/>
    <s v=""/>
    <n v="0"/>
    <s v="@FM@"/>
    <s v="91"/>
    <s v=""/>
    <s v="305394199"/>
    <s v=""/>
    <s v="עדי מרום"/>
    <n v="21000"/>
    <d v="2025-03-31T00:00:00"/>
    <d v="2025-12-31T00:00:00"/>
    <n v="9"/>
    <n v="4"/>
    <n v="4"/>
    <n v="0"/>
    <n v="0.44444444444444442"/>
    <x v="2"/>
    <x v="1"/>
  </r>
  <r>
    <m/>
    <m/>
    <x v="1722"/>
    <x v="4"/>
    <s v="0800"/>
    <s v=""/>
    <d v="2025-05-26T00:00:00"/>
    <d v="2024-12-12T00:00:00"/>
    <d v="2027-12-11T00:00:00"/>
    <m/>
    <s v="42900673"/>
    <s v="שחאדה נזיה"/>
    <s v=""/>
    <s v="3"/>
    <n v="36285"/>
    <s v="ILS"/>
    <n v="36285"/>
    <n v="0"/>
    <n v="0"/>
    <n v="0"/>
    <n v="36285"/>
    <s v=""/>
    <x v="1553"/>
    <s v="X"/>
    <n v="0"/>
    <s v="@FM@"/>
    <s v="76"/>
    <s v=""/>
    <s v="305394199"/>
    <s v=""/>
    <s v="לילית ביטון"/>
    <n v="36285"/>
    <d v="2024-12-12T00:00:00"/>
    <d v="2027-12-11T00:00:00"/>
    <n v="35"/>
    <n v="7"/>
    <n v="28"/>
    <n v="0"/>
    <n v="0.2"/>
    <x v="2"/>
    <x v="1"/>
  </r>
  <r>
    <m/>
    <m/>
    <x v="1723"/>
    <x v="4"/>
    <s v="0800"/>
    <s v=""/>
    <d v="2025-04-01T00:00:00"/>
    <m/>
    <m/>
    <m/>
    <s v="41966461"/>
    <s v="יונתן-זמיר טל"/>
    <s v=""/>
    <s v="3"/>
    <n v="24190"/>
    <s v="ILS"/>
    <n v="24190"/>
    <n v="0"/>
    <n v="0"/>
    <n v="0"/>
    <n v="24190"/>
    <s v=""/>
    <x v="1554"/>
    <s v="X"/>
    <n v="0"/>
    <s v="@FM@"/>
    <s v="76"/>
    <s v=""/>
    <s v="305394199"/>
    <s v=""/>
    <s v="נסים גרידי"/>
    <n v="24190"/>
    <d v="2025-04-01T00:00:00"/>
    <d v="2025-12-31T00:00:00"/>
    <n v="8"/>
    <n v="4"/>
    <n v="4"/>
    <n v="0"/>
    <n v="0.5"/>
    <x v="1"/>
    <x v="1"/>
  </r>
  <r>
    <m/>
    <m/>
    <x v="1724"/>
    <x v="2"/>
    <s v="0800"/>
    <s v=""/>
    <d v="2025-04-06T00:00:00"/>
    <m/>
    <m/>
    <m/>
    <s v="40303819"/>
    <s v="מרכז סיוע לנפגעות אונס ותקיפה מינית"/>
    <s v=""/>
    <s v="3"/>
    <n v="1601.03"/>
    <s v="ILS"/>
    <n v="1601.03"/>
    <n v="0"/>
    <n v="0"/>
    <n v="0"/>
    <n v="1601.03"/>
    <s v=""/>
    <x v="1518"/>
    <s v=""/>
    <n v="0"/>
    <s v="@FM@"/>
    <s v="23"/>
    <s v="57"/>
    <s v="305394199"/>
    <s v="  1,601.03"/>
    <s v=""/>
    <n v="1601.03"/>
    <d v="2025-04-06T00:00:00"/>
    <d v="2025-12-31T00:00:00"/>
    <n v="8"/>
    <n v="3"/>
    <n v="4"/>
    <n v="0"/>
    <n v="0.375"/>
    <x v="2"/>
    <x v="1"/>
  </r>
  <r>
    <m/>
    <m/>
    <x v="1725"/>
    <x v="0"/>
    <s v="0800"/>
    <s v=""/>
    <d v="2025-04-28T00:00:00"/>
    <m/>
    <m/>
    <m/>
    <s v="40001103"/>
    <s v="קרביץ )4791( בעמ"/>
    <s v="510674039"/>
    <s v="3"/>
    <n v="11781.38"/>
    <s v="ILS"/>
    <n v="11781.38"/>
    <n v="0"/>
    <n v="0"/>
    <n v="0"/>
    <n v="12185.04"/>
    <s v=""/>
    <x v="1225"/>
    <s v="X"/>
    <n v="0"/>
    <s v="@FM@"/>
    <s v="07"/>
    <s v=""/>
    <s v="305394199"/>
    <s v=""/>
    <s v="גלעד גור"/>
    <n v="11781.38"/>
    <d v="2025-04-28T00:00:00"/>
    <d v="2025-12-31T00:00:00"/>
    <n v="8"/>
    <n v="3"/>
    <n v="4"/>
    <n v="0"/>
    <n v="0.375"/>
    <x v="2"/>
    <x v="1"/>
  </r>
  <r>
    <m/>
    <m/>
    <x v="1726"/>
    <x v="0"/>
    <s v="0800"/>
    <s v=""/>
    <d v="2025-04-28T00:00:00"/>
    <m/>
    <m/>
    <m/>
    <s v="40001103"/>
    <s v="קרביץ )4791( בעמ"/>
    <s v="510674039"/>
    <s v="3"/>
    <n v="2687.04"/>
    <s v="ILS"/>
    <n v="2687.04"/>
    <n v="0"/>
    <n v="0"/>
    <n v="0"/>
    <n v="2779.11"/>
    <s v=""/>
    <x v="1555"/>
    <s v="X"/>
    <n v="0"/>
    <s v="@FM@"/>
    <s v="07"/>
    <s v=""/>
    <s v="305394199"/>
    <s v=""/>
    <s v="יוסי ביטון"/>
    <n v="2687.04"/>
    <d v="2025-04-28T00:00:00"/>
    <d v="2025-12-31T00:00:00"/>
    <n v="8"/>
    <n v="3"/>
    <n v="4"/>
    <n v="0"/>
    <n v="0.375"/>
    <x v="2"/>
    <x v="1"/>
  </r>
  <r>
    <m/>
    <m/>
    <x v="1727"/>
    <x v="0"/>
    <s v="0800"/>
    <s v=""/>
    <d v="2025-04-06T00:00:00"/>
    <m/>
    <m/>
    <m/>
    <s v="40001103"/>
    <s v="קרביץ )4791( בעמ"/>
    <s v="510674039"/>
    <s v="3"/>
    <n v="3243.1"/>
    <s v="ILS"/>
    <n v="3243.1"/>
    <n v="98.29"/>
    <n v="3187.59"/>
    <n v="3187.6"/>
    <n v="57.41"/>
    <s v=""/>
    <x v="1556"/>
    <s v="X"/>
    <n v="0"/>
    <s v="@FM@"/>
    <s v="07"/>
    <s v=""/>
    <s v="305394199"/>
    <s v=""/>
    <s v="אליאנה טננבאום"/>
    <n v="55.51"/>
    <d v="2025-04-06T00:00:00"/>
    <d v="2025-12-31T00:00:00"/>
    <n v="8"/>
    <n v="3"/>
    <n v="4"/>
    <n v="98.29"/>
    <n v="0.375"/>
    <x v="2"/>
    <x v="1"/>
  </r>
  <r>
    <m/>
    <m/>
    <x v="1728"/>
    <x v="0"/>
    <s v="0800"/>
    <s v=""/>
    <d v="2025-04-06T00:00:00"/>
    <m/>
    <m/>
    <m/>
    <s v="40001103"/>
    <s v="קרביץ )4791( בעמ"/>
    <s v="510674039"/>
    <s v="3"/>
    <n v="1599.18"/>
    <s v="ILS"/>
    <n v="1599.18"/>
    <n v="42.17"/>
    <n v="674.34"/>
    <n v="674.33"/>
    <n v="956.52"/>
    <s v=""/>
    <x v="1430"/>
    <s v="X"/>
    <n v="0"/>
    <s v="@FM@"/>
    <s v="07"/>
    <s v=""/>
    <s v="305394199"/>
    <s v=""/>
    <s v="יוסי ביטון"/>
    <n v="924.84"/>
    <d v="2025-04-06T00:00:00"/>
    <d v="2025-12-31T00:00:00"/>
    <n v="8"/>
    <n v="3"/>
    <n v="4"/>
    <n v="42.17"/>
    <n v="0.375"/>
    <x v="2"/>
    <x v="1"/>
  </r>
  <r>
    <m/>
    <m/>
    <x v="1729"/>
    <x v="0"/>
    <s v="0800"/>
    <s v=""/>
    <d v="2025-04-06T00:00:00"/>
    <m/>
    <m/>
    <m/>
    <s v="40001103"/>
    <s v="קרביץ )4791( בעמ"/>
    <s v="510674039"/>
    <s v="3"/>
    <n v="1205.3800000000001"/>
    <s v="ILS"/>
    <n v="1205.3800000000001"/>
    <n v="97.96"/>
    <n v="1205.3800000000001"/>
    <n v="1180.8"/>
    <n v="0"/>
    <s v=""/>
    <x v="1557"/>
    <s v="X"/>
    <n v="0"/>
    <s v="@FM@"/>
    <s v="07"/>
    <s v=""/>
    <s v="305394199"/>
    <s v=""/>
    <s v="יהודית שטייגנברגר"/>
    <n v="0"/>
    <d v="2025-04-06T00:00:00"/>
    <d v="2025-12-31T00:00:00"/>
    <n v="8"/>
    <n v="3"/>
    <n v="4"/>
    <n v="97.96"/>
    <n v="0.375"/>
    <x v="2"/>
    <x v="1"/>
  </r>
  <r>
    <m/>
    <m/>
    <x v="1730"/>
    <x v="0"/>
    <s v="0800"/>
    <s v=""/>
    <d v="2025-04-06T00:00:00"/>
    <m/>
    <m/>
    <m/>
    <s v="40001103"/>
    <s v="קרביץ )4791( בעמ"/>
    <s v="510674039"/>
    <s v="3"/>
    <n v="1825.92"/>
    <s v="ILS"/>
    <n v="1825.92"/>
    <n v="94.3"/>
    <n v="1721.78"/>
    <n v="1721.76"/>
    <n v="107.71"/>
    <s v=""/>
    <x v="1558"/>
    <s v="X"/>
    <n v="0"/>
    <s v="@FM@"/>
    <s v="07"/>
    <s v=""/>
    <s v="305394199"/>
    <s v=""/>
    <s v="שלומית גל"/>
    <n v="104.14"/>
    <d v="2025-04-06T00:00:00"/>
    <d v="2025-12-31T00:00:00"/>
    <n v="8"/>
    <n v="3"/>
    <n v="4"/>
    <n v="94.3"/>
    <n v="0.375"/>
    <x v="2"/>
    <x v="1"/>
  </r>
  <r>
    <m/>
    <m/>
    <x v="1731"/>
    <x v="2"/>
    <s v="0800"/>
    <s v=""/>
    <d v="2025-04-06T00:00:00"/>
    <m/>
    <m/>
    <m/>
    <s v="42305322"/>
    <s v="קורן רוית רבקה"/>
    <s v="052704368"/>
    <s v="3"/>
    <n v="1018.26"/>
    <s v="ILS"/>
    <n v="1018.26"/>
    <n v="0"/>
    <n v="0"/>
    <n v="0"/>
    <n v="1018.26"/>
    <s v=""/>
    <x v="1518"/>
    <s v=""/>
    <n v="0"/>
    <s v="@FM@"/>
    <s v="23"/>
    <s v="57"/>
    <s v="305394199"/>
    <s v="862.93"/>
    <s v=""/>
    <n v="1018.26"/>
    <d v="2025-04-06T00:00:00"/>
    <d v="2025-12-31T00:00:00"/>
    <n v="8"/>
    <n v="3"/>
    <n v="4"/>
    <n v="0"/>
    <n v="0.375"/>
    <x v="2"/>
    <x v="1"/>
  </r>
  <r>
    <m/>
    <m/>
    <x v="1732"/>
    <x v="2"/>
    <s v="0800"/>
    <s v=""/>
    <d v="2025-04-06T00:00:00"/>
    <m/>
    <m/>
    <m/>
    <s v="42898082"/>
    <s v="ליברמן קובי גבריאלה"/>
    <s v="029587300"/>
    <s v="3"/>
    <n v="1961.76"/>
    <s v="ILS"/>
    <n v="1961.76"/>
    <n v="0"/>
    <n v="0"/>
    <n v="0"/>
    <n v="1961.76"/>
    <s v=""/>
    <x v="1518"/>
    <s v=""/>
    <n v="0"/>
    <s v="@FM@"/>
    <s v="23"/>
    <s v="57"/>
    <s v="305394199"/>
    <s v="  1,662.51"/>
    <s v=""/>
    <n v="1961.76"/>
    <d v="2025-04-06T00:00:00"/>
    <d v="2025-12-31T00:00:00"/>
    <n v="8"/>
    <n v="3"/>
    <n v="4"/>
    <n v="0"/>
    <n v="0.375"/>
    <x v="2"/>
    <x v="1"/>
  </r>
  <r>
    <m/>
    <m/>
    <x v="1733"/>
    <x v="0"/>
    <s v="0800"/>
    <s v=""/>
    <d v="2025-04-28T00:00:00"/>
    <m/>
    <m/>
    <m/>
    <s v="40001103"/>
    <s v="קרביץ )4791( בעמ"/>
    <s v="510674039"/>
    <s v="3"/>
    <n v="6206.02"/>
    <s v="ILS"/>
    <n v="6206.02"/>
    <n v="0"/>
    <n v="0"/>
    <n v="0"/>
    <n v="6418.64"/>
    <s v=""/>
    <x v="1559"/>
    <s v="X"/>
    <n v="0"/>
    <s v="@FM@"/>
    <s v="07"/>
    <s v=""/>
    <s v="305394199"/>
    <s v=""/>
    <s v="לי רון אמסלם"/>
    <n v="6206.02"/>
    <d v="2025-04-28T00:00:00"/>
    <d v="2025-12-31T00:00:00"/>
    <n v="8"/>
    <n v="3"/>
    <n v="4"/>
    <n v="0"/>
    <n v="0.375"/>
    <x v="2"/>
    <x v="1"/>
  </r>
  <r>
    <m/>
    <m/>
    <x v="1734"/>
    <x v="0"/>
    <s v="0800"/>
    <s v=""/>
    <d v="2025-04-08T00:00:00"/>
    <m/>
    <m/>
    <m/>
    <s v="40001575"/>
    <s v="קולמוס ביט (2002)  בע&quot;מ"/>
    <s v="513325472"/>
    <s v="3"/>
    <n v="1242.6199999999999"/>
    <s v="ILS"/>
    <n v="1242.6199999999999"/>
    <n v="0"/>
    <n v="0"/>
    <n v="0"/>
    <n v="1285.2"/>
    <s v=""/>
    <x v="1560"/>
    <s v="X"/>
    <n v="0"/>
    <s v="@FM@"/>
    <s v="07"/>
    <s v=""/>
    <s v="305394199"/>
    <s v=""/>
    <s v="אורטל מויאל"/>
    <n v="1242.6199999999999"/>
    <d v="2025-04-08T00:00:00"/>
    <d v="2025-12-31T00:00:00"/>
    <n v="8"/>
    <n v="3"/>
    <n v="4"/>
    <n v="0"/>
    <n v="0.375"/>
    <x v="2"/>
    <x v="1"/>
  </r>
  <r>
    <m/>
    <m/>
    <x v="1735"/>
    <x v="0"/>
    <s v="0800"/>
    <s v=""/>
    <d v="2025-04-0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561"/>
    <s v="X"/>
    <n v="0"/>
    <s v="@FM@"/>
    <s v="07"/>
    <s v=""/>
    <s v="305394199"/>
    <s v=""/>
    <s v="קמר אבו אל הוא"/>
    <n v="932.2"/>
    <d v="2025-04-08T00:00:00"/>
    <d v="2025-12-31T00:00:00"/>
    <n v="8"/>
    <n v="3"/>
    <n v="4"/>
    <n v="0"/>
    <n v="0.375"/>
    <x v="2"/>
    <x v="1"/>
  </r>
  <r>
    <m/>
    <m/>
    <x v="1736"/>
    <x v="0"/>
    <s v="0800"/>
    <s v=""/>
    <d v="2025-04-08T00:00:00"/>
    <m/>
    <m/>
    <m/>
    <s v="40376926"/>
    <s v="ברורמן עדנה"/>
    <s v="028900124"/>
    <s v="3"/>
    <n v="667.88"/>
    <s v="ILS"/>
    <n v="667.88"/>
    <n v="0"/>
    <n v="0"/>
    <n v="0"/>
    <n v="667.88"/>
    <s v=""/>
    <x v="1562"/>
    <s v=""/>
    <n v="0"/>
    <s v="@FM@"/>
    <s v="23"/>
    <s v="57"/>
    <s v="305394199"/>
    <s v=""/>
    <s v="יוסי ביטון"/>
    <n v="667.88"/>
    <d v="2025-04-08T00:00:00"/>
    <d v="2025-12-31T00:00:00"/>
    <n v="8"/>
    <n v="3"/>
    <n v="4"/>
    <n v="0"/>
    <n v="0.375"/>
    <x v="2"/>
    <x v="1"/>
  </r>
  <r>
    <m/>
    <m/>
    <x v="1737"/>
    <x v="2"/>
    <s v="0800"/>
    <s v=""/>
    <d v="2025-04-20T00:00:00"/>
    <m/>
    <m/>
    <m/>
    <s v="41442417"/>
    <s v="סונגו אורטל"/>
    <s v="300639333"/>
    <s v="3"/>
    <n v="4956"/>
    <s v="ILS"/>
    <n v="4956"/>
    <n v="0"/>
    <n v="0"/>
    <n v="0"/>
    <n v="4956"/>
    <s v=""/>
    <x v="1563"/>
    <s v=""/>
    <n v="0"/>
    <s v="@FM@"/>
    <s v="23"/>
    <s v="57"/>
    <s v="305394199"/>
    <s v=""/>
    <s v="ניר הרוש"/>
    <n v="4956"/>
    <d v="2025-04-20T00:00:00"/>
    <d v="2025-12-31T00:00:00"/>
    <n v="8"/>
    <n v="3"/>
    <n v="4"/>
    <n v="0"/>
    <n v="0.375"/>
    <x v="2"/>
    <x v="1"/>
  </r>
  <r>
    <m/>
    <m/>
    <x v="1738"/>
    <x v="2"/>
    <s v="0800"/>
    <s v=""/>
    <d v="2025-04-20T00:00:00"/>
    <m/>
    <m/>
    <m/>
    <s v="40004851"/>
    <s v="שמש משה פרוייקטים מיוחדים בע&quot;מ"/>
    <s v="512382961"/>
    <s v="3"/>
    <n v="18526"/>
    <s v="ILS"/>
    <n v="18526"/>
    <n v="0"/>
    <n v="0"/>
    <n v="0"/>
    <n v="18526"/>
    <s v=""/>
    <x v="1564"/>
    <s v=""/>
    <n v="0"/>
    <s v="@FM@"/>
    <s v="23"/>
    <s v="57"/>
    <s v="305394199"/>
    <s v=""/>
    <s v="רפי אזרך"/>
    <n v="18526"/>
    <d v="2025-04-20T00:00:00"/>
    <d v="2025-12-31T00:00:00"/>
    <n v="8"/>
    <n v="3"/>
    <n v="4"/>
    <n v="0"/>
    <n v="0.375"/>
    <x v="2"/>
    <x v="1"/>
  </r>
  <r>
    <m/>
    <m/>
    <x v="1739"/>
    <x v="2"/>
    <s v="0800"/>
    <s v=""/>
    <d v="2025-04-21T00:00:00"/>
    <m/>
    <m/>
    <m/>
    <s v="42049396"/>
    <s v="ז'יטניצקי צדוק אריאל"/>
    <s v="037203346"/>
    <s v="3"/>
    <n v="48380"/>
    <s v="ILS"/>
    <n v="48380"/>
    <n v="32.5"/>
    <n v="15723.51"/>
    <n v="15723.51"/>
    <n v="32656.49"/>
    <s v=""/>
    <x v="1565"/>
    <s v="X"/>
    <n v="0"/>
    <s v="@FM@"/>
    <s v="76"/>
    <s v=""/>
    <s v="305394199"/>
    <s v=" 27,675.00"/>
    <s v="נסים גרידי"/>
    <n v="32656.49"/>
    <d v="2025-04-21T00:00:00"/>
    <d v="2025-12-31T00:00:00"/>
    <n v="8"/>
    <n v="3"/>
    <n v="4"/>
    <n v="32.5"/>
    <n v="0.375"/>
    <x v="2"/>
    <x v="1"/>
  </r>
  <r>
    <m/>
    <m/>
    <x v="1740"/>
    <x v="2"/>
    <s v="0800"/>
    <s v=""/>
    <d v="2025-04-22T00:00:00"/>
    <m/>
    <m/>
    <m/>
    <s v="40963671"/>
    <s v="קנטור ויאצ'סלב"/>
    <s v="307802371"/>
    <s v="3"/>
    <n v="4484"/>
    <s v="ILS"/>
    <n v="4484"/>
    <n v="0"/>
    <n v="0"/>
    <n v="0"/>
    <n v="4484"/>
    <s v=""/>
    <x v="1566"/>
    <s v=""/>
    <n v="0"/>
    <s v="@FM@"/>
    <s v="23"/>
    <s v="57"/>
    <s v="305394199"/>
    <s v=""/>
    <s v="רפי אזרך"/>
    <n v="4484"/>
    <d v="2025-04-22T00:00:00"/>
    <d v="2025-12-31T00:00:00"/>
    <n v="8"/>
    <n v="3"/>
    <n v="4"/>
    <n v="0"/>
    <n v="0.375"/>
    <x v="2"/>
    <x v="1"/>
  </r>
  <r>
    <m/>
    <m/>
    <x v="1741"/>
    <x v="1"/>
    <s v="0800"/>
    <s v=""/>
    <d v="2025-04-22T00:00:00"/>
    <d v="2025-01-01T00:00:00"/>
    <d v="2026-12-31T00:00:00"/>
    <m/>
    <s v="40005144"/>
    <s v="ג'י וואן טכנולוגיות מיגון בע&quot;מ"/>
    <s v="520039306"/>
    <s v="3"/>
    <n v="41890"/>
    <s v="ILS"/>
    <n v="41890"/>
    <n v="0"/>
    <n v="0"/>
    <n v="0"/>
    <n v="41890"/>
    <s v=""/>
    <x v="1567"/>
    <s v=""/>
    <n v="0"/>
    <s v="@FM@"/>
    <s v="23"/>
    <s v="57"/>
    <s v="305394199"/>
    <s v=""/>
    <s v="אביעד רהב"/>
    <n v="41890"/>
    <d v="2025-01-01T00:00:00"/>
    <d v="2026-12-31T00:00:00"/>
    <n v="23"/>
    <n v="7"/>
    <n v="16"/>
    <n v="0"/>
    <n v="0.30434782608695654"/>
    <x v="2"/>
    <x v="1"/>
  </r>
  <r>
    <m/>
    <m/>
    <x v="1742"/>
    <x v="2"/>
    <s v="0800"/>
    <s v=""/>
    <d v="2025-04-23T00:00:00"/>
    <m/>
    <m/>
    <m/>
    <s v="41625460"/>
    <s v="מטווחי הצפון ק.א בע&quot;מ"/>
    <s v="515866465"/>
    <s v="3"/>
    <n v="4920.6000000000004"/>
    <s v="ILS"/>
    <n v="4920.6000000000004"/>
    <n v="0"/>
    <n v="0"/>
    <n v="0"/>
    <n v="4920.6000000000004"/>
    <s v=""/>
    <x v="1568"/>
    <s v=""/>
    <n v="0"/>
    <s v="@FM@"/>
    <s v="23"/>
    <s v="57"/>
    <s v="305394199"/>
    <s v=""/>
    <s v="רפי אזרך"/>
    <n v="4920.6000000000004"/>
    <d v="2025-04-23T00:00:00"/>
    <d v="2025-12-31T00:00:00"/>
    <n v="8"/>
    <n v="3"/>
    <n v="4"/>
    <n v="0"/>
    <n v="0.375"/>
    <x v="2"/>
    <x v="1"/>
  </r>
  <r>
    <m/>
    <m/>
    <x v="1743"/>
    <x v="2"/>
    <s v="0800"/>
    <s v=""/>
    <d v="2025-04-23T00:00:00"/>
    <m/>
    <m/>
    <m/>
    <s v="40003692"/>
    <s v="טופ-ליין יבוא ושיווק רהיטים בע&quot;מ"/>
    <s v="511613564"/>
    <s v="3"/>
    <n v="4991.3999999999996"/>
    <s v="ILS"/>
    <n v="4991.3999999999996"/>
    <n v="0"/>
    <n v="0"/>
    <n v="0"/>
    <n v="4991.3999999999996"/>
    <s v=""/>
    <x v="1569"/>
    <s v=""/>
    <n v="0"/>
    <s v="@FM@"/>
    <s v="23"/>
    <s v="57"/>
    <s v="305394199"/>
    <s v=""/>
    <s v="אליאנה טננבאום"/>
    <n v="4991.3999999999996"/>
    <d v="2025-04-23T00:00:00"/>
    <d v="2025-12-31T00:00:00"/>
    <n v="8"/>
    <n v="3"/>
    <n v="4"/>
    <n v="0"/>
    <n v="0.375"/>
    <x v="2"/>
    <x v="1"/>
  </r>
  <r>
    <m/>
    <m/>
    <x v="1744"/>
    <x v="2"/>
    <s v="0800"/>
    <s v=""/>
    <d v="2025-04-23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x v="1570"/>
    <s v=""/>
    <n v="0"/>
    <s v="@FM@"/>
    <s v="85"/>
    <s v=""/>
    <s v="305394199"/>
    <s v=""/>
    <s v="קמר אבו אל הוא"/>
    <n v="352.8"/>
    <d v="2025-04-23T00:00:00"/>
    <d v="2025-12-31T00:00:00"/>
    <n v="8"/>
    <n v="3"/>
    <n v="4"/>
    <n v="0"/>
    <n v="0.375"/>
    <x v="2"/>
    <x v="1"/>
  </r>
  <r>
    <m/>
    <m/>
    <x v="1745"/>
    <x v="2"/>
    <s v="0800"/>
    <s v=""/>
    <d v="2025-04-24T00:00:00"/>
    <m/>
    <m/>
    <m/>
    <s v="40000885"/>
    <s v="צחובוי אילן"/>
    <s v="050719913"/>
    <s v="3"/>
    <n v="2124"/>
    <s v="ILS"/>
    <n v="2124"/>
    <n v="0"/>
    <n v="0"/>
    <n v="0"/>
    <n v="2124"/>
    <s v=""/>
    <x v="1571"/>
    <s v=""/>
    <n v="0"/>
    <s v="@FM@"/>
    <s v="23"/>
    <s v="57"/>
    <s v="305394199"/>
    <s v=""/>
    <s v="רפי אזרך"/>
    <n v="2124"/>
    <d v="2025-04-24T00:00:00"/>
    <d v="2025-12-31T00:00:00"/>
    <n v="8"/>
    <n v="3"/>
    <n v="4"/>
    <n v="0"/>
    <n v="0.375"/>
    <x v="2"/>
    <x v="1"/>
  </r>
  <r>
    <m/>
    <m/>
    <x v="1746"/>
    <x v="2"/>
    <s v="0800"/>
    <s v=""/>
    <d v="2025-04-27T00:00:00"/>
    <m/>
    <m/>
    <m/>
    <s v="40001165"/>
    <s v="בינת יישום מערכות בע&quot;מ"/>
    <s v="511012866"/>
    <s v="3"/>
    <n v="9973.36"/>
    <s v="ILS"/>
    <n v="9973.36"/>
    <n v="0"/>
    <n v="0"/>
    <n v="0"/>
    <n v="9973.36"/>
    <s v=""/>
    <x v="1572"/>
    <s v=""/>
    <n v="0"/>
    <s v="@FM@"/>
    <s v="23"/>
    <s v="57"/>
    <s v="305394199"/>
    <s v=""/>
    <s v="ניר הרוש"/>
    <n v="9973.36"/>
    <d v="2025-04-27T00:00:00"/>
    <d v="2025-12-31T00:00:00"/>
    <n v="8"/>
    <n v="3"/>
    <n v="4"/>
    <n v="0"/>
    <n v="0.375"/>
    <x v="2"/>
    <x v="1"/>
  </r>
  <r>
    <m/>
    <m/>
    <x v="1747"/>
    <x v="0"/>
    <s v="0800"/>
    <s v=""/>
    <d v="2025-04-27T00:00:00"/>
    <m/>
    <m/>
    <m/>
    <s v="40001575"/>
    <s v="קולמוס ביט (2002)  בע&quot;מ"/>
    <s v="513325472"/>
    <s v="3"/>
    <n v="5472.03"/>
    <s v="ILS"/>
    <n v="5472.03"/>
    <n v="0"/>
    <n v="0"/>
    <n v="0"/>
    <n v="3193.71"/>
    <s v=""/>
    <x v="1573"/>
    <s v="X"/>
    <n v="0"/>
    <s v="@FM@"/>
    <s v="07"/>
    <s v=""/>
    <s v="305394199"/>
    <s v=""/>
    <s v="לי רון אמסלם"/>
    <n v="3039.99"/>
    <d v="2025-04-27T00:00:00"/>
    <d v="2025-12-31T00:00:00"/>
    <n v="8"/>
    <n v="3"/>
    <n v="4"/>
    <n v="0"/>
    <n v="0.375"/>
    <x v="2"/>
    <x v="1"/>
  </r>
  <r>
    <m/>
    <m/>
    <x v="1748"/>
    <x v="0"/>
    <s v="0800"/>
    <s v=""/>
    <d v="2025-04-27T00:00:00"/>
    <m/>
    <m/>
    <m/>
    <s v="40003692"/>
    <s v="טופ-ליין יבוא ושיווק רהיטים בע&quot;מ"/>
    <s v="511613564"/>
    <s v="3"/>
    <n v="3811.4"/>
    <s v="ILS"/>
    <n v="3811.4"/>
    <n v="0"/>
    <n v="0"/>
    <n v="0"/>
    <n v="4089.48"/>
    <s v=""/>
    <x v="1574"/>
    <s v="X"/>
    <n v="0"/>
    <s v="@FM@"/>
    <s v="07"/>
    <s v=""/>
    <s v="305394199"/>
    <s v=""/>
    <s v="בריג'יט ברונשטיין"/>
    <n v="3811.4"/>
    <d v="2025-04-27T00:00:00"/>
    <d v="2025-12-31T00:00:00"/>
    <n v="8"/>
    <n v="3"/>
    <n v="4"/>
    <n v="0"/>
    <n v="0.375"/>
    <x v="2"/>
    <x v="1"/>
  </r>
  <r>
    <m/>
    <m/>
    <x v="1749"/>
    <x v="0"/>
    <s v="0800"/>
    <s v=""/>
    <d v="2025-04-28T00:00:00"/>
    <m/>
    <m/>
    <m/>
    <s v="10000173"/>
    <s v="המדפיס הממשלתי"/>
    <s v=""/>
    <s v="3"/>
    <n v="6175"/>
    <s v="ILS"/>
    <n v="6175"/>
    <n v="0"/>
    <n v="0"/>
    <n v="0"/>
    <n v="6175"/>
    <s v=""/>
    <x v="1575"/>
    <s v=""/>
    <n v="0"/>
    <s v="@FM@"/>
    <s v="85"/>
    <s v=""/>
    <s v="305394199"/>
    <s v=""/>
    <s v="לימור ניזרי"/>
    <n v="6175"/>
    <d v="2025-04-28T00:00:00"/>
    <d v="2025-12-31T00:00:00"/>
    <n v="8"/>
    <n v="3"/>
    <n v="4"/>
    <n v="0"/>
    <n v="0.375"/>
    <x v="2"/>
    <x v="1"/>
  </r>
  <r>
    <m/>
    <m/>
    <x v="1750"/>
    <x v="0"/>
    <s v="0800"/>
    <s v=""/>
    <d v="2025-04-28T00:00:00"/>
    <m/>
    <m/>
    <m/>
    <s v="40003734"/>
    <s v="חב המשקם לתעסוקת קשישים ובעלי כושר"/>
    <s v="510355720"/>
    <s v="3"/>
    <n v="24426"/>
    <s v="ILS"/>
    <n v="24426"/>
    <n v="0"/>
    <n v="0"/>
    <n v="0"/>
    <n v="24426"/>
    <s v=""/>
    <x v="1576"/>
    <s v=""/>
    <n v="0"/>
    <s v="@FM@"/>
    <s v="23"/>
    <s v="10"/>
    <s v="305394199"/>
    <s v=""/>
    <s v="יוסי ביטון"/>
    <n v="24426"/>
    <d v="2025-04-28T00:00:00"/>
    <d v="2025-12-31T00:00:00"/>
    <n v="8"/>
    <n v="3"/>
    <n v="4"/>
    <n v="0"/>
    <n v="0.375"/>
    <x v="2"/>
    <x v="1"/>
  </r>
  <r>
    <m/>
    <m/>
    <x v="1751"/>
    <x v="2"/>
    <s v="0800"/>
    <s v=""/>
    <d v="2025-04-28T00:00:00"/>
    <m/>
    <m/>
    <m/>
    <s v="40007031"/>
    <s v="המרכז הבריאותי ד.ע. בע&quot;מ"/>
    <s v="511363582"/>
    <s v="3"/>
    <n v="404.94"/>
    <s v="ILS"/>
    <n v="404.94"/>
    <n v="0"/>
    <n v="0"/>
    <n v="0"/>
    <n v="404.94"/>
    <s v=""/>
    <x v="1577"/>
    <s v=""/>
    <n v="0"/>
    <s v="@FM@"/>
    <s v="23"/>
    <s v="57"/>
    <s v="305394199"/>
    <s v=""/>
    <s v="רבקה פרנסה"/>
    <n v="404.94"/>
    <d v="2025-04-28T00:00:00"/>
    <d v="2025-12-31T00:00:00"/>
    <n v="8"/>
    <n v="3"/>
    <n v="4"/>
    <n v="0"/>
    <n v="0.375"/>
    <x v="2"/>
    <x v="1"/>
  </r>
  <r>
    <m/>
    <m/>
    <x v="1752"/>
    <x v="0"/>
    <s v="0800"/>
    <s v=""/>
    <d v="2025-04-28T00:00:00"/>
    <m/>
    <m/>
    <m/>
    <s v="40001103"/>
    <s v="קרביץ )4791( בעמ"/>
    <s v="510674039"/>
    <s v="3"/>
    <n v="4007.44"/>
    <s v="ILS"/>
    <n v="4007.44"/>
    <n v="0"/>
    <n v="0"/>
    <n v="0"/>
    <n v="4144.74"/>
    <s v=""/>
    <x v="1578"/>
    <s v="X"/>
    <n v="0"/>
    <s v="@FM@"/>
    <s v="07"/>
    <s v=""/>
    <s v="305394199"/>
    <s v=""/>
    <s v="רבקה פרנסה"/>
    <n v="4007.44"/>
    <d v="2025-04-28T00:00:00"/>
    <d v="2025-12-31T00:00:00"/>
    <n v="8"/>
    <n v="3"/>
    <n v="4"/>
    <n v="0"/>
    <n v="0.375"/>
    <x v="2"/>
    <x v="1"/>
  </r>
  <r>
    <m/>
    <m/>
    <x v="1753"/>
    <x v="2"/>
    <s v="0800"/>
    <s v=""/>
    <d v="2025-04-29T00:00:00"/>
    <m/>
    <m/>
    <m/>
    <s v="41342765"/>
    <s v="גבאי יעקב רן"/>
    <s v="027850130"/>
    <s v="3"/>
    <n v="2832"/>
    <s v="ILS"/>
    <n v="2832"/>
    <n v="0"/>
    <n v="0"/>
    <n v="0"/>
    <n v="2832"/>
    <s v=""/>
    <x v="1579"/>
    <s v=""/>
    <n v="0"/>
    <s v="@FM@"/>
    <s v="23"/>
    <s v="57"/>
    <s v="305394199"/>
    <s v=""/>
    <s v="רפי אזרך"/>
    <n v="2832"/>
    <d v="2025-04-29T00:00:00"/>
    <d v="2025-12-31T00:00:00"/>
    <n v="8"/>
    <n v="3"/>
    <n v="4"/>
    <n v="0"/>
    <n v="0.375"/>
    <x v="2"/>
    <x v="1"/>
  </r>
  <r>
    <m/>
    <m/>
    <x v="1754"/>
    <x v="2"/>
    <s v="0800"/>
    <s v=""/>
    <d v="2025-04-29T00:00:00"/>
    <m/>
    <m/>
    <m/>
    <s v="41034159"/>
    <s v="טי סי אס - מערכות תקשורת משיבים בע&quot;"/>
    <s v="511973471"/>
    <s v="3"/>
    <n v="531"/>
    <s v="ILS"/>
    <n v="531"/>
    <n v="0"/>
    <n v="0"/>
    <n v="0"/>
    <n v="531"/>
    <s v=""/>
    <x v="1580"/>
    <s v=""/>
    <n v="0"/>
    <s v="@FM@"/>
    <s v="23"/>
    <s v="57"/>
    <s v="305394199"/>
    <s v=""/>
    <s v="ניר הרוש"/>
    <n v="531"/>
    <d v="2025-04-29T00:00:00"/>
    <d v="2025-12-31T00:00:00"/>
    <n v="8"/>
    <n v="3"/>
    <n v="4"/>
    <n v="0"/>
    <n v="0.375"/>
    <x v="2"/>
    <x v="1"/>
  </r>
  <r>
    <m/>
    <m/>
    <x v="1755"/>
    <x v="2"/>
    <s v="0800"/>
    <s v=""/>
    <d v="2025-04-29T00:00:00"/>
    <m/>
    <m/>
    <m/>
    <s v="42814405"/>
    <s v="נשק הצפון האקדמיה לאבטחה ולחימה בע&quot;"/>
    <s v="516612504"/>
    <s v="3"/>
    <n v="4897"/>
    <s v="ILS"/>
    <n v="4897"/>
    <n v="0"/>
    <n v="0"/>
    <n v="0"/>
    <n v="4897"/>
    <s v=""/>
    <x v="1581"/>
    <s v=""/>
    <n v="0"/>
    <s v="@FM@"/>
    <s v="23"/>
    <s v="57"/>
    <s v="305394199"/>
    <s v=""/>
    <s v="רפי אזרך"/>
    <n v="4897"/>
    <d v="2025-04-29T00:00:00"/>
    <d v="2025-12-31T00:00:00"/>
    <n v="8"/>
    <n v="3"/>
    <n v="4"/>
    <n v="0"/>
    <n v="0.375"/>
    <x v="2"/>
    <x v="1"/>
  </r>
  <r>
    <m/>
    <m/>
    <x v="1756"/>
    <x v="0"/>
    <s v="0800"/>
    <s v=""/>
    <d v="2025-05-18T00:00:00"/>
    <m/>
    <m/>
    <m/>
    <s v="40001103"/>
    <s v="קרביץ )4791( בעמ"/>
    <s v="510674039"/>
    <s v="3"/>
    <n v="3182.58"/>
    <s v="ILS"/>
    <n v="3182.58"/>
    <n v="0"/>
    <n v="0"/>
    <n v="0"/>
    <n v="3291.59"/>
    <s v=""/>
    <x v="1582"/>
    <s v="X"/>
    <n v="0"/>
    <s v="@FM@"/>
    <s v="07"/>
    <s v=""/>
    <s v="305394199"/>
    <s v=""/>
    <s v="נדים ח'ניפס"/>
    <n v="3182.58"/>
    <d v="2025-05-18T00:00:00"/>
    <d v="2025-12-31T00:00:00"/>
    <n v="7"/>
    <n v="2"/>
    <n v="4"/>
    <n v="0"/>
    <n v="0.2857142857142857"/>
    <x v="2"/>
    <x v="1"/>
  </r>
  <r>
    <m/>
    <m/>
    <x v="1757"/>
    <x v="0"/>
    <s v="0800"/>
    <s v=""/>
    <d v="2025-04-29T00:00:00"/>
    <m/>
    <m/>
    <m/>
    <s v="40001575"/>
    <s v="קולמוס ביט (2002)  בע&quot;מ"/>
    <s v="513325472"/>
    <s v="3"/>
    <n v="1239.0899999999999"/>
    <s v="ILS"/>
    <n v="1239.0899999999999"/>
    <n v="102.37"/>
    <n v="1239.0899999999999"/>
    <n v="1332.63"/>
    <n v="0"/>
    <s v=""/>
    <x v="1583"/>
    <s v="X"/>
    <n v="0"/>
    <s v="@FM@"/>
    <s v="07"/>
    <s v=""/>
    <s v="305394199"/>
    <s v=""/>
    <s v="קמר אבו אל הוא"/>
    <n v="0"/>
    <d v="2025-04-29T00:00:00"/>
    <d v="2025-12-31T00:00:00"/>
    <n v="8"/>
    <n v="3"/>
    <n v="4"/>
    <n v="102.37"/>
    <n v="0.375"/>
    <x v="2"/>
    <x v="1"/>
  </r>
  <r>
    <m/>
    <m/>
    <x v="1758"/>
    <x v="0"/>
    <s v="0800"/>
    <s v=""/>
    <d v="2025-04-29T00:00:00"/>
    <m/>
    <m/>
    <m/>
    <s v="40003692"/>
    <s v="טופ-ליין יבוא ושיווק רהיטים בע&quot;מ"/>
    <s v="511613564"/>
    <s v="3"/>
    <n v="1181.18"/>
    <s v="ILS"/>
    <n v="1181.18"/>
    <n v="0"/>
    <n v="0"/>
    <n v="0"/>
    <n v="1267.3599999999999"/>
    <s v=""/>
    <x v="1584"/>
    <s v="X"/>
    <n v="0"/>
    <s v="@FM@"/>
    <s v="07"/>
    <s v=""/>
    <s v="305394199"/>
    <s v=""/>
    <s v="אליאנה טננבאום"/>
    <n v="1181.18"/>
    <d v="2025-04-29T00:00:00"/>
    <d v="2025-12-31T00:00:00"/>
    <n v="8"/>
    <n v="3"/>
    <n v="4"/>
    <n v="0"/>
    <n v="0.375"/>
    <x v="2"/>
    <x v="1"/>
  </r>
  <r>
    <m/>
    <m/>
    <x v="1759"/>
    <x v="2"/>
    <s v="0800"/>
    <s v=""/>
    <d v="2025-05-04T00:00:00"/>
    <d v="2024-12-02T00:00:00"/>
    <d v="2025-11-30T00:00:00"/>
    <m/>
    <s v="40141109"/>
    <s v="מפטגון בע&quot;מ"/>
    <s v="512852757"/>
    <s v="3"/>
    <n v="142314.37"/>
    <s v="ILS"/>
    <n v="142314.37"/>
    <n v="0"/>
    <n v="0"/>
    <n v="0"/>
    <n v="142314.37"/>
    <s v=""/>
    <x v="1585"/>
    <s v=""/>
    <n v="0"/>
    <s v="@FM@"/>
    <s v="23"/>
    <s v="01"/>
    <s v="305394199"/>
    <s v=""/>
    <s v="גלעד גור"/>
    <n v="142314.37"/>
    <d v="2024-12-02T00:00:00"/>
    <d v="2025-11-30T00:00:00"/>
    <n v="11"/>
    <n v="8"/>
    <n v="3"/>
    <n v="0"/>
    <n v="0.72727272727272729"/>
    <x v="0"/>
    <x v="1"/>
  </r>
  <r>
    <m/>
    <m/>
    <x v="1760"/>
    <x v="2"/>
    <s v="0800"/>
    <s v=""/>
    <d v="2025-05-05T00:00:00"/>
    <m/>
    <m/>
    <m/>
    <s v="40000885"/>
    <s v="צחובוי אילן"/>
    <s v="050719913"/>
    <s v="3"/>
    <n v="2360"/>
    <s v="ILS"/>
    <n v="2360"/>
    <n v="0"/>
    <n v="0"/>
    <n v="0"/>
    <n v="2360"/>
    <s v=""/>
    <x v="1586"/>
    <s v=""/>
    <n v="0"/>
    <s v="@FM@"/>
    <s v="23"/>
    <s v="57"/>
    <s v="305394199"/>
    <s v=""/>
    <s v="יהודית שטייגנברגר"/>
    <n v="2360"/>
    <d v="2025-05-05T00:00:00"/>
    <d v="2025-12-31T00:00:00"/>
    <n v="7"/>
    <n v="2"/>
    <n v="4"/>
    <n v="0"/>
    <n v="0.2857142857142857"/>
    <x v="2"/>
    <x v="1"/>
  </r>
  <r>
    <m/>
    <m/>
    <x v="1761"/>
    <x v="2"/>
    <s v="0800"/>
    <s v=""/>
    <d v="2025-05-05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x v="1587"/>
    <s v=""/>
    <n v="0"/>
    <s v="@FM@"/>
    <s v="85"/>
    <s v=""/>
    <s v="305394199"/>
    <s v=""/>
    <s v="קמר אבו אל הוא"/>
    <n v="352.8"/>
    <d v="2025-05-05T00:00:00"/>
    <d v="2025-12-31T00:00:00"/>
    <n v="7"/>
    <n v="2"/>
    <n v="4"/>
    <n v="0"/>
    <n v="0.2857142857142857"/>
    <x v="2"/>
    <x v="1"/>
  </r>
  <r>
    <m/>
    <m/>
    <x v="1762"/>
    <x v="2"/>
    <s v="0800"/>
    <s v=""/>
    <d v="2025-05-05T00:00:00"/>
    <m/>
    <m/>
    <m/>
    <s v="40208266"/>
    <s v="שוחט - סל המוסיקה בע&quot;מ"/>
    <s v="511545931"/>
    <s v="3"/>
    <n v="5000"/>
    <s v="ILS"/>
    <n v="5000"/>
    <n v="0"/>
    <n v="0"/>
    <n v="0"/>
    <n v="5000"/>
    <s v=""/>
    <x v="1588"/>
    <s v=""/>
    <n v="0"/>
    <s v="@FM@"/>
    <s v="23"/>
    <s v="57"/>
    <s v="305394199"/>
    <s v=""/>
    <s v="גלעד גור"/>
    <n v="5000"/>
    <d v="2025-05-05T00:00:00"/>
    <d v="2025-12-31T00:00:00"/>
    <n v="7"/>
    <n v="2"/>
    <n v="4"/>
    <n v="0"/>
    <n v="0.2857142857142857"/>
    <x v="2"/>
    <x v="1"/>
  </r>
  <r>
    <m/>
    <m/>
    <x v="1763"/>
    <x v="2"/>
    <s v="0800"/>
    <s v=""/>
    <d v="2025-05-05T00:00:00"/>
    <m/>
    <m/>
    <m/>
    <s v="40143975"/>
    <s v="מדטכניקה - אורתופון בע&quot;מ"/>
    <s v="511340887"/>
    <s v="3"/>
    <n v="826"/>
    <s v="ILS"/>
    <n v="826"/>
    <n v="0"/>
    <n v="0"/>
    <n v="0"/>
    <n v="826"/>
    <s v=""/>
    <x v="1589"/>
    <s v=""/>
    <n v="0"/>
    <s v="@FM@"/>
    <s v="23"/>
    <s v="57"/>
    <s v="305394199"/>
    <s v=""/>
    <s v="אליאנה טננבאום"/>
    <n v="826"/>
    <d v="2025-05-05T00:00:00"/>
    <d v="2025-12-31T00:00:00"/>
    <n v="7"/>
    <n v="2"/>
    <n v="4"/>
    <n v="0"/>
    <n v="0.2857142857142857"/>
    <x v="2"/>
    <x v="1"/>
  </r>
  <r>
    <m/>
    <m/>
    <x v="1764"/>
    <x v="2"/>
    <s v="0800"/>
    <s v=""/>
    <d v="2025-05-05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x v="1590"/>
    <s v=""/>
    <n v="0"/>
    <s v="@FM@"/>
    <s v="85"/>
    <s v=""/>
    <s v="305394199"/>
    <s v=""/>
    <s v="קמר אבו אל הוא"/>
    <n v="352.8"/>
    <d v="2025-05-05T00:00:00"/>
    <d v="2025-12-31T00:00:00"/>
    <n v="7"/>
    <n v="2"/>
    <n v="4"/>
    <n v="0"/>
    <n v="0.2857142857142857"/>
    <x v="2"/>
    <x v="1"/>
  </r>
  <r>
    <m/>
    <m/>
    <x v="1765"/>
    <x v="0"/>
    <s v="0800"/>
    <s v=""/>
    <d v="2025-05-06T00:00:00"/>
    <m/>
    <m/>
    <m/>
    <s v="40001103"/>
    <s v="קרביץ )4791( בעמ"/>
    <s v="510674039"/>
    <s v="3"/>
    <n v="1574.08"/>
    <s v="ILS"/>
    <n v="1574.08"/>
    <n v="0"/>
    <n v="0"/>
    <n v="0"/>
    <n v="1628.01"/>
    <s v=""/>
    <x v="1591"/>
    <s v="X"/>
    <n v="0"/>
    <s v="@FM@"/>
    <s v="07"/>
    <s v=""/>
    <s v="305394199"/>
    <s v=""/>
    <s v="קמר אבו אל הוא"/>
    <n v="1574.08"/>
    <d v="2025-05-06T00:00:00"/>
    <d v="2025-12-31T00:00:00"/>
    <n v="7"/>
    <n v="2"/>
    <n v="4"/>
    <n v="0"/>
    <n v="0.2857142857142857"/>
    <x v="2"/>
    <x v="1"/>
  </r>
  <r>
    <m/>
    <m/>
    <x v="1766"/>
    <x v="0"/>
    <s v="0800"/>
    <s v=""/>
    <d v="2025-05-06T00:00:00"/>
    <m/>
    <m/>
    <m/>
    <s v="40001575"/>
    <s v="קולמוס ביט (2002)  בע&quot;מ"/>
    <s v="513325472"/>
    <s v="3"/>
    <n v="1613.32"/>
    <s v="ILS"/>
    <n v="1613.32"/>
    <n v="101.68"/>
    <n v="1613.32"/>
    <n v="1723.28"/>
    <n v="0"/>
    <s v=""/>
    <x v="1592"/>
    <s v="X"/>
    <n v="0"/>
    <s v="@FM@"/>
    <s v="07"/>
    <s v=""/>
    <s v="305394199"/>
    <s v=""/>
    <s v="קמר אבו אל הוא"/>
    <n v="0"/>
    <d v="2025-05-06T00:00:00"/>
    <d v="2025-12-31T00:00:00"/>
    <n v="7"/>
    <n v="2"/>
    <n v="4"/>
    <n v="101.68"/>
    <n v="0.2857142857142857"/>
    <x v="2"/>
    <x v="1"/>
  </r>
  <r>
    <m/>
    <m/>
    <x v="1767"/>
    <x v="0"/>
    <s v="0800"/>
    <s v=""/>
    <d v="2025-05-06T00:00:00"/>
    <m/>
    <m/>
    <m/>
    <s v="40001575"/>
    <s v="קולמוס ביט (2002)  בע&quot;מ"/>
    <s v="513325472"/>
    <s v="3"/>
    <n v="1182.8699999999999"/>
    <s v="ILS"/>
    <n v="1182.8699999999999"/>
    <n v="102.09"/>
    <n v="1182.8699999999999"/>
    <n v="1268.58"/>
    <n v="0"/>
    <s v=""/>
    <x v="1593"/>
    <s v="X"/>
    <n v="0"/>
    <s v="@FM@"/>
    <s v="07"/>
    <s v=""/>
    <s v="305394199"/>
    <s v=""/>
    <s v="קמר אבו אל הוא"/>
    <n v="0"/>
    <d v="2025-05-06T00:00:00"/>
    <d v="2025-12-31T00:00:00"/>
    <n v="7"/>
    <n v="2"/>
    <n v="4"/>
    <n v="102.09"/>
    <n v="0.2857142857142857"/>
    <x v="2"/>
    <x v="1"/>
  </r>
  <r>
    <m/>
    <m/>
    <x v="1768"/>
    <x v="0"/>
    <s v="0800"/>
    <s v=""/>
    <d v="2025-05-06T00:00:00"/>
    <m/>
    <m/>
    <m/>
    <s v="40001575"/>
    <s v="קולמוס ביט (2002)  בע&quot;מ"/>
    <s v="513325472"/>
    <s v="3"/>
    <n v="1780.56"/>
    <s v="ILS"/>
    <n v="1780.56"/>
    <n v="0"/>
    <n v="0"/>
    <n v="0"/>
    <n v="1006.98"/>
    <s v=""/>
    <x v="1594"/>
    <s v="X"/>
    <n v="0"/>
    <s v="@FM@"/>
    <s v="07"/>
    <s v=""/>
    <s v="305394199"/>
    <s v=""/>
    <s v="קמר אבו אל הוא"/>
    <n v="1780.56"/>
    <d v="2025-05-06T00:00:00"/>
    <d v="2025-12-31T00:00:00"/>
    <n v="7"/>
    <n v="2"/>
    <n v="4"/>
    <n v="0"/>
    <n v="0.2857142857142857"/>
    <x v="2"/>
    <x v="1"/>
  </r>
  <r>
    <m/>
    <m/>
    <x v="1769"/>
    <x v="0"/>
    <s v="0800"/>
    <s v=""/>
    <d v="2025-05-06T00:00:00"/>
    <m/>
    <m/>
    <m/>
    <s v="40001103"/>
    <s v="קרביץ )4791( בעמ"/>
    <s v="510674039"/>
    <s v="3"/>
    <n v="1248.9000000000001"/>
    <s v="ILS"/>
    <n v="1248.9000000000001"/>
    <n v="0"/>
    <n v="0"/>
    <n v="0"/>
    <n v="1291.72"/>
    <s v=""/>
    <x v="1595"/>
    <s v="X"/>
    <n v="0"/>
    <s v="@FM@"/>
    <s v="07"/>
    <s v=""/>
    <s v="305394199"/>
    <s v=""/>
    <s v="קמר אבו אל הוא"/>
    <n v="1248.9000000000001"/>
    <d v="2025-05-06T00:00:00"/>
    <d v="2025-12-31T00:00:00"/>
    <n v="7"/>
    <n v="2"/>
    <n v="4"/>
    <n v="0"/>
    <n v="0.2857142857142857"/>
    <x v="2"/>
    <x v="1"/>
  </r>
  <r>
    <m/>
    <m/>
    <x v="1770"/>
    <x v="0"/>
    <s v="0800"/>
    <s v=""/>
    <d v="2025-05-07T00:00:00"/>
    <m/>
    <m/>
    <m/>
    <s v="40007038"/>
    <s v="ז.כ. מחקר וסקרים (1989) בע&quot;מ"/>
    <s v="511400731"/>
    <s v="3"/>
    <n v="17700"/>
    <s v="ILS"/>
    <n v="17700"/>
    <n v="0"/>
    <n v="0"/>
    <n v="0"/>
    <n v="17700"/>
    <s v=""/>
    <x v="1596"/>
    <s v=""/>
    <n v="0"/>
    <s v="@FM@"/>
    <s v="07"/>
    <s v=""/>
    <s v="305394199"/>
    <s v=" 15,000.00"/>
    <s v="רבקה פרנסה"/>
    <n v="17700"/>
    <d v="2025-05-07T00:00:00"/>
    <d v="2025-12-31T00:00:00"/>
    <n v="7"/>
    <n v="2"/>
    <n v="4"/>
    <n v="0"/>
    <n v="0.2857142857142857"/>
    <x v="2"/>
    <x v="1"/>
  </r>
  <r>
    <m/>
    <m/>
    <x v="1771"/>
    <x v="2"/>
    <s v="0800"/>
    <s v=""/>
    <d v="2025-05-07T00:00:00"/>
    <m/>
    <m/>
    <m/>
    <s v="42904330"/>
    <s v="שש זהבה"/>
    <s v="051944858"/>
    <s v="3"/>
    <n v="98294"/>
    <s v="ILS"/>
    <n v="98294"/>
    <n v="52.94"/>
    <n v="52038"/>
    <n v="52038"/>
    <n v="46256"/>
    <s v=""/>
    <x v="1597"/>
    <s v=""/>
    <n v="0"/>
    <s v="@FM@"/>
    <s v="23"/>
    <s v="57"/>
    <s v="305394199"/>
    <s v=""/>
    <s v="לימור ניזרי"/>
    <n v="46256"/>
    <d v="2025-05-07T00:00:00"/>
    <d v="2025-12-31T00:00:00"/>
    <n v="7"/>
    <n v="2"/>
    <n v="4"/>
    <n v="52.94"/>
    <n v="0.2857142857142857"/>
    <x v="2"/>
    <x v="1"/>
  </r>
  <r>
    <m/>
    <m/>
    <x v="1772"/>
    <x v="0"/>
    <s v="0800"/>
    <s v=""/>
    <d v="2025-05-13T00:00:00"/>
    <m/>
    <m/>
    <m/>
    <s v="40003692"/>
    <s v="טופ-ליין יבוא ושיווק רהיטים בע&quot;מ"/>
    <s v="511613564"/>
    <s v="3"/>
    <n v="3124.64"/>
    <s v="ILS"/>
    <n v="3124.64"/>
    <n v="0"/>
    <n v="0"/>
    <n v="0"/>
    <n v="3256.41"/>
    <s v=""/>
    <x v="1598"/>
    <s v="X"/>
    <n v="0"/>
    <s v="@FM@"/>
    <s v="07"/>
    <s v=""/>
    <s v="305394199"/>
    <s v=""/>
    <s v=""/>
    <n v="3124.64"/>
    <d v="2025-05-13T00:00:00"/>
    <d v="2025-12-31T00:00:00"/>
    <n v="7"/>
    <n v="2"/>
    <n v="4"/>
    <n v="0"/>
    <n v="0.2857142857142857"/>
    <x v="2"/>
    <x v="1"/>
  </r>
  <r>
    <m/>
    <m/>
    <x v="1773"/>
    <x v="0"/>
    <s v="0800"/>
    <s v=""/>
    <d v="2025-05-26T00:00:00"/>
    <m/>
    <m/>
    <m/>
    <s v="40001103"/>
    <s v="קרביץ )4791( בעמ"/>
    <s v="510674039"/>
    <s v="3"/>
    <n v="1578.47"/>
    <s v="ILS"/>
    <n v="1578.47"/>
    <n v="0"/>
    <n v="0"/>
    <n v="0"/>
    <n v="1632.54"/>
    <s v=""/>
    <x v="1599"/>
    <s v="X"/>
    <n v="0"/>
    <s v="@FM@"/>
    <s v="07"/>
    <s v=""/>
    <s v="305394199"/>
    <s v=""/>
    <s v="קמר אבו אל הוא"/>
    <n v="1578.47"/>
    <d v="2025-05-26T00:00:00"/>
    <d v="2025-12-31T00:00:00"/>
    <n v="7"/>
    <n v="2"/>
    <n v="4"/>
    <n v="0"/>
    <n v="0.2857142857142857"/>
    <x v="2"/>
    <x v="1"/>
  </r>
  <r>
    <m/>
    <m/>
    <x v="1774"/>
    <x v="0"/>
    <s v="0800"/>
    <s v=""/>
    <d v="2025-05-13T00:00:00"/>
    <m/>
    <m/>
    <m/>
    <s v="40214002"/>
    <s v="יצחקוב אבי"/>
    <s v="016911612"/>
    <s v="3"/>
    <n v="4248"/>
    <s v="ILS"/>
    <n v="4248"/>
    <n v="0"/>
    <n v="0"/>
    <n v="0"/>
    <n v="4248"/>
    <s v=""/>
    <x v="1600"/>
    <s v=""/>
    <n v="0"/>
    <s v="@FM@"/>
    <s v="23"/>
    <s v="57"/>
    <s v="305394199"/>
    <s v=""/>
    <s v="אליאנה טננבאום"/>
    <n v="4248"/>
    <d v="2025-05-13T00:00:00"/>
    <d v="2025-12-31T00:00:00"/>
    <n v="7"/>
    <n v="2"/>
    <n v="4"/>
    <n v="0"/>
    <n v="0.2857142857142857"/>
    <x v="2"/>
    <x v="1"/>
  </r>
  <r>
    <m/>
    <m/>
    <x v="1775"/>
    <x v="0"/>
    <s v="0800"/>
    <s v=""/>
    <d v="2025-05-13T00:00:00"/>
    <m/>
    <m/>
    <m/>
    <s v="40332920"/>
    <s v="אוהב ציון בע&quot;מ"/>
    <s v="512774019"/>
    <s v="3"/>
    <n v="2703.38"/>
    <s v="ILS"/>
    <n v="2703.38"/>
    <n v="0"/>
    <n v="0"/>
    <n v="0"/>
    <n v="2703.38"/>
    <s v=""/>
    <x v="1601"/>
    <s v=""/>
    <n v="0"/>
    <s v="@FM@"/>
    <s v="21"/>
    <s v=""/>
    <s v="305394199"/>
    <s v=""/>
    <s v="אליאנה טננבאום"/>
    <n v="2703.38"/>
    <d v="2025-05-13T00:00:00"/>
    <d v="2025-12-31T00:00:00"/>
    <n v="7"/>
    <n v="2"/>
    <n v="4"/>
    <n v="0"/>
    <n v="0.2857142857142857"/>
    <x v="2"/>
    <x v="1"/>
  </r>
  <r>
    <m/>
    <m/>
    <x v="1776"/>
    <x v="0"/>
    <s v="0800"/>
    <s v=""/>
    <d v="2025-05-14T00:00:00"/>
    <m/>
    <m/>
    <m/>
    <s v="40200779"/>
    <s v="א&quot;ד מירז תעשיות בע&quot;מ"/>
    <s v="511402125"/>
    <s v="3"/>
    <n v="4413.2"/>
    <s v="ILS"/>
    <n v="4413.2"/>
    <n v="0"/>
    <n v="0"/>
    <n v="0"/>
    <n v="4206.09"/>
    <s v=""/>
    <x v="1602"/>
    <s v="X"/>
    <n v="0"/>
    <s v="@FM@"/>
    <s v="07"/>
    <s v=""/>
    <s v="305394199"/>
    <s v=""/>
    <s v="אליאנה טננבאום"/>
    <n v="4413.2"/>
    <d v="2025-05-14T00:00:00"/>
    <d v="2025-12-31T00:00:00"/>
    <n v="7"/>
    <n v="2"/>
    <n v="4"/>
    <n v="0"/>
    <n v="0.2857142857142857"/>
    <x v="2"/>
    <x v="1"/>
  </r>
  <r>
    <m/>
    <m/>
    <x v="1777"/>
    <x v="0"/>
    <s v="0800"/>
    <s v=""/>
    <d v="2025-05-14T00:00:00"/>
    <m/>
    <m/>
    <m/>
    <s v="40001575"/>
    <s v="קולמוס ביט (2002)  בע&quot;מ"/>
    <s v="513325472"/>
    <s v="3"/>
    <n v="1205.98"/>
    <s v="ILS"/>
    <n v="1205.98"/>
    <n v="102.36"/>
    <n v="1205.98"/>
    <n v="1296.8599999999999"/>
    <n v="0"/>
    <s v=""/>
    <x v="1603"/>
    <s v="X"/>
    <n v="0"/>
    <s v="@FM@"/>
    <s v="07"/>
    <s v=""/>
    <s v="305394199"/>
    <s v=""/>
    <s v="קמר אבו אל הוא"/>
    <n v="0"/>
    <d v="2025-05-14T00:00:00"/>
    <d v="2025-12-31T00:00:00"/>
    <n v="7"/>
    <n v="2"/>
    <n v="4"/>
    <n v="102.36"/>
    <n v="0.2857142857142857"/>
    <x v="2"/>
    <x v="1"/>
  </r>
  <r>
    <m/>
    <m/>
    <x v="1778"/>
    <x v="0"/>
    <s v="0800"/>
    <s v=""/>
    <d v="2025-05-14T00:00:00"/>
    <m/>
    <m/>
    <m/>
    <s v="40001575"/>
    <s v="קולמוס ביט (2002)  בע&quot;מ"/>
    <s v="513325472"/>
    <s v="3"/>
    <n v="1279.8399999999999"/>
    <s v="ILS"/>
    <n v="1279.8399999999999"/>
    <n v="103.04"/>
    <n v="1279.8399999999999"/>
    <n v="1385.43"/>
    <n v="0"/>
    <s v=""/>
    <x v="1604"/>
    <s v="X"/>
    <n v="0"/>
    <s v="@FM@"/>
    <s v="07"/>
    <s v=""/>
    <s v="305394199"/>
    <s v=""/>
    <s v="קמר אבו אל הוא"/>
    <n v="0"/>
    <d v="2025-05-14T00:00:00"/>
    <d v="2025-12-31T00:00:00"/>
    <n v="7"/>
    <n v="2"/>
    <n v="4"/>
    <n v="103.04"/>
    <n v="0.2857142857142857"/>
    <x v="2"/>
    <x v="1"/>
  </r>
  <r>
    <m/>
    <m/>
    <x v="1779"/>
    <x v="2"/>
    <s v="0800"/>
    <s v=""/>
    <d v="2025-05-14T00:00:00"/>
    <m/>
    <m/>
    <m/>
    <s v="40000885"/>
    <s v="צחובוי אילן"/>
    <s v="050719913"/>
    <s v="3"/>
    <n v="5097.6000000000004"/>
    <s v="ILS"/>
    <n v="5097.6000000000004"/>
    <n v="0"/>
    <n v="0"/>
    <n v="0"/>
    <n v="5097.6000000000004"/>
    <s v=""/>
    <x v="1605"/>
    <s v=""/>
    <n v="0"/>
    <s v="@FM@"/>
    <s v="23"/>
    <s v="57"/>
    <s v="305394199"/>
    <s v=""/>
    <s v="רבקה פרנסה"/>
    <n v="5097.6000000000004"/>
    <d v="2025-05-14T00:00:00"/>
    <d v="2025-12-31T00:00:00"/>
    <n v="7"/>
    <n v="2"/>
    <n v="4"/>
    <n v="0"/>
    <n v="0.2857142857142857"/>
    <x v="2"/>
    <x v="1"/>
  </r>
  <r>
    <m/>
    <m/>
    <x v="1780"/>
    <x v="0"/>
    <s v="0800"/>
    <s v=""/>
    <d v="2025-05-14T00:00:00"/>
    <m/>
    <m/>
    <m/>
    <s v="40008948"/>
    <s v="רהיטי הכח )1991( בע&quot;מ"/>
    <s v="511599920"/>
    <s v="3"/>
    <n v="5146.57"/>
    <s v="ILS"/>
    <n v="5146.57"/>
    <n v="0"/>
    <n v="0"/>
    <n v="0"/>
    <n v="5522.06"/>
    <s v=""/>
    <x v="1606"/>
    <s v="X"/>
    <n v="0"/>
    <s v="@FM@"/>
    <s v="07"/>
    <s v=""/>
    <s v="305394199"/>
    <s v=""/>
    <s v="יוסי ביטון"/>
    <n v="5146.57"/>
    <d v="2025-05-14T00:00:00"/>
    <d v="2025-12-31T00:00:00"/>
    <n v="7"/>
    <n v="2"/>
    <n v="4"/>
    <n v="0"/>
    <n v="0.2857142857142857"/>
    <x v="2"/>
    <x v="1"/>
  </r>
  <r>
    <m/>
    <m/>
    <x v="1781"/>
    <x v="0"/>
    <s v="0800"/>
    <s v=""/>
    <d v="2025-05-14T00:00:00"/>
    <m/>
    <m/>
    <m/>
    <s v="40003692"/>
    <s v="טופ-ליין יבוא ושיווק רהיטים בע&quot;מ"/>
    <s v="511613564"/>
    <s v="3"/>
    <n v="519.20000000000005"/>
    <s v="ILS"/>
    <n v="519.20000000000005"/>
    <n v="0"/>
    <n v="0"/>
    <n v="0"/>
    <n v="494.83"/>
    <s v=""/>
    <x v="1607"/>
    <s v="X"/>
    <n v="0"/>
    <s v="@FM@"/>
    <s v="07"/>
    <s v=""/>
    <s v="305394199"/>
    <s v=""/>
    <s v="אליאנה טננבאום"/>
    <n v="519.20000000000005"/>
    <d v="2025-05-14T00:00:00"/>
    <d v="2025-12-31T00:00:00"/>
    <n v="7"/>
    <n v="2"/>
    <n v="4"/>
    <n v="0"/>
    <n v="0.2857142857142857"/>
    <x v="2"/>
    <x v="1"/>
  </r>
  <r>
    <m/>
    <m/>
    <x v="1782"/>
    <x v="0"/>
    <s v="0800"/>
    <s v=""/>
    <d v="2025-05-14T00:00:00"/>
    <m/>
    <m/>
    <m/>
    <s v="40001212"/>
    <s v="שחר - מוצרי נייר בע&quot;מ"/>
    <s v="511219933"/>
    <s v="3"/>
    <n v="23788.799999999999"/>
    <s v="ILS"/>
    <n v="23788.799999999999"/>
    <n v="0"/>
    <n v="0"/>
    <n v="0"/>
    <n v="24245.119999999999"/>
    <s v=""/>
    <x v="1608"/>
    <s v="X"/>
    <n v="0"/>
    <s v="@FM@"/>
    <s v="07"/>
    <s v=""/>
    <s v="305394199"/>
    <s v=""/>
    <s v="אליאנה טננבאום"/>
    <n v="23788.799999999999"/>
    <d v="2025-05-14T00:00:00"/>
    <d v="2025-12-31T00:00:00"/>
    <n v="7"/>
    <n v="2"/>
    <n v="4"/>
    <n v="0"/>
    <n v="0.2857142857142857"/>
    <x v="2"/>
    <x v="1"/>
  </r>
  <r>
    <m/>
    <m/>
    <x v="1783"/>
    <x v="0"/>
    <s v="0800"/>
    <s v=""/>
    <d v="2025-05-26T00:00:00"/>
    <m/>
    <m/>
    <m/>
    <s v="40001103"/>
    <s v="קרביץ )4791( בעמ"/>
    <s v="510674039"/>
    <s v="3"/>
    <n v="2948.54"/>
    <s v="ILS"/>
    <n v="2948.54"/>
    <n v="0"/>
    <n v="0"/>
    <n v="0"/>
    <n v="3049.56"/>
    <s v=""/>
    <x v="1609"/>
    <s v="X"/>
    <n v="0"/>
    <s v="@FM@"/>
    <s v="07"/>
    <s v=""/>
    <s v="305394199"/>
    <s v=""/>
    <s v="רונית הראל"/>
    <n v="2948.54"/>
    <d v="2025-05-26T00:00:00"/>
    <d v="2025-12-31T00:00:00"/>
    <n v="7"/>
    <n v="2"/>
    <n v="4"/>
    <n v="0"/>
    <n v="0.2857142857142857"/>
    <x v="2"/>
    <x v="1"/>
  </r>
  <r>
    <m/>
    <m/>
    <x v="1784"/>
    <x v="2"/>
    <s v="0800"/>
    <s v=""/>
    <d v="2025-05-19T00:00:00"/>
    <d v="2019-11-24T00:00:00"/>
    <d v="2026-12-31T00:00:00"/>
    <m/>
    <s v="41033465"/>
    <s v="גיא צדיק שמאות בע&quot;מ"/>
    <s v="514645084"/>
    <s v="3"/>
    <n v="199774"/>
    <s v="ILS"/>
    <n v="199774"/>
    <n v="69.900000000000006"/>
    <n v="141546.9"/>
    <n v="139635.5"/>
    <n v="60138.5"/>
    <s v=""/>
    <x v="1610"/>
    <s v="X"/>
    <n v="0"/>
    <s v="@FM@"/>
    <s v="76"/>
    <s v=""/>
    <s v="305394199"/>
    <s v=" 49,345.00"/>
    <s v="רבקה פרנסה"/>
    <n v="60138.5"/>
    <d v="2019-11-24T00:00:00"/>
    <d v="2026-12-31T00:00:00"/>
    <n v="85"/>
    <n v="68"/>
    <n v="16"/>
    <n v="69.900000000000006"/>
    <n v="0.8"/>
    <x v="1"/>
    <x v="1"/>
  </r>
  <r>
    <m/>
    <m/>
    <x v="1785"/>
    <x v="4"/>
    <s v="0800"/>
    <s v=""/>
    <d v="2025-05-19T00:00:00"/>
    <d v="2024-11-05T00:00:00"/>
    <d v="2027-11-04T00:00:00"/>
    <m/>
    <s v="40015299"/>
    <s v="רוזן דוד"/>
    <s v=""/>
    <s v="3"/>
    <n v="18998"/>
    <s v="ILS"/>
    <n v="18998"/>
    <n v="0"/>
    <n v="0"/>
    <n v="0"/>
    <n v="18998"/>
    <s v=""/>
    <x v="1611"/>
    <s v="X"/>
    <n v="0"/>
    <s v="@FM@"/>
    <s v="76"/>
    <s v=""/>
    <s v="305394199"/>
    <s v=""/>
    <s v="נסים גרידי"/>
    <n v="18998"/>
    <d v="2024-11-05T00:00:00"/>
    <d v="2027-11-04T00:00:00"/>
    <n v="35"/>
    <n v="8"/>
    <n v="27"/>
    <n v="0"/>
    <n v="0.22857142857142856"/>
    <x v="2"/>
    <x v="1"/>
  </r>
  <r>
    <m/>
    <m/>
    <x v="1786"/>
    <x v="2"/>
    <s v="0800"/>
    <s v=""/>
    <d v="2025-05-19T00:00:00"/>
    <m/>
    <m/>
    <m/>
    <s v="40818125"/>
    <s v="היפר רוזנפלד ש.מ. (2012) בע&quot;מ"/>
    <s v="514779065"/>
    <s v="3"/>
    <n v="775.99"/>
    <s v="ILS"/>
    <n v="775.99"/>
    <n v="0"/>
    <n v="0"/>
    <n v="0"/>
    <n v="775.99"/>
    <s v=""/>
    <x v="1612"/>
    <s v=""/>
    <n v="0"/>
    <s v="@FM@"/>
    <s v="23"/>
    <s v="57"/>
    <s v="305394199"/>
    <s v=""/>
    <s v="רפי אזרך"/>
    <n v="775.99"/>
    <d v="2025-05-19T00:00:00"/>
    <d v="2025-12-31T00:00:00"/>
    <n v="7"/>
    <n v="2"/>
    <n v="4"/>
    <n v="0"/>
    <n v="0.2857142857142857"/>
    <x v="2"/>
    <x v="1"/>
  </r>
  <r>
    <m/>
    <m/>
    <x v="1787"/>
    <x v="2"/>
    <s v="0800"/>
    <s v=""/>
    <d v="2025-05-19T00:00:00"/>
    <m/>
    <m/>
    <m/>
    <s v="41442417"/>
    <s v="סונגו אורטל"/>
    <s v="300639333"/>
    <s v="3"/>
    <n v="4956"/>
    <s v="ILS"/>
    <n v="4956"/>
    <n v="0"/>
    <n v="0"/>
    <n v="0"/>
    <n v="4956"/>
    <s v=""/>
    <x v="1613"/>
    <s v=""/>
    <n v="0"/>
    <s v="@FM@"/>
    <s v="23"/>
    <s v="57"/>
    <s v="305394199"/>
    <s v=""/>
    <s v="בועז גולדברג"/>
    <n v="4956"/>
    <d v="2025-05-19T00:00:00"/>
    <d v="2025-12-31T00:00:00"/>
    <n v="7"/>
    <n v="2"/>
    <n v="4"/>
    <n v="0"/>
    <n v="0.2857142857142857"/>
    <x v="2"/>
    <x v="1"/>
  </r>
  <r>
    <m/>
    <m/>
    <x v="1788"/>
    <x v="2"/>
    <s v="0800"/>
    <s v=""/>
    <d v="2025-06-03T00:00:00"/>
    <m/>
    <m/>
    <m/>
    <s v="40001309"/>
    <s v="שמאור - מוקד הבטחון הישראלי בע&quot;מ"/>
    <s v="511717423"/>
    <s v="3"/>
    <n v="27836.2"/>
    <s v="ILS"/>
    <n v="27836.2"/>
    <n v="0"/>
    <n v="0"/>
    <n v="0"/>
    <n v="27836.2"/>
    <s v=""/>
    <x v="1614"/>
    <s v=""/>
    <n v="0"/>
    <s v="@FM@"/>
    <s v="23"/>
    <s v="57"/>
    <s v="305394199"/>
    <s v=""/>
    <s v="בועז גולדברג"/>
    <n v="27836.2"/>
    <d v="2025-06-03T00:00:00"/>
    <d v="2025-12-31T00:00:00"/>
    <n v="6"/>
    <n v="2"/>
    <n v="4"/>
    <n v="0"/>
    <n v="0.33333333333333331"/>
    <x v="2"/>
    <x v="1"/>
  </r>
  <r>
    <m/>
    <m/>
    <x v="1789"/>
    <x v="0"/>
    <s v="0800"/>
    <s v=""/>
    <d v="2025-05-26T00:00:00"/>
    <d v="2025-05-26T00:00:00"/>
    <d v="2026-05-18T00:00:00"/>
    <m/>
    <s v="40188561"/>
    <s v="בצעד קדימה בע&quot;מ"/>
    <s v="512795311"/>
    <s v="3"/>
    <n v="100000"/>
    <s v="ILS"/>
    <n v="100000"/>
    <n v="43.48"/>
    <n v="43482.41"/>
    <n v="43482.41"/>
    <n v="56517.59"/>
    <s v=""/>
    <x v="1615"/>
    <s v=""/>
    <n v="0"/>
    <s v="@FM@"/>
    <s v="23"/>
    <s v="57"/>
    <s v="305394199"/>
    <s v=" 47,896.26"/>
    <s v="לימור ניזרי"/>
    <n v="56517.59"/>
    <d v="2025-05-26T00:00:00"/>
    <d v="2026-05-18T00:00:00"/>
    <n v="11"/>
    <n v="2"/>
    <n v="9"/>
    <n v="43.48"/>
    <n v="0.18181818181818182"/>
    <x v="2"/>
    <x v="1"/>
  </r>
  <r>
    <m/>
    <m/>
    <x v="1790"/>
    <x v="2"/>
    <s v="0800"/>
    <s v=""/>
    <d v="2025-05-26T00:00:00"/>
    <m/>
    <m/>
    <m/>
    <s v="40001081"/>
    <s v="לטרא סיסטמס בע&quot;מ"/>
    <s v="510502008"/>
    <s v="3"/>
    <n v="4248"/>
    <s v="ILS"/>
    <n v="4248"/>
    <n v="0"/>
    <n v="0"/>
    <n v="0"/>
    <n v="4401.74"/>
    <s v=""/>
    <x v="1616"/>
    <s v="X"/>
    <n v="0"/>
    <s v="@FM@"/>
    <s v="23"/>
    <s v="57"/>
    <s v="305394199"/>
    <s v=""/>
    <s v="קמר אבו אל הוא"/>
    <n v="4248"/>
    <d v="2025-05-26T00:00:00"/>
    <d v="2025-12-31T00:00:00"/>
    <n v="7"/>
    <n v="2"/>
    <n v="4"/>
    <n v="0"/>
    <n v="0.2857142857142857"/>
    <x v="2"/>
    <x v="1"/>
  </r>
  <r>
    <m/>
    <m/>
    <x v="1791"/>
    <x v="2"/>
    <s v="0800"/>
    <s v=""/>
    <d v="2025-05-26T00:00:00"/>
    <m/>
    <m/>
    <m/>
    <s v="40289933"/>
    <s v="נשק הצפון ר. 2002 בע&quot;מ"/>
    <s v="513249052"/>
    <s v="3"/>
    <n v="885"/>
    <s v="ILS"/>
    <n v="885"/>
    <n v="0"/>
    <n v="0"/>
    <n v="0"/>
    <n v="885"/>
    <s v=""/>
    <x v="1617"/>
    <s v=""/>
    <n v="0"/>
    <s v="@FM@"/>
    <s v="23"/>
    <s v="57"/>
    <s v="305394199"/>
    <s v=""/>
    <s v="רפי אזרך"/>
    <n v="885"/>
    <d v="2025-05-26T00:00:00"/>
    <d v="2025-12-31T00:00:00"/>
    <n v="7"/>
    <n v="2"/>
    <n v="4"/>
    <n v="0"/>
    <n v="0.2857142857142857"/>
    <x v="2"/>
    <x v="1"/>
  </r>
  <r>
    <m/>
    <m/>
    <x v="1792"/>
    <x v="0"/>
    <s v="0800"/>
    <s v=""/>
    <d v="2025-05-26T00:00:00"/>
    <m/>
    <m/>
    <m/>
    <s v="41453522"/>
    <s v="אילבן יבוא ושיווק בע&quot;מ"/>
    <s v="514658137"/>
    <s v="3"/>
    <n v="599.44000000000005"/>
    <s v="ILS"/>
    <n v="599.44000000000005"/>
    <n v="0"/>
    <n v="0"/>
    <n v="0"/>
    <n v="599.44000000000005"/>
    <s v=""/>
    <x v="1618"/>
    <s v=""/>
    <n v="0"/>
    <s v="@FM@"/>
    <s v="21"/>
    <s v=""/>
    <s v="305394199"/>
    <s v=""/>
    <s v="אליאנה טננבאום"/>
    <n v="599.44000000000005"/>
    <d v="2025-05-26T00:00:00"/>
    <d v="2025-12-31T00:00:00"/>
    <n v="7"/>
    <n v="2"/>
    <n v="4"/>
    <n v="0"/>
    <n v="0.2857142857142857"/>
    <x v="2"/>
    <x v="1"/>
  </r>
  <r>
    <m/>
    <m/>
    <x v="1793"/>
    <x v="2"/>
    <s v="0800"/>
    <s v=""/>
    <d v="2025-05-26T00:00:00"/>
    <m/>
    <m/>
    <m/>
    <s v="40220888"/>
    <s v="מלונות פתאל בע&quot;מ"/>
    <s v="510678816"/>
    <s v=""/>
    <n v="10443"/>
    <s v="ILS"/>
    <n v="10443"/>
    <n v="0"/>
    <n v="0"/>
    <n v="0"/>
    <n v="0"/>
    <s v="X"/>
    <x v="654"/>
    <s v=""/>
    <n v="0"/>
    <s v="@FM@"/>
    <s v=""/>
    <s v=""/>
    <s v="305394199"/>
    <s v=""/>
    <s v=""/>
    <n v="10443"/>
    <d v="2025-05-26T00:00:00"/>
    <d v="2025-12-31T00:00:00"/>
    <n v="7"/>
    <n v="2"/>
    <n v="4"/>
    <n v="0"/>
    <n v="0.2857142857142857"/>
    <x v="2"/>
    <x v="1"/>
  </r>
  <r>
    <m/>
    <m/>
    <x v="1794"/>
    <x v="2"/>
    <s v="0800"/>
    <s v=""/>
    <d v="2025-05-28T00:00:00"/>
    <m/>
    <m/>
    <m/>
    <s v="40411734"/>
    <s v="ה.ב. איכות ויזמות בע&quot;מ"/>
    <s v="511848160"/>
    <s v="3"/>
    <n v="1982.4"/>
    <s v="ILS"/>
    <n v="1982.4"/>
    <n v="0"/>
    <n v="0"/>
    <n v="0"/>
    <n v="1982.4"/>
    <s v=""/>
    <x v="1619"/>
    <s v=""/>
    <n v="0"/>
    <s v="@FM@"/>
    <s v="23"/>
    <s v="57"/>
    <s v="305394199"/>
    <s v=""/>
    <s v="רפי אזרך"/>
    <n v="1982.4"/>
    <d v="2025-05-28T00:00:00"/>
    <d v="2025-12-31T00:00:00"/>
    <n v="7"/>
    <n v="2"/>
    <n v="4"/>
    <n v="0"/>
    <n v="0.2857142857142857"/>
    <x v="2"/>
    <x v="1"/>
  </r>
  <r>
    <m/>
    <m/>
    <x v="1795"/>
    <x v="2"/>
    <s v="0800"/>
    <s v=""/>
    <d v="2025-05-29T00:00:00"/>
    <m/>
    <m/>
    <m/>
    <s v="40005156"/>
    <s v="אפקון בקרה ואוטומציה בע&quot;מ"/>
    <s v="520043340"/>
    <s v="3"/>
    <n v="1628.4"/>
    <s v="ILS"/>
    <n v="1628.4"/>
    <n v="0"/>
    <n v="0"/>
    <n v="0"/>
    <n v="1628.4"/>
    <s v=""/>
    <x v="1620"/>
    <s v=""/>
    <n v="0"/>
    <s v="@FM@"/>
    <s v="23"/>
    <s v="57"/>
    <s v="305394199"/>
    <s v=""/>
    <s v="ניר הרוש"/>
    <n v="1628.4"/>
    <d v="2025-05-29T00:00:00"/>
    <d v="2025-12-31T00:00:00"/>
    <n v="7"/>
    <n v="2"/>
    <n v="4"/>
    <n v="0"/>
    <n v="0.2857142857142857"/>
    <x v="2"/>
    <x v="1"/>
  </r>
  <r>
    <m/>
    <m/>
    <x v="1796"/>
    <x v="0"/>
    <s v="0800"/>
    <s v=""/>
    <d v="2025-05-29T00:00:00"/>
    <m/>
    <m/>
    <m/>
    <s v="40003692"/>
    <s v="טופ-ליין יבוא ושיווק רהיטים בע&quot;מ"/>
    <s v="511613564"/>
    <s v="3"/>
    <n v="27797.26"/>
    <s v="ILS"/>
    <n v="27797.26"/>
    <n v="0"/>
    <n v="0"/>
    <n v="0"/>
    <n v="26492.69"/>
    <s v=""/>
    <x v="1621"/>
    <s v="X"/>
    <n v="0"/>
    <s v="@FM@"/>
    <s v="07"/>
    <s v=""/>
    <s v="305394199"/>
    <s v=""/>
    <s v="אליאנה טננבאום"/>
    <n v="27797.26"/>
    <d v="2025-05-29T00:00:00"/>
    <d v="2025-12-31T00:00:00"/>
    <n v="7"/>
    <n v="2"/>
    <n v="4"/>
    <n v="0"/>
    <n v="0.2857142857142857"/>
    <x v="2"/>
    <x v="1"/>
  </r>
  <r>
    <m/>
    <m/>
    <x v="1797"/>
    <x v="2"/>
    <s v="0800"/>
    <s v=""/>
    <d v="2025-05-29T00:00:00"/>
    <m/>
    <m/>
    <m/>
    <s v="40001377"/>
    <s v="מרום אפ. ג'י. פי. יצור יבוא ושיווק"/>
    <s v="512075185"/>
    <s v="3"/>
    <n v="29075.200000000001"/>
    <s v="ILS"/>
    <n v="29075.200000000001"/>
    <n v="0"/>
    <n v="0"/>
    <n v="0"/>
    <n v="29075.200000000001"/>
    <s v=""/>
    <x v="1622"/>
    <s v=""/>
    <n v="0"/>
    <s v="@FM@"/>
    <s v="23"/>
    <s v="57"/>
    <s v="305394199"/>
    <s v=""/>
    <s v="יוסי ביטון"/>
    <n v="29075.200000000001"/>
    <d v="2025-05-29T00:00:00"/>
    <d v="2025-12-31T00:00:00"/>
    <n v="7"/>
    <n v="2"/>
    <n v="4"/>
    <n v="0"/>
    <n v="0.2857142857142857"/>
    <x v="2"/>
    <x v="1"/>
  </r>
  <r>
    <m/>
    <m/>
    <x v="1798"/>
    <x v="2"/>
    <s v="0800"/>
    <s v=""/>
    <d v="2025-05-29T00:00:00"/>
    <m/>
    <m/>
    <m/>
    <s v="40005144"/>
    <s v="ג'י וואן טכנולוגיות מיגון בע&quot;מ"/>
    <s v="520039306"/>
    <s v="3"/>
    <n v="9416.4"/>
    <s v="ILS"/>
    <n v="9416.4"/>
    <n v="0"/>
    <n v="0"/>
    <n v="0"/>
    <n v="9416.4"/>
    <s v=""/>
    <x v="1623"/>
    <s v=""/>
    <n v="0"/>
    <s v="@FM@"/>
    <s v="23"/>
    <s v="57"/>
    <s v="305394199"/>
    <s v=""/>
    <s v="בועז גולדברג"/>
    <n v="9416.4"/>
    <d v="2025-05-29T00:00:00"/>
    <d v="2025-12-31T00:00:00"/>
    <n v="7"/>
    <n v="2"/>
    <n v="4"/>
    <n v="0"/>
    <n v="0.2857142857142857"/>
    <x v="2"/>
    <x v="1"/>
  </r>
  <r>
    <m/>
    <m/>
    <x v="1799"/>
    <x v="2"/>
    <s v="0800"/>
    <s v=""/>
    <d v="2025-05-29T00:00:00"/>
    <m/>
    <m/>
    <m/>
    <s v="40005144"/>
    <s v="ג'י וואן טכנולוגיות מיגון בע&quot;מ"/>
    <s v="520039306"/>
    <s v="3"/>
    <n v="8437"/>
    <s v="ILS"/>
    <n v="8437"/>
    <n v="0"/>
    <n v="0"/>
    <n v="0"/>
    <n v="8437"/>
    <s v=""/>
    <x v="1624"/>
    <s v=""/>
    <n v="0"/>
    <s v="@FM@"/>
    <s v="23"/>
    <s v="57"/>
    <s v="305394199"/>
    <s v=""/>
    <s v="בועז גולדברג"/>
    <n v="8437"/>
    <d v="2025-05-29T00:00:00"/>
    <d v="2025-12-31T00:00:00"/>
    <n v="7"/>
    <n v="2"/>
    <n v="4"/>
    <n v="0"/>
    <n v="0.2857142857142857"/>
    <x v="2"/>
    <x v="1"/>
  </r>
  <r>
    <m/>
    <m/>
    <x v="1800"/>
    <x v="0"/>
    <s v="0800"/>
    <s v=""/>
    <d v="2025-05-29T00:00:00"/>
    <m/>
    <m/>
    <m/>
    <s v="40001575"/>
    <s v="קולמוס ביט (2002)  בע&quot;מ"/>
    <s v="513325472"/>
    <s v="3"/>
    <n v="2970.29"/>
    <s v="ILS"/>
    <n v="2970.29"/>
    <n v="104.46"/>
    <n v="2970.29"/>
    <n v="3259.54"/>
    <n v="0"/>
    <s v=""/>
    <x v="1625"/>
    <s v="X"/>
    <n v="0"/>
    <s v="@FM@"/>
    <s v="07"/>
    <s v=""/>
    <s v="305394199"/>
    <s v=""/>
    <s v="קמר אבו אל הוא"/>
    <n v="0"/>
    <d v="2025-05-29T00:00:00"/>
    <d v="2025-12-31T00:00:00"/>
    <n v="7"/>
    <n v="2"/>
    <n v="4"/>
    <n v="104.46"/>
    <n v="0.2857142857142857"/>
    <x v="2"/>
    <x v="1"/>
  </r>
  <r>
    <m/>
    <m/>
    <x v="1801"/>
    <x v="0"/>
    <s v="0800"/>
    <s v=""/>
    <d v="2025-05-29T00:00:00"/>
    <m/>
    <m/>
    <m/>
    <s v="40001103"/>
    <s v="קרביץ )4791( בעמ"/>
    <s v="510674039"/>
    <s v="3"/>
    <n v="2630.53"/>
    <s v="ILS"/>
    <n v="2630.53"/>
    <n v="0"/>
    <n v="0"/>
    <n v="0"/>
    <n v="2720.64"/>
    <s v=""/>
    <x v="1626"/>
    <s v="X"/>
    <n v="0"/>
    <s v="@FM@"/>
    <s v="07"/>
    <s v=""/>
    <s v="305394199"/>
    <s v=""/>
    <s v="אורטל מויאל"/>
    <n v="2630.53"/>
    <d v="2025-05-29T00:00:00"/>
    <d v="2025-12-31T00:00:00"/>
    <n v="7"/>
    <n v="2"/>
    <n v="4"/>
    <n v="0"/>
    <n v="0.2857142857142857"/>
    <x v="2"/>
    <x v="1"/>
  </r>
  <r>
    <m/>
    <m/>
    <x v="1802"/>
    <x v="2"/>
    <s v="0800"/>
    <s v=""/>
    <d v="2025-06-04T00:00:00"/>
    <m/>
    <m/>
    <m/>
    <s v="40126937"/>
    <s v="חישולים בע&quot;מ"/>
    <s v="512262189"/>
    <s v="3"/>
    <n v="2950"/>
    <s v="ILS"/>
    <n v="2950"/>
    <n v="0"/>
    <n v="2950"/>
    <n v="0"/>
    <n v="2950"/>
    <s v=""/>
    <x v="1627"/>
    <s v=""/>
    <n v="0"/>
    <s v="@FM@"/>
    <s v="23"/>
    <s v="57"/>
    <s v="305394199"/>
    <s v=""/>
    <s v="רפי אזרך"/>
    <n v="2950"/>
    <d v="2025-06-04T00:00:00"/>
    <d v="2025-12-31T00:00:00"/>
    <n v="6"/>
    <n v="2"/>
    <n v="4"/>
    <n v="0"/>
    <n v="0.33333333333333331"/>
    <x v="2"/>
    <x v="1"/>
  </r>
  <r>
    <m/>
    <m/>
    <x v="1803"/>
    <x v="4"/>
    <s v="0800"/>
    <s v=""/>
    <d v="2025-06-04T00:00:00"/>
    <m/>
    <m/>
    <m/>
    <s v="40578106"/>
    <s v="ימיני מרגלית"/>
    <s v=""/>
    <s v="3"/>
    <n v="592.36"/>
    <s v="ILS"/>
    <n v="592.36"/>
    <n v="0"/>
    <n v="0"/>
    <n v="0"/>
    <n v="592.36"/>
    <s v=""/>
    <x v="1628"/>
    <s v=""/>
    <n v="0"/>
    <s v="@FM@"/>
    <s v="91"/>
    <s v=""/>
    <s v="305394199"/>
    <s v=""/>
    <s v=""/>
    <n v="592.36"/>
    <d v="2025-06-04T00:00:00"/>
    <d v="2025-12-31T00:00:00"/>
    <n v="6"/>
    <n v="2"/>
    <n v="4"/>
    <n v="0"/>
    <n v="0.33333333333333331"/>
    <x v="2"/>
    <x v="1"/>
  </r>
  <r>
    <m/>
    <m/>
    <x v="1804"/>
    <x v="0"/>
    <s v="0800"/>
    <s v=""/>
    <d v="2025-06-05T00:00:00"/>
    <d v="2025-06-05T00:00:00"/>
    <d v="2026-06-04T00:00:00"/>
    <m/>
    <s v="40182094"/>
    <s v="גילת טלקום בע&quot;מ"/>
    <s v="511784498"/>
    <s v="3"/>
    <n v="80178.03"/>
    <s v="ILS"/>
    <n v="80178.03"/>
    <n v="54.69"/>
    <n v="43848.32"/>
    <n v="45249"/>
    <n v="36642.5"/>
    <s v=""/>
    <x v="1629"/>
    <s v="X"/>
    <n v="0"/>
    <s v="@FM@"/>
    <s v="07"/>
    <s v=""/>
    <s v="305394199"/>
    <s v="  8,474.57"/>
    <s v="רפי אזרך"/>
    <n v="36329.71"/>
    <d v="2025-06-05T00:00:00"/>
    <d v="2026-06-04T00:00:00"/>
    <n v="11"/>
    <n v="1"/>
    <n v="10"/>
    <n v="54.69"/>
    <n v="9.0909090909090912E-2"/>
    <x v="2"/>
    <x v="1"/>
  </r>
  <r>
    <m/>
    <m/>
    <x v="1805"/>
    <x v="2"/>
    <s v="0800"/>
    <s v=""/>
    <d v="2025-06-08T00:00:00"/>
    <d v="2024-11-28T00:00:00"/>
    <d v="2027-11-27T00:00:00"/>
    <m/>
    <s v="42384271"/>
    <s v="לוין עמית"/>
    <s v="036170983"/>
    <s v="3"/>
    <n v="24190"/>
    <s v="ILS"/>
    <n v="24190"/>
    <n v="34.5"/>
    <n v="8345.5499999999993"/>
    <n v="8345.5499999999993"/>
    <n v="15844.45"/>
    <s v=""/>
    <x v="1630"/>
    <s v="X"/>
    <n v="0"/>
    <s v="@FM@"/>
    <s v="76"/>
    <s v=""/>
    <s v="305394199"/>
    <s v=" 13,427.50"/>
    <s v="נסים גרידי"/>
    <n v="15844.45"/>
    <d v="2024-11-28T00:00:00"/>
    <d v="2027-11-27T00:00:00"/>
    <n v="35"/>
    <n v="8"/>
    <n v="27"/>
    <n v="34.5"/>
    <n v="0.22857142857142856"/>
    <x v="2"/>
    <x v="1"/>
  </r>
  <r>
    <m/>
    <m/>
    <x v="1806"/>
    <x v="2"/>
    <s v="0800"/>
    <s v=""/>
    <d v="2025-06-08T00:00:00"/>
    <m/>
    <m/>
    <m/>
    <s v="40012158"/>
    <s v="יונידרס - תדמית בע&quot;מ"/>
    <s v="513097055"/>
    <s v="3"/>
    <n v="1302.72"/>
    <s v="ILS"/>
    <n v="1302.72"/>
    <n v="0"/>
    <n v="0"/>
    <n v="0"/>
    <n v="1302.72"/>
    <s v=""/>
    <x v="1631"/>
    <s v=""/>
    <n v="0"/>
    <s v="@FM@"/>
    <s v="23"/>
    <s v="57"/>
    <s v="305394199"/>
    <s v=""/>
    <s v="חופית זהוראי"/>
    <n v="1302.72"/>
    <d v="2025-06-08T00:00:00"/>
    <d v="2025-12-31T00:00:00"/>
    <n v="6"/>
    <n v="1"/>
    <n v="4"/>
    <n v="0"/>
    <n v="0.16666666666666666"/>
    <x v="2"/>
    <x v="1"/>
  </r>
  <r>
    <m/>
    <m/>
    <x v="1807"/>
    <x v="0"/>
    <s v="0800"/>
    <s v=""/>
    <d v="2025-06-08T00:00:00"/>
    <m/>
    <m/>
    <m/>
    <s v="40001575"/>
    <s v="קולמוס ביט (2002)  בע&quot;מ"/>
    <s v="513325472"/>
    <s v="3"/>
    <n v="2789.52"/>
    <s v="ILS"/>
    <n v="2789.52"/>
    <n v="0"/>
    <n v="0"/>
    <n v="0"/>
    <n v="1010.82"/>
    <s v=""/>
    <x v="1632"/>
    <s v="X"/>
    <n v="0"/>
    <s v="@FM@"/>
    <s v="07"/>
    <s v=""/>
    <s v="305394199"/>
    <s v=""/>
    <s v="צדוק ירקוני"/>
    <n v="962.17"/>
    <d v="2025-06-08T00:00:00"/>
    <d v="2025-12-31T00:00:00"/>
    <n v="6"/>
    <n v="1"/>
    <n v="4"/>
    <n v="0"/>
    <n v="0.16666666666666666"/>
    <x v="2"/>
    <x v="1"/>
  </r>
  <r>
    <m/>
    <m/>
    <x v="1808"/>
    <x v="0"/>
    <s v="0800"/>
    <s v=""/>
    <d v="2025-06-0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633"/>
    <s v="X"/>
    <n v="0"/>
    <s v="@FM@"/>
    <s v="07"/>
    <s v=""/>
    <s v="305394199"/>
    <s v=""/>
    <s v=""/>
    <n v="932.2"/>
    <d v="2025-06-08T00:00:00"/>
    <d v="2025-12-31T00:00:00"/>
    <n v="6"/>
    <n v="1"/>
    <n v="4"/>
    <n v="0"/>
    <n v="0.16666666666666666"/>
    <x v="2"/>
    <x v="1"/>
  </r>
  <r>
    <m/>
    <m/>
    <x v="1809"/>
    <x v="0"/>
    <s v="0800"/>
    <s v=""/>
    <d v="2025-06-08T00:00:00"/>
    <m/>
    <m/>
    <m/>
    <s v="40200779"/>
    <s v="א&quot;ד מירז תעשיות בע&quot;מ"/>
    <s v="511402125"/>
    <s v="3"/>
    <n v="2951.18"/>
    <s v="ILS"/>
    <n v="2951.18"/>
    <n v="0"/>
    <n v="0"/>
    <n v="0"/>
    <n v="2812.69"/>
    <s v=""/>
    <x v="1295"/>
    <s v="X"/>
    <n v="0"/>
    <s v="@FM@"/>
    <s v="07"/>
    <s v=""/>
    <s v="305394199"/>
    <s v=""/>
    <s v="יהודית שטייגנברגר"/>
    <n v="2951.18"/>
    <d v="2025-06-08T00:00:00"/>
    <d v="2025-12-31T00:00:00"/>
    <n v="6"/>
    <n v="1"/>
    <n v="4"/>
    <n v="0"/>
    <n v="0.16666666666666666"/>
    <x v="2"/>
    <x v="1"/>
  </r>
  <r>
    <m/>
    <m/>
    <x v="1810"/>
    <x v="2"/>
    <s v="0800"/>
    <s v=""/>
    <d v="2025-06-08T00:00:00"/>
    <m/>
    <m/>
    <m/>
    <s v="42908359"/>
    <s v="עדידה יבוא ושיווק בע&quot;מ"/>
    <s v="517020228"/>
    <s v="3"/>
    <n v="3132.9"/>
    <s v="ILS"/>
    <n v="3132.9"/>
    <n v="0"/>
    <n v="0"/>
    <n v="0"/>
    <n v="3132.9"/>
    <s v=""/>
    <x v="1634"/>
    <s v=""/>
    <n v="0"/>
    <s v="@FM@"/>
    <s v="23"/>
    <s v="57"/>
    <s v="305394199"/>
    <s v=""/>
    <s v="לימור ניזרי"/>
    <n v="3132.9"/>
    <d v="2025-06-08T00:00:00"/>
    <d v="2025-12-31T00:00:00"/>
    <n v="6"/>
    <n v="1"/>
    <n v="4"/>
    <n v="0"/>
    <n v="0.16666666666666666"/>
    <x v="2"/>
    <x v="1"/>
  </r>
  <r>
    <m/>
    <m/>
    <x v="1811"/>
    <x v="2"/>
    <s v="0800"/>
    <s v=""/>
    <d v="2025-06-08T00:00:00"/>
    <d v="2025-04-01T00:00:00"/>
    <d v="2028-03-31T00:00:00"/>
    <m/>
    <s v="42319958"/>
    <s v="שיינמן יעקב ישעיהו"/>
    <s v="050466978"/>
    <s v="3"/>
    <n v="49560"/>
    <s v="ILS"/>
    <n v="49560"/>
    <n v="25.46"/>
    <n v="12620.1"/>
    <n v="12620.1"/>
    <n v="36939.9"/>
    <s v=""/>
    <x v="1635"/>
    <s v="X"/>
    <n v="0"/>
    <s v="@FM@"/>
    <s v="76"/>
    <s v=""/>
    <s v="305394199"/>
    <s v=" 31,305.00"/>
    <s v="נסים גרידי"/>
    <n v="36939.9"/>
    <d v="2025-04-01T00:00:00"/>
    <d v="2028-03-31T00:00:00"/>
    <n v="35"/>
    <n v="4"/>
    <n v="31"/>
    <n v="25.46"/>
    <n v="0.11428571428571428"/>
    <x v="2"/>
    <x v="1"/>
  </r>
  <r>
    <m/>
    <m/>
    <x v="1812"/>
    <x v="2"/>
    <s v="0800"/>
    <s v=""/>
    <d v="2025-06-09T00:00:00"/>
    <m/>
    <m/>
    <m/>
    <s v="40963671"/>
    <s v="קנטור ויאצ'סלב"/>
    <s v="307802371"/>
    <s v="3"/>
    <n v="2714"/>
    <s v="ILS"/>
    <n v="2714"/>
    <n v="0"/>
    <n v="0"/>
    <n v="0"/>
    <n v="2714"/>
    <s v=""/>
    <x v="1636"/>
    <s v=""/>
    <n v="0"/>
    <s v="@FM@"/>
    <s v="23"/>
    <s v="57"/>
    <s v="305394199"/>
    <s v=""/>
    <s v="רפי אזרך"/>
    <n v="2714"/>
    <d v="2025-06-09T00:00:00"/>
    <d v="2025-12-31T00:00:00"/>
    <n v="6"/>
    <n v="1"/>
    <n v="4"/>
    <n v="0"/>
    <n v="0.16666666666666666"/>
    <x v="2"/>
    <x v="1"/>
  </r>
  <r>
    <m/>
    <m/>
    <x v="1813"/>
    <x v="0"/>
    <s v="0800"/>
    <s v=""/>
    <d v="2025-06-09T00:00:00"/>
    <m/>
    <m/>
    <m/>
    <s v="40001103"/>
    <s v="קרביץ )4791( בעמ"/>
    <s v="510674039"/>
    <s v="3"/>
    <n v="1491.17"/>
    <s v="ILS"/>
    <n v="1491.17"/>
    <n v="0"/>
    <n v="0"/>
    <n v="0"/>
    <n v="1542.24"/>
    <s v=""/>
    <x v="1424"/>
    <s v="X"/>
    <n v="0"/>
    <s v="@FM@"/>
    <s v="07"/>
    <s v=""/>
    <s v="305394199"/>
    <s v=""/>
    <s v="חופית זהוראי"/>
    <n v="1491.17"/>
    <d v="2025-06-09T00:00:00"/>
    <d v="2025-12-31T00:00:00"/>
    <n v="6"/>
    <n v="1"/>
    <n v="4"/>
    <n v="0"/>
    <n v="0.16666666666666666"/>
    <x v="2"/>
    <x v="1"/>
  </r>
  <r>
    <m/>
    <m/>
    <x v="1814"/>
    <x v="0"/>
    <s v="0800"/>
    <s v=""/>
    <d v="2025-06-09T00:00:00"/>
    <m/>
    <m/>
    <m/>
    <s v="40001103"/>
    <s v="קרביץ )4791( בעמ"/>
    <s v="510674039"/>
    <s v="3"/>
    <n v="1418.64"/>
    <s v="ILS"/>
    <n v="1418.64"/>
    <n v="0"/>
    <n v="0"/>
    <n v="0"/>
    <n v="1467.23"/>
    <s v=""/>
    <x v="1637"/>
    <s v="X"/>
    <n v="0"/>
    <s v="@FM@"/>
    <s v="23"/>
    <s v="57"/>
    <s v="305394199"/>
    <s v=""/>
    <s v="קמר אבו אל הוא"/>
    <n v="1418.64"/>
    <d v="2025-06-09T00:00:00"/>
    <d v="2025-12-31T00:00:00"/>
    <n v="6"/>
    <n v="1"/>
    <n v="4"/>
    <n v="0"/>
    <n v="0.16666666666666666"/>
    <x v="2"/>
    <x v="1"/>
  </r>
  <r>
    <m/>
    <m/>
    <x v="1815"/>
    <x v="2"/>
    <s v="0800"/>
    <s v=""/>
    <d v="2025-06-10T00:00:00"/>
    <m/>
    <m/>
    <m/>
    <s v="40266622"/>
    <s v="גרג אודיטוריום בע&quot;מ"/>
    <s v="513983817"/>
    <s v="3"/>
    <n v="9999.99"/>
    <s v="ILS"/>
    <n v="9999.99"/>
    <n v="0"/>
    <n v="0"/>
    <n v="0"/>
    <n v="9999.99"/>
    <s v=""/>
    <x v="1638"/>
    <s v=""/>
    <n v="0"/>
    <s v="@FM@"/>
    <s v="23"/>
    <s v="57"/>
    <s v="305394199"/>
    <s v=""/>
    <s v="צדוק ירקוני"/>
    <n v="9999.99"/>
    <d v="2025-06-10T00:00:00"/>
    <d v="2025-12-31T00:00:00"/>
    <n v="6"/>
    <n v="1"/>
    <n v="4"/>
    <n v="0"/>
    <n v="0.16666666666666666"/>
    <x v="2"/>
    <x v="1"/>
  </r>
  <r>
    <m/>
    <m/>
    <x v="1816"/>
    <x v="2"/>
    <s v="0800"/>
    <s v=""/>
    <d v="2025-06-10T00:00:00"/>
    <m/>
    <m/>
    <m/>
    <s v="40331103"/>
    <s v="בית הארחה קליה בע&quot;מ"/>
    <s v="513048066"/>
    <s v="3"/>
    <n v="3149.89"/>
    <s v="ILS"/>
    <n v="3149.89"/>
    <n v="0"/>
    <n v="0"/>
    <n v="0"/>
    <n v="3149.89"/>
    <s v=""/>
    <x v="1639"/>
    <s v=""/>
    <n v="0"/>
    <s v="@FM@"/>
    <s v="23"/>
    <s v="57"/>
    <s v="305394199"/>
    <s v=""/>
    <s v="גלעד גור"/>
    <n v="3149.89"/>
    <d v="2025-06-10T00:00:00"/>
    <d v="2025-12-31T00:00:00"/>
    <n v="6"/>
    <n v="1"/>
    <n v="4"/>
    <n v="0"/>
    <n v="0.16666666666666666"/>
    <x v="2"/>
    <x v="1"/>
  </r>
  <r>
    <m/>
    <m/>
    <x v="1817"/>
    <x v="0"/>
    <s v="0800"/>
    <s v=""/>
    <d v="2025-06-10T00:00:00"/>
    <m/>
    <m/>
    <m/>
    <s v="40214002"/>
    <s v="יצחקוב אבי"/>
    <s v="016911612"/>
    <s v="3"/>
    <n v="7434"/>
    <s v="ILS"/>
    <n v="7434"/>
    <n v="0"/>
    <n v="0"/>
    <n v="0"/>
    <n v="7434"/>
    <s v=""/>
    <x v="1640"/>
    <s v=""/>
    <n v="0"/>
    <s v="@FM@"/>
    <s v="23"/>
    <s v="57"/>
    <s v="305394199"/>
    <s v=""/>
    <s v="יוסי ביטון"/>
    <n v="7434"/>
    <d v="2025-06-10T00:00:00"/>
    <d v="2025-12-31T00:00:00"/>
    <n v="6"/>
    <n v="1"/>
    <n v="4"/>
    <n v="0"/>
    <n v="0.16666666666666666"/>
    <x v="2"/>
    <x v="1"/>
  </r>
  <r>
    <m/>
    <m/>
    <x v="1818"/>
    <x v="0"/>
    <s v="0800"/>
    <s v=""/>
    <d v="2025-06-10T00:00:00"/>
    <m/>
    <m/>
    <m/>
    <s v="40001575"/>
    <s v="קולמוס ביט (2002)  בע&quot;מ"/>
    <s v="513325472"/>
    <s v="3"/>
    <n v="1957.13"/>
    <s v="ILS"/>
    <n v="1957.13"/>
    <n v="103.99"/>
    <n v="1957.13"/>
    <n v="2138.11"/>
    <n v="0"/>
    <s v=""/>
    <x v="1641"/>
    <s v="X"/>
    <n v="0"/>
    <s v="@FM@"/>
    <s v="07"/>
    <s v=""/>
    <s v="305394199"/>
    <s v=""/>
    <s v="אליאנה טננבאום"/>
    <n v="0"/>
    <d v="2025-06-10T00:00:00"/>
    <d v="2025-12-31T00:00:00"/>
    <n v="6"/>
    <n v="1"/>
    <n v="4"/>
    <n v="103.99"/>
    <n v="0.16666666666666666"/>
    <x v="2"/>
    <x v="1"/>
  </r>
  <r>
    <m/>
    <m/>
    <x v="1819"/>
    <x v="0"/>
    <s v="0800"/>
    <s v=""/>
    <d v="2025-06-1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642"/>
    <s v="X"/>
    <n v="0"/>
    <s v="@FM@"/>
    <s v="07"/>
    <s v=""/>
    <s v="305394199"/>
    <s v=""/>
    <s v="גלעד גור"/>
    <n v="932.2"/>
    <d v="2025-06-10T00:00:00"/>
    <d v="2025-12-31T00:00:00"/>
    <n v="6"/>
    <n v="1"/>
    <n v="4"/>
    <n v="0"/>
    <n v="0.16666666666666666"/>
    <x v="2"/>
    <x v="1"/>
  </r>
  <r>
    <m/>
    <m/>
    <x v="1820"/>
    <x v="0"/>
    <s v="0800"/>
    <s v=""/>
    <d v="2025-06-12T00:00:00"/>
    <m/>
    <m/>
    <m/>
    <s v="40311963"/>
    <s v="כספות חצור בע&quot;מ"/>
    <s v="514165109"/>
    <s v="3"/>
    <n v="60000"/>
    <s v="ILS"/>
    <n v="60000"/>
    <n v="1.18"/>
    <n v="708"/>
    <n v="708"/>
    <n v="59292"/>
    <s v=""/>
    <x v="1643"/>
    <s v=""/>
    <n v="0"/>
    <s v="@FM@"/>
    <s v="23"/>
    <s v="57"/>
    <s v="305394199"/>
    <s v=" 50,247.46"/>
    <s v="ניר הרוש"/>
    <n v="59292"/>
    <d v="2025-06-12T00:00:00"/>
    <d v="2025-12-31T00:00:00"/>
    <n v="6"/>
    <n v="1"/>
    <n v="4"/>
    <n v="1.18"/>
    <n v="0.16666666666666666"/>
    <x v="2"/>
    <x v="1"/>
  </r>
  <r>
    <m/>
    <m/>
    <x v="1821"/>
    <x v="0"/>
    <s v="0800"/>
    <s v=""/>
    <d v="2025-06-12T00:00:00"/>
    <m/>
    <m/>
    <m/>
    <s v="40001575"/>
    <s v="קולמוס ביט (2002)  בע&quot;מ"/>
    <s v="513325472"/>
    <s v="3"/>
    <n v="1603.01"/>
    <s v="ILS"/>
    <n v="1603.01"/>
    <n v="0"/>
    <n v="0"/>
    <n v="0"/>
    <n v="987.3"/>
    <s v=""/>
    <x v="1644"/>
    <s v="X"/>
    <n v="0"/>
    <s v="@FM@"/>
    <s v="07"/>
    <s v=""/>
    <s v="305394199"/>
    <s v=""/>
    <s v="יוסי ביטון"/>
    <n v="939.76"/>
    <d v="2025-06-12T00:00:00"/>
    <d v="2025-12-31T00:00:00"/>
    <n v="6"/>
    <n v="1"/>
    <n v="4"/>
    <n v="0"/>
    <n v="0.16666666666666666"/>
    <x v="2"/>
    <x v="1"/>
  </r>
  <r>
    <m/>
    <m/>
    <x v="1822"/>
    <x v="0"/>
    <s v="0800"/>
    <s v=""/>
    <d v="2025-06-12T00:00:00"/>
    <m/>
    <m/>
    <m/>
    <s v="40001575"/>
    <s v="קולמוס ביט (2002)  בע&quot;מ"/>
    <s v="513325472"/>
    <s v="3"/>
    <n v="3361.04"/>
    <s v="ILS"/>
    <n v="3361.04"/>
    <n v="0"/>
    <n v="0"/>
    <n v="0"/>
    <n v="1920.99"/>
    <s v=""/>
    <x v="1645"/>
    <s v="X"/>
    <n v="0"/>
    <s v="@FM@"/>
    <s v="07"/>
    <s v=""/>
    <s v="305394199"/>
    <s v=""/>
    <s v=""/>
    <n v="1828.52"/>
    <d v="2025-06-12T00:00:00"/>
    <d v="2025-12-31T00:00:00"/>
    <n v="6"/>
    <n v="1"/>
    <n v="4"/>
    <n v="0"/>
    <n v="0.16666666666666666"/>
    <x v="2"/>
    <x v="1"/>
  </r>
  <r>
    <m/>
    <m/>
    <x v="1823"/>
    <x v="2"/>
    <s v="0800"/>
    <s v=""/>
    <d v="2025-06-15T00:00:00"/>
    <m/>
    <m/>
    <m/>
    <s v="40281550"/>
    <s v="עולם המזרונים"/>
    <s v="557594785"/>
    <s v="3"/>
    <n v="7924.88"/>
    <s v="ILS"/>
    <n v="7924.88"/>
    <n v="0"/>
    <n v="0"/>
    <n v="0"/>
    <n v="7924.88"/>
    <s v=""/>
    <x v="1646"/>
    <s v=""/>
    <n v="0"/>
    <s v="@FM@"/>
    <s v="23"/>
    <s v="57"/>
    <s v="305394199"/>
    <s v=""/>
    <s v="רפי אזרך"/>
    <n v="7924.88"/>
    <d v="2025-06-15T00:00:00"/>
    <d v="2025-12-31T00:00:00"/>
    <n v="6"/>
    <n v="1"/>
    <n v="4"/>
    <n v="0"/>
    <n v="0.16666666666666666"/>
    <x v="2"/>
    <x v="1"/>
  </r>
  <r>
    <m/>
    <m/>
    <x v="1824"/>
    <x v="2"/>
    <s v="0800"/>
    <s v=""/>
    <d v="2025-06-15T00:00:00"/>
    <m/>
    <m/>
    <m/>
    <s v="41593807"/>
    <s v="ד.מ. שיווק פסגת זאב בע&quot;מ"/>
    <s v="514529593"/>
    <s v="3"/>
    <n v="2645.61"/>
    <s v="ILS"/>
    <n v="2645.61"/>
    <n v="0"/>
    <n v="0"/>
    <n v="0"/>
    <n v="2645.61"/>
    <s v=""/>
    <x v="1647"/>
    <s v=""/>
    <n v="0"/>
    <s v="@FM@"/>
    <s v="23"/>
    <s v="57"/>
    <s v="305394199"/>
    <s v=""/>
    <s v="רפי אזרך"/>
    <n v="2645.61"/>
    <d v="2025-06-15T00:00:00"/>
    <d v="2025-12-31T00:00:00"/>
    <n v="6"/>
    <n v="1"/>
    <n v="4"/>
    <n v="0"/>
    <n v="0.16666666666666666"/>
    <x v="2"/>
    <x v="1"/>
  </r>
  <r>
    <m/>
    <m/>
    <x v="1825"/>
    <x v="0"/>
    <s v="0800"/>
    <s v=""/>
    <d v="2025-06-18T00:00:00"/>
    <m/>
    <m/>
    <m/>
    <s v="40544510"/>
    <s v="הרוש דוד חיים"/>
    <s v="057788507"/>
    <s v="3"/>
    <n v="6749.91"/>
    <s v="ILS"/>
    <n v="6749.91"/>
    <n v="0"/>
    <n v="0"/>
    <n v="0"/>
    <n v="6749.91"/>
    <s v=""/>
    <x v="1648"/>
    <s v=""/>
    <n v="0"/>
    <s v="@FM@"/>
    <s v="07"/>
    <s v=""/>
    <s v="305394199"/>
    <s v=""/>
    <s v="חופית זהוראי"/>
    <n v="6749.91"/>
    <d v="2025-06-18T00:00:00"/>
    <d v="2025-12-31T00:00:00"/>
    <n v="6"/>
    <n v="1"/>
    <n v="4"/>
    <n v="0"/>
    <n v="0.16666666666666666"/>
    <x v="2"/>
    <x v="1"/>
  </r>
  <r>
    <m/>
    <m/>
    <x v="1826"/>
    <x v="0"/>
    <s v="0800"/>
    <s v=""/>
    <d v="2025-06-18T00:00:00"/>
    <m/>
    <m/>
    <m/>
    <s v="40544510"/>
    <s v="הרוש דוד חיים"/>
    <s v="057788507"/>
    <s v="3"/>
    <n v="16494.98"/>
    <s v="ILS"/>
    <n v="16494.98"/>
    <n v="0"/>
    <n v="0"/>
    <n v="0"/>
    <n v="16494.98"/>
    <s v=""/>
    <x v="1649"/>
    <s v=""/>
    <n v="0"/>
    <s v="@FM@"/>
    <s v="07"/>
    <s v=""/>
    <s v="305394199"/>
    <s v=""/>
    <s v="נדים ח'ניפס"/>
    <n v="16494.98"/>
    <d v="2025-06-18T00:00:00"/>
    <d v="2025-12-31T00:00:00"/>
    <n v="6"/>
    <n v="1"/>
    <n v="4"/>
    <n v="0"/>
    <n v="0.16666666666666666"/>
    <x v="2"/>
    <x v="1"/>
  </r>
  <r>
    <m/>
    <m/>
    <x v="1827"/>
    <x v="2"/>
    <s v="0800"/>
    <s v=""/>
    <d v="2025-06-18T00:00:00"/>
    <m/>
    <m/>
    <m/>
    <s v="40007021"/>
    <s v="אוזן קשבת בע&quot;מ"/>
    <s v="511277550"/>
    <s v="3"/>
    <n v="3899.99"/>
    <s v="ILS"/>
    <n v="3899.99"/>
    <n v="0"/>
    <n v="0"/>
    <n v="0"/>
    <n v="3899.99"/>
    <s v=""/>
    <x v="1650"/>
    <s v=""/>
    <n v="0"/>
    <s v="@FM@"/>
    <s v="23"/>
    <s v="57"/>
    <s v="305394199"/>
    <s v=""/>
    <s v="אליאנה טננבאום"/>
    <n v="3899.99"/>
    <d v="2025-06-18T00:00:00"/>
    <d v="2025-12-31T00:00:00"/>
    <n v="6"/>
    <n v="1"/>
    <n v="4"/>
    <n v="0"/>
    <n v="0.16666666666666666"/>
    <x v="2"/>
    <x v="1"/>
  </r>
  <r>
    <m/>
    <m/>
    <x v="1828"/>
    <x v="0"/>
    <s v="0800"/>
    <s v=""/>
    <d v="2025-06-18T00:00:00"/>
    <m/>
    <m/>
    <m/>
    <s v="40167927"/>
    <s v="איקן - מס בע&quot;מ"/>
    <s v="512495706"/>
    <s v="3"/>
    <n v="11849.86"/>
    <s v="ILS"/>
    <n v="11849.86"/>
    <n v="0"/>
    <n v="0"/>
    <n v="0"/>
    <n v="11849.86"/>
    <s v=""/>
    <x v="1651"/>
    <s v=""/>
    <n v="0"/>
    <s v="@FM@"/>
    <s v="07"/>
    <s v=""/>
    <s v="305394199"/>
    <s v=""/>
    <s v="חופית זהוראי"/>
    <n v="11849.86"/>
    <d v="2025-06-18T00:00:00"/>
    <d v="2025-12-31T00:00:00"/>
    <n v="6"/>
    <n v="1"/>
    <n v="4"/>
    <n v="0"/>
    <n v="0.16666666666666666"/>
    <x v="2"/>
    <x v="1"/>
  </r>
  <r>
    <m/>
    <m/>
    <x v="1829"/>
    <x v="2"/>
    <s v="0800"/>
    <s v=""/>
    <d v="2025-06-19T00:00:00"/>
    <m/>
    <m/>
    <m/>
    <s v="40281550"/>
    <s v="עולם המזרונים"/>
    <s v="557594785"/>
    <s v="3"/>
    <n v="5363.1"/>
    <s v="ILS"/>
    <n v="5363.1"/>
    <n v="0"/>
    <n v="5363.1"/>
    <n v="0"/>
    <n v="5363.1"/>
    <s v=""/>
    <x v="1652"/>
    <s v=""/>
    <n v="0"/>
    <s v="@FM@"/>
    <s v="23"/>
    <s v="57"/>
    <s v="305394199"/>
    <s v=""/>
    <s v="רפי אזרך"/>
    <n v="5363.1"/>
    <d v="2025-06-19T00:00:00"/>
    <d v="2025-12-31T00:00:00"/>
    <n v="6"/>
    <n v="1"/>
    <n v="4"/>
    <n v="0"/>
    <n v="0.16666666666666666"/>
    <x v="2"/>
    <x v="1"/>
  </r>
  <r>
    <m/>
    <m/>
    <x v="1830"/>
    <x v="2"/>
    <s v="0800"/>
    <s v=""/>
    <d v="2025-06-19T00:00:00"/>
    <m/>
    <m/>
    <m/>
    <s v="40001103"/>
    <s v="קרביץ )4791( בעמ"/>
    <s v="510674039"/>
    <s v="3"/>
    <n v="6544.54"/>
    <s v="ILS"/>
    <n v="6544.54"/>
    <n v="0"/>
    <n v="0"/>
    <n v="0"/>
    <n v="6544.54"/>
    <s v=""/>
    <x v="1653"/>
    <s v=""/>
    <n v="0"/>
    <s v="@FM@"/>
    <s v="23"/>
    <s v="57"/>
    <s v="305394199"/>
    <s v=""/>
    <s v="רפי אזרך"/>
    <n v="6544.54"/>
    <d v="2025-06-19T00:00:00"/>
    <d v="2025-12-31T00:00:00"/>
    <n v="6"/>
    <n v="1"/>
    <n v="4"/>
    <n v="0"/>
    <n v="0.16666666666666666"/>
    <x v="2"/>
    <x v="1"/>
  </r>
  <r>
    <m/>
    <m/>
    <x v="1831"/>
    <x v="2"/>
    <s v="0800"/>
    <s v=""/>
    <d v="2025-06-23T00:00:00"/>
    <m/>
    <m/>
    <m/>
    <s v="40001165"/>
    <s v="בינת יישום מערכות בע&quot;מ"/>
    <s v="511012866"/>
    <s v="3"/>
    <n v="8691.8799999999992"/>
    <s v="ILS"/>
    <n v="8691.8799999999992"/>
    <n v="0"/>
    <n v="0"/>
    <n v="0"/>
    <n v="8691.8799999999992"/>
    <s v=""/>
    <x v="1654"/>
    <s v=""/>
    <n v="0"/>
    <s v="@FM@"/>
    <s v="23"/>
    <s v="57"/>
    <s v="305394199"/>
    <s v=""/>
    <s v="ניר הרוש"/>
    <n v="8691.8799999999992"/>
    <d v="2025-06-23T00:00:00"/>
    <d v="2025-12-31T00:00:00"/>
    <n v="6"/>
    <n v="1"/>
    <n v="4"/>
    <n v="0"/>
    <n v="0.16666666666666666"/>
    <x v="2"/>
    <x v="1"/>
  </r>
  <r>
    <m/>
    <m/>
    <x v="1832"/>
    <x v="2"/>
    <s v="0800"/>
    <s v=""/>
    <d v="2025-06-24T00:00:00"/>
    <m/>
    <m/>
    <m/>
    <s v="40140606"/>
    <s v="דגון יצחק"/>
    <s v="051646404"/>
    <s v="3"/>
    <n v="80830"/>
    <s v="ILS"/>
    <n v="80830"/>
    <n v="11.55"/>
    <n v="9921.56"/>
    <n v="9336.75"/>
    <n v="71493.25"/>
    <s v=""/>
    <x v="1126"/>
    <s v="X"/>
    <n v="0"/>
    <s v="@FM@"/>
    <s v="76"/>
    <s v=""/>
    <s v="305394199"/>
    <s v=" 60,091.90"/>
    <s v="נסים גרידי"/>
    <n v="71493.25"/>
    <d v="2025-06-24T00:00:00"/>
    <d v="2025-12-31T00:00:00"/>
    <n v="6"/>
    <n v="1"/>
    <n v="4"/>
    <n v="11.55"/>
    <n v="0.16666666666666666"/>
    <x v="2"/>
    <x v="1"/>
  </r>
  <r>
    <m/>
    <m/>
    <x v="1833"/>
    <x v="0"/>
    <s v="0800"/>
    <s v=""/>
    <d v="2025-06-24T00:00:00"/>
    <d v="2025-06-18T00:00:00"/>
    <d v="2026-06-17T00:00:00"/>
    <m/>
    <s v="42577070"/>
    <s v="שערי מנשה"/>
    <s v="023549363"/>
    <s v="3"/>
    <n v="99999.1"/>
    <s v="ILS"/>
    <n v="99999.1"/>
    <n v="0"/>
    <n v="0"/>
    <n v="0"/>
    <n v="99999.1"/>
    <s v=""/>
    <x v="1380"/>
    <s v=""/>
    <n v="0"/>
    <s v="@FM@"/>
    <s v="23"/>
    <s v="57"/>
    <s v="305394199"/>
    <s v=" 84,745.00"/>
    <s v="גלעד גור"/>
    <n v="99999.1"/>
    <d v="2025-06-18T00:00:00"/>
    <d v="2026-06-17T00:00:00"/>
    <n v="11"/>
    <n v="1"/>
    <n v="10"/>
    <n v="0"/>
    <n v="9.0909090909090912E-2"/>
    <x v="2"/>
    <x v="1"/>
  </r>
  <r>
    <m/>
    <m/>
    <x v="1834"/>
    <x v="0"/>
    <s v="0800"/>
    <s v=""/>
    <d v="2025-06-29T00:00:00"/>
    <m/>
    <m/>
    <m/>
    <s v="40001103"/>
    <s v="קרביץ )4791( בעמ"/>
    <s v="510674039"/>
    <s v="3"/>
    <n v="3957.62"/>
    <s v="ILS"/>
    <n v="3957.62"/>
    <n v="0"/>
    <n v="0"/>
    <n v="0"/>
    <n v="4093.22"/>
    <s v=""/>
    <x v="1472"/>
    <s v="X"/>
    <n v="0"/>
    <s v="@FM@"/>
    <s v="07"/>
    <s v=""/>
    <s v="305394199"/>
    <s v=""/>
    <s v=""/>
    <n v="3957.62"/>
    <d v="2025-06-29T00:00:00"/>
    <d v="2025-12-31T00:00:00"/>
    <n v="6"/>
    <n v="1"/>
    <n v="4"/>
    <n v="0"/>
    <n v="0.16666666666666666"/>
    <x v="2"/>
    <x v="1"/>
  </r>
  <r>
    <m/>
    <m/>
    <x v="1835"/>
    <x v="2"/>
    <s v="0800"/>
    <s v=""/>
    <d v="2025-06-29T00:00:00"/>
    <m/>
    <m/>
    <m/>
    <s v="40000885"/>
    <s v="צחובוי אילן"/>
    <s v="050719913"/>
    <s v="3"/>
    <n v="3280.4"/>
    <s v="ILS"/>
    <n v="3280.4"/>
    <n v="0"/>
    <n v="0"/>
    <n v="0"/>
    <n v="3280.4"/>
    <s v=""/>
    <x v="1655"/>
    <s v=""/>
    <n v="0"/>
    <s v="@FM@"/>
    <s v="23"/>
    <s v="57"/>
    <s v="305394199"/>
    <s v=""/>
    <s v="יוסי ביטון"/>
    <n v="3280.4"/>
    <d v="2025-06-29T00:00:00"/>
    <d v="2025-12-31T00:00:00"/>
    <n v="6"/>
    <n v="1"/>
    <n v="4"/>
    <n v="0"/>
    <n v="0.16666666666666666"/>
    <x v="2"/>
    <x v="1"/>
  </r>
  <r>
    <m/>
    <m/>
    <x v="1836"/>
    <x v="2"/>
    <s v="0800"/>
    <s v=""/>
    <d v="2025-06-29T00:00:00"/>
    <m/>
    <m/>
    <m/>
    <s v="40375552"/>
    <s v="שערים (אב-שער) בע&quot;מ"/>
    <s v="512566597"/>
    <s v="3"/>
    <n v="837.8"/>
    <s v="ILS"/>
    <n v="837.8"/>
    <n v="0"/>
    <n v="0"/>
    <n v="0"/>
    <n v="837.8"/>
    <s v=""/>
    <x v="1656"/>
    <s v=""/>
    <n v="0"/>
    <s v="@FM@"/>
    <s v="23"/>
    <s v="57"/>
    <s v="305394199"/>
    <s v=""/>
    <s v="רפי אזרך"/>
    <n v="837.8"/>
    <d v="2025-06-29T00:00:00"/>
    <d v="2025-12-31T00:00:00"/>
    <n v="6"/>
    <n v="1"/>
    <n v="4"/>
    <n v="0"/>
    <n v="0.16666666666666666"/>
    <x v="2"/>
    <x v="1"/>
  </r>
  <r>
    <m/>
    <m/>
    <x v="1837"/>
    <x v="2"/>
    <s v="0800"/>
    <s v=""/>
    <d v="2025-06-29T00:00:00"/>
    <m/>
    <m/>
    <m/>
    <s v="40000885"/>
    <s v="צחובוי אילן"/>
    <s v="050719913"/>
    <s v="3"/>
    <n v="613.6"/>
    <s v="ILS"/>
    <n v="613.6"/>
    <n v="0"/>
    <n v="0"/>
    <n v="0"/>
    <n v="613.6"/>
    <s v=""/>
    <x v="1657"/>
    <s v=""/>
    <n v="0"/>
    <s v="@FM@"/>
    <s v="23"/>
    <s v="57"/>
    <s v="305394199"/>
    <s v=""/>
    <s v="לימור ניזרי"/>
    <n v="613.6"/>
    <d v="2025-06-29T00:00:00"/>
    <d v="2025-12-31T00:00:00"/>
    <n v="6"/>
    <n v="1"/>
    <n v="4"/>
    <n v="0"/>
    <n v="0.16666666666666666"/>
    <x v="2"/>
    <x v="1"/>
  </r>
  <r>
    <m/>
    <m/>
    <x v="1838"/>
    <x v="2"/>
    <s v="0800"/>
    <s v=""/>
    <d v="2025-06-29T00:00:00"/>
    <m/>
    <m/>
    <m/>
    <s v="40001309"/>
    <s v="שמאור - מוקד הבטחון הישראלי בע&quot;מ"/>
    <s v="511717423"/>
    <s v="3"/>
    <n v="99922.4"/>
    <s v="ILS"/>
    <n v="99922.4"/>
    <n v="0"/>
    <n v="0"/>
    <n v="0"/>
    <n v="99922.4"/>
    <s v=""/>
    <x v="1658"/>
    <s v=""/>
    <n v="0"/>
    <s v="@FM@"/>
    <s v="23"/>
    <s v="57"/>
    <s v="305394199"/>
    <s v=""/>
    <s v="ניר הרוש"/>
    <n v="99922.4"/>
    <d v="2025-06-29T00:00:00"/>
    <d v="2025-12-31T00:00:00"/>
    <n v="6"/>
    <n v="1"/>
    <n v="4"/>
    <n v="0"/>
    <n v="0.16666666666666666"/>
    <x v="2"/>
    <x v="1"/>
  </r>
  <r>
    <m/>
    <m/>
    <x v="1839"/>
    <x v="0"/>
    <s v="0800"/>
    <s v=""/>
    <d v="2025-06-30T00:00:00"/>
    <m/>
    <m/>
    <m/>
    <s v="40003692"/>
    <s v="טופ-ליין יבוא ושיווק רהיטים בע&quot;מ"/>
    <s v="511613564"/>
    <s v="3"/>
    <n v="7271.16"/>
    <s v="ILS"/>
    <n v="7271.16"/>
    <n v="0"/>
    <n v="0"/>
    <n v="0"/>
    <n v="7801.66"/>
    <s v=""/>
    <x v="1574"/>
    <s v="X"/>
    <n v="0"/>
    <s v="@FM@"/>
    <s v="07"/>
    <s v=""/>
    <s v="305394199"/>
    <s v=""/>
    <s v="בריג'יט ברונשטיין"/>
    <n v="7271.16"/>
    <d v="2025-06-30T00:00:00"/>
    <d v="2025-12-31T00:00:00"/>
    <n v="6"/>
    <n v="1"/>
    <n v="4"/>
    <n v="0"/>
    <n v="0.16666666666666666"/>
    <x v="2"/>
    <x v="1"/>
  </r>
  <r>
    <m/>
    <m/>
    <x v="1840"/>
    <x v="2"/>
    <s v="0800"/>
    <s v=""/>
    <d v="2025-07-03T00:00:00"/>
    <m/>
    <m/>
    <m/>
    <s v="40539556"/>
    <s v="מלאך רות"/>
    <s v="001196518"/>
    <s v="3"/>
    <n v="1004"/>
    <s v="ILS"/>
    <n v="1004"/>
    <n v="100"/>
    <n v="1004"/>
    <n v="1004"/>
    <n v="0"/>
    <s v=""/>
    <x v="1659"/>
    <s v=""/>
    <n v="0"/>
    <s v="@FM@"/>
    <s v="91"/>
    <s v=""/>
    <s v="305394199"/>
    <s v="  0.00"/>
    <s v="חנה נדב"/>
    <n v="0"/>
    <d v="2025-07-03T00:00:00"/>
    <d v="2025-12-31T00:00:00"/>
    <n v="5"/>
    <n v="1"/>
    <n v="4"/>
    <n v="100"/>
    <n v="0.2"/>
    <x v="2"/>
    <x v="1"/>
  </r>
  <r>
    <m/>
    <m/>
    <x v="1841"/>
    <x v="2"/>
    <s v="0800"/>
    <s v=""/>
    <d v="2025-07-03T00:00:00"/>
    <m/>
    <m/>
    <m/>
    <s v="42225608"/>
    <s v="וכטל יצחק"/>
    <s v="051830495"/>
    <s v="3"/>
    <n v="592.36"/>
    <s v="ILS"/>
    <n v="592.36"/>
    <n v="100"/>
    <n v="592.36"/>
    <n v="592.36"/>
    <n v="0"/>
    <s v=""/>
    <x v="1660"/>
    <s v=""/>
    <n v="0"/>
    <s v="@FM@"/>
    <s v="91"/>
    <s v=""/>
    <s v="305394199"/>
    <s v="  0.00"/>
    <s v=""/>
    <n v="0"/>
    <d v="2025-07-03T00:00:00"/>
    <d v="2025-12-31T00:00:00"/>
    <n v="5"/>
    <n v="1"/>
    <n v="4"/>
    <n v="100"/>
    <n v="0.2"/>
    <x v="2"/>
    <x v="1"/>
  </r>
  <r>
    <m/>
    <m/>
    <x v="1842"/>
    <x v="2"/>
    <s v="0800"/>
    <s v=""/>
    <d v="2025-07-03T00:00:00"/>
    <m/>
    <m/>
    <m/>
    <s v="41404661"/>
    <s v="בנימיני לוי ציון"/>
    <s v="050260587"/>
    <s v="3"/>
    <n v="502"/>
    <s v="ILS"/>
    <n v="502"/>
    <n v="100"/>
    <n v="502"/>
    <n v="502"/>
    <n v="0"/>
    <s v=""/>
    <x v="1661"/>
    <s v=""/>
    <n v="0"/>
    <s v="@FM@"/>
    <s v="91"/>
    <s v=""/>
    <s v="305394199"/>
    <s v="  0.00"/>
    <s v="חנה נדב"/>
    <n v="0"/>
    <d v="2025-07-03T00:00:00"/>
    <d v="2025-12-31T00:00:00"/>
    <n v="5"/>
    <n v="1"/>
    <n v="4"/>
    <n v="100"/>
    <n v="0.2"/>
    <x v="2"/>
    <x v="1"/>
  </r>
  <r>
    <m/>
    <m/>
    <x v="1843"/>
    <x v="2"/>
    <s v="0800"/>
    <s v=""/>
    <d v="2025-07-03T00:00:00"/>
    <m/>
    <m/>
    <m/>
    <s v="41404661"/>
    <s v="בנימיני לוי ציון"/>
    <s v="050260587"/>
    <s v="3"/>
    <n v="502"/>
    <s v="ILS"/>
    <n v="502"/>
    <n v="100"/>
    <n v="502"/>
    <n v="502"/>
    <n v="0"/>
    <s v=""/>
    <x v="1662"/>
    <s v=""/>
    <n v="0"/>
    <s v="@FM@"/>
    <s v="91"/>
    <s v=""/>
    <s v="305394199"/>
    <s v="  0.00"/>
    <s v="חנה נדב"/>
    <n v="0"/>
    <d v="2025-07-03T00:00:00"/>
    <d v="2025-12-31T00:00:00"/>
    <n v="5"/>
    <n v="1"/>
    <n v="4"/>
    <n v="100"/>
    <n v="0.2"/>
    <x v="2"/>
    <x v="1"/>
  </r>
  <r>
    <m/>
    <m/>
    <x v="1844"/>
    <x v="2"/>
    <s v="0800"/>
    <s v=""/>
    <d v="2025-07-06T00:00:00"/>
    <m/>
    <m/>
    <m/>
    <s v="41448450"/>
    <s v="קלעי, רוזן ושות', משרד"/>
    <s v="558249702"/>
    <s v="3"/>
    <n v="20000"/>
    <s v="ILS"/>
    <n v="20000"/>
    <n v="0"/>
    <n v="0"/>
    <n v="0"/>
    <n v="20000"/>
    <s v=""/>
    <x v="1663"/>
    <s v=""/>
    <n v="0"/>
    <s v="@FM@"/>
    <s v="91"/>
    <s v=""/>
    <s v="305394199"/>
    <s v=""/>
    <s v="עדי מרום"/>
    <n v="20000"/>
    <d v="2025-07-06T00:00:00"/>
    <d v="2025-12-31T00:00:00"/>
    <n v="5"/>
    <n v="0"/>
    <n v="4"/>
    <n v="0"/>
    <n v="0"/>
    <x v="2"/>
    <x v="1"/>
  </r>
  <r>
    <m/>
    <m/>
    <x v="1845"/>
    <x v="2"/>
    <s v="0800"/>
    <s v=""/>
    <d v="2025-07-03T00:00:00"/>
    <m/>
    <m/>
    <m/>
    <s v="40276637"/>
    <s v="אי.פי. גרופ בע&quot;מ"/>
    <s v="513926097"/>
    <s v="3"/>
    <n v="40710"/>
    <s v="ILS"/>
    <n v="40710"/>
    <n v="0"/>
    <n v="0"/>
    <n v="0"/>
    <n v="40710"/>
    <s v=""/>
    <x v="1664"/>
    <s v=""/>
    <n v="0"/>
    <s v="@FM@"/>
    <s v="23"/>
    <s v="57"/>
    <s v="305394199"/>
    <s v=""/>
    <s v="מיטל מגעיד"/>
    <n v="40710"/>
    <d v="2025-07-03T00:00:00"/>
    <d v="2025-12-31T00:00:00"/>
    <n v="5"/>
    <n v="1"/>
    <n v="4"/>
    <n v="0"/>
    <n v="0.2"/>
    <x v="2"/>
    <x v="1"/>
  </r>
  <r>
    <m/>
    <m/>
    <x v="1846"/>
    <x v="2"/>
    <s v="0800"/>
    <s v=""/>
    <d v="2025-07-03T00:00:00"/>
    <m/>
    <m/>
    <m/>
    <s v="40001216"/>
    <s v="קרב - מועדון קליעה וירי בע&quot;מ"/>
    <s v="511233777"/>
    <s v="3"/>
    <n v="4826.2"/>
    <s v="ILS"/>
    <n v="4826.2"/>
    <n v="53.55"/>
    <n v="2584.1999999999998"/>
    <n v="2584.1999999999998"/>
    <n v="2242"/>
    <s v=""/>
    <x v="1665"/>
    <s v=""/>
    <n v="0"/>
    <s v="@FM@"/>
    <s v="23"/>
    <s v="57"/>
    <s v="305394199"/>
    <s v=""/>
    <s v="רפי אזרך"/>
    <n v="2242"/>
    <d v="2025-07-03T00:00:00"/>
    <d v="2025-12-31T00:00:00"/>
    <n v="5"/>
    <n v="1"/>
    <n v="4"/>
    <n v="53.55"/>
    <n v="0.2"/>
    <x v="2"/>
    <x v="1"/>
  </r>
  <r>
    <m/>
    <m/>
    <x v="1847"/>
    <x v="2"/>
    <s v="0800"/>
    <s v=""/>
    <d v="2025-07-06T00:00:00"/>
    <m/>
    <m/>
    <m/>
    <s v="42352713"/>
    <s v="מצקין צבי"/>
    <s v="066065731"/>
    <s v="3"/>
    <n v="46399"/>
    <s v="ILS"/>
    <n v="46399"/>
    <n v="0"/>
    <n v="0"/>
    <n v="0"/>
    <n v="46399"/>
    <s v=""/>
    <x v="1666"/>
    <s v=""/>
    <n v="0"/>
    <s v="@FM@"/>
    <s v="91"/>
    <s v=""/>
    <s v="305394199"/>
    <s v=""/>
    <s v="עדי מרום"/>
    <n v="46399"/>
    <d v="2025-07-06T00:00:00"/>
    <d v="2025-12-31T00:00:00"/>
    <n v="5"/>
    <n v="0"/>
    <n v="4"/>
    <n v="0"/>
    <n v="0"/>
    <x v="2"/>
    <x v="1"/>
  </r>
  <r>
    <m/>
    <m/>
    <x v="1848"/>
    <x v="2"/>
    <s v="0800"/>
    <s v=""/>
    <d v="2025-07-06T00:00:00"/>
    <m/>
    <m/>
    <m/>
    <s v="41585966"/>
    <s v="נפתלי גולן"/>
    <s v="040617326"/>
    <s v="3"/>
    <n v="12285"/>
    <s v="ILS"/>
    <n v="12285"/>
    <n v="0"/>
    <n v="0"/>
    <n v="0"/>
    <n v="12285"/>
    <s v=""/>
    <x v="1667"/>
    <s v=""/>
    <n v="0"/>
    <s v="@FM@"/>
    <s v="91"/>
    <s v=""/>
    <s v="305394199"/>
    <s v=""/>
    <s v="עדי מרום"/>
    <n v="12285"/>
    <d v="2025-07-06T00:00:00"/>
    <d v="2025-12-31T00:00:00"/>
    <n v="5"/>
    <n v="0"/>
    <n v="4"/>
    <n v="0"/>
    <n v="0"/>
    <x v="2"/>
    <x v="1"/>
  </r>
  <r>
    <m/>
    <m/>
    <x v="1849"/>
    <x v="2"/>
    <s v="0800"/>
    <s v=""/>
    <d v="2025-07-06T00:00:00"/>
    <m/>
    <m/>
    <m/>
    <s v="41133805"/>
    <s v="צוקר נועם"/>
    <s v="046235784"/>
    <s v="3"/>
    <n v="30000"/>
    <s v="ILS"/>
    <n v="30000"/>
    <n v="0"/>
    <n v="0"/>
    <n v="0"/>
    <n v="30000"/>
    <s v=""/>
    <x v="1668"/>
    <s v=""/>
    <n v="0"/>
    <s v="@FM@"/>
    <s v="91"/>
    <s v=""/>
    <s v="305394199"/>
    <s v=""/>
    <s v="עדי מרום"/>
    <n v="30000"/>
    <d v="2025-07-06T00:00:00"/>
    <d v="2025-12-31T00:00:00"/>
    <n v="5"/>
    <n v="0"/>
    <n v="4"/>
    <n v="0"/>
    <n v="0"/>
    <x v="2"/>
    <x v="1"/>
  </r>
  <r>
    <m/>
    <m/>
    <x v="1850"/>
    <x v="2"/>
    <s v="0800"/>
    <s v=""/>
    <d v="2025-07-06T00:00:00"/>
    <m/>
    <m/>
    <m/>
    <s v="41122757"/>
    <s v="בך,לדרמן-משרד עו&quot;ד"/>
    <s v="558204814"/>
    <s v="3"/>
    <n v="45803"/>
    <s v="ILS"/>
    <n v="45803"/>
    <n v="0"/>
    <n v="0"/>
    <n v="0"/>
    <n v="45803"/>
    <s v=""/>
    <x v="1669"/>
    <s v=""/>
    <n v="0"/>
    <s v="@FM@"/>
    <s v="91"/>
    <s v=""/>
    <s v="305394199"/>
    <s v=""/>
    <s v="עדי מרום"/>
    <n v="45803"/>
    <d v="2025-07-06T00:00:00"/>
    <d v="2025-12-31T00:00:00"/>
    <n v="5"/>
    <n v="0"/>
    <n v="4"/>
    <n v="0"/>
    <n v="0"/>
    <x v="2"/>
    <x v="1"/>
  </r>
  <r>
    <m/>
    <m/>
    <x v="1851"/>
    <x v="2"/>
    <s v="0800"/>
    <s v=""/>
    <d v="2025-07-06T00:00:00"/>
    <m/>
    <m/>
    <m/>
    <s v="41122757"/>
    <s v="בך,לדרמן-משרד עו&quot;ד"/>
    <s v="558204814"/>
    <s v="3"/>
    <n v="53714"/>
    <s v="ILS"/>
    <n v="53714"/>
    <n v="0"/>
    <n v="0"/>
    <n v="0"/>
    <n v="53714"/>
    <s v=""/>
    <x v="1670"/>
    <s v=""/>
    <n v="0"/>
    <s v="@FM@"/>
    <s v="91"/>
    <s v=""/>
    <s v="305394199"/>
    <s v=""/>
    <s v="עדי מרום"/>
    <n v="53714"/>
    <d v="2025-07-06T00:00:00"/>
    <d v="2025-12-31T00:00:00"/>
    <n v="5"/>
    <n v="0"/>
    <n v="4"/>
    <n v="0"/>
    <n v="0"/>
    <x v="2"/>
    <x v="1"/>
  </r>
  <r>
    <m/>
    <m/>
    <x v="1852"/>
    <x v="0"/>
    <s v="0800"/>
    <s v=""/>
    <d v="2025-07-08T00:00:00"/>
    <m/>
    <m/>
    <m/>
    <s v="40001103"/>
    <s v="קרביץ )4791( בעמ"/>
    <s v="510674039"/>
    <s v="3"/>
    <n v="2726.88"/>
    <s v="ILS"/>
    <n v="2726.88"/>
    <n v="0"/>
    <n v="0"/>
    <n v="0"/>
    <n v="2820.29"/>
    <s v=""/>
    <x v="1671"/>
    <s v="X"/>
    <n v="0"/>
    <s v="@FM@"/>
    <s v="07"/>
    <s v=""/>
    <s v="305394199"/>
    <s v=""/>
    <s v="קמר אבו אל הוא"/>
    <n v="2726.88"/>
    <d v="2025-07-08T00:00:00"/>
    <d v="2025-12-31T00:00:00"/>
    <n v="5"/>
    <n v="0"/>
    <n v="4"/>
    <n v="0"/>
    <n v="0"/>
    <x v="2"/>
    <x v="1"/>
  </r>
  <r>
    <m/>
    <m/>
    <x v="1853"/>
    <x v="2"/>
    <s v="0800"/>
    <s v=""/>
    <d v="2025-07-08T00:00:00"/>
    <m/>
    <m/>
    <m/>
    <s v="42052596"/>
    <s v="צבעים בצלחת בע&quot;מ"/>
    <s v="515816916"/>
    <s v="3"/>
    <n v="2654.9"/>
    <s v="ILS"/>
    <n v="2654.9"/>
    <n v="0"/>
    <n v="0"/>
    <n v="0"/>
    <n v="2654.9"/>
    <s v=""/>
    <x v="1672"/>
    <s v=""/>
    <n v="0"/>
    <s v="@FM@"/>
    <s v="23"/>
    <s v="57"/>
    <s v="305394199"/>
    <s v=""/>
    <s v="רונית הראל"/>
    <n v="2654.9"/>
    <d v="2025-07-08T00:00:00"/>
    <d v="2025-12-31T00:00:00"/>
    <n v="5"/>
    <n v="0"/>
    <n v="4"/>
    <n v="0"/>
    <n v="0"/>
    <x v="2"/>
    <x v="1"/>
  </r>
  <r>
    <m/>
    <m/>
    <x v="1854"/>
    <x v="2"/>
    <s v="0800"/>
    <s v=""/>
    <d v="2025-07-08T00:00:00"/>
    <m/>
    <m/>
    <m/>
    <s v="10000021"/>
    <s v="לשכת הפירסום הממשלתי"/>
    <s v=""/>
    <s v="3"/>
    <n v="352.8"/>
    <s v="ILS"/>
    <n v="352.8"/>
    <n v="0"/>
    <n v="0"/>
    <n v="0"/>
    <n v="352.8"/>
    <s v=""/>
    <x v="1673"/>
    <s v=""/>
    <n v="0"/>
    <s v="@FM@"/>
    <s v="85"/>
    <s v=""/>
    <s v="305394199"/>
    <s v=""/>
    <s v="קמר אבו אל הוא"/>
    <n v="352.8"/>
    <d v="2025-07-08T00:00:00"/>
    <d v="2025-12-31T00:00:00"/>
    <n v="5"/>
    <n v="0"/>
    <n v="4"/>
    <n v="0"/>
    <n v="0"/>
    <x v="2"/>
    <x v="1"/>
  </r>
  <r>
    <m/>
    <m/>
    <x v="1855"/>
    <x v="0"/>
    <s v="0800"/>
    <s v=""/>
    <d v="2025-07-08T00:00:00"/>
    <m/>
    <m/>
    <m/>
    <s v="40003692"/>
    <s v="טופ-ליין יבוא ושיווק רהיטים בע&quot;מ"/>
    <s v="511613564"/>
    <s v="3"/>
    <n v="3398.4"/>
    <s v="ILS"/>
    <n v="3398.4"/>
    <n v="0"/>
    <n v="0"/>
    <n v="0"/>
    <n v="3646.34"/>
    <s v=""/>
    <x v="1674"/>
    <s v="X"/>
    <n v="0"/>
    <s v="@FM@"/>
    <s v="07"/>
    <s v=""/>
    <s v="305394199"/>
    <s v=""/>
    <s v="קמר אבו אל הוא"/>
    <n v="3398.4"/>
    <d v="2025-07-08T00:00:00"/>
    <d v="2025-12-31T00:00:00"/>
    <n v="5"/>
    <n v="0"/>
    <n v="4"/>
    <n v="0"/>
    <n v="0"/>
    <x v="2"/>
    <x v="1"/>
  </r>
  <r>
    <m/>
    <m/>
    <x v="1856"/>
    <x v="0"/>
    <s v="0800"/>
    <s v=""/>
    <d v="2025-07-10T00:00:00"/>
    <m/>
    <m/>
    <m/>
    <s v="40001575"/>
    <s v="קולמוס ביט (2002)  בע&quot;מ"/>
    <s v="513325472"/>
    <s v=""/>
    <n v="12348.59"/>
    <s v="ILS"/>
    <n v="12348.59"/>
    <n v="0"/>
    <n v="0"/>
    <n v="0"/>
    <n v="0"/>
    <s v="X"/>
    <x v="1675"/>
    <s v="X"/>
    <n v="0"/>
    <s v="@FM@"/>
    <s v="07"/>
    <s v=""/>
    <s v="305394199"/>
    <s v=""/>
    <s v="שלומית גל"/>
    <n v="12348.59"/>
    <d v="2025-07-10T00:00:00"/>
    <d v="2025-12-31T00:00:00"/>
    <n v="5"/>
    <n v="0"/>
    <n v="4"/>
    <n v="0"/>
    <n v="0"/>
    <x v="2"/>
    <x v="1"/>
  </r>
  <r>
    <m/>
    <m/>
    <x v="1857"/>
    <x v="2"/>
    <s v="0800"/>
    <s v=""/>
    <d v="2025-07-16T00:00:00"/>
    <m/>
    <m/>
    <m/>
    <s v="42913059"/>
    <s v="עתיד הנדסה ניהול ופיקו"/>
    <s v="558316832"/>
    <s v="3"/>
    <n v="13570"/>
    <s v="ILS"/>
    <n v="13570"/>
    <n v="0"/>
    <n v="0"/>
    <n v="0"/>
    <n v="13570"/>
    <s v=""/>
    <x v="1676"/>
    <s v=""/>
    <n v="0"/>
    <s v="@FM@"/>
    <s v="23"/>
    <s v="57"/>
    <s v="305394199"/>
    <s v=""/>
    <s v="רפי אזרך"/>
    <n v="13570"/>
    <d v="2025-07-16T00:00:00"/>
    <d v="2025-12-31T00:00:00"/>
    <n v="5"/>
    <n v="0"/>
    <n v="4"/>
    <n v="0"/>
    <n v="0"/>
    <x v="2"/>
    <x v="1"/>
  </r>
  <r>
    <m/>
    <m/>
    <x v="1858"/>
    <x v="0"/>
    <s v="0800"/>
    <s v=""/>
    <d v="2025-07-10T00:00:00"/>
    <m/>
    <m/>
    <m/>
    <s v="40214002"/>
    <s v="יצחקוב אבי"/>
    <s v="016911612"/>
    <s v="3"/>
    <n v="7552"/>
    <s v="ILS"/>
    <n v="7552"/>
    <n v="0"/>
    <n v="0"/>
    <n v="0"/>
    <n v="7552"/>
    <s v=""/>
    <x v="1677"/>
    <s v=""/>
    <n v="0"/>
    <s v="@FM@"/>
    <s v="23"/>
    <s v="57"/>
    <s v="305394199"/>
    <s v=""/>
    <s v="אליאנה טננבאום"/>
    <n v="7552"/>
    <d v="2025-07-10T00:00:00"/>
    <d v="2025-12-31T00:00:00"/>
    <n v="5"/>
    <n v="0"/>
    <n v="4"/>
    <n v="0"/>
    <n v="0"/>
    <x v="2"/>
    <x v="1"/>
  </r>
  <r>
    <m/>
    <m/>
    <x v="1859"/>
    <x v="0"/>
    <s v="0800"/>
    <s v=""/>
    <d v="2025-07-13T00:00:00"/>
    <m/>
    <m/>
    <m/>
    <s v="40003734"/>
    <s v="חב המשקם לתעסוקת קשישים ובעלי כושר"/>
    <s v="510355720"/>
    <s v="3"/>
    <n v="4644.4799999999996"/>
    <s v="ILS"/>
    <n v="4644.4799999999996"/>
    <n v="0"/>
    <n v="0"/>
    <n v="0"/>
    <n v="4644.4799999999996"/>
    <s v=""/>
    <x v="1678"/>
    <s v=""/>
    <n v="0"/>
    <s v="@FM@"/>
    <s v="23"/>
    <s v="10"/>
    <s v="305394199"/>
    <s v=""/>
    <s v=""/>
    <n v="4644.4799999999996"/>
    <d v="2025-07-13T00:00:00"/>
    <d v="2025-12-31T00:00:00"/>
    <n v="5"/>
    <n v="0"/>
    <n v="4"/>
    <n v="0"/>
    <n v="0"/>
    <x v="2"/>
    <x v="1"/>
  </r>
  <r>
    <m/>
    <m/>
    <x v="1860"/>
    <x v="2"/>
    <s v="0800"/>
    <s v=""/>
    <d v="2025-07-14T00:00:00"/>
    <m/>
    <m/>
    <m/>
    <s v="42052596"/>
    <s v="צבעים בצלחת בע&quot;מ"/>
    <s v="515816916"/>
    <s v="3"/>
    <n v="2999.99"/>
    <s v="ILS"/>
    <n v="2999.99"/>
    <n v="0"/>
    <n v="0"/>
    <n v="0"/>
    <n v="2999.99"/>
    <s v=""/>
    <x v="1679"/>
    <s v=""/>
    <n v="0"/>
    <s v="@FM@"/>
    <s v="23"/>
    <s v="57"/>
    <s v="305394199"/>
    <s v=""/>
    <s v=""/>
    <n v="2999.99"/>
    <d v="2025-07-14T00:00:00"/>
    <d v="2025-12-31T00:00:00"/>
    <n v="5"/>
    <n v="0"/>
    <n v="4"/>
    <n v="0"/>
    <n v="0"/>
    <x v="2"/>
    <x v="1"/>
  </r>
  <r>
    <m/>
    <m/>
    <x v="1861"/>
    <x v="2"/>
    <s v="0800"/>
    <s v=""/>
    <d v="2025-07-14T00:00:00"/>
    <m/>
    <m/>
    <m/>
    <s v="42855826"/>
    <s v="מגן פורנזיקס ישראל בע&quot;מ"/>
    <s v="517039988"/>
    <s v="2"/>
    <n v="100000"/>
    <s v="ILS"/>
    <n v="100000"/>
    <n v="0"/>
    <n v="0"/>
    <n v="0"/>
    <n v="100000"/>
    <s v=""/>
    <x v="1680"/>
    <s v=""/>
    <n v="0"/>
    <s v="@FM@"/>
    <s v="23"/>
    <s v="57"/>
    <s v="305394199"/>
    <s v=""/>
    <s v="גלעד גור"/>
    <n v="100000"/>
    <d v="2025-07-14T00:00:00"/>
    <d v="2025-12-31T00:00:00"/>
    <n v="5"/>
    <n v="0"/>
    <n v="4"/>
    <n v="0"/>
    <n v="0"/>
    <x v="2"/>
    <x v="1"/>
  </r>
  <r>
    <m/>
    <m/>
    <x v="1862"/>
    <x v="2"/>
    <s v="0800"/>
    <s v=""/>
    <d v="2025-07-14T00:00:00"/>
    <m/>
    <m/>
    <m/>
    <s v="41115155"/>
    <s v="לוין ליאור"/>
    <s v="054153457"/>
    <s v="3"/>
    <n v="592.36"/>
    <s v="ILS"/>
    <n v="592.36"/>
    <n v="100"/>
    <n v="592.36"/>
    <n v="592.36"/>
    <n v="0"/>
    <s v=""/>
    <x v="1681"/>
    <s v=""/>
    <n v="0"/>
    <s v="@FM@"/>
    <s v="91"/>
    <s v=""/>
    <s v="305394199"/>
    <s v="  0.00"/>
    <s v=""/>
    <n v="0"/>
    <d v="2025-07-14T00:00:00"/>
    <d v="2025-12-31T00:00:00"/>
    <n v="5"/>
    <n v="0"/>
    <n v="4"/>
    <n v="100"/>
    <n v="0"/>
    <x v="2"/>
    <x v="1"/>
  </r>
  <r>
    <m/>
    <m/>
    <x v="1863"/>
    <x v="2"/>
    <s v="0800"/>
    <s v=""/>
    <d v="2025-07-16T00:00:00"/>
    <m/>
    <m/>
    <m/>
    <s v="40011894"/>
    <s v="בנדא מגנטיק בע&quot;מ"/>
    <s v="511195703"/>
    <s v="3"/>
    <n v="2360"/>
    <s v="ILS"/>
    <n v="2360"/>
    <n v="0"/>
    <n v="0"/>
    <n v="0"/>
    <n v="2360"/>
    <s v=""/>
    <x v="1682"/>
    <s v=""/>
    <n v="0"/>
    <s v="@FM@"/>
    <s v="23"/>
    <s v="57"/>
    <s v="305394199"/>
    <s v=""/>
    <s v="גלעד גור"/>
    <n v="2360"/>
    <d v="2025-07-16T00:00:00"/>
    <d v="2025-12-31T00:00:00"/>
    <n v="5"/>
    <n v="0"/>
    <n v="4"/>
    <n v="0"/>
    <n v="0"/>
    <x v="2"/>
    <x v="1"/>
  </r>
  <r>
    <m/>
    <m/>
    <x v="1864"/>
    <x v="0"/>
    <s v="0800"/>
    <s v=""/>
    <d v="2025-07-16T00:00:00"/>
    <m/>
    <m/>
    <m/>
    <s v="42154990"/>
    <s v="אטיאס רן"/>
    <s v="061237962"/>
    <s v="3"/>
    <n v="6832.2"/>
    <s v="ILS"/>
    <n v="6832.2"/>
    <n v="0"/>
    <n v="0"/>
    <n v="0"/>
    <n v="6832.2"/>
    <s v=""/>
    <x v="1683"/>
    <s v=""/>
    <n v="0"/>
    <s v="@FM@"/>
    <s v="23"/>
    <s v="57"/>
    <s v="305394199"/>
    <s v=""/>
    <s v="יוסי ביטון"/>
    <n v="6832.2"/>
    <d v="2025-07-16T00:00:00"/>
    <d v="2025-12-31T00:00:00"/>
    <n v="5"/>
    <n v="0"/>
    <n v="4"/>
    <n v="0"/>
    <n v="0"/>
    <x v="2"/>
    <x v="1"/>
  </r>
  <r>
    <m/>
    <m/>
    <x v="1865"/>
    <x v="2"/>
    <s v="0800"/>
    <s v=""/>
    <d v="2025-07-16T00:00:00"/>
    <m/>
    <m/>
    <m/>
    <s v="40007161"/>
    <s v="אשמורת ניהול נכסים בע&quot;מ"/>
    <s v="512620477"/>
    <s v="3"/>
    <n v="808.06"/>
    <s v="ILS"/>
    <n v="808.06"/>
    <n v="0"/>
    <n v="0"/>
    <n v="0"/>
    <n v="808.06"/>
    <s v=""/>
    <x v="1684"/>
    <s v=""/>
    <n v="0"/>
    <s v="@FM@"/>
    <s v="23"/>
    <s v="57"/>
    <s v="305394199"/>
    <s v=""/>
    <s v="גלעד גור"/>
    <n v="808.06"/>
    <d v="2025-07-16T00:00:00"/>
    <d v="2025-12-31T00:00:00"/>
    <n v="5"/>
    <n v="0"/>
    <n v="4"/>
    <n v="0"/>
    <n v="0"/>
    <x v="2"/>
    <x v="1"/>
  </r>
  <r>
    <m/>
    <m/>
    <x v="1866"/>
    <x v="0"/>
    <s v="0800"/>
    <s v=""/>
    <d v="2025-07-16T00:00:00"/>
    <m/>
    <m/>
    <m/>
    <s v="40001103"/>
    <s v="קרביץ )4791( בעמ"/>
    <s v="510674039"/>
    <s v="1"/>
    <n v="5892.84"/>
    <s v="ILS"/>
    <n v="5892.84"/>
    <n v="0"/>
    <n v="0"/>
    <n v="0"/>
    <n v="6094.74"/>
    <s v=""/>
    <x v="1685"/>
    <s v="X"/>
    <n v="0"/>
    <s v="@FM@"/>
    <s v="07"/>
    <s v=""/>
    <s v="305394199"/>
    <s v=""/>
    <s v="יוסי ביטון"/>
    <n v="5892.84"/>
    <d v="2025-07-16T00:00:00"/>
    <d v="2025-12-31T00:00:00"/>
    <n v="5"/>
    <n v="0"/>
    <n v="4"/>
    <n v="0"/>
    <n v="0"/>
    <x v="2"/>
    <x v="1"/>
  </r>
  <r>
    <m/>
    <m/>
    <x v="1867"/>
    <x v="0"/>
    <s v="0800"/>
    <s v=""/>
    <d v="2025-07-16T00:00:00"/>
    <m/>
    <m/>
    <m/>
    <s v="40001103"/>
    <s v="קרביץ )4791( בעמ"/>
    <s v="510674039"/>
    <s v="3"/>
    <n v="1704.69"/>
    <s v="ILS"/>
    <n v="1704.69"/>
    <n v="0"/>
    <n v="0"/>
    <n v="0"/>
    <n v="1763.08"/>
    <s v=""/>
    <x v="1686"/>
    <s v="X"/>
    <n v="0"/>
    <s v="@FM@"/>
    <s v="07"/>
    <s v=""/>
    <s v="305394199"/>
    <s v=""/>
    <s v="קמר אבו אל הוא"/>
    <n v="1704.69"/>
    <d v="2025-07-16T00:00:00"/>
    <d v="2025-12-31T00:00:00"/>
    <n v="5"/>
    <n v="0"/>
    <n v="4"/>
    <n v="0"/>
    <n v="0"/>
    <x v="2"/>
    <x v="1"/>
  </r>
  <r>
    <m/>
    <m/>
    <x v="1868"/>
    <x v="2"/>
    <s v="0800"/>
    <s v=""/>
    <d v="2025-07-16T00:00:00"/>
    <m/>
    <m/>
    <m/>
    <s v="40819575"/>
    <s v="קדם יריב דב"/>
    <s v="023572944"/>
    <s v="3"/>
    <n v="1097.4000000000001"/>
    <s v="ILS"/>
    <n v="1097.4000000000001"/>
    <n v="0"/>
    <n v="0"/>
    <n v="0"/>
    <n v="1097.4000000000001"/>
    <s v=""/>
    <x v="1687"/>
    <s v=""/>
    <n v="0"/>
    <s v="@FM@"/>
    <s v="23"/>
    <s v="57"/>
    <s v="305394199"/>
    <s v=""/>
    <s v=""/>
    <n v="1097.4000000000001"/>
    <d v="2025-07-16T00:00:00"/>
    <d v="2025-12-31T00:00:00"/>
    <n v="5"/>
    <n v="0"/>
    <n v="4"/>
    <n v="0"/>
    <n v="0"/>
    <x v="2"/>
    <x v="1"/>
  </r>
  <r>
    <m/>
    <m/>
    <x v="1869"/>
    <x v="2"/>
    <s v="0800"/>
    <s v=""/>
    <d v="2025-07-16T00:00:00"/>
    <m/>
    <m/>
    <m/>
    <s v="40329082"/>
    <s v="בינון שמעון"/>
    <s v="052084100"/>
    <s v="3"/>
    <n v="592.36"/>
    <s v="ILS"/>
    <n v="592.36"/>
    <n v="100"/>
    <n v="592.36"/>
    <n v="592.36"/>
    <n v="0"/>
    <s v=""/>
    <x v="1688"/>
    <s v=""/>
    <n v="0"/>
    <s v="@FM@"/>
    <s v="91"/>
    <s v=""/>
    <s v="305394199"/>
    <s v="  0.00"/>
    <s v=""/>
    <n v="0"/>
    <d v="2025-07-16T00:00:00"/>
    <d v="2025-12-31T00:00:00"/>
    <n v="5"/>
    <n v="0"/>
    <n v="4"/>
    <n v="100"/>
    <n v="0"/>
    <x v="2"/>
    <x v="1"/>
  </r>
  <r>
    <m/>
    <m/>
    <x v="1870"/>
    <x v="2"/>
    <s v="0800"/>
    <s v=""/>
    <d v="2025-07-16T00:00:00"/>
    <m/>
    <m/>
    <m/>
    <s v="42904942"/>
    <s v="מעוז איתן - שירותים משפטיים"/>
    <s v="513282731"/>
    <s v="3"/>
    <n v="8187.69"/>
    <s v="ILS"/>
    <n v="8187.69"/>
    <n v="0"/>
    <n v="0"/>
    <n v="0"/>
    <n v="8187.69"/>
    <s v=""/>
    <x v="1689"/>
    <s v=""/>
    <n v="0"/>
    <s v="@FM@"/>
    <s v="99"/>
    <s v=""/>
    <s v="305394199"/>
    <s v=""/>
    <s v="לינור כהן"/>
    <n v="8187.69"/>
    <d v="2025-07-16T00:00:00"/>
    <d v="2025-12-31T00:00:00"/>
    <n v="5"/>
    <n v="0"/>
    <n v="4"/>
    <n v="0"/>
    <n v="0"/>
    <x v="2"/>
    <x v="1"/>
  </r>
  <r>
    <m/>
    <m/>
    <x v="1871"/>
    <x v="2"/>
    <s v="0800"/>
    <s v=""/>
    <d v="2025-07-17T00:00:00"/>
    <m/>
    <m/>
    <m/>
    <s v="40819575"/>
    <s v="קדם יריב דב"/>
    <s v="023572944"/>
    <s v="3"/>
    <n v="469"/>
    <s v="ILS"/>
    <n v="469"/>
    <n v="0"/>
    <n v="0"/>
    <n v="0"/>
    <n v="469"/>
    <s v=""/>
    <x v="1687"/>
    <s v=""/>
    <n v="0"/>
    <s v="@FM@"/>
    <s v="23"/>
    <s v="57"/>
    <s v="305394199"/>
    <s v=""/>
    <s v="נסים גרידי"/>
    <n v="469"/>
    <d v="2025-07-17T00:00:00"/>
    <d v="2025-12-31T00:00:00"/>
    <n v="5"/>
    <n v="0"/>
    <n v="4"/>
    <n v="0"/>
    <n v="0"/>
    <x v="2"/>
    <x v="1"/>
  </r>
  <r>
    <m/>
    <m/>
    <x v="1872"/>
    <x v="2"/>
    <s v="0800"/>
    <s v=""/>
    <d v="2025-07-17T00:00:00"/>
    <m/>
    <m/>
    <m/>
    <s v="40001244"/>
    <s v="דנגוט מחשבים בע&quot;מ"/>
    <s v="511398836"/>
    <s v="3"/>
    <n v="1629.85"/>
    <s v="ILS"/>
    <n v="1629.85"/>
    <n v="0"/>
    <n v="0"/>
    <n v="0"/>
    <n v="1629.85"/>
    <s v=""/>
    <x v="1550"/>
    <s v=""/>
    <n v="0"/>
    <s v="@FM@"/>
    <s v="23"/>
    <s v="57"/>
    <s v="305394199"/>
    <s v=""/>
    <s v="גלעד גור"/>
    <n v="1629.85"/>
    <d v="2025-07-17T00:00:00"/>
    <d v="2025-12-31T00:00:00"/>
    <n v="5"/>
    <n v="0"/>
    <n v="4"/>
    <n v="0"/>
    <n v="0"/>
    <x v="2"/>
    <x v="1"/>
  </r>
  <r>
    <m/>
    <m/>
    <x v="1873"/>
    <x v="0"/>
    <s v="0800"/>
    <s v=""/>
    <d v="2025-07-17T00:00:00"/>
    <m/>
    <m/>
    <m/>
    <s v="40340482"/>
    <s v="שמואל שרון שמאות מקרקעין בע&quot;מ"/>
    <s v="514117126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17T00:00:00"/>
    <d v="2025-12-31T00:00:00"/>
    <n v="5"/>
    <n v="0"/>
    <n v="4"/>
    <n v="0"/>
    <n v="0"/>
    <x v="2"/>
    <x v="1"/>
  </r>
  <r>
    <m/>
    <m/>
    <x v="1874"/>
    <x v="2"/>
    <s v="0800"/>
    <s v=""/>
    <d v="2025-07-17T00:00:00"/>
    <m/>
    <m/>
    <m/>
    <s v="41054024"/>
    <s v="כהן נדב"/>
    <s v="037305075"/>
    <s v="3"/>
    <n v="16520"/>
    <s v="ILS"/>
    <n v="16520"/>
    <n v="0"/>
    <n v="0"/>
    <n v="0"/>
    <n v="16520"/>
    <s v=""/>
    <x v="1691"/>
    <s v=""/>
    <n v="0"/>
    <s v="@FM@"/>
    <s v="23"/>
    <s v="57"/>
    <s v="305394199"/>
    <s v=""/>
    <s v="אורית לוי"/>
    <n v="16520"/>
    <d v="2025-07-17T00:00:00"/>
    <d v="2025-12-31T00:00:00"/>
    <n v="5"/>
    <n v="0"/>
    <n v="4"/>
    <n v="0"/>
    <n v="0"/>
    <x v="2"/>
    <x v="1"/>
  </r>
  <r>
    <m/>
    <m/>
    <x v="1875"/>
    <x v="0"/>
    <s v="0800"/>
    <s v=""/>
    <d v="2025-07-17T00:00:00"/>
    <m/>
    <m/>
    <m/>
    <s v="42296531"/>
    <s v="אלדר אריאל יהוראי"/>
    <s v="040641953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17T00:00:00"/>
    <d v="2025-12-31T00:00:00"/>
    <n v="5"/>
    <n v="0"/>
    <n v="4"/>
    <n v="0"/>
    <n v="0"/>
    <x v="2"/>
    <x v="1"/>
  </r>
  <r>
    <m/>
    <m/>
    <x v="1876"/>
    <x v="0"/>
    <s v="0800"/>
    <s v=""/>
    <d v="2025-07-20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932.2"/>
    <s v=""/>
    <x v="1692"/>
    <s v=""/>
    <n v="0"/>
    <s v="@FM@"/>
    <s v="07"/>
    <s v=""/>
    <s v="305394199"/>
    <s v=""/>
    <s v="נסים גרידי"/>
    <n v="932.2"/>
    <d v="2025-07-20T00:00:00"/>
    <d v="2025-12-31T00:00:00"/>
    <n v="5"/>
    <n v="0"/>
    <n v="4"/>
    <n v="0"/>
    <n v="0"/>
    <x v="2"/>
    <x v="1"/>
  </r>
  <r>
    <m/>
    <m/>
    <x v="1877"/>
    <x v="0"/>
    <s v="0800"/>
    <s v=""/>
    <d v="2025-07-20T00:00:00"/>
    <m/>
    <m/>
    <m/>
    <s v="40003692"/>
    <s v="טופ-ליין יבוא ושיווק רהיטים בע&quot;מ"/>
    <s v="511613564"/>
    <s v="3"/>
    <n v="1454.23"/>
    <s v="ILS"/>
    <n v="1454.23"/>
    <n v="0"/>
    <n v="0"/>
    <n v="0"/>
    <n v="1454.23"/>
    <s v=""/>
    <x v="1693"/>
    <s v=""/>
    <n v="0"/>
    <s v="@FM@"/>
    <s v="07"/>
    <s v=""/>
    <s v="305394199"/>
    <s v=""/>
    <s v="קמר אבו אל הוא"/>
    <n v="1454.23"/>
    <d v="2025-07-20T00:00:00"/>
    <d v="2025-12-31T00:00:00"/>
    <n v="5"/>
    <n v="0"/>
    <n v="4"/>
    <n v="0"/>
    <n v="0"/>
    <x v="2"/>
    <x v="1"/>
  </r>
  <r>
    <m/>
    <m/>
    <x v="1878"/>
    <x v="0"/>
    <s v="0800"/>
    <s v=""/>
    <d v="2025-07-20T00:00:00"/>
    <m/>
    <m/>
    <m/>
    <s v="41583746"/>
    <s v="רפאלי אליהו"/>
    <s v="032388530"/>
    <s v="3"/>
    <n v="236"/>
    <s v="ILS"/>
    <n v="236"/>
    <n v="0"/>
    <n v="0"/>
    <n v="0"/>
    <n v="236"/>
    <s v=""/>
    <x v="1694"/>
    <s v=""/>
    <n v="0"/>
    <s v="@FM@"/>
    <s v="23"/>
    <s v="57"/>
    <s v="305394199"/>
    <s v=""/>
    <s v="אליאנה טננבאום"/>
    <n v="236"/>
    <d v="2025-07-20T00:00:00"/>
    <d v="2025-12-31T00:00:00"/>
    <n v="5"/>
    <n v="0"/>
    <n v="4"/>
    <n v="0"/>
    <n v="0"/>
    <x v="2"/>
    <x v="1"/>
  </r>
  <r>
    <m/>
    <m/>
    <x v="1879"/>
    <x v="0"/>
    <s v="0800"/>
    <s v=""/>
    <d v="2025-07-20T00:00:00"/>
    <m/>
    <m/>
    <m/>
    <s v="41583746"/>
    <s v="רפאלי אליהו"/>
    <s v="032388530"/>
    <s v="3"/>
    <n v="649"/>
    <s v="ILS"/>
    <n v="649"/>
    <n v="0"/>
    <n v="0"/>
    <n v="0"/>
    <n v="649"/>
    <s v=""/>
    <x v="1695"/>
    <s v=""/>
    <n v="0"/>
    <s v="@FM@"/>
    <s v="23"/>
    <s v="57"/>
    <s v="305394199"/>
    <s v=""/>
    <s v="יוסי ביטון"/>
    <n v="649"/>
    <d v="2025-07-20T00:00:00"/>
    <d v="2025-12-31T00:00:00"/>
    <n v="5"/>
    <n v="0"/>
    <n v="4"/>
    <n v="0"/>
    <n v="0"/>
    <x v="2"/>
    <x v="1"/>
  </r>
  <r>
    <m/>
    <m/>
    <x v="1880"/>
    <x v="2"/>
    <s v="0800"/>
    <s v=""/>
    <d v="2025-07-20T00:00:00"/>
    <m/>
    <m/>
    <m/>
    <s v="10000021"/>
    <s v="לשכת הפירסום הממשלתי"/>
    <s v=""/>
    <s v="3"/>
    <n v="453.6"/>
    <s v="ILS"/>
    <n v="453.6"/>
    <n v="0"/>
    <n v="0"/>
    <n v="0"/>
    <n v="453.6"/>
    <s v=""/>
    <x v="1696"/>
    <s v=""/>
    <n v="0"/>
    <s v="@FM@"/>
    <s v="85"/>
    <s v=""/>
    <s v="305394199"/>
    <s v=""/>
    <s v="קמר אבו אל הוא"/>
    <n v="453.6"/>
    <d v="2025-07-20T00:00:00"/>
    <d v="2025-12-31T00:00:00"/>
    <n v="5"/>
    <n v="0"/>
    <n v="4"/>
    <n v="0"/>
    <n v="0"/>
    <x v="2"/>
    <x v="1"/>
  </r>
  <r>
    <m/>
    <m/>
    <x v="1881"/>
    <x v="0"/>
    <s v="0800"/>
    <s v=""/>
    <d v="2025-07-20T00:00:00"/>
    <m/>
    <m/>
    <m/>
    <s v="40007038"/>
    <s v="ז.כ. מחקר וסקרים (1989) בע&quot;מ"/>
    <s v="511400731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20T00:00:00"/>
    <d v="2025-12-31T00:00:00"/>
    <n v="5"/>
    <n v="0"/>
    <n v="4"/>
    <n v="0"/>
    <n v="0"/>
    <x v="2"/>
    <x v="1"/>
  </r>
  <r>
    <m/>
    <m/>
    <x v="1882"/>
    <x v="0"/>
    <s v="0800"/>
    <s v=""/>
    <d v="2025-07-20T00:00:00"/>
    <m/>
    <m/>
    <m/>
    <s v="40939144"/>
    <s v="יניב אסולין וסם רובל כ"/>
    <s v="558035952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20T00:00:00"/>
    <d v="2025-12-31T00:00:00"/>
    <n v="5"/>
    <n v="0"/>
    <n v="4"/>
    <n v="0"/>
    <n v="0"/>
    <x v="2"/>
    <x v="1"/>
  </r>
  <r>
    <m/>
    <m/>
    <x v="1883"/>
    <x v="0"/>
    <s v="0800"/>
    <s v=""/>
    <d v="2025-07-18T00:00:00"/>
    <m/>
    <m/>
    <m/>
    <s v="40020052"/>
    <s v="גרינברג אולפינר בע&quot;מ"/>
    <s v="512536970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18T00:00:00"/>
    <d v="2025-12-31T00:00:00"/>
    <n v="5"/>
    <n v="0"/>
    <n v="4"/>
    <n v="0"/>
    <n v="0"/>
    <x v="2"/>
    <x v="1"/>
  </r>
  <r>
    <m/>
    <m/>
    <x v="1884"/>
    <x v="0"/>
    <s v="0800"/>
    <s v=""/>
    <d v="2025-07-18T00:00:00"/>
    <m/>
    <m/>
    <m/>
    <s v="42496819"/>
    <s v="רהב שמאות מקרקעין וליווי פרויקטים ב"/>
    <s v="516689288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18T00:00:00"/>
    <d v="2025-12-31T00:00:00"/>
    <n v="5"/>
    <n v="0"/>
    <n v="4"/>
    <n v="0"/>
    <n v="0"/>
    <x v="2"/>
    <x v="1"/>
  </r>
  <r>
    <m/>
    <m/>
    <x v="1885"/>
    <x v="0"/>
    <s v="0800"/>
    <s v=""/>
    <d v="2025-07-18T00:00:00"/>
    <m/>
    <m/>
    <m/>
    <s v="40199396"/>
    <s v="דנוס ושות' שמאי מקרקעין"/>
    <s v="513770834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18T00:00:00"/>
    <d v="2025-12-31T00:00:00"/>
    <n v="5"/>
    <n v="0"/>
    <n v="4"/>
    <n v="0"/>
    <n v="0"/>
    <x v="2"/>
    <x v="1"/>
  </r>
  <r>
    <m/>
    <m/>
    <x v="1886"/>
    <x v="0"/>
    <s v="0800"/>
    <s v=""/>
    <d v="2025-07-20T00:00:00"/>
    <m/>
    <m/>
    <m/>
    <s v="40984160"/>
    <s v="שלפמן זהר זורי"/>
    <s v="011364916"/>
    <s v="2"/>
    <n v="147500"/>
    <s v="ILS"/>
    <n v="147500"/>
    <n v="0"/>
    <n v="0"/>
    <n v="0"/>
    <n v="147500"/>
    <s v=""/>
    <x v="1690"/>
    <s v=""/>
    <n v="0"/>
    <s v="@FM@"/>
    <s v="07"/>
    <s v=""/>
    <s v="305394199"/>
    <s v="125,000.00"/>
    <s v="רבקה פרנסה"/>
    <n v="147500"/>
    <d v="2025-07-20T00:00:00"/>
    <d v="2025-12-31T00:00:00"/>
    <n v="5"/>
    <n v="0"/>
    <n v="4"/>
    <n v="0"/>
    <n v="0"/>
    <x v="2"/>
    <x v="1"/>
  </r>
  <r>
    <m/>
    <m/>
    <x v="1887"/>
    <x v="0"/>
    <s v="0800"/>
    <s v=""/>
    <d v="2025-07-21T00:00:00"/>
    <m/>
    <m/>
    <m/>
    <s v="40001575"/>
    <s v="קולמוס ביט (2002)  בע&quot;מ"/>
    <s v="513325472"/>
    <s v="3"/>
    <n v="1176.1400000000001"/>
    <s v="ILS"/>
    <n v="1176.1400000000001"/>
    <n v="0"/>
    <n v="0"/>
    <n v="0"/>
    <n v="1235.6199999999999"/>
    <s v=""/>
    <x v="1697"/>
    <s v="X"/>
    <n v="0"/>
    <s v="@FM@"/>
    <s v="07"/>
    <s v=""/>
    <s v="305394199"/>
    <s v=""/>
    <s v="אליאנה טננבאום"/>
    <n v="1176.1400000000001"/>
    <d v="2025-07-21T00:00:00"/>
    <d v="2025-12-31T00:00:00"/>
    <n v="5"/>
    <n v="0"/>
    <n v="4"/>
    <n v="0"/>
    <n v="0"/>
    <x v="2"/>
    <x v="1"/>
  </r>
  <r>
    <m/>
    <m/>
    <x v="1888"/>
    <x v="0"/>
    <s v="0800"/>
    <s v=""/>
    <d v="2025-07-21T00:00:00"/>
    <m/>
    <m/>
    <m/>
    <s v="40001575"/>
    <s v="קולמוס ביט (2002)  בע&quot;מ"/>
    <s v="513325472"/>
    <s v="3"/>
    <n v="2151.2800000000002"/>
    <s v="ILS"/>
    <n v="2151.2800000000002"/>
    <n v="0"/>
    <n v="0"/>
    <n v="0"/>
    <n v="2312.34"/>
    <s v=""/>
    <x v="1698"/>
    <s v="X"/>
    <n v="0"/>
    <s v="@FM@"/>
    <s v="07"/>
    <s v=""/>
    <s v="305394199"/>
    <s v=""/>
    <s v="בריג'יט ברונשטיין"/>
    <n v="2151.2800000000002"/>
    <d v="2025-07-21T00:00:00"/>
    <d v="2025-12-31T00:00:00"/>
    <n v="5"/>
    <n v="0"/>
    <n v="4"/>
    <n v="0"/>
    <n v="0"/>
    <x v="2"/>
    <x v="1"/>
  </r>
  <r>
    <m/>
    <m/>
    <x v="1889"/>
    <x v="0"/>
    <s v="0800"/>
    <s v=""/>
    <d v="2025-07-21T00:00:00"/>
    <m/>
    <m/>
    <m/>
    <s v="40001103"/>
    <s v="קרביץ )4791( בעמ"/>
    <s v="510674039"/>
    <s v="3"/>
    <n v="2164.5300000000002"/>
    <s v="ILS"/>
    <n v="2164.5300000000002"/>
    <n v="0"/>
    <n v="0"/>
    <n v="0"/>
    <n v="2238.6799999999998"/>
    <s v=""/>
    <x v="1699"/>
    <s v="X"/>
    <n v="0"/>
    <s v="@FM@"/>
    <s v="07"/>
    <s v=""/>
    <s v="305394199"/>
    <s v=""/>
    <s v="יהודית שטייגנברגר"/>
    <n v="2164.5300000000002"/>
    <d v="2025-07-21T00:00:00"/>
    <d v="2025-12-31T00:00:00"/>
    <n v="5"/>
    <n v="0"/>
    <n v="4"/>
    <n v="0"/>
    <n v="0"/>
    <x v="2"/>
    <x v="1"/>
  </r>
  <r>
    <m/>
    <m/>
    <x v="1890"/>
    <x v="0"/>
    <s v="0800"/>
    <s v=""/>
    <d v="2025-07-21T00:00:00"/>
    <m/>
    <m/>
    <m/>
    <s v="40376926"/>
    <s v="ברורמן עדנה"/>
    <s v="028900124"/>
    <s v="3"/>
    <n v="1040.76"/>
    <s v="ILS"/>
    <n v="1040.76"/>
    <n v="0"/>
    <n v="0"/>
    <n v="0"/>
    <n v="1040.76"/>
    <s v=""/>
    <x v="1700"/>
    <s v=""/>
    <n v="0"/>
    <s v="@FM@"/>
    <s v="23"/>
    <s v="57"/>
    <s v="305394199"/>
    <s v=""/>
    <s v="יוסי ביטון"/>
    <n v="1040.76"/>
    <d v="2025-07-21T00:00:00"/>
    <d v="2025-12-31T00:00:00"/>
    <n v="5"/>
    <n v="0"/>
    <n v="4"/>
    <n v="0"/>
    <n v="0"/>
    <x v="2"/>
    <x v="1"/>
  </r>
  <r>
    <m/>
    <m/>
    <x v="1891"/>
    <x v="0"/>
    <s v="0800"/>
    <s v=""/>
    <d v="2025-07-21T00:00:00"/>
    <m/>
    <m/>
    <m/>
    <s v="40001103"/>
    <s v="קרביץ )4791( בעמ"/>
    <s v="510674039"/>
    <s v="3"/>
    <n v="1608.52"/>
    <s v="ILS"/>
    <n v="1608.52"/>
    <n v="0"/>
    <n v="0"/>
    <n v="0"/>
    <n v="1663.66"/>
    <s v=""/>
    <x v="1685"/>
    <s v="X"/>
    <n v="0"/>
    <s v="@FM@"/>
    <s v="07"/>
    <s v=""/>
    <s v="305394199"/>
    <s v=""/>
    <s v="יוסי ביטון"/>
    <n v="1608.52"/>
    <d v="2025-07-21T00:00:00"/>
    <d v="2025-12-31T00:00:00"/>
    <n v="5"/>
    <n v="0"/>
    <n v="4"/>
    <n v="0"/>
    <n v="0"/>
    <x v="2"/>
    <x v="1"/>
  </r>
  <r>
    <m/>
    <m/>
    <x v="1892"/>
    <x v="2"/>
    <s v="0800"/>
    <s v=""/>
    <d v="2025-07-21T00:00:00"/>
    <m/>
    <m/>
    <m/>
    <s v="40007011"/>
    <s v="דב וחנוך שינדלר עבודות חשמל בע&quot;מ"/>
    <s v="511191272"/>
    <s v="3"/>
    <n v="4956"/>
    <s v="ILS"/>
    <n v="4956"/>
    <n v="0"/>
    <n v="0"/>
    <n v="0"/>
    <n v="4956"/>
    <s v=""/>
    <x v="1701"/>
    <s v=""/>
    <n v="0"/>
    <s v="@FM@"/>
    <s v="23"/>
    <s v="57"/>
    <s v="305394199"/>
    <s v=""/>
    <s v="רפי אזרך"/>
    <n v="4956"/>
    <d v="2025-07-21T00:00:00"/>
    <d v="2025-12-31T00:00:00"/>
    <n v="5"/>
    <n v="0"/>
    <n v="4"/>
    <n v="0"/>
    <n v="0"/>
    <x v="2"/>
    <x v="1"/>
  </r>
  <r>
    <m/>
    <m/>
    <x v="1893"/>
    <x v="2"/>
    <s v="0800"/>
    <s v=""/>
    <d v="2025-07-21T00:00:00"/>
    <m/>
    <m/>
    <m/>
    <s v="41898502"/>
    <s v="קו האופק- פור יור אייד בע&quot;מ"/>
    <s v="515799443"/>
    <s v="3"/>
    <n v="17995"/>
    <s v="ILS"/>
    <n v="17995"/>
    <n v="0"/>
    <n v="0"/>
    <n v="0"/>
    <n v="17995"/>
    <s v=""/>
    <x v="1702"/>
    <s v=""/>
    <n v="0"/>
    <s v="@FM@"/>
    <s v="23"/>
    <s v="57"/>
    <s v="305394199"/>
    <s v=""/>
    <s v="רפי אזרך"/>
    <n v="17995"/>
    <d v="2025-07-21T00:00:00"/>
    <d v="2025-12-31T00:00:00"/>
    <n v="5"/>
    <n v="0"/>
    <n v="4"/>
    <n v="0"/>
    <n v="0"/>
    <x v="2"/>
    <x v="1"/>
  </r>
  <r>
    <m/>
    <m/>
    <x v="1894"/>
    <x v="4"/>
    <s v="0800"/>
    <s v=""/>
    <d v="2025-07-27T00:00:00"/>
    <m/>
    <m/>
    <m/>
    <s v="41041584"/>
    <s v="אלוני גיל"/>
    <s v=""/>
    <s v="1"/>
    <n v="592.36"/>
    <s v="ILS"/>
    <n v="592.36"/>
    <n v="0"/>
    <n v="0"/>
    <n v="0"/>
    <n v="592.36"/>
    <s v=""/>
    <x v="1703"/>
    <s v=""/>
    <n v="0"/>
    <s v="@FM@"/>
    <s v="91"/>
    <s v=""/>
    <s v="305394199"/>
    <s v=""/>
    <s v=""/>
    <n v="592.36"/>
    <d v="2025-07-27T00:00:00"/>
    <d v="2025-12-31T00:00:00"/>
    <n v="5"/>
    <n v="0"/>
    <n v="4"/>
    <n v="0"/>
    <n v="0"/>
    <x v="2"/>
    <x v="1"/>
  </r>
  <r>
    <m/>
    <m/>
    <x v="1895"/>
    <x v="2"/>
    <s v="0800"/>
    <s v=""/>
    <d v="2025-07-27T00:00:00"/>
    <m/>
    <m/>
    <m/>
    <s v="40139892"/>
    <s v="בירגר אילה"/>
    <s v="055616304"/>
    <s v="1"/>
    <n v="592.36"/>
    <s v="ILS"/>
    <n v="592.36"/>
    <n v="0"/>
    <n v="0"/>
    <n v="0"/>
    <n v="592.36"/>
    <s v=""/>
    <x v="1704"/>
    <s v=""/>
    <n v="0"/>
    <s v="@FM@"/>
    <s v="91"/>
    <s v=""/>
    <s v="305394199"/>
    <s v="502.00"/>
    <s v=""/>
    <n v="592.36"/>
    <d v="2025-07-27T00:00:00"/>
    <d v="2025-12-31T00:00:00"/>
    <n v="5"/>
    <n v="0"/>
    <n v="4"/>
    <n v="0"/>
    <n v="0"/>
    <x v="2"/>
    <x v="1"/>
  </r>
  <r>
    <m/>
    <m/>
    <x v="1896"/>
    <x v="2"/>
    <s v="0800"/>
    <s v=""/>
    <d v="2025-07-27T00:00:00"/>
    <m/>
    <m/>
    <m/>
    <s v="40329082"/>
    <s v="בינון שמעון"/>
    <s v="052084100"/>
    <s v="1"/>
    <n v="592.36"/>
    <s v="ILS"/>
    <n v="592.36"/>
    <n v="0"/>
    <n v="0"/>
    <n v="0"/>
    <n v="592.36"/>
    <s v=""/>
    <x v="1705"/>
    <s v=""/>
    <n v="0"/>
    <s v="@FM@"/>
    <s v="91"/>
    <s v=""/>
    <s v="305394199"/>
    <s v="502.00"/>
    <s v=""/>
    <n v="592.36"/>
    <d v="2025-07-27T00:00:00"/>
    <d v="2025-12-31T00:00:00"/>
    <n v="5"/>
    <n v="0"/>
    <n v="4"/>
    <n v="0"/>
    <n v="0"/>
    <x v="2"/>
    <x v="1"/>
  </r>
  <r>
    <m/>
    <m/>
    <x v="1897"/>
    <x v="4"/>
    <s v="0800"/>
    <s v=""/>
    <d v="2025-07-27T00:00:00"/>
    <m/>
    <m/>
    <m/>
    <s v="41034537"/>
    <s v="גלאי אברהם"/>
    <s v=""/>
    <s v="1"/>
    <n v="592.36"/>
    <s v="ILS"/>
    <n v="592.36"/>
    <n v="0"/>
    <n v="0"/>
    <n v="0"/>
    <n v="592.36"/>
    <s v=""/>
    <x v="1706"/>
    <s v=""/>
    <n v="0"/>
    <s v="@FM@"/>
    <s v="91"/>
    <s v=""/>
    <s v="305394199"/>
    <s v=""/>
    <s v=""/>
    <n v="592.36"/>
    <d v="2025-07-27T00:00:00"/>
    <d v="2025-12-31T00:00:00"/>
    <n v="5"/>
    <n v="0"/>
    <n v="4"/>
    <n v="0"/>
    <n v="0"/>
    <x v="2"/>
    <x v="1"/>
  </r>
  <r>
    <m/>
    <m/>
    <x v="1898"/>
    <x v="4"/>
    <s v="0800"/>
    <s v=""/>
    <d v="2025-07-27T00:00:00"/>
    <m/>
    <m/>
    <m/>
    <s v="40963338"/>
    <s v="בלאו צביה"/>
    <s v=""/>
    <s v="1"/>
    <n v="592.36"/>
    <s v="ILS"/>
    <n v="592.36"/>
    <n v="0"/>
    <n v="0"/>
    <n v="0"/>
    <n v="592.36"/>
    <s v=""/>
    <x v="1707"/>
    <s v=""/>
    <n v="0"/>
    <s v="@FM@"/>
    <s v="91"/>
    <s v=""/>
    <s v="305394199"/>
    <s v=""/>
    <s v="חנה נדב"/>
    <n v="592.36"/>
    <d v="2025-07-27T00:00:00"/>
    <d v="2025-12-31T00:00:00"/>
    <n v="5"/>
    <n v="0"/>
    <n v="4"/>
    <n v="0"/>
    <n v="0"/>
    <x v="2"/>
    <x v="1"/>
  </r>
  <r>
    <m/>
    <m/>
    <x v="1899"/>
    <x v="0"/>
    <s v="0800"/>
    <s v=""/>
    <d v="2025-07-27T00:00:00"/>
    <m/>
    <m/>
    <m/>
    <s v="40462044"/>
    <s v="המכללה האקדמית לישראל ברמת-גן בע&quot;מ"/>
    <s v="513798579"/>
    <s v="1"/>
    <n v="99999.99"/>
    <s v="ILS"/>
    <n v="99999.99"/>
    <n v="0"/>
    <n v="0"/>
    <n v="0"/>
    <n v="99999.99"/>
    <s v=""/>
    <x v="1708"/>
    <s v=""/>
    <n v="0"/>
    <s v="@FM@"/>
    <s v="23"/>
    <s v="57"/>
    <s v="305394199"/>
    <s v=" 99,999.99"/>
    <s v="לימור ניזרי"/>
    <n v="99999.99"/>
    <d v="2025-07-27T00:00:00"/>
    <d v="2025-12-31T00:00:00"/>
    <n v="5"/>
    <n v="0"/>
    <n v="4"/>
    <n v="0"/>
    <n v="0"/>
    <x v="2"/>
    <x v="1"/>
  </r>
  <r>
    <m/>
    <m/>
    <x v="1900"/>
    <x v="2"/>
    <s v="0800"/>
    <s v=""/>
    <d v="2025-07-27T00:00:00"/>
    <m/>
    <m/>
    <m/>
    <s v="40473890"/>
    <s v="עמר רייטר זאן שוכטוביץ"/>
    <s v="557987427"/>
    <s v="1"/>
    <n v="7339.45"/>
    <s v="ILS"/>
    <n v="7339.45"/>
    <n v="0"/>
    <n v="0"/>
    <n v="0"/>
    <n v="7339.45"/>
    <s v=""/>
    <x v="1689"/>
    <s v=""/>
    <n v="0"/>
    <s v="@FM@"/>
    <s v="99"/>
    <s v=""/>
    <s v="305394199"/>
    <s v=""/>
    <s v="לינור כהן"/>
    <n v="7339.45"/>
    <d v="2025-07-27T00:00:00"/>
    <d v="2025-12-31T00:00:00"/>
    <n v="5"/>
    <n v="0"/>
    <n v="4"/>
    <n v="0"/>
    <n v="0"/>
    <x v="2"/>
    <x v="1"/>
  </r>
  <r>
    <m/>
    <m/>
    <x v="1901"/>
    <x v="2"/>
    <s v="0800"/>
    <s v=""/>
    <d v="2025-07-27T00:00:00"/>
    <m/>
    <m/>
    <m/>
    <s v="40004268"/>
    <s v="מגאסון אלקטרוניקה ובקרה 1978 בע&quot;מ"/>
    <s v="510789464"/>
    <s v="2"/>
    <n v="1770"/>
    <s v="ILS"/>
    <n v="1770"/>
    <n v="0"/>
    <n v="0"/>
    <n v="0"/>
    <n v="1770"/>
    <s v=""/>
    <x v="1709"/>
    <s v=""/>
    <n v="0"/>
    <s v="@FM@"/>
    <s v="23"/>
    <s v="57"/>
    <s v="305394199"/>
    <s v=""/>
    <s v="רפי אזרך"/>
    <n v="1770"/>
    <d v="2025-07-27T00:00:00"/>
    <d v="2025-12-31T00:00:00"/>
    <n v="5"/>
    <n v="0"/>
    <n v="4"/>
    <n v="0"/>
    <n v="0"/>
    <x v="2"/>
    <x v="1"/>
  </r>
  <r>
    <m/>
    <m/>
    <x v="1902"/>
    <x v="4"/>
    <s v="0800"/>
    <s v=""/>
    <d v="2025-07-27T00:00:00"/>
    <m/>
    <m/>
    <m/>
    <s v="41878128"/>
    <s v="דיסקין מרים"/>
    <s v=""/>
    <s v="1"/>
    <n v="888.54"/>
    <s v="ILS"/>
    <n v="888.54"/>
    <n v="0"/>
    <n v="0"/>
    <n v="0"/>
    <n v="888.54"/>
    <s v=""/>
    <x v="1710"/>
    <s v=""/>
    <n v="0"/>
    <s v="@FM@"/>
    <s v="91"/>
    <s v=""/>
    <s v="305394199"/>
    <s v=""/>
    <s v=""/>
    <n v="888.54"/>
    <d v="2025-07-27T00:00:00"/>
    <d v="2025-12-31T00:00:00"/>
    <n v="5"/>
    <n v="0"/>
    <n v="4"/>
    <n v="0"/>
    <n v="0"/>
    <x v="2"/>
    <x v="1"/>
  </r>
  <r>
    <m/>
    <m/>
    <x v="1903"/>
    <x v="2"/>
    <s v="0800"/>
    <s v=""/>
    <d v="2025-07-28T00:00:00"/>
    <m/>
    <m/>
    <s v="יחיאל ליכטנשטיין"/>
    <s v="42928080"/>
    <s v="א.ו. חללי עבודה משותפים בע&quot;מ"/>
    <s v="516337557"/>
    <s v="1"/>
    <n v="47200"/>
    <s v="ILS"/>
    <n v="47200"/>
    <n v="0"/>
    <n v="0"/>
    <n v="0"/>
    <n v="47200"/>
    <s v=""/>
    <x v="1711"/>
    <s v=""/>
    <n v="0"/>
    <s v="@FM@"/>
    <s v="23"/>
    <s v="57"/>
    <s v="305394199"/>
    <s v=""/>
    <s v=""/>
    <n v="47200"/>
    <d v="2025-07-28T00:00:00"/>
    <d v="2025-12-31T00:00:00"/>
    <n v="5"/>
    <n v="0"/>
    <n v="4"/>
    <n v="0"/>
    <n v="0"/>
    <x v="2"/>
    <x v="1"/>
  </r>
  <r>
    <m/>
    <m/>
    <x v="1904"/>
    <x v="0"/>
    <s v="0800"/>
    <s v=""/>
    <d v="2017-04-23T00:00:00"/>
    <m/>
    <m/>
    <s v="מאיה לוי"/>
    <s v="40001337"/>
    <s v="גרפיטי - שיווק ציוד משרדי ונייר בע&quot;"/>
    <s v="511846156"/>
    <s v="3"/>
    <n v="9602.0499999999993"/>
    <s v="ILS"/>
    <n v="9602.0499999999993"/>
    <n v="100"/>
    <n v="9602.0499999999993"/>
    <n v="9601.91"/>
    <n v="0"/>
    <s v=""/>
    <x v="1712"/>
    <s v=""/>
    <n v="0"/>
    <s v="@FM@"/>
    <s v="07"/>
    <s v=""/>
    <s v="038792313"/>
    <s v=""/>
    <s v="רבקה סימנסקי"/>
    <n v="0"/>
    <d v="2017-04-23T00:00:00"/>
    <d v="2025-12-31T00:00:00"/>
    <n v="104"/>
    <n v="99"/>
    <n v="4"/>
    <n v="100"/>
    <n v="0.95192307692307687"/>
    <x v="1"/>
    <x v="0"/>
  </r>
  <r>
    <m/>
    <m/>
    <x v="1905"/>
    <x v="0"/>
    <s v="0800"/>
    <s v=""/>
    <d v="2017-09-27T00:00:00"/>
    <m/>
    <m/>
    <m/>
    <s v="40001337"/>
    <s v="גרפיטי - שיווק ציוד משרדי ונייר בע&quot;"/>
    <s v="511846156"/>
    <s v="3"/>
    <n v="4189.99"/>
    <s v="ILS"/>
    <n v="4189.99"/>
    <n v="86.56"/>
    <n v="3663.36"/>
    <n v="3622.98"/>
    <n v="526.59"/>
    <s v=""/>
    <x v="1713"/>
    <s v=""/>
    <n v="0"/>
    <s v="@FM@"/>
    <s v="07"/>
    <s v=""/>
    <s v="038792313"/>
    <s v=""/>
    <s v=""/>
    <n v="526.59"/>
    <d v="2017-09-27T00:00:00"/>
    <d v="2025-12-31T00:00:00"/>
    <n v="99"/>
    <n v="94"/>
    <n v="4"/>
    <n v="86.56"/>
    <n v="0.9494949494949495"/>
    <x v="1"/>
    <x v="0"/>
  </r>
  <r>
    <m/>
    <m/>
    <x v="1906"/>
    <x v="2"/>
    <s v="0800"/>
    <s v=""/>
    <d v="2019-12-03T00:00:00"/>
    <d v="2020-01-01T00:00:00"/>
    <d v="2023-12-31T00:00:00"/>
    <m/>
    <s v="41003244"/>
    <s v="משרד האוצר/סוכנות נסיעות ממשלתית"/>
    <s v=""/>
    <s v="3"/>
    <n v="1315000"/>
    <s v="ILS"/>
    <n v="1315000"/>
    <n v="95.31"/>
    <n v="115000"/>
    <n v="1253270.43"/>
    <n v="25837"/>
    <s v=""/>
    <x v="1714"/>
    <s v=""/>
    <n v="0"/>
    <s v="@FM@"/>
    <s v="23"/>
    <s v="07"/>
    <s v="038792313"/>
    <s v=""/>
    <s v=""/>
    <n v="25836.99"/>
    <d v="2020-01-01T00:00:00"/>
    <d v="2023-12-31T00:00:00"/>
    <n v="47"/>
    <n v="67"/>
    <n v="-19"/>
    <n v="95.31"/>
    <n v="1.425531914893617"/>
    <x v="1"/>
    <x v="0"/>
  </r>
  <r>
    <m/>
    <m/>
    <x v="1907"/>
    <x v="0"/>
    <s v="0800"/>
    <s v=""/>
    <d v="2020-07-01T00:00:00"/>
    <d v="2020-01-01T00:00:00"/>
    <d v="2020-12-31T00:00:00"/>
    <m/>
    <s v="40001103"/>
    <s v="קרביץ )4791( בעמ"/>
    <s v="510674039"/>
    <s v=""/>
    <n v="1.17"/>
    <s v="ILS"/>
    <n v="1.17"/>
    <n v="0"/>
    <n v="0"/>
    <n v="0"/>
    <n v="0"/>
    <s v="X"/>
    <x v="1715"/>
    <s v=""/>
    <n v="0"/>
    <s v=""/>
    <s v="01"/>
    <s v=""/>
    <s v="038792313"/>
    <s v="  1.00"/>
    <s v=""/>
    <n v="1.17"/>
    <d v="2020-01-01T00:00:00"/>
    <d v="2020-12-31T00:00:00"/>
    <n v="11"/>
    <n v="67"/>
    <n v="-55"/>
    <n v="0"/>
    <n v="6.0909090909090908"/>
    <x v="0"/>
    <x v="0"/>
  </r>
  <r>
    <m/>
    <m/>
    <x v="1908"/>
    <x v="0"/>
    <s v="0800"/>
    <s v=""/>
    <d v="2020-12-03T00:00:00"/>
    <d v="2020-01-01T00:00:00"/>
    <d v="2023-12-31T00:00:00"/>
    <m/>
    <s v="40442257"/>
    <s v="א.א. מעיינות בע&quot;מ"/>
    <s v="513143842"/>
    <s v="3"/>
    <n v="292931.65000000002"/>
    <s v="ILS"/>
    <n v="292931.65000000002"/>
    <n v="93.95"/>
    <n v="274805.64"/>
    <n v="273676.44"/>
    <n v="17752.5"/>
    <s v=""/>
    <x v="1716"/>
    <s v=""/>
    <n v="0"/>
    <s v="@FM@"/>
    <s v="07"/>
    <s v=""/>
    <s v="038792313"/>
    <s v=""/>
    <s v="רון ויצלינג"/>
    <n v="17752.5"/>
    <d v="2020-01-01T00:00:00"/>
    <d v="2023-12-31T00:00:00"/>
    <n v="47"/>
    <n v="67"/>
    <n v="-19"/>
    <n v="93.95"/>
    <n v="1.425531914893617"/>
    <x v="1"/>
    <x v="0"/>
  </r>
  <r>
    <m/>
    <m/>
    <x v="1909"/>
    <x v="0"/>
    <s v="0800"/>
    <s v=""/>
    <d v="2022-11-09T00:00:00"/>
    <m/>
    <m/>
    <m/>
    <s v="41572467"/>
    <s v="סקלה אביזרי רכב בע&quot;מ"/>
    <s v="515753614"/>
    <s v="3"/>
    <n v="50427.35"/>
    <s v="ILS"/>
    <n v="50427.35"/>
    <n v="7.92"/>
    <n v="3995.55"/>
    <n v="3995.55"/>
    <n v="46431.8"/>
    <s v=""/>
    <x v="1717"/>
    <s v=""/>
    <n v="0"/>
    <s v="@FM@"/>
    <s v="23"/>
    <s v="57"/>
    <s v="038792313"/>
    <s v=" 39,320.04"/>
    <s v="נטע ראובני"/>
    <n v="46431.8"/>
    <d v="2022-11-09T00:00:00"/>
    <d v="2025-12-31T00:00:00"/>
    <n v="37"/>
    <n v="32"/>
    <n v="4"/>
    <n v="7.92"/>
    <n v="0.86486486486486491"/>
    <x v="0"/>
    <x v="0"/>
  </r>
  <r>
    <m/>
    <m/>
    <x v="1910"/>
    <x v="0"/>
    <s v="0800"/>
    <s v=""/>
    <d v="2022-11-10T00:00:00"/>
    <m/>
    <m/>
    <m/>
    <s v="42095366"/>
    <s v="סלע מלי מלין"/>
    <s v="201624715"/>
    <s v="3"/>
    <n v="50427.35"/>
    <s v="ILS"/>
    <n v="50427.35"/>
    <n v="54.43"/>
    <n v="27466.54"/>
    <n v="27445.94"/>
    <n v="22981.37"/>
    <s v=""/>
    <x v="1718"/>
    <s v=""/>
    <n v="0"/>
    <s v="@FM@"/>
    <s v="23"/>
    <s v="57"/>
    <s v="038792313"/>
    <s v=" 17,762.78"/>
    <s v=""/>
    <n v="22981.37"/>
    <d v="2022-11-10T00:00:00"/>
    <d v="2025-12-31T00:00:00"/>
    <n v="37"/>
    <n v="32"/>
    <n v="4"/>
    <n v="54.43"/>
    <n v="0.86486486486486491"/>
    <x v="1"/>
    <x v="0"/>
  </r>
  <r>
    <m/>
    <m/>
    <x v="1911"/>
    <x v="0"/>
    <s v="0800"/>
    <s v=""/>
    <d v="2022-11-23T00:00:00"/>
    <m/>
    <m/>
    <m/>
    <s v="41448531"/>
    <s v="בריח סדן תעשיות כספות ומיגון בע&quot;מ"/>
    <s v="515446524"/>
    <s v="3"/>
    <n v="50427.35"/>
    <s v="ILS"/>
    <n v="50427.35"/>
    <n v="35.270000000000003"/>
    <n v="18323.3"/>
    <n v="17784.599999999999"/>
    <n v="32642.75"/>
    <s v=""/>
    <x v="1719"/>
    <s v=""/>
    <n v="0"/>
    <s v="@FM@"/>
    <s v="23"/>
    <s v="57"/>
    <s v="038792313"/>
    <s v=" 25,905.04"/>
    <s v="ניר הרוש"/>
    <n v="32642.75"/>
    <d v="2022-11-23T00:00:00"/>
    <d v="2025-12-31T00:00:00"/>
    <n v="37"/>
    <n v="32"/>
    <n v="4"/>
    <n v="35.270000000000003"/>
    <n v="0.86486486486486491"/>
    <x v="0"/>
    <x v="0"/>
  </r>
  <r>
    <m/>
    <m/>
    <x v="1912"/>
    <x v="0"/>
    <s v="0800"/>
    <s v=""/>
    <d v="2022-11-23T00:00:00"/>
    <m/>
    <m/>
    <m/>
    <s v="40411214"/>
    <s v="אורות מלחה 2008 בע&quot;מ"/>
    <s v="514113836"/>
    <s v="3"/>
    <n v="50427.35"/>
    <s v="ILS"/>
    <n v="50427.35"/>
    <n v="51.85"/>
    <n v="26150.05"/>
    <n v="26144.83"/>
    <n v="24282.45"/>
    <s v=""/>
    <x v="1720"/>
    <s v=""/>
    <n v="0"/>
    <s v="@FM@"/>
    <s v="23"/>
    <s v="57"/>
    <s v="038792313"/>
    <s v=" 20,384.63"/>
    <s v="אורטל מויאל"/>
    <n v="24282.45"/>
    <d v="2022-11-23T00:00:00"/>
    <d v="2025-12-31T00:00:00"/>
    <n v="37"/>
    <n v="32"/>
    <n v="4"/>
    <n v="51.85"/>
    <n v="0.86486486486486491"/>
    <x v="1"/>
    <x v="0"/>
  </r>
  <r>
    <m/>
    <s v="189"/>
    <x v="1913"/>
    <x v="2"/>
    <s v="0800"/>
    <s v=""/>
    <d v="2022-12-13T00:00:00"/>
    <m/>
    <m/>
    <s v="מאיה לוי"/>
    <s v="10000192"/>
    <s v="מינהל הדיור הממשלתי"/>
    <s v="500105994"/>
    <s v="3"/>
    <n v="229095.4"/>
    <s v="ILS"/>
    <n v="229095.4"/>
    <n v="52.38"/>
    <n v="126002.43"/>
    <n v="120002.13"/>
    <n v="103092.97"/>
    <s v=""/>
    <x v="1721"/>
    <s v=""/>
    <n v="0"/>
    <s v="@FM@"/>
    <s v="85"/>
    <s v=""/>
    <s v="038792313"/>
    <s v=""/>
    <s v=""/>
    <n v="103092.97"/>
    <d v="2022-12-13T00:00:00"/>
    <d v="2025-12-31T00:00:00"/>
    <n v="36"/>
    <n v="31"/>
    <n v="4"/>
    <n v="52.38"/>
    <n v="0.86111111111111116"/>
    <x v="1"/>
    <x v="0"/>
  </r>
  <r>
    <m/>
    <s v="198"/>
    <x v="1914"/>
    <x v="2"/>
    <s v="0800"/>
    <s v=""/>
    <d v="2015-03-18T00:00:00"/>
    <m/>
    <m/>
    <s v="אסתר ואנונו"/>
    <s v="40551322"/>
    <s v="מיכאל בך, חברת עורכי דין"/>
    <s v="512912353"/>
    <s v="3"/>
    <n v="80000"/>
    <s v="ILS"/>
    <n v="80000"/>
    <n v="29.25"/>
    <n v="23400"/>
    <n v="23400"/>
    <n v="56600"/>
    <s v=""/>
    <x v="1722"/>
    <s v=""/>
    <n v="0"/>
    <s v="@FM@"/>
    <s v="99"/>
    <s v=""/>
    <s v="069673994"/>
    <s v=""/>
    <s v=""/>
    <n v="56600"/>
    <d v="2015-03-18T00:00:00"/>
    <d v="2025-12-31T00:00:00"/>
    <n v="129"/>
    <n v="124"/>
    <n v="4"/>
    <n v="29.25"/>
    <n v="0.96124031007751942"/>
    <x v="0"/>
    <x v="1"/>
  </r>
  <r>
    <m/>
    <m/>
    <x v="1915"/>
    <x v="2"/>
    <s v="0800"/>
    <s v=""/>
    <d v="2016-06-26T00:00:00"/>
    <m/>
    <m/>
    <m/>
    <s v="40566800"/>
    <s v="ממן נאור יאיר"/>
    <s v="025153115"/>
    <s v="3"/>
    <n v="44040"/>
    <s v="ILS"/>
    <n v="44040"/>
    <n v="31.88"/>
    <n v="14040"/>
    <n v="14040"/>
    <n v="30000"/>
    <s v=""/>
    <x v="1723"/>
    <s v=""/>
    <n v="0"/>
    <s v="@FM@"/>
    <s v="91"/>
    <s v=""/>
    <s v="069673994"/>
    <s v=""/>
    <s v=""/>
    <n v="30000"/>
    <d v="2016-06-26T00:00:00"/>
    <d v="2025-12-31T00:00:00"/>
    <n v="114"/>
    <n v="109"/>
    <n v="4"/>
    <n v="31.88"/>
    <n v="0.95614035087719296"/>
    <x v="0"/>
    <x v="1"/>
  </r>
  <r>
    <m/>
    <m/>
    <x v="1916"/>
    <x v="2"/>
    <s v="0800"/>
    <s v=""/>
    <d v="2018-08-27T00:00:00"/>
    <m/>
    <m/>
    <m/>
    <s v="41127830"/>
    <s v="פינק אסף"/>
    <s v="033695909"/>
    <s v="3"/>
    <n v="60000"/>
    <s v="ILS"/>
    <n v="60000"/>
    <n v="33.33"/>
    <n v="20000"/>
    <n v="20000"/>
    <n v="40000"/>
    <s v=""/>
    <x v="1724"/>
    <s v=""/>
    <n v="0"/>
    <s v="@FM@"/>
    <s v="91"/>
    <s v=""/>
    <s v="069673994"/>
    <s v=""/>
    <s v="נטע משה"/>
    <n v="40000"/>
    <d v="2018-08-27T00:00:00"/>
    <d v="2025-12-31T00:00:00"/>
    <n v="88"/>
    <n v="83"/>
    <n v="4"/>
    <n v="33.33"/>
    <n v="0.94318181818181823"/>
    <x v="0"/>
    <x v="1"/>
  </r>
  <r>
    <m/>
    <m/>
    <x v="1917"/>
    <x v="2"/>
    <s v="0800"/>
    <s v=""/>
    <d v="2018-11-11T00:00:00"/>
    <m/>
    <m/>
    <m/>
    <s v="40452581"/>
    <s v="בם דבורין כהן, משרד עורכי דין"/>
    <s v="514261932"/>
    <s v="3"/>
    <n v="85000"/>
    <s v="ILS"/>
    <n v="85000"/>
    <n v="76.47"/>
    <n v="65000"/>
    <n v="65000"/>
    <n v="20000"/>
    <s v=""/>
    <x v="1725"/>
    <s v=""/>
    <n v="0"/>
    <s v="@FM@"/>
    <s v="91"/>
    <s v=""/>
    <s v="069673994"/>
    <s v=""/>
    <s v="נטע משה"/>
    <n v="20000"/>
    <d v="2018-11-11T00:00:00"/>
    <d v="2025-12-31T00:00:00"/>
    <n v="85"/>
    <n v="80"/>
    <n v="4"/>
    <n v="76.47"/>
    <n v="0.94117647058823528"/>
    <x v="1"/>
    <x v="1"/>
  </r>
  <r>
    <m/>
    <m/>
    <x v="1918"/>
    <x v="2"/>
    <s v="0800"/>
    <s v=""/>
    <d v="2018-12-18T00:00:00"/>
    <m/>
    <m/>
    <m/>
    <s v="41133805"/>
    <s v="צוקר נועם"/>
    <s v="046235784"/>
    <s v="3"/>
    <n v="50000"/>
    <s v="ILS"/>
    <n v="50000"/>
    <n v="40"/>
    <n v="20000"/>
    <n v="20000"/>
    <n v="30000"/>
    <s v=""/>
    <x v="1726"/>
    <s v=""/>
    <n v="0"/>
    <s v="@FM@"/>
    <s v="91"/>
    <s v=""/>
    <s v="069673994"/>
    <s v=""/>
    <s v="נטע משה"/>
    <n v="30000"/>
    <d v="2018-12-18T00:00:00"/>
    <d v="2025-12-31T00:00:00"/>
    <n v="84"/>
    <n v="79"/>
    <n v="4"/>
    <n v="40"/>
    <n v="0.94047619047619047"/>
    <x v="0"/>
    <x v="1"/>
  </r>
  <r>
    <m/>
    <m/>
    <x v="1919"/>
    <x v="2"/>
    <s v="0800"/>
    <s v=""/>
    <d v="2018-12-18T00:00:00"/>
    <m/>
    <m/>
    <m/>
    <s v="41127830"/>
    <s v="פינק אסף"/>
    <s v="033695909"/>
    <s v="3"/>
    <n v="45500"/>
    <s v="ILS"/>
    <n v="45500"/>
    <n v="12.09"/>
    <n v="5500"/>
    <n v="5500"/>
    <n v="40000"/>
    <s v=""/>
    <x v="1727"/>
    <s v=""/>
    <n v="0"/>
    <s v="@FM@"/>
    <s v="91"/>
    <s v=""/>
    <s v="069673994"/>
    <s v=""/>
    <s v="נטע משה"/>
    <n v="40000"/>
    <d v="2018-12-18T00:00:00"/>
    <d v="2025-12-31T00:00:00"/>
    <n v="84"/>
    <n v="79"/>
    <n v="4"/>
    <n v="12.09"/>
    <n v="0.94047619047619047"/>
    <x v="0"/>
    <x v="1"/>
  </r>
  <r>
    <m/>
    <m/>
    <x v="1920"/>
    <x v="2"/>
    <s v="0800"/>
    <s v=""/>
    <d v="2019-02-28T00:00:00"/>
    <m/>
    <m/>
    <m/>
    <s v="40006446"/>
    <s v="גזל אייל אורן"/>
    <s v="024891293"/>
    <s v="3"/>
    <n v="17747.2"/>
    <s v="ILS"/>
    <n v="17747.2"/>
    <n v="28.77"/>
    <n v="5169.0600000000004"/>
    <n v="5242.89"/>
    <n v="13790.25"/>
    <s v=""/>
    <x v="1728"/>
    <s v="X"/>
    <n v="0"/>
    <s v="@FM@"/>
    <s v="76"/>
    <s v=""/>
    <s v="069673994"/>
    <s v=" 10,622.00"/>
    <s v=""/>
    <n v="12641.45"/>
    <d v="2019-02-28T00:00:00"/>
    <d v="2025-12-31T00:00:00"/>
    <n v="82"/>
    <n v="77"/>
    <n v="4"/>
    <n v="28.77"/>
    <n v="0.93902439024390238"/>
    <x v="0"/>
    <x v="1"/>
  </r>
  <r>
    <m/>
    <m/>
    <x v="1921"/>
    <x v="4"/>
    <s v="0800"/>
    <s v=""/>
    <d v="2019-02-28T00:00:00"/>
    <m/>
    <m/>
    <m/>
    <s v="40298042"/>
    <s v="רוטר אריה"/>
    <s v=""/>
    <s v="3"/>
    <n v="17747.2"/>
    <s v="ILS"/>
    <n v="17747.2"/>
    <n v="31.25"/>
    <n v="5499"/>
    <n v="5559.59"/>
    <n v="13309.99"/>
    <s v=""/>
    <x v="1728"/>
    <s v="X"/>
    <n v="0"/>
    <s v="@FM@"/>
    <s v="76"/>
    <s v=""/>
    <s v="069673994"/>
    <s v=""/>
    <s v=""/>
    <n v="12201.2"/>
    <d v="2019-02-28T00:00:00"/>
    <d v="2025-12-31T00:00:00"/>
    <n v="82"/>
    <n v="77"/>
    <n v="4"/>
    <n v="31.25"/>
    <n v="0.93902439024390238"/>
    <x v="0"/>
    <x v="1"/>
  </r>
  <r>
    <m/>
    <m/>
    <x v="1922"/>
    <x v="2"/>
    <s v="0800"/>
    <s v=""/>
    <d v="2019-06-19T00:00:00"/>
    <m/>
    <m/>
    <m/>
    <s v="41901364"/>
    <s v="קדם רועי"/>
    <s v="037610086"/>
    <s v="3"/>
    <n v="35000"/>
    <s v="ILS"/>
    <n v="35000"/>
    <n v="29.25"/>
    <n v="10237.5"/>
    <n v="10237.5"/>
    <n v="24762.5"/>
    <s v=""/>
    <x v="1729"/>
    <s v=""/>
    <n v="0"/>
    <s v="@FM@"/>
    <s v="91"/>
    <s v=""/>
    <s v="069673994"/>
    <s v=""/>
    <s v="נטע משה"/>
    <n v="24762.5"/>
    <d v="2019-06-19T00:00:00"/>
    <d v="2025-12-31T00:00:00"/>
    <n v="78"/>
    <n v="73"/>
    <n v="4"/>
    <n v="29.25"/>
    <n v="0.9358974358974359"/>
    <x v="0"/>
    <x v="1"/>
  </r>
  <r>
    <m/>
    <m/>
    <x v="1923"/>
    <x v="2"/>
    <s v="0800"/>
    <s v=""/>
    <d v="2019-07-16T00:00:00"/>
    <m/>
    <m/>
    <m/>
    <s v="41907430"/>
    <s v="אבנר גבאי - חברת עורכי דין"/>
    <s v="515405496"/>
    <s v="3"/>
    <n v="55257"/>
    <s v="ILS"/>
    <n v="55257"/>
    <n v="27.61"/>
    <n v="15257"/>
    <n v="15257"/>
    <n v="40000"/>
    <s v=""/>
    <x v="1730"/>
    <s v=""/>
    <n v="0"/>
    <s v="@FM@"/>
    <s v="91"/>
    <s v=""/>
    <s v="069673994"/>
    <s v=""/>
    <s v="נטע משה"/>
    <n v="40000"/>
    <d v="2019-07-16T00:00:00"/>
    <d v="2025-12-31T00:00:00"/>
    <n v="77"/>
    <n v="72"/>
    <n v="4"/>
    <n v="27.61"/>
    <n v="0.93506493506493504"/>
    <x v="0"/>
    <x v="1"/>
  </r>
  <r>
    <m/>
    <m/>
    <x v="1924"/>
    <x v="2"/>
    <s v="0800"/>
    <s v=""/>
    <d v="2019-09-24T00:00:00"/>
    <m/>
    <m/>
    <m/>
    <s v="41127830"/>
    <s v="פינק אסף"/>
    <s v="033695909"/>
    <s v="3"/>
    <n v="50000"/>
    <s v="ILS"/>
    <n v="50000"/>
    <n v="40"/>
    <n v="20000"/>
    <n v="20000"/>
    <n v="30000"/>
    <s v=""/>
    <x v="1731"/>
    <s v=""/>
    <n v="0"/>
    <s v="@FM@"/>
    <s v="91"/>
    <s v=""/>
    <s v="069673994"/>
    <s v=""/>
    <s v="נטע משה"/>
    <n v="30000"/>
    <d v="2019-09-24T00:00:00"/>
    <d v="2025-12-31T00:00:00"/>
    <n v="75"/>
    <n v="70"/>
    <n v="4"/>
    <n v="40"/>
    <n v="0.93333333333333335"/>
    <x v="0"/>
    <x v="1"/>
  </r>
  <r>
    <m/>
    <m/>
    <x v="1925"/>
    <x v="2"/>
    <s v="0800"/>
    <s v=""/>
    <d v="2019-09-25T00:00:00"/>
    <m/>
    <m/>
    <m/>
    <s v="41127830"/>
    <s v="פינק אסף"/>
    <s v="033695909"/>
    <s v="3"/>
    <n v="45000"/>
    <s v="ILS"/>
    <n v="45000"/>
    <n v="0"/>
    <n v="0"/>
    <n v="0"/>
    <n v="45000"/>
    <s v=""/>
    <x v="1732"/>
    <s v=""/>
    <n v="0"/>
    <s v="@FM@"/>
    <s v="91"/>
    <s v=""/>
    <s v="069673994"/>
    <s v=""/>
    <s v="נטע משה"/>
    <n v="45000"/>
    <d v="2019-09-25T00:00:00"/>
    <d v="2025-12-31T00:00:00"/>
    <n v="75"/>
    <n v="70"/>
    <n v="4"/>
    <n v="0"/>
    <n v="0.93333333333333335"/>
    <x v="0"/>
    <x v="1"/>
  </r>
  <r>
    <m/>
    <m/>
    <x v="1926"/>
    <x v="2"/>
    <s v="0800"/>
    <s v=""/>
    <d v="2019-09-25T00:00:00"/>
    <m/>
    <m/>
    <m/>
    <s v="41448450"/>
    <s v="קלעי, רוזן ושות', משרד"/>
    <s v="558249702"/>
    <s v="3"/>
    <n v="15566"/>
    <s v="ILS"/>
    <n v="15566"/>
    <n v="35.76"/>
    <n v="5566"/>
    <n v="5566"/>
    <n v="10000"/>
    <s v=""/>
    <x v="1733"/>
    <s v=""/>
    <n v="0"/>
    <s v="@FM@"/>
    <s v="91"/>
    <s v=""/>
    <s v="069673994"/>
    <s v=""/>
    <s v="נטע משה"/>
    <n v="10000"/>
    <d v="2019-09-25T00:00:00"/>
    <d v="2025-12-31T00:00:00"/>
    <n v="75"/>
    <n v="70"/>
    <n v="4"/>
    <n v="35.76"/>
    <n v="0.93333333333333335"/>
    <x v="0"/>
    <x v="1"/>
  </r>
  <r>
    <m/>
    <m/>
    <x v="1927"/>
    <x v="2"/>
    <s v="0800"/>
    <s v=""/>
    <d v="2019-09-25T00:00:00"/>
    <m/>
    <m/>
    <m/>
    <s v="41448450"/>
    <s v="קלעי, רוזן ושות', משרד"/>
    <s v="558249702"/>
    <s v="3"/>
    <n v="25566"/>
    <s v="ILS"/>
    <n v="25566"/>
    <n v="39.11"/>
    <n v="10000"/>
    <n v="10000"/>
    <n v="15566"/>
    <s v=""/>
    <x v="1734"/>
    <s v=""/>
    <n v="0"/>
    <s v="@FM@"/>
    <s v="91"/>
    <s v=""/>
    <s v="069673994"/>
    <s v=""/>
    <s v="נטע משה"/>
    <n v="15566"/>
    <d v="2019-09-25T00:00:00"/>
    <d v="2025-12-31T00:00:00"/>
    <n v="75"/>
    <n v="70"/>
    <n v="4"/>
    <n v="39.11"/>
    <n v="0.93333333333333335"/>
    <x v="0"/>
    <x v="1"/>
  </r>
  <r>
    <m/>
    <m/>
    <x v="1928"/>
    <x v="2"/>
    <s v="0800"/>
    <s v=""/>
    <d v="2021-01-18T00:00:00"/>
    <m/>
    <m/>
    <m/>
    <s v="40006977"/>
    <s v="אי.טי.טי.אי )שיווק( בע&quot;מ"/>
    <s v="510908361"/>
    <s v="3"/>
    <n v="49855"/>
    <s v="ILS"/>
    <n v="49855"/>
    <n v="93.77"/>
    <n v="46352.51"/>
    <n v="46352.51"/>
    <n v="3106.35"/>
    <s v=""/>
    <x v="1735"/>
    <s v=""/>
    <n v="0"/>
    <s v="@FM@"/>
    <s v="23"/>
    <s v="57"/>
    <s v="069673994"/>
    <s v=""/>
    <s v=""/>
    <n v="3106.35"/>
    <d v="2021-01-18T00:00:00"/>
    <d v="2025-12-31T00:00:00"/>
    <n v="59"/>
    <n v="54"/>
    <n v="4"/>
    <n v="93.77"/>
    <n v="0.9152542372881356"/>
    <x v="1"/>
    <x v="1"/>
  </r>
  <r>
    <m/>
    <m/>
    <x v="1929"/>
    <x v="0"/>
    <s v="0800"/>
    <s v=""/>
    <d v="2021-04-25T00:00:00"/>
    <m/>
    <m/>
    <m/>
    <s v="40001103"/>
    <s v="קרביץ )4791( בעמ"/>
    <s v="510674039"/>
    <s v="3"/>
    <n v="45902"/>
    <s v="ILS"/>
    <n v="45902"/>
    <n v="95.25"/>
    <n v="45222.34"/>
    <n v="46582.04"/>
    <n v="2522.0700000000002"/>
    <s v=""/>
    <x v="1736"/>
    <s v="X"/>
    <n v="0"/>
    <s v="@FM@"/>
    <s v="07"/>
    <s v=""/>
    <s v="069673994"/>
    <s v=""/>
    <s v="יאיר אבוחצירה"/>
    <n v="2180.35"/>
    <d v="2021-04-25T00:00:00"/>
    <d v="2025-12-31T00:00:00"/>
    <n v="56"/>
    <n v="51"/>
    <n v="4"/>
    <n v="95.25"/>
    <n v="0.9107142857142857"/>
    <x v="1"/>
    <x v="1"/>
  </r>
  <r>
    <m/>
    <m/>
    <x v="1930"/>
    <x v="2"/>
    <s v="0800"/>
    <s v=""/>
    <d v="2021-04-27T00:00:00"/>
    <m/>
    <m/>
    <m/>
    <s v="10000192"/>
    <s v="מינהל הדיור הממשלתי"/>
    <s v="500105994"/>
    <s v="3"/>
    <n v="100000"/>
    <s v="ILS"/>
    <n v="100000"/>
    <n v="89.05"/>
    <n v="89050.8"/>
    <n v="89050.8"/>
    <n v="0"/>
    <s v=""/>
    <x v="1737"/>
    <s v=""/>
    <n v="0"/>
    <s v="@FM@"/>
    <s v="85"/>
    <s v=""/>
    <s v="069673994"/>
    <s v=""/>
    <s v="עוזי נעים"/>
    <n v="10949.2"/>
    <d v="2021-04-27T00:00:00"/>
    <d v="2025-12-31T00:00:00"/>
    <n v="56"/>
    <n v="51"/>
    <n v="4"/>
    <n v="89.05"/>
    <n v="0.9107142857142857"/>
    <x v="1"/>
    <x v="1"/>
  </r>
  <r>
    <m/>
    <m/>
    <x v="1931"/>
    <x v="0"/>
    <s v="0800"/>
    <s v=""/>
    <d v="2021-07-19T00:00:00"/>
    <d v="2021-01-01T00:00:00"/>
    <d v="2025-08-31T00:00:00"/>
    <m/>
    <s v="40189595"/>
    <s v="חברת דואר ישראל בע&quot;מ-עמלות"/>
    <s v="513467191"/>
    <s v="3"/>
    <n v="74488.05"/>
    <s v="ILS"/>
    <n v="74488.05"/>
    <n v="90.3"/>
    <n v="45760.4"/>
    <n v="44431.49"/>
    <n v="7424.52"/>
    <s v=""/>
    <x v="1738"/>
    <s v="X"/>
    <n v="0"/>
    <s v="@FM@"/>
    <s v="07"/>
    <s v=""/>
    <s v="069673994"/>
    <s v="  5,635.28"/>
    <s v="שרית קלמן"/>
    <n v="7228.36"/>
    <d v="2021-01-01T00:00:00"/>
    <d v="2025-08-31T00:00:00"/>
    <n v="55"/>
    <n v="55"/>
    <n v="0"/>
    <n v="90.3"/>
    <n v="1"/>
    <x v="1"/>
    <x v="1"/>
  </r>
  <r>
    <m/>
    <m/>
    <x v="1932"/>
    <x v="2"/>
    <s v="0800"/>
    <s v=""/>
    <d v="2021-08-09T00:00:00"/>
    <m/>
    <m/>
    <m/>
    <s v="40001216"/>
    <s v="קרב - מועדון קליעה וירי בע&quot;מ"/>
    <s v="511233777"/>
    <s v="3"/>
    <n v="1967.5"/>
    <s v="ILS"/>
    <n v="1967.5"/>
    <n v="85.62"/>
    <n v="1677.3"/>
    <n v="1676.29"/>
    <n v="282.87"/>
    <s v=""/>
    <x v="1739"/>
    <s v=""/>
    <n v="0"/>
    <s v="@FM@"/>
    <s v="23"/>
    <s v="57"/>
    <s v="069673994"/>
    <s v=""/>
    <s v="רפי אזרך"/>
    <n v="282.86"/>
    <d v="2021-08-09T00:00:00"/>
    <d v="2025-12-31T00:00:00"/>
    <n v="52"/>
    <n v="47"/>
    <n v="4"/>
    <n v="85.62"/>
    <n v="0.90384615384615385"/>
    <x v="1"/>
    <x v="1"/>
  </r>
  <r>
    <m/>
    <m/>
    <x v="1933"/>
    <x v="0"/>
    <s v="0800"/>
    <s v=""/>
    <d v="2022-01-24T00:00:00"/>
    <m/>
    <m/>
    <s v="אסתר ואנונו"/>
    <s v="40001103"/>
    <s v="קרביץ )4791( בעמ"/>
    <s v="510674039"/>
    <s v="3"/>
    <n v="5383.67"/>
    <s v="ILS"/>
    <n v="5383.67"/>
    <n v="97.35"/>
    <n v="5242.7700000000004"/>
    <n v="5344.95"/>
    <n v="162.99"/>
    <s v=""/>
    <x v="1740"/>
    <s v="X"/>
    <n v="0"/>
    <s v="@FM@"/>
    <s v="07"/>
    <s v=""/>
    <s v="069673994"/>
    <s v=""/>
    <s v="נורית יוחאי"/>
    <n v="140.9"/>
    <d v="2022-01-24T00:00:00"/>
    <d v="2025-12-31T00:00:00"/>
    <n v="47"/>
    <n v="42"/>
    <n v="4"/>
    <n v="97.35"/>
    <n v="0.8936170212765957"/>
    <x v="1"/>
    <x v="1"/>
  </r>
  <r>
    <m/>
    <m/>
    <x v="1934"/>
    <x v="2"/>
    <s v="0800"/>
    <s v=""/>
    <d v="2022-05-18T00:00:00"/>
    <d v="2022-03-15T00:00:00"/>
    <d v="2024-07-31T00:00:00"/>
    <s v="גלית שמואל"/>
    <s v="40005151"/>
    <s v="צילומעתיק בעמ"/>
    <s v="520041880"/>
    <s v="3"/>
    <n v="15903"/>
    <s v="ILS"/>
    <n v="15903"/>
    <n v="57.78"/>
    <n v="9140"/>
    <n v="9138"/>
    <n v="6726"/>
    <s v=""/>
    <x v="1741"/>
    <s v=""/>
    <n v="0"/>
    <s v="@FM@"/>
    <s v="23"/>
    <s v="57"/>
    <s v="043545631"/>
    <s v=""/>
    <s v="רון ויצלינג"/>
    <n v="6726"/>
    <d v="2022-03-15T00:00:00"/>
    <d v="2024-07-31T00:00:00"/>
    <n v="28"/>
    <n v="40"/>
    <n v="-12"/>
    <n v="57.78"/>
    <n v="1.4285714285714286"/>
    <x v="1"/>
    <x v="2"/>
  </r>
  <r>
    <m/>
    <m/>
    <x v="1935"/>
    <x v="0"/>
    <s v="0800"/>
    <s v=""/>
    <d v="2022-10-24T00:00:00"/>
    <m/>
    <m/>
    <m/>
    <s v="40386641"/>
    <s v="שטראוס מים בע&quot;מ"/>
    <s v="513919779"/>
    <s v="3"/>
    <n v="708"/>
    <s v="ILS"/>
    <n v="708"/>
    <n v="33.33"/>
    <n v="234"/>
    <n v="234"/>
    <n v="472"/>
    <s v=""/>
    <x v="1742"/>
    <s v=""/>
    <n v="0"/>
    <s v="@FM@"/>
    <s v="07"/>
    <s v=""/>
    <s v="043545631"/>
    <s v=""/>
    <s v="רון ויצלינג"/>
    <n v="472"/>
    <d v="2022-10-24T00:00:00"/>
    <d v="2025-12-31T00:00:00"/>
    <n v="38"/>
    <n v="33"/>
    <n v="4"/>
    <n v="33.33"/>
    <n v="0.86842105263157898"/>
    <x v="0"/>
    <x v="2"/>
  </r>
  <r>
    <m/>
    <m/>
    <x v="1936"/>
    <x v="0"/>
    <s v="0800"/>
    <s v=""/>
    <d v="2022-12-12T00:00:00"/>
    <d v="2022-12-04T00:00:00"/>
    <d v="2025-12-31T00:00:00"/>
    <m/>
    <s v="40001144"/>
    <s v="ארטרא בע&quot;מ"/>
    <s v="510936347"/>
    <s v="3"/>
    <n v="1012369.94"/>
    <s v="ILS"/>
    <n v="1012369.94"/>
    <n v="60.76"/>
    <n v="633433.35"/>
    <n v="611554.75"/>
    <n v="395820.4"/>
    <s v=""/>
    <x v="1743"/>
    <s v=""/>
    <n v="0"/>
    <s v="@FM@"/>
    <s v="07"/>
    <s v=""/>
    <s v="043545631"/>
    <s v=""/>
    <s v="לילית ביטון"/>
    <n v="395820.4"/>
    <d v="2022-12-04T00:00:00"/>
    <d v="2025-12-31T00:00:00"/>
    <n v="36"/>
    <n v="32"/>
    <n v="4"/>
    <n v="60.76"/>
    <n v="0.88888888888888884"/>
    <x v="1"/>
    <x v="2"/>
  </r>
  <r>
    <m/>
    <m/>
    <x v="1937"/>
    <x v="2"/>
    <s v="0800"/>
    <s v=""/>
    <d v="2022-12-20T00:00:00"/>
    <d v="2025-04-28T00:00:00"/>
    <d v="2025-12-31T00:00:00"/>
    <m/>
    <s v="42423447"/>
    <s v="אשכנזי עמית"/>
    <s v="029325610"/>
    <s v="3"/>
    <n v="80240"/>
    <s v="ILS"/>
    <n v="80240"/>
    <n v="67.66"/>
    <n v="54288"/>
    <n v="54288"/>
    <n v="25952"/>
    <s v=""/>
    <x v="1744"/>
    <s v=""/>
    <n v="0"/>
    <s v="@FM@"/>
    <s v="23"/>
    <s v="57"/>
    <s v="043545631"/>
    <s v=" 21,600.00"/>
    <s v="עמיחי ציסמריו"/>
    <n v="25952"/>
    <d v="2025-04-28T00:00:00"/>
    <d v="2025-12-31T00:00:00"/>
    <n v="8"/>
    <n v="3"/>
    <n v="4"/>
    <n v="67.66"/>
    <n v="0.375"/>
    <x v="2"/>
    <x v="2"/>
  </r>
  <r>
    <m/>
    <m/>
    <x v="1938"/>
    <x v="0"/>
    <s v="0800"/>
    <s v=""/>
    <d v="2024-04-07T00:00:00"/>
    <m/>
    <m/>
    <s v="גלית שמואל"/>
    <s v="40001103"/>
    <s v="קרביץ )4791( בעמ"/>
    <s v="510674039"/>
    <s v="3"/>
    <n v="1134.18"/>
    <s v="ILS"/>
    <n v="1134.18"/>
    <n v="57.28"/>
    <n v="992.58"/>
    <n v="721.2"/>
    <n v="563.22"/>
    <s v=""/>
    <x v="1745"/>
    <s v="X"/>
    <n v="0"/>
    <s v="@FM@"/>
    <s v="07"/>
    <s v=""/>
    <s v="043545631"/>
    <s v=""/>
    <s v="קרן דהן"/>
    <n v="486.9"/>
    <d v="2024-04-07T00:00:00"/>
    <d v="2025-12-31T00:00:00"/>
    <n v="20"/>
    <n v="15"/>
    <n v="4"/>
    <n v="57.28"/>
    <n v="0.75"/>
    <x v="1"/>
    <x v="2"/>
  </r>
  <r>
    <m/>
    <m/>
    <x v="1939"/>
    <x v="2"/>
    <s v="0800"/>
    <s v=""/>
    <d v="2022-07-07T00:00:00"/>
    <m/>
    <m/>
    <s v="חן פילי"/>
    <s v="40189258"/>
    <s v="טבקמן מיכל"/>
    <s v="037538808"/>
    <s v="3"/>
    <n v="34680"/>
    <s v="ILS"/>
    <n v="34680"/>
    <n v="7.79"/>
    <n v="2700"/>
    <n v="2700"/>
    <n v="31980"/>
    <s v=""/>
    <x v="1746"/>
    <s v=""/>
    <n v="0"/>
    <s v="@FM@"/>
    <s v="23"/>
    <s v="57"/>
    <s v="311227151"/>
    <s v=""/>
    <s v="אפרת מצליח"/>
    <n v="31980"/>
    <d v="2022-07-07T00:00:00"/>
    <d v="2025-12-31T00:00:00"/>
    <n v="41"/>
    <n v="36"/>
    <n v="4"/>
    <n v="7.79"/>
    <n v="0.87804878048780488"/>
    <x v="0"/>
    <x v="1"/>
  </r>
  <r>
    <m/>
    <m/>
    <x v="1940"/>
    <x v="0"/>
    <s v="0800"/>
    <s v=""/>
    <d v="2022-08-01T00:00:00"/>
    <m/>
    <m/>
    <m/>
    <s v="40544510"/>
    <s v="הרוש דוד חיים"/>
    <s v="057788507"/>
    <s v="3"/>
    <n v="29000"/>
    <s v="ILS"/>
    <n v="29000"/>
    <n v="47.28"/>
    <n v="13728"/>
    <n v="13790"/>
    <n v="0"/>
    <s v=""/>
    <x v="1747"/>
    <s v=""/>
    <n v="0"/>
    <s v="@FM@"/>
    <s v="07"/>
    <s v=""/>
    <s v="311227151"/>
    <s v=""/>
    <s v="אפרת מצליח"/>
    <n v="5000"/>
    <d v="2022-08-01T00:00:00"/>
    <d v="2025-12-31T00:00:00"/>
    <n v="40"/>
    <n v="36"/>
    <n v="4"/>
    <n v="47.28"/>
    <n v="0.9"/>
    <x v="1"/>
    <x v="1"/>
  </r>
  <r>
    <m/>
    <m/>
    <x v="1941"/>
    <x v="0"/>
    <s v="0800"/>
    <s v=""/>
    <d v="2022-12-04T00:00:00"/>
    <m/>
    <m/>
    <m/>
    <s v="41332576"/>
    <s v="פינגולד חגי"/>
    <s v="027375906"/>
    <s v="3"/>
    <n v="90195.35"/>
    <s v="ILS"/>
    <n v="90195.35"/>
    <n v="59.04"/>
    <n v="52900.5"/>
    <n v="52900.5"/>
    <n v="37013.65"/>
    <s v=""/>
    <x v="1748"/>
    <s v=""/>
    <n v="0"/>
    <s v="@FM@"/>
    <s v="07"/>
    <s v=""/>
    <s v="311227151"/>
    <s v=""/>
    <s v="אפרת מצליח"/>
    <n v="37013.65"/>
    <d v="2022-12-04T00:00:00"/>
    <d v="2025-12-31T00:00:00"/>
    <n v="36"/>
    <n v="32"/>
    <n v="4"/>
    <n v="59.04"/>
    <n v="0.88888888888888884"/>
    <x v="1"/>
    <x v="1"/>
  </r>
  <r>
    <m/>
    <m/>
    <x v="1942"/>
    <x v="0"/>
    <s v="0800"/>
    <s v=""/>
    <d v="2022-12-27T00:00:00"/>
    <d v="2024-01-01T00:00:00"/>
    <d v="2025-06-30T00:00:00"/>
    <m/>
    <s v="40532662"/>
    <s v="אס.טי.ג'י. מיתוג אינטרנטי בע&quot;מ"/>
    <s v="514541473"/>
    <s v="3"/>
    <n v="766325"/>
    <s v="ILS"/>
    <n v="766325"/>
    <n v="97.35"/>
    <n v="741751.91"/>
    <n v="741752.31"/>
    <n v="20060.59"/>
    <s v=""/>
    <x v="1749"/>
    <s v=""/>
    <n v="0"/>
    <s v="@FM@"/>
    <s v="07"/>
    <s v=""/>
    <s v="311227151"/>
    <s v=""/>
    <s v="אפרת מצליח"/>
    <n v="20060.59"/>
    <d v="2024-01-01T00:00:00"/>
    <d v="2025-06-30T00:00:00"/>
    <n v="17"/>
    <n v="19"/>
    <n v="-1"/>
    <n v="97.35"/>
    <n v="1.1176470588235294"/>
    <x v="1"/>
    <x v="1"/>
  </r>
  <r>
    <m/>
    <m/>
    <x v="1943"/>
    <x v="2"/>
    <s v="0800"/>
    <s v=""/>
    <d v="2023-01-24T00:00:00"/>
    <d v="2022-10-09T00:00:00"/>
    <d v="2026-03-31T00:00:00"/>
    <m/>
    <s v="40005151"/>
    <s v="צילומעתיק בעמ"/>
    <s v="520041880"/>
    <s v="3"/>
    <n v="151252.4"/>
    <s v="ILS"/>
    <n v="151252.4"/>
    <n v="23.06"/>
    <n v="34627.199999999997"/>
    <n v="30644.39"/>
    <n v="116371.6"/>
    <s v=""/>
    <x v="1750"/>
    <s v=""/>
    <n v="0"/>
    <s v="@FM@"/>
    <s v="23"/>
    <s v="01"/>
    <s v="311227151"/>
    <s v=""/>
    <s v="רון ויצלינג"/>
    <n v="116371.6"/>
    <d v="2022-10-09T00:00:00"/>
    <d v="2026-03-31T00:00:00"/>
    <n v="41"/>
    <n v="33"/>
    <n v="7"/>
    <n v="23.06"/>
    <n v="0.80487804878048785"/>
    <x v="0"/>
    <x v="1"/>
  </r>
  <r>
    <m/>
    <m/>
    <x v="1944"/>
    <x v="0"/>
    <s v="0800"/>
    <s v=""/>
    <d v="2023-02-02T00:00:00"/>
    <d v="2023-01-01T00:00:00"/>
    <d v="2024-12-31T00:00:00"/>
    <m/>
    <s v="40442257"/>
    <s v="א.א. מעיינות בע&quot;מ"/>
    <s v="513143842"/>
    <s v="3"/>
    <n v="154805.62"/>
    <s v="ILS"/>
    <n v="154805.62"/>
    <n v="87.17"/>
    <n v="133804.85"/>
    <n v="136885.67000000001"/>
    <n v="23517.82"/>
    <s v=""/>
    <x v="1751"/>
    <s v="X"/>
    <n v="0"/>
    <s v="@FM@"/>
    <s v="07"/>
    <s v=""/>
    <s v="311227151"/>
    <s v=""/>
    <s v="רון ויצלינג"/>
    <n v="19857.13"/>
    <d v="2023-01-01T00:00:00"/>
    <d v="2024-12-31T00:00:00"/>
    <n v="23"/>
    <n v="31"/>
    <n v="-7"/>
    <n v="87.17"/>
    <n v="1.3478260869565217"/>
    <x v="1"/>
    <x v="1"/>
  </r>
  <r>
    <m/>
    <m/>
    <x v="1945"/>
    <x v="0"/>
    <s v="0800"/>
    <s v=""/>
    <d v="2023-02-20T00:00:00"/>
    <m/>
    <m/>
    <m/>
    <s v="40001608"/>
    <s v="חיון טכנולוגיות בע&quot;מ"/>
    <s v="520041930"/>
    <s v="3"/>
    <n v="2097.13"/>
    <s v="ILS"/>
    <n v="2097.13"/>
    <n v="86.2"/>
    <n v="1844.99"/>
    <n v="1805.94"/>
    <n v="252.14"/>
    <s v=""/>
    <x v="1752"/>
    <s v="X"/>
    <n v="0"/>
    <s v="@FM@"/>
    <s v="07"/>
    <s v=""/>
    <s v="311227151"/>
    <s v=""/>
    <s v="לילית ביטון"/>
    <n v="252.14"/>
    <d v="2023-02-20T00:00:00"/>
    <d v="2025-12-31T00:00:00"/>
    <n v="34"/>
    <n v="29"/>
    <n v="4"/>
    <n v="86.2"/>
    <n v="0.8529411764705882"/>
    <x v="1"/>
    <x v="1"/>
  </r>
  <r>
    <m/>
    <m/>
    <x v="1946"/>
    <x v="0"/>
    <s v="0800"/>
    <s v=""/>
    <d v="2023-03-06T00:00:00"/>
    <m/>
    <m/>
    <m/>
    <s v="40510075"/>
    <s v="קולפלו תוכנה בע&quot;מ"/>
    <s v="512799149"/>
    <s v="3"/>
    <n v="4318.46"/>
    <s v="ILS"/>
    <n v="4318.46"/>
    <n v="0"/>
    <n v="3550.98"/>
    <n v="0"/>
    <n v="4089.04"/>
    <s v=""/>
    <x v="1753"/>
    <s v="X"/>
    <n v="0"/>
    <s v="@FM@"/>
    <s v="07"/>
    <s v=""/>
    <s v="311227151"/>
    <s v=""/>
    <s v="יאיר אבוחצירה"/>
    <n v="4318.46"/>
    <d v="2023-03-06T00:00:00"/>
    <d v="2025-12-31T00:00:00"/>
    <n v="33"/>
    <n v="28"/>
    <n v="4"/>
    <n v="0"/>
    <n v="0.84848484848484851"/>
    <x v="0"/>
    <x v="1"/>
  </r>
  <r>
    <m/>
    <m/>
    <x v="1947"/>
    <x v="2"/>
    <s v="0800"/>
    <s v=""/>
    <d v="2023-03-06T00:00:00"/>
    <m/>
    <m/>
    <m/>
    <s v="40015371"/>
    <s v="כהנא בלהה"/>
    <s v="056521206"/>
    <s v="3"/>
    <n v="4130"/>
    <s v="ILS"/>
    <n v="4130"/>
    <n v="0"/>
    <n v="0"/>
    <n v="0"/>
    <n v="4130"/>
    <s v=""/>
    <x v="1754"/>
    <s v=""/>
    <n v="0"/>
    <s v="@FM@"/>
    <s v="76"/>
    <s v=""/>
    <s v="311227151"/>
    <s v=""/>
    <s v="עמיחי ציסמריו"/>
    <n v="4130"/>
    <d v="2023-03-06T00:00:00"/>
    <d v="2025-12-31T00:00:00"/>
    <n v="33"/>
    <n v="28"/>
    <n v="4"/>
    <n v="0"/>
    <n v="0.84848484848484851"/>
    <x v="0"/>
    <x v="1"/>
  </r>
  <r>
    <m/>
    <m/>
    <x v="1948"/>
    <x v="3"/>
    <s v="0800"/>
    <s v=""/>
    <d v="2023-03-19T00:00:00"/>
    <d v="2024-01-01T00:00:00"/>
    <d v="2025-12-31T00:00:00"/>
    <m/>
    <s v="40158861"/>
    <s v="ב.ר. שרותי הארחה והסעדה בע&quot;מ"/>
    <s v="513222729"/>
    <s v="3"/>
    <n v="139474.59"/>
    <s v="ILS"/>
    <n v="139474.59"/>
    <n v="87.83"/>
    <n v="0"/>
    <n v="122497.32"/>
    <n v="16976.39"/>
    <s v=""/>
    <x v="1755"/>
    <s v=""/>
    <n v="0"/>
    <s v="@FM@"/>
    <s v="07"/>
    <s v=""/>
    <s v="311227151"/>
    <s v=""/>
    <s v="רונן צור"/>
    <n v="16976.39"/>
    <d v="2024-01-01T00:00:00"/>
    <d v="2025-12-31T00:00:00"/>
    <n v="23"/>
    <n v="19"/>
    <n v="4"/>
    <n v="87.83"/>
    <n v="0.82608695652173914"/>
    <x v="1"/>
    <x v="1"/>
  </r>
  <r>
    <m/>
    <m/>
    <x v="1949"/>
    <x v="2"/>
    <s v="0800"/>
    <s v=""/>
    <d v="2023-03-26T00:00:00"/>
    <m/>
    <m/>
    <m/>
    <s v="41112642"/>
    <s v="קרית יצחק וולפסון"/>
    <s v="557410859"/>
    <s v="3"/>
    <n v="4779"/>
    <s v="ILS"/>
    <n v="4779"/>
    <n v="79.319999999999993"/>
    <n v="3790.8"/>
    <n v="3790.8"/>
    <n v="955.8"/>
    <s v=""/>
    <x v="1756"/>
    <s v=""/>
    <n v="0"/>
    <s v="@FM@"/>
    <s v="23"/>
    <s v="57"/>
    <s v="311227151"/>
    <s v=""/>
    <s v="יאיר אבוחצירה"/>
    <n v="988.2"/>
    <d v="2023-03-26T00:00:00"/>
    <d v="2025-12-31T00:00:00"/>
    <n v="33"/>
    <n v="28"/>
    <n v="4"/>
    <n v="79.319999999999993"/>
    <n v="0.84848484848484851"/>
    <x v="1"/>
    <x v="1"/>
  </r>
  <r>
    <m/>
    <m/>
    <x v="1950"/>
    <x v="0"/>
    <s v="0800"/>
    <s v=""/>
    <d v="2023-04-25T00:00:00"/>
    <m/>
    <m/>
    <m/>
    <s v="40200779"/>
    <s v="א&quot;ד מירז תעשיות בע&quot;מ"/>
    <s v="511402125"/>
    <s v="3"/>
    <n v="90265.9"/>
    <s v="ILS"/>
    <n v="90265.9"/>
    <n v="59.83"/>
    <n v="53647.43"/>
    <n v="52795.27"/>
    <n v="34618.639999999999"/>
    <s v=""/>
    <x v="1757"/>
    <s v="X"/>
    <n v="0"/>
    <s v="@FM@"/>
    <s v="07"/>
    <s v=""/>
    <s v="311227151"/>
    <s v=""/>
    <s v="יעקב זוהר"/>
    <n v="36323.35"/>
    <d v="2023-04-25T00:00:00"/>
    <d v="2025-12-31T00:00:00"/>
    <n v="32"/>
    <n v="27"/>
    <n v="4"/>
    <n v="59.83"/>
    <n v="0.84375"/>
    <x v="1"/>
    <x v="1"/>
  </r>
  <r>
    <m/>
    <m/>
    <x v="1951"/>
    <x v="2"/>
    <s v="0800"/>
    <s v=""/>
    <d v="2023-04-27T00:00:00"/>
    <d v="2023-01-08T00:00:00"/>
    <d v="2024-01-07T00:00:00"/>
    <m/>
    <s v="40532886"/>
    <s v="תבונה ונגישות טכנולוגיות בע&quot;מ"/>
    <s v="514583103"/>
    <s v="3"/>
    <n v="50303.4"/>
    <s v="ILS"/>
    <n v="50303.4"/>
    <n v="45.28"/>
    <n v="22775.51"/>
    <n v="22775.51"/>
    <n v="27527.89"/>
    <s v=""/>
    <x v="1758"/>
    <s v=""/>
    <n v="0"/>
    <s v="@FM@"/>
    <s v="23"/>
    <s v="57"/>
    <s v="311227151"/>
    <s v=" 23,163.75"/>
    <s v="שניר בן טובים"/>
    <n v="27527.89"/>
    <d v="2023-01-08T00:00:00"/>
    <d v="2024-01-07T00:00:00"/>
    <n v="11"/>
    <n v="30"/>
    <n v="-18"/>
    <n v="45.28"/>
    <n v="2.7272727272727271"/>
    <x v="0"/>
    <x v="1"/>
  </r>
  <r>
    <m/>
    <m/>
    <x v="1952"/>
    <x v="0"/>
    <s v="0800"/>
    <s v=""/>
    <d v="2023-04-30T00:00:00"/>
    <m/>
    <m/>
    <m/>
    <s v="40189595"/>
    <s v="חברת דואר ישראל בע&quot;מ-עמלות"/>
    <s v="513467191"/>
    <s v="3"/>
    <n v="1007759.85"/>
    <s v="ILS"/>
    <n v="1007759.85"/>
    <n v="85.7"/>
    <n v="698794.82"/>
    <n v="701305.12"/>
    <n v="152812.79999999999"/>
    <s v=""/>
    <x v="1759"/>
    <s v="X"/>
    <n v="0"/>
    <s v="@FM@"/>
    <s v="07"/>
    <s v=""/>
    <s v="311227151"/>
    <s v="123,000.00"/>
    <s v="שרית קלמן"/>
    <n v="144060"/>
    <d v="2023-04-30T00:00:00"/>
    <d v="2025-12-31T00:00:00"/>
    <n v="32"/>
    <n v="27"/>
    <n v="4"/>
    <n v="85.7"/>
    <n v="0.84375"/>
    <x v="1"/>
    <x v="1"/>
  </r>
  <r>
    <m/>
    <m/>
    <x v="1953"/>
    <x v="0"/>
    <s v="0800"/>
    <s v=""/>
    <d v="2023-05-01T00:00:00"/>
    <m/>
    <m/>
    <m/>
    <s v="40200779"/>
    <s v="א&quot;ד מירז תעשיות בע&quot;מ"/>
    <s v="511402125"/>
    <s v="3"/>
    <n v="172668.62"/>
    <s v="ILS"/>
    <n v="172668.62"/>
    <n v="98.41"/>
    <n v="170597.7"/>
    <n v="169848.9"/>
    <n v="1915.23"/>
    <s v=""/>
    <x v="1760"/>
    <s v="X"/>
    <n v="0"/>
    <s v="@FM@"/>
    <s v="07"/>
    <s v=""/>
    <s v="311227151"/>
    <s v=""/>
    <s v="רבקה פרנסה"/>
    <n v="2009.54"/>
    <d v="2023-05-01T00:00:00"/>
    <d v="2025-12-31T00:00:00"/>
    <n v="31"/>
    <n v="27"/>
    <n v="4"/>
    <n v="98.41"/>
    <n v="0.87096774193548387"/>
    <x v="1"/>
    <x v="1"/>
  </r>
  <r>
    <m/>
    <m/>
    <x v="1954"/>
    <x v="0"/>
    <s v="0800"/>
    <s v=""/>
    <d v="2023-05-01T00:00:00"/>
    <m/>
    <m/>
    <m/>
    <s v="41060047"/>
    <s v="יומטוביאן אלון בע&quot;מ"/>
    <s v="514434661"/>
    <s v=""/>
    <n v="0"/>
    <s v="ILS"/>
    <n v="0"/>
    <n v="0"/>
    <n v="0"/>
    <n v="0"/>
    <n v="0"/>
    <s v="X"/>
    <x v="1761"/>
    <s v=""/>
    <n v="0"/>
    <s v=""/>
    <s v="07"/>
    <s v=""/>
    <s v="311227151"/>
    <s v=""/>
    <s v=""/>
    <n v="0"/>
    <d v="2023-05-01T00:00:00"/>
    <d v="2025-12-31T00:00:00"/>
    <n v="31"/>
    <n v="27"/>
    <n v="4"/>
    <n v="0"/>
    <n v="0.87096774193548387"/>
    <x v="0"/>
    <x v="1"/>
  </r>
  <r>
    <m/>
    <m/>
    <x v="1955"/>
    <x v="0"/>
    <s v="0800"/>
    <s v=""/>
    <d v="2023-05-02T00:00:00"/>
    <m/>
    <m/>
    <m/>
    <s v="41060047"/>
    <s v="יומטוביאן אלון בע&quot;מ"/>
    <s v="514434661"/>
    <s v="3"/>
    <n v="12260.2"/>
    <s v="ILS"/>
    <n v="12260.2"/>
    <n v="0"/>
    <n v="0"/>
    <n v="0"/>
    <n v="12260.2"/>
    <s v=""/>
    <x v="1762"/>
    <s v=""/>
    <n v="0"/>
    <s v="@FM@"/>
    <s v="07"/>
    <s v=""/>
    <s v="311227151"/>
    <s v=" 10,390.00"/>
    <s v="רונן צור"/>
    <n v="12260.2"/>
    <d v="2023-05-02T00:00:00"/>
    <d v="2025-12-31T00:00:00"/>
    <n v="31"/>
    <n v="27"/>
    <n v="4"/>
    <n v="0"/>
    <n v="0.87096774193548387"/>
    <x v="0"/>
    <x v="1"/>
  </r>
  <r>
    <m/>
    <m/>
    <x v="1956"/>
    <x v="2"/>
    <s v="0800"/>
    <s v=""/>
    <d v="2023-05-03T00:00:00"/>
    <m/>
    <m/>
    <m/>
    <s v="40006977"/>
    <s v="אי.טי.טי.אי )שיווק( בע&quot;מ"/>
    <s v="510908361"/>
    <s v="3"/>
    <n v="26845"/>
    <s v="ILS"/>
    <n v="26845"/>
    <n v="96.51"/>
    <n v="25689.73"/>
    <n v="25689.73"/>
    <n v="935.74"/>
    <s v=""/>
    <x v="1763"/>
    <s v=""/>
    <n v="0"/>
    <s v="@FM@"/>
    <s v="23"/>
    <s v="57"/>
    <s v="311227151"/>
    <s v=""/>
    <s v="יאיר אבוחצירה"/>
    <n v="935.74"/>
    <d v="2023-05-03T00:00:00"/>
    <d v="2025-12-31T00:00:00"/>
    <n v="31"/>
    <n v="27"/>
    <n v="4"/>
    <n v="96.51"/>
    <n v="0.87096774193548387"/>
    <x v="1"/>
    <x v="1"/>
  </r>
  <r>
    <m/>
    <m/>
    <x v="1957"/>
    <x v="2"/>
    <s v="0800"/>
    <s v=""/>
    <d v="2023-05-04T00:00:00"/>
    <m/>
    <m/>
    <m/>
    <s v="40328129"/>
    <s v="ד.מ. )0003( הנדסה בע&quot;מ"/>
    <s v="513228726"/>
    <s v=""/>
    <n v="2506.0300000000002"/>
    <s v="ILS"/>
    <n v="2506.0300000000002"/>
    <n v="0"/>
    <n v="0"/>
    <n v="0"/>
    <n v="0"/>
    <s v="X"/>
    <x v="1764"/>
    <s v="X"/>
    <n v="0"/>
    <s v="@FM@"/>
    <s v="07"/>
    <s v=""/>
    <s v="311227151"/>
    <s v=""/>
    <s v="ענת דקל"/>
    <n v="2506.0300000000002"/>
    <d v="2023-05-04T00:00:00"/>
    <d v="2025-12-31T00:00:00"/>
    <n v="31"/>
    <n v="27"/>
    <n v="4"/>
    <n v="0"/>
    <n v="0.87096774193548387"/>
    <x v="0"/>
    <x v="1"/>
  </r>
  <r>
    <m/>
    <m/>
    <x v="1958"/>
    <x v="2"/>
    <s v="0800"/>
    <s v=""/>
    <d v="2023-05-14T00:00:00"/>
    <m/>
    <m/>
    <m/>
    <s v="40478728"/>
    <s v="א. ביסקוטי בע&quot;מ"/>
    <s v="513707752"/>
    <s v="3"/>
    <n v="11627.68"/>
    <s v="ILS"/>
    <n v="11627.68"/>
    <n v="85.36"/>
    <n v="9900.5499999999993"/>
    <n v="9898.2000000000007"/>
    <n v="1710.41"/>
    <s v=""/>
    <x v="1765"/>
    <s v=""/>
    <n v="0"/>
    <s v="@FM@"/>
    <s v="23"/>
    <s v="57"/>
    <s v="311227151"/>
    <s v=""/>
    <s v="אפרת מצליח"/>
    <n v="1710.41"/>
    <d v="2023-05-14T00:00:00"/>
    <d v="2025-12-31T00:00:00"/>
    <n v="31"/>
    <n v="26"/>
    <n v="4"/>
    <n v="85.36"/>
    <n v="0.83870967741935487"/>
    <x v="1"/>
    <x v="1"/>
  </r>
  <r>
    <m/>
    <m/>
    <x v="1959"/>
    <x v="2"/>
    <s v="0800"/>
    <s v=""/>
    <d v="2023-05-29T00:00:00"/>
    <m/>
    <m/>
    <m/>
    <s v="42500181"/>
    <s v="מיט טיים"/>
    <s v="558432282"/>
    <s v="3"/>
    <n v="15980"/>
    <s v="ILS"/>
    <n v="15980"/>
    <n v="93.1"/>
    <n v="14818.06"/>
    <n v="14813.96"/>
    <n v="1103.3"/>
    <s v=""/>
    <x v="1766"/>
    <s v=""/>
    <n v="0"/>
    <s v="@FM@"/>
    <s v="23"/>
    <s v="57"/>
    <s v="311227151"/>
    <s v=""/>
    <s v="יאיר אבוחצירה"/>
    <n v="1103.3"/>
    <d v="2023-05-29T00:00:00"/>
    <d v="2025-12-31T00:00:00"/>
    <n v="31"/>
    <n v="26"/>
    <n v="4"/>
    <n v="93.1"/>
    <n v="0.83870967741935487"/>
    <x v="1"/>
    <x v="1"/>
  </r>
  <r>
    <m/>
    <m/>
    <x v="1960"/>
    <x v="0"/>
    <s v="0800"/>
    <s v=""/>
    <d v="2023-05-30T00:00:00"/>
    <m/>
    <m/>
    <m/>
    <s v="40001608"/>
    <s v="חיון טכנולוגיות בע&quot;מ"/>
    <s v="520041930"/>
    <s v="3"/>
    <n v="12326.98"/>
    <s v="ILS"/>
    <n v="12326.98"/>
    <n v="0"/>
    <n v="0"/>
    <n v="0"/>
    <n v="11988.4"/>
    <s v=""/>
    <x v="1767"/>
    <s v="X"/>
    <n v="0"/>
    <s v="@FM@"/>
    <s v="07"/>
    <s v=""/>
    <s v="311227151"/>
    <s v=""/>
    <s v="קמר אבו אל הוא"/>
    <n v="12326.98"/>
    <d v="2023-05-30T00:00:00"/>
    <d v="2025-12-31T00:00:00"/>
    <n v="31"/>
    <n v="26"/>
    <n v="4"/>
    <n v="0"/>
    <n v="0.83870967741935487"/>
    <x v="0"/>
    <x v="1"/>
  </r>
  <r>
    <m/>
    <m/>
    <x v="1961"/>
    <x v="0"/>
    <s v="0800"/>
    <s v=""/>
    <d v="2023-05-30T00:00:00"/>
    <m/>
    <m/>
    <m/>
    <s v="40328129"/>
    <s v="ד.מ. )0003( הנדסה בע&quot;מ"/>
    <s v="513228726"/>
    <s v="3"/>
    <n v="13894.41"/>
    <s v="ILS"/>
    <n v="13894.41"/>
    <n v="96.93"/>
    <n v="13856.43"/>
    <n v="14242.73"/>
    <n v="0"/>
    <s v=""/>
    <x v="1768"/>
    <s v="X"/>
    <n v="0"/>
    <s v="@FM@"/>
    <s v="07"/>
    <s v=""/>
    <s v="311227151"/>
    <s v=""/>
    <s v="רונית הראל"/>
    <n v="0"/>
    <d v="2023-05-30T00:00:00"/>
    <d v="2025-12-31T00:00:00"/>
    <n v="31"/>
    <n v="26"/>
    <n v="4"/>
    <n v="96.93"/>
    <n v="0.83870967741935487"/>
    <x v="1"/>
    <x v="1"/>
  </r>
  <r>
    <m/>
    <m/>
    <x v="1962"/>
    <x v="0"/>
    <s v="0800"/>
    <s v=""/>
    <d v="2023-06-04T00:00:00"/>
    <m/>
    <m/>
    <m/>
    <s v="40003692"/>
    <s v="טופ-ליין יבוא ושיווק רהיטים בע&quot;מ"/>
    <s v="511613564"/>
    <s v="3"/>
    <n v="34962.800000000003"/>
    <s v="ILS"/>
    <n v="34962.800000000003"/>
    <n v="84.62"/>
    <n v="29546.6"/>
    <n v="29546.6"/>
    <n v="5162.01"/>
    <s v=""/>
    <x v="1769"/>
    <s v="X"/>
    <n v="0"/>
    <s v="@FM@"/>
    <s v="07"/>
    <s v=""/>
    <s v="311227151"/>
    <s v=""/>
    <s v="רונן צור"/>
    <n v="5416.2"/>
    <d v="2023-06-04T00:00:00"/>
    <d v="2025-12-31T00:00:00"/>
    <n v="30"/>
    <n v="26"/>
    <n v="4"/>
    <n v="84.62"/>
    <n v="0.8666666666666667"/>
    <x v="1"/>
    <x v="1"/>
  </r>
  <r>
    <m/>
    <m/>
    <x v="1963"/>
    <x v="2"/>
    <s v="0800"/>
    <s v=""/>
    <d v="2023-06-06T00:00:00"/>
    <m/>
    <m/>
    <m/>
    <s v="40015371"/>
    <s v="כהנא בלהה"/>
    <s v="056521206"/>
    <s v="3"/>
    <n v="14452.64"/>
    <s v="ILS"/>
    <n v="14452.64"/>
    <n v="48.15"/>
    <n v="7165.08"/>
    <n v="6959.16"/>
    <n v="7493.48"/>
    <s v=""/>
    <x v="1770"/>
    <s v=""/>
    <n v="0"/>
    <s v="@FM@"/>
    <s v="76"/>
    <s v=""/>
    <s v="311227151"/>
    <s v="  6,124.00"/>
    <s v="עמיחי ציסמריו"/>
    <n v="7493.48"/>
    <d v="2023-06-06T00:00:00"/>
    <d v="2025-12-31T00:00:00"/>
    <n v="30"/>
    <n v="25"/>
    <n v="4"/>
    <n v="48.15"/>
    <n v="0.83333333333333337"/>
    <x v="0"/>
    <x v="1"/>
  </r>
  <r>
    <m/>
    <m/>
    <x v="1964"/>
    <x v="0"/>
    <s v="0800"/>
    <s v=""/>
    <d v="2023-06-25T00:00:00"/>
    <m/>
    <m/>
    <m/>
    <s v="40001103"/>
    <s v="קרביץ )4791( בעמ"/>
    <s v="510674039"/>
    <s v="3"/>
    <n v="14131.91"/>
    <s v="ILS"/>
    <n v="14131.91"/>
    <n v="82.88"/>
    <n v="11694.43"/>
    <n v="12690.48"/>
    <n v="2812.46"/>
    <s v=""/>
    <x v="1771"/>
    <s v="X"/>
    <n v="0"/>
    <s v="@FM@"/>
    <s v="07"/>
    <s v=""/>
    <s v="311227151"/>
    <s v=""/>
    <s v="יאיר אבוחצירה"/>
    <n v="2431.39"/>
    <d v="2023-06-25T00:00:00"/>
    <d v="2025-12-31T00:00:00"/>
    <n v="30"/>
    <n v="25"/>
    <n v="4"/>
    <n v="82.88"/>
    <n v="0.83333333333333337"/>
    <x v="1"/>
    <x v="1"/>
  </r>
  <r>
    <m/>
    <m/>
    <x v="1965"/>
    <x v="2"/>
    <s v="0800"/>
    <s v=""/>
    <d v="2023-06-28T00:00:00"/>
    <m/>
    <m/>
    <m/>
    <s v="10000021"/>
    <s v="לשכת הפירסום הממשלתי"/>
    <s v=""/>
    <s v="3"/>
    <n v="115000"/>
    <s v="ILS"/>
    <n v="115000"/>
    <n v="20.48"/>
    <n v="23550"/>
    <n v="23509.55"/>
    <n v="91450"/>
    <s v=""/>
    <x v="1772"/>
    <s v=""/>
    <n v="0"/>
    <s v="@FM@"/>
    <s v="23"/>
    <s v="12"/>
    <s v="311227151"/>
    <s v=""/>
    <s v="רונן צור"/>
    <n v="91450"/>
    <d v="2023-06-28T00:00:00"/>
    <d v="2025-12-31T00:00:00"/>
    <n v="30"/>
    <n v="25"/>
    <n v="4"/>
    <n v="20.48"/>
    <n v="0.83333333333333337"/>
    <x v="0"/>
    <x v="1"/>
  </r>
  <r>
    <m/>
    <m/>
    <x v="1966"/>
    <x v="2"/>
    <s v="0800"/>
    <s v=""/>
    <d v="2023-07-02T00:00:00"/>
    <m/>
    <m/>
    <m/>
    <s v="42117507"/>
    <s v="עדי זרנקין - יישוב סכסוכים בע&quot;מ"/>
    <s v="516066198"/>
    <s v="3"/>
    <n v="52146.559999999998"/>
    <s v="ILS"/>
    <n v="52146.559999999998"/>
    <n v="0"/>
    <n v="0"/>
    <n v="0"/>
    <n v="52146.559999999998"/>
    <s v=""/>
    <x v="1773"/>
    <s v=""/>
    <n v="0"/>
    <s v="@FM@"/>
    <s v="76"/>
    <s v=""/>
    <s v="311227151"/>
    <s v=" 44,192.00"/>
    <s v="עמיחי ציסמריו"/>
    <n v="52146.559999999998"/>
    <d v="2023-07-02T00:00:00"/>
    <d v="2025-12-31T00:00:00"/>
    <n v="29"/>
    <n v="25"/>
    <n v="4"/>
    <n v="0"/>
    <n v="0.86206896551724133"/>
    <x v="0"/>
    <x v="1"/>
  </r>
  <r>
    <m/>
    <m/>
    <x v="1967"/>
    <x v="0"/>
    <s v="0800"/>
    <s v=""/>
    <d v="2023-07-10T00:00:00"/>
    <m/>
    <m/>
    <m/>
    <s v="41478789"/>
    <s v="ארגותרפי בע&quot;מ"/>
    <s v="515449114"/>
    <s v="3"/>
    <n v="1203.5999999999999"/>
    <s v="ILS"/>
    <n v="1203.5999999999999"/>
    <n v="0"/>
    <n v="0"/>
    <n v="0"/>
    <n v="1203.5999999999999"/>
    <s v=""/>
    <x v="1774"/>
    <s v=""/>
    <n v="0"/>
    <s v="@FM@"/>
    <s v="23"/>
    <s v="57"/>
    <s v="311227151"/>
    <s v=""/>
    <s v="נוית רחל ישראלי"/>
    <n v="1203.5999999999999"/>
    <d v="2023-07-10T00:00:00"/>
    <d v="2025-12-31T00:00:00"/>
    <n v="29"/>
    <n v="24"/>
    <n v="4"/>
    <n v="0"/>
    <n v="0.82758620689655171"/>
    <x v="0"/>
    <x v="1"/>
  </r>
  <r>
    <m/>
    <m/>
    <x v="1968"/>
    <x v="2"/>
    <s v="0800"/>
    <s v=""/>
    <d v="2023-07-19T00:00:00"/>
    <m/>
    <m/>
    <m/>
    <s v="40302257"/>
    <s v="רדיאנו צביה"/>
    <s v="053627709"/>
    <s v="3"/>
    <n v="17518.29"/>
    <s v="ILS"/>
    <n v="17518.29"/>
    <n v="41.83"/>
    <n v="7274.48"/>
    <n v="7274.48"/>
    <n v="10201.69"/>
    <s v=""/>
    <x v="1775"/>
    <s v=""/>
    <n v="0"/>
    <s v="@FM@"/>
    <s v="23"/>
    <s v="57"/>
    <s v="311227151"/>
    <s v=""/>
    <s v="שירן מזרחי"/>
    <n v="10201.69"/>
    <d v="2023-07-19T00:00:00"/>
    <d v="2025-12-31T00:00:00"/>
    <n v="29"/>
    <n v="24"/>
    <n v="4"/>
    <n v="41.83"/>
    <n v="0.82758620689655171"/>
    <x v="0"/>
    <x v="1"/>
  </r>
  <r>
    <m/>
    <m/>
    <x v="1969"/>
    <x v="0"/>
    <s v="0800"/>
    <s v=""/>
    <d v="2023-07-23T00:00:00"/>
    <m/>
    <m/>
    <m/>
    <s v="40003734"/>
    <s v="חב המשקם לתעסוקת קשישים ובעלי כושר"/>
    <s v="510355720"/>
    <s v="3"/>
    <n v="90624"/>
    <s v="ILS"/>
    <n v="90624"/>
    <n v="93.75"/>
    <n v="84240"/>
    <n v="84240"/>
    <n v="5664"/>
    <s v=""/>
    <x v="1776"/>
    <s v=""/>
    <n v="0"/>
    <s v="@FM@"/>
    <s v="23"/>
    <s v="10"/>
    <s v="311227151"/>
    <s v=""/>
    <s v="יאיר אבוחצירה"/>
    <n v="5664"/>
    <d v="2023-07-23T00:00:00"/>
    <d v="2025-12-31T00:00:00"/>
    <n v="29"/>
    <n v="24"/>
    <n v="4"/>
    <n v="93.75"/>
    <n v="0.82758620689655171"/>
    <x v="1"/>
    <x v="1"/>
  </r>
  <r>
    <m/>
    <m/>
    <x v="1970"/>
    <x v="0"/>
    <s v="0800"/>
    <s v=""/>
    <d v="2023-07-30T00:00:00"/>
    <m/>
    <m/>
    <m/>
    <s v="40331603"/>
    <s v="מנטבר אמנים והפקות בע&quot;מ"/>
    <s v="512523812"/>
    <s v="3"/>
    <n v="155482.32"/>
    <s v="ILS"/>
    <n v="155482.32"/>
    <n v="86.63"/>
    <n v="133778.97"/>
    <n v="133778.97"/>
    <n v="20821.099999999999"/>
    <s v=""/>
    <x v="1777"/>
    <s v=""/>
    <n v="0"/>
    <s v="@FM@"/>
    <s v="07"/>
    <s v=""/>
    <s v="311227151"/>
    <s v=""/>
    <s v="יאיר אבוחצירה"/>
    <n v="20821.099999999999"/>
    <d v="2023-07-30T00:00:00"/>
    <d v="2025-12-31T00:00:00"/>
    <n v="29"/>
    <n v="24"/>
    <n v="4"/>
    <n v="86.63"/>
    <n v="0.82758620689655171"/>
    <x v="1"/>
    <x v="1"/>
  </r>
  <r>
    <m/>
    <m/>
    <x v="1971"/>
    <x v="0"/>
    <s v="0800"/>
    <s v=""/>
    <d v="2023-08-13T00:00:00"/>
    <m/>
    <m/>
    <m/>
    <s v="40328129"/>
    <s v="ד.מ. )0003( הנדסה בע&quot;מ"/>
    <s v="513228726"/>
    <s v="3"/>
    <n v="806.84"/>
    <s v="ILS"/>
    <n v="806.84"/>
    <n v="0"/>
    <n v="0"/>
    <n v="0"/>
    <n v="806.84"/>
    <s v=""/>
    <x v="1778"/>
    <s v=""/>
    <n v="0"/>
    <s v="@FM@"/>
    <s v="07"/>
    <s v=""/>
    <s v="311227151"/>
    <s v=""/>
    <s v="רונן צור"/>
    <n v="806.84"/>
    <d v="2023-08-13T00:00:00"/>
    <d v="2025-12-31T00:00:00"/>
    <n v="28"/>
    <n v="23"/>
    <n v="4"/>
    <n v="0"/>
    <n v="0.8214285714285714"/>
    <x v="0"/>
    <x v="1"/>
  </r>
  <r>
    <m/>
    <m/>
    <x v="1972"/>
    <x v="2"/>
    <s v="0800"/>
    <s v=""/>
    <d v="2023-08-17T00:00:00"/>
    <m/>
    <m/>
    <m/>
    <s v="40486612"/>
    <s v="מירטק סטודיוגרף בע&quot;מ"/>
    <s v="511934218"/>
    <s v="3"/>
    <n v="2655"/>
    <s v="ILS"/>
    <n v="2655"/>
    <n v="0"/>
    <n v="0"/>
    <n v="0"/>
    <n v="2655"/>
    <s v=""/>
    <x v="1779"/>
    <s v=""/>
    <n v="0"/>
    <s v="@FM@"/>
    <s v="23"/>
    <s v="57"/>
    <s v="311227151"/>
    <s v=""/>
    <s v="רונן צור"/>
    <n v="2655"/>
    <d v="2023-08-17T00:00:00"/>
    <d v="2025-12-31T00:00:00"/>
    <n v="28"/>
    <n v="23"/>
    <n v="4"/>
    <n v="0"/>
    <n v="0.8214285714285714"/>
    <x v="0"/>
    <x v="1"/>
  </r>
  <r>
    <m/>
    <m/>
    <x v="1973"/>
    <x v="0"/>
    <s v="0800"/>
    <s v=""/>
    <d v="2023-08-21T00:00:00"/>
    <m/>
    <m/>
    <m/>
    <s v="40003692"/>
    <s v="טופ-ליין יבוא ושיווק רהיטים בע&quot;מ"/>
    <s v="511613564"/>
    <s v="3"/>
    <n v="118405.83"/>
    <s v="ILS"/>
    <n v="118405.83"/>
    <n v="98.36"/>
    <n v="116853.51"/>
    <n v="117760.34"/>
    <n v="1488.92"/>
    <s v=""/>
    <x v="1780"/>
    <s v="X"/>
    <n v="0"/>
    <s v="@FM@"/>
    <s v="07"/>
    <s v=""/>
    <s v="311227151"/>
    <s v=""/>
    <s v="רונית הראל"/>
    <n v="1387.68"/>
    <d v="2023-08-21T00:00:00"/>
    <d v="2025-12-31T00:00:00"/>
    <n v="28"/>
    <n v="23"/>
    <n v="4"/>
    <n v="98.36"/>
    <n v="0.8214285714285714"/>
    <x v="1"/>
    <x v="1"/>
  </r>
  <r>
    <m/>
    <m/>
    <x v="1974"/>
    <x v="0"/>
    <s v="0800"/>
    <s v=""/>
    <d v="2023-08-24T00:00:00"/>
    <m/>
    <m/>
    <m/>
    <s v="40001103"/>
    <s v="קרביץ )4791( בעמ"/>
    <s v="510674039"/>
    <s v="3"/>
    <n v="4262.37"/>
    <s v="ILS"/>
    <n v="4262.37"/>
    <n v="67.790000000000006"/>
    <n v="2881.35"/>
    <n v="3195.04"/>
    <n v="1597.48"/>
    <s v=""/>
    <x v="1781"/>
    <s v="X"/>
    <n v="0"/>
    <s v="@FM@"/>
    <s v="07"/>
    <s v=""/>
    <s v="311227151"/>
    <s v=""/>
    <s v="רוחמה שמואלי"/>
    <n v="1381.02"/>
    <d v="2023-08-24T00:00:00"/>
    <d v="2025-12-31T00:00:00"/>
    <n v="28"/>
    <n v="23"/>
    <n v="4"/>
    <n v="67.790000000000006"/>
    <n v="0.8214285714285714"/>
    <x v="1"/>
    <x v="1"/>
  </r>
  <r>
    <m/>
    <m/>
    <x v="1975"/>
    <x v="0"/>
    <s v="0800"/>
    <s v=""/>
    <d v="2023-09-05T00:00:00"/>
    <m/>
    <m/>
    <m/>
    <s v="40001103"/>
    <s v="קרביץ )4791( בעמ"/>
    <s v="510674039"/>
    <s v="3"/>
    <n v="1633.96"/>
    <s v="ILS"/>
    <n v="1633.96"/>
    <n v="87.1"/>
    <n v="1421.56"/>
    <n v="1576.31"/>
    <n v="245.69"/>
    <s v=""/>
    <x v="1782"/>
    <s v="X"/>
    <n v="0"/>
    <s v="@FM@"/>
    <s v="07"/>
    <s v=""/>
    <s v="311227151"/>
    <s v=""/>
    <s v="רונן צור"/>
    <n v="212.4"/>
    <d v="2023-09-05T00:00:00"/>
    <d v="2025-12-31T00:00:00"/>
    <n v="27"/>
    <n v="22"/>
    <n v="4"/>
    <n v="87.1"/>
    <n v="0.81481481481481477"/>
    <x v="1"/>
    <x v="1"/>
  </r>
  <r>
    <m/>
    <m/>
    <x v="1976"/>
    <x v="0"/>
    <s v="0800"/>
    <s v=""/>
    <d v="2023-09-05T00:00:00"/>
    <m/>
    <m/>
    <m/>
    <s v="40386641"/>
    <s v="שטראוס מים בע&quot;מ"/>
    <s v="513919779"/>
    <s v="3"/>
    <n v="2360"/>
    <s v="ILS"/>
    <n v="2360"/>
    <n v="20"/>
    <n v="468"/>
    <n v="468"/>
    <n v="1888"/>
    <s v=""/>
    <x v="1783"/>
    <s v=""/>
    <n v="0"/>
    <s v="@FM@"/>
    <s v="07"/>
    <s v=""/>
    <s v="311227151"/>
    <s v=""/>
    <s v="רון ויצלינג"/>
    <n v="1888"/>
    <d v="2023-09-05T00:00:00"/>
    <d v="2025-12-31T00:00:00"/>
    <n v="27"/>
    <n v="22"/>
    <n v="4"/>
    <n v="20"/>
    <n v="0.81481481481481477"/>
    <x v="0"/>
    <x v="1"/>
  </r>
  <r>
    <m/>
    <m/>
    <x v="1977"/>
    <x v="2"/>
    <s v="0800"/>
    <s v=""/>
    <d v="2023-09-13T00:00:00"/>
    <m/>
    <m/>
    <m/>
    <s v="40158794"/>
    <s v="הדקה התשעים בע&quot;מ"/>
    <s v="512543927"/>
    <s v="3"/>
    <n v="20154.400000000001"/>
    <s v="ILS"/>
    <n v="20154.400000000001"/>
    <n v="0"/>
    <n v="0"/>
    <n v="0"/>
    <n v="20154.400000000001"/>
    <s v=""/>
    <x v="1784"/>
    <s v=""/>
    <n v="0"/>
    <s v="@FM@"/>
    <s v="23"/>
    <s v="57"/>
    <s v="311227151"/>
    <s v=""/>
    <s v="יאיר אבוחצירה"/>
    <n v="20154.400000000001"/>
    <d v="2023-09-13T00:00:00"/>
    <d v="2025-12-31T00:00:00"/>
    <n v="27"/>
    <n v="22"/>
    <n v="4"/>
    <n v="0"/>
    <n v="0.81481481481481477"/>
    <x v="0"/>
    <x v="1"/>
  </r>
  <r>
    <m/>
    <m/>
    <x v="1978"/>
    <x v="2"/>
    <s v="0800"/>
    <s v=""/>
    <d v="2023-10-11T00:00:00"/>
    <m/>
    <m/>
    <m/>
    <s v="41566424"/>
    <s v="דאיך אורן"/>
    <s v="039390216"/>
    <s v="3"/>
    <n v="1239"/>
    <s v="ILS"/>
    <n v="1239"/>
    <n v="0"/>
    <n v="0"/>
    <n v="0"/>
    <n v="1239"/>
    <s v=""/>
    <x v="1785"/>
    <s v=""/>
    <n v="0"/>
    <s v="@FM@"/>
    <s v="23"/>
    <s v="57"/>
    <s v="311227151"/>
    <s v=""/>
    <s v="יאיר אבוחצירה"/>
    <n v="1239"/>
    <d v="2023-10-11T00:00:00"/>
    <d v="2025-12-31T00:00:00"/>
    <n v="26"/>
    <n v="21"/>
    <n v="4"/>
    <n v="0"/>
    <n v="0.80769230769230771"/>
    <x v="0"/>
    <x v="1"/>
  </r>
  <r>
    <m/>
    <m/>
    <x v="1979"/>
    <x v="2"/>
    <s v="0800"/>
    <s v=""/>
    <d v="2023-10-12T00:00:00"/>
    <m/>
    <m/>
    <m/>
    <s v="41578292"/>
    <s v="כולנא ירושלים (ע''ר)"/>
    <s v=""/>
    <s v="3"/>
    <n v="1200"/>
    <s v="ILS"/>
    <n v="1200"/>
    <n v="0"/>
    <n v="0"/>
    <n v="0"/>
    <n v="1200"/>
    <s v=""/>
    <x v="1786"/>
    <s v=""/>
    <n v="0"/>
    <s v="@FM@"/>
    <s v="23"/>
    <s v="57"/>
    <s v="311227151"/>
    <s v=""/>
    <s v="רוחמה שמואלי"/>
    <n v="1200"/>
    <d v="2023-10-12T00:00:00"/>
    <d v="2025-12-31T00:00:00"/>
    <n v="26"/>
    <n v="21"/>
    <n v="4"/>
    <n v="0"/>
    <n v="0.80769230769230771"/>
    <x v="0"/>
    <x v="1"/>
  </r>
  <r>
    <m/>
    <m/>
    <x v="1980"/>
    <x v="2"/>
    <s v="0800"/>
    <s v=""/>
    <d v="2023-12-03T00:00:00"/>
    <m/>
    <m/>
    <m/>
    <s v="41609461"/>
    <s v="מוטי דפוס צבעי הקשת בע&quot;מ"/>
    <s v="515788024"/>
    <s v="3"/>
    <n v="531"/>
    <s v="ILS"/>
    <n v="531"/>
    <n v="0"/>
    <n v="0"/>
    <n v="0"/>
    <n v="531"/>
    <s v=""/>
    <x v="1787"/>
    <s v=""/>
    <n v="0"/>
    <s v="@FM@"/>
    <s v="23"/>
    <s v="57"/>
    <s v="311227151"/>
    <s v=""/>
    <s v="ענת זיו"/>
    <n v="531"/>
    <d v="2023-12-03T00:00:00"/>
    <d v="2025-12-31T00:00:00"/>
    <n v="24"/>
    <n v="20"/>
    <n v="4"/>
    <n v="0"/>
    <n v="0.83333333333333337"/>
    <x v="0"/>
    <x v="1"/>
  </r>
  <r>
    <m/>
    <m/>
    <x v="1981"/>
    <x v="0"/>
    <s v="0800"/>
    <s v=""/>
    <d v="2023-12-05T00:00:00"/>
    <m/>
    <m/>
    <m/>
    <s v="40001103"/>
    <s v="קרביץ )4791( בעמ"/>
    <s v="510674039"/>
    <s v="3"/>
    <n v="3970.93"/>
    <s v="ILS"/>
    <n v="3970.93"/>
    <n v="99.43"/>
    <n v="3970.78"/>
    <n v="4378.09"/>
    <n v="20.149999999999999"/>
    <s v=""/>
    <x v="1788"/>
    <s v="X"/>
    <n v="0"/>
    <s v="@FM@"/>
    <s v="07"/>
    <s v=""/>
    <s v="311227151"/>
    <s v=""/>
    <s v="אפרת מצליח"/>
    <n v="17.420000000000002"/>
    <d v="2023-12-05T00:00:00"/>
    <d v="2025-12-31T00:00:00"/>
    <n v="24"/>
    <n v="19"/>
    <n v="4"/>
    <n v="99.43"/>
    <n v="0.79166666666666663"/>
    <x v="1"/>
    <x v="1"/>
  </r>
  <r>
    <m/>
    <m/>
    <x v="1982"/>
    <x v="2"/>
    <s v="0800"/>
    <s v=""/>
    <d v="2023-12-05T00:00:00"/>
    <m/>
    <m/>
    <m/>
    <s v="10000021"/>
    <s v="לשכת הפירסום הממשלתי"/>
    <s v=""/>
    <s v="3"/>
    <n v="280000"/>
    <s v="ILS"/>
    <n v="280000"/>
    <n v="87.24"/>
    <n v="244270.14"/>
    <n v="244270.14"/>
    <n v="35729.86"/>
    <s v=""/>
    <x v="1789"/>
    <s v=""/>
    <n v="0"/>
    <s v="@FM@"/>
    <s v="23"/>
    <s v="12"/>
    <s v="311227151"/>
    <s v=""/>
    <s v=""/>
    <n v="35729.86"/>
    <d v="2023-12-05T00:00:00"/>
    <d v="2025-12-31T00:00:00"/>
    <n v="24"/>
    <n v="19"/>
    <n v="4"/>
    <n v="87.24"/>
    <n v="0.79166666666666663"/>
    <x v="1"/>
    <x v="1"/>
  </r>
  <r>
    <m/>
    <m/>
    <x v="1983"/>
    <x v="2"/>
    <s v="0800"/>
    <s v=""/>
    <d v="2023-12-10T00:00:00"/>
    <m/>
    <m/>
    <m/>
    <s v="40328129"/>
    <s v="ד.מ. )0003( הנדסה בע&quot;מ"/>
    <s v="513228726"/>
    <s v="3"/>
    <n v="1899.26"/>
    <s v="ILS"/>
    <n v="1899.26"/>
    <n v="78.8"/>
    <n v="1492.57"/>
    <n v="1492.57"/>
    <n v="404.97"/>
    <s v=""/>
    <x v="1790"/>
    <s v=""/>
    <n v="0"/>
    <s v="@FM@"/>
    <s v="23"/>
    <s v="57"/>
    <s v="311227151"/>
    <s v=""/>
    <s v="רחלי גרינברג"/>
    <n v="404.98"/>
    <d v="2023-12-10T00:00:00"/>
    <d v="2025-12-31T00:00:00"/>
    <n v="24"/>
    <n v="19"/>
    <n v="4"/>
    <n v="78.8"/>
    <n v="0.79166666666666663"/>
    <x v="1"/>
    <x v="1"/>
  </r>
  <r>
    <m/>
    <m/>
    <x v="1984"/>
    <x v="2"/>
    <s v="0800"/>
    <s v=""/>
    <d v="2023-12-11T00:00:00"/>
    <m/>
    <m/>
    <m/>
    <s v="10000021"/>
    <s v="לשכת הפירסום הממשלתי"/>
    <s v=""/>
    <s v="3"/>
    <n v="52500"/>
    <s v="ILS"/>
    <n v="52500"/>
    <n v="96.79"/>
    <n v="50812.5"/>
    <n v="50812.5"/>
    <n v="1687.5"/>
    <s v=""/>
    <x v="1791"/>
    <s v=""/>
    <n v="0"/>
    <s v="@FM@"/>
    <s v="23"/>
    <s v="12"/>
    <s v="311227151"/>
    <s v=""/>
    <s v="רונן צור"/>
    <n v="1687.5"/>
    <d v="2023-12-11T00:00:00"/>
    <d v="2025-12-31T00:00:00"/>
    <n v="24"/>
    <n v="19"/>
    <n v="4"/>
    <n v="96.79"/>
    <n v="0.79166666666666663"/>
    <x v="1"/>
    <x v="1"/>
  </r>
  <r>
    <m/>
    <m/>
    <x v="1985"/>
    <x v="0"/>
    <s v="0800"/>
    <s v=""/>
    <d v="2023-12-11T00:00:00"/>
    <m/>
    <m/>
    <m/>
    <s v="40328129"/>
    <s v="ד.מ. )0003( הנדסה בע&quot;מ"/>
    <s v="513228726"/>
    <s v="3"/>
    <n v="29047.42"/>
    <s v="ILS"/>
    <n v="29047.42"/>
    <n v="0"/>
    <n v="0"/>
    <n v="0"/>
    <n v="27501.95"/>
    <s v=""/>
    <x v="1792"/>
    <s v="X"/>
    <n v="0"/>
    <s v="@FM@"/>
    <s v="07"/>
    <s v=""/>
    <s v="311227151"/>
    <s v=""/>
    <s v="יהודה כהן"/>
    <n v="29047.42"/>
    <d v="2023-12-11T00:00:00"/>
    <d v="2025-12-31T00:00:00"/>
    <n v="24"/>
    <n v="19"/>
    <n v="4"/>
    <n v="0"/>
    <n v="0.79166666666666663"/>
    <x v="0"/>
    <x v="1"/>
  </r>
  <r>
    <m/>
    <m/>
    <x v="1986"/>
    <x v="0"/>
    <s v="0800"/>
    <s v=""/>
    <d v="2023-12-11T00:00:00"/>
    <m/>
    <m/>
    <m/>
    <s v="40328129"/>
    <s v="ד.מ. )0003( הנדסה בע&quot;מ"/>
    <s v="513228726"/>
    <s v="3"/>
    <n v="117068.13"/>
    <s v="ILS"/>
    <n v="117068.13"/>
    <n v="0"/>
    <n v="0"/>
    <n v="0"/>
    <n v="112837.98"/>
    <s v=""/>
    <x v="1793"/>
    <s v="X"/>
    <n v="0"/>
    <s v="@FM@"/>
    <s v="07"/>
    <s v=""/>
    <s v="311227151"/>
    <s v=""/>
    <s v="יהודה כהן"/>
    <n v="117068.13"/>
    <d v="2023-12-11T00:00:00"/>
    <d v="2025-12-31T00:00:00"/>
    <n v="24"/>
    <n v="19"/>
    <n v="4"/>
    <n v="0"/>
    <n v="0.79166666666666663"/>
    <x v="0"/>
    <x v="1"/>
  </r>
  <r>
    <m/>
    <m/>
    <x v="1987"/>
    <x v="0"/>
    <s v="0800"/>
    <s v=""/>
    <d v="2023-12-11T00:00:00"/>
    <m/>
    <m/>
    <m/>
    <s v="40328129"/>
    <s v="ד.מ. )0003( הנדסה בע&quot;מ"/>
    <s v="513228726"/>
    <s v="3"/>
    <n v="14692.31"/>
    <s v="ILS"/>
    <n v="14692.31"/>
    <n v="0"/>
    <n v="0"/>
    <n v="0"/>
    <n v="14135.9"/>
    <s v=""/>
    <x v="1794"/>
    <s v="X"/>
    <n v="0"/>
    <s v="@FM@"/>
    <s v="07"/>
    <s v=""/>
    <s v="311227151"/>
    <s v=""/>
    <s v="יהודה כהן"/>
    <n v="14692.31"/>
    <d v="2023-12-11T00:00:00"/>
    <d v="2025-12-31T00:00:00"/>
    <n v="24"/>
    <n v="19"/>
    <n v="4"/>
    <n v="0"/>
    <n v="0.79166666666666663"/>
    <x v="0"/>
    <x v="1"/>
  </r>
  <r>
    <m/>
    <m/>
    <x v="1988"/>
    <x v="0"/>
    <s v="0800"/>
    <s v=""/>
    <d v="2023-12-11T00:00:00"/>
    <m/>
    <m/>
    <m/>
    <s v="40008948"/>
    <s v="רהיטי הכח )1991( בע&quot;מ"/>
    <s v="511599920"/>
    <s v="3"/>
    <n v="101530.15"/>
    <s v="ILS"/>
    <n v="101530.15"/>
    <n v="0"/>
    <n v="48200.05"/>
    <n v="0"/>
    <n v="108937.71"/>
    <s v=""/>
    <x v="1795"/>
    <s v="X"/>
    <n v="0"/>
    <s v="@FM@"/>
    <s v="07"/>
    <s v=""/>
    <s v="311227151"/>
    <s v=""/>
    <s v="יאיר אבוחצירה"/>
    <n v="101530.15"/>
    <d v="2023-12-11T00:00:00"/>
    <d v="2025-12-31T00:00:00"/>
    <n v="24"/>
    <n v="19"/>
    <n v="4"/>
    <n v="0"/>
    <n v="0.79166666666666663"/>
    <x v="0"/>
    <x v="1"/>
  </r>
  <r>
    <m/>
    <m/>
    <x v="1989"/>
    <x v="2"/>
    <s v="0800"/>
    <s v=""/>
    <d v="2023-12-11T00:00:00"/>
    <m/>
    <m/>
    <m/>
    <s v="40328129"/>
    <s v="ד.מ. )0003( הנדסה בע&quot;מ"/>
    <s v="513228726"/>
    <s v=""/>
    <n v="8415.2900000000009"/>
    <s v="ILS"/>
    <n v="8415.2900000000009"/>
    <n v="0"/>
    <n v="0"/>
    <n v="0"/>
    <n v="0"/>
    <s v="X"/>
    <x v="654"/>
    <s v="X"/>
    <n v="0"/>
    <s v="@FM@"/>
    <s v=""/>
    <s v=""/>
    <s v="311227151"/>
    <s v=""/>
    <s v=""/>
    <n v="8415.2900000000009"/>
    <d v="2023-12-11T00:00:00"/>
    <d v="2025-12-31T00:00:00"/>
    <n v="24"/>
    <n v="19"/>
    <n v="4"/>
    <n v="0"/>
    <n v="0.79166666666666663"/>
    <x v="0"/>
    <x v="1"/>
  </r>
  <r>
    <m/>
    <m/>
    <x v="1990"/>
    <x v="0"/>
    <s v="0800"/>
    <s v=""/>
    <d v="2023-12-11T00:00:00"/>
    <m/>
    <m/>
    <m/>
    <s v="40328129"/>
    <s v="ד.מ. )0003( הנדסה בע&quot;מ"/>
    <s v="513228726"/>
    <s v="3"/>
    <n v="8487.2099999999991"/>
    <s v="ILS"/>
    <n v="8487.2099999999991"/>
    <n v="0"/>
    <n v="0"/>
    <n v="0"/>
    <n v="8223.6200000000008"/>
    <s v=""/>
    <x v="1796"/>
    <s v="X"/>
    <n v="0"/>
    <s v="@FM@"/>
    <s v="07"/>
    <s v=""/>
    <s v="311227151"/>
    <s v=""/>
    <s v="נורית יוחאי"/>
    <n v="8487.2099999999991"/>
    <d v="2023-12-11T00:00:00"/>
    <d v="2025-12-31T00:00:00"/>
    <n v="24"/>
    <n v="19"/>
    <n v="4"/>
    <n v="0"/>
    <n v="0.79166666666666663"/>
    <x v="0"/>
    <x v="1"/>
  </r>
  <r>
    <m/>
    <m/>
    <x v="1991"/>
    <x v="0"/>
    <s v="0800"/>
    <s v=""/>
    <d v="2023-12-11T00:00:00"/>
    <m/>
    <m/>
    <m/>
    <s v="40328129"/>
    <s v="ד.מ. )0003( הנדסה בע&quot;מ"/>
    <s v="513228726"/>
    <s v="3"/>
    <n v="7331.45"/>
    <s v="ILS"/>
    <n v="7331.45"/>
    <n v="0"/>
    <n v="0"/>
    <n v="0"/>
    <n v="7022.68"/>
    <s v=""/>
    <x v="1797"/>
    <s v="X"/>
    <n v="0"/>
    <s v="@FM@"/>
    <s v="07"/>
    <s v=""/>
    <s v="311227151"/>
    <s v=""/>
    <s v="רונן צור"/>
    <n v="7331.45"/>
    <d v="2023-12-11T00:00:00"/>
    <d v="2025-12-31T00:00:00"/>
    <n v="24"/>
    <n v="19"/>
    <n v="4"/>
    <n v="0"/>
    <n v="0.79166666666666663"/>
    <x v="0"/>
    <x v="1"/>
  </r>
  <r>
    <m/>
    <m/>
    <x v="1992"/>
    <x v="0"/>
    <s v="0800"/>
    <s v=""/>
    <d v="2023-12-21T00:00:00"/>
    <m/>
    <m/>
    <m/>
    <s v="40328129"/>
    <s v="ד.מ. )0003( הנדסה בע&quot;מ"/>
    <s v="513228726"/>
    <s v="3"/>
    <n v="16897.599999999999"/>
    <s v="ILS"/>
    <n v="16897.599999999999"/>
    <n v="95"/>
    <n v="15931"/>
    <n v="16153.9"/>
    <n v="925.05"/>
    <s v=""/>
    <x v="1798"/>
    <s v="X"/>
    <n v="0"/>
    <s v="@FM@"/>
    <s v="07"/>
    <s v=""/>
    <s v="311227151"/>
    <s v=""/>
    <s v="יהודה כהן"/>
    <n v="844.88"/>
    <d v="2023-12-21T00:00:00"/>
    <d v="2025-12-31T00:00:00"/>
    <n v="24"/>
    <n v="19"/>
    <n v="4"/>
    <n v="95"/>
    <n v="0.79166666666666663"/>
    <x v="1"/>
    <x v="1"/>
  </r>
  <r>
    <m/>
    <m/>
    <x v="1993"/>
    <x v="2"/>
    <s v="0800"/>
    <s v=""/>
    <d v="2024-01-22T00:00:00"/>
    <m/>
    <m/>
    <m/>
    <s v="40937183"/>
    <s v="יעקב רובין-משרד עו&quot;ד"/>
    <s v="558094447"/>
    <s v="3"/>
    <n v="50427.35"/>
    <s v="ILS"/>
    <n v="50427.35"/>
    <n v="0"/>
    <n v="0"/>
    <n v="0"/>
    <n v="50427.35"/>
    <s v=""/>
    <x v="1799"/>
    <s v=""/>
    <n v="0"/>
    <s v="@FM@"/>
    <s v="23"/>
    <s v="57"/>
    <s v="311227151"/>
    <s v=""/>
    <s v="עמיחי ציסמריו"/>
    <n v="50427.35"/>
    <d v="2024-01-22T00:00:00"/>
    <d v="2025-12-31T00:00:00"/>
    <n v="23"/>
    <n v="18"/>
    <n v="4"/>
    <n v="0"/>
    <n v="0.78260869565217395"/>
    <x v="0"/>
    <x v="1"/>
  </r>
  <r>
    <m/>
    <m/>
    <x v="1994"/>
    <x v="0"/>
    <s v="0800"/>
    <s v=""/>
    <d v="2024-01-22T00:00:00"/>
    <m/>
    <m/>
    <m/>
    <s v="40200779"/>
    <s v="א&quot;ד מירז תעשיות בע&quot;מ"/>
    <s v="511402125"/>
    <s v="3"/>
    <n v="69990.52"/>
    <s v="ILS"/>
    <n v="69990.52"/>
    <n v="0"/>
    <n v="0"/>
    <n v="0"/>
    <n v="66705.77"/>
    <s v=""/>
    <x v="1800"/>
    <s v="X"/>
    <n v="0"/>
    <s v="@FM@"/>
    <s v="07"/>
    <s v=""/>
    <s v="311227151"/>
    <s v=""/>
    <s v="קמר אבו אל הוא"/>
    <n v="69990.52"/>
    <d v="2024-01-22T00:00:00"/>
    <d v="2025-12-31T00:00:00"/>
    <n v="23"/>
    <n v="18"/>
    <n v="4"/>
    <n v="0"/>
    <n v="0.78260869565217395"/>
    <x v="0"/>
    <x v="1"/>
  </r>
  <r>
    <m/>
    <m/>
    <x v="1995"/>
    <x v="2"/>
    <s v="0800"/>
    <s v=""/>
    <d v="2024-01-29T00:00:00"/>
    <m/>
    <m/>
    <m/>
    <s v="40019561"/>
    <s v="האחים נחמיה (משקאות) בע&quot;מ"/>
    <s v="511037376"/>
    <s v="3"/>
    <n v="990.86"/>
    <s v="ILS"/>
    <n v="990.86"/>
    <n v="89.55"/>
    <n v="882.18"/>
    <n v="882.18"/>
    <n v="103.84"/>
    <s v=""/>
    <x v="1801"/>
    <s v=""/>
    <n v="0"/>
    <s v="@FM@"/>
    <s v="23"/>
    <s v="57"/>
    <s v="311227151"/>
    <s v=""/>
    <s v="שירן מזרחי"/>
    <n v="108.68"/>
    <d v="2024-01-29T00:00:00"/>
    <d v="2025-12-31T00:00:00"/>
    <n v="23"/>
    <n v="18"/>
    <n v="4"/>
    <n v="89.55"/>
    <n v="0.78260869565217395"/>
    <x v="1"/>
    <x v="1"/>
  </r>
  <r>
    <m/>
    <m/>
    <x v="1996"/>
    <x v="2"/>
    <s v="0800"/>
    <s v=""/>
    <d v="2024-01-29T00:00:00"/>
    <m/>
    <m/>
    <m/>
    <s v="41061244"/>
    <s v="ה.ד. גלריה בע&quot;מ"/>
    <s v="515028439"/>
    <s v="3"/>
    <n v="4867.5"/>
    <s v="ILS"/>
    <n v="4867.5"/>
    <n v="0"/>
    <n v="0"/>
    <n v="0"/>
    <n v="4867.5"/>
    <s v=""/>
    <x v="1802"/>
    <s v=""/>
    <n v="0"/>
    <s v="@FM@"/>
    <s v="23"/>
    <s v="57"/>
    <s v="311227151"/>
    <s v=""/>
    <s v="יאיר אבוחצירה"/>
    <n v="4867.5"/>
    <d v="2024-01-29T00:00:00"/>
    <d v="2025-12-31T00:00:00"/>
    <n v="23"/>
    <n v="18"/>
    <n v="4"/>
    <n v="0"/>
    <n v="0.78260869565217395"/>
    <x v="0"/>
    <x v="1"/>
  </r>
  <r>
    <m/>
    <m/>
    <x v="1997"/>
    <x v="2"/>
    <s v="0800"/>
    <s v=""/>
    <d v="2024-01-31T00:00:00"/>
    <m/>
    <m/>
    <m/>
    <s v="40015371"/>
    <s v="כהנא בלהה"/>
    <s v="056521206"/>
    <s v="3"/>
    <n v="15302.24"/>
    <s v="ILS"/>
    <n v="15302.24"/>
    <n v="45.87"/>
    <n v="7586.28"/>
    <n v="6959.16"/>
    <n v="8343.08"/>
    <s v=""/>
    <x v="1803"/>
    <s v=""/>
    <n v="0"/>
    <s v="@FM@"/>
    <s v="76"/>
    <s v=""/>
    <s v="311227151"/>
    <s v="  6,484.00"/>
    <s v="עמיחי ציסמריו"/>
    <n v="8343.08"/>
    <d v="2024-01-31T00:00:00"/>
    <d v="2025-12-31T00:00:00"/>
    <n v="23"/>
    <n v="18"/>
    <n v="4"/>
    <n v="45.87"/>
    <n v="0.78260869565217395"/>
    <x v="0"/>
    <x v="1"/>
  </r>
  <r>
    <m/>
    <m/>
    <x v="1998"/>
    <x v="0"/>
    <s v="0800"/>
    <s v=""/>
    <d v="2024-02-04T00:00:00"/>
    <m/>
    <m/>
    <m/>
    <s v="40510075"/>
    <s v="קולפלו תוכנה בע&quot;מ"/>
    <s v="512799149"/>
    <s v="3"/>
    <n v="4856.3100000000004"/>
    <s v="ILS"/>
    <n v="4856.3100000000004"/>
    <n v="0"/>
    <n v="0"/>
    <n v="0"/>
    <n v="4881.97"/>
    <s v=""/>
    <x v="1804"/>
    <s v="X"/>
    <n v="0"/>
    <s v="@FM@"/>
    <s v="07"/>
    <s v=""/>
    <s v="311227151"/>
    <s v=""/>
    <s v="שניר בן טובים"/>
    <n v="4856.3100000000004"/>
    <d v="2024-02-04T00:00:00"/>
    <d v="2025-12-31T00:00:00"/>
    <n v="22"/>
    <n v="18"/>
    <n v="4"/>
    <n v="0"/>
    <n v="0.81818181818181823"/>
    <x v="0"/>
    <x v="1"/>
  </r>
  <r>
    <m/>
    <m/>
    <x v="1999"/>
    <x v="0"/>
    <s v="0800"/>
    <s v=""/>
    <d v="2024-02-11T00:00:00"/>
    <m/>
    <m/>
    <m/>
    <s v="40510075"/>
    <s v="קולפלו תוכנה בע&quot;מ"/>
    <s v="512799149"/>
    <s v="3"/>
    <n v="47200"/>
    <s v="ILS"/>
    <n v="47200"/>
    <n v="0"/>
    <n v="0"/>
    <n v="0"/>
    <n v="55526.98"/>
    <s v=""/>
    <x v="1805"/>
    <s v="X"/>
    <n v="0"/>
    <s v="@FM@"/>
    <s v="07"/>
    <s v=""/>
    <s v="311227151"/>
    <s v=""/>
    <s v="שירן מזרחי"/>
    <n v="47200"/>
    <d v="2024-02-11T00:00:00"/>
    <d v="2025-12-31T00:00:00"/>
    <n v="22"/>
    <n v="17"/>
    <n v="4"/>
    <n v="0"/>
    <n v="0.77272727272727271"/>
    <x v="0"/>
    <x v="1"/>
  </r>
  <r>
    <m/>
    <m/>
    <x v="2000"/>
    <x v="2"/>
    <s v="0800"/>
    <s v=""/>
    <d v="2024-02-13T00:00:00"/>
    <m/>
    <m/>
    <m/>
    <s v="41050117"/>
    <s v="טנא רינדה מיכל"/>
    <s v="037336427"/>
    <s v="3"/>
    <n v="955.8"/>
    <s v="ILS"/>
    <n v="955.8"/>
    <n v="0"/>
    <n v="0"/>
    <n v="0"/>
    <n v="955.8"/>
    <s v=""/>
    <x v="1806"/>
    <s v=""/>
    <n v="0"/>
    <s v="@FM@"/>
    <s v="23"/>
    <s v="57"/>
    <s v="311227151"/>
    <s v=""/>
    <s v="אפרת מצליח"/>
    <n v="955.8"/>
    <d v="2024-02-13T00:00:00"/>
    <d v="2025-12-31T00:00:00"/>
    <n v="22"/>
    <n v="17"/>
    <n v="4"/>
    <n v="0"/>
    <n v="0.77272727272727271"/>
    <x v="0"/>
    <x v="1"/>
  </r>
  <r>
    <m/>
    <m/>
    <x v="2001"/>
    <x v="0"/>
    <s v="0800"/>
    <s v=""/>
    <d v="2024-02-19T00:00:00"/>
    <m/>
    <m/>
    <m/>
    <s v="40001103"/>
    <s v="קרביץ )4791( בעמ"/>
    <s v="510674039"/>
    <s v="3"/>
    <n v="3009.67"/>
    <s v="ILS"/>
    <n v="3009.67"/>
    <n v="93.64"/>
    <n v="2816.74"/>
    <n v="3138.33"/>
    <n v="223.17"/>
    <s v=""/>
    <x v="1807"/>
    <s v="X"/>
    <n v="0"/>
    <s v="@FM@"/>
    <s v="07"/>
    <s v=""/>
    <s v="311227151"/>
    <s v=""/>
    <s v="אפרת מאולבוגט"/>
    <n v="192.93"/>
    <d v="2024-02-19T00:00:00"/>
    <d v="2025-12-31T00:00:00"/>
    <n v="22"/>
    <n v="17"/>
    <n v="4"/>
    <n v="93.64"/>
    <n v="0.77272727272727271"/>
    <x v="1"/>
    <x v="1"/>
  </r>
  <r>
    <m/>
    <m/>
    <x v="2002"/>
    <x v="0"/>
    <s v="0800"/>
    <s v=""/>
    <d v="2024-02-19T00:00:00"/>
    <m/>
    <m/>
    <m/>
    <s v="40001103"/>
    <s v="קרביץ )4791( בעמ"/>
    <s v="510674039"/>
    <s v="3"/>
    <n v="22250.58"/>
    <s v="ILS"/>
    <n v="22250.58"/>
    <n v="99.09"/>
    <n v="22047.82"/>
    <n v="24563.21"/>
    <n v="234.54"/>
    <s v=""/>
    <x v="1808"/>
    <s v="X"/>
    <n v="0"/>
    <s v="@FM@"/>
    <s v="07"/>
    <s v=""/>
    <s v="311227151"/>
    <s v=""/>
    <s v="יאיר אבוחצירה"/>
    <n v="202.76"/>
    <d v="2024-02-19T00:00:00"/>
    <d v="2025-12-31T00:00:00"/>
    <n v="22"/>
    <n v="17"/>
    <n v="4"/>
    <n v="99.09"/>
    <n v="0.77272727272727271"/>
    <x v="1"/>
    <x v="1"/>
  </r>
  <r>
    <m/>
    <m/>
    <x v="2003"/>
    <x v="2"/>
    <s v="0800"/>
    <s v=""/>
    <d v="2024-02-20T00:00:00"/>
    <m/>
    <m/>
    <m/>
    <s v="40493905"/>
    <s v="אמנון סטרשנוב - בוררויות וגישורים"/>
    <s v="514293562"/>
    <s v="3"/>
    <n v="26715.25"/>
    <s v="ILS"/>
    <n v="26715.25"/>
    <n v="86.96"/>
    <n v="23101.39"/>
    <n v="23090.61"/>
    <n v="3624.64"/>
    <s v=""/>
    <x v="1809"/>
    <s v=""/>
    <n v="0"/>
    <s v="@FM@"/>
    <s v="76"/>
    <s v=""/>
    <s v="311227151"/>
    <s v="  2,950.22"/>
    <s v="עמיחי ציסמריו"/>
    <n v="3624.64"/>
    <d v="2024-02-20T00:00:00"/>
    <d v="2025-12-31T00:00:00"/>
    <n v="22"/>
    <n v="17"/>
    <n v="4"/>
    <n v="86.96"/>
    <n v="0.77272727272727271"/>
    <x v="1"/>
    <x v="1"/>
  </r>
  <r>
    <m/>
    <m/>
    <x v="2004"/>
    <x v="0"/>
    <s v="0800"/>
    <s v=""/>
    <d v="2024-02-20T00:00:00"/>
    <m/>
    <m/>
    <m/>
    <s v="40001103"/>
    <s v="קרביץ )4791( בעמ"/>
    <s v="510674039"/>
    <s v="3"/>
    <n v="9392.39"/>
    <s v="ILS"/>
    <n v="9392.39"/>
    <n v="94.36"/>
    <n v="8865.27"/>
    <n v="9865.24"/>
    <n v="604.91999999999996"/>
    <s v=""/>
    <x v="419"/>
    <s v="X"/>
    <n v="0"/>
    <s v="@FM@"/>
    <s v="07"/>
    <s v=""/>
    <s v="311227151"/>
    <s v=""/>
    <s v="אפרת מאולבוגט"/>
    <n v="522.95000000000005"/>
    <d v="2024-02-20T00:00:00"/>
    <d v="2025-12-31T00:00:00"/>
    <n v="22"/>
    <n v="17"/>
    <n v="4"/>
    <n v="94.36"/>
    <n v="0.77272727272727271"/>
    <x v="1"/>
    <x v="1"/>
  </r>
  <r>
    <m/>
    <m/>
    <x v="2005"/>
    <x v="0"/>
    <s v="0800"/>
    <s v=""/>
    <d v="2024-02-25T00:00:00"/>
    <d v="2024-01-01T00:00:00"/>
    <d v="2024-12-31T00:00:00"/>
    <m/>
    <s v="40005151"/>
    <s v="צילומעתיק בעמ"/>
    <s v="520041880"/>
    <s v="3"/>
    <n v="527056.85"/>
    <s v="ILS"/>
    <n v="527056.85"/>
    <n v="95.49"/>
    <n v="497456.99"/>
    <n v="499028"/>
    <n v="55999.98"/>
    <s v=""/>
    <x v="1810"/>
    <s v="X"/>
    <n v="0"/>
    <s v="@FM@"/>
    <s v="07"/>
    <s v=""/>
    <s v="311227151"/>
    <s v=""/>
    <s v="רון ויצלינג"/>
    <n v="56824.74"/>
    <d v="2024-01-01T00:00:00"/>
    <d v="2024-12-31T00:00:00"/>
    <n v="11"/>
    <n v="19"/>
    <n v="-7"/>
    <n v="95.49"/>
    <n v="1.7272727272727273"/>
    <x v="1"/>
    <x v="1"/>
  </r>
  <r>
    <m/>
    <m/>
    <x v="2006"/>
    <x v="0"/>
    <s v="0800"/>
    <s v=""/>
    <d v="2024-02-25T00:00:00"/>
    <m/>
    <m/>
    <m/>
    <s v="40001103"/>
    <s v="קרביץ )4791( בעמ"/>
    <s v="510674039"/>
    <s v="3"/>
    <n v="866.86"/>
    <s v="ILS"/>
    <n v="866.86"/>
    <n v="84.12"/>
    <n v="728.21"/>
    <n v="811.34"/>
    <n v="160.38"/>
    <s v=""/>
    <x v="1811"/>
    <s v="X"/>
    <n v="0"/>
    <s v="@FM@"/>
    <s v="07"/>
    <s v=""/>
    <s v="311227151"/>
    <s v=""/>
    <s v="רונן צור"/>
    <n v="138.65"/>
    <d v="2024-02-25T00:00:00"/>
    <d v="2025-12-31T00:00:00"/>
    <n v="22"/>
    <n v="17"/>
    <n v="4"/>
    <n v="84.12"/>
    <n v="0.77272727272727271"/>
    <x v="1"/>
    <x v="1"/>
  </r>
  <r>
    <m/>
    <m/>
    <x v="2007"/>
    <x v="0"/>
    <s v="0800"/>
    <s v=""/>
    <d v="2024-03-21T00:00:00"/>
    <m/>
    <m/>
    <m/>
    <s v="40001158"/>
    <s v="גלובס פבלישר עתונות (1983) בע&quot;מ"/>
    <s v="510989940"/>
    <s v="3"/>
    <n v="68660.42"/>
    <s v="ILS"/>
    <n v="68660.42"/>
    <n v="74.14"/>
    <n v="50928.43"/>
    <n v="50546.97"/>
    <n v="17615.21"/>
    <s v=""/>
    <x v="1812"/>
    <s v=""/>
    <n v="0"/>
    <s v="@FM@"/>
    <s v="07"/>
    <s v=""/>
    <s v="311227151"/>
    <s v=""/>
    <s v="חן פילי"/>
    <n v="17615.21"/>
    <d v="2024-03-21T00:00:00"/>
    <d v="2025-12-31T00:00:00"/>
    <n v="21"/>
    <n v="16"/>
    <n v="4"/>
    <n v="74.14"/>
    <n v="0.76190476190476186"/>
    <x v="1"/>
    <x v="1"/>
  </r>
  <r>
    <m/>
    <m/>
    <x v="2008"/>
    <x v="2"/>
    <s v="0800"/>
    <s v=""/>
    <d v="2024-02-29T00:00:00"/>
    <m/>
    <m/>
    <m/>
    <s v="41050117"/>
    <s v="טנא רינדה מיכל"/>
    <s v="037336427"/>
    <s v="3"/>
    <n v="955.8"/>
    <s v="ILS"/>
    <n v="955.8"/>
    <n v="0"/>
    <n v="0"/>
    <n v="0"/>
    <n v="955.8"/>
    <s v=""/>
    <x v="1813"/>
    <s v=""/>
    <n v="0"/>
    <s v="@FM@"/>
    <s v="23"/>
    <s v="57"/>
    <s v="311227151"/>
    <s v=""/>
    <s v="אפרת מצליח"/>
    <n v="955.8"/>
    <d v="2024-02-29T00:00:00"/>
    <d v="2025-12-31T00:00:00"/>
    <n v="22"/>
    <n v="17"/>
    <n v="4"/>
    <n v="0"/>
    <n v="0.77272727272727271"/>
    <x v="0"/>
    <x v="1"/>
  </r>
  <r>
    <m/>
    <m/>
    <x v="2009"/>
    <x v="2"/>
    <s v="0800"/>
    <s v=""/>
    <d v="2024-02-29T00:00:00"/>
    <m/>
    <m/>
    <m/>
    <s v="41049139"/>
    <s v="אי.או.אס פתרונות משרד מתקדמים בע&quot;מ"/>
    <s v="515031177"/>
    <s v="3"/>
    <n v="254.88"/>
    <s v="ILS"/>
    <n v="254.88"/>
    <n v="0"/>
    <n v="0"/>
    <n v="0"/>
    <n v="254.88"/>
    <s v=""/>
    <x v="1814"/>
    <s v=""/>
    <n v="0"/>
    <s v="@FM@"/>
    <s v="23"/>
    <s v="57"/>
    <s v="311227151"/>
    <s v=""/>
    <s v="יאיר אבוחצירה"/>
    <n v="254.88"/>
    <d v="2024-02-29T00:00:00"/>
    <d v="2025-12-31T00:00:00"/>
    <n v="22"/>
    <n v="17"/>
    <n v="4"/>
    <n v="0"/>
    <n v="0.77272727272727271"/>
    <x v="0"/>
    <x v="1"/>
  </r>
  <r>
    <m/>
    <m/>
    <x v="2010"/>
    <x v="2"/>
    <s v="0800"/>
    <s v=""/>
    <d v="2024-03-17T00:00:00"/>
    <m/>
    <m/>
    <m/>
    <s v="40386641"/>
    <s v="שטראוס מים בע&quot;מ"/>
    <s v="513919779"/>
    <s v="3"/>
    <n v="33802.400000000001"/>
    <s v="ILS"/>
    <n v="33802.400000000001"/>
    <n v="40.479999999999997"/>
    <n v="13565.99"/>
    <n v="13565.88"/>
    <n v="20120.48"/>
    <s v=""/>
    <x v="1815"/>
    <s v=""/>
    <n v="0"/>
    <s v="@FM@"/>
    <s v="23"/>
    <s v="57"/>
    <s v="311227151"/>
    <s v=""/>
    <s v="רון ויצלינג"/>
    <n v="20120.48"/>
    <d v="2024-03-17T00:00:00"/>
    <d v="2025-12-31T00:00:00"/>
    <n v="21"/>
    <n v="16"/>
    <n v="4"/>
    <n v="40.479999999999997"/>
    <n v="0.76190476190476186"/>
    <x v="0"/>
    <x v="1"/>
  </r>
  <r>
    <m/>
    <m/>
    <x v="2011"/>
    <x v="2"/>
    <s v="0800"/>
    <s v=""/>
    <d v="2024-03-19T00:00:00"/>
    <d v="2024-01-01T00:00:00"/>
    <d v="2024-12-31T00:00:00"/>
    <m/>
    <s v="41555340"/>
    <s v="סלקט תקשורת בע&quot;מ"/>
    <s v="514737881"/>
    <s v="3"/>
    <n v="43140.12"/>
    <s v="ILS"/>
    <n v="43140.12"/>
    <n v="72.5"/>
    <n v="31507.66"/>
    <n v="31166.26"/>
    <n v="11571.08"/>
    <s v=""/>
    <x v="1816"/>
    <s v=""/>
    <n v="0"/>
    <s v="@FM@"/>
    <s v="23"/>
    <s v="57"/>
    <s v="311227151"/>
    <s v=""/>
    <s v="אלי דוידי"/>
    <n v="11571.08"/>
    <d v="2024-01-01T00:00:00"/>
    <d v="2024-12-31T00:00:00"/>
    <n v="11"/>
    <n v="19"/>
    <n v="-7"/>
    <n v="72.5"/>
    <n v="1.7272727272727273"/>
    <x v="1"/>
    <x v="1"/>
  </r>
  <r>
    <m/>
    <m/>
    <x v="2012"/>
    <x v="0"/>
    <s v="0800"/>
    <s v=""/>
    <d v="2024-03-18T00:00:00"/>
    <m/>
    <m/>
    <m/>
    <s v="40001103"/>
    <s v="קרביץ )4791( בעמ"/>
    <s v="510674039"/>
    <s v="3"/>
    <n v="1842.58"/>
    <s v="ILS"/>
    <n v="1842.58"/>
    <n v="92.53"/>
    <n v="1703.93"/>
    <n v="1898.43"/>
    <n v="160.38"/>
    <s v=""/>
    <x v="1817"/>
    <s v="X"/>
    <n v="0"/>
    <s v="@FM@"/>
    <s v="07"/>
    <s v=""/>
    <s v="311227151"/>
    <s v=""/>
    <s v="רונן צור"/>
    <n v="138.65"/>
    <d v="2024-03-18T00:00:00"/>
    <d v="2025-12-31T00:00:00"/>
    <n v="21"/>
    <n v="16"/>
    <n v="4"/>
    <n v="92.53"/>
    <n v="0.76190476190476186"/>
    <x v="1"/>
    <x v="1"/>
  </r>
  <r>
    <m/>
    <m/>
    <x v="2013"/>
    <x v="0"/>
    <s v="0800"/>
    <s v=""/>
    <d v="2024-03-21T00:00:00"/>
    <d v="2024-01-01T00:00:00"/>
    <d v="2025-12-31T00:00:00"/>
    <m/>
    <s v="41059088"/>
    <s v="עיתון מקור ראשון שותפות מוגבלת"/>
    <s v="550255509"/>
    <s v="3"/>
    <n v="5691.54"/>
    <s v="ILS"/>
    <n v="5691.54"/>
    <n v="98.59"/>
    <n v="5644.12"/>
    <n v="5583.92"/>
    <n v="19.670000000000002"/>
    <s v=""/>
    <x v="1818"/>
    <s v=""/>
    <n v="0"/>
    <s v="@FM@"/>
    <s v="07"/>
    <s v=""/>
    <s v="311227151"/>
    <s v=""/>
    <s v="חן פילי"/>
    <n v="19.670000000000002"/>
    <d v="2024-01-01T00:00:00"/>
    <d v="2025-12-31T00:00:00"/>
    <n v="23"/>
    <n v="19"/>
    <n v="4"/>
    <n v="98.59"/>
    <n v="0.82608695652173914"/>
    <x v="1"/>
    <x v="1"/>
  </r>
  <r>
    <m/>
    <m/>
    <x v="2014"/>
    <x v="0"/>
    <s v="0800"/>
    <s v=""/>
    <d v="2024-03-26T00:00:00"/>
    <d v="2024-01-01T00:00:00"/>
    <d v="2024-12-31T00:00:00"/>
    <m/>
    <s v="40011446"/>
    <s v="ידיעות מינויים"/>
    <s v="540181054"/>
    <s v="3"/>
    <n v="46895.78"/>
    <s v="ILS"/>
    <n v="46895.78"/>
    <n v="39.729999999999997"/>
    <n v="18475.96"/>
    <n v="18390.5"/>
    <n v="28261.9"/>
    <s v=""/>
    <x v="1819"/>
    <s v=""/>
    <n v="0"/>
    <s v="@FM@"/>
    <s v="07"/>
    <s v=""/>
    <s v="311227151"/>
    <s v=""/>
    <s v="חן פילי"/>
    <n v="28261.91"/>
    <d v="2024-01-01T00:00:00"/>
    <d v="2024-12-31T00:00:00"/>
    <n v="11"/>
    <n v="19"/>
    <n v="-7"/>
    <n v="39.729999999999997"/>
    <n v="1.7272727272727273"/>
    <x v="0"/>
    <x v="1"/>
  </r>
  <r>
    <m/>
    <m/>
    <x v="2015"/>
    <x v="0"/>
    <s v="0800"/>
    <s v=""/>
    <d v="2024-03-27T00:00:00"/>
    <m/>
    <m/>
    <m/>
    <s v="40328129"/>
    <s v="ד.מ. )0003( הנדסה בע&quot;מ"/>
    <s v="513228726"/>
    <s v="3"/>
    <n v="2823.16"/>
    <s v="ILS"/>
    <n v="2823.16"/>
    <n v="88.83"/>
    <n v="2446.7600000000002"/>
    <n v="2507.7600000000002"/>
    <n v="404.46"/>
    <s v=""/>
    <x v="1820"/>
    <s v="X"/>
    <n v="0"/>
    <s v="@FM@"/>
    <s v="07"/>
    <s v=""/>
    <s v="311227151"/>
    <s v=""/>
    <s v="ניר יורב"/>
    <n v="376.4"/>
    <d v="2024-03-27T00:00:00"/>
    <d v="2025-12-31T00:00:00"/>
    <n v="21"/>
    <n v="16"/>
    <n v="4"/>
    <n v="88.83"/>
    <n v="0.76190476190476186"/>
    <x v="1"/>
    <x v="1"/>
  </r>
  <r>
    <m/>
    <m/>
    <x v="2016"/>
    <x v="0"/>
    <s v="0800"/>
    <s v=""/>
    <d v="2024-03-27T00:00:00"/>
    <m/>
    <m/>
    <m/>
    <s v="40001103"/>
    <s v="קרביץ )4791( בעמ"/>
    <s v="510674039"/>
    <s v="3"/>
    <n v="5994.78"/>
    <s v="ILS"/>
    <n v="5994.78"/>
    <n v="87.95"/>
    <n v="5486.57"/>
    <n v="5870.26"/>
    <n v="587.86"/>
    <s v=""/>
    <x v="1821"/>
    <s v="X"/>
    <n v="0"/>
    <s v="@FM@"/>
    <s v="07"/>
    <s v=""/>
    <s v="311227151"/>
    <s v=""/>
    <s v="אורלי פרייליך"/>
    <n v="508.21"/>
    <d v="2024-03-27T00:00:00"/>
    <d v="2025-12-31T00:00:00"/>
    <n v="21"/>
    <n v="16"/>
    <n v="4"/>
    <n v="87.95"/>
    <n v="0.76190476190476186"/>
    <x v="1"/>
    <x v="1"/>
  </r>
  <r>
    <m/>
    <m/>
    <x v="2017"/>
    <x v="0"/>
    <s v="0800"/>
    <s v=""/>
    <d v="2024-03-27T00:00:00"/>
    <m/>
    <m/>
    <m/>
    <s v="41915625"/>
    <s v="לייזר מכוני העתקות בע&quot;מ"/>
    <s v="514864370"/>
    <s v="3"/>
    <n v="118"/>
    <s v="ILS"/>
    <n v="118"/>
    <n v="0"/>
    <n v="0"/>
    <n v="0"/>
    <n v="118"/>
    <s v=""/>
    <x v="1822"/>
    <s v=""/>
    <n v="0"/>
    <s v="@FM@"/>
    <s v="23"/>
    <s v="57"/>
    <s v="311227151"/>
    <s v=""/>
    <s v="אפרת מאולבוגט"/>
    <n v="118"/>
    <d v="2024-03-27T00:00:00"/>
    <d v="2025-12-31T00:00:00"/>
    <n v="21"/>
    <n v="16"/>
    <n v="4"/>
    <n v="0"/>
    <n v="0.76190476190476186"/>
    <x v="0"/>
    <x v="1"/>
  </r>
  <r>
    <m/>
    <m/>
    <x v="2018"/>
    <x v="0"/>
    <s v="0800"/>
    <s v=""/>
    <d v="2024-03-27T00:00:00"/>
    <m/>
    <m/>
    <m/>
    <s v="40001103"/>
    <s v="קרביץ )4791( בעמ"/>
    <s v="510674039"/>
    <s v="3"/>
    <n v="1089.97"/>
    <s v="ILS"/>
    <n v="1089.97"/>
    <n v="87.37"/>
    <n v="951.32"/>
    <n v="1059.93"/>
    <n v="160.38"/>
    <s v=""/>
    <x v="1823"/>
    <s v="X"/>
    <n v="0"/>
    <s v="@FM@"/>
    <s v="07"/>
    <s v=""/>
    <s v="311227151"/>
    <s v=""/>
    <s v=""/>
    <n v="138.65"/>
    <d v="2024-03-27T00:00:00"/>
    <d v="2025-12-31T00:00:00"/>
    <n v="21"/>
    <n v="16"/>
    <n v="4"/>
    <n v="87.37"/>
    <n v="0.76190476190476186"/>
    <x v="1"/>
    <x v="1"/>
  </r>
  <r>
    <m/>
    <m/>
    <x v="2019"/>
    <x v="0"/>
    <s v="0800"/>
    <s v=""/>
    <d v="2024-03-27T00:00:00"/>
    <m/>
    <m/>
    <m/>
    <s v="40328129"/>
    <s v="ד.מ. )0003( הנדסה בע&quot;מ"/>
    <s v="513228726"/>
    <s v="3"/>
    <n v="7862.8"/>
    <s v="ILS"/>
    <n v="7862.8"/>
    <n v="104.93"/>
    <n v="7610.66"/>
    <n v="8247.81"/>
    <n v="252.14"/>
    <s v=""/>
    <x v="1824"/>
    <s v="X"/>
    <n v="0"/>
    <s v="@FM@"/>
    <s v="07"/>
    <s v=""/>
    <s v="311227151"/>
    <s v=""/>
    <s v="ניר יורב"/>
    <n v="252.14"/>
    <d v="2024-03-27T00:00:00"/>
    <d v="2025-12-31T00:00:00"/>
    <n v="21"/>
    <n v="16"/>
    <n v="4"/>
    <n v="104.93"/>
    <n v="0.76190476190476186"/>
    <x v="1"/>
    <x v="1"/>
  </r>
  <r>
    <m/>
    <m/>
    <x v="2020"/>
    <x v="0"/>
    <s v="0800"/>
    <s v=""/>
    <d v="2024-03-28T00:00:00"/>
    <m/>
    <m/>
    <m/>
    <s v="40275415"/>
    <s v="דיין יהודה"/>
    <s v="022256143"/>
    <s v="3"/>
    <n v="5900"/>
    <s v="ILS"/>
    <n v="5900"/>
    <n v="0"/>
    <n v="0"/>
    <n v="0"/>
    <n v="5900"/>
    <s v=""/>
    <x v="1825"/>
    <s v=""/>
    <n v="0"/>
    <s v="@FM@"/>
    <s v="07"/>
    <s v=""/>
    <s v="311227151"/>
    <s v="  5,000.00"/>
    <s v="רונן צור"/>
    <n v="5900"/>
    <d v="2024-03-28T00:00:00"/>
    <d v="2025-12-31T00:00:00"/>
    <n v="21"/>
    <n v="16"/>
    <n v="4"/>
    <n v="0"/>
    <n v="0.76190476190476186"/>
    <x v="0"/>
    <x v="1"/>
  </r>
  <r>
    <m/>
    <m/>
    <x v="2021"/>
    <x v="0"/>
    <s v="0800"/>
    <s v=""/>
    <d v="2024-04-08T00:00:00"/>
    <m/>
    <m/>
    <m/>
    <s v="40571902"/>
    <s v="ונונו אירית"/>
    <s v="025599028"/>
    <s v="3"/>
    <n v="53100"/>
    <s v="ILS"/>
    <n v="53100"/>
    <n v="27.91"/>
    <n v="14820.4"/>
    <n v="14820.4"/>
    <n v="38279.599999999999"/>
    <s v=""/>
    <x v="1825"/>
    <s v=""/>
    <n v="0"/>
    <s v="@FM@"/>
    <s v="07"/>
    <s v=""/>
    <s v="311227151"/>
    <s v=" 32,360.00"/>
    <s v="רונן צור"/>
    <n v="38279.599999999999"/>
    <d v="2024-04-08T00:00:00"/>
    <d v="2025-12-31T00:00:00"/>
    <n v="20"/>
    <n v="15"/>
    <n v="4"/>
    <n v="27.91"/>
    <n v="0.75"/>
    <x v="1"/>
    <x v="1"/>
  </r>
  <r>
    <m/>
    <m/>
    <x v="2022"/>
    <x v="2"/>
    <s v="0800"/>
    <s v=""/>
    <d v="2024-04-15T00:00:00"/>
    <m/>
    <m/>
    <m/>
    <s v="10000021"/>
    <s v="לשכת הפירסום הממשלתי"/>
    <s v=""/>
    <s v="3"/>
    <n v="50000"/>
    <s v="ILS"/>
    <n v="50000"/>
    <n v="29.1"/>
    <n v="14550"/>
    <n v="14551.4"/>
    <n v="35450"/>
    <s v=""/>
    <x v="1826"/>
    <s v=""/>
    <n v="0"/>
    <s v="@FM@"/>
    <s v="23"/>
    <s v="12"/>
    <s v="311227151"/>
    <s v=""/>
    <s v="רונן צור"/>
    <n v="35450"/>
    <d v="2024-04-15T00:00:00"/>
    <d v="2025-12-31T00:00:00"/>
    <n v="20"/>
    <n v="15"/>
    <n v="4"/>
    <n v="29.1"/>
    <n v="0.75"/>
    <x v="1"/>
    <x v="1"/>
  </r>
  <r>
    <m/>
    <m/>
    <x v="2023"/>
    <x v="0"/>
    <s v="0800"/>
    <s v=""/>
    <d v="2024-05-12T00:00:00"/>
    <m/>
    <m/>
    <m/>
    <s v="40001103"/>
    <s v="קרביץ )4791( בעמ"/>
    <s v="510674039"/>
    <s v="3"/>
    <n v="1342.84"/>
    <s v="ILS"/>
    <n v="1342.84"/>
    <n v="79.88"/>
    <n v="1071.28"/>
    <n v="1193.56"/>
    <n v="234.22"/>
    <s v=""/>
    <x v="1827"/>
    <s v="X"/>
    <n v="0"/>
    <s v="@FM@"/>
    <s v="07"/>
    <s v=""/>
    <s v="311227151"/>
    <s v=""/>
    <s v="ניר יורב"/>
    <n v="202.48"/>
    <d v="2024-05-12T00:00:00"/>
    <d v="2025-12-31T00:00:00"/>
    <n v="19"/>
    <n v="14"/>
    <n v="4"/>
    <n v="79.88"/>
    <n v="0.73684210526315785"/>
    <x v="1"/>
    <x v="1"/>
  </r>
  <r>
    <m/>
    <m/>
    <x v="2024"/>
    <x v="2"/>
    <s v="0800"/>
    <s v=""/>
    <d v="2024-05-20T00:00:00"/>
    <m/>
    <m/>
    <m/>
    <s v="42067125"/>
    <s v="גיא תרב ובר בע&quot;מ"/>
    <s v="515364131"/>
    <s v="3"/>
    <n v="4992.5"/>
    <s v="ILS"/>
    <n v="4992.5"/>
    <n v="52.94"/>
    <n v="2632.5"/>
    <n v="2632.5"/>
    <n v="2360"/>
    <s v=""/>
    <x v="1828"/>
    <s v=""/>
    <n v="0"/>
    <s v="@FM@"/>
    <s v="23"/>
    <s v="57"/>
    <s v="311227151"/>
    <s v=""/>
    <s v=""/>
    <n v="2360"/>
    <d v="2024-05-20T00:00:00"/>
    <d v="2025-12-31T00:00:00"/>
    <n v="19"/>
    <n v="14"/>
    <n v="4"/>
    <n v="52.94"/>
    <n v="0.73684210526315785"/>
    <x v="1"/>
    <x v="1"/>
  </r>
  <r>
    <m/>
    <m/>
    <x v="2025"/>
    <x v="0"/>
    <s v="0800"/>
    <s v=""/>
    <d v="2024-05-20T00:00:00"/>
    <m/>
    <m/>
    <m/>
    <s v="40328129"/>
    <s v="ד.מ. )0003( הנדסה בע&quot;מ"/>
    <s v="513228726"/>
    <s v="3"/>
    <n v="5704.84"/>
    <s v="ILS"/>
    <n v="5704.84"/>
    <n v="0"/>
    <n v="0"/>
    <n v="0"/>
    <n v="5530.99"/>
    <s v=""/>
    <x v="1829"/>
    <s v="X"/>
    <n v="0"/>
    <s v="@FM@"/>
    <s v="07"/>
    <s v=""/>
    <s v="311227151"/>
    <s v=""/>
    <s v="יאיר אבוחצירה"/>
    <n v="5704.84"/>
    <d v="2024-05-20T00:00:00"/>
    <d v="2025-12-31T00:00:00"/>
    <n v="19"/>
    <n v="14"/>
    <n v="4"/>
    <n v="0"/>
    <n v="0.73684210526315785"/>
    <x v="0"/>
    <x v="1"/>
  </r>
  <r>
    <m/>
    <m/>
    <x v="2026"/>
    <x v="0"/>
    <s v="0800"/>
    <s v=""/>
    <d v="2024-05-21T00:00:00"/>
    <d v="2024-01-01T00:00:00"/>
    <d v="2024-12-31T00:00:00"/>
    <m/>
    <s v="40001037"/>
    <s v="הוצאת עתון הארץ בע&quot;מ"/>
    <s v="510015449"/>
    <s v="3"/>
    <n v="62124.03"/>
    <s v="ILS"/>
    <n v="62124.03"/>
    <n v="68.760000000000005"/>
    <n v="42364.13"/>
    <n v="42113.47"/>
    <n v="19405.02"/>
    <s v=""/>
    <x v="1830"/>
    <s v=""/>
    <n v="0"/>
    <s v="@FM@"/>
    <s v="07"/>
    <s v=""/>
    <s v="311227151"/>
    <s v=""/>
    <s v="חן פילי"/>
    <n v="19405.02"/>
    <d v="2024-01-01T00:00:00"/>
    <d v="2024-12-31T00:00:00"/>
    <n v="11"/>
    <n v="19"/>
    <n v="-7"/>
    <n v="68.760000000000005"/>
    <n v="1.7272727272727273"/>
    <x v="1"/>
    <x v="1"/>
  </r>
  <r>
    <m/>
    <m/>
    <x v="2027"/>
    <x v="0"/>
    <s v="0800"/>
    <s v=""/>
    <d v="2024-05-21T00:00:00"/>
    <m/>
    <m/>
    <m/>
    <s v="41907326"/>
    <s v="תרוג'מן יוסף"/>
    <s v="300058484"/>
    <s v="3"/>
    <n v="10085.459999999999"/>
    <s v="ILS"/>
    <n v="10085.459999999999"/>
    <n v="0"/>
    <n v="0"/>
    <n v="0"/>
    <n v="10085.459999999999"/>
    <s v=""/>
    <x v="654"/>
    <s v=""/>
    <n v="0"/>
    <s v="@FM@"/>
    <s v="07"/>
    <s v=""/>
    <s v="311227151"/>
    <s v="  8,547.00"/>
    <s v="רונן צור"/>
    <n v="10085.459999999999"/>
    <d v="2024-05-21T00:00:00"/>
    <d v="2025-12-31T00:00:00"/>
    <n v="19"/>
    <n v="14"/>
    <n v="4"/>
    <n v="0"/>
    <n v="0.73684210526315785"/>
    <x v="0"/>
    <x v="1"/>
  </r>
  <r>
    <m/>
    <m/>
    <x v="2028"/>
    <x v="0"/>
    <s v="0800"/>
    <s v=""/>
    <d v="2024-05-26T00:00:00"/>
    <m/>
    <m/>
    <m/>
    <s v="40001608"/>
    <s v="חיון טכנולוגיות בע&quot;מ"/>
    <s v="520041930"/>
    <s v="3"/>
    <n v="332.83"/>
    <s v="ILS"/>
    <n v="332.83"/>
    <n v="0"/>
    <n v="0"/>
    <n v="0"/>
    <n v="332.83"/>
    <s v=""/>
    <x v="1831"/>
    <s v=""/>
    <n v="0"/>
    <s v="@FM@"/>
    <s v="07"/>
    <s v=""/>
    <s v="311227151"/>
    <s v=""/>
    <s v="יאיר אבוחצירה"/>
    <n v="332.83"/>
    <d v="2024-05-26T00:00:00"/>
    <d v="2025-12-31T00:00:00"/>
    <n v="19"/>
    <n v="14"/>
    <n v="4"/>
    <n v="0"/>
    <n v="0.73684210526315785"/>
    <x v="0"/>
    <x v="1"/>
  </r>
  <r>
    <m/>
    <m/>
    <x v="2029"/>
    <x v="0"/>
    <s v="0800"/>
    <s v=""/>
    <d v="2024-05-26T00:00:00"/>
    <m/>
    <m/>
    <m/>
    <s v="40015936"/>
    <s v="יניר מערכות בע&quot;מ"/>
    <s v="511732893"/>
    <s v="3"/>
    <n v="4414.1000000000004"/>
    <s v="ILS"/>
    <n v="4414.1000000000004"/>
    <n v="0"/>
    <n v="0"/>
    <n v="0"/>
    <n v="4297.7"/>
    <s v=""/>
    <x v="1832"/>
    <s v="X"/>
    <n v="0"/>
    <s v="@FM@"/>
    <s v="07"/>
    <s v=""/>
    <s v="311227151"/>
    <s v=""/>
    <s v="יאיר אבוחצירה"/>
    <n v="4414.1000000000004"/>
    <d v="2024-05-26T00:00:00"/>
    <d v="2025-12-31T00:00:00"/>
    <n v="19"/>
    <n v="14"/>
    <n v="4"/>
    <n v="0"/>
    <n v="0.73684210526315785"/>
    <x v="0"/>
    <x v="1"/>
  </r>
  <r>
    <m/>
    <m/>
    <x v="2030"/>
    <x v="0"/>
    <s v="0800"/>
    <s v=""/>
    <d v="2024-05-26T00:00:00"/>
    <m/>
    <m/>
    <m/>
    <s v="40015936"/>
    <s v="יניר מערכות בע&quot;מ"/>
    <s v="511732893"/>
    <s v="3"/>
    <n v="4414.1000000000004"/>
    <s v="ILS"/>
    <n v="4414.1000000000004"/>
    <n v="0"/>
    <n v="0"/>
    <n v="0"/>
    <n v="4297.7"/>
    <s v=""/>
    <x v="1833"/>
    <s v="X"/>
    <n v="0"/>
    <s v="@FM@"/>
    <s v="23"/>
    <s v="57"/>
    <s v="311227151"/>
    <s v=""/>
    <s v="יאיר אבוחצירה"/>
    <n v="4414.1000000000004"/>
    <d v="2024-05-26T00:00:00"/>
    <d v="2025-12-31T00:00:00"/>
    <n v="19"/>
    <n v="14"/>
    <n v="4"/>
    <n v="0"/>
    <n v="0.73684210526315785"/>
    <x v="0"/>
    <x v="1"/>
  </r>
  <r>
    <m/>
    <m/>
    <x v="2031"/>
    <x v="0"/>
    <s v="0800"/>
    <s v=""/>
    <d v="2024-05-26T00:00:00"/>
    <m/>
    <m/>
    <m/>
    <s v="40328129"/>
    <s v="ד.מ. )0003( הנדסה בע&quot;מ"/>
    <s v="513228726"/>
    <s v="3"/>
    <n v="3328.67"/>
    <s v="ILS"/>
    <n v="3328.67"/>
    <n v="0"/>
    <n v="0"/>
    <n v="0"/>
    <n v="3217.73"/>
    <s v=""/>
    <x v="1834"/>
    <s v="X"/>
    <n v="0"/>
    <s v="@FM@"/>
    <s v="07"/>
    <s v=""/>
    <s v="311227151"/>
    <s v=""/>
    <s v="יאיר אבוחצירה"/>
    <n v="3328.67"/>
    <d v="2024-05-26T00:00:00"/>
    <d v="2025-12-31T00:00:00"/>
    <n v="19"/>
    <n v="14"/>
    <n v="4"/>
    <n v="0"/>
    <n v="0.73684210526315785"/>
    <x v="0"/>
    <x v="1"/>
  </r>
  <r>
    <m/>
    <m/>
    <x v="2032"/>
    <x v="0"/>
    <s v="0800"/>
    <s v=""/>
    <d v="2024-06-16T00:00:00"/>
    <m/>
    <m/>
    <m/>
    <s v="40003734"/>
    <s v="חב המשקם לתעסוקת קשישים ובעלי כושר"/>
    <s v="510355720"/>
    <s v="3"/>
    <n v="282.49"/>
    <s v="ILS"/>
    <n v="282.49"/>
    <n v="0"/>
    <n v="0"/>
    <n v="0"/>
    <n v="282.49"/>
    <s v=""/>
    <x v="1835"/>
    <s v=""/>
    <n v="0"/>
    <s v="@FM@"/>
    <s v="23"/>
    <s v="10"/>
    <s v="311227151"/>
    <s v=""/>
    <s v="תמר בוקשפן"/>
    <n v="282.49"/>
    <d v="2024-06-16T00:00:00"/>
    <d v="2025-12-31T00:00:00"/>
    <n v="18"/>
    <n v="13"/>
    <n v="4"/>
    <n v="0"/>
    <n v="0.72222222222222221"/>
    <x v="0"/>
    <x v="1"/>
  </r>
  <r>
    <m/>
    <m/>
    <x v="2033"/>
    <x v="2"/>
    <s v="0800"/>
    <s v=""/>
    <d v="2024-06-24T00:00:00"/>
    <m/>
    <m/>
    <m/>
    <s v="40823683"/>
    <s v="בוימן נורברט"/>
    <s v="302035696"/>
    <s v="3"/>
    <n v="5042.6099999999997"/>
    <s v="ILS"/>
    <n v="5042.6099999999997"/>
    <n v="6"/>
    <n v="299.99"/>
    <n v="299.99"/>
    <n v="4740.0600000000004"/>
    <s v=""/>
    <x v="1836"/>
    <s v=""/>
    <n v="0"/>
    <s v="@FM@"/>
    <s v="23"/>
    <s v="57"/>
    <s v="311227151"/>
    <s v=""/>
    <s v="יאיר אבוחצירה"/>
    <n v="4740.0600000000004"/>
    <d v="2024-06-24T00:00:00"/>
    <d v="2025-12-31T00:00:00"/>
    <n v="18"/>
    <n v="13"/>
    <n v="4"/>
    <n v="6"/>
    <n v="0.72222222222222221"/>
    <x v="0"/>
    <x v="1"/>
  </r>
  <r>
    <m/>
    <m/>
    <x v="2034"/>
    <x v="2"/>
    <s v="0800"/>
    <s v=""/>
    <d v="2024-07-01T00:00:00"/>
    <m/>
    <m/>
    <m/>
    <s v="40200779"/>
    <s v="א&quot;ד מירז תעשיות בע&quot;מ"/>
    <s v="511402125"/>
    <s v="3"/>
    <n v="3540"/>
    <s v="ILS"/>
    <n v="3540"/>
    <n v="0"/>
    <n v="0"/>
    <n v="0"/>
    <n v="3540"/>
    <s v=""/>
    <x v="1837"/>
    <s v=""/>
    <n v="0"/>
    <s v="@FM@"/>
    <s v="23"/>
    <s v="57"/>
    <s v="311227151"/>
    <s v=""/>
    <s v="יאיר אבוחצירה"/>
    <n v="3540"/>
    <d v="2024-07-01T00:00:00"/>
    <d v="2025-12-31T00:00:00"/>
    <n v="17"/>
    <n v="13"/>
    <n v="4"/>
    <n v="0"/>
    <n v="0.76470588235294112"/>
    <x v="0"/>
    <x v="1"/>
  </r>
  <r>
    <m/>
    <m/>
    <x v="2035"/>
    <x v="0"/>
    <s v="0800"/>
    <s v=""/>
    <d v="2024-07-02T00:00:00"/>
    <m/>
    <m/>
    <m/>
    <s v="41915625"/>
    <s v="לייזר מכוני העתקות בע&quot;מ"/>
    <s v="514864370"/>
    <s v="3"/>
    <n v="307.98"/>
    <s v="ILS"/>
    <n v="307.98"/>
    <n v="0"/>
    <n v="0"/>
    <n v="0"/>
    <n v="307.98"/>
    <s v=""/>
    <x v="1838"/>
    <s v=""/>
    <n v="0"/>
    <s v="@FM@"/>
    <s v="23"/>
    <s v="57"/>
    <s v="311227151"/>
    <s v=""/>
    <s v=""/>
    <n v="307.98"/>
    <d v="2024-07-02T00:00:00"/>
    <d v="2025-12-31T00:00:00"/>
    <n v="17"/>
    <n v="13"/>
    <n v="4"/>
    <n v="0"/>
    <n v="0.76470588235294112"/>
    <x v="0"/>
    <x v="1"/>
  </r>
  <r>
    <m/>
    <m/>
    <x v="2036"/>
    <x v="0"/>
    <s v="0800"/>
    <s v=""/>
    <d v="2024-07-07T00:00:00"/>
    <m/>
    <m/>
    <m/>
    <s v="40200779"/>
    <s v="א&quot;ד מירז תעשיות בע&quot;מ"/>
    <s v="511402125"/>
    <s v="3"/>
    <n v="195301.8"/>
    <s v="ILS"/>
    <n v="195301.8"/>
    <n v="98.36"/>
    <n v="192092.2"/>
    <n v="187099.22"/>
    <n v="3058.97"/>
    <s v=""/>
    <x v="1839"/>
    <s v="X"/>
    <n v="0"/>
    <s v="@FM@"/>
    <s v="07"/>
    <s v=""/>
    <s v="311227151"/>
    <s v=""/>
    <s v="יאיר אבוחצירה"/>
    <n v="3209.6"/>
    <d v="2024-07-07T00:00:00"/>
    <d v="2025-12-31T00:00:00"/>
    <n v="17"/>
    <n v="12"/>
    <n v="4"/>
    <n v="98.36"/>
    <n v="0.70588235294117652"/>
    <x v="1"/>
    <x v="1"/>
  </r>
  <r>
    <m/>
    <m/>
    <x v="2037"/>
    <x v="2"/>
    <s v="0800"/>
    <s v=""/>
    <d v="2024-07-08T00:00:00"/>
    <m/>
    <m/>
    <m/>
    <s v="40478728"/>
    <s v="א. ביסקוטי בע&quot;מ"/>
    <s v="513707752"/>
    <s v="3"/>
    <n v="20995.5"/>
    <s v="ILS"/>
    <n v="20995.5"/>
    <n v="98.95"/>
    <n v="20599.740000000002"/>
    <n v="20599.919999999998"/>
    <n v="219.76"/>
    <s v=""/>
    <x v="1840"/>
    <s v=""/>
    <n v="0"/>
    <s v="@FM@"/>
    <s v="23"/>
    <s v="57"/>
    <s v="311227151"/>
    <s v=""/>
    <s v="שירן מזרחי"/>
    <n v="219.76"/>
    <d v="2024-07-08T00:00:00"/>
    <d v="2025-12-31T00:00:00"/>
    <n v="17"/>
    <n v="12"/>
    <n v="4"/>
    <n v="98.95"/>
    <n v="0.70588235294117652"/>
    <x v="1"/>
    <x v="1"/>
  </r>
  <r>
    <m/>
    <m/>
    <x v="2038"/>
    <x v="2"/>
    <s v="0800"/>
    <s v=""/>
    <d v="2024-07-08T00:00:00"/>
    <m/>
    <m/>
    <m/>
    <s v="40000017"/>
    <s v="חברת מוסדות חנוך, תרבות ושקום שכונו"/>
    <s v="510623721"/>
    <s v="3"/>
    <n v="9600"/>
    <s v="ILS"/>
    <n v="9600"/>
    <n v="0"/>
    <n v="0"/>
    <n v="0"/>
    <n v="9600"/>
    <s v=""/>
    <x v="1841"/>
    <s v=""/>
    <n v="0"/>
    <s v="@FM@"/>
    <s v="23"/>
    <s v="57"/>
    <s v="311227151"/>
    <s v=""/>
    <s v="שירן מזרחי"/>
    <n v="9600"/>
    <d v="2024-07-08T00:00:00"/>
    <d v="2025-12-31T00:00:00"/>
    <n v="17"/>
    <n v="12"/>
    <n v="4"/>
    <n v="0"/>
    <n v="0.70588235294117652"/>
    <x v="0"/>
    <x v="1"/>
  </r>
  <r>
    <m/>
    <m/>
    <x v="2039"/>
    <x v="2"/>
    <s v="0800"/>
    <s v=""/>
    <d v="2024-07-10T00:00:00"/>
    <m/>
    <m/>
    <m/>
    <s v="40007105"/>
    <s v="דפוסית דפוס והוצאה לאור בע&quot;מ"/>
    <s v="512158122"/>
    <s v="3"/>
    <n v="354"/>
    <s v="ILS"/>
    <n v="354"/>
    <n v="0"/>
    <n v="0"/>
    <n v="0"/>
    <n v="354"/>
    <s v=""/>
    <x v="1842"/>
    <s v=""/>
    <n v="0"/>
    <s v="@FM@"/>
    <s v="23"/>
    <s v="57"/>
    <s v="311227151"/>
    <s v=""/>
    <s v="שירן מזרחי"/>
    <n v="354"/>
    <d v="2024-07-10T00:00:00"/>
    <d v="2025-12-31T00:00:00"/>
    <n v="17"/>
    <n v="12"/>
    <n v="4"/>
    <n v="0"/>
    <n v="0.70588235294117652"/>
    <x v="0"/>
    <x v="1"/>
  </r>
  <r>
    <m/>
    <m/>
    <x v="2040"/>
    <x v="2"/>
    <s v="0800"/>
    <s v=""/>
    <d v="2024-07-15T00:00:00"/>
    <m/>
    <m/>
    <m/>
    <s v="40200779"/>
    <s v="א&quot;ד מירז תעשיות בע&quot;מ"/>
    <s v="511402125"/>
    <s v="3"/>
    <n v="15611.4"/>
    <s v="ILS"/>
    <n v="15611.4"/>
    <n v="71.430000000000007"/>
    <n v="11056.5"/>
    <n v="11056.5"/>
    <n v="4460.3999999999996"/>
    <s v=""/>
    <x v="1843"/>
    <s v=""/>
    <n v="0"/>
    <s v="@FM@"/>
    <s v="23"/>
    <s v="57"/>
    <s v="311227151"/>
    <s v=""/>
    <s v="אליאנה טננבאום"/>
    <n v="4460.3999999999996"/>
    <d v="2024-07-15T00:00:00"/>
    <d v="2025-12-31T00:00:00"/>
    <n v="17"/>
    <n v="12"/>
    <n v="4"/>
    <n v="71.430000000000007"/>
    <n v="0.70588235294117652"/>
    <x v="1"/>
    <x v="1"/>
  </r>
  <r>
    <m/>
    <m/>
    <x v="2041"/>
    <x v="0"/>
    <s v="0800"/>
    <s v=""/>
    <d v="2024-07-17T00:00:00"/>
    <m/>
    <m/>
    <m/>
    <s v="40200779"/>
    <s v="א&quot;ד מירז תעשיות בע&quot;מ"/>
    <s v="511402125"/>
    <s v="3"/>
    <n v="174646.49"/>
    <s v="ILS"/>
    <n v="174646.49"/>
    <n v="97.49"/>
    <n v="168822.82"/>
    <n v="159558.91"/>
    <n v="4175.1499999999996"/>
    <s v=""/>
    <x v="1844"/>
    <s v="X"/>
    <n v="0"/>
    <s v="@FM@"/>
    <s v="07"/>
    <s v=""/>
    <s v="311227151"/>
    <s v=""/>
    <s v="אליאנה טננבאום"/>
    <n v="4380.75"/>
    <d v="2024-07-17T00:00:00"/>
    <d v="2025-12-31T00:00:00"/>
    <n v="17"/>
    <n v="12"/>
    <n v="4"/>
    <n v="97.49"/>
    <n v="0.70588235294117652"/>
    <x v="1"/>
    <x v="1"/>
  </r>
  <r>
    <m/>
    <m/>
    <x v="2042"/>
    <x v="0"/>
    <s v="0800"/>
    <s v=""/>
    <d v="2024-07-29T00:00:00"/>
    <m/>
    <m/>
    <m/>
    <s v="40008948"/>
    <s v="רהיטי הכח )1991( בע&quot;מ"/>
    <s v="511599920"/>
    <s v="3"/>
    <n v="22420"/>
    <s v="ILS"/>
    <n v="22420"/>
    <n v="64"/>
    <n v="14227.2"/>
    <n v="14861.35"/>
    <n v="8660.07"/>
    <s v=""/>
    <x v="1845"/>
    <s v="X"/>
    <n v="0"/>
    <s v="@FM@"/>
    <s v="07"/>
    <s v=""/>
    <s v="311227151"/>
    <s v=""/>
    <s v="נורית יוחאי"/>
    <n v="8071.2"/>
    <d v="2024-07-29T00:00:00"/>
    <d v="2025-12-31T00:00:00"/>
    <n v="17"/>
    <n v="12"/>
    <n v="4"/>
    <n v="64"/>
    <n v="0.70588235294117652"/>
    <x v="1"/>
    <x v="1"/>
  </r>
  <r>
    <m/>
    <m/>
    <x v="2043"/>
    <x v="2"/>
    <s v="0800"/>
    <s v=""/>
    <d v="2024-07-30T00:00:00"/>
    <d v="2024-08-01T00:00:00"/>
    <d v="2025-12-31T00:00:00"/>
    <m/>
    <s v="40005151"/>
    <s v="צילומעתיק בעמ"/>
    <s v="520041880"/>
    <s v="3"/>
    <n v="4012"/>
    <s v="ILS"/>
    <n v="4012"/>
    <n v="0"/>
    <n v="0"/>
    <n v="0"/>
    <n v="4012"/>
    <s v=""/>
    <x v="1846"/>
    <s v=""/>
    <n v="0"/>
    <s v="@FM@"/>
    <s v="23"/>
    <s v="57"/>
    <s v="311227151"/>
    <s v=""/>
    <s v="רון ויצלינג"/>
    <n v="4012"/>
    <d v="2024-08-01T00:00:00"/>
    <d v="2025-12-31T00:00:00"/>
    <n v="16"/>
    <n v="12"/>
    <n v="4"/>
    <n v="0"/>
    <n v="0.75"/>
    <x v="1"/>
    <x v="1"/>
  </r>
  <r>
    <m/>
    <m/>
    <x v="2044"/>
    <x v="0"/>
    <s v="0800"/>
    <s v=""/>
    <d v="2024-07-30T00:00:00"/>
    <m/>
    <m/>
    <m/>
    <s v="42321773"/>
    <s v="יעקב (קובי) כהן- ייעוץ כלכלי ושמאות"/>
    <s v="516326238"/>
    <s v="3"/>
    <n v="77880"/>
    <s v="ILS"/>
    <n v="77880"/>
    <n v="61.48"/>
    <n v="53427.93"/>
    <n v="47882.34"/>
    <n v="29997.66"/>
    <s v=""/>
    <x v="1847"/>
    <s v=""/>
    <n v="0"/>
    <s v="@FM@"/>
    <s v="07"/>
    <s v=""/>
    <s v="311227151"/>
    <s v=" 20,597.18"/>
    <s v="רונן צור"/>
    <n v="29997.66"/>
    <d v="2024-07-30T00:00:00"/>
    <d v="2025-12-31T00:00:00"/>
    <n v="17"/>
    <n v="12"/>
    <n v="4"/>
    <n v="61.48"/>
    <n v="0.70588235294117652"/>
    <x v="1"/>
    <x v="1"/>
  </r>
  <r>
    <m/>
    <m/>
    <x v="2045"/>
    <x v="0"/>
    <s v="0800"/>
    <s v=""/>
    <d v="2024-08-14T00:00:00"/>
    <m/>
    <m/>
    <m/>
    <s v="42093593"/>
    <s v="תורג'מן מאיר"/>
    <s v="027203215"/>
    <s v="3"/>
    <n v="17700"/>
    <s v="ILS"/>
    <n v="17700"/>
    <n v="0"/>
    <n v="0"/>
    <n v="0"/>
    <n v="17700"/>
    <s v=""/>
    <x v="1848"/>
    <s v=""/>
    <n v="0"/>
    <s v="@FM@"/>
    <s v="07"/>
    <s v=""/>
    <s v="311227151"/>
    <s v=" 15,000.00"/>
    <s v="רונן צור"/>
    <n v="17700"/>
    <d v="2024-08-14T00:00:00"/>
    <d v="2025-12-31T00:00:00"/>
    <n v="16"/>
    <n v="11"/>
    <n v="4"/>
    <n v="0"/>
    <n v="0.6875"/>
    <x v="0"/>
    <x v="1"/>
  </r>
  <r>
    <m/>
    <m/>
    <x v="2046"/>
    <x v="0"/>
    <s v="0800"/>
    <s v=""/>
    <d v="2024-08-18T00:00:00"/>
    <m/>
    <m/>
    <m/>
    <s v="40019561"/>
    <s v="האחים נחמיה (משקאות) בע&quot;מ"/>
    <s v="511037376"/>
    <s v="3"/>
    <n v="3529.91"/>
    <s v="ILS"/>
    <n v="3529.91"/>
    <n v="61.15"/>
    <n v="2158.65"/>
    <n v="2158.65"/>
    <n v="1371.26"/>
    <s v=""/>
    <x v="1849"/>
    <s v=""/>
    <n v="0"/>
    <s v="@FM@"/>
    <s v="23"/>
    <s v="57"/>
    <s v="311227151"/>
    <s v="  1,155.45"/>
    <s v="יאיר אבוחצירה"/>
    <n v="1371.26"/>
    <d v="2024-08-18T00:00:00"/>
    <d v="2025-12-31T00:00:00"/>
    <n v="16"/>
    <n v="11"/>
    <n v="4"/>
    <n v="61.15"/>
    <n v="0.6875"/>
    <x v="1"/>
    <x v="1"/>
  </r>
  <r>
    <m/>
    <m/>
    <x v="2047"/>
    <x v="0"/>
    <s v="0800"/>
    <s v=""/>
    <d v="2024-08-18T00:00:00"/>
    <m/>
    <m/>
    <m/>
    <s v="40007109"/>
    <s v="א.א.ע. שיווק למוסדות בע&quot;מ"/>
    <s v="512189085"/>
    <s v="3"/>
    <n v="6310.38"/>
    <s v="ILS"/>
    <n v="6310.38"/>
    <n v="99.56"/>
    <n v="6310.14"/>
    <n v="6282.15"/>
    <n v="29.2"/>
    <s v=""/>
    <x v="1850"/>
    <s v="X"/>
    <n v="0"/>
    <s v="@FM@"/>
    <s v="07"/>
    <s v=""/>
    <s v="311227151"/>
    <s v=""/>
    <s v="לילית ביטון"/>
    <n v="28.23"/>
    <d v="2024-08-18T00:00:00"/>
    <d v="2025-12-31T00:00:00"/>
    <n v="16"/>
    <n v="11"/>
    <n v="4"/>
    <n v="99.56"/>
    <n v="0.6875"/>
    <x v="1"/>
    <x v="1"/>
  </r>
  <r>
    <m/>
    <m/>
    <x v="2048"/>
    <x v="2"/>
    <s v="0800"/>
    <s v=""/>
    <d v="2024-08-18T00:00:00"/>
    <m/>
    <m/>
    <m/>
    <s v="40283878"/>
    <s v="אקיפ, החברה לציוד מלונאי בע&quot;מ"/>
    <s v="512775883"/>
    <s v="3"/>
    <n v="1323.96"/>
    <s v="ILS"/>
    <n v="1323.96"/>
    <n v="0"/>
    <n v="0"/>
    <n v="0"/>
    <n v="1323.96"/>
    <s v=""/>
    <x v="1851"/>
    <s v=""/>
    <n v="0"/>
    <s v="@FM@"/>
    <s v="23"/>
    <s v="57"/>
    <s v="311227151"/>
    <s v=""/>
    <s v="נורית יוחאי"/>
    <n v="1323.96"/>
    <d v="2024-08-18T00:00:00"/>
    <d v="2025-12-31T00:00:00"/>
    <n v="16"/>
    <n v="11"/>
    <n v="4"/>
    <n v="0"/>
    <n v="0.6875"/>
    <x v="0"/>
    <x v="1"/>
  </r>
  <r>
    <m/>
    <m/>
    <x v="2049"/>
    <x v="0"/>
    <s v="0800"/>
    <s v=""/>
    <d v="2024-08-18T00:00:00"/>
    <m/>
    <m/>
    <m/>
    <s v="40001103"/>
    <s v="קרביץ )4791( בעמ"/>
    <s v="510674039"/>
    <s v="3"/>
    <n v="1200.6500000000001"/>
    <s v="ILS"/>
    <n v="1200.6500000000001"/>
    <n v="85.38"/>
    <n v="1023.84"/>
    <n v="1023.82"/>
    <n v="182.86"/>
    <s v=""/>
    <x v="1852"/>
    <s v="X"/>
    <n v="0"/>
    <s v="@FM@"/>
    <s v="07"/>
    <s v=""/>
    <s v="311227151"/>
    <s v=""/>
    <s v=""/>
    <n v="176.81"/>
    <d v="2024-08-18T00:00:00"/>
    <d v="2025-12-31T00:00:00"/>
    <n v="16"/>
    <n v="11"/>
    <n v="4"/>
    <n v="85.38"/>
    <n v="0.6875"/>
    <x v="1"/>
    <x v="1"/>
  </r>
  <r>
    <m/>
    <m/>
    <x v="2050"/>
    <x v="2"/>
    <s v="0800"/>
    <s v=""/>
    <d v="2024-08-26T00:00:00"/>
    <m/>
    <m/>
    <m/>
    <s v="40331972"/>
    <s v="עודד שטרנברג משרד עורכי דין"/>
    <s v="514094366"/>
    <s v="3"/>
    <n v="3450.32"/>
    <s v="ILS"/>
    <n v="3450.32"/>
    <n v="0"/>
    <n v="0"/>
    <n v="0"/>
    <n v="3450.32"/>
    <s v=""/>
    <x v="1853"/>
    <s v=""/>
    <n v="0"/>
    <s v="@FM@"/>
    <s v="76"/>
    <s v=""/>
    <s v="311227151"/>
    <s v="  2,924.00"/>
    <s v="עמיחי ציסמריו"/>
    <n v="3450.32"/>
    <d v="2024-08-26T00:00:00"/>
    <d v="2025-12-31T00:00:00"/>
    <n v="16"/>
    <n v="11"/>
    <n v="4"/>
    <n v="0"/>
    <n v="0.6875"/>
    <x v="0"/>
    <x v="1"/>
  </r>
  <r>
    <m/>
    <m/>
    <x v="2051"/>
    <x v="0"/>
    <s v="0800"/>
    <s v=""/>
    <d v="2024-08-27T00:00:00"/>
    <m/>
    <m/>
    <m/>
    <s v="40001103"/>
    <s v="קרביץ )4791( בעמ"/>
    <s v="510674039"/>
    <s v="3"/>
    <n v="7477.81"/>
    <s v="ILS"/>
    <n v="7477.81"/>
    <n v="95.91"/>
    <n v="7171.01"/>
    <n v="7150.31"/>
    <n v="317.31"/>
    <s v=""/>
    <x v="1854"/>
    <s v="X"/>
    <n v="0"/>
    <s v="@FM@"/>
    <s v="07"/>
    <s v=""/>
    <s v="311227151"/>
    <s v=""/>
    <s v="תמר בוקשפן"/>
    <n v="306.8"/>
    <d v="2024-08-27T00:00:00"/>
    <d v="2025-12-31T00:00:00"/>
    <n v="16"/>
    <n v="11"/>
    <n v="4"/>
    <n v="95.91"/>
    <n v="0.6875"/>
    <x v="1"/>
    <x v="1"/>
  </r>
  <r>
    <m/>
    <m/>
    <x v="2052"/>
    <x v="2"/>
    <s v="0800"/>
    <s v=""/>
    <d v="2024-08-27T00:00:00"/>
    <m/>
    <m/>
    <m/>
    <s v="40411361"/>
    <s v="איחוד הצלה ישראל 1221 (ע&quot;ר)"/>
    <s v="580465979"/>
    <s v="3"/>
    <n v="900"/>
    <s v="ILS"/>
    <n v="900"/>
    <n v="0"/>
    <n v="0"/>
    <n v="0"/>
    <n v="900"/>
    <s v=""/>
    <x v="1855"/>
    <s v=""/>
    <n v="0"/>
    <s v="@FM@"/>
    <s v="23"/>
    <s v="57"/>
    <s v="311227151"/>
    <s v=""/>
    <s v="שרה אברהמי"/>
    <n v="900"/>
    <d v="2024-08-27T00:00:00"/>
    <d v="2025-12-31T00:00:00"/>
    <n v="16"/>
    <n v="11"/>
    <n v="4"/>
    <n v="0"/>
    <n v="0.6875"/>
    <x v="0"/>
    <x v="1"/>
  </r>
  <r>
    <m/>
    <m/>
    <x v="2053"/>
    <x v="0"/>
    <s v="0800"/>
    <s v=""/>
    <d v="2024-08-27T00:00:00"/>
    <m/>
    <m/>
    <m/>
    <s v="40001103"/>
    <s v="קרביץ )4791( בעמ"/>
    <s v="510674039"/>
    <s v="3"/>
    <n v="5020.67"/>
    <s v="ILS"/>
    <n v="5020.67"/>
    <n v="74.38"/>
    <n v="3726.32"/>
    <n v="3726.36"/>
    <n v="1334.93"/>
    <s v=""/>
    <x v="1788"/>
    <s v="X"/>
    <n v="0"/>
    <s v="@FM@"/>
    <s v="07"/>
    <s v=""/>
    <s v="311227151"/>
    <s v=""/>
    <s v="אפרת מצליח"/>
    <n v="1290.71"/>
    <d v="2024-08-27T00:00:00"/>
    <d v="2025-12-31T00:00:00"/>
    <n v="16"/>
    <n v="11"/>
    <n v="4"/>
    <n v="74.38"/>
    <n v="0.6875"/>
    <x v="1"/>
    <x v="1"/>
  </r>
  <r>
    <m/>
    <m/>
    <x v="2054"/>
    <x v="2"/>
    <s v="0800"/>
    <s v=""/>
    <d v="2024-08-28T00:00:00"/>
    <m/>
    <m/>
    <m/>
    <s v="10000021"/>
    <s v="לשכת הפירסום הממשלתי"/>
    <s v=""/>
    <s v="3"/>
    <n v="52500"/>
    <s v="ILS"/>
    <n v="52500"/>
    <n v="32.200000000000003"/>
    <n v="18982.8"/>
    <n v="16903.8"/>
    <n v="35596.199999999997"/>
    <s v=""/>
    <x v="1856"/>
    <s v=""/>
    <n v="0"/>
    <s v="@FM@"/>
    <s v="85"/>
    <s v=""/>
    <s v="311227151"/>
    <s v=""/>
    <s v="רונן צור"/>
    <n v="35596.199999999997"/>
    <d v="2024-08-28T00:00:00"/>
    <d v="2025-12-31T00:00:00"/>
    <n v="16"/>
    <n v="11"/>
    <n v="4"/>
    <n v="32.200000000000003"/>
    <n v="0.6875"/>
    <x v="1"/>
    <x v="1"/>
  </r>
  <r>
    <m/>
    <m/>
    <x v="2055"/>
    <x v="2"/>
    <s v="0800"/>
    <s v=""/>
    <d v="2024-09-02T00:00:00"/>
    <m/>
    <m/>
    <m/>
    <s v="41586958"/>
    <s v="שגב ירין"/>
    <s v="035846815"/>
    <s v="3"/>
    <n v="1858.5"/>
    <s v="ILS"/>
    <n v="1858.5"/>
    <n v="0"/>
    <n v="0"/>
    <n v="0"/>
    <n v="1858.5"/>
    <s v=""/>
    <x v="1857"/>
    <s v=""/>
    <n v="0"/>
    <s v="@FM@"/>
    <s v="76"/>
    <s v=""/>
    <s v="311227151"/>
    <s v="  1,575.00"/>
    <s v="עמיחי ציסמריו"/>
    <n v="1858.5"/>
    <d v="2024-09-02T00:00:00"/>
    <d v="2025-12-31T00:00:00"/>
    <n v="15"/>
    <n v="11"/>
    <n v="4"/>
    <n v="0"/>
    <n v="0.73333333333333328"/>
    <x v="0"/>
    <x v="1"/>
  </r>
  <r>
    <m/>
    <m/>
    <x v="2056"/>
    <x v="0"/>
    <s v="0800"/>
    <s v=""/>
    <d v="2024-09-02T00:00:00"/>
    <m/>
    <m/>
    <m/>
    <s v="40001103"/>
    <s v="קרביץ )4791( בעמ"/>
    <s v="510674039"/>
    <s v="3"/>
    <n v="17405"/>
    <s v="ILS"/>
    <n v="17405"/>
    <n v="40"/>
    <n v="6932.5"/>
    <n v="6903"/>
    <n v="10800.78"/>
    <s v=""/>
    <x v="1858"/>
    <s v="X"/>
    <n v="0"/>
    <s v="@FM@"/>
    <s v="07"/>
    <s v=""/>
    <s v="311227151"/>
    <s v=""/>
    <s v="רונן צור"/>
    <n v="10443"/>
    <d v="2024-09-02T00:00:00"/>
    <d v="2025-12-31T00:00:00"/>
    <n v="15"/>
    <n v="11"/>
    <n v="4"/>
    <n v="40"/>
    <n v="0.73333333333333328"/>
    <x v="1"/>
    <x v="1"/>
  </r>
  <r>
    <m/>
    <m/>
    <x v="2057"/>
    <x v="0"/>
    <s v="0800"/>
    <s v=""/>
    <d v="2024-09-09T00:00:00"/>
    <m/>
    <m/>
    <m/>
    <s v="40007109"/>
    <s v="א.א.ע. שיווק למוסדות בע&quot;מ"/>
    <s v="512189085"/>
    <s v="3"/>
    <n v="11065.48"/>
    <s v="ILS"/>
    <n v="11065.48"/>
    <n v="82.74"/>
    <n v="9213.0300000000007"/>
    <n v="9138.2800000000007"/>
    <n v="1910.99"/>
    <s v=""/>
    <x v="1859"/>
    <s v="X"/>
    <n v="0"/>
    <s v="@FM@"/>
    <s v="07"/>
    <s v=""/>
    <s v="311227151"/>
    <s v=""/>
    <s v="תמר בוקשפן"/>
    <n v="1847.69"/>
    <d v="2024-09-09T00:00:00"/>
    <d v="2025-12-31T00:00:00"/>
    <n v="15"/>
    <n v="10"/>
    <n v="4"/>
    <n v="82.74"/>
    <n v="0.66666666666666663"/>
    <x v="1"/>
    <x v="1"/>
  </r>
  <r>
    <m/>
    <m/>
    <x v="2058"/>
    <x v="2"/>
    <s v="0800"/>
    <s v=""/>
    <d v="2024-09-10T00:00:00"/>
    <m/>
    <m/>
    <m/>
    <s v="40001103"/>
    <s v="קרביץ )4791( בעמ"/>
    <s v="510674039"/>
    <s v=""/>
    <n v="5975.25"/>
    <s v="ILS"/>
    <n v="5975.25"/>
    <n v="0"/>
    <n v="0"/>
    <n v="0"/>
    <n v="0"/>
    <s v="X"/>
    <x v="1860"/>
    <s v=""/>
    <n v="0"/>
    <s v="@FM@"/>
    <s v="07"/>
    <s v=""/>
    <s v="311227151"/>
    <s v="  0.00"/>
    <s v="רונן צור"/>
    <n v="5975.25"/>
    <d v="2024-09-10T00:00:00"/>
    <d v="2025-12-31T00:00:00"/>
    <n v="15"/>
    <n v="10"/>
    <n v="4"/>
    <n v="0"/>
    <n v="0.66666666666666663"/>
    <x v="0"/>
    <x v="1"/>
  </r>
  <r>
    <m/>
    <m/>
    <x v="2059"/>
    <x v="2"/>
    <s v="0800"/>
    <s v=""/>
    <d v="2024-09-10T00:00:00"/>
    <m/>
    <m/>
    <m/>
    <s v="40001103"/>
    <s v="קרביץ )4791( בעמ"/>
    <s v="510674039"/>
    <s v="3"/>
    <n v="6026.32"/>
    <s v="ILS"/>
    <n v="6026.32"/>
    <n v="99.15"/>
    <n v="0.13"/>
    <n v="5975.25"/>
    <n v="51.07"/>
    <s v=""/>
    <x v="1860"/>
    <s v=""/>
    <n v="0"/>
    <s v="@FM@"/>
    <s v="07"/>
    <s v=""/>
    <s v="311227151"/>
    <s v="  0.11"/>
    <s v="רונן צור"/>
    <n v="51.07"/>
    <d v="2024-09-10T00:00:00"/>
    <d v="2025-12-31T00:00:00"/>
    <n v="15"/>
    <n v="10"/>
    <n v="4"/>
    <n v="99.15"/>
    <n v="0.66666666666666663"/>
    <x v="1"/>
    <x v="1"/>
  </r>
  <r>
    <m/>
    <m/>
    <x v="2060"/>
    <x v="2"/>
    <s v="0800"/>
    <s v=""/>
    <d v="2024-09-12T00:00:00"/>
    <m/>
    <m/>
    <m/>
    <s v="40007109"/>
    <s v="א.א.ע. שיווק למוסדות בע&quot;מ"/>
    <s v="512189085"/>
    <s v="3"/>
    <n v="4659.28"/>
    <s v="ILS"/>
    <n v="4659.28"/>
    <n v="96.13"/>
    <n v="4485.59"/>
    <n v="4477.38"/>
    <n v="179.64"/>
    <s v=""/>
    <x v="1861"/>
    <s v="X"/>
    <n v="0"/>
    <s v="@FM@"/>
    <s v="07"/>
    <s v=""/>
    <s v="311227151"/>
    <s v=""/>
    <s v="רוחמה שמואלי"/>
    <n v="173.69"/>
    <d v="2024-09-12T00:00:00"/>
    <d v="2025-12-31T00:00:00"/>
    <n v="15"/>
    <n v="10"/>
    <n v="4"/>
    <n v="96.13"/>
    <n v="0.66666666666666663"/>
    <x v="1"/>
    <x v="1"/>
  </r>
  <r>
    <m/>
    <m/>
    <x v="2061"/>
    <x v="2"/>
    <s v="0800"/>
    <s v=""/>
    <d v="2024-09-12T00:00:00"/>
    <m/>
    <m/>
    <m/>
    <s v="40006754"/>
    <s v="ערן אורנה"/>
    <s v="056490105"/>
    <s v="3"/>
    <n v="50124.04"/>
    <s v="ILS"/>
    <n v="50124.04"/>
    <n v="12.69"/>
    <n v="6359.02"/>
    <n v="6304.74"/>
    <n v="43765.02"/>
    <s v=""/>
    <x v="1862"/>
    <s v=""/>
    <n v="0"/>
    <s v="@FM@"/>
    <s v="23"/>
    <s v="57"/>
    <s v="311227151"/>
    <s v=""/>
    <s v="אפרת מצליח"/>
    <n v="43765.02"/>
    <d v="2024-09-12T00:00:00"/>
    <d v="2025-12-31T00:00:00"/>
    <n v="15"/>
    <n v="10"/>
    <n v="4"/>
    <n v="12.69"/>
    <n v="0.66666666666666663"/>
    <x v="0"/>
    <x v="1"/>
  </r>
  <r>
    <m/>
    <m/>
    <x v="2062"/>
    <x v="2"/>
    <s v="0800"/>
    <s v=""/>
    <d v="2024-09-12T00:00:00"/>
    <m/>
    <m/>
    <m/>
    <s v="40223053"/>
    <s v="יוביפרינט (2005) בע&quot;מ"/>
    <s v="513652057"/>
    <s v="3"/>
    <n v="49648.5"/>
    <s v="ILS"/>
    <n v="49648.5"/>
    <n v="0"/>
    <n v="0"/>
    <n v="0"/>
    <n v="49648.5"/>
    <s v=""/>
    <x v="1863"/>
    <s v=""/>
    <n v="0"/>
    <s v="@FM@"/>
    <s v="23"/>
    <s v="57"/>
    <s v="311227151"/>
    <s v=""/>
    <s v="יאיר אבוחצירה"/>
    <n v="49648.5"/>
    <d v="2024-09-12T00:00:00"/>
    <d v="2025-12-31T00:00:00"/>
    <n v="15"/>
    <n v="10"/>
    <n v="4"/>
    <n v="0"/>
    <n v="0.66666666666666663"/>
    <x v="0"/>
    <x v="1"/>
  </r>
  <r>
    <m/>
    <m/>
    <x v="2063"/>
    <x v="0"/>
    <s v="0800"/>
    <s v=""/>
    <d v="2024-09-16T00:00:00"/>
    <m/>
    <m/>
    <m/>
    <s v="40001103"/>
    <s v="קרביץ )4791( בעמ"/>
    <s v="510674039"/>
    <s v="3"/>
    <n v="2569.29"/>
    <s v="ILS"/>
    <n v="2569.29"/>
    <n v="63.47"/>
    <n v="1625.67"/>
    <n v="1625.67"/>
    <n v="975.95"/>
    <s v=""/>
    <x v="1854"/>
    <s v="X"/>
    <n v="0"/>
    <s v="@FM@"/>
    <s v="07"/>
    <s v=""/>
    <s v="311227151"/>
    <s v=""/>
    <s v="תמר בוקשפן"/>
    <n v="943.62"/>
    <d v="2024-09-16T00:00:00"/>
    <d v="2025-12-31T00:00:00"/>
    <n v="15"/>
    <n v="10"/>
    <n v="4"/>
    <n v="63.47"/>
    <n v="0.66666666666666663"/>
    <x v="1"/>
    <x v="1"/>
  </r>
  <r>
    <m/>
    <m/>
    <x v="2064"/>
    <x v="2"/>
    <s v="0800"/>
    <s v=""/>
    <d v="2024-09-18T00:00:00"/>
    <m/>
    <m/>
    <m/>
    <s v="40939674"/>
    <s v="נגאר הנרי"/>
    <s v="028157634"/>
    <s v="3"/>
    <n v="4248"/>
    <s v="ILS"/>
    <n v="4248"/>
    <n v="75.06"/>
    <n v="3188.66"/>
    <n v="3188.66"/>
    <n v="1059.3399999999999"/>
    <s v=""/>
    <x v="1864"/>
    <s v=""/>
    <n v="0"/>
    <s v="@FM@"/>
    <s v="23"/>
    <s v="57"/>
    <s v="311227151"/>
    <s v="897.75"/>
    <s v="עמיחי ציסמריו"/>
    <n v="1059.3399999999999"/>
    <d v="2024-09-18T00:00:00"/>
    <d v="2025-12-31T00:00:00"/>
    <n v="15"/>
    <n v="10"/>
    <n v="4"/>
    <n v="75.06"/>
    <n v="0.66666666666666663"/>
    <x v="1"/>
    <x v="1"/>
  </r>
  <r>
    <m/>
    <m/>
    <x v="2065"/>
    <x v="0"/>
    <s v="0800"/>
    <s v=""/>
    <d v="2024-10-08T00:00:00"/>
    <m/>
    <m/>
    <m/>
    <s v="40007109"/>
    <s v="א.א.ע. שיווק למוסדות בע&quot;מ"/>
    <s v="512189085"/>
    <s v="3"/>
    <n v="17375.77"/>
    <s v="ILS"/>
    <n v="17375.77"/>
    <n v="73.349999999999994"/>
    <n v="12955.97"/>
    <n v="12521.14"/>
    <n v="4797.41"/>
    <s v=""/>
    <x v="1865"/>
    <s v="X"/>
    <n v="0"/>
    <s v="@FM@"/>
    <s v="07"/>
    <s v=""/>
    <s v="311227151"/>
    <s v=""/>
    <s v="יאיר אבוחצירה"/>
    <n v="4638.47"/>
    <d v="2024-10-08T00:00:00"/>
    <d v="2025-12-31T00:00:00"/>
    <n v="14"/>
    <n v="9"/>
    <n v="4"/>
    <n v="73.349999999999994"/>
    <n v="0.6428571428571429"/>
    <x v="1"/>
    <x v="1"/>
  </r>
  <r>
    <m/>
    <m/>
    <x v="2066"/>
    <x v="2"/>
    <s v="0800"/>
    <s v=""/>
    <d v="2024-10-09T00:00:00"/>
    <m/>
    <m/>
    <m/>
    <s v="40275759"/>
    <s v="גורי את גורי חברת עורכי דין"/>
    <s v="513754994"/>
    <s v="3"/>
    <n v="2156.4499999999998"/>
    <s v="ILS"/>
    <n v="2156.4499999999998"/>
    <n v="0"/>
    <n v="0"/>
    <n v="0"/>
    <n v="2156.4499999999998"/>
    <s v=""/>
    <x v="1866"/>
    <s v=""/>
    <n v="0"/>
    <s v="@FM@"/>
    <s v="76"/>
    <s v=""/>
    <s v="311227151"/>
    <s v="  1,827.50"/>
    <s v="עמיחי ציסמריו"/>
    <n v="2156.4499999999998"/>
    <d v="2024-10-09T00:00:00"/>
    <d v="2025-12-31T00:00:00"/>
    <n v="14"/>
    <n v="9"/>
    <n v="4"/>
    <n v="0"/>
    <n v="0.6428571428571429"/>
    <x v="0"/>
    <x v="1"/>
  </r>
  <r>
    <m/>
    <m/>
    <x v="2067"/>
    <x v="0"/>
    <s v="0800"/>
    <s v=""/>
    <d v="2024-10-27T00:00:00"/>
    <m/>
    <m/>
    <m/>
    <s v="40328129"/>
    <s v="ד.מ. )0003( הנדסה בע&quot;מ"/>
    <s v="513228726"/>
    <s v="3"/>
    <n v="2527.4499999999998"/>
    <s v="ILS"/>
    <n v="2527.4499999999998"/>
    <n v="0"/>
    <n v="0"/>
    <n v="0"/>
    <n v="2464.5500000000002"/>
    <s v=""/>
    <x v="1867"/>
    <s v="X"/>
    <n v="0"/>
    <s v="@FM@"/>
    <s v="07"/>
    <s v=""/>
    <s v="311227151"/>
    <s v=""/>
    <s v="יאיר אבוחצירה"/>
    <n v="2527.4499999999998"/>
    <d v="2024-10-27T00:00:00"/>
    <d v="2025-12-31T00:00:00"/>
    <n v="14"/>
    <n v="9"/>
    <n v="4"/>
    <n v="0"/>
    <n v="0.6428571428571429"/>
    <x v="0"/>
    <x v="1"/>
  </r>
  <r>
    <m/>
    <m/>
    <x v="2068"/>
    <x v="2"/>
    <s v="0800"/>
    <s v=""/>
    <d v="2024-10-29T00:00:00"/>
    <m/>
    <m/>
    <m/>
    <s v="42165577"/>
    <s v="אתרי ניהול ואירוח בע&quot;מ"/>
    <s v="515804227"/>
    <s v="3"/>
    <n v="2601.9"/>
    <s v="ILS"/>
    <n v="2601.9"/>
    <n v="0"/>
    <n v="0"/>
    <n v="0"/>
    <n v="2601.9"/>
    <s v=""/>
    <x v="1868"/>
    <s v=""/>
    <n v="0"/>
    <s v="@FM@"/>
    <s v="23"/>
    <s v="57"/>
    <s v="311227151"/>
    <s v=""/>
    <s v="רוחמה שמואלי"/>
    <n v="2601.9"/>
    <d v="2024-10-29T00:00:00"/>
    <d v="2025-12-31T00:00:00"/>
    <n v="14"/>
    <n v="9"/>
    <n v="4"/>
    <n v="0"/>
    <n v="0.6428571428571429"/>
    <x v="0"/>
    <x v="1"/>
  </r>
  <r>
    <m/>
    <m/>
    <x v="2069"/>
    <x v="0"/>
    <s v="0800"/>
    <s v=""/>
    <d v="2024-10-29T00:00:00"/>
    <m/>
    <m/>
    <m/>
    <s v="40001212"/>
    <s v="שחר - מוצרי נייר בע&quot;מ"/>
    <s v="511219933"/>
    <s v="3"/>
    <n v="79296"/>
    <s v="ILS"/>
    <n v="79296"/>
    <n v="100.02"/>
    <n v="79199.240000000005"/>
    <n v="80414.02"/>
    <n v="0"/>
    <s v=""/>
    <x v="1869"/>
    <s v="X"/>
    <n v="0"/>
    <s v="@FM@"/>
    <s v="07"/>
    <s v=""/>
    <s v="311227151"/>
    <s v=""/>
    <s v="יאיר אבוחצירה"/>
    <n v="0"/>
    <d v="2024-10-29T00:00:00"/>
    <d v="2025-12-31T00:00:00"/>
    <n v="14"/>
    <n v="9"/>
    <n v="4"/>
    <n v="100.02"/>
    <n v="0.6428571428571429"/>
    <x v="1"/>
    <x v="1"/>
  </r>
  <r>
    <m/>
    <m/>
    <x v="2070"/>
    <x v="0"/>
    <s v="0800"/>
    <s v=""/>
    <d v="2024-10-29T00:00:00"/>
    <m/>
    <m/>
    <m/>
    <s v="41915625"/>
    <s v="לייזר מכוני העתקות בע&quot;מ"/>
    <s v="514864370"/>
    <s v="3"/>
    <n v="411.82"/>
    <s v="ILS"/>
    <n v="411.82"/>
    <n v="0"/>
    <n v="0"/>
    <n v="0"/>
    <n v="411.82"/>
    <s v=""/>
    <x v="1870"/>
    <s v=""/>
    <n v="0"/>
    <s v="@FM@"/>
    <s v="23"/>
    <s v="57"/>
    <s v="311227151"/>
    <s v=""/>
    <s v=""/>
    <n v="411.82"/>
    <d v="2024-10-29T00:00:00"/>
    <d v="2025-12-31T00:00:00"/>
    <n v="14"/>
    <n v="9"/>
    <n v="4"/>
    <n v="0"/>
    <n v="0.6428571428571429"/>
    <x v="0"/>
    <x v="1"/>
  </r>
  <r>
    <m/>
    <m/>
    <x v="2071"/>
    <x v="2"/>
    <s v="0800"/>
    <s v=""/>
    <d v="2024-11-13T00:00:00"/>
    <m/>
    <m/>
    <m/>
    <s v="40007139"/>
    <s v="תג נאור בע&quot;מ"/>
    <s v="512477845"/>
    <s v="3"/>
    <n v="7115.4"/>
    <s v="ILS"/>
    <n v="7115.4"/>
    <n v="99.17"/>
    <n v="7056.4"/>
    <n v="7056.4"/>
    <n v="59"/>
    <s v=""/>
    <x v="1871"/>
    <s v=""/>
    <n v="0"/>
    <s v="@FM@"/>
    <s v="23"/>
    <s v="57"/>
    <s v="311227151"/>
    <s v=""/>
    <s v="לילית ביטון"/>
    <n v="59"/>
    <d v="2024-11-13T00:00:00"/>
    <d v="2025-12-31T00:00:00"/>
    <n v="13"/>
    <n v="8"/>
    <n v="4"/>
    <n v="99.17"/>
    <n v="0.61538461538461542"/>
    <x v="1"/>
    <x v="1"/>
  </r>
  <r>
    <m/>
    <m/>
    <x v="2072"/>
    <x v="0"/>
    <s v="0800"/>
    <s v=""/>
    <d v="2024-11-13T00:00:00"/>
    <m/>
    <m/>
    <m/>
    <s v="40007109"/>
    <s v="א.א.ע. שיווק למוסדות בע&quot;מ"/>
    <s v="512189085"/>
    <s v="3"/>
    <n v="24529.37"/>
    <s v="ILS"/>
    <n v="24529.37"/>
    <n v="61.04"/>
    <n v="15744.77"/>
    <n v="14946.26"/>
    <n v="9883.98"/>
    <s v=""/>
    <x v="1865"/>
    <s v="X"/>
    <n v="0"/>
    <s v="@FM@"/>
    <s v="07"/>
    <s v=""/>
    <s v="311227151"/>
    <s v=""/>
    <s v="יאיר אבוחצירה"/>
    <n v="9556.57"/>
    <d v="2024-11-13T00:00:00"/>
    <d v="2025-12-31T00:00:00"/>
    <n v="13"/>
    <n v="8"/>
    <n v="4"/>
    <n v="61.04"/>
    <n v="0.61538461538461542"/>
    <x v="1"/>
    <x v="1"/>
  </r>
  <r>
    <m/>
    <m/>
    <x v="2073"/>
    <x v="0"/>
    <s v="0800"/>
    <s v=""/>
    <d v="2024-11-19T00:00:00"/>
    <m/>
    <m/>
    <m/>
    <s v="40510075"/>
    <s v="קולפלו תוכנה בע&quot;מ"/>
    <s v="512799149"/>
    <s v="3"/>
    <n v="5805.6"/>
    <s v="ILS"/>
    <n v="5805.6"/>
    <n v="0"/>
    <n v="0"/>
    <n v="0"/>
    <n v="6829.82"/>
    <s v=""/>
    <x v="1872"/>
    <s v="X"/>
    <n v="0"/>
    <s v="@FM@"/>
    <s v="07"/>
    <s v=""/>
    <s v="311227151"/>
    <s v=""/>
    <s v="שירן מזרחי"/>
    <n v="5805.6"/>
    <d v="2024-11-19T00:00:00"/>
    <d v="2025-12-31T00:00:00"/>
    <n v="13"/>
    <n v="8"/>
    <n v="4"/>
    <n v="0"/>
    <n v="0.61538461538461542"/>
    <x v="0"/>
    <x v="1"/>
  </r>
  <r>
    <m/>
    <m/>
    <x v="2074"/>
    <x v="2"/>
    <s v="0800"/>
    <s v=""/>
    <d v="2024-12-04T00:00:00"/>
    <m/>
    <m/>
    <m/>
    <s v="42523111"/>
    <s v="קומפקטוס מערכות אחסון בע&quot;מ"/>
    <s v="516777646"/>
    <s v="3"/>
    <n v="37928.92"/>
    <s v="ILS"/>
    <n v="37928.92"/>
    <n v="100"/>
    <n v="37928.92"/>
    <n v="37928.92"/>
    <n v="0"/>
    <s v=""/>
    <x v="1873"/>
    <s v=""/>
    <n v="0"/>
    <s v="@FM@"/>
    <s v="23"/>
    <s v="57"/>
    <s v="311227151"/>
    <s v=""/>
    <s v="אליאנה טננבאום"/>
    <n v="0"/>
    <d v="2024-12-04T00:00:00"/>
    <d v="2025-12-31T00:00:00"/>
    <n v="12"/>
    <n v="8"/>
    <n v="4"/>
    <n v="100"/>
    <n v="0.66666666666666663"/>
    <x v="1"/>
    <x v="1"/>
  </r>
  <r>
    <m/>
    <m/>
    <x v="2075"/>
    <x v="0"/>
    <s v="0800"/>
    <s v=""/>
    <d v="2024-11-20T00:00:00"/>
    <m/>
    <m/>
    <m/>
    <s v="40008948"/>
    <s v="רהיטי הכח )1991( בע&quot;מ"/>
    <s v="511599920"/>
    <s v="3"/>
    <n v="46040.65"/>
    <s v="ILS"/>
    <n v="46040.65"/>
    <n v="0"/>
    <n v="0"/>
    <n v="0"/>
    <n v="49399.75"/>
    <s v=""/>
    <x v="1874"/>
    <s v="X"/>
    <n v="0"/>
    <s v="@FM@"/>
    <s v="07"/>
    <s v=""/>
    <s v="311227151"/>
    <s v=""/>
    <s v="יוסי ביטון"/>
    <n v="46040.65"/>
    <d v="2024-11-20T00:00:00"/>
    <d v="2025-12-31T00:00:00"/>
    <n v="13"/>
    <n v="8"/>
    <n v="4"/>
    <n v="0"/>
    <n v="0.61538461538461542"/>
    <x v="0"/>
    <x v="1"/>
  </r>
  <r>
    <m/>
    <m/>
    <x v="2076"/>
    <x v="0"/>
    <s v="0800"/>
    <s v=""/>
    <d v="2024-11-20T00:00:00"/>
    <m/>
    <m/>
    <m/>
    <s v="40001212"/>
    <s v="שחר - מוצרי נייר בע&quot;מ"/>
    <s v="511219933"/>
    <s v="3"/>
    <n v="76124.160000000003"/>
    <s v="ILS"/>
    <n v="76124.160000000003"/>
    <n v="67.400000000000006"/>
    <n v="62586.06"/>
    <n v="52066.22"/>
    <n v="0"/>
    <s v=""/>
    <x v="1875"/>
    <s v="X"/>
    <n v="0"/>
    <s v="@FM@"/>
    <s v="07"/>
    <s v=""/>
    <s v="311227151"/>
    <s v=""/>
    <s v="לילית ביטון"/>
    <n v="24819.65"/>
    <d v="2024-11-20T00:00:00"/>
    <d v="2025-12-31T00:00:00"/>
    <n v="13"/>
    <n v="8"/>
    <n v="4"/>
    <n v="67.400000000000006"/>
    <n v="0.61538461538461542"/>
    <x v="1"/>
    <x v="1"/>
  </r>
  <r>
    <m/>
    <m/>
    <x v="2077"/>
    <x v="2"/>
    <s v="0800"/>
    <s v=""/>
    <d v="2024-11-20T00:00:00"/>
    <m/>
    <m/>
    <m/>
    <s v="40007109"/>
    <s v="א.א.ע. שיווק למוסדות בע&quot;מ"/>
    <s v="512189085"/>
    <s v="3"/>
    <n v="1628.16"/>
    <s v="ILS"/>
    <n v="1628.16"/>
    <n v="100"/>
    <n v="1628.16"/>
    <n v="1587.78"/>
    <n v="0"/>
    <s v=""/>
    <x v="1876"/>
    <s v="X"/>
    <n v="0"/>
    <s v="@FM@"/>
    <s v="07"/>
    <s v=""/>
    <s v="311227151"/>
    <s v=""/>
    <s v="לילית ביטון"/>
    <n v="0"/>
    <d v="2024-11-20T00:00:00"/>
    <d v="2025-12-31T00:00:00"/>
    <n v="13"/>
    <n v="8"/>
    <n v="4"/>
    <n v="100"/>
    <n v="0.61538461538461542"/>
    <x v="1"/>
    <x v="1"/>
  </r>
  <r>
    <m/>
    <m/>
    <x v="2078"/>
    <x v="0"/>
    <s v="0800"/>
    <s v=""/>
    <d v="2024-11-20T00:00:00"/>
    <m/>
    <m/>
    <m/>
    <s v="40001103"/>
    <s v="קרביץ )4791( בעמ"/>
    <s v="510674039"/>
    <s v="3"/>
    <n v="5488.19"/>
    <s v="ILS"/>
    <n v="5488.19"/>
    <n v="98.51"/>
    <n v="5406.26"/>
    <n v="5360.46"/>
    <n v="84.72"/>
    <s v=""/>
    <x v="1877"/>
    <s v="X"/>
    <n v="0"/>
    <s v="@FM@"/>
    <s v="07"/>
    <s v=""/>
    <s v="311227151"/>
    <s v=""/>
    <s v=""/>
    <n v="81.93"/>
    <d v="2024-11-20T00:00:00"/>
    <d v="2025-12-31T00:00:00"/>
    <n v="13"/>
    <n v="8"/>
    <n v="4"/>
    <n v="98.51"/>
    <n v="0.61538461538461542"/>
    <x v="1"/>
    <x v="1"/>
  </r>
  <r>
    <m/>
    <m/>
    <x v="2079"/>
    <x v="0"/>
    <s v="0800"/>
    <s v=""/>
    <d v="2024-11-25T00:00:00"/>
    <m/>
    <m/>
    <m/>
    <s v="40504030"/>
    <s v="אילן עדו"/>
    <s v="054668256"/>
    <s v="3"/>
    <n v="15531.62"/>
    <s v="ILS"/>
    <n v="15531.62"/>
    <n v="50.5"/>
    <n v="8154.1"/>
    <n v="7838.39"/>
    <n v="7688.15"/>
    <s v=""/>
    <x v="1878"/>
    <s v=""/>
    <n v="0"/>
    <s v="@FM@"/>
    <s v="07"/>
    <s v=""/>
    <s v="311227151"/>
    <s v=""/>
    <s v="לילית ביטון"/>
    <n v="7688.15"/>
    <d v="2024-11-25T00:00:00"/>
    <d v="2025-12-31T00:00:00"/>
    <n v="13"/>
    <n v="8"/>
    <n v="4"/>
    <n v="50.5"/>
    <n v="0.61538461538461542"/>
    <x v="1"/>
    <x v="1"/>
  </r>
  <r>
    <m/>
    <m/>
    <x v="2080"/>
    <x v="0"/>
    <s v="0800"/>
    <s v=""/>
    <d v="2024-11-25T00:00:00"/>
    <m/>
    <m/>
    <m/>
    <s v="40200779"/>
    <s v="א&quot;ד מירז תעשיות בע&quot;מ"/>
    <s v="511402125"/>
    <s v="3"/>
    <n v="55231.08"/>
    <s v="ILS"/>
    <n v="55231.08"/>
    <n v="0"/>
    <n v="0"/>
    <n v="0"/>
    <n v="52638.99"/>
    <s v=""/>
    <x v="1879"/>
    <s v="X"/>
    <n v="0"/>
    <s v="@FM@"/>
    <s v="07"/>
    <s v=""/>
    <s v="311227151"/>
    <s v=""/>
    <s v="יאיר אבוחצירה"/>
    <n v="55231.08"/>
    <d v="2024-11-25T00:00:00"/>
    <d v="2025-12-31T00:00:00"/>
    <n v="13"/>
    <n v="8"/>
    <n v="4"/>
    <n v="0"/>
    <n v="0.61538461538461542"/>
    <x v="0"/>
    <x v="1"/>
  </r>
  <r>
    <m/>
    <m/>
    <x v="2081"/>
    <x v="2"/>
    <s v="0800"/>
    <s v=""/>
    <d v="2024-12-03T00:00:00"/>
    <m/>
    <m/>
    <m/>
    <s v="41555340"/>
    <s v="סלקט תקשורת בע&quot;מ"/>
    <s v="514737881"/>
    <s v="3"/>
    <n v="27180.12"/>
    <s v="ILS"/>
    <n v="27180.12"/>
    <n v="60.43"/>
    <n v="16567.2"/>
    <n v="16425.599999999999"/>
    <n v="10612.92"/>
    <s v=""/>
    <x v="1880"/>
    <s v=""/>
    <n v="0"/>
    <s v="@FM@"/>
    <s v="23"/>
    <s v="57"/>
    <s v="311227151"/>
    <s v=""/>
    <s v="הדס לוגסי זקו"/>
    <n v="10612.92"/>
    <d v="2024-12-03T00:00:00"/>
    <d v="2025-12-31T00:00:00"/>
    <n v="12"/>
    <n v="8"/>
    <n v="4"/>
    <n v="60.43"/>
    <n v="0.66666666666666663"/>
    <x v="1"/>
    <x v="1"/>
  </r>
  <r>
    <m/>
    <m/>
    <x v="2082"/>
    <x v="2"/>
    <s v="0800"/>
    <s v=""/>
    <d v="2024-12-03T00:00:00"/>
    <m/>
    <m/>
    <m/>
    <s v="40545939"/>
    <s v="אריסטוקרט פבריק בע&quot;מ"/>
    <s v="514678465"/>
    <s v="3"/>
    <n v="3072.43"/>
    <s v="ILS"/>
    <n v="3072.43"/>
    <n v="100"/>
    <n v="3072.43"/>
    <n v="3072.43"/>
    <n v="0"/>
    <s v=""/>
    <x v="1881"/>
    <s v=""/>
    <n v="0"/>
    <s v="@FM@"/>
    <s v="23"/>
    <s v="57"/>
    <s v="311227151"/>
    <s v=""/>
    <s v="לילית ביטון"/>
    <n v="0"/>
    <d v="2024-12-03T00:00:00"/>
    <d v="2025-12-31T00:00:00"/>
    <n v="12"/>
    <n v="8"/>
    <n v="4"/>
    <n v="100"/>
    <n v="0.66666666666666663"/>
    <x v="1"/>
    <x v="1"/>
  </r>
  <r>
    <m/>
    <m/>
    <x v="2083"/>
    <x v="0"/>
    <s v="0800"/>
    <s v=""/>
    <d v="2024-12-08T00:00:00"/>
    <m/>
    <m/>
    <m/>
    <s v="40001103"/>
    <s v="קרביץ )4791( בעמ"/>
    <s v="510674039"/>
    <s v="3"/>
    <n v="18205.259999999998"/>
    <s v="ILS"/>
    <n v="18205.259999999998"/>
    <n v="99.13"/>
    <n v="18049.14"/>
    <n v="17893.900000000001"/>
    <n v="161.47"/>
    <s v=""/>
    <x v="419"/>
    <s v="X"/>
    <n v="0"/>
    <s v="@FM@"/>
    <s v="07"/>
    <s v=""/>
    <s v="311227151"/>
    <s v=""/>
    <s v="אפרת מאולבוגט"/>
    <n v="156.12"/>
    <d v="2024-12-08T00:00:00"/>
    <d v="2025-12-31T00:00:00"/>
    <n v="12"/>
    <n v="7"/>
    <n v="4"/>
    <n v="99.13"/>
    <n v="0.58333333333333337"/>
    <x v="1"/>
    <x v="1"/>
  </r>
  <r>
    <m/>
    <m/>
    <x v="2084"/>
    <x v="0"/>
    <s v="0800"/>
    <s v=""/>
    <d v="2024-12-08T00:00:00"/>
    <m/>
    <m/>
    <m/>
    <s v="40328129"/>
    <s v="ד.מ. )0003( הנדסה בע&quot;מ"/>
    <s v="513228726"/>
    <s v="3"/>
    <n v="6479.82"/>
    <s v="ILS"/>
    <n v="6479.82"/>
    <n v="82.04"/>
    <n v="6479.82"/>
    <n v="5729.9"/>
    <n v="997.96"/>
    <s v=""/>
    <x v="1882"/>
    <s v="X"/>
    <n v="0"/>
    <s v="@FM@"/>
    <s v="07"/>
    <s v=""/>
    <s v="311227151"/>
    <s v=""/>
    <s v="רונן צור"/>
    <n v="1061.6199999999999"/>
    <d v="2024-12-08T00:00:00"/>
    <d v="2025-12-31T00:00:00"/>
    <n v="12"/>
    <n v="7"/>
    <n v="4"/>
    <n v="82.04"/>
    <n v="0.58333333333333337"/>
    <x v="1"/>
    <x v="1"/>
  </r>
  <r>
    <m/>
    <m/>
    <x v="2085"/>
    <x v="0"/>
    <s v="0800"/>
    <s v=""/>
    <d v="2024-12-08T00:00:00"/>
    <m/>
    <m/>
    <m/>
    <s v="40510075"/>
    <s v="קולפלו תוכנה בע&quot;מ"/>
    <s v="512799149"/>
    <s v="3"/>
    <n v="28320"/>
    <s v="ILS"/>
    <n v="28320"/>
    <n v="0"/>
    <n v="0"/>
    <n v="0"/>
    <n v="33316.19"/>
    <s v=""/>
    <x v="1883"/>
    <s v="X"/>
    <n v="0"/>
    <s v="@FM@"/>
    <s v="07"/>
    <s v=""/>
    <s v="311227151"/>
    <s v=""/>
    <s v="שירן מזרחי"/>
    <n v="28320"/>
    <d v="2024-12-08T00:00:00"/>
    <d v="2025-12-31T00:00:00"/>
    <n v="12"/>
    <n v="7"/>
    <n v="4"/>
    <n v="0"/>
    <n v="0.58333333333333337"/>
    <x v="0"/>
    <x v="1"/>
  </r>
  <r>
    <m/>
    <m/>
    <x v="2086"/>
    <x v="0"/>
    <s v="0800"/>
    <s v=""/>
    <d v="2024-12-08T00:00:00"/>
    <m/>
    <m/>
    <m/>
    <s v="40001575"/>
    <s v="קולמוס ביט (2002)  בע&quot;מ"/>
    <s v="513325472"/>
    <s v="3"/>
    <n v="1353.34"/>
    <s v="ILS"/>
    <n v="1353.34"/>
    <n v="90.89"/>
    <n v="1230.04"/>
    <n v="1230.03"/>
    <n v="127.53"/>
    <s v=""/>
    <x v="1884"/>
    <s v="X"/>
    <n v="0"/>
    <s v="@FM@"/>
    <s v="07"/>
    <s v=""/>
    <s v="311227151"/>
    <s v=""/>
    <s v="אפרת מצליח"/>
    <n v="123.3"/>
    <d v="2024-12-08T00:00:00"/>
    <d v="2025-12-31T00:00:00"/>
    <n v="12"/>
    <n v="7"/>
    <n v="4"/>
    <n v="90.89"/>
    <n v="0.58333333333333337"/>
    <x v="1"/>
    <x v="1"/>
  </r>
  <r>
    <m/>
    <m/>
    <x v="2087"/>
    <x v="0"/>
    <s v="0800"/>
    <s v=""/>
    <d v="2024-12-08T00:00:00"/>
    <m/>
    <m/>
    <m/>
    <s v="10000173"/>
    <s v="המדפיס הממשלתי"/>
    <s v=""/>
    <s v="3"/>
    <n v="6175"/>
    <s v="ILS"/>
    <n v="6175"/>
    <n v="0"/>
    <n v="0"/>
    <n v="0"/>
    <n v="6175"/>
    <s v=""/>
    <x v="1885"/>
    <s v=""/>
    <n v="0"/>
    <s v="@FM@"/>
    <s v="85"/>
    <s v=""/>
    <s v="311227151"/>
    <s v=""/>
    <s v="אפרת מצליח"/>
    <n v="6175"/>
    <d v="2024-12-08T00:00:00"/>
    <d v="2025-12-31T00:00:00"/>
    <n v="12"/>
    <n v="7"/>
    <n v="4"/>
    <n v="0"/>
    <n v="0.58333333333333337"/>
    <x v="0"/>
    <x v="1"/>
  </r>
  <r>
    <m/>
    <m/>
    <x v="2088"/>
    <x v="0"/>
    <s v="0800"/>
    <s v=""/>
    <d v="2024-12-08T00:00:00"/>
    <m/>
    <m/>
    <m/>
    <s v="40001575"/>
    <s v="קולמוס ביט (2002)  בע&quot;מ"/>
    <s v="513325472"/>
    <s v="3"/>
    <n v="3050.14"/>
    <s v="ILS"/>
    <n v="3050.14"/>
    <n v="90.74"/>
    <n v="2744.2"/>
    <n v="2744.2"/>
    <n v="292.17"/>
    <s v=""/>
    <x v="1886"/>
    <s v="X"/>
    <n v="0"/>
    <s v="@FM@"/>
    <s v="07"/>
    <s v=""/>
    <s v="311227151"/>
    <s v=""/>
    <s v="שירן מזרחי"/>
    <n v="282.49"/>
    <d v="2024-12-08T00:00:00"/>
    <d v="2025-12-31T00:00:00"/>
    <n v="12"/>
    <n v="7"/>
    <n v="4"/>
    <n v="90.74"/>
    <n v="0.58333333333333337"/>
    <x v="1"/>
    <x v="1"/>
  </r>
  <r>
    <m/>
    <m/>
    <x v="2089"/>
    <x v="0"/>
    <s v="0800"/>
    <s v=""/>
    <d v="2024-12-08T00:00:00"/>
    <m/>
    <m/>
    <m/>
    <s v="42154990"/>
    <s v="אטיאס רן"/>
    <s v="061237962"/>
    <s v="3"/>
    <n v="3870.4"/>
    <s v="ILS"/>
    <n v="3870.4"/>
    <n v="0"/>
    <n v="0"/>
    <n v="0"/>
    <n v="3870.4"/>
    <s v=""/>
    <x v="1887"/>
    <s v=""/>
    <n v="0"/>
    <s v="@FM@"/>
    <s v="23"/>
    <s v="57"/>
    <s v="311227151"/>
    <s v=""/>
    <s v="אפרת מצליח"/>
    <n v="3870.4"/>
    <d v="2024-12-08T00:00:00"/>
    <d v="2025-12-31T00:00:00"/>
    <n v="12"/>
    <n v="7"/>
    <n v="4"/>
    <n v="0"/>
    <n v="0.58333333333333337"/>
    <x v="0"/>
    <x v="1"/>
  </r>
  <r>
    <m/>
    <m/>
    <x v="2090"/>
    <x v="0"/>
    <s v="0800"/>
    <s v=""/>
    <d v="2024-12-08T00:00:00"/>
    <m/>
    <m/>
    <m/>
    <s v="40001103"/>
    <s v="קרביץ )4791( בעמ"/>
    <s v="510674039"/>
    <s v="3"/>
    <n v="2784.49"/>
    <s v="ILS"/>
    <n v="2784.49"/>
    <n v="70.41"/>
    <n v="1960.38"/>
    <n v="1944.03"/>
    <n v="852.34"/>
    <s v=""/>
    <x v="1888"/>
    <s v="X"/>
    <n v="0"/>
    <s v="@FM@"/>
    <s v="07"/>
    <s v=""/>
    <s v="311227151"/>
    <s v=""/>
    <s v="נוית רחל ישראלי"/>
    <n v="824.11"/>
    <d v="2024-12-08T00:00:00"/>
    <d v="2025-12-31T00:00:00"/>
    <n v="12"/>
    <n v="7"/>
    <n v="4"/>
    <n v="70.41"/>
    <n v="0.58333333333333337"/>
    <x v="1"/>
    <x v="1"/>
  </r>
  <r>
    <m/>
    <m/>
    <x v="2091"/>
    <x v="0"/>
    <s v="0800"/>
    <s v=""/>
    <d v="2024-12-12T00:00:00"/>
    <m/>
    <m/>
    <m/>
    <s v="40952004"/>
    <s v="אריה דסל תעשיות בע&quot;מ"/>
    <s v="513268508"/>
    <s v="3"/>
    <n v="5074"/>
    <s v="ILS"/>
    <n v="5074"/>
    <n v="0"/>
    <n v="0"/>
    <n v="0"/>
    <n v="5444.19"/>
    <s v=""/>
    <x v="1889"/>
    <s v="X"/>
    <n v="0"/>
    <s v="@FM@"/>
    <s v="07"/>
    <s v=""/>
    <s v="311227151"/>
    <s v=""/>
    <s v="אפרת מצליח"/>
    <n v="5074"/>
    <d v="2024-12-12T00:00:00"/>
    <d v="2025-12-31T00:00:00"/>
    <n v="12"/>
    <n v="7"/>
    <n v="4"/>
    <n v="0"/>
    <n v="0.58333333333333337"/>
    <x v="0"/>
    <x v="1"/>
  </r>
  <r>
    <m/>
    <m/>
    <x v="2092"/>
    <x v="2"/>
    <s v="0800"/>
    <s v=""/>
    <d v="2024-12-12T00:00:00"/>
    <m/>
    <m/>
    <m/>
    <s v="10000021"/>
    <s v="לשכת הפירסום הממשלתי"/>
    <s v=""/>
    <s v="3"/>
    <n v="150000"/>
    <s v="ILS"/>
    <n v="150000"/>
    <n v="31.21"/>
    <n v="46821.599999999999"/>
    <n v="46821.599999999999"/>
    <n v="103178.4"/>
    <s v=""/>
    <x v="1890"/>
    <s v=""/>
    <n v="0"/>
    <s v="@FM@"/>
    <s v="85"/>
    <s v=""/>
    <s v="311227151"/>
    <s v=""/>
    <s v="רונן צור"/>
    <n v="103178.4"/>
    <d v="2024-12-12T00:00:00"/>
    <d v="2025-12-31T00:00:00"/>
    <n v="12"/>
    <n v="7"/>
    <n v="4"/>
    <n v="31.21"/>
    <n v="0.58333333333333337"/>
    <x v="1"/>
    <x v="1"/>
  </r>
  <r>
    <m/>
    <m/>
    <x v="2093"/>
    <x v="0"/>
    <s v="0800"/>
    <s v=""/>
    <d v="2024-12-15T00:00:00"/>
    <m/>
    <m/>
    <m/>
    <s v="40007038"/>
    <s v="ז.כ. מחקר וסקרים (1989) בע&quot;מ"/>
    <s v="511400731"/>
    <s v="3"/>
    <n v="29500"/>
    <s v="ILS"/>
    <n v="29500"/>
    <n v="60"/>
    <n v="17699.29"/>
    <n v="17699.29"/>
    <n v="11800.71"/>
    <s v=""/>
    <x v="1891"/>
    <s v=""/>
    <n v="0"/>
    <s v="@FM@"/>
    <s v="07"/>
    <s v=""/>
    <s v="311227151"/>
    <s v=" 10,000.60"/>
    <s v="רונן צור"/>
    <n v="11800.71"/>
    <d v="2024-12-15T00:00:00"/>
    <d v="2025-12-31T00:00:00"/>
    <n v="12"/>
    <n v="7"/>
    <n v="4"/>
    <n v="60"/>
    <n v="0.58333333333333337"/>
    <x v="1"/>
    <x v="1"/>
  </r>
  <r>
    <m/>
    <m/>
    <x v="2094"/>
    <x v="2"/>
    <s v="0800"/>
    <s v=""/>
    <d v="2024-12-15T00:00:00"/>
    <m/>
    <m/>
    <m/>
    <s v="40175741"/>
    <s v="קו לקו הפקות 2003 בע&quot;מ"/>
    <s v="513425298"/>
    <s v="3"/>
    <n v="100848.7"/>
    <s v="ILS"/>
    <n v="100848.7"/>
    <n v="0"/>
    <n v="0"/>
    <n v="0"/>
    <n v="100848.7"/>
    <s v=""/>
    <x v="1892"/>
    <s v=""/>
    <n v="0"/>
    <s v="@FM@"/>
    <s v="23"/>
    <s v="57"/>
    <s v="311227151"/>
    <s v=""/>
    <s v="אפרת מצליח"/>
    <n v="100848.7"/>
    <d v="2024-12-15T00:00:00"/>
    <d v="2025-12-31T00:00:00"/>
    <n v="12"/>
    <n v="7"/>
    <n v="4"/>
    <n v="0"/>
    <n v="0.58333333333333337"/>
    <x v="0"/>
    <x v="1"/>
  </r>
  <r>
    <m/>
    <m/>
    <x v="2095"/>
    <x v="2"/>
    <s v="0800"/>
    <s v=""/>
    <d v="2024-12-15T00:00:00"/>
    <m/>
    <m/>
    <m/>
    <s v="40007105"/>
    <s v="דפוסית דפוס והוצאה לאור בע&quot;מ"/>
    <s v="512158122"/>
    <s v="3"/>
    <n v="40592"/>
    <s v="ILS"/>
    <n v="40592"/>
    <n v="73.55"/>
    <n v="29854"/>
    <n v="29854"/>
    <n v="10738"/>
    <s v=""/>
    <x v="1893"/>
    <s v=""/>
    <n v="0"/>
    <s v="@FM@"/>
    <s v="23"/>
    <s v="57"/>
    <s v="311227151"/>
    <s v=""/>
    <s v="אפרת מצליח"/>
    <n v="10738"/>
    <d v="2024-12-15T00:00:00"/>
    <d v="2025-12-31T00:00:00"/>
    <n v="12"/>
    <n v="7"/>
    <n v="4"/>
    <n v="73.55"/>
    <n v="0.58333333333333337"/>
    <x v="1"/>
    <x v="1"/>
  </r>
  <r>
    <m/>
    <m/>
    <x v="2096"/>
    <x v="2"/>
    <s v="0800"/>
    <s v=""/>
    <d v="2024-12-15T00:00:00"/>
    <m/>
    <m/>
    <m/>
    <s v="10000020"/>
    <s v="משרד ראש הממשלה"/>
    <s v=""/>
    <s v="3"/>
    <n v="1500"/>
    <s v="ILS"/>
    <n v="1500"/>
    <n v="0"/>
    <n v="0"/>
    <n v="0"/>
    <n v="1500"/>
    <s v=""/>
    <x v="1894"/>
    <s v=""/>
    <n v="0"/>
    <s v="@FM@"/>
    <s v="85"/>
    <s v=""/>
    <s v="311227151"/>
    <s v=""/>
    <s v="רונן צור"/>
    <n v="1500"/>
    <d v="2024-12-15T00:00:00"/>
    <d v="2025-12-31T00:00:00"/>
    <n v="12"/>
    <n v="7"/>
    <n v="4"/>
    <n v="0"/>
    <n v="0.58333333333333337"/>
    <x v="0"/>
    <x v="1"/>
  </r>
  <r>
    <m/>
    <m/>
    <x v="2097"/>
    <x v="0"/>
    <s v="0800"/>
    <s v=""/>
    <d v="2024-12-29T00:00:00"/>
    <m/>
    <m/>
    <m/>
    <s v="42865561"/>
    <s v="דרור מור"/>
    <s v="302612148"/>
    <s v="3"/>
    <n v="100854.6"/>
    <s v="ILS"/>
    <n v="100854.6"/>
    <n v="31.86"/>
    <n v="32137.3"/>
    <n v="32137.3"/>
    <n v="68717.3"/>
    <s v=""/>
    <x v="1895"/>
    <s v=""/>
    <n v="0"/>
    <s v="@FM@"/>
    <s v="23"/>
    <s v="57"/>
    <s v="311227151"/>
    <s v=" 58,235.00"/>
    <s v="    ענת     יערי"/>
    <n v="68717.3"/>
    <d v="2024-12-29T00:00:00"/>
    <d v="2025-12-31T00:00:00"/>
    <n v="12"/>
    <n v="7"/>
    <n v="4"/>
    <n v="31.86"/>
    <n v="0.58333333333333337"/>
    <x v="1"/>
    <x v="1"/>
  </r>
  <r>
    <m/>
    <m/>
    <x v="2098"/>
    <x v="0"/>
    <s v="0800"/>
    <s v=""/>
    <d v="2024-12-29T00:00:00"/>
    <m/>
    <m/>
    <m/>
    <s v="42866154"/>
    <s v="וקנין זר"/>
    <s v="316356609"/>
    <s v="3"/>
    <n v="100000"/>
    <s v="ILS"/>
    <n v="100000"/>
    <n v="49.21"/>
    <n v="63019.6"/>
    <n v="49207.199999999997"/>
    <n v="50792.800000000003"/>
    <s v=""/>
    <x v="1896"/>
    <s v=""/>
    <n v="0"/>
    <s v="@FM@"/>
    <s v="23"/>
    <s v="57"/>
    <s v="311227151"/>
    <s v=" 36,980.40"/>
    <s v="גלית זמירי"/>
    <n v="50792.800000000003"/>
    <d v="2024-12-29T00:00:00"/>
    <d v="2025-12-31T00:00:00"/>
    <n v="12"/>
    <n v="7"/>
    <n v="4"/>
    <n v="49.21"/>
    <n v="0.58333333333333337"/>
    <x v="1"/>
    <x v="1"/>
  </r>
  <r>
    <m/>
    <m/>
    <x v="2099"/>
    <x v="2"/>
    <s v="0800"/>
    <s v=""/>
    <d v="2025-02-05T00:00:00"/>
    <m/>
    <m/>
    <m/>
    <s v="40006977"/>
    <s v="אי.טי.טי.אי )שיווק( בע&quot;מ"/>
    <s v="510908361"/>
    <s v="3"/>
    <n v="4985.5"/>
    <s v="ILS"/>
    <n v="4985.5"/>
    <n v="71.38"/>
    <n v="3558.88"/>
    <n v="3558.88"/>
    <n v="1426.62"/>
    <s v=""/>
    <x v="1897"/>
    <s v=""/>
    <n v="0"/>
    <s v="@FM@"/>
    <s v="23"/>
    <s v="57"/>
    <s v="311227151"/>
    <s v=""/>
    <s v="יאיר אבוחצירה"/>
    <n v="1426.62"/>
    <d v="2025-02-05T00:00:00"/>
    <d v="2025-12-31T00:00:00"/>
    <n v="10"/>
    <n v="5"/>
    <n v="4"/>
    <n v="71.38"/>
    <n v="0.5"/>
    <x v="1"/>
    <x v="1"/>
  </r>
  <r>
    <m/>
    <m/>
    <x v="2100"/>
    <x v="0"/>
    <s v="0800"/>
    <s v=""/>
    <d v="2025-02-18T00:00:00"/>
    <m/>
    <m/>
    <m/>
    <s v="40005151"/>
    <s v="צילומעתיק בעמ"/>
    <s v="520041880"/>
    <s v="3"/>
    <n v="527056.85"/>
    <s v="ILS"/>
    <n v="527056.85"/>
    <n v="42.86"/>
    <n v="225912.37"/>
    <n v="238560.8"/>
    <n v="296733.34000000003"/>
    <s v=""/>
    <x v="1810"/>
    <s v="X"/>
    <n v="0"/>
    <s v="@FM@"/>
    <s v="07"/>
    <s v=""/>
    <s v="311227151"/>
    <s v=""/>
    <s v="רון ויצלינג"/>
    <n v="301144.52"/>
    <d v="2025-02-18T00:00:00"/>
    <d v="2025-12-31T00:00:00"/>
    <n v="10"/>
    <n v="5"/>
    <n v="4"/>
    <n v="42.86"/>
    <n v="0.5"/>
    <x v="1"/>
    <x v="1"/>
  </r>
  <r>
    <m/>
    <m/>
    <x v="2101"/>
    <x v="0"/>
    <s v="0800"/>
    <s v=""/>
    <d v="2025-02-27T00:00:00"/>
    <m/>
    <m/>
    <m/>
    <s v="40003692"/>
    <s v="טופ-ליין יבוא ושיווק רהיטים בע&quot;מ"/>
    <s v="511613564"/>
    <s v="3"/>
    <n v="45747.42"/>
    <s v="ILS"/>
    <n v="45747.42"/>
    <n v="0"/>
    <n v="0"/>
    <n v="0"/>
    <n v="43600.42"/>
    <s v=""/>
    <x v="1898"/>
    <s v="X"/>
    <n v="0"/>
    <s v="@FM@"/>
    <s v="07"/>
    <s v=""/>
    <s v="311227151"/>
    <s v=""/>
    <s v="קרן דהן"/>
    <n v="45747.42"/>
    <d v="2025-02-27T00:00:00"/>
    <d v="2025-12-31T00:00:00"/>
    <n v="10"/>
    <n v="5"/>
    <n v="4"/>
    <n v="0"/>
    <n v="0.5"/>
    <x v="1"/>
    <x v="1"/>
  </r>
  <r>
    <m/>
    <m/>
    <x v="2102"/>
    <x v="0"/>
    <s v="0800"/>
    <s v=""/>
    <d v="2025-03-03T00:00:00"/>
    <m/>
    <m/>
    <m/>
    <s v="40189595"/>
    <s v="חברת דואר ישראל בע&quot;מ-עמלות"/>
    <s v="513467191"/>
    <s v="3"/>
    <n v="885000"/>
    <s v="ILS"/>
    <n v="885000"/>
    <n v="23.74"/>
    <n v="274407.86"/>
    <n v="219843.76"/>
    <n v="732832.19"/>
    <s v=""/>
    <x v="1899"/>
    <s v="X"/>
    <n v="0"/>
    <s v="@FM@"/>
    <s v="07"/>
    <s v=""/>
    <s v="311227151"/>
    <s v="517,450.99"/>
    <s v="שרית קלמן"/>
    <n v="674858.71"/>
    <d v="2025-03-03T00:00:00"/>
    <d v="2025-12-31T00:00:00"/>
    <n v="9"/>
    <n v="5"/>
    <n v="4"/>
    <n v="23.74"/>
    <n v="0.55555555555555558"/>
    <x v="1"/>
    <x v="1"/>
  </r>
  <r>
    <m/>
    <m/>
    <x v="2103"/>
    <x v="0"/>
    <s v="0800"/>
    <s v=""/>
    <d v="2025-03-03T00:00:00"/>
    <m/>
    <m/>
    <m/>
    <s v="40001212"/>
    <s v="שחר - מוצרי נייר בע&quot;מ"/>
    <s v="511219933"/>
    <s v="3"/>
    <n v="39648"/>
    <s v="ILS"/>
    <n v="39648"/>
    <n v="71.13"/>
    <n v="28229.39"/>
    <n v="28726.98"/>
    <n v="11637.65"/>
    <s v=""/>
    <x v="1900"/>
    <s v="X"/>
    <n v="0"/>
    <s v="@FM@"/>
    <s v="07"/>
    <s v=""/>
    <s v="311227151"/>
    <s v=""/>
    <s v="יאיר אבוחצירה"/>
    <n v="11445.81"/>
    <d v="2025-03-03T00:00:00"/>
    <d v="2025-12-31T00:00:00"/>
    <n v="9"/>
    <n v="5"/>
    <n v="4"/>
    <n v="71.13"/>
    <n v="0.55555555555555558"/>
    <x v="1"/>
    <x v="1"/>
  </r>
  <r>
    <m/>
    <m/>
    <x v="2104"/>
    <x v="0"/>
    <s v="0800"/>
    <s v=""/>
    <d v="2025-03-03T00:00:00"/>
    <m/>
    <m/>
    <m/>
    <s v="40001575"/>
    <s v="קולמוס ביט (2002)  בע&quot;מ"/>
    <s v="513325472"/>
    <s v="3"/>
    <n v="6778.04"/>
    <s v="ILS"/>
    <n v="6778.04"/>
    <n v="103.25"/>
    <n v="6680.33"/>
    <n v="6998.57"/>
    <n v="101.05"/>
    <s v=""/>
    <x v="1865"/>
    <s v="X"/>
    <n v="0"/>
    <s v="@FM@"/>
    <s v="07"/>
    <s v=""/>
    <s v="311227151"/>
    <s v=""/>
    <s v="יאיר אבוחצירה"/>
    <n v="97.7"/>
    <d v="2025-03-03T00:00:00"/>
    <d v="2025-12-31T00:00:00"/>
    <n v="9"/>
    <n v="5"/>
    <n v="4"/>
    <n v="103.25"/>
    <n v="0.55555555555555558"/>
    <x v="1"/>
    <x v="1"/>
  </r>
  <r>
    <m/>
    <m/>
    <x v="2105"/>
    <x v="2"/>
    <s v="0800"/>
    <s v=""/>
    <d v="2025-03-06T00:00:00"/>
    <m/>
    <m/>
    <m/>
    <s v="42572295"/>
    <s v="ממתקי אליאב בע&quot;מ"/>
    <s v="516740354"/>
    <s v="3"/>
    <n v="4980.78"/>
    <s v="ILS"/>
    <n v="4980.78"/>
    <n v="99.98"/>
    <n v="4980.78"/>
    <n v="4979.6000000000004"/>
    <n v="1.18"/>
    <s v=""/>
    <x v="1901"/>
    <s v=""/>
    <n v="0"/>
    <s v="@FM@"/>
    <s v="23"/>
    <s v="57"/>
    <s v="311227151"/>
    <s v=""/>
    <s v="הדר גור"/>
    <n v="1.18"/>
    <d v="2025-03-06T00:00:00"/>
    <d v="2025-12-31T00:00:00"/>
    <n v="9"/>
    <n v="4"/>
    <n v="4"/>
    <n v="99.98"/>
    <n v="0.44444444444444442"/>
    <x v="2"/>
    <x v="1"/>
  </r>
  <r>
    <m/>
    <m/>
    <x v="2106"/>
    <x v="0"/>
    <s v="0800"/>
    <s v=""/>
    <d v="2025-03-09T00:00:00"/>
    <m/>
    <m/>
    <m/>
    <s v="40328129"/>
    <s v="ד.מ. )0003( הנדסה בע&quot;מ"/>
    <s v="513228726"/>
    <s v="3"/>
    <n v="19263.73"/>
    <s v="ILS"/>
    <n v="19263.73"/>
    <n v="0"/>
    <n v="0"/>
    <n v="0"/>
    <n v="19263.73"/>
    <s v=""/>
    <x v="1902"/>
    <s v=""/>
    <n v="0"/>
    <s v="@FM@"/>
    <s v="07"/>
    <s v=""/>
    <s v="311227151"/>
    <s v=""/>
    <s v="אברהם לוי"/>
    <n v="19263.73"/>
    <d v="2025-03-09T00:00:00"/>
    <d v="2025-12-31T00:00:00"/>
    <n v="9"/>
    <n v="4"/>
    <n v="4"/>
    <n v="0"/>
    <n v="0.44444444444444442"/>
    <x v="2"/>
    <x v="1"/>
  </r>
  <r>
    <m/>
    <m/>
    <x v="2107"/>
    <x v="0"/>
    <s v="0800"/>
    <s v=""/>
    <d v="2025-03-18T00:00:00"/>
    <m/>
    <m/>
    <m/>
    <s v="40003692"/>
    <s v="טופ-ליין יבוא ושיווק רהיטים בע&quot;מ"/>
    <s v="511613564"/>
    <s v="3"/>
    <n v="25216.84"/>
    <s v="ILS"/>
    <n v="25216.84"/>
    <n v="0"/>
    <n v="0"/>
    <n v="0"/>
    <n v="26932.15"/>
    <s v=""/>
    <x v="1903"/>
    <s v="X"/>
    <n v="0"/>
    <s v="@FM@"/>
    <s v="07"/>
    <s v=""/>
    <s v="311227151"/>
    <s v=""/>
    <s v="אליאנה טננבאום"/>
    <n v="25216.84"/>
    <d v="2025-03-18T00:00:00"/>
    <d v="2025-12-31T00:00:00"/>
    <n v="9"/>
    <n v="4"/>
    <n v="4"/>
    <n v="0"/>
    <n v="0.44444444444444442"/>
    <x v="2"/>
    <x v="1"/>
  </r>
  <r>
    <m/>
    <m/>
    <x v="2108"/>
    <x v="0"/>
    <s v="0800"/>
    <s v=""/>
    <d v="2025-03-18T00:00:00"/>
    <m/>
    <m/>
    <m/>
    <s v="40015936"/>
    <s v="יניר מערכות בע&quot;מ"/>
    <s v="511732893"/>
    <s v="3"/>
    <n v="2181.84"/>
    <s v="ILS"/>
    <n v="2181.84"/>
    <n v="0"/>
    <n v="0"/>
    <n v="0"/>
    <n v="2134.6999999999998"/>
    <s v=""/>
    <x v="1904"/>
    <s v="X"/>
    <n v="0"/>
    <s v="@FM@"/>
    <s v="07"/>
    <s v=""/>
    <s v="311227151"/>
    <s v=""/>
    <s v="אליאנה טננבאום"/>
    <n v="2181.84"/>
    <d v="2025-03-18T00:00:00"/>
    <d v="2025-12-31T00:00:00"/>
    <n v="9"/>
    <n v="4"/>
    <n v="4"/>
    <n v="0"/>
    <n v="0.44444444444444442"/>
    <x v="2"/>
    <x v="1"/>
  </r>
  <r>
    <m/>
    <m/>
    <x v="2109"/>
    <x v="0"/>
    <s v="0800"/>
    <s v=""/>
    <d v="2025-03-18T00:00:00"/>
    <m/>
    <m/>
    <m/>
    <s v="40003692"/>
    <s v="טופ-ליין יבוא ושיווק רהיטים בע&quot;מ"/>
    <s v="511613564"/>
    <s v="3"/>
    <n v="11093.18"/>
    <s v="ILS"/>
    <n v="11093.18"/>
    <n v="0"/>
    <n v="0"/>
    <n v="0"/>
    <n v="11902.53"/>
    <s v=""/>
    <x v="1905"/>
    <s v="X"/>
    <n v="0"/>
    <s v="@FM@"/>
    <s v="07"/>
    <s v=""/>
    <s v="311227151"/>
    <s v=""/>
    <s v="אליאנה טננבאום"/>
    <n v="11093.18"/>
    <d v="2025-03-18T00:00:00"/>
    <d v="2025-12-31T00:00:00"/>
    <n v="9"/>
    <n v="4"/>
    <n v="4"/>
    <n v="0"/>
    <n v="0.44444444444444442"/>
    <x v="2"/>
    <x v="1"/>
  </r>
  <r>
    <m/>
    <m/>
    <x v="2110"/>
    <x v="0"/>
    <s v="0800"/>
    <s v=""/>
    <d v="2025-03-18T00:00:00"/>
    <m/>
    <m/>
    <m/>
    <s v="42154990"/>
    <s v="אטיאס רן"/>
    <s v="061237962"/>
    <s v="3"/>
    <n v="5876.4"/>
    <s v="ILS"/>
    <n v="5876.4"/>
    <n v="0"/>
    <n v="0"/>
    <n v="0"/>
    <n v="5876.4"/>
    <s v=""/>
    <x v="1906"/>
    <s v=""/>
    <n v="0"/>
    <s v="@FM@"/>
    <s v="23"/>
    <s v="57"/>
    <s v="311227151"/>
    <s v=""/>
    <s v="אליאנה טננבאום"/>
    <n v="5876.4"/>
    <d v="2025-03-18T00:00:00"/>
    <d v="2025-12-31T00:00:00"/>
    <n v="9"/>
    <n v="4"/>
    <n v="4"/>
    <n v="0"/>
    <n v="0.44444444444444442"/>
    <x v="2"/>
    <x v="1"/>
  </r>
  <r>
    <m/>
    <m/>
    <x v="2111"/>
    <x v="0"/>
    <s v="0800"/>
    <s v=""/>
    <d v="2025-03-19T00:00:00"/>
    <m/>
    <m/>
    <m/>
    <s v="40364068"/>
    <s v="או.די. אופיס דיזיין בע&quot;מ"/>
    <s v="513767426"/>
    <s v="3"/>
    <n v="6112.4"/>
    <s v="ILS"/>
    <n v="6112.4"/>
    <n v="0"/>
    <n v="0"/>
    <n v="0"/>
    <n v="5825.54"/>
    <s v=""/>
    <x v="1907"/>
    <s v="X"/>
    <n v="0"/>
    <s v="@FM@"/>
    <s v="07"/>
    <s v=""/>
    <s v="311227151"/>
    <s v=""/>
    <s v="יוסי ביטון"/>
    <n v="6112.4"/>
    <d v="2025-03-19T00:00:00"/>
    <d v="2025-12-31T00:00:00"/>
    <n v="9"/>
    <n v="4"/>
    <n v="4"/>
    <n v="0"/>
    <n v="0.44444444444444442"/>
    <x v="2"/>
    <x v="1"/>
  </r>
  <r>
    <m/>
    <m/>
    <x v="2112"/>
    <x v="0"/>
    <s v="0800"/>
    <s v=""/>
    <d v="2025-03-23T00:00:00"/>
    <m/>
    <m/>
    <m/>
    <s v="40001212"/>
    <s v="שחר - מוצרי נייר בע&quot;מ"/>
    <s v="511219933"/>
    <s v="3"/>
    <n v="39648"/>
    <s v="ILS"/>
    <n v="39648"/>
    <n v="43.2"/>
    <n v="17127.939999999999"/>
    <n v="17456.03"/>
    <n v="22952.04"/>
    <s v=""/>
    <x v="1908"/>
    <s v="X"/>
    <n v="0"/>
    <s v="@FM@"/>
    <s v="07"/>
    <s v=""/>
    <s v="311227151"/>
    <s v=""/>
    <s v="יאיר אבוחצירה"/>
    <n v="22520.06"/>
    <d v="2025-03-23T00:00:00"/>
    <d v="2025-12-31T00:00:00"/>
    <n v="9"/>
    <n v="4"/>
    <n v="4"/>
    <n v="43.2"/>
    <n v="0.44444444444444442"/>
    <x v="2"/>
    <x v="1"/>
  </r>
  <r>
    <m/>
    <m/>
    <x v="2113"/>
    <x v="0"/>
    <s v="0800"/>
    <s v=""/>
    <d v="2025-03-23T00:00:00"/>
    <m/>
    <m/>
    <m/>
    <s v="40015936"/>
    <s v="יניר מערכות בע&quot;מ"/>
    <s v="511732893"/>
    <s v="3"/>
    <n v="9261.18"/>
    <s v="ILS"/>
    <n v="9261.18"/>
    <n v="0"/>
    <n v="0"/>
    <n v="0"/>
    <n v="9262.02"/>
    <s v=""/>
    <x v="1909"/>
    <s v="X"/>
    <n v="0"/>
    <s v="@FM@"/>
    <s v="07"/>
    <s v=""/>
    <s v="311227151"/>
    <s v=""/>
    <s v="גלי דוגמא"/>
    <n v="9261.18"/>
    <d v="2025-03-23T00:00:00"/>
    <d v="2025-12-31T00:00:00"/>
    <n v="9"/>
    <n v="4"/>
    <n v="4"/>
    <n v="0"/>
    <n v="0.44444444444444442"/>
    <x v="2"/>
    <x v="1"/>
  </r>
  <r>
    <m/>
    <m/>
    <x v="2114"/>
    <x v="0"/>
    <s v="0800"/>
    <s v=""/>
    <d v="2025-03-25T00:00:00"/>
    <m/>
    <m/>
    <m/>
    <s v="40001103"/>
    <s v="קרביץ )4791( בעמ"/>
    <s v="510674039"/>
    <s v="3"/>
    <n v="4788.09"/>
    <s v="ILS"/>
    <n v="4788.09"/>
    <n v="76.150000000000006"/>
    <n v="3646.08"/>
    <n v="3646.08"/>
    <n v="1181.1300000000001"/>
    <s v=""/>
    <x v="1888"/>
    <s v="X"/>
    <n v="0"/>
    <s v="@FM@"/>
    <s v="07"/>
    <s v=""/>
    <s v="311227151"/>
    <s v=""/>
    <s v="רונן צור"/>
    <n v="1142.01"/>
    <d v="2025-03-25T00:00:00"/>
    <d v="2025-12-31T00:00:00"/>
    <n v="9"/>
    <n v="4"/>
    <n v="4"/>
    <n v="76.150000000000006"/>
    <n v="0.44444444444444442"/>
    <x v="2"/>
    <x v="1"/>
  </r>
  <r>
    <m/>
    <m/>
    <x v="2115"/>
    <x v="0"/>
    <s v="0800"/>
    <s v=""/>
    <d v="2025-03-25T00:00:00"/>
    <m/>
    <m/>
    <m/>
    <s v="40001103"/>
    <s v="קרביץ )4791( בעמ"/>
    <s v="510674039"/>
    <s v="3"/>
    <n v="1869.37"/>
    <s v="ILS"/>
    <n v="1869.37"/>
    <n v="71.37"/>
    <n v="1334.12"/>
    <n v="1334.13"/>
    <n v="553.59"/>
    <s v=""/>
    <x v="1910"/>
    <s v="X"/>
    <n v="0"/>
    <s v="@FM@"/>
    <s v="07"/>
    <s v=""/>
    <s v="311227151"/>
    <s v=""/>
    <s v="שוהם יוגב - סנדלר"/>
    <n v="535.25"/>
    <d v="2025-03-25T00:00:00"/>
    <d v="2025-12-31T00:00:00"/>
    <n v="9"/>
    <n v="4"/>
    <n v="4"/>
    <n v="71.37"/>
    <n v="0.44444444444444442"/>
    <x v="2"/>
    <x v="1"/>
  </r>
  <r>
    <m/>
    <m/>
    <x v="2116"/>
    <x v="0"/>
    <s v="0800"/>
    <s v=""/>
    <d v="2025-03-25T00:00:00"/>
    <m/>
    <m/>
    <m/>
    <s v="10000173"/>
    <s v="המדפיס הממשלתי"/>
    <s v=""/>
    <s v="4"/>
    <n v="7060"/>
    <s v="ILS"/>
    <n v="7060"/>
    <n v="0"/>
    <n v="0"/>
    <n v="0"/>
    <n v="7060"/>
    <s v=""/>
    <x v="1911"/>
    <s v=""/>
    <n v="0"/>
    <s v="@FM@"/>
    <s v="23"/>
    <s v="57"/>
    <s v="311227151"/>
    <s v=""/>
    <s v="ניר יורב"/>
    <n v="7060"/>
    <d v="2025-03-25T00:00:00"/>
    <d v="2025-12-31T00:00:00"/>
    <n v="9"/>
    <n v="4"/>
    <n v="4"/>
    <n v="0"/>
    <n v="0.44444444444444442"/>
    <x v="2"/>
    <x v="1"/>
  </r>
  <r>
    <m/>
    <m/>
    <x v="2117"/>
    <x v="0"/>
    <s v="0800"/>
    <s v=""/>
    <d v="2025-03-25T00:00:00"/>
    <m/>
    <m/>
    <m/>
    <s v="40003734"/>
    <s v="חב המשקם לתעסוקת קשישים ובעלי כושר"/>
    <s v="510355720"/>
    <s v=""/>
    <n v="5451.6"/>
    <s v="ILS"/>
    <n v="5451.6"/>
    <n v="0"/>
    <n v="0"/>
    <n v="0"/>
    <n v="0"/>
    <s v="X"/>
    <x v="1912"/>
    <s v=""/>
    <n v="0"/>
    <s v="@FM@"/>
    <s v=""/>
    <s v=""/>
    <s v="311227151"/>
    <s v=""/>
    <s v=""/>
    <n v="5451.6"/>
    <d v="2025-03-25T00:00:00"/>
    <d v="2025-12-31T00:00:00"/>
    <n v="9"/>
    <n v="4"/>
    <n v="4"/>
    <n v="0"/>
    <n v="0.44444444444444442"/>
    <x v="2"/>
    <x v="1"/>
  </r>
  <r>
    <m/>
    <m/>
    <x v="2118"/>
    <x v="0"/>
    <s v="0800"/>
    <s v=""/>
    <d v="2025-04-01T00:00:00"/>
    <m/>
    <m/>
    <m/>
    <s v="40001244"/>
    <s v="דנגוט מחשבים בע&quot;מ"/>
    <s v="511398836"/>
    <s v="3"/>
    <n v="34296.11"/>
    <s v="ILS"/>
    <n v="34296.11"/>
    <n v="0"/>
    <n v="0"/>
    <n v="0"/>
    <n v="33693.550000000003"/>
    <s v=""/>
    <x v="1913"/>
    <s v="X"/>
    <n v="0"/>
    <s v="@FM@"/>
    <s v="07"/>
    <s v=""/>
    <s v="311227151"/>
    <s v=""/>
    <s v="חביב עזרן"/>
    <n v="34296.11"/>
    <d v="2025-04-01T00:00:00"/>
    <d v="2025-12-31T00:00:00"/>
    <n v="8"/>
    <n v="4"/>
    <n v="4"/>
    <n v="0"/>
    <n v="0.5"/>
    <x v="1"/>
    <x v="1"/>
  </r>
  <r>
    <m/>
    <m/>
    <x v="2119"/>
    <x v="2"/>
    <s v="0800"/>
    <s v=""/>
    <d v="2025-04-01T00:00:00"/>
    <d v="2025-02-24T00:00:00"/>
    <d v="2025-12-31T00:00:00"/>
    <m/>
    <s v="40011874"/>
    <s v="אלקטרה אפ אם- אחזקת מבנים ומערכות ב"/>
    <s v="511095853"/>
    <s v="3"/>
    <n v="750000"/>
    <s v="ILS"/>
    <n v="750000"/>
    <n v="54.2"/>
    <n v="406500"/>
    <n v="405910.77"/>
    <n v="343500"/>
    <s v=""/>
    <x v="1914"/>
    <s v=""/>
    <n v="0"/>
    <s v="@FM@"/>
    <s v="01"/>
    <s v=""/>
    <s v="311227151"/>
    <s v=""/>
    <s v="עוזי נעים"/>
    <n v="343500.01"/>
    <d v="2025-02-24T00:00:00"/>
    <d v="2025-12-31T00:00:00"/>
    <n v="10"/>
    <n v="5"/>
    <n v="4"/>
    <n v="54.2"/>
    <n v="0.5"/>
    <x v="1"/>
    <x v="1"/>
  </r>
  <r>
    <m/>
    <m/>
    <x v="2120"/>
    <x v="2"/>
    <s v="0800"/>
    <s v=""/>
    <d v="2025-04-03T00:00:00"/>
    <m/>
    <m/>
    <m/>
    <s v="42865699"/>
    <s v="סלע כרמית"/>
    <s v="032761199"/>
    <s v="3"/>
    <n v="32733.200000000001"/>
    <s v="ILS"/>
    <n v="32733.200000000001"/>
    <n v="0"/>
    <n v="0"/>
    <n v="0"/>
    <n v="32733.200000000001"/>
    <s v=""/>
    <x v="1915"/>
    <s v=""/>
    <n v="0"/>
    <s v="@FM@"/>
    <s v="23"/>
    <s v="57"/>
    <s v="311227151"/>
    <s v=""/>
    <s v="אפרת מצליח"/>
    <n v="32733.200000000001"/>
    <d v="2025-04-03T00:00:00"/>
    <d v="2025-12-31T00:00:00"/>
    <n v="8"/>
    <n v="4"/>
    <n v="4"/>
    <n v="0"/>
    <n v="0.5"/>
    <x v="1"/>
    <x v="1"/>
  </r>
  <r>
    <m/>
    <m/>
    <x v="2121"/>
    <x v="0"/>
    <s v="0800"/>
    <s v=""/>
    <d v="2025-04-02T00:00:00"/>
    <m/>
    <m/>
    <m/>
    <s v="40510075"/>
    <s v="קולפלו תוכנה בע&quot;מ"/>
    <s v="512799149"/>
    <s v="3"/>
    <n v="16638"/>
    <s v="ILS"/>
    <n v="16638"/>
    <n v="0"/>
    <n v="0"/>
    <n v="0"/>
    <n v="19573.259999999998"/>
    <s v=""/>
    <x v="1916"/>
    <s v="X"/>
    <n v="0"/>
    <s v="@FM@"/>
    <s v="07"/>
    <s v=""/>
    <s v="311227151"/>
    <s v=""/>
    <s v="גלי דוגמא"/>
    <n v="16638"/>
    <d v="2025-04-02T00:00:00"/>
    <d v="2025-12-31T00:00:00"/>
    <n v="8"/>
    <n v="4"/>
    <n v="4"/>
    <n v="0"/>
    <n v="0.5"/>
    <x v="1"/>
    <x v="1"/>
  </r>
  <r>
    <m/>
    <m/>
    <x v="2122"/>
    <x v="0"/>
    <s v="0800"/>
    <s v=""/>
    <d v="2025-04-09T00:00:00"/>
    <m/>
    <m/>
    <m/>
    <s v="40328129"/>
    <s v="ד.מ. )0003( הנדסה בע&quot;מ"/>
    <s v="513228726"/>
    <s v="3"/>
    <n v="4903.62"/>
    <s v="ILS"/>
    <n v="4903.62"/>
    <n v="0"/>
    <n v="0"/>
    <n v="0"/>
    <n v="4777.8100000000004"/>
    <s v=""/>
    <x v="1917"/>
    <s v="X"/>
    <n v="0"/>
    <s v="@FM@"/>
    <s v="07"/>
    <s v=""/>
    <s v="311227151"/>
    <s v=""/>
    <s v="אליאנה טננבאום"/>
    <n v="4903.62"/>
    <d v="2025-04-09T00:00:00"/>
    <d v="2025-12-31T00:00:00"/>
    <n v="8"/>
    <n v="3"/>
    <n v="4"/>
    <n v="0"/>
    <n v="0.375"/>
    <x v="2"/>
    <x v="1"/>
  </r>
  <r>
    <m/>
    <m/>
    <x v="2123"/>
    <x v="0"/>
    <s v="0800"/>
    <s v=""/>
    <d v="2025-04-09T00:00:00"/>
    <d v="2025-02-09T00:00:00"/>
    <d v="2026-12-31T00:00:00"/>
    <m/>
    <s v="40148185"/>
    <s v="תאסק תל אביב ייעוץ אסטרטגי בע&quot;מ"/>
    <s v="513596445"/>
    <s v="3"/>
    <n v="379960"/>
    <s v="ILS"/>
    <n v="379960"/>
    <n v="93.17"/>
    <n v="354000"/>
    <n v="354000"/>
    <n v="25960"/>
    <s v=""/>
    <x v="1918"/>
    <s v=""/>
    <n v="0"/>
    <s v="@FM@"/>
    <s v="07"/>
    <s v=""/>
    <s v="311227151"/>
    <s v=""/>
    <s v="לילית ביטון"/>
    <n v="25960"/>
    <d v="2025-02-09T00:00:00"/>
    <d v="2026-12-31T00:00:00"/>
    <n v="22"/>
    <n v="5"/>
    <n v="16"/>
    <n v="93.17"/>
    <n v="0.22727272727272727"/>
    <x v="2"/>
    <x v="1"/>
  </r>
  <r>
    <m/>
    <m/>
    <x v="2124"/>
    <x v="0"/>
    <s v="0800"/>
    <s v=""/>
    <d v="2025-04-20T00:00:00"/>
    <m/>
    <m/>
    <m/>
    <s v="40008948"/>
    <s v="רהיטי הכח )1991( בע&quot;מ"/>
    <s v="511599920"/>
    <s v="3"/>
    <n v="9929.7000000000007"/>
    <s v="ILS"/>
    <n v="9929.7000000000007"/>
    <n v="0"/>
    <n v="0"/>
    <n v="0"/>
    <n v="10654.16"/>
    <s v=""/>
    <x v="1919"/>
    <s v="X"/>
    <n v="0"/>
    <s v="@FM@"/>
    <s v="07"/>
    <s v=""/>
    <s v="311227151"/>
    <s v=""/>
    <s v="יאיר אבוחצירה"/>
    <n v="9929.7000000000007"/>
    <d v="2025-04-20T00:00:00"/>
    <d v="2025-12-31T00:00:00"/>
    <n v="8"/>
    <n v="3"/>
    <n v="4"/>
    <n v="0"/>
    <n v="0.375"/>
    <x v="2"/>
    <x v="1"/>
  </r>
  <r>
    <m/>
    <m/>
    <x v="2125"/>
    <x v="2"/>
    <s v="0800"/>
    <s v=""/>
    <d v="2025-04-20T00:00:00"/>
    <m/>
    <m/>
    <m/>
    <s v="40545939"/>
    <s v="אריסטוקרט פבריק בע&quot;מ"/>
    <s v="514678465"/>
    <s v="3"/>
    <n v="607.70000000000005"/>
    <s v="ILS"/>
    <n v="607.70000000000005"/>
    <n v="100"/>
    <n v="607.70000000000005"/>
    <n v="607.70000000000005"/>
    <n v="0"/>
    <s v=""/>
    <x v="1920"/>
    <s v=""/>
    <n v="0"/>
    <s v="@FM@"/>
    <s v="23"/>
    <s v="57"/>
    <s v="311227151"/>
    <s v=""/>
    <s v="לילית ביטון"/>
    <n v="0"/>
    <d v="2025-04-20T00:00:00"/>
    <d v="2025-12-31T00:00:00"/>
    <n v="8"/>
    <n v="3"/>
    <n v="4"/>
    <n v="100"/>
    <n v="0.375"/>
    <x v="2"/>
    <x v="1"/>
  </r>
  <r>
    <m/>
    <m/>
    <x v="2126"/>
    <x v="0"/>
    <s v="0800"/>
    <s v=""/>
    <d v="2025-04-20T00:00:00"/>
    <m/>
    <m/>
    <m/>
    <s v="40001103"/>
    <s v="קרביץ )4791( בעמ"/>
    <s v="510674039"/>
    <s v="3"/>
    <n v="1470.92"/>
    <s v="ILS"/>
    <n v="1470.92"/>
    <n v="0"/>
    <n v="0"/>
    <n v="0"/>
    <n v="1521.33"/>
    <s v=""/>
    <x v="1811"/>
    <s v="X"/>
    <n v="0"/>
    <s v="@FM@"/>
    <s v="07"/>
    <s v=""/>
    <s v="311227151"/>
    <s v=""/>
    <s v="רונן צור"/>
    <n v="1470.92"/>
    <d v="2025-04-20T00:00:00"/>
    <d v="2025-12-31T00:00:00"/>
    <n v="8"/>
    <n v="3"/>
    <n v="4"/>
    <n v="0"/>
    <n v="0.375"/>
    <x v="2"/>
    <x v="1"/>
  </r>
  <r>
    <m/>
    <m/>
    <x v="2127"/>
    <x v="0"/>
    <s v="0800"/>
    <s v=""/>
    <d v="2025-04-20T00:00:00"/>
    <m/>
    <m/>
    <m/>
    <s v="40001103"/>
    <s v="קרביץ )4791( בעמ"/>
    <s v="510674039"/>
    <s v="3"/>
    <n v="2949.16"/>
    <s v="ILS"/>
    <n v="2949.16"/>
    <n v="0"/>
    <n v="0"/>
    <n v="0"/>
    <n v="3049.63"/>
    <s v=""/>
    <x v="1921"/>
    <s v="X"/>
    <n v="0"/>
    <s v="@FM@"/>
    <s v="07"/>
    <s v=""/>
    <s v="311227151"/>
    <s v=""/>
    <s v="לילית ביטון"/>
    <n v="2949.16"/>
    <d v="2025-04-20T00:00:00"/>
    <d v="2025-12-31T00:00:00"/>
    <n v="8"/>
    <n v="3"/>
    <n v="4"/>
    <n v="0"/>
    <n v="0.375"/>
    <x v="2"/>
    <x v="1"/>
  </r>
  <r>
    <m/>
    <m/>
    <x v="2128"/>
    <x v="2"/>
    <s v="0800"/>
    <s v=""/>
    <d v="2025-04-20T00:00:00"/>
    <m/>
    <m/>
    <m/>
    <s v="40007173"/>
    <s v="דיאלוג - יעוץ ארגוני, מחקר והדרכה ב"/>
    <s v="512719709"/>
    <s v="3"/>
    <n v="4999.99"/>
    <s v="ILS"/>
    <n v="4999.99"/>
    <n v="100"/>
    <n v="4999.99"/>
    <n v="4999.99"/>
    <n v="0"/>
    <s v=""/>
    <x v="1922"/>
    <s v=""/>
    <n v="0"/>
    <s v="@FM@"/>
    <s v="23"/>
    <s v="57"/>
    <s v="311227151"/>
    <s v=""/>
    <s v="לילית ביטון"/>
    <n v="0"/>
    <d v="2025-04-20T00:00:00"/>
    <d v="2025-12-31T00:00:00"/>
    <n v="8"/>
    <n v="3"/>
    <n v="4"/>
    <n v="100"/>
    <n v="0.375"/>
    <x v="2"/>
    <x v="1"/>
  </r>
  <r>
    <m/>
    <m/>
    <x v="2129"/>
    <x v="2"/>
    <s v="0800"/>
    <s v=""/>
    <d v="2025-04-21T00:00:00"/>
    <m/>
    <m/>
    <m/>
    <s v="10000020"/>
    <s v="משרד ראש הממשלה"/>
    <s v=""/>
    <s v="3"/>
    <n v="12720"/>
    <s v="ILS"/>
    <n v="12720"/>
    <n v="0"/>
    <n v="0"/>
    <n v="0"/>
    <n v="12720"/>
    <s v=""/>
    <x v="1923"/>
    <s v=""/>
    <n v="0"/>
    <s v="@FM@"/>
    <s v="85"/>
    <s v=""/>
    <s v="311227151"/>
    <s v=""/>
    <s v="רונן צור"/>
    <n v="12720"/>
    <d v="2025-04-21T00:00:00"/>
    <d v="2025-12-31T00:00:00"/>
    <n v="8"/>
    <n v="3"/>
    <n v="4"/>
    <n v="0"/>
    <n v="0.375"/>
    <x v="2"/>
    <x v="1"/>
  </r>
  <r>
    <m/>
    <m/>
    <x v="2130"/>
    <x v="2"/>
    <s v="0800"/>
    <s v=""/>
    <d v="2025-04-21T00:00:00"/>
    <m/>
    <m/>
    <m/>
    <s v="41189395"/>
    <s v="חכם שושנה"/>
    <s v="037310380"/>
    <s v="3"/>
    <n v="998"/>
    <s v="ILS"/>
    <n v="998"/>
    <n v="0"/>
    <n v="0"/>
    <n v="0"/>
    <n v="998"/>
    <s v=""/>
    <x v="1924"/>
    <s v=""/>
    <n v="0"/>
    <s v="@FM@"/>
    <s v="23"/>
    <s v="57"/>
    <s v="311227151"/>
    <s v=""/>
    <s v="יאיר אבוחצירה"/>
    <n v="998"/>
    <d v="2025-04-21T00:00:00"/>
    <d v="2025-12-31T00:00:00"/>
    <n v="8"/>
    <n v="3"/>
    <n v="4"/>
    <n v="0"/>
    <n v="0.375"/>
    <x v="2"/>
    <x v="1"/>
  </r>
  <r>
    <m/>
    <m/>
    <x v="2131"/>
    <x v="0"/>
    <s v="0800"/>
    <s v=""/>
    <d v="2025-04-21T00:00:00"/>
    <m/>
    <m/>
    <m/>
    <s v="40015936"/>
    <s v="יניר מערכות בע&quot;מ"/>
    <s v="511732893"/>
    <s v="3"/>
    <n v="16814.53"/>
    <s v="ILS"/>
    <n v="16814.53"/>
    <n v="0"/>
    <n v="0"/>
    <n v="0"/>
    <n v="16508.439999999999"/>
    <s v=""/>
    <x v="1925"/>
    <s v="X"/>
    <n v="0"/>
    <s v="@FM@"/>
    <s v="07"/>
    <s v=""/>
    <s v="311227151"/>
    <s v=""/>
    <s v="גלי דוגמא"/>
    <n v="16814.53"/>
    <d v="2025-04-21T00:00:00"/>
    <d v="2025-12-31T00:00:00"/>
    <n v="8"/>
    <n v="3"/>
    <n v="4"/>
    <n v="0"/>
    <n v="0.375"/>
    <x v="2"/>
    <x v="1"/>
  </r>
  <r>
    <m/>
    <m/>
    <x v="2132"/>
    <x v="0"/>
    <s v="0800"/>
    <s v=""/>
    <d v="2025-05-04T00:00:00"/>
    <m/>
    <m/>
    <m/>
    <s v="40001103"/>
    <s v="קרביץ )4791( בעמ"/>
    <s v="510674039"/>
    <s v="3"/>
    <n v="37028.400000000001"/>
    <s v="ILS"/>
    <n v="37028.400000000001"/>
    <n v="0"/>
    <n v="0"/>
    <n v="0"/>
    <n v="38296.99"/>
    <s v=""/>
    <x v="1926"/>
    <s v="X"/>
    <n v="0"/>
    <s v="@FM@"/>
    <s v="07"/>
    <s v=""/>
    <s v="311227151"/>
    <s v=""/>
    <s v="יאיר אבוחצירה"/>
    <n v="37028.400000000001"/>
    <d v="2025-05-04T00:00:00"/>
    <d v="2025-12-31T00:00:00"/>
    <n v="7"/>
    <n v="3"/>
    <n v="4"/>
    <n v="0"/>
    <n v="0.42857142857142855"/>
    <x v="2"/>
    <x v="1"/>
  </r>
  <r>
    <m/>
    <m/>
    <x v="2133"/>
    <x v="2"/>
    <s v="0800"/>
    <s v=""/>
    <d v="2025-05-04T00:00:00"/>
    <m/>
    <m/>
    <m/>
    <s v="42067125"/>
    <s v="גיא תרב ובר בע&quot;מ"/>
    <s v="515364131"/>
    <s v="3"/>
    <n v="2500"/>
    <s v="ILS"/>
    <n v="2500"/>
    <n v="0"/>
    <n v="0"/>
    <n v="0"/>
    <n v="2500"/>
    <s v=""/>
    <x v="1927"/>
    <s v=""/>
    <n v="0"/>
    <s v="@FM@"/>
    <s v="23"/>
    <s v="57"/>
    <s v="311227151"/>
    <s v=""/>
    <s v="יאיר אבוחצירה"/>
    <n v="2500"/>
    <d v="2025-05-04T00:00:00"/>
    <d v="2025-12-31T00:00:00"/>
    <n v="7"/>
    <n v="3"/>
    <n v="4"/>
    <n v="0"/>
    <n v="0.42857142857142855"/>
    <x v="2"/>
    <x v="1"/>
  </r>
  <r>
    <m/>
    <m/>
    <x v="2134"/>
    <x v="0"/>
    <s v="0800"/>
    <s v=""/>
    <d v="2025-05-04T00:00:00"/>
    <m/>
    <m/>
    <m/>
    <s v="40214002"/>
    <s v="יצחקוב אבי"/>
    <s v="016911612"/>
    <s v="3"/>
    <n v="1003"/>
    <s v="ILS"/>
    <n v="1003"/>
    <n v="0"/>
    <n v="0"/>
    <n v="0"/>
    <n v="1003"/>
    <s v=""/>
    <x v="1928"/>
    <s v=""/>
    <n v="0"/>
    <s v="@FM@"/>
    <s v="23"/>
    <s v="57"/>
    <s v="311227151"/>
    <s v=""/>
    <s v="ז'אנה דיק"/>
    <n v="1003"/>
    <d v="2025-05-04T00:00:00"/>
    <d v="2025-12-31T00:00:00"/>
    <n v="7"/>
    <n v="3"/>
    <n v="4"/>
    <n v="0"/>
    <n v="0.42857142857142855"/>
    <x v="2"/>
    <x v="1"/>
  </r>
  <r>
    <m/>
    <m/>
    <x v="2135"/>
    <x v="0"/>
    <s v="0800"/>
    <s v=""/>
    <d v="2025-05-04T00:00:00"/>
    <m/>
    <m/>
    <m/>
    <s v="40214002"/>
    <s v="יצחקוב אבי"/>
    <s v="016911612"/>
    <s v="3"/>
    <n v="472"/>
    <s v="ILS"/>
    <n v="472"/>
    <n v="0"/>
    <n v="0"/>
    <n v="0"/>
    <n v="472"/>
    <s v=""/>
    <x v="1929"/>
    <s v=""/>
    <n v="0"/>
    <s v="@FM@"/>
    <s v="23"/>
    <s v="57"/>
    <s v="311227151"/>
    <s v=""/>
    <s v="אפרת מצליח"/>
    <n v="472"/>
    <d v="2025-05-04T00:00:00"/>
    <d v="2025-12-31T00:00:00"/>
    <n v="7"/>
    <n v="3"/>
    <n v="4"/>
    <n v="0"/>
    <n v="0.42857142857142855"/>
    <x v="2"/>
    <x v="1"/>
  </r>
  <r>
    <m/>
    <m/>
    <x v="2136"/>
    <x v="0"/>
    <s v="0800"/>
    <s v=""/>
    <d v="2025-05-04T00:00:00"/>
    <m/>
    <m/>
    <m/>
    <s v="40001103"/>
    <s v="קרביץ )4791( בעמ"/>
    <s v="510674039"/>
    <s v="3"/>
    <n v="1389.03"/>
    <s v="ILS"/>
    <n v="1389.03"/>
    <n v="94.27"/>
    <n v="1309.3800000000001"/>
    <n v="1309.3900000000001"/>
    <n v="82.38"/>
    <s v=""/>
    <x v="1930"/>
    <s v="X"/>
    <n v="0"/>
    <s v="@FM@"/>
    <s v="07"/>
    <s v=""/>
    <s v="311227151"/>
    <s v=""/>
    <s v="לינוי טרכטנברג"/>
    <n v="79.650000000000006"/>
    <d v="2025-05-04T00:00:00"/>
    <d v="2025-12-31T00:00:00"/>
    <n v="7"/>
    <n v="3"/>
    <n v="4"/>
    <n v="94.27"/>
    <n v="0.42857142857142855"/>
    <x v="2"/>
    <x v="1"/>
  </r>
  <r>
    <m/>
    <m/>
    <x v="2137"/>
    <x v="0"/>
    <s v="0800"/>
    <s v=""/>
    <d v="2025-05-04T00:00:00"/>
    <m/>
    <m/>
    <m/>
    <s v="40001575"/>
    <s v="קולמוס ביט (2002)  בע&quot;מ"/>
    <s v="513325472"/>
    <s v="3"/>
    <n v="2046.43"/>
    <s v="ILS"/>
    <n v="2046.43"/>
    <n v="103.61"/>
    <n v="2046.43"/>
    <n v="2227.52"/>
    <n v="0"/>
    <s v=""/>
    <x v="1931"/>
    <s v="X"/>
    <n v="0"/>
    <s v="@FM@"/>
    <s v="07"/>
    <s v=""/>
    <s v="311227151"/>
    <s v=""/>
    <s v="לינוי טרכטנברג"/>
    <n v="0"/>
    <d v="2025-05-04T00:00:00"/>
    <d v="2025-12-31T00:00:00"/>
    <n v="7"/>
    <n v="3"/>
    <n v="4"/>
    <n v="103.61"/>
    <n v="0.42857142857142855"/>
    <x v="2"/>
    <x v="1"/>
  </r>
  <r>
    <m/>
    <m/>
    <x v="2138"/>
    <x v="0"/>
    <s v="0800"/>
    <s v=""/>
    <d v="2025-05-04T00:00:00"/>
    <m/>
    <m/>
    <m/>
    <s v="40001575"/>
    <s v="קולמוס ביט (2002)  בע&quot;מ"/>
    <s v="513325472"/>
    <s v="3"/>
    <n v="3221"/>
    <s v="ILS"/>
    <n v="3221"/>
    <n v="0"/>
    <n v="0"/>
    <n v="0"/>
    <n v="933.4"/>
    <s v=""/>
    <x v="1932"/>
    <s v="X"/>
    <n v="0"/>
    <s v="@FM@"/>
    <s v="07"/>
    <s v=""/>
    <s v="311227151"/>
    <s v=""/>
    <s v=""/>
    <n v="888.48"/>
    <d v="2025-05-04T00:00:00"/>
    <d v="2025-12-31T00:00:00"/>
    <n v="7"/>
    <n v="3"/>
    <n v="4"/>
    <n v="0"/>
    <n v="0.42857142857142855"/>
    <x v="2"/>
    <x v="1"/>
  </r>
  <r>
    <m/>
    <m/>
    <x v="2139"/>
    <x v="0"/>
    <s v="0800"/>
    <s v=""/>
    <d v="2025-05-04T00:00:00"/>
    <m/>
    <m/>
    <m/>
    <s v="40001103"/>
    <s v="קרביץ )4791( בעמ"/>
    <s v="510674039"/>
    <s v="3"/>
    <n v="26879.1"/>
    <s v="ILS"/>
    <n v="26879.1"/>
    <n v="0"/>
    <n v="0"/>
    <n v="0"/>
    <n v="27799.97"/>
    <s v=""/>
    <x v="1933"/>
    <s v="X"/>
    <n v="0"/>
    <s v="@FM@"/>
    <s v="07"/>
    <s v=""/>
    <s v="311227151"/>
    <s v=""/>
    <s v="יאיר אבוחצירה"/>
    <n v="26879.1"/>
    <d v="2025-05-04T00:00:00"/>
    <d v="2025-12-31T00:00:00"/>
    <n v="7"/>
    <n v="3"/>
    <n v="4"/>
    <n v="0"/>
    <n v="0.42857142857142855"/>
    <x v="2"/>
    <x v="1"/>
  </r>
  <r>
    <m/>
    <m/>
    <x v="2140"/>
    <x v="0"/>
    <s v="0800"/>
    <s v=""/>
    <d v="2025-05-04T00:00:00"/>
    <m/>
    <m/>
    <m/>
    <s v="41045408"/>
    <s v="פז גלית"/>
    <s v="033642893"/>
    <s v="3"/>
    <n v="859.04"/>
    <s v="ILS"/>
    <n v="859.04"/>
    <n v="0"/>
    <n v="0"/>
    <n v="0"/>
    <n v="859.04"/>
    <s v=""/>
    <x v="1934"/>
    <s v=""/>
    <n v="0"/>
    <s v="@FM@"/>
    <s v="23"/>
    <s v="57"/>
    <s v="311227151"/>
    <s v=""/>
    <s v="קרן דהן"/>
    <n v="859.04"/>
    <d v="2025-05-04T00:00:00"/>
    <d v="2025-12-31T00:00:00"/>
    <n v="7"/>
    <n v="3"/>
    <n v="4"/>
    <n v="0"/>
    <n v="0.42857142857142855"/>
    <x v="2"/>
    <x v="1"/>
  </r>
  <r>
    <m/>
    <m/>
    <x v="2141"/>
    <x v="0"/>
    <s v="0800"/>
    <s v=""/>
    <d v="2025-05-08T00:00:00"/>
    <m/>
    <m/>
    <m/>
    <s v="40001103"/>
    <s v="קרביץ )4791( בעמ"/>
    <s v="510674039"/>
    <s v="3"/>
    <n v="5436.11"/>
    <s v="ILS"/>
    <n v="5436.11"/>
    <n v="97.26"/>
    <n v="5287.43"/>
    <n v="5287.41"/>
    <n v="153.77000000000001"/>
    <s v=""/>
    <x v="1910"/>
    <s v="X"/>
    <n v="0"/>
    <s v="@FM@"/>
    <s v="07"/>
    <s v=""/>
    <s v="311227151"/>
    <s v=""/>
    <s v="שוהם יוגב - סנדלר"/>
    <n v="148.68"/>
    <d v="2025-05-08T00:00:00"/>
    <d v="2025-12-31T00:00:00"/>
    <n v="7"/>
    <n v="2"/>
    <n v="4"/>
    <n v="97.26"/>
    <n v="0.2857142857142857"/>
    <x v="2"/>
    <x v="1"/>
  </r>
  <r>
    <m/>
    <m/>
    <x v="2142"/>
    <x v="2"/>
    <s v="0800"/>
    <s v=""/>
    <d v="2025-05-04T00:00:00"/>
    <m/>
    <m/>
    <m/>
    <s v="41120048"/>
    <s v="חשמל ישיר ירושלים בע&quot;מ"/>
    <s v="515156859"/>
    <s v="3"/>
    <n v="609.47"/>
    <s v="ILS"/>
    <n v="609.47"/>
    <n v="0"/>
    <n v="0"/>
    <n v="0"/>
    <n v="609.47"/>
    <s v=""/>
    <x v="1935"/>
    <s v=""/>
    <n v="0"/>
    <s v="@FM@"/>
    <s v="23"/>
    <s v="57"/>
    <s v="311227151"/>
    <s v=""/>
    <s v="יאיר אבוחצירה"/>
    <n v="609.47"/>
    <d v="2025-05-04T00:00:00"/>
    <d v="2025-12-31T00:00:00"/>
    <n v="7"/>
    <n v="3"/>
    <n v="4"/>
    <n v="0"/>
    <n v="0.42857142857142855"/>
    <x v="2"/>
    <x v="1"/>
  </r>
  <r>
    <m/>
    <m/>
    <x v="2143"/>
    <x v="0"/>
    <s v="0800"/>
    <s v=""/>
    <d v="2025-05-05T00:00:00"/>
    <m/>
    <m/>
    <m/>
    <s v="40001575"/>
    <s v="קולמוס ביט (2002)  בע&quot;מ"/>
    <s v="513325472"/>
    <s v="3"/>
    <n v="2101.89"/>
    <s v="ILS"/>
    <n v="2101.89"/>
    <n v="100.05"/>
    <n v="2101.89"/>
    <n v="2180.5700000000002"/>
    <n v="0"/>
    <s v=""/>
    <x v="1859"/>
    <s v="X"/>
    <n v="0"/>
    <s v="@FM@"/>
    <s v="07"/>
    <s v=""/>
    <s v="311227151"/>
    <s v=""/>
    <s v="תמר בוקשפן"/>
    <n v="0"/>
    <d v="2025-05-05T00:00:00"/>
    <d v="2025-12-31T00:00:00"/>
    <n v="7"/>
    <n v="2"/>
    <n v="4"/>
    <n v="100.05"/>
    <n v="0.2857142857142857"/>
    <x v="2"/>
    <x v="1"/>
  </r>
  <r>
    <m/>
    <m/>
    <x v="2144"/>
    <x v="0"/>
    <s v="0800"/>
    <s v=""/>
    <d v="2025-05-05T00:00:00"/>
    <m/>
    <m/>
    <m/>
    <s v="40001575"/>
    <s v="קולמוס ביט (2002)  בע&quot;מ"/>
    <s v="513325472"/>
    <s v="3"/>
    <n v="2819.21"/>
    <s v="ILS"/>
    <n v="2819.21"/>
    <n v="0"/>
    <n v="0"/>
    <n v="0"/>
    <n v="978.55"/>
    <s v=""/>
    <x v="1936"/>
    <s v="X"/>
    <n v="0"/>
    <s v="@FM@"/>
    <s v="07"/>
    <s v=""/>
    <s v="311227151"/>
    <s v=""/>
    <s v="נוית רחל ישראלי"/>
    <n v="931.45"/>
    <d v="2025-05-05T00:00:00"/>
    <d v="2025-12-31T00:00:00"/>
    <n v="7"/>
    <n v="2"/>
    <n v="4"/>
    <n v="0"/>
    <n v="0.2857142857142857"/>
    <x v="2"/>
    <x v="1"/>
  </r>
  <r>
    <m/>
    <m/>
    <x v="2145"/>
    <x v="0"/>
    <s v="0800"/>
    <s v=""/>
    <d v="2025-05-05T00:00:00"/>
    <m/>
    <m/>
    <m/>
    <s v="40001575"/>
    <s v="קולמוס ביט (2002)  בע&quot;מ"/>
    <s v="513325472"/>
    <s v="3"/>
    <n v="43777.01"/>
    <s v="ILS"/>
    <n v="43777.01"/>
    <n v="0"/>
    <n v="0"/>
    <n v="0"/>
    <n v="31628.99"/>
    <s v=""/>
    <x v="1865"/>
    <s v="X"/>
    <n v="0"/>
    <s v="@FM@"/>
    <s v="07"/>
    <s v=""/>
    <s v="311227151"/>
    <s v=""/>
    <s v="יאיר אבוחצירה"/>
    <n v="43777.01"/>
    <d v="2025-05-05T00:00:00"/>
    <d v="2025-12-31T00:00:00"/>
    <n v="7"/>
    <n v="2"/>
    <n v="4"/>
    <n v="0"/>
    <n v="0.2857142857142857"/>
    <x v="2"/>
    <x v="1"/>
  </r>
  <r>
    <m/>
    <m/>
    <x v="2146"/>
    <x v="0"/>
    <s v="0800"/>
    <s v=""/>
    <d v="2025-05-05T00:00:00"/>
    <m/>
    <m/>
    <m/>
    <s v="40001575"/>
    <s v="קולמוס ביט (2002)  בע&quot;מ"/>
    <s v="513325472"/>
    <s v="3"/>
    <n v="2513.81"/>
    <s v="ILS"/>
    <n v="2513.81"/>
    <n v="96.37"/>
    <n v="2513.81"/>
    <n v="2675.92"/>
    <n v="0"/>
    <s v=""/>
    <x v="1937"/>
    <s v="X"/>
    <n v="0"/>
    <s v="@FM@"/>
    <s v="07"/>
    <s v=""/>
    <s v="311227151"/>
    <s v=""/>
    <s v="תמר בוקשפן"/>
    <n v="0"/>
    <d v="2025-05-05T00:00:00"/>
    <d v="2025-12-31T00:00:00"/>
    <n v="7"/>
    <n v="2"/>
    <n v="4"/>
    <n v="96.37"/>
    <n v="0.2857142857142857"/>
    <x v="2"/>
    <x v="1"/>
  </r>
  <r>
    <m/>
    <m/>
    <x v="2147"/>
    <x v="2"/>
    <s v="0800"/>
    <s v=""/>
    <d v="2025-05-05T00:00:00"/>
    <m/>
    <m/>
    <m/>
    <s v="40001575"/>
    <s v="קולמוס ביט (2002)  בע&quot;מ"/>
    <s v="513325472"/>
    <s v="3"/>
    <n v="1405.48"/>
    <s v="ILS"/>
    <n v="1405.48"/>
    <n v="0"/>
    <n v="0"/>
    <n v="0"/>
    <n v="1080.08"/>
    <s v=""/>
    <x v="1938"/>
    <s v="X"/>
    <n v="0"/>
    <s v="@FM@"/>
    <s v="07"/>
    <s v=""/>
    <s v="311227151"/>
    <s v=""/>
    <s v="לינוי טרכטנברג"/>
    <n v="1405.48"/>
    <d v="2025-05-05T00:00:00"/>
    <d v="2025-12-31T00:00:00"/>
    <n v="7"/>
    <n v="2"/>
    <n v="4"/>
    <n v="0"/>
    <n v="0.2857142857142857"/>
    <x v="2"/>
    <x v="1"/>
  </r>
  <r>
    <m/>
    <m/>
    <x v="2148"/>
    <x v="0"/>
    <s v="0800"/>
    <s v=""/>
    <d v="2025-05-14T00:00:00"/>
    <m/>
    <m/>
    <m/>
    <s v="40001103"/>
    <s v="קרביץ )4791( בעמ"/>
    <s v="510674039"/>
    <s v=""/>
    <n v="2622.44"/>
    <s v="ILS"/>
    <n v="2622.44"/>
    <n v="0"/>
    <n v="0"/>
    <n v="0"/>
    <n v="0"/>
    <s v="X"/>
    <x v="1939"/>
    <s v="X"/>
    <n v="0"/>
    <s v="@FM@"/>
    <s v="07"/>
    <s v=""/>
    <s v="311227151"/>
    <s v=""/>
    <s v="לינוי טרכטנברג"/>
    <n v="2622.44"/>
    <d v="2025-05-14T00:00:00"/>
    <d v="2025-12-31T00:00:00"/>
    <n v="7"/>
    <n v="2"/>
    <n v="4"/>
    <n v="0"/>
    <n v="0.2857142857142857"/>
    <x v="2"/>
    <x v="1"/>
  </r>
  <r>
    <m/>
    <m/>
    <x v="2149"/>
    <x v="0"/>
    <s v="0800"/>
    <s v=""/>
    <d v="2025-05-05T00:00:00"/>
    <m/>
    <m/>
    <m/>
    <s v="10000173"/>
    <s v="המדפיס הממשלתי"/>
    <s v=""/>
    <s v="3"/>
    <n v="1145"/>
    <s v="ILS"/>
    <n v="1145"/>
    <n v="0"/>
    <n v="0"/>
    <n v="0"/>
    <n v="1145"/>
    <s v=""/>
    <x v="1940"/>
    <s v=""/>
    <n v="0"/>
    <s v="@FM@"/>
    <s v="85"/>
    <s v=""/>
    <s v="311227151"/>
    <s v=""/>
    <s v="קרן דהן"/>
    <n v="1145"/>
    <d v="2025-05-05T00:00:00"/>
    <d v="2025-12-31T00:00:00"/>
    <n v="7"/>
    <n v="2"/>
    <n v="4"/>
    <n v="0"/>
    <n v="0.2857142857142857"/>
    <x v="2"/>
    <x v="1"/>
  </r>
  <r>
    <m/>
    <m/>
    <x v="2150"/>
    <x v="0"/>
    <s v="0800"/>
    <s v=""/>
    <d v="2025-05-05T00:00:00"/>
    <m/>
    <m/>
    <m/>
    <s v="40001103"/>
    <s v="קרביץ )4791( בעמ"/>
    <s v="510674039"/>
    <s v="3"/>
    <n v="1738.09"/>
    <s v="ILS"/>
    <n v="1738.09"/>
    <n v="0"/>
    <n v="0"/>
    <n v="0"/>
    <n v="1797.65"/>
    <s v=""/>
    <x v="1941"/>
    <s v="X"/>
    <n v="0"/>
    <s v="@FM@"/>
    <s v="07"/>
    <s v=""/>
    <s v="311227151"/>
    <s v=""/>
    <s v="לילית ביטון"/>
    <n v="1738.09"/>
    <d v="2025-05-05T00:00:00"/>
    <d v="2025-12-31T00:00:00"/>
    <n v="7"/>
    <n v="2"/>
    <n v="4"/>
    <n v="0"/>
    <n v="0.2857142857142857"/>
    <x v="2"/>
    <x v="1"/>
  </r>
  <r>
    <m/>
    <m/>
    <x v="2151"/>
    <x v="2"/>
    <s v="0800"/>
    <s v=""/>
    <d v="2025-05-05T00:00:00"/>
    <d v="2024-09-01T00:00:00"/>
    <d v="2025-12-31T00:00:00"/>
    <m/>
    <s v="40009399"/>
    <s v="חברת גב-ים לקרקעות בע&quot;מ"/>
    <s v="520001736"/>
    <s v="3"/>
    <n v="151282.04999999999"/>
    <s v="ILS"/>
    <n v="151282.04999999999"/>
    <n v="0"/>
    <n v="0"/>
    <n v="0"/>
    <n v="151282.04999999999"/>
    <s v=""/>
    <x v="1942"/>
    <s v=""/>
    <n v="0"/>
    <s v="@FM@"/>
    <s v="23"/>
    <s v="01"/>
    <s v="311227151"/>
    <s v=""/>
    <s v="עוזי נעים"/>
    <n v="151282.04999999999"/>
    <d v="2024-09-01T00:00:00"/>
    <d v="2025-12-31T00:00:00"/>
    <n v="15"/>
    <n v="11"/>
    <n v="4"/>
    <n v="0"/>
    <n v="0.73333333333333328"/>
    <x v="0"/>
    <x v="1"/>
  </r>
  <r>
    <m/>
    <m/>
    <x v="2152"/>
    <x v="0"/>
    <s v="0800"/>
    <s v=""/>
    <d v="2025-05-11T00:00:00"/>
    <m/>
    <m/>
    <m/>
    <s v="40001103"/>
    <s v="קרביץ )4791( בעמ"/>
    <s v="510674039"/>
    <s v="3"/>
    <n v="3085.7"/>
    <s v="ILS"/>
    <n v="3085.7"/>
    <n v="100"/>
    <n v="3085.7"/>
    <n v="3085.7"/>
    <n v="0"/>
    <s v=""/>
    <x v="1943"/>
    <s v="X"/>
    <n v="0"/>
    <s v="@FM@"/>
    <s v="07"/>
    <s v=""/>
    <s v="311227151"/>
    <s v=""/>
    <s v="לילית ביטון"/>
    <n v="0"/>
    <d v="2025-05-11T00:00:00"/>
    <d v="2025-12-31T00:00:00"/>
    <n v="7"/>
    <n v="2"/>
    <n v="4"/>
    <n v="100"/>
    <n v="0.2857142857142857"/>
    <x v="2"/>
    <x v="1"/>
  </r>
  <r>
    <m/>
    <m/>
    <x v="2153"/>
    <x v="0"/>
    <s v="0800"/>
    <s v=""/>
    <d v="2025-05-12T00:00:00"/>
    <m/>
    <m/>
    <m/>
    <s v="40001212"/>
    <s v="שחר - מוצרי נייר בע&quot;מ"/>
    <s v="511219933"/>
    <s v="3"/>
    <n v="95155.199999999997"/>
    <s v="ILS"/>
    <n v="95155.199999999997"/>
    <n v="0"/>
    <n v="0"/>
    <n v="0"/>
    <n v="96980.479999999996"/>
    <s v=""/>
    <x v="1900"/>
    <s v="X"/>
    <n v="0"/>
    <s v="@FM@"/>
    <s v="07"/>
    <s v=""/>
    <s v="311227151"/>
    <s v=""/>
    <s v="יאיר אבוחצירה"/>
    <n v="95155.199999999997"/>
    <d v="2025-05-12T00:00:00"/>
    <d v="2025-12-31T00:00:00"/>
    <n v="7"/>
    <n v="2"/>
    <n v="4"/>
    <n v="0"/>
    <n v="0.2857142857142857"/>
    <x v="2"/>
    <x v="1"/>
  </r>
  <r>
    <m/>
    <m/>
    <x v="2154"/>
    <x v="0"/>
    <s v="0800"/>
    <s v=""/>
    <d v="2025-05-12T00:00:00"/>
    <m/>
    <m/>
    <m/>
    <s v="40015936"/>
    <s v="יניר מערכות בע&quot;מ"/>
    <s v="511732893"/>
    <s v="3"/>
    <n v="4037.06"/>
    <s v="ILS"/>
    <n v="4037.06"/>
    <n v="0"/>
    <n v="0"/>
    <n v="0"/>
    <n v="4087.1"/>
    <s v=""/>
    <x v="1909"/>
    <s v="X"/>
    <n v="0"/>
    <s v="@FM@"/>
    <s v="07"/>
    <s v=""/>
    <s v="311227151"/>
    <s v=""/>
    <s v="גלי דוגמא"/>
    <n v="4037.06"/>
    <d v="2025-05-12T00:00:00"/>
    <d v="2025-12-31T00:00:00"/>
    <n v="7"/>
    <n v="2"/>
    <n v="4"/>
    <n v="0"/>
    <n v="0.2857142857142857"/>
    <x v="2"/>
    <x v="1"/>
  </r>
  <r>
    <m/>
    <m/>
    <x v="2155"/>
    <x v="0"/>
    <s v="0800"/>
    <s v=""/>
    <d v="2025-05-12T00:00:00"/>
    <m/>
    <m/>
    <m/>
    <s v="40001575"/>
    <s v="קולמוס ביט (2002)  בע&quot;מ"/>
    <s v="513325472"/>
    <s v="3"/>
    <n v="1224.52"/>
    <s v="ILS"/>
    <n v="1224.52"/>
    <n v="0"/>
    <n v="0"/>
    <n v="0"/>
    <n v="1144.97"/>
    <s v=""/>
    <x v="1944"/>
    <s v="X"/>
    <n v="0"/>
    <s v="@FM@"/>
    <s v="07"/>
    <s v=""/>
    <s v="311227151"/>
    <s v=""/>
    <s v="לינוי טרכטנברג"/>
    <n v="1224.52"/>
    <d v="2025-05-12T00:00:00"/>
    <d v="2025-12-31T00:00:00"/>
    <n v="7"/>
    <n v="2"/>
    <n v="4"/>
    <n v="0"/>
    <n v="0.2857142857142857"/>
    <x v="2"/>
    <x v="1"/>
  </r>
  <r>
    <m/>
    <m/>
    <x v="2156"/>
    <x v="2"/>
    <s v="0800"/>
    <s v=""/>
    <d v="2025-05-12T00:00:00"/>
    <m/>
    <m/>
    <m/>
    <s v="42832440"/>
    <s v="שגב ניר-יעקב"/>
    <s v="062880117"/>
    <s v="3"/>
    <n v="2088.6"/>
    <s v="ILS"/>
    <n v="2088.6"/>
    <n v="0"/>
    <n v="0"/>
    <n v="0"/>
    <n v="2088.6"/>
    <s v=""/>
    <x v="1945"/>
    <s v=""/>
    <n v="0"/>
    <s v="@FM@"/>
    <s v="23"/>
    <s v="57"/>
    <s v="311227151"/>
    <s v=""/>
    <s v="יאיר אבוחצירה"/>
    <n v="2088.6"/>
    <d v="2025-05-12T00:00:00"/>
    <d v="2025-12-31T00:00:00"/>
    <n v="7"/>
    <n v="2"/>
    <n v="4"/>
    <n v="0"/>
    <n v="0.2857142857142857"/>
    <x v="2"/>
    <x v="1"/>
  </r>
  <r>
    <m/>
    <m/>
    <x v="2157"/>
    <x v="2"/>
    <s v="0800"/>
    <s v=""/>
    <d v="2025-05-26T00:00:00"/>
    <m/>
    <m/>
    <m/>
    <s v="41529115"/>
    <s v="וויקו פתרונות בע&quot;מ"/>
    <s v="515642312"/>
    <s v="3"/>
    <n v="141600"/>
    <s v="ILS"/>
    <n v="141600"/>
    <n v="100"/>
    <n v="141600"/>
    <n v="141600"/>
    <n v="0"/>
    <s v=""/>
    <x v="1946"/>
    <s v=""/>
    <n v="0"/>
    <s v="@FM@"/>
    <s v="23"/>
    <s v="01"/>
    <s v="311227151"/>
    <s v=""/>
    <s v="שירן מזרחי"/>
    <n v="0"/>
    <d v="2025-05-26T00:00:00"/>
    <d v="2025-12-31T00:00:00"/>
    <n v="7"/>
    <n v="2"/>
    <n v="4"/>
    <n v="100"/>
    <n v="0.2857142857142857"/>
    <x v="2"/>
    <x v="1"/>
  </r>
  <r>
    <m/>
    <m/>
    <x v="2158"/>
    <x v="0"/>
    <s v="0800"/>
    <s v=""/>
    <d v="2025-05-12T00:00:00"/>
    <m/>
    <m/>
    <m/>
    <s v="40003692"/>
    <s v="טופ-ליין יבוא ושיווק רהיטים בע&quot;מ"/>
    <s v="511613564"/>
    <s v="3"/>
    <n v="2097.4499999999998"/>
    <s v="ILS"/>
    <n v="2097.4499999999998"/>
    <n v="100"/>
    <n v="2097.4499999999998"/>
    <n v="2250.48"/>
    <n v="0"/>
    <s v=""/>
    <x v="1947"/>
    <s v="X"/>
    <n v="0"/>
    <s v="@FM@"/>
    <s v="07"/>
    <s v=""/>
    <s v="311227151"/>
    <s v=""/>
    <s v="רונן צור"/>
    <n v="0"/>
    <d v="2025-05-12T00:00:00"/>
    <d v="2025-12-31T00:00:00"/>
    <n v="7"/>
    <n v="2"/>
    <n v="4"/>
    <n v="100"/>
    <n v="0.2857142857142857"/>
    <x v="2"/>
    <x v="1"/>
  </r>
  <r>
    <m/>
    <m/>
    <x v="2159"/>
    <x v="0"/>
    <s v="0800"/>
    <s v=""/>
    <d v="2025-05-12T00:00:00"/>
    <m/>
    <m/>
    <m/>
    <s v="42154990"/>
    <s v="אטיאס רן"/>
    <s v="061237962"/>
    <s v="3"/>
    <n v="3292.2"/>
    <s v="ILS"/>
    <n v="3292.2"/>
    <n v="0"/>
    <n v="0"/>
    <n v="0"/>
    <n v="3292.2"/>
    <s v=""/>
    <x v="1948"/>
    <s v=""/>
    <n v="0"/>
    <s v="@FM@"/>
    <s v="23"/>
    <s v="57"/>
    <s v="311227151"/>
    <s v=""/>
    <s v="אורלי פרייליך"/>
    <n v="3292.2"/>
    <d v="2025-05-12T00:00:00"/>
    <d v="2025-12-31T00:00:00"/>
    <n v="7"/>
    <n v="2"/>
    <n v="4"/>
    <n v="0"/>
    <n v="0.2857142857142857"/>
    <x v="2"/>
    <x v="1"/>
  </r>
  <r>
    <m/>
    <m/>
    <x v="2160"/>
    <x v="2"/>
    <s v="0800"/>
    <s v=""/>
    <d v="2025-05-13T00:00:00"/>
    <m/>
    <m/>
    <m/>
    <s v="41579650"/>
    <s v="שיכון ובינוי -סולל בונה נצרת עילית"/>
    <s v="550278196"/>
    <s v="3"/>
    <n v="1089.1400000000001"/>
    <s v="ILS"/>
    <n v="1089.1400000000001"/>
    <n v="0"/>
    <n v="0"/>
    <n v="0"/>
    <n v="1089.1400000000001"/>
    <s v=""/>
    <x v="1949"/>
    <s v=""/>
    <n v="0"/>
    <s v="@FM@"/>
    <s v="23"/>
    <s v="57"/>
    <s v="311227151"/>
    <s v=""/>
    <s v="קרן דהן"/>
    <n v="1089.1400000000001"/>
    <d v="2025-05-13T00:00:00"/>
    <d v="2025-12-31T00:00:00"/>
    <n v="7"/>
    <n v="2"/>
    <n v="4"/>
    <n v="0"/>
    <n v="0.2857142857142857"/>
    <x v="2"/>
    <x v="1"/>
  </r>
  <r>
    <m/>
    <m/>
    <x v="2161"/>
    <x v="0"/>
    <s v="0800"/>
    <s v=""/>
    <d v="2025-05-26T00:00:00"/>
    <m/>
    <m/>
    <m/>
    <s v="40003692"/>
    <s v="טופ-ליין יבוא ושיווק רהיטים בע&quot;מ"/>
    <s v="511613564"/>
    <s v="3"/>
    <n v="35840.730000000003"/>
    <s v="ILS"/>
    <n v="35840.730000000003"/>
    <n v="0"/>
    <n v="0"/>
    <n v="0"/>
    <n v="38455.64"/>
    <s v=""/>
    <x v="1950"/>
    <s v="X"/>
    <n v="0"/>
    <s v="@FM@"/>
    <s v="07"/>
    <s v=""/>
    <s v="311227151"/>
    <s v=""/>
    <s v="תמר בוקשפן"/>
    <n v="35840.730000000003"/>
    <d v="2025-05-26T00:00:00"/>
    <d v="2025-12-31T00:00:00"/>
    <n v="7"/>
    <n v="2"/>
    <n v="4"/>
    <n v="0"/>
    <n v="0.2857142857142857"/>
    <x v="2"/>
    <x v="1"/>
  </r>
  <r>
    <m/>
    <m/>
    <x v="2162"/>
    <x v="0"/>
    <s v="0800"/>
    <s v=""/>
    <d v="2025-05-13T00:00:00"/>
    <m/>
    <m/>
    <m/>
    <s v="40003692"/>
    <s v="טופ-ליין יבוא ושיווק רהיטים בע&quot;מ"/>
    <s v="511613564"/>
    <s v="3"/>
    <n v="727.12"/>
    <s v="ILS"/>
    <n v="727.12"/>
    <n v="100"/>
    <n v="727.12"/>
    <n v="780.17"/>
    <n v="0"/>
    <s v=""/>
    <x v="1951"/>
    <s v="X"/>
    <n v="0"/>
    <s v="@FM@"/>
    <s v="07"/>
    <s v=""/>
    <s v="311227151"/>
    <s v=""/>
    <s v="רונן צור"/>
    <n v="0"/>
    <d v="2025-05-13T00:00:00"/>
    <d v="2025-12-31T00:00:00"/>
    <n v="7"/>
    <n v="2"/>
    <n v="4"/>
    <n v="100"/>
    <n v="0.2857142857142857"/>
    <x v="2"/>
    <x v="1"/>
  </r>
  <r>
    <m/>
    <m/>
    <x v="2163"/>
    <x v="0"/>
    <s v="0800"/>
    <s v=""/>
    <d v="2025-05-26T00:00:00"/>
    <m/>
    <m/>
    <m/>
    <s v="40001103"/>
    <s v="קרביץ )4791( בעמ"/>
    <s v="510674039"/>
    <s v="3"/>
    <n v="2649.4"/>
    <s v="ILS"/>
    <n v="2649.4"/>
    <n v="0"/>
    <n v="0"/>
    <n v="0"/>
    <n v="2740.17"/>
    <s v=""/>
    <x v="1854"/>
    <s v="X"/>
    <n v="0"/>
    <s v="@FM@"/>
    <s v="07"/>
    <s v=""/>
    <s v="311227151"/>
    <s v=""/>
    <s v="תמר בוקשפן"/>
    <n v="2649.4"/>
    <d v="2025-05-26T00:00:00"/>
    <d v="2025-12-31T00:00:00"/>
    <n v="7"/>
    <n v="2"/>
    <n v="4"/>
    <n v="0"/>
    <n v="0.2857142857142857"/>
    <x v="2"/>
    <x v="1"/>
  </r>
  <r>
    <m/>
    <m/>
    <x v="2164"/>
    <x v="0"/>
    <s v="0800"/>
    <s v=""/>
    <d v="2025-06-09T00:00:00"/>
    <m/>
    <m/>
    <m/>
    <s v="40148185"/>
    <s v="תאסק תל אביב ייעוץ אסטרטגי בע&quot;מ"/>
    <s v="513596445"/>
    <s v=""/>
    <n v="379960"/>
    <s v="ILS"/>
    <n v="379960"/>
    <n v="0"/>
    <n v="0"/>
    <n v="0"/>
    <n v="0"/>
    <s v="X"/>
    <x v="1952"/>
    <s v=""/>
    <n v="0"/>
    <s v="@FM@"/>
    <s v="07"/>
    <s v=""/>
    <s v="311227151"/>
    <s v=""/>
    <s v="לילית ביטון"/>
    <n v="379960"/>
    <d v="2025-06-09T00:00:00"/>
    <d v="2025-12-31T00:00:00"/>
    <n v="6"/>
    <n v="1"/>
    <n v="4"/>
    <n v="0"/>
    <n v="0.16666666666666666"/>
    <x v="2"/>
    <x v="1"/>
  </r>
  <r>
    <m/>
    <m/>
    <x v="2165"/>
    <x v="2"/>
    <s v="0800"/>
    <s v=""/>
    <d v="2025-05-28T00:00:00"/>
    <d v="2025-04-01T00:00:00"/>
    <d v="2026-04-01T00:00:00"/>
    <m/>
    <s v="40386641"/>
    <s v="שטראוס מים בע&quot;מ"/>
    <s v="513919779"/>
    <s v="3"/>
    <n v="47412.4"/>
    <s v="ILS"/>
    <n v="47412.4"/>
    <n v="0"/>
    <n v="0"/>
    <n v="0"/>
    <n v="47412.4"/>
    <s v=""/>
    <x v="1953"/>
    <s v=""/>
    <n v="0"/>
    <s v="@FM@"/>
    <s v="23"/>
    <s v="57"/>
    <s v="311227151"/>
    <s v=""/>
    <s v="רון ויצלינג"/>
    <n v="47412.4"/>
    <d v="2025-04-01T00:00:00"/>
    <d v="2026-04-01T00:00:00"/>
    <n v="12"/>
    <n v="4"/>
    <n v="7"/>
    <n v="0"/>
    <n v="0.33333333333333331"/>
    <x v="2"/>
    <x v="1"/>
  </r>
  <r>
    <m/>
    <m/>
    <x v="2166"/>
    <x v="2"/>
    <s v="0800"/>
    <s v=""/>
    <d v="2025-05-28T00:00:00"/>
    <m/>
    <m/>
    <m/>
    <s v="40004883"/>
    <s v="שרגאי דגלים וסמלים בע&quot;מ"/>
    <s v="512534371"/>
    <s v="3"/>
    <n v="3233.2"/>
    <s v="ILS"/>
    <n v="3233.2"/>
    <n v="0"/>
    <n v="0"/>
    <n v="0"/>
    <n v="3233.2"/>
    <s v=""/>
    <x v="1954"/>
    <s v=""/>
    <n v="0"/>
    <s v="@FM@"/>
    <s v="23"/>
    <s v="57"/>
    <s v="311227151"/>
    <s v=""/>
    <s v="בועז גולדברג"/>
    <n v="3233.2"/>
    <d v="2025-05-28T00:00:00"/>
    <d v="2025-12-31T00:00:00"/>
    <n v="7"/>
    <n v="2"/>
    <n v="4"/>
    <n v="0"/>
    <n v="0.2857142857142857"/>
    <x v="2"/>
    <x v="1"/>
  </r>
  <r>
    <m/>
    <m/>
    <x v="2167"/>
    <x v="0"/>
    <s v="0800"/>
    <s v=""/>
    <d v="2025-05-29T00:00:00"/>
    <m/>
    <m/>
    <m/>
    <s v="40001212"/>
    <s v="שחר - מוצרי נייר בע&quot;מ"/>
    <s v="511219933"/>
    <s v="3"/>
    <n v="23788.799999999999"/>
    <s v="ILS"/>
    <n v="23788.799999999999"/>
    <n v="0"/>
    <n v="0"/>
    <n v="0"/>
    <n v="24245.119999999999"/>
    <s v=""/>
    <x v="1955"/>
    <s v="X"/>
    <n v="0"/>
    <s v="@FM@"/>
    <s v="07"/>
    <s v=""/>
    <s v="311227151"/>
    <s v=""/>
    <s v="שוהם יוגב - סנדלר"/>
    <n v="23788.799999999999"/>
    <d v="2025-05-29T00:00:00"/>
    <d v="2025-12-31T00:00:00"/>
    <n v="7"/>
    <n v="2"/>
    <n v="4"/>
    <n v="0"/>
    <n v="0.2857142857142857"/>
    <x v="2"/>
    <x v="1"/>
  </r>
  <r>
    <m/>
    <m/>
    <x v="2168"/>
    <x v="0"/>
    <s v="0800"/>
    <s v=""/>
    <d v="2025-06-03T00:00:00"/>
    <m/>
    <m/>
    <m/>
    <s v="40001212"/>
    <s v="שחר - מוצרי נייר בע&quot;מ"/>
    <s v="511219933"/>
    <s v="3"/>
    <n v="26643.46"/>
    <s v="ILS"/>
    <n v="26643.46"/>
    <n v="0"/>
    <n v="0"/>
    <n v="0"/>
    <n v="27154.54"/>
    <s v=""/>
    <x v="1956"/>
    <s v="X"/>
    <n v="0"/>
    <s v="@FM@"/>
    <s v="07"/>
    <s v=""/>
    <s v="311227151"/>
    <s v=""/>
    <s v="תמר בוקשפן"/>
    <n v="26643.46"/>
    <d v="2025-06-03T00:00:00"/>
    <d v="2025-12-31T00:00:00"/>
    <n v="6"/>
    <n v="2"/>
    <n v="4"/>
    <n v="0"/>
    <n v="0.33333333333333331"/>
    <x v="2"/>
    <x v="1"/>
  </r>
  <r>
    <m/>
    <m/>
    <x v="2169"/>
    <x v="0"/>
    <s v="0800"/>
    <s v=""/>
    <d v="2025-06-03T00:00:00"/>
    <m/>
    <m/>
    <m/>
    <s v="40001212"/>
    <s v="שחר - מוצרי נייר בע&quot;מ"/>
    <s v="511219933"/>
    <s v="3"/>
    <n v="60264.959999999999"/>
    <s v="ILS"/>
    <n v="60264.959999999999"/>
    <n v="0"/>
    <n v="0"/>
    <n v="0"/>
    <n v="61420.97"/>
    <s v=""/>
    <x v="1957"/>
    <s v="X"/>
    <n v="0"/>
    <s v="@FM@"/>
    <s v="07"/>
    <s v=""/>
    <s v="311227151"/>
    <s v=""/>
    <s v="לינוי טרכטנברג"/>
    <n v="60264.959999999999"/>
    <d v="2025-06-03T00:00:00"/>
    <d v="2025-12-31T00:00:00"/>
    <n v="6"/>
    <n v="2"/>
    <n v="4"/>
    <n v="0"/>
    <n v="0.33333333333333331"/>
    <x v="2"/>
    <x v="1"/>
  </r>
  <r>
    <m/>
    <m/>
    <x v="2170"/>
    <x v="0"/>
    <s v="0800"/>
    <s v=""/>
    <d v="2025-06-03T00:00:00"/>
    <m/>
    <m/>
    <m/>
    <s v="40001212"/>
    <s v="שחר - מוצרי נייר בע&quot;מ"/>
    <s v="511219933"/>
    <s v="3"/>
    <n v="3171.84"/>
    <s v="ILS"/>
    <n v="3171.84"/>
    <n v="100.04"/>
    <n v="3171.84"/>
    <n v="3232"/>
    <n v="0"/>
    <s v=""/>
    <x v="1958"/>
    <s v="X"/>
    <n v="0"/>
    <s v="@FM@"/>
    <s v="07"/>
    <s v=""/>
    <s v="311227151"/>
    <s v=""/>
    <s v="אפרת מצליח"/>
    <n v="0"/>
    <d v="2025-06-03T00:00:00"/>
    <d v="2025-12-31T00:00:00"/>
    <n v="6"/>
    <n v="2"/>
    <n v="4"/>
    <n v="100.04"/>
    <n v="0.33333333333333331"/>
    <x v="2"/>
    <x v="1"/>
  </r>
  <r>
    <m/>
    <m/>
    <x v="2171"/>
    <x v="0"/>
    <s v="0800"/>
    <s v=""/>
    <d v="2025-06-03T00:00:00"/>
    <m/>
    <m/>
    <m/>
    <s v="40001212"/>
    <s v="שחר - מוצרי נייר בע&quot;מ"/>
    <s v="511219933"/>
    <s v="3"/>
    <n v="634.37"/>
    <s v="ILS"/>
    <n v="634.37"/>
    <n v="0"/>
    <n v="0"/>
    <n v="0"/>
    <n v="646.54"/>
    <s v=""/>
    <x v="1959"/>
    <s v="X"/>
    <n v="0"/>
    <s v="@FM@"/>
    <s v="07"/>
    <s v=""/>
    <s v="311227151"/>
    <s v=""/>
    <s v="אפרת מצליח"/>
    <n v="634.37"/>
    <d v="2025-06-03T00:00:00"/>
    <d v="2025-12-31T00:00:00"/>
    <n v="6"/>
    <n v="2"/>
    <n v="4"/>
    <n v="0"/>
    <n v="0.33333333333333331"/>
    <x v="2"/>
    <x v="1"/>
  </r>
  <r>
    <m/>
    <m/>
    <x v="2172"/>
    <x v="0"/>
    <s v="0800"/>
    <s v=""/>
    <d v="2025-06-03T00:00:00"/>
    <m/>
    <m/>
    <m/>
    <s v="40001212"/>
    <s v="שחר - מוצרי נייר בע&quot;מ"/>
    <s v="511219933"/>
    <s v="3"/>
    <n v="45674.5"/>
    <s v="ILS"/>
    <n v="45674.5"/>
    <n v="0"/>
    <n v="0"/>
    <n v="0"/>
    <n v="46550.63"/>
    <s v=""/>
    <x v="1960"/>
    <s v="X"/>
    <n v="0"/>
    <s v="@FM@"/>
    <s v="07"/>
    <s v=""/>
    <s v="311227151"/>
    <s v=""/>
    <s v="אפרת מצליח"/>
    <n v="45674.5"/>
    <d v="2025-06-03T00:00:00"/>
    <d v="2025-12-31T00:00:00"/>
    <n v="6"/>
    <n v="2"/>
    <n v="4"/>
    <n v="0"/>
    <n v="0.33333333333333331"/>
    <x v="2"/>
    <x v="1"/>
  </r>
  <r>
    <m/>
    <m/>
    <x v="2173"/>
    <x v="0"/>
    <s v="0800"/>
    <s v=""/>
    <d v="2025-06-03T00:00:00"/>
    <m/>
    <m/>
    <m/>
    <s v="40001575"/>
    <s v="קולמוס ביט (2002)  בע&quot;מ"/>
    <s v="513325472"/>
    <s v="3"/>
    <n v="1236.3499999999999"/>
    <s v="ILS"/>
    <n v="1236.3499999999999"/>
    <n v="96.37"/>
    <n v="1236.3499999999999"/>
    <n v="1332.9"/>
    <n v="0"/>
    <s v=""/>
    <x v="1961"/>
    <s v="X"/>
    <n v="0"/>
    <s v="@FM@"/>
    <s v="07"/>
    <s v=""/>
    <s v="311227151"/>
    <s v=""/>
    <s v="לילית ביטון"/>
    <n v="0"/>
    <d v="2025-06-03T00:00:00"/>
    <d v="2025-12-31T00:00:00"/>
    <n v="6"/>
    <n v="2"/>
    <n v="4"/>
    <n v="96.37"/>
    <n v="0.33333333333333331"/>
    <x v="2"/>
    <x v="1"/>
  </r>
  <r>
    <m/>
    <m/>
    <x v="2174"/>
    <x v="0"/>
    <s v="0800"/>
    <s v=""/>
    <d v="2025-05-28T00:00:00"/>
    <m/>
    <m/>
    <m/>
    <s v="42154990"/>
    <s v="אטיאס רן"/>
    <s v="061237962"/>
    <s v="3"/>
    <n v="4012"/>
    <s v="ILS"/>
    <n v="4012"/>
    <n v="100"/>
    <n v="4012"/>
    <n v="4012"/>
    <n v="0"/>
    <s v=""/>
    <x v="1962"/>
    <s v=""/>
    <n v="0"/>
    <s v="@FM@"/>
    <s v="23"/>
    <s v="57"/>
    <s v="311227151"/>
    <s v=""/>
    <s v="לילית ביטון"/>
    <n v="0"/>
    <d v="2025-05-28T00:00:00"/>
    <d v="2025-12-31T00:00:00"/>
    <n v="7"/>
    <n v="2"/>
    <n v="4"/>
    <n v="100"/>
    <n v="0.2857142857142857"/>
    <x v="2"/>
    <x v="1"/>
  </r>
  <r>
    <m/>
    <m/>
    <x v="2175"/>
    <x v="0"/>
    <s v="0800"/>
    <s v=""/>
    <d v="2025-06-03T00:00:00"/>
    <m/>
    <m/>
    <m/>
    <s v="40364068"/>
    <s v="או.די. אופיס דיזיין בע&quot;מ"/>
    <s v="513767426"/>
    <s v="3"/>
    <n v="20031.439999999999"/>
    <s v="ILS"/>
    <n v="20031.439999999999"/>
    <n v="0"/>
    <n v="0"/>
    <n v="0"/>
    <n v="19091.34"/>
    <s v=""/>
    <x v="1963"/>
    <s v="X"/>
    <n v="0"/>
    <s v="@FM@"/>
    <s v="07"/>
    <s v=""/>
    <s v="311227151"/>
    <s v=""/>
    <s v="יאיר אבוחצירה"/>
    <n v="20031.439999999999"/>
    <d v="2025-06-03T00:00:00"/>
    <d v="2025-12-31T00:00:00"/>
    <n v="6"/>
    <n v="2"/>
    <n v="4"/>
    <n v="0"/>
    <n v="0.33333333333333331"/>
    <x v="2"/>
    <x v="1"/>
  </r>
  <r>
    <m/>
    <m/>
    <x v="2176"/>
    <x v="0"/>
    <s v="0800"/>
    <s v=""/>
    <d v="2025-05-28T00:00:00"/>
    <m/>
    <m/>
    <m/>
    <s v="40003692"/>
    <s v="טופ-ליין יבוא ושיווק רהיטים בע&quot;מ"/>
    <s v="511613564"/>
    <s v="3"/>
    <n v="4661"/>
    <s v="ILS"/>
    <n v="4661"/>
    <n v="0"/>
    <n v="0"/>
    <n v="0"/>
    <n v="5001.0600000000004"/>
    <s v=""/>
    <x v="1964"/>
    <s v="X"/>
    <n v="0"/>
    <s v="@FM@"/>
    <s v="07"/>
    <s v=""/>
    <s v="311227151"/>
    <s v=""/>
    <s v="עמוס סגרון"/>
    <n v="4661"/>
    <d v="2025-05-28T00:00:00"/>
    <d v="2025-12-31T00:00:00"/>
    <n v="7"/>
    <n v="2"/>
    <n v="4"/>
    <n v="0"/>
    <n v="0.2857142857142857"/>
    <x v="2"/>
    <x v="1"/>
  </r>
  <r>
    <m/>
    <m/>
    <x v="2177"/>
    <x v="0"/>
    <s v="0800"/>
    <s v=""/>
    <d v="2025-05-28T00:00:00"/>
    <m/>
    <m/>
    <m/>
    <s v="40364068"/>
    <s v="או.די. אופיס דיזיין בע&quot;מ"/>
    <s v="513767426"/>
    <s v="3"/>
    <n v="53886.47"/>
    <s v="ILS"/>
    <n v="53886.47"/>
    <n v="0"/>
    <n v="0"/>
    <n v="0"/>
    <n v="51357.5"/>
    <s v=""/>
    <x v="1965"/>
    <s v="X"/>
    <n v="0"/>
    <s v="@FM@"/>
    <s v="07"/>
    <s v=""/>
    <s v="311227151"/>
    <s v=""/>
    <s v="בועז גולדברג"/>
    <n v="53886.47"/>
    <d v="2025-05-28T00:00:00"/>
    <d v="2025-12-31T00:00:00"/>
    <n v="7"/>
    <n v="2"/>
    <n v="4"/>
    <n v="0"/>
    <n v="0.2857142857142857"/>
    <x v="2"/>
    <x v="1"/>
  </r>
  <r>
    <m/>
    <m/>
    <x v="2178"/>
    <x v="0"/>
    <s v="0800"/>
    <s v=""/>
    <d v="2025-06-03T00:00:00"/>
    <m/>
    <m/>
    <m/>
    <s v="40952004"/>
    <s v="אריה דסל תעשיות בע&quot;מ"/>
    <s v="513268508"/>
    <s v="3"/>
    <n v="5407.23"/>
    <s v="ILS"/>
    <n v="5407.23"/>
    <n v="0"/>
    <n v="0"/>
    <n v="0"/>
    <n v="5801.74"/>
    <s v=""/>
    <x v="1966"/>
    <s v="X"/>
    <n v="0"/>
    <s v="@FM@"/>
    <s v="07"/>
    <s v=""/>
    <s v="311227151"/>
    <s v=""/>
    <s v="קרן דהן"/>
    <n v="5407.23"/>
    <d v="2025-06-03T00:00:00"/>
    <d v="2025-12-31T00:00:00"/>
    <n v="6"/>
    <n v="2"/>
    <n v="4"/>
    <n v="0"/>
    <n v="0.33333333333333331"/>
    <x v="2"/>
    <x v="1"/>
  </r>
  <r>
    <m/>
    <m/>
    <x v="2179"/>
    <x v="2"/>
    <s v="0800"/>
    <s v=""/>
    <d v="2025-06-03T00:00:00"/>
    <m/>
    <m/>
    <m/>
    <s v="42517448"/>
    <s v="יהנה גדעון"/>
    <s v="059704114"/>
    <s v="3"/>
    <n v="1003"/>
    <s v="ILS"/>
    <n v="1003"/>
    <n v="100"/>
    <n v="1003"/>
    <n v="1003"/>
    <n v="0"/>
    <s v=""/>
    <x v="1967"/>
    <s v=""/>
    <n v="0"/>
    <s v="@FM@"/>
    <s v="23"/>
    <s v="57"/>
    <s v="311227151"/>
    <s v=""/>
    <s v="רונן צור"/>
    <n v="0"/>
    <d v="2025-06-03T00:00:00"/>
    <d v="2025-12-31T00:00:00"/>
    <n v="6"/>
    <n v="2"/>
    <n v="4"/>
    <n v="100"/>
    <n v="0.33333333333333331"/>
    <x v="2"/>
    <x v="1"/>
  </r>
  <r>
    <m/>
    <m/>
    <x v="2180"/>
    <x v="0"/>
    <s v="0800"/>
    <s v=""/>
    <d v="2025-06-03T00:00:00"/>
    <m/>
    <m/>
    <m/>
    <s v="40001103"/>
    <s v="קרביץ )4791( בעמ"/>
    <s v="510674039"/>
    <s v="3"/>
    <n v="1236.24"/>
    <s v="ILS"/>
    <n v="1236.24"/>
    <n v="0"/>
    <n v="0"/>
    <n v="0"/>
    <n v="1278.5899999999999"/>
    <s v=""/>
    <x v="1968"/>
    <s v="X"/>
    <n v="0"/>
    <s v="@FM@"/>
    <s v="07"/>
    <s v=""/>
    <s v="311227151"/>
    <s v=""/>
    <s v="רונן צור"/>
    <n v="1236.24"/>
    <d v="2025-06-03T00:00:00"/>
    <d v="2025-12-31T00:00:00"/>
    <n v="6"/>
    <n v="2"/>
    <n v="4"/>
    <n v="0"/>
    <n v="0.33333333333333331"/>
    <x v="2"/>
    <x v="1"/>
  </r>
  <r>
    <m/>
    <m/>
    <x v="2181"/>
    <x v="2"/>
    <s v="0800"/>
    <s v=""/>
    <d v="2025-06-03T00:00:00"/>
    <m/>
    <m/>
    <m/>
    <s v="41061244"/>
    <s v="ה.ד. גלריה בע&quot;מ"/>
    <s v="515028439"/>
    <s v="3"/>
    <n v="4499.97"/>
    <s v="ILS"/>
    <n v="4499.97"/>
    <n v="0"/>
    <n v="0"/>
    <n v="0"/>
    <n v="4499.97"/>
    <s v=""/>
    <x v="1969"/>
    <s v=""/>
    <n v="0"/>
    <s v="@FM@"/>
    <s v="23"/>
    <s v="57"/>
    <s v="311227151"/>
    <s v=""/>
    <s v="יאיר אבוחצירה"/>
    <n v="4499.97"/>
    <d v="2025-06-03T00:00:00"/>
    <d v="2025-12-31T00:00:00"/>
    <n v="6"/>
    <n v="2"/>
    <n v="4"/>
    <n v="0"/>
    <n v="0.33333333333333331"/>
    <x v="2"/>
    <x v="1"/>
  </r>
  <r>
    <m/>
    <m/>
    <x v="2182"/>
    <x v="0"/>
    <s v="0800"/>
    <s v=""/>
    <d v="2025-06-25T00:00:00"/>
    <m/>
    <m/>
    <m/>
    <s v="40001103"/>
    <s v="קרביץ )4791( בעמ"/>
    <s v="510674039"/>
    <s v="3"/>
    <n v="3687.61"/>
    <s v="ILS"/>
    <n v="3687.61"/>
    <n v="0"/>
    <n v="0"/>
    <n v="0"/>
    <n v="3813.95"/>
    <s v=""/>
    <x v="1970"/>
    <s v="X"/>
    <n v="0"/>
    <s v="@FM@"/>
    <s v="07"/>
    <s v=""/>
    <s v="311227151"/>
    <s v=""/>
    <s v="שוהם יוגב - סנדלר"/>
    <n v="3687.61"/>
    <d v="2025-06-25T00:00:00"/>
    <d v="2025-12-31T00:00:00"/>
    <n v="6"/>
    <n v="1"/>
    <n v="4"/>
    <n v="0"/>
    <n v="0.16666666666666666"/>
    <x v="2"/>
    <x v="1"/>
  </r>
  <r>
    <m/>
    <m/>
    <x v="2183"/>
    <x v="0"/>
    <s v="0800"/>
    <s v=""/>
    <d v="2025-06-04T00:00:00"/>
    <m/>
    <m/>
    <m/>
    <s v="40001103"/>
    <s v="קרביץ )4791( בעמ"/>
    <s v="510674039"/>
    <s v="3"/>
    <n v="11991.09"/>
    <s v="ILS"/>
    <n v="11991.09"/>
    <n v="0"/>
    <n v="0"/>
    <n v="0"/>
    <n v="12401.91"/>
    <s v=""/>
    <x v="1971"/>
    <s v="X"/>
    <n v="0"/>
    <s v="@FM@"/>
    <s v="07"/>
    <s v=""/>
    <s v="311227151"/>
    <s v=""/>
    <s v="לילית ביטון"/>
    <n v="11991.09"/>
    <d v="2025-06-04T00:00:00"/>
    <d v="2025-12-31T00:00:00"/>
    <n v="6"/>
    <n v="2"/>
    <n v="4"/>
    <n v="0"/>
    <n v="0.33333333333333331"/>
    <x v="2"/>
    <x v="1"/>
  </r>
  <r>
    <m/>
    <m/>
    <x v="2184"/>
    <x v="0"/>
    <s v="0800"/>
    <s v=""/>
    <d v="2025-06-08T00:00:00"/>
    <m/>
    <m/>
    <m/>
    <s v="40001103"/>
    <s v="קרביץ )4791( בעמ"/>
    <s v="510674039"/>
    <s v="3"/>
    <n v="3467.79"/>
    <s v="ILS"/>
    <n v="3467.79"/>
    <n v="0"/>
    <n v="0"/>
    <n v="0"/>
    <n v="3586.59"/>
    <s v=""/>
    <x v="1972"/>
    <s v="X"/>
    <n v="0"/>
    <s v="@FM@"/>
    <s v="07"/>
    <s v=""/>
    <s v="311227151"/>
    <s v=""/>
    <s v="רונן צור"/>
    <n v="3467.79"/>
    <d v="2025-06-08T00:00:00"/>
    <d v="2025-12-31T00:00:00"/>
    <n v="6"/>
    <n v="1"/>
    <n v="4"/>
    <n v="0"/>
    <n v="0.16666666666666666"/>
    <x v="2"/>
    <x v="1"/>
  </r>
  <r>
    <m/>
    <m/>
    <x v="2185"/>
    <x v="0"/>
    <s v="0800"/>
    <s v=""/>
    <d v="2025-06-12T00:00:00"/>
    <m/>
    <m/>
    <m/>
    <s v="40001575"/>
    <s v="קולמוס ביט (2002)  בע&quot;מ"/>
    <s v="513325472"/>
    <s v="3"/>
    <n v="2521.9699999999998"/>
    <s v="ILS"/>
    <n v="2521.9699999999998"/>
    <n v="100"/>
    <n v="2521.9699999999998"/>
    <n v="2649.47"/>
    <n v="0"/>
    <s v=""/>
    <x v="1973"/>
    <s v="X"/>
    <n v="0"/>
    <s v="@FM@"/>
    <s v="07"/>
    <s v=""/>
    <s v="311227151"/>
    <s v=""/>
    <s v="יאיר אבוחצירה"/>
    <n v="0"/>
    <d v="2025-06-12T00:00:00"/>
    <d v="2025-12-31T00:00:00"/>
    <n v="6"/>
    <n v="1"/>
    <n v="4"/>
    <n v="100"/>
    <n v="0.16666666666666666"/>
    <x v="2"/>
    <x v="1"/>
  </r>
  <r>
    <m/>
    <m/>
    <x v="2186"/>
    <x v="2"/>
    <s v="0800"/>
    <s v=""/>
    <d v="2025-06-12T00:00:00"/>
    <m/>
    <m/>
    <m/>
    <s v="40143932"/>
    <s v="שלום אברהם"/>
    <s v="057522625"/>
    <s v="3"/>
    <n v="5242.03"/>
    <s v="ILS"/>
    <n v="5242.03"/>
    <n v="0"/>
    <n v="0"/>
    <n v="0"/>
    <n v="5242.03"/>
    <s v=""/>
    <x v="1974"/>
    <s v=""/>
    <n v="0"/>
    <s v="@FM@"/>
    <s v="23"/>
    <s v="57"/>
    <s v="311227151"/>
    <s v=""/>
    <s v="יאיר אבוחצירה"/>
    <n v="5242.03"/>
    <d v="2025-06-12T00:00:00"/>
    <d v="2025-12-31T00:00:00"/>
    <n v="6"/>
    <n v="1"/>
    <n v="4"/>
    <n v="0"/>
    <n v="0.16666666666666666"/>
    <x v="2"/>
    <x v="1"/>
  </r>
  <r>
    <m/>
    <m/>
    <x v="2187"/>
    <x v="0"/>
    <s v="0800"/>
    <s v=""/>
    <d v="2025-06-12T00:00:00"/>
    <m/>
    <m/>
    <m/>
    <s v="40015936"/>
    <s v="יניר מערכות בע&quot;מ"/>
    <s v="511732893"/>
    <s v="3"/>
    <n v="2161.6799999999998"/>
    <s v="ILS"/>
    <n v="2161.6799999999998"/>
    <n v="0"/>
    <n v="0"/>
    <n v="0"/>
    <n v="2109.2600000000002"/>
    <s v=""/>
    <x v="1975"/>
    <s v="X"/>
    <n v="0"/>
    <s v="@FM@"/>
    <s v="07"/>
    <s v=""/>
    <s v="311227151"/>
    <s v=""/>
    <s v="קרן דהן"/>
    <n v="2161.6799999999998"/>
    <d v="2025-06-12T00:00:00"/>
    <d v="2025-12-31T00:00:00"/>
    <n v="6"/>
    <n v="1"/>
    <n v="4"/>
    <n v="0"/>
    <n v="0.16666666666666666"/>
    <x v="2"/>
    <x v="1"/>
  </r>
  <r>
    <m/>
    <m/>
    <x v="2188"/>
    <x v="0"/>
    <s v="0800"/>
    <s v=""/>
    <d v="2025-06-12T00:00:00"/>
    <m/>
    <m/>
    <m/>
    <s v="40008948"/>
    <s v="רהיטי הכח )1991( בע&quot;מ"/>
    <s v="511599920"/>
    <s v="3"/>
    <n v="732.19"/>
    <s v="ILS"/>
    <n v="732.19"/>
    <n v="100"/>
    <n v="732.19"/>
    <n v="783.32"/>
    <n v="0"/>
    <s v=""/>
    <x v="1976"/>
    <s v="X"/>
    <n v="0"/>
    <s v="@FM@"/>
    <s v="07"/>
    <s v=""/>
    <s v="311227151"/>
    <s v=""/>
    <s v="יאיר אבוחצירה"/>
    <n v="0"/>
    <d v="2025-06-12T00:00:00"/>
    <d v="2025-12-31T00:00:00"/>
    <n v="6"/>
    <n v="1"/>
    <n v="4"/>
    <n v="100"/>
    <n v="0.16666666666666666"/>
    <x v="2"/>
    <x v="1"/>
  </r>
  <r>
    <m/>
    <m/>
    <x v="2189"/>
    <x v="2"/>
    <s v="0800"/>
    <s v=""/>
    <d v="2025-06-12T00:00:00"/>
    <m/>
    <m/>
    <m/>
    <s v="10000173"/>
    <s v="המדפיס הממשלתי"/>
    <s v=""/>
    <s v="3"/>
    <n v="1150"/>
    <s v="ILS"/>
    <n v="1150"/>
    <n v="0"/>
    <n v="0"/>
    <n v="0"/>
    <n v="1150"/>
    <s v=""/>
    <x v="1977"/>
    <s v=""/>
    <n v="0"/>
    <s v="@FM@"/>
    <s v="85"/>
    <s v=""/>
    <s v="311227151"/>
    <s v=""/>
    <s v="רונן צור"/>
    <n v="1150"/>
    <d v="2025-06-12T00:00:00"/>
    <d v="2025-12-31T00:00:00"/>
    <n v="6"/>
    <n v="1"/>
    <n v="4"/>
    <n v="0"/>
    <n v="0.16666666666666666"/>
    <x v="2"/>
    <x v="1"/>
  </r>
  <r>
    <m/>
    <m/>
    <x v="2190"/>
    <x v="2"/>
    <s v="0800"/>
    <s v=""/>
    <d v="2025-06-16T00:00:00"/>
    <m/>
    <m/>
    <m/>
    <s v="40402171"/>
    <s v="בורקס אמא - מוטי בע&quot;מ"/>
    <s v="514304989"/>
    <s v="3"/>
    <n v="3540"/>
    <s v="ILS"/>
    <n v="3540"/>
    <n v="0"/>
    <n v="0"/>
    <n v="0"/>
    <n v="3540"/>
    <s v=""/>
    <x v="1978"/>
    <s v=""/>
    <n v="0"/>
    <s v="@FM@"/>
    <s v="23"/>
    <s v="57"/>
    <s v="311227151"/>
    <s v=""/>
    <s v="לילית ביטון"/>
    <n v="3540"/>
    <d v="2025-06-16T00:00:00"/>
    <d v="2025-12-31T00:00:00"/>
    <n v="6"/>
    <n v="1"/>
    <n v="4"/>
    <n v="0"/>
    <n v="0.16666666666666666"/>
    <x v="2"/>
    <x v="1"/>
  </r>
  <r>
    <m/>
    <m/>
    <x v="2191"/>
    <x v="2"/>
    <s v="0800"/>
    <s v=""/>
    <d v="2025-06-18T00:00:00"/>
    <m/>
    <m/>
    <m/>
    <s v="41393959"/>
    <s v="אלחזוב סרגיי"/>
    <s v="317015063"/>
    <s v="3"/>
    <n v="1800.74"/>
    <s v="ILS"/>
    <n v="1800.74"/>
    <n v="0"/>
    <n v="0"/>
    <n v="0"/>
    <n v="1800.74"/>
    <s v=""/>
    <x v="1979"/>
    <s v=""/>
    <n v="0"/>
    <s v="@FM@"/>
    <s v="23"/>
    <s v="57"/>
    <s v="311227151"/>
    <s v=""/>
    <s v="שוהם יוגב - סנדלר"/>
    <n v="1800.74"/>
    <d v="2025-06-18T00:00:00"/>
    <d v="2025-12-31T00:00:00"/>
    <n v="6"/>
    <n v="1"/>
    <n v="4"/>
    <n v="0"/>
    <n v="0.16666666666666666"/>
    <x v="2"/>
    <x v="1"/>
  </r>
  <r>
    <m/>
    <m/>
    <x v="2192"/>
    <x v="0"/>
    <s v="0800"/>
    <s v=""/>
    <d v="2025-06-25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980"/>
    <s v="X"/>
    <n v="0"/>
    <s v="@FM@"/>
    <s v="07"/>
    <s v=""/>
    <s v="311227151"/>
    <s v=""/>
    <s v="רונן צור"/>
    <n v="932.2"/>
    <d v="2025-06-25T00:00:00"/>
    <d v="2025-12-31T00:00:00"/>
    <n v="6"/>
    <n v="1"/>
    <n v="4"/>
    <n v="0"/>
    <n v="0.16666666666666666"/>
    <x v="2"/>
    <x v="1"/>
  </r>
  <r>
    <m/>
    <m/>
    <x v="2193"/>
    <x v="2"/>
    <s v="0800"/>
    <s v=""/>
    <d v="2025-06-30T00:00:00"/>
    <m/>
    <m/>
    <m/>
    <s v="10000021"/>
    <s v="לשכת הפירסום הממשלתי"/>
    <s v=""/>
    <s v="3"/>
    <n v="500000"/>
    <s v="ILS"/>
    <n v="500000"/>
    <n v="0"/>
    <n v="0"/>
    <n v="0"/>
    <n v="500000"/>
    <s v=""/>
    <x v="1981"/>
    <s v=""/>
    <n v="0"/>
    <s v="@FM@"/>
    <s v="85"/>
    <s v=""/>
    <s v="311227151"/>
    <s v=""/>
    <s v="אפרת מצליח"/>
    <n v="500000"/>
    <d v="2025-06-30T00:00:00"/>
    <d v="2025-12-31T00:00:00"/>
    <n v="6"/>
    <n v="1"/>
    <n v="4"/>
    <n v="0"/>
    <n v="0.16666666666666666"/>
    <x v="2"/>
    <x v="1"/>
  </r>
  <r>
    <m/>
    <m/>
    <x v="2194"/>
    <x v="2"/>
    <s v="0800"/>
    <s v=""/>
    <d v="2025-06-30T00:00:00"/>
    <m/>
    <m/>
    <m/>
    <s v="40329981"/>
    <s v="שנהב יניב"/>
    <s v="034207928"/>
    <s v="3"/>
    <n v="19999.96"/>
    <s v="ILS"/>
    <n v="19999.96"/>
    <n v="100"/>
    <n v="19999.96"/>
    <n v="19999.96"/>
    <n v="0"/>
    <s v=""/>
    <x v="1982"/>
    <s v=""/>
    <n v="0"/>
    <s v="@FM@"/>
    <s v="23"/>
    <s v="57"/>
    <s v="311227151"/>
    <s v=""/>
    <s v="לינוי טרכטנברג"/>
    <n v="0"/>
    <d v="2025-06-30T00:00:00"/>
    <d v="2025-12-31T00:00:00"/>
    <n v="6"/>
    <n v="1"/>
    <n v="4"/>
    <n v="100"/>
    <n v="0.16666666666666666"/>
    <x v="2"/>
    <x v="1"/>
  </r>
  <r>
    <m/>
    <m/>
    <x v="2195"/>
    <x v="0"/>
    <s v="0800"/>
    <s v=""/>
    <d v="2025-07-16T00:00:00"/>
    <m/>
    <m/>
    <m/>
    <s v="40001103"/>
    <s v="קרביץ )4791( בעמ"/>
    <s v="510674039"/>
    <s v="3"/>
    <n v="7684.11"/>
    <s v="ILS"/>
    <n v="7684.11"/>
    <n v="0"/>
    <n v="0"/>
    <n v="0"/>
    <n v="7946.86"/>
    <s v=""/>
    <x v="1888"/>
    <s v="X"/>
    <n v="0"/>
    <s v="@FM@"/>
    <s v="07"/>
    <s v=""/>
    <s v="311227151"/>
    <s v=""/>
    <s v="נוית רחל ישראלי"/>
    <n v="7684.11"/>
    <d v="2025-07-16T00:00:00"/>
    <d v="2025-12-31T00:00:00"/>
    <n v="5"/>
    <n v="0"/>
    <n v="4"/>
    <n v="0"/>
    <n v="0"/>
    <x v="2"/>
    <x v="1"/>
  </r>
  <r>
    <m/>
    <m/>
    <x v="2196"/>
    <x v="2"/>
    <s v="0800"/>
    <s v=""/>
    <d v="2025-07-01T00:00:00"/>
    <m/>
    <m/>
    <m/>
    <s v="40300340"/>
    <s v="חי כהן מערכות מידע ומחשבים בע&quot;מ"/>
    <s v="512420225"/>
    <s v="3"/>
    <n v="1498.6"/>
    <s v="ILS"/>
    <n v="1498.6"/>
    <n v="0"/>
    <n v="0"/>
    <n v="0"/>
    <n v="1498.6"/>
    <s v=""/>
    <x v="1983"/>
    <s v=""/>
    <n v="0"/>
    <s v="@FM@"/>
    <s v="23"/>
    <s v="57"/>
    <s v="311227151"/>
    <s v=""/>
    <s v="לילית ביטון"/>
    <n v="1498.6"/>
    <d v="2025-07-01T00:00:00"/>
    <d v="2025-12-31T00:00:00"/>
    <n v="5"/>
    <n v="1"/>
    <n v="4"/>
    <n v="0"/>
    <n v="0.2"/>
    <x v="2"/>
    <x v="1"/>
  </r>
  <r>
    <m/>
    <m/>
    <x v="2197"/>
    <x v="0"/>
    <s v="0800"/>
    <s v=""/>
    <d v="2025-07-01T00:00:00"/>
    <m/>
    <m/>
    <m/>
    <s v="40001103"/>
    <s v="קרביץ )4791( בעמ"/>
    <s v="510674039"/>
    <s v="3"/>
    <n v="3085.7"/>
    <s v="ILS"/>
    <n v="3085.7"/>
    <n v="0"/>
    <n v="0"/>
    <n v="0"/>
    <n v="3191.41"/>
    <s v=""/>
    <x v="1984"/>
    <s v="X"/>
    <n v="0"/>
    <s v="@FM@"/>
    <s v="07"/>
    <s v=""/>
    <s v="311227151"/>
    <s v=""/>
    <s v="לילית ביטון"/>
    <n v="3085.7"/>
    <d v="2025-07-01T00:00:00"/>
    <d v="2025-12-31T00:00:00"/>
    <n v="5"/>
    <n v="1"/>
    <n v="4"/>
    <n v="0"/>
    <n v="0.2"/>
    <x v="2"/>
    <x v="1"/>
  </r>
  <r>
    <m/>
    <m/>
    <x v="2198"/>
    <x v="0"/>
    <s v="0800"/>
    <s v=""/>
    <d v="2025-07-02T00:00:00"/>
    <m/>
    <m/>
    <m/>
    <s v="40001605"/>
    <s v="טלדור מערכות מחשבים (1986) בע&quot;מ"/>
    <s v="520039710"/>
    <s v="3"/>
    <n v="49998.96"/>
    <s v="ILS"/>
    <n v="49998.96"/>
    <n v="0"/>
    <n v="0"/>
    <n v="0"/>
    <n v="49998.96"/>
    <s v=""/>
    <x v="1985"/>
    <s v=""/>
    <n v="0"/>
    <s v="@FM@"/>
    <s v="23"/>
    <s v="57"/>
    <s v="311227151"/>
    <s v=" 42,372.00"/>
    <s v="יאיר אבוחצירה"/>
    <n v="49998.96"/>
    <d v="2025-07-02T00:00:00"/>
    <d v="2025-12-31T00:00:00"/>
    <n v="5"/>
    <n v="1"/>
    <n v="4"/>
    <n v="0"/>
    <n v="0.2"/>
    <x v="2"/>
    <x v="1"/>
  </r>
  <r>
    <m/>
    <m/>
    <x v="2199"/>
    <x v="2"/>
    <s v="0800"/>
    <s v=""/>
    <d v="2025-07-07T00:00:00"/>
    <m/>
    <m/>
    <m/>
    <s v="42911106"/>
    <s v="כהן אהרון"/>
    <s v="024503096"/>
    <s v="3"/>
    <n v="4336.5"/>
    <s v="ILS"/>
    <n v="4336.5"/>
    <n v="0"/>
    <n v="0"/>
    <n v="0"/>
    <n v="4336.5"/>
    <s v=""/>
    <x v="1986"/>
    <s v=""/>
    <n v="0"/>
    <s v="@FM@"/>
    <s v="23"/>
    <s v="57"/>
    <s v="311227151"/>
    <s v=""/>
    <s v="יאיר אבוחצירה"/>
    <n v="4336.5"/>
    <d v="2025-07-07T00:00:00"/>
    <d v="2025-12-31T00:00:00"/>
    <n v="5"/>
    <n v="0"/>
    <n v="4"/>
    <n v="0"/>
    <n v="0"/>
    <x v="2"/>
    <x v="1"/>
  </r>
  <r>
    <m/>
    <m/>
    <x v="2200"/>
    <x v="0"/>
    <s v="0800"/>
    <s v=""/>
    <d v="2025-07-07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1987"/>
    <s v="X"/>
    <n v="0"/>
    <s v="@FM@"/>
    <s v="07"/>
    <s v=""/>
    <s v="311227151"/>
    <s v=""/>
    <s v="יאיר אבוחצירה"/>
    <n v="932.2"/>
    <d v="2025-07-07T00:00:00"/>
    <d v="2025-12-31T00:00:00"/>
    <n v="5"/>
    <n v="0"/>
    <n v="4"/>
    <n v="0"/>
    <n v="0"/>
    <x v="2"/>
    <x v="1"/>
  </r>
  <r>
    <m/>
    <m/>
    <x v="2201"/>
    <x v="2"/>
    <s v="0800"/>
    <s v=""/>
    <d v="2025-07-07T00:00:00"/>
    <m/>
    <m/>
    <m/>
    <s v="41061244"/>
    <s v="ה.ד. גלריה בע&quot;מ"/>
    <s v="515028439"/>
    <s v="3"/>
    <n v="4094.6"/>
    <s v="ILS"/>
    <n v="4094.6"/>
    <n v="0"/>
    <n v="0"/>
    <n v="0"/>
    <n v="4094.6"/>
    <s v=""/>
    <x v="1988"/>
    <s v=""/>
    <n v="0"/>
    <s v="@FM@"/>
    <s v="23"/>
    <s v="57"/>
    <s v="311227151"/>
    <s v=""/>
    <s v="יאיר אבוחצירה"/>
    <n v="4094.6"/>
    <d v="2025-07-07T00:00:00"/>
    <d v="2025-12-31T00:00:00"/>
    <n v="5"/>
    <n v="0"/>
    <n v="4"/>
    <n v="0"/>
    <n v="0"/>
    <x v="2"/>
    <x v="1"/>
  </r>
  <r>
    <m/>
    <m/>
    <x v="2202"/>
    <x v="0"/>
    <s v="0800"/>
    <s v=""/>
    <d v="2025-07-07T00:00:00"/>
    <m/>
    <m/>
    <m/>
    <s v="40008948"/>
    <s v="רהיטי הכח )1991( בע&quot;מ"/>
    <s v="511599920"/>
    <s v="3"/>
    <n v="732.19"/>
    <s v="ILS"/>
    <n v="732.19"/>
    <n v="0"/>
    <n v="0"/>
    <n v="0"/>
    <n v="785.61"/>
    <s v=""/>
    <x v="1989"/>
    <s v="X"/>
    <n v="0"/>
    <s v="@FM@"/>
    <s v="07"/>
    <s v=""/>
    <s v="311227151"/>
    <s v=""/>
    <s v="יאיר אבוחצירה"/>
    <n v="732.19"/>
    <d v="2025-07-07T00:00:00"/>
    <d v="2025-12-31T00:00:00"/>
    <n v="5"/>
    <n v="0"/>
    <n v="4"/>
    <n v="0"/>
    <n v="0"/>
    <x v="2"/>
    <x v="1"/>
  </r>
  <r>
    <m/>
    <m/>
    <x v="2203"/>
    <x v="2"/>
    <s v="0800"/>
    <s v=""/>
    <d v="2025-07-07T00:00:00"/>
    <m/>
    <m/>
    <m/>
    <s v="40297608"/>
    <s v="צבי יעקובוביץ, עו&quot;ד - משרד עורכי די"/>
    <s v="512702945"/>
    <s v="3"/>
    <n v="15526.44"/>
    <s v="ILS"/>
    <n v="15526.44"/>
    <n v="0"/>
    <n v="0"/>
    <n v="0"/>
    <n v="5175.4799999999996"/>
    <s v=""/>
    <x v="1990"/>
    <s v=""/>
    <n v="0"/>
    <s v="@FM@"/>
    <s v="23"/>
    <s v="57"/>
    <s v="311227151"/>
    <s v="  4,386.00"/>
    <s v="עמיחי ציסמריו"/>
    <n v="5175.4799999999996"/>
    <d v="2025-07-07T00:00:00"/>
    <d v="2025-12-31T00:00:00"/>
    <n v="5"/>
    <n v="0"/>
    <n v="4"/>
    <n v="0"/>
    <n v="0"/>
    <x v="2"/>
    <x v="1"/>
  </r>
  <r>
    <m/>
    <m/>
    <x v="2204"/>
    <x v="2"/>
    <s v="0800"/>
    <s v=""/>
    <d v="2025-07-07T00:00:00"/>
    <m/>
    <m/>
    <m/>
    <s v="41067267"/>
    <s v="פ.ב.א. ויזנר סוכנויות בע&quot;מ"/>
    <s v="515111474"/>
    <s v="3"/>
    <n v="49998.96"/>
    <s v="ILS"/>
    <n v="49998.96"/>
    <n v="0"/>
    <n v="0"/>
    <n v="0"/>
    <n v="49998.96"/>
    <s v=""/>
    <x v="1991"/>
    <s v=""/>
    <n v="0"/>
    <s v="@FM@"/>
    <s v="23"/>
    <s v="57"/>
    <s v="311227151"/>
    <s v=""/>
    <s v="נורית יוחאי"/>
    <n v="49998.96"/>
    <d v="2025-07-07T00:00:00"/>
    <d v="2025-12-31T00:00:00"/>
    <n v="5"/>
    <n v="0"/>
    <n v="4"/>
    <n v="0"/>
    <n v="0"/>
    <x v="2"/>
    <x v="1"/>
  </r>
  <r>
    <m/>
    <m/>
    <x v="2205"/>
    <x v="0"/>
    <s v="0800"/>
    <s v=""/>
    <d v="2025-07-07T00:00:00"/>
    <m/>
    <m/>
    <m/>
    <s v="40001103"/>
    <s v="קרביץ )4791( בעמ"/>
    <s v="510674039"/>
    <s v="3"/>
    <n v="1486.8"/>
    <s v="ILS"/>
    <n v="1486.8"/>
    <n v="0"/>
    <n v="0"/>
    <n v="0"/>
    <n v="1537.74"/>
    <s v=""/>
    <x v="1992"/>
    <s v="X"/>
    <n v="0"/>
    <s v="@FM@"/>
    <s v="07"/>
    <s v=""/>
    <s v="311227151"/>
    <s v=""/>
    <s v="נוית רחל ישראלי"/>
    <n v="1486.8"/>
    <d v="2025-07-07T00:00:00"/>
    <d v="2025-12-31T00:00:00"/>
    <n v="5"/>
    <n v="0"/>
    <n v="4"/>
    <n v="0"/>
    <n v="0"/>
    <x v="2"/>
    <x v="1"/>
  </r>
  <r>
    <m/>
    <m/>
    <x v="2206"/>
    <x v="2"/>
    <s v="0800"/>
    <s v=""/>
    <d v="2025-07-09T00:00:00"/>
    <m/>
    <m/>
    <m/>
    <s v="40009512"/>
    <s v="אופק רחב בע&quot;מ"/>
    <s v="511522997"/>
    <s v="3"/>
    <n v="7251.1"/>
    <s v="ILS"/>
    <n v="7251.1"/>
    <n v="0"/>
    <n v="0"/>
    <n v="0"/>
    <n v="7251.1"/>
    <s v=""/>
    <x v="1993"/>
    <s v=""/>
    <n v="0"/>
    <s v="@FM@"/>
    <s v="23"/>
    <s v="57"/>
    <s v="311227151"/>
    <s v=""/>
    <s v="שירן מזרחי"/>
    <n v="7251.1"/>
    <d v="2025-07-09T00:00:00"/>
    <d v="2025-12-31T00:00:00"/>
    <n v="5"/>
    <n v="0"/>
    <n v="4"/>
    <n v="0"/>
    <n v="0"/>
    <x v="2"/>
    <x v="1"/>
  </r>
  <r>
    <m/>
    <m/>
    <x v="2207"/>
    <x v="2"/>
    <s v="0800"/>
    <s v=""/>
    <d v="2025-07-09T00:00:00"/>
    <m/>
    <m/>
    <m/>
    <s v="40003708"/>
    <s v="דגניר בע&quot;מ"/>
    <s v="512145723"/>
    <s v="3"/>
    <n v="1888"/>
    <s v="ILS"/>
    <n v="1888"/>
    <n v="0"/>
    <n v="0"/>
    <n v="0"/>
    <n v="1888"/>
    <s v=""/>
    <x v="1994"/>
    <s v=""/>
    <n v="0"/>
    <s v="@FM@"/>
    <s v="23"/>
    <s v="57"/>
    <s v="311227151"/>
    <s v=""/>
    <s v="אפרת מצליח"/>
    <n v="1888"/>
    <d v="2025-07-09T00:00:00"/>
    <d v="2025-12-31T00:00:00"/>
    <n v="5"/>
    <n v="0"/>
    <n v="4"/>
    <n v="0"/>
    <n v="0"/>
    <x v="2"/>
    <x v="1"/>
  </r>
  <r>
    <m/>
    <m/>
    <x v="2208"/>
    <x v="2"/>
    <s v="0800"/>
    <s v=""/>
    <d v="2025-07-09T00:00:00"/>
    <m/>
    <m/>
    <m/>
    <s v="41399961"/>
    <s v="דאטה פרו בע&quot;מ"/>
    <s v="511153991"/>
    <s v="3"/>
    <n v="3268.6"/>
    <s v="ILS"/>
    <n v="3268.6"/>
    <n v="0"/>
    <n v="0"/>
    <n v="0"/>
    <n v="3268.6"/>
    <s v=""/>
    <x v="1995"/>
    <s v=""/>
    <n v="0"/>
    <s v="@FM@"/>
    <s v="23"/>
    <s v="57"/>
    <s v="311227151"/>
    <s v=""/>
    <s v="רוחמה שמואלי"/>
    <n v="3268.6"/>
    <d v="2025-07-09T00:00:00"/>
    <d v="2025-12-31T00:00:00"/>
    <n v="5"/>
    <n v="0"/>
    <n v="4"/>
    <n v="0"/>
    <n v="0"/>
    <x v="2"/>
    <x v="1"/>
  </r>
  <r>
    <m/>
    <m/>
    <x v="2209"/>
    <x v="2"/>
    <s v="0800"/>
    <s v=""/>
    <d v="2025-07-14T00:00:00"/>
    <m/>
    <m/>
    <m/>
    <s v="20000201"/>
    <s v="עירית תל-אביב-יפו"/>
    <s v="500250006"/>
    <s v="3"/>
    <n v="21675"/>
    <s v="ILS"/>
    <n v="21675"/>
    <n v="0"/>
    <n v="0"/>
    <n v="0"/>
    <n v="21675"/>
    <s v=""/>
    <x v="1996"/>
    <s v=""/>
    <n v="0"/>
    <s v="@FM@"/>
    <s v="23"/>
    <s v="03"/>
    <s v="311227151"/>
    <s v=""/>
    <s v="שיקו סופרי"/>
    <n v="21675"/>
    <d v="2025-07-14T00:00:00"/>
    <d v="2025-12-31T00:00:00"/>
    <n v="5"/>
    <n v="0"/>
    <n v="4"/>
    <n v="0"/>
    <n v="0"/>
    <x v="2"/>
    <x v="1"/>
  </r>
  <r>
    <m/>
    <m/>
    <x v="2210"/>
    <x v="2"/>
    <s v="0800"/>
    <s v=""/>
    <d v="2025-07-14T00:00:00"/>
    <m/>
    <m/>
    <m/>
    <s v="20000201"/>
    <s v="עירית תל-אביב-יפו"/>
    <s v="500250006"/>
    <s v="3"/>
    <n v="7909.35"/>
    <s v="ILS"/>
    <n v="7909.35"/>
    <n v="0"/>
    <n v="0"/>
    <n v="0"/>
    <n v="7909.35"/>
    <s v=""/>
    <x v="1997"/>
    <s v=""/>
    <n v="0"/>
    <s v="@FM@"/>
    <s v="23"/>
    <s v="03"/>
    <s v="311227151"/>
    <s v=""/>
    <s v="שיקו סופרי"/>
    <n v="7909.35"/>
    <d v="2025-07-14T00:00:00"/>
    <d v="2025-12-31T00:00:00"/>
    <n v="5"/>
    <n v="0"/>
    <n v="4"/>
    <n v="0"/>
    <n v="0"/>
    <x v="2"/>
    <x v="1"/>
  </r>
  <r>
    <m/>
    <m/>
    <x v="2211"/>
    <x v="2"/>
    <s v="0800"/>
    <s v=""/>
    <d v="2025-07-14T00:00:00"/>
    <m/>
    <m/>
    <m/>
    <s v="20000201"/>
    <s v="עירית תל-אביב-יפו"/>
    <s v="500250006"/>
    <s v="3"/>
    <n v="5824.9"/>
    <s v="ILS"/>
    <n v="5824.9"/>
    <n v="100"/>
    <n v="5824.9"/>
    <n v="5824.9"/>
    <n v="0"/>
    <s v=""/>
    <x v="1998"/>
    <s v=""/>
    <n v="0"/>
    <s v="@FM@"/>
    <s v="23"/>
    <s v="03"/>
    <s v="311227151"/>
    <s v=""/>
    <s v="שיקו סופרי"/>
    <n v="0"/>
    <d v="2025-07-14T00:00:00"/>
    <d v="2025-12-31T00:00:00"/>
    <n v="5"/>
    <n v="0"/>
    <n v="4"/>
    <n v="100"/>
    <n v="0"/>
    <x v="2"/>
    <x v="1"/>
  </r>
  <r>
    <m/>
    <m/>
    <x v="2212"/>
    <x v="2"/>
    <s v="0800"/>
    <s v=""/>
    <d v="2025-07-14T00:00:00"/>
    <m/>
    <m/>
    <m/>
    <s v="20000201"/>
    <s v="עירית תל-אביב-יפו"/>
    <s v="500250006"/>
    <s v="3"/>
    <n v="5529.48"/>
    <s v="ILS"/>
    <n v="5529.48"/>
    <n v="100"/>
    <n v="5529.48"/>
    <n v="5529.48"/>
    <n v="0"/>
    <s v=""/>
    <x v="1999"/>
    <s v=""/>
    <n v="0"/>
    <s v="@FM@"/>
    <s v="23"/>
    <s v="03"/>
    <s v="311227151"/>
    <s v=""/>
    <s v="שיקו סופרי"/>
    <n v="0"/>
    <d v="2025-07-14T00:00:00"/>
    <d v="2025-12-31T00:00:00"/>
    <n v="5"/>
    <n v="0"/>
    <n v="4"/>
    <n v="100"/>
    <n v="0"/>
    <x v="2"/>
    <x v="1"/>
  </r>
  <r>
    <m/>
    <m/>
    <x v="2213"/>
    <x v="0"/>
    <s v="0800"/>
    <s v=""/>
    <d v="2025-07-15T00:00:00"/>
    <m/>
    <m/>
    <m/>
    <s v="40003692"/>
    <s v="טופ-ליין יבוא ושיווק רהיטים בע&quot;מ"/>
    <s v="511613564"/>
    <s v="3"/>
    <n v="11652.5"/>
    <s v="ILS"/>
    <n v="11652.5"/>
    <n v="0"/>
    <n v="0"/>
    <n v="0"/>
    <n v="12502.66"/>
    <s v=""/>
    <x v="2000"/>
    <s v="X"/>
    <n v="0"/>
    <s v="@FM@"/>
    <s v="07"/>
    <s v=""/>
    <s v="311227151"/>
    <s v=""/>
    <s v="יאיר אבוחצירה"/>
    <n v="11652.5"/>
    <d v="2025-07-15T00:00:00"/>
    <d v="2025-12-31T00:00:00"/>
    <n v="5"/>
    <n v="0"/>
    <n v="4"/>
    <n v="0"/>
    <n v="0"/>
    <x v="2"/>
    <x v="1"/>
  </r>
  <r>
    <m/>
    <m/>
    <x v="2214"/>
    <x v="0"/>
    <s v="0800"/>
    <s v=""/>
    <d v="2025-07-16T00:00:00"/>
    <m/>
    <m/>
    <m/>
    <s v="42912207"/>
    <s v="הופמן אליעזר"/>
    <s v="037665767"/>
    <s v="1"/>
    <n v="100854.6"/>
    <s v="ILS"/>
    <n v="100854.6"/>
    <n v="0"/>
    <n v="0"/>
    <n v="0"/>
    <n v="100854.6"/>
    <s v=""/>
    <x v="2001"/>
    <s v=""/>
    <n v="0"/>
    <s v="@FM@"/>
    <s v="23"/>
    <s v="57"/>
    <s v="311227151"/>
    <s v=" 85,470.00"/>
    <s v="נוית רחל ישראלי"/>
    <n v="100854.6"/>
    <d v="2025-07-16T00:00:00"/>
    <d v="2025-12-31T00:00:00"/>
    <n v="5"/>
    <n v="0"/>
    <n v="4"/>
    <n v="0"/>
    <n v="0"/>
    <x v="2"/>
    <x v="1"/>
  </r>
  <r>
    <m/>
    <m/>
    <x v="2215"/>
    <x v="2"/>
    <s v="0800"/>
    <s v=""/>
    <d v="2025-07-16T00:00:00"/>
    <m/>
    <m/>
    <m/>
    <s v="40486612"/>
    <s v="מירטק סטודיוגרף בע&quot;מ"/>
    <s v="511934218"/>
    <s v="1"/>
    <n v="9204"/>
    <s v="ILS"/>
    <n v="9204"/>
    <n v="0"/>
    <n v="0"/>
    <n v="0"/>
    <n v="9204"/>
    <s v=""/>
    <x v="2002"/>
    <s v=""/>
    <n v="0"/>
    <s v="@FM@"/>
    <s v="23"/>
    <s v="57"/>
    <s v="311227151"/>
    <s v=""/>
    <s v="לינוי טרכטנברג"/>
    <n v="9204"/>
    <d v="2025-07-16T00:00:00"/>
    <d v="2025-12-31T00:00:00"/>
    <n v="5"/>
    <n v="0"/>
    <n v="4"/>
    <n v="0"/>
    <n v="0"/>
    <x v="2"/>
    <x v="1"/>
  </r>
  <r>
    <m/>
    <m/>
    <x v="2216"/>
    <x v="0"/>
    <s v="0800"/>
    <s v=""/>
    <d v="2025-07-27T00:00:00"/>
    <m/>
    <m/>
    <m/>
    <s v="40328129"/>
    <s v="ד.מ. )0003( הנדסה בע&quot;מ"/>
    <s v="513228726"/>
    <s v=""/>
    <n v="2527.4499999999998"/>
    <s v="ILS"/>
    <n v="2527.4499999999998"/>
    <n v="0"/>
    <n v="0"/>
    <n v="0"/>
    <n v="0"/>
    <s v="X"/>
    <x v="2003"/>
    <s v="X"/>
    <n v="0"/>
    <s v="@FM@"/>
    <s v="07"/>
    <s v=""/>
    <s v="311227151"/>
    <s v=""/>
    <s v="נורית יוחאי"/>
    <n v="2527.4499999999998"/>
    <d v="2025-07-27T00:00:00"/>
    <d v="2025-12-31T00:00:00"/>
    <n v="5"/>
    <n v="0"/>
    <n v="4"/>
    <n v="0"/>
    <n v="0"/>
    <x v="2"/>
    <x v="1"/>
  </r>
  <r>
    <m/>
    <m/>
    <x v="2217"/>
    <x v="0"/>
    <s v="0800"/>
    <s v=""/>
    <d v="2025-07-27T00:00:00"/>
    <m/>
    <m/>
    <m/>
    <s v="40003692"/>
    <s v="טופ-ליין יבוא ושיווק רהיטים בע&quot;מ"/>
    <s v="511613564"/>
    <s v="A"/>
    <n v="932.2"/>
    <s v="ILS"/>
    <n v="932.2"/>
    <n v="0"/>
    <n v="0"/>
    <n v="0"/>
    <n v="932.2"/>
    <s v=""/>
    <x v="2004"/>
    <s v=""/>
    <n v="0"/>
    <s v="@FM@"/>
    <s v="07"/>
    <s v=""/>
    <s v="311227151"/>
    <s v=""/>
    <s v="יאיר אבוחצירה"/>
    <n v="932.2"/>
    <d v="2025-07-27T00:00:00"/>
    <d v="2025-12-31T00:00:00"/>
    <n v="5"/>
    <n v="0"/>
    <n v="4"/>
    <n v="0"/>
    <n v="0"/>
    <x v="2"/>
    <x v="1"/>
  </r>
  <r>
    <m/>
    <m/>
    <x v="2218"/>
    <x v="0"/>
    <s v="0800"/>
    <s v=""/>
    <d v="2025-07-27T00:00:00"/>
    <m/>
    <m/>
    <m/>
    <s v="40328129"/>
    <s v="ד.מ. )0003( הנדסה בע&quot;מ"/>
    <s v="513228726"/>
    <s v=""/>
    <n v="21064.51"/>
    <s v="ILS"/>
    <n v="21064.51"/>
    <n v="0"/>
    <n v="0"/>
    <n v="0"/>
    <n v="0"/>
    <s v="X"/>
    <x v="2005"/>
    <s v="X"/>
    <n v="0"/>
    <s v="@FM@"/>
    <s v="07"/>
    <s v=""/>
    <s v="311227151"/>
    <s v=""/>
    <s v="אפרת מצליח"/>
    <n v="21064.51"/>
    <d v="2025-07-27T00:00:00"/>
    <d v="2025-12-31T00:00:00"/>
    <n v="5"/>
    <n v="0"/>
    <n v="4"/>
    <n v="0"/>
    <n v="0"/>
    <x v="2"/>
    <x v="1"/>
  </r>
  <r>
    <m/>
    <m/>
    <x v="2219"/>
    <x v="0"/>
    <s v="0800"/>
    <s v=""/>
    <d v="2025-07-28T00:00:00"/>
    <m/>
    <m/>
    <m/>
    <s v="40328129"/>
    <s v="ד.מ. )0003( הנדסה בע&quot;מ"/>
    <s v="513228726"/>
    <s v="A"/>
    <n v="13432.7"/>
    <s v="ILS"/>
    <n v="13432.7"/>
    <n v="0"/>
    <n v="0"/>
    <n v="0"/>
    <n v="12993.81"/>
    <s v=""/>
    <x v="2006"/>
    <s v="X"/>
    <n v="0"/>
    <s v="@FM@"/>
    <s v="07"/>
    <s v=""/>
    <s v="311227151"/>
    <s v=""/>
    <s v="אפרת מצליח"/>
    <n v="13432.7"/>
    <d v="2025-07-28T00:00:00"/>
    <d v="2025-12-31T00:00:00"/>
    <n v="5"/>
    <n v="0"/>
    <n v="4"/>
    <n v="0"/>
    <n v="0"/>
    <x v="2"/>
    <x v="1"/>
  </r>
  <r>
    <m/>
    <m/>
    <x v="2220"/>
    <x v="0"/>
    <s v="0800"/>
    <s v=""/>
    <d v="2025-07-28T00:00:00"/>
    <m/>
    <m/>
    <m/>
    <s v="40952004"/>
    <s v="אריה דסל תעשיות בע&quot;מ"/>
    <s v="513268508"/>
    <s v=""/>
    <n v="23367.89"/>
    <s v="ILS"/>
    <n v="23367.89"/>
    <n v="0"/>
    <n v="0"/>
    <n v="0"/>
    <n v="0"/>
    <s v="X"/>
    <x v="2007"/>
    <s v="X"/>
    <n v="0"/>
    <s v="@FM@"/>
    <s v="07"/>
    <s v=""/>
    <s v="311227151"/>
    <s v=""/>
    <s v="אפרת מצליח"/>
    <n v="23367.89"/>
    <d v="2025-07-28T00:00:00"/>
    <d v="2025-12-31T00:00:00"/>
    <n v="5"/>
    <n v="0"/>
    <n v="4"/>
    <n v="0"/>
    <n v="0"/>
    <x v="2"/>
    <x v="1"/>
  </r>
  <r>
    <m/>
    <m/>
    <x v="2221"/>
    <x v="0"/>
    <s v="0800"/>
    <s v=""/>
    <d v="2025-07-28T00:00:00"/>
    <m/>
    <m/>
    <s v="חן פילי"/>
    <s v="40001575"/>
    <s v="קולמוס ביט (2002)  בע&quot;מ"/>
    <s v="513325472"/>
    <s v="1"/>
    <n v="4353.8"/>
    <s v="ILS"/>
    <n v="4353.8"/>
    <n v="0"/>
    <n v="0"/>
    <n v="0"/>
    <n v="4763.32"/>
    <s v=""/>
    <x v="2008"/>
    <s v="X"/>
    <n v="0"/>
    <s v="@FM@"/>
    <s v="07"/>
    <s v=""/>
    <s v="311227151"/>
    <s v=""/>
    <s v="רונן צור"/>
    <n v="4353.8"/>
    <d v="2025-07-28T00:00:00"/>
    <d v="2025-12-31T00:00:00"/>
    <n v="5"/>
    <n v="0"/>
    <n v="4"/>
    <n v="0"/>
    <n v="0"/>
    <x v="2"/>
    <x v="1"/>
  </r>
  <r>
    <m/>
    <m/>
    <x v="2222"/>
    <x v="2"/>
    <s v="0800"/>
    <s v=""/>
    <d v="2024-12-15T00:00:00"/>
    <d v="2025-01-01T00:00:00"/>
    <d v="2027-12-31T00:00:00"/>
    <s v="יחיאל ליכטנשטיין"/>
    <s v="40018522"/>
    <s v="פלקון (ו.פ.) טכנולוגיות בע&quot;מ"/>
    <s v="512210113"/>
    <s v="3"/>
    <n v="16992"/>
    <s v="ILS"/>
    <n v="16992"/>
    <n v="0"/>
    <n v="0"/>
    <n v="0"/>
    <n v="16992"/>
    <s v=""/>
    <x v="2009"/>
    <s v=""/>
    <n v="0"/>
    <s v="@FM@"/>
    <s v="23"/>
    <s v="57"/>
    <s v="305394199"/>
    <s v=""/>
    <s v="רפי אזרך"/>
    <n v="16992"/>
    <d v="2025-01-01T00:00:00"/>
    <d v="2027-12-31T00:00:00"/>
    <n v="35"/>
    <n v="7"/>
    <n v="28"/>
    <n v="0"/>
    <n v="0.2"/>
    <x v="2"/>
    <x v="1"/>
  </r>
  <r>
    <m/>
    <m/>
    <x v="2223"/>
    <x v="2"/>
    <s v="0800"/>
    <s v=""/>
    <d v="2024-12-15T00:00:00"/>
    <m/>
    <m/>
    <s v="יחיאל ליכטנשטיין"/>
    <s v="40552362"/>
    <s v="סויסא מיכאל"/>
    <s v="061665642"/>
    <s v=""/>
    <n v="468"/>
    <s v="ILS"/>
    <n v="468"/>
    <n v="0"/>
    <n v="0"/>
    <n v="0"/>
    <n v="0"/>
    <s v="X"/>
    <x v="2010"/>
    <s v=""/>
    <n v="0"/>
    <s v="@FM@"/>
    <s v="23"/>
    <s v="57"/>
    <s v="305394199"/>
    <s v=""/>
    <s v="אביעד רהב"/>
    <n v="468"/>
    <d v="2024-12-15T00:00:00"/>
    <d v="2025-12-31T00:00:00"/>
    <n v="12"/>
    <n v="7"/>
    <n v="4"/>
    <n v="0"/>
    <n v="0.58333333333333337"/>
    <x v="0"/>
    <x v="1"/>
  </r>
  <r>
    <m/>
    <s v="198"/>
    <x v="2224"/>
    <x v="0"/>
    <s v="0800"/>
    <s v=""/>
    <d v="2021-04-26T00:00:00"/>
    <d v="2021-04-05T00:00:00"/>
    <d v="2026-03-16T00:00:00"/>
    <s v="לי טליה דיגרון"/>
    <s v="40510075"/>
    <s v="קולפלו תוכנה בע&quot;מ"/>
    <s v="512799149"/>
    <s v="3"/>
    <n v="609631.9"/>
    <s v="ILS"/>
    <n v="609631.9"/>
    <n v="20.98"/>
    <n v="139171.76"/>
    <n v="126824.14"/>
    <n v="467412.32"/>
    <s v=""/>
    <x v="2011"/>
    <s v="X"/>
    <n v="0"/>
    <s v="@FM@"/>
    <s v="07"/>
    <s v=""/>
    <s v="203342555"/>
    <s v=""/>
    <s v="גלי דוגמא"/>
    <n v="481490.52"/>
    <d v="2021-04-05T00:00:00"/>
    <d v="2026-03-16T00:00:00"/>
    <n v="59"/>
    <n v="51"/>
    <n v="7"/>
    <n v="20.98"/>
    <n v="0.86440677966101698"/>
    <x v="0"/>
    <x v="1"/>
  </r>
  <r>
    <m/>
    <s v="199"/>
    <x v="2225"/>
    <x v="6"/>
    <s v="0800"/>
    <s v=""/>
    <d v="2024-03-11T00:00:00"/>
    <m/>
    <m/>
    <s v="אורטל סביחה מויאל"/>
    <s v=""/>
    <s v=""/>
    <s v=""/>
    <s v=""/>
    <n v="0"/>
    <s v="ILS"/>
    <n v="0"/>
    <n v="0"/>
    <n v="0"/>
    <n v="0"/>
    <n v="0"/>
    <s v="X"/>
    <x v="2012"/>
    <s v=""/>
    <n v="0"/>
    <s v="@FM@"/>
    <s v="23"/>
    <s v="57"/>
    <s v="301612248"/>
    <s v=""/>
    <s v=""/>
    <n v="0"/>
    <d v="2024-03-11T00:00:00"/>
    <d v="2025-12-31T00:00:00"/>
    <n v="21"/>
    <n v="16"/>
    <n v="4"/>
    <n v="0"/>
    <n v="0.76190476190476186"/>
    <x v="0"/>
    <x v="1"/>
  </r>
  <r>
    <m/>
    <m/>
    <x v="2226"/>
    <x v="6"/>
    <s v="0800"/>
    <s v=""/>
    <d v="2024-04-14T00:00:00"/>
    <m/>
    <m/>
    <m/>
    <s v="42602055"/>
    <s v="כהן קורל"/>
    <s v="206265407"/>
    <s v="3"/>
    <n v="2723.07"/>
    <s v="ILS"/>
    <n v="2723.07"/>
    <n v="99.1"/>
    <n v="2698.56"/>
    <n v="2699.84"/>
    <n v="24.51"/>
    <s v=""/>
    <x v="2013"/>
    <s v=""/>
    <n v="0"/>
    <s v="@FM@"/>
    <s v="23"/>
    <s v="57"/>
    <s v="301612248"/>
    <s v=""/>
    <s v=""/>
    <n v="24.51"/>
    <d v="2024-04-14T00:00:00"/>
    <d v="2025-12-31T00:00:00"/>
    <n v="20"/>
    <n v="15"/>
    <n v="4"/>
    <n v="99.1"/>
    <n v="0.75"/>
    <x v="1"/>
    <x v="1"/>
  </r>
  <r>
    <m/>
    <m/>
    <x v="2227"/>
    <x v="6"/>
    <s v="0800"/>
    <s v=""/>
    <d v="2024-05-21T00:00:00"/>
    <m/>
    <m/>
    <m/>
    <s v="40478728"/>
    <s v="א. ביסקוטי בע&quot;מ"/>
    <s v="513707752"/>
    <s v="3"/>
    <n v="680"/>
    <s v="ILS"/>
    <n v="680"/>
    <n v="99.97"/>
    <n v="680"/>
    <n v="679.77"/>
    <n v="0"/>
    <s v=""/>
    <x v="2014"/>
    <s v=""/>
    <n v="0"/>
    <s v="@FM@"/>
    <s v="23"/>
    <s v="57"/>
    <s v="301612248"/>
    <s v=""/>
    <s v=""/>
    <n v="0"/>
    <d v="2024-05-21T00:00:00"/>
    <d v="2025-12-31T00:00:00"/>
    <n v="19"/>
    <n v="14"/>
    <n v="4"/>
    <n v="99.97"/>
    <n v="0.73684210526315785"/>
    <x v="1"/>
    <x v="1"/>
  </r>
  <r>
    <m/>
    <m/>
    <x v="2228"/>
    <x v="6"/>
    <s v="0800"/>
    <s v=""/>
    <d v="2024-06-02T00:00:00"/>
    <m/>
    <m/>
    <m/>
    <s v="40478728"/>
    <s v="א. ביסקוטי בע&quot;מ"/>
    <s v="513707752"/>
    <s v="3"/>
    <n v="2925"/>
    <s v="ILS"/>
    <n v="2925"/>
    <n v="100"/>
    <n v="2925"/>
    <n v="2925"/>
    <n v="0"/>
    <s v=""/>
    <x v="2015"/>
    <s v=""/>
    <n v="0"/>
    <s v="@FM@"/>
    <s v="23"/>
    <s v="57"/>
    <s v="301612248"/>
    <s v=""/>
    <s v=""/>
    <n v="0"/>
    <d v="2024-06-02T00:00:00"/>
    <d v="2025-12-31T00:00:00"/>
    <n v="18"/>
    <n v="14"/>
    <n v="4"/>
    <n v="100"/>
    <n v="0.77777777777777779"/>
    <x v="1"/>
    <x v="1"/>
  </r>
  <r>
    <m/>
    <m/>
    <x v="2229"/>
    <x v="6"/>
    <s v="0800"/>
    <s v=""/>
    <d v="2024-06-10T00:00:00"/>
    <m/>
    <m/>
    <m/>
    <s v="40478728"/>
    <s v="א. ביסקוטי בע&quot;מ"/>
    <s v="513707752"/>
    <s v="3"/>
    <n v="1018.01"/>
    <s v="ILS"/>
    <n v="1018.01"/>
    <n v="99.99"/>
    <n v="1018.01"/>
    <n v="1017.9"/>
    <n v="0"/>
    <s v=""/>
    <x v="2016"/>
    <s v=""/>
    <n v="0"/>
    <s v="@FM@"/>
    <s v="23"/>
    <s v="57"/>
    <s v="301612248"/>
    <s v=""/>
    <s v=""/>
    <n v="0"/>
    <d v="2024-06-10T00:00:00"/>
    <d v="2025-12-31T00:00:00"/>
    <n v="18"/>
    <n v="13"/>
    <n v="4"/>
    <n v="99.99"/>
    <n v="0.72222222222222221"/>
    <x v="1"/>
    <x v="1"/>
  </r>
  <r>
    <m/>
    <m/>
    <x v="2230"/>
    <x v="6"/>
    <s v="0800"/>
    <s v=""/>
    <d v="2024-06-19T00:00:00"/>
    <m/>
    <m/>
    <m/>
    <s v="41492755"/>
    <s v="ניקס"/>
    <s v="510678816"/>
    <s v="3"/>
    <n v="3510"/>
    <s v="ILS"/>
    <n v="3510"/>
    <n v="100"/>
    <n v="3510"/>
    <n v="3510"/>
    <n v="0"/>
    <s v=""/>
    <x v="2017"/>
    <s v=""/>
    <n v="0"/>
    <s v="@FM@"/>
    <s v="23"/>
    <s v="57"/>
    <s v="301612248"/>
    <s v=""/>
    <s v=""/>
    <n v="0"/>
    <d v="2024-06-19T00:00:00"/>
    <d v="2025-12-31T00:00:00"/>
    <n v="18"/>
    <n v="13"/>
    <n v="4"/>
    <n v="100"/>
    <n v="0.72222222222222221"/>
    <x v="1"/>
    <x v="1"/>
  </r>
  <r>
    <m/>
    <m/>
    <x v="2231"/>
    <x v="6"/>
    <s v="0800"/>
    <s v=""/>
    <d v="2024-07-04T00:00:00"/>
    <m/>
    <m/>
    <m/>
    <s v="41557411"/>
    <s v="הגורמנדיג' של יואל בע&quot;מ"/>
    <s v="514942853"/>
    <s v="3"/>
    <n v="1462.4"/>
    <s v="ILS"/>
    <n v="1462.4"/>
    <n v="99.2"/>
    <n v="1450.7"/>
    <n v="1450.22"/>
    <n v="11.7"/>
    <s v=""/>
    <x v="2018"/>
    <s v=""/>
    <n v="0"/>
    <s v="@FM@"/>
    <s v="23"/>
    <s v="57"/>
    <s v="301612248"/>
    <s v=""/>
    <s v=""/>
    <n v="11.71"/>
    <d v="2024-07-04T00:00:00"/>
    <d v="2025-12-31T00:00:00"/>
    <n v="17"/>
    <n v="13"/>
    <n v="4"/>
    <n v="99.2"/>
    <n v="0.76470588235294112"/>
    <x v="1"/>
    <x v="1"/>
  </r>
  <r>
    <m/>
    <m/>
    <x v="2232"/>
    <x v="6"/>
    <s v="0800"/>
    <s v=""/>
    <d v="2024-09-26T00:00:00"/>
    <m/>
    <m/>
    <m/>
    <s v="42362791"/>
    <s v="פירות סתיו אביב בע&quot;מ"/>
    <s v="516050655"/>
    <s v="3"/>
    <n v="1192.1099999999999"/>
    <s v="ILS"/>
    <n v="1192.1099999999999"/>
    <n v="0"/>
    <n v="0"/>
    <n v="0"/>
    <n v="1192.1099999999999"/>
    <s v=""/>
    <x v="2019"/>
    <s v=""/>
    <n v="0"/>
    <s v="@FM@"/>
    <s v="23"/>
    <s v="57"/>
    <s v="301612248"/>
    <s v=""/>
    <s v=""/>
    <n v="1192.1099999999999"/>
    <d v="2024-09-26T00:00:00"/>
    <d v="2025-12-31T00:00:00"/>
    <n v="15"/>
    <n v="10"/>
    <n v="4"/>
    <n v="0"/>
    <n v="0.66666666666666663"/>
    <x v="0"/>
    <x v="1"/>
  </r>
  <r>
    <m/>
    <m/>
    <x v="2233"/>
    <x v="6"/>
    <s v="0800"/>
    <s v=""/>
    <d v="2024-09-29T00:00:00"/>
    <m/>
    <m/>
    <m/>
    <s v="42052596"/>
    <s v="צבעים בצלחת בע&quot;מ"/>
    <s v="515816916"/>
    <s v="3"/>
    <n v="1815.38"/>
    <s v="ILS"/>
    <n v="1815.38"/>
    <n v="0"/>
    <n v="0"/>
    <n v="0"/>
    <n v="1815.38"/>
    <s v=""/>
    <x v="2020"/>
    <s v=""/>
    <n v="0"/>
    <s v="@FM@"/>
    <s v="23"/>
    <s v="57"/>
    <s v="301612248"/>
    <s v=""/>
    <s v=""/>
    <n v="1815.38"/>
    <d v="2024-09-29T00:00:00"/>
    <d v="2025-12-31T00:00:00"/>
    <n v="15"/>
    <n v="10"/>
    <n v="4"/>
    <n v="0"/>
    <n v="0.66666666666666663"/>
    <x v="0"/>
    <x v="1"/>
  </r>
  <r>
    <m/>
    <m/>
    <x v="2234"/>
    <x v="6"/>
    <s v="0800"/>
    <s v=""/>
    <d v="2024-11-17T00:00:00"/>
    <m/>
    <m/>
    <m/>
    <s v="42694900"/>
    <s v="ידלין זאב"/>
    <s v="038352084"/>
    <s v="3"/>
    <n v="403.42"/>
    <s v="ILS"/>
    <n v="403.42"/>
    <n v="0"/>
    <n v="0"/>
    <n v="0"/>
    <n v="403.42"/>
    <s v=""/>
    <x v="2021"/>
    <s v=""/>
    <n v="0"/>
    <s v="@FM@"/>
    <s v="23"/>
    <s v="57"/>
    <s v="301612248"/>
    <s v=""/>
    <s v=""/>
    <n v="403.42"/>
    <d v="2024-11-17T00:00:00"/>
    <d v="2025-12-31T00:00:00"/>
    <n v="13"/>
    <n v="8"/>
    <n v="4"/>
    <n v="0"/>
    <n v="0.61538461538461542"/>
    <x v="0"/>
    <x v="1"/>
  </r>
  <r>
    <m/>
    <m/>
    <x v="2235"/>
    <x v="6"/>
    <s v="0800"/>
    <s v=""/>
    <d v="2024-11-19T00:00:00"/>
    <m/>
    <m/>
    <m/>
    <s v="40238786"/>
    <s v="גאריביאן גרשון"/>
    <s v="055634687"/>
    <s v="3"/>
    <n v="354"/>
    <s v="ILS"/>
    <n v="354"/>
    <n v="0"/>
    <n v="0"/>
    <n v="0"/>
    <n v="354"/>
    <s v=""/>
    <x v="2022"/>
    <s v=""/>
    <n v="0"/>
    <s v="@FM@"/>
    <s v="23"/>
    <s v="57"/>
    <s v="301612248"/>
    <s v=""/>
    <s v=""/>
    <n v="354"/>
    <d v="2024-11-19T00:00:00"/>
    <d v="2025-12-31T00:00:00"/>
    <n v="13"/>
    <n v="8"/>
    <n v="4"/>
    <n v="0"/>
    <n v="0.61538461538461542"/>
    <x v="0"/>
    <x v="1"/>
  </r>
  <r>
    <m/>
    <m/>
    <x v="2236"/>
    <x v="6"/>
    <s v="0800"/>
    <s v=""/>
    <d v="2024-11-26T00:00:00"/>
    <m/>
    <m/>
    <m/>
    <s v="40451941"/>
    <s v="טבסקו החזקות בע&quot;מ"/>
    <s v="514179803"/>
    <s v="3"/>
    <n v="1421.9"/>
    <s v="ILS"/>
    <n v="1421.9"/>
    <n v="85.5"/>
    <n v="1205.42"/>
    <n v="1205.0999999999999"/>
    <n v="206.18"/>
    <s v=""/>
    <x v="2023"/>
    <s v=""/>
    <n v="0"/>
    <s v="@FM@"/>
    <s v="23"/>
    <s v="57"/>
    <s v="301612248"/>
    <s v=""/>
    <s v=""/>
    <n v="206.18"/>
    <d v="2024-11-26T00:00:00"/>
    <d v="2025-12-31T00:00:00"/>
    <n v="13"/>
    <n v="8"/>
    <n v="4"/>
    <n v="85.5"/>
    <n v="0.61538461538461542"/>
    <x v="1"/>
    <x v="1"/>
  </r>
  <r>
    <m/>
    <m/>
    <x v="2237"/>
    <x v="6"/>
    <s v="0800"/>
    <s v=""/>
    <d v="2024-12-10T00:00:00"/>
    <m/>
    <m/>
    <m/>
    <s v="42052596"/>
    <s v="צבעים בצלחת בע&quot;מ"/>
    <s v="515816916"/>
    <s v="3"/>
    <n v="504.27"/>
    <s v="ILS"/>
    <n v="504.27"/>
    <n v="0"/>
    <n v="500"/>
    <n v="0"/>
    <n v="504.27"/>
    <s v=""/>
    <x v="2024"/>
    <s v=""/>
    <n v="0"/>
    <s v="@FM@"/>
    <s v="23"/>
    <s v="57"/>
    <s v="301612248"/>
    <s v=""/>
    <s v=""/>
    <n v="504.27"/>
    <d v="2024-12-10T00:00:00"/>
    <d v="2025-12-31T00:00:00"/>
    <n v="12"/>
    <n v="7"/>
    <n v="4"/>
    <n v="0"/>
    <n v="0.58333333333333337"/>
    <x v="0"/>
    <x v="1"/>
  </r>
  <r>
    <m/>
    <m/>
    <x v="2238"/>
    <x v="6"/>
    <s v="0800"/>
    <s v=""/>
    <d v="2024-12-17T00:00:00"/>
    <m/>
    <m/>
    <m/>
    <s v="40296320"/>
    <s v="ניגא שף בע&quot;מ"/>
    <s v="511049256"/>
    <s v="3"/>
    <n v="4726.05"/>
    <s v="ILS"/>
    <n v="4726.05"/>
    <n v="96"/>
    <n v="4537.01"/>
    <n v="4535.92"/>
    <n v="189.04"/>
    <s v=""/>
    <x v="2025"/>
    <s v=""/>
    <n v="0"/>
    <s v="@FM@"/>
    <s v="23"/>
    <s v="57"/>
    <s v="301612248"/>
    <s v=""/>
    <s v=""/>
    <n v="189.05"/>
    <d v="2024-12-17T00:00:00"/>
    <d v="2025-12-31T00:00:00"/>
    <n v="12"/>
    <n v="7"/>
    <n v="4"/>
    <n v="96"/>
    <n v="0.58333333333333337"/>
    <x v="1"/>
    <x v="1"/>
  </r>
  <r>
    <m/>
    <m/>
    <x v="2239"/>
    <x v="6"/>
    <s v="0800"/>
    <s v=""/>
    <d v="2025-01-06T00:00:00"/>
    <m/>
    <m/>
    <m/>
    <s v="40266622"/>
    <s v="גרג אודיטוריום בע&quot;מ"/>
    <s v="513983817"/>
    <s v="3"/>
    <n v="2980"/>
    <s v="ILS"/>
    <n v="2980"/>
    <n v="0"/>
    <n v="0"/>
    <n v="0"/>
    <n v="2980"/>
    <s v=""/>
    <x v="2026"/>
    <s v=""/>
    <n v="0"/>
    <s v="@FM@"/>
    <s v="23"/>
    <s v="57"/>
    <s v="301612248"/>
    <s v=""/>
    <s v=""/>
    <n v="2980"/>
    <d v="2025-01-06T00:00:00"/>
    <d v="2025-12-31T00:00:00"/>
    <n v="11"/>
    <n v="6"/>
    <n v="4"/>
    <n v="0"/>
    <n v="0.54545454545454541"/>
    <x v="0"/>
    <x v="1"/>
  </r>
  <r>
    <m/>
    <m/>
    <x v="2240"/>
    <x v="6"/>
    <s v="0800"/>
    <s v=""/>
    <d v="2025-01-12T00:00:00"/>
    <m/>
    <m/>
    <m/>
    <s v="40004218"/>
    <s v="אורן ציוד חמום בעמ"/>
    <s v="510566037"/>
    <s v="1"/>
    <n v="3829.01"/>
    <s v="ILS"/>
    <n v="3829.01"/>
    <n v="0"/>
    <n v="0"/>
    <n v="0"/>
    <n v="3829.01"/>
    <s v=""/>
    <x v="2027"/>
    <s v=""/>
    <n v="0"/>
    <s v="@FM@"/>
    <s v="23"/>
    <s v="57"/>
    <s v="301612248"/>
    <s v=""/>
    <s v=""/>
    <n v="3829.01"/>
    <d v="2025-01-12T00:00:00"/>
    <d v="2025-12-31T00:00:00"/>
    <n v="11"/>
    <n v="6"/>
    <n v="4"/>
    <n v="0"/>
    <n v="0.54545454545454541"/>
    <x v="0"/>
    <x v="1"/>
  </r>
  <r>
    <m/>
    <m/>
    <x v="2241"/>
    <x v="6"/>
    <s v="0800"/>
    <s v=""/>
    <d v="2025-01-16T00:00:00"/>
    <m/>
    <m/>
    <m/>
    <s v="40525259"/>
    <s v="קאנאפ'ס בע&quot;מ"/>
    <s v="514237296"/>
    <s v="3"/>
    <n v="2006"/>
    <s v="ILS"/>
    <n v="2006"/>
    <n v="0"/>
    <n v="0"/>
    <n v="0"/>
    <n v="2006"/>
    <s v=""/>
    <x v="2028"/>
    <s v=""/>
    <n v="0"/>
    <s v="@FM@"/>
    <s v="23"/>
    <s v="57"/>
    <s v="301612248"/>
    <s v=""/>
    <s v=""/>
    <n v="2006"/>
    <d v="2025-01-16T00:00:00"/>
    <d v="2025-12-31T00:00:00"/>
    <n v="11"/>
    <n v="6"/>
    <n v="4"/>
    <n v="0"/>
    <n v="0.54545454545454541"/>
    <x v="0"/>
    <x v="1"/>
  </r>
  <r>
    <m/>
    <m/>
    <x v="2242"/>
    <x v="6"/>
    <s v="0800"/>
    <s v=""/>
    <d v="2025-01-26T00:00:00"/>
    <m/>
    <m/>
    <m/>
    <s v="40001377"/>
    <s v="מרום אפ. ג'י. פי. יצור יבוא ושיווק"/>
    <s v="512075185"/>
    <s v="3"/>
    <n v="3379.52"/>
    <s v="ILS"/>
    <n v="3379.52"/>
    <n v="94.87"/>
    <n v="3207.16"/>
    <n v="3206.06"/>
    <n v="172.36"/>
    <s v=""/>
    <x v="2029"/>
    <s v=""/>
    <n v="0"/>
    <s v="@FM@"/>
    <s v="23"/>
    <s v="57"/>
    <s v="301612248"/>
    <s v=""/>
    <s v=""/>
    <n v="173.46"/>
    <d v="2025-01-26T00:00:00"/>
    <d v="2025-12-31T00:00:00"/>
    <n v="11"/>
    <n v="6"/>
    <n v="4"/>
    <n v="94.87"/>
    <n v="0.54545454545454541"/>
    <x v="1"/>
    <x v="1"/>
  </r>
  <r>
    <m/>
    <m/>
    <x v="2243"/>
    <x v="6"/>
    <s v="0800"/>
    <s v=""/>
    <d v="2025-01-29T00:00:00"/>
    <m/>
    <m/>
    <m/>
    <s v="41033812"/>
    <s v="קפה דרך הגפן בע&quot;מ"/>
    <s v="514861954"/>
    <s v="3"/>
    <n v="2040"/>
    <s v="ILS"/>
    <n v="2040"/>
    <n v="100"/>
    <n v="2040"/>
    <n v="2040.22"/>
    <n v="0"/>
    <s v=""/>
    <x v="2030"/>
    <s v=""/>
    <n v="0"/>
    <s v="@FM@"/>
    <s v="23"/>
    <s v="57"/>
    <s v="301612248"/>
    <s v=""/>
    <s v=""/>
    <n v="0"/>
    <d v="2025-01-29T00:00:00"/>
    <d v="2025-12-31T00:00:00"/>
    <n v="11"/>
    <n v="6"/>
    <n v="4"/>
    <n v="100"/>
    <n v="0.54545454545454541"/>
    <x v="1"/>
    <x v="1"/>
  </r>
  <r>
    <m/>
    <m/>
    <x v="2244"/>
    <x v="6"/>
    <s v="0800"/>
    <s v=""/>
    <d v="2025-02-05T00:00:00"/>
    <m/>
    <m/>
    <m/>
    <s v="40823287"/>
    <s v="חוכמת הבורקס גבינז"/>
    <s v="558103552"/>
    <s v="3"/>
    <n v="1470"/>
    <s v="ILS"/>
    <n v="1470"/>
    <n v="100.02"/>
    <n v="1470"/>
    <n v="1470.28"/>
    <n v="0"/>
    <s v=""/>
    <x v="2031"/>
    <s v=""/>
    <n v="0"/>
    <s v="@FM@"/>
    <s v="23"/>
    <s v="57"/>
    <s v="301612248"/>
    <s v=""/>
    <s v=""/>
    <n v="0"/>
    <d v="2025-02-05T00:00:00"/>
    <d v="2025-12-31T00:00:00"/>
    <n v="10"/>
    <n v="5"/>
    <n v="4"/>
    <n v="100.02"/>
    <n v="0.5"/>
    <x v="1"/>
    <x v="1"/>
  </r>
  <r>
    <m/>
    <m/>
    <x v="2245"/>
    <x v="6"/>
    <s v="0800"/>
    <s v=""/>
    <d v="2025-02-19T00:00:00"/>
    <m/>
    <m/>
    <m/>
    <s v="41056777"/>
    <s v="מ. מתניה נחמיה בע&quot;מ"/>
    <s v="515042679"/>
    <s v="3"/>
    <n v="3468"/>
    <s v="ILS"/>
    <n v="3468"/>
    <n v="100"/>
    <n v="3468"/>
    <n v="3468.02"/>
    <n v="0"/>
    <s v=""/>
    <x v="2032"/>
    <s v=""/>
    <n v="0"/>
    <s v="@FM@"/>
    <s v="23"/>
    <s v="57"/>
    <s v="301612248"/>
    <s v=""/>
    <s v=""/>
    <n v="0"/>
    <d v="2025-02-19T00:00:00"/>
    <d v="2025-12-31T00:00:00"/>
    <n v="10"/>
    <n v="5"/>
    <n v="4"/>
    <n v="100"/>
    <n v="0.5"/>
    <x v="1"/>
    <x v="1"/>
  </r>
  <r>
    <m/>
    <m/>
    <x v="2246"/>
    <x v="6"/>
    <s v="0800"/>
    <s v=""/>
    <d v="2025-02-24T00:00:00"/>
    <m/>
    <m/>
    <m/>
    <s v="40003600"/>
    <s v="חברת בית יציב ב.ש בע&quot;מ - חברה לתועל"/>
    <s v=""/>
    <s v="3"/>
    <n v="3540"/>
    <s v="ILS"/>
    <n v="3540"/>
    <n v="0"/>
    <n v="0"/>
    <n v="0"/>
    <n v="3540"/>
    <s v=""/>
    <x v="2033"/>
    <s v=""/>
    <n v="0"/>
    <s v="@FM@"/>
    <s v="23"/>
    <s v="57"/>
    <s v="301612248"/>
    <s v=""/>
    <s v=""/>
    <n v="3540"/>
    <d v="2025-02-24T00:00:00"/>
    <d v="2025-12-31T00:00:00"/>
    <n v="10"/>
    <n v="5"/>
    <n v="4"/>
    <n v="0"/>
    <n v="0.5"/>
    <x v="1"/>
    <x v="1"/>
  </r>
  <r>
    <m/>
    <m/>
    <x v="2247"/>
    <x v="6"/>
    <s v="0800"/>
    <s v=""/>
    <d v="2025-02-26T00:00:00"/>
    <m/>
    <m/>
    <m/>
    <s v="42840935"/>
    <s v="פורמנ'ס נווה שאנן בע&quot;מ"/>
    <s v="516141454"/>
    <s v="3"/>
    <n v="2820"/>
    <s v="ILS"/>
    <n v="2820"/>
    <n v="99.3"/>
    <n v="2800.26"/>
    <n v="2800.14"/>
    <n v="19.739999999999998"/>
    <s v=""/>
    <x v="2034"/>
    <s v=""/>
    <n v="0"/>
    <s v="@FM@"/>
    <s v="23"/>
    <s v="57"/>
    <s v="301612248"/>
    <s v=""/>
    <s v=""/>
    <n v="19.86"/>
    <d v="2025-02-26T00:00:00"/>
    <d v="2025-12-31T00:00:00"/>
    <n v="10"/>
    <n v="5"/>
    <n v="4"/>
    <n v="99.3"/>
    <n v="0.5"/>
    <x v="1"/>
    <x v="1"/>
  </r>
  <r>
    <m/>
    <m/>
    <x v="2248"/>
    <x v="6"/>
    <s v="0800"/>
    <s v=""/>
    <d v="2025-02-26T00:00:00"/>
    <m/>
    <m/>
    <m/>
    <s v="40474827"/>
    <s v="סלע רם לירן בע&quot;מ"/>
    <s v="513519975"/>
    <s v="3"/>
    <n v="197.06"/>
    <s v="ILS"/>
    <n v="197.06"/>
    <n v="0"/>
    <n v="197.06"/>
    <n v="0"/>
    <n v="197.06"/>
    <s v=""/>
    <x v="2035"/>
    <s v=""/>
    <n v="0"/>
    <s v="@FM@"/>
    <s v="23"/>
    <s v="57"/>
    <s v="301612248"/>
    <s v=""/>
    <s v=""/>
    <n v="197.06"/>
    <d v="2025-02-26T00:00:00"/>
    <d v="2025-12-31T00:00:00"/>
    <n v="10"/>
    <n v="5"/>
    <n v="4"/>
    <n v="0"/>
    <n v="0.5"/>
    <x v="1"/>
    <x v="1"/>
  </r>
  <r>
    <m/>
    <m/>
    <x v="2249"/>
    <x v="6"/>
    <s v="0800"/>
    <s v=""/>
    <d v="2025-02-26T00:00:00"/>
    <m/>
    <m/>
    <m/>
    <s v="40012209"/>
    <s v="קבוצת העתקות בע&quot;מ"/>
    <s v="513323949"/>
    <s v="3"/>
    <n v="609"/>
    <s v="ILS"/>
    <n v="609"/>
    <n v="99.98"/>
    <n v="609"/>
    <n v="608.88"/>
    <n v="0"/>
    <s v=""/>
    <x v="2036"/>
    <s v=""/>
    <n v="0"/>
    <s v="@FM@"/>
    <s v="23"/>
    <s v="57"/>
    <s v="301612248"/>
    <s v=""/>
    <s v=""/>
    <n v="0"/>
    <d v="2025-02-26T00:00:00"/>
    <d v="2025-12-31T00:00:00"/>
    <n v="10"/>
    <n v="5"/>
    <n v="4"/>
    <n v="99.98"/>
    <n v="0.5"/>
    <x v="1"/>
    <x v="1"/>
  </r>
  <r>
    <m/>
    <m/>
    <x v="2250"/>
    <x v="6"/>
    <s v="0800"/>
    <s v=""/>
    <d v="2025-02-27T00:00:00"/>
    <m/>
    <m/>
    <m/>
    <s v="40009412"/>
    <s v="כפיים שיווק וקידום מכירות בע&quot;מ"/>
    <s v="512896200"/>
    <s v="3"/>
    <n v="2182.94"/>
    <s v="ILS"/>
    <n v="2182.94"/>
    <n v="100"/>
    <n v="2182.94"/>
    <n v="2183"/>
    <n v="0"/>
    <s v=""/>
    <x v="2037"/>
    <s v=""/>
    <n v="0"/>
    <s v="@FM@"/>
    <s v="23"/>
    <s v="57"/>
    <s v="301612248"/>
    <s v=""/>
    <s v=""/>
    <n v="0"/>
    <d v="2025-02-27T00:00:00"/>
    <d v="2025-12-31T00:00:00"/>
    <n v="10"/>
    <n v="5"/>
    <n v="4"/>
    <n v="100"/>
    <n v="0.5"/>
    <x v="1"/>
    <x v="1"/>
  </r>
  <r>
    <m/>
    <m/>
    <x v="2251"/>
    <x v="6"/>
    <s v="0800"/>
    <s v=""/>
    <d v="2025-03-04T00:00:00"/>
    <m/>
    <m/>
    <m/>
    <s v="40329386"/>
    <s v="קפית בגן (2008) בע&quot;מ"/>
    <s v="514173863"/>
    <s v="3"/>
    <n v="2050"/>
    <s v="ILS"/>
    <n v="2050"/>
    <n v="99.98"/>
    <n v="2050"/>
    <n v="2049.66"/>
    <n v="0"/>
    <s v=""/>
    <x v="2038"/>
    <s v=""/>
    <n v="0"/>
    <s v="@FM@"/>
    <s v="23"/>
    <s v="57"/>
    <s v="301612248"/>
    <s v=""/>
    <s v=""/>
    <n v="0"/>
    <d v="2025-03-04T00:00:00"/>
    <d v="2025-12-31T00:00:00"/>
    <n v="9"/>
    <n v="5"/>
    <n v="4"/>
    <n v="99.98"/>
    <n v="0.55555555555555558"/>
    <x v="1"/>
    <x v="1"/>
  </r>
  <r>
    <m/>
    <m/>
    <x v="2252"/>
    <x v="6"/>
    <s v="0800"/>
    <s v=""/>
    <d v="2025-03-09T00:00:00"/>
    <m/>
    <m/>
    <m/>
    <s v="40930536"/>
    <s v="ש.א.ש קפה ואירועים בע&quot;מ"/>
    <s v="514692763"/>
    <s v="3"/>
    <n v="4930"/>
    <s v="ILS"/>
    <n v="4930"/>
    <n v="100"/>
    <n v="4930"/>
    <n v="4930.04"/>
    <n v="0"/>
    <s v=""/>
    <x v="2039"/>
    <s v=""/>
    <n v="0"/>
    <s v="@FM@"/>
    <s v="23"/>
    <s v="57"/>
    <s v="301612248"/>
    <s v=""/>
    <s v=""/>
    <n v="0"/>
    <d v="2025-03-09T00:00:00"/>
    <d v="2025-12-31T00:00:00"/>
    <n v="9"/>
    <n v="4"/>
    <n v="4"/>
    <n v="100"/>
    <n v="0.44444444444444442"/>
    <x v="2"/>
    <x v="1"/>
  </r>
  <r>
    <m/>
    <m/>
    <x v="2253"/>
    <x v="6"/>
    <s v="0800"/>
    <s v=""/>
    <d v="2025-03-09T00:00:00"/>
    <m/>
    <m/>
    <m/>
    <s v="42081313"/>
    <s v="אופק שושן בע&quot;מ"/>
    <s v="515906303"/>
    <s v="3"/>
    <n v="1265"/>
    <s v="ILS"/>
    <n v="1265"/>
    <n v="98.4"/>
    <n v="1244.76"/>
    <n v="1244.9000000000001"/>
    <n v="20.239999999999998"/>
    <s v=""/>
    <x v="2040"/>
    <s v=""/>
    <n v="0"/>
    <s v="@FM@"/>
    <s v="23"/>
    <s v="57"/>
    <s v="301612248"/>
    <s v=""/>
    <s v=""/>
    <n v="20.239999999999998"/>
    <d v="2025-03-09T00:00:00"/>
    <d v="2025-12-31T00:00:00"/>
    <n v="9"/>
    <n v="4"/>
    <n v="4"/>
    <n v="98.4"/>
    <n v="0.44444444444444442"/>
    <x v="2"/>
    <x v="1"/>
  </r>
  <r>
    <m/>
    <m/>
    <x v="2254"/>
    <x v="6"/>
    <s v="0800"/>
    <s v=""/>
    <d v="2025-03-09T00:00:00"/>
    <m/>
    <m/>
    <m/>
    <s v="42510789"/>
    <s v="ג.לוי שירותי קייטרינג בע&quot;מ"/>
    <s v="516730371"/>
    <s v="3"/>
    <n v="3000"/>
    <s v="ILS"/>
    <n v="3000"/>
    <n v="99.99"/>
    <n v="3000"/>
    <n v="2999.56"/>
    <n v="0"/>
    <s v=""/>
    <x v="2041"/>
    <s v=""/>
    <n v="0"/>
    <s v="@FM@"/>
    <s v="23"/>
    <s v="57"/>
    <s v="301612248"/>
    <s v=""/>
    <s v=""/>
    <n v="0"/>
    <d v="2025-03-09T00:00:00"/>
    <d v="2025-12-31T00:00:00"/>
    <n v="9"/>
    <n v="4"/>
    <n v="4"/>
    <n v="99.99"/>
    <n v="0.44444444444444442"/>
    <x v="2"/>
    <x v="1"/>
  </r>
  <r>
    <m/>
    <m/>
    <x v="2255"/>
    <x v="6"/>
    <s v="0800"/>
    <s v=""/>
    <d v="2025-03-10T00:00:00"/>
    <m/>
    <m/>
    <m/>
    <s v="42510789"/>
    <s v="ג.לוי שירותי קייטרינג בע&quot;מ"/>
    <s v="516730371"/>
    <s v="3"/>
    <n v="3000"/>
    <s v="ILS"/>
    <n v="3000"/>
    <n v="99.99"/>
    <n v="3000"/>
    <n v="2999.56"/>
    <n v="0"/>
    <s v=""/>
    <x v="2042"/>
    <s v=""/>
    <n v="0"/>
    <s v="@FM@"/>
    <s v="23"/>
    <s v="57"/>
    <s v="301612248"/>
    <s v=""/>
    <s v=""/>
    <n v="0"/>
    <d v="2025-03-10T00:00:00"/>
    <d v="2025-12-31T00:00:00"/>
    <n v="9"/>
    <n v="4"/>
    <n v="4"/>
    <n v="99.99"/>
    <n v="0.44444444444444442"/>
    <x v="2"/>
    <x v="1"/>
  </r>
  <r>
    <m/>
    <m/>
    <x v="2256"/>
    <x v="6"/>
    <s v="0800"/>
    <s v=""/>
    <d v="2025-03-12T00:00:00"/>
    <m/>
    <m/>
    <m/>
    <s v="40001103"/>
    <s v="קרביץ )4791( בעמ"/>
    <s v="510674039"/>
    <s v="3"/>
    <n v="517.30999999999995"/>
    <s v="ILS"/>
    <n v="517.30999999999995"/>
    <n v="99.9"/>
    <n v="516.79"/>
    <n v="516.84"/>
    <n v="0.52"/>
    <s v=""/>
    <x v="2043"/>
    <s v=""/>
    <n v="0"/>
    <s v="@FM@"/>
    <s v="23"/>
    <s v="57"/>
    <s v="301612248"/>
    <s v=""/>
    <s v=""/>
    <n v="0.52"/>
    <d v="2025-03-12T00:00:00"/>
    <d v="2025-12-31T00:00:00"/>
    <n v="9"/>
    <n v="4"/>
    <n v="4"/>
    <n v="99.9"/>
    <n v="0.44444444444444442"/>
    <x v="2"/>
    <x v="1"/>
  </r>
  <r>
    <m/>
    <m/>
    <x v="2257"/>
    <x v="6"/>
    <s v="0800"/>
    <s v=""/>
    <d v="2025-03-13T00:00:00"/>
    <m/>
    <m/>
    <m/>
    <s v="40358585"/>
    <s v="קרנף בר. מ בע&quot;מ"/>
    <s v="514183037"/>
    <s v="3"/>
    <n v="566.4"/>
    <s v="ILS"/>
    <n v="566.4"/>
    <n v="100"/>
    <n v="566.4"/>
    <n v="566.4"/>
    <n v="0"/>
    <s v=""/>
    <x v="2044"/>
    <s v=""/>
    <n v="0"/>
    <s v="@FM@"/>
    <s v="23"/>
    <s v="57"/>
    <s v="301612248"/>
    <s v=""/>
    <s v=""/>
    <n v="0"/>
    <d v="2025-03-13T00:00:00"/>
    <d v="2025-12-31T00:00:00"/>
    <n v="9"/>
    <n v="4"/>
    <n v="4"/>
    <n v="100"/>
    <n v="0.44444444444444442"/>
    <x v="2"/>
    <x v="1"/>
  </r>
  <r>
    <m/>
    <m/>
    <x v="2258"/>
    <x v="6"/>
    <s v="0800"/>
    <s v=""/>
    <d v="2025-03-17T00:00:00"/>
    <m/>
    <m/>
    <m/>
    <s v="42510789"/>
    <s v="ג.לוי שירותי קייטרינג בע&quot;מ"/>
    <s v="516730371"/>
    <s v="3"/>
    <n v="4860"/>
    <s v="ILS"/>
    <n v="4860"/>
    <n v="100.01"/>
    <n v="4860"/>
    <n v="4860.42"/>
    <n v="0"/>
    <s v=""/>
    <x v="2045"/>
    <s v=""/>
    <n v="0"/>
    <s v="@FM@"/>
    <s v="23"/>
    <s v="57"/>
    <s v="301612248"/>
    <s v=""/>
    <s v=""/>
    <n v="0"/>
    <d v="2025-03-17T00:00:00"/>
    <d v="2025-12-31T00:00:00"/>
    <n v="9"/>
    <n v="4"/>
    <n v="4"/>
    <n v="100.01"/>
    <n v="0.44444444444444442"/>
    <x v="2"/>
    <x v="1"/>
  </r>
  <r>
    <m/>
    <m/>
    <x v="2259"/>
    <x v="6"/>
    <s v="0800"/>
    <s v=""/>
    <d v="2025-03-17T00:00:00"/>
    <m/>
    <m/>
    <m/>
    <s v="41060368"/>
    <s v="דליס מגשי אירוח בע&quot;מ"/>
    <s v="515079945"/>
    <s v="3"/>
    <n v="3186"/>
    <s v="ILS"/>
    <n v="3186"/>
    <n v="100"/>
    <n v="3186"/>
    <n v="3186"/>
    <n v="0"/>
    <s v=""/>
    <x v="2046"/>
    <s v=""/>
    <n v="0"/>
    <s v="@FM@"/>
    <s v="23"/>
    <s v="57"/>
    <s v="301612248"/>
    <s v=""/>
    <s v=""/>
    <n v="0"/>
    <d v="2025-03-17T00:00:00"/>
    <d v="2025-12-31T00:00:00"/>
    <n v="9"/>
    <n v="4"/>
    <n v="4"/>
    <n v="100"/>
    <n v="0.44444444444444442"/>
    <x v="2"/>
    <x v="1"/>
  </r>
  <r>
    <m/>
    <m/>
    <x v="2260"/>
    <x v="6"/>
    <s v="0800"/>
    <s v=""/>
    <d v="2025-03-17T00:00:00"/>
    <m/>
    <m/>
    <m/>
    <s v="42491634"/>
    <s v="פישר אברהם"/>
    <s v="312558273"/>
    <s v="3"/>
    <n v="3570"/>
    <s v="ILS"/>
    <n v="3570"/>
    <n v="99.99"/>
    <n v="3570"/>
    <n v="3569.5"/>
    <n v="0"/>
    <s v=""/>
    <x v="2047"/>
    <s v=""/>
    <n v="0"/>
    <s v="@FM@"/>
    <s v="23"/>
    <s v="57"/>
    <s v="301612248"/>
    <s v=""/>
    <s v=""/>
    <n v="0"/>
    <d v="2025-03-17T00:00:00"/>
    <d v="2025-12-31T00:00:00"/>
    <n v="9"/>
    <n v="4"/>
    <n v="4"/>
    <n v="99.99"/>
    <n v="0.44444444444444442"/>
    <x v="2"/>
    <x v="1"/>
  </r>
  <r>
    <m/>
    <m/>
    <x v="2261"/>
    <x v="6"/>
    <s v="0800"/>
    <s v=""/>
    <d v="2025-03-18T00:00:00"/>
    <m/>
    <m/>
    <m/>
    <s v="40478728"/>
    <s v="א. ביסקוטי בע&quot;מ"/>
    <s v="513707752"/>
    <s v="3"/>
    <n v="1851"/>
    <s v="ILS"/>
    <n v="1851"/>
    <n v="100.02"/>
    <n v="1851"/>
    <n v="1851.42"/>
    <n v="0"/>
    <s v=""/>
    <x v="2048"/>
    <s v=""/>
    <n v="0"/>
    <s v="@FM@"/>
    <s v="23"/>
    <s v="57"/>
    <s v="301612248"/>
    <s v=""/>
    <s v=""/>
    <n v="0"/>
    <d v="2025-03-18T00:00:00"/>
    <d v="2025-12-31T00:00:00"/>
    <n v="9"/>
    <n v="4"/>
    <n v="4"/>
    <n v="100.02"/>
    <n v="0.44444444444444442"/>
    <x v="2"/>
    <x v="1"/>
  </r>
  <r>
    <m/>
    <m/>
    <x v="2262"/>
    <x v="6"/>
    <s v="0800"/>
    <s v=""/>
    <d v="2025-03-19T00:00:00"/>
    <m/>
    <m/>
    <m/>
    <s v="41992396"/>
    <s v="מ.ט. מזון קפה ויזמות בע&quot;מ"/>
    <s v="515616936"/>
    <s v="3"/>
    <n v="1380"/>
    <s v="ILS"/>
    <n v="1380"/>
    <n v="99.96"/>
    <n v="1380"/>
    <n v="1379.42"/>
    <n v="0"/>
    <s v=""/>
    <x v="2049"/>
    <s v=""/>
    <n v="0"/>
    <s v="@FM@"/>
    <s v="23"/>
    <s v="57"/>
    <s v="301612248"/>
    <s v=""/>
    <s v=""/>
    <n v="0"/>
    <d v="2025-03-19T00:00:00"/>
    <d v="2025-12-31T00:00:00"/>
    <n v="9"/>
    <n v="4"/>
    <n v="4"/>
    <n v="99.96"/>
    <n v="0.44444444444444442"/>
    <x v="2"/>
    <x v="1"/>
  </r>
  <r>
    <m/>
    <m/>
    <x v="2263"/>
    <x v="6"/>
    <s v="0800"/>
    <s v=""/>
    <d v="2025-03-19T00:00:00"/>
    <m/>
    <m/>
    <m/>
    <s v="40953978"/>
    <s v="לילוף ליאור"/>
    <s v="303021463"/>
    <s v="3"/>
    <n v="2190"/>
    <s v="ILS"/>
    <n v="2190"/>
    <n v="100"/>
    <n v="2190"/>
    <n v="2190.08"/>
    <n v="0"/>
    <s v=""/>
    <x v="2050"/>
    <s v=""/>
    <n v="0"/>
    <s v="@FM@"/>
    <s v="23"/>
    <s v="57"/>
    <s v="301612248"/>
    <s v=""/>
    <s v=""/>
    <n v="0"/>
    <d v="2025-03-19T00:00:00"/>
    <d v="2025-12-31T00:00:00"/>
    <n v="9"/>
    <n v="4"/>
    <n v="4"/>
    <n v="100"/>
    <n v="0.44444444444444442"/>
    <x v="2"/>
    <x v="1"/>
  </r>
  <r>
    <m/>
    <m/>
    <x v="2264"/>
    <x v="6"/>
    <s v="0800"/>
    <s v=""/>
    <d v="2025-03-19T00:00:00"/>
    <m/>
    <m/>
    <m/>
    <s v="40478728"/>
    <s v="א. ביסקוטי בע&quot;מ"/>
    <s v="513707752"/>
    <s v="3"/>
    <n v="1273"/>
    <s v="ILS"/>
    <n v="1273"/>
    <n v="100.02"/>
    <n v="1273"/>
    <n v="1273.22"/>
    <n v="0"/>
    <s v=""/>
    <x v="2051"/>
    <s v=""/>
    <n v="0"/>
    <s v="@FM@"/>
    <s v="23"/>
    <s v="57"/>
    <s v="301612248"/>
    <s v=""/>
    <s v=""/>
    <n v="0"/>
    <d v="2025-03-19T00:00:00"/>
    <d v="2025-12-31T00:00:00"/>
    <n v="9"/>
    <n v="4"/>
    <n v="4"/>
    <n v="100.02"/>
    <n v="0.44444444444444442"/>
    <x v="2"/>
    <x v="1"/>
  </r>
  <r>
    <m/>
    <m/>
    <x v="2265"/>
    <x v="6"/>
    <s v="0800"/>
    <s v=""/>
    <d v="2025-03-23T00:00:00"/>
    <m/>
    <m/>
    <m/>
    <s v="40004065"/>
    <s v="תורגמן צרלי"/>
    <s v="057206815"/>
    <s v="3"/>
    <n v="599.99"/>
    <s v="ILS"/>
    <n v="599.99"/>
    <n v="99.9"/>
    <n v="599.39"/>
    <n v="599.44000000000005"/>
    <n v="0.6"/>
    <s v=""/>
    <x v="2052"/>
    <s v=""/>
    <n v="0"/>
    <s v="@FM@"/>
    <s v="23"/>
    <s v="57"/>
    <s v="301612248"/>
    <s v=""/>
    <s v=""/>
    <n v="0.6"/>
    <d v="2025-03-23T00:00:00"/>
    <d v="2025-12-31T00:00:00"/>
    <n v="9"/>
    <n v="4"/>
    <n v="4"/>
    <n v="99.9"/>
    <n v="0.44444444444444442"/>
    <x v="2"/>
    <x v="1"/>
  </r>
  <r>
    <m/>
    <m/>
    <x v="2266"/>
    <x v="6"/>
    <s v="0800"/>
    <s v=""/>
    <d v="2025-03-23T00:00:00"/>
    <m/>
    <m/>
    <m/>
    <s v="42444526"/>
    <s v="מתוקה פוד סרוויס בע&quot;מ"/>
    <s v="516664893"/>
    <s v="3"/>
    <n v="1252.99"/>
    <s v="ILS"/>
    <n v="1252.99"/>
    <n v="100.01"/>
    <n v="1252.99"/>
    <n v="1253.1600000000001"/>
    <n v="0"/>
    <s v=""/>
    <x v="2053"/>
    <s v=""/>
    <n v="0"/>
    <s v="@FM@"/>
    <s v="23"/>
    <s v="57"/>
    <s v="301612248"/>
    <s v=""/>
    <s v=""/>
    <n v="0"/>
    <d v="2025-03-23T00:00:00"/>
    <d v="2025-12-31T00:00:00"/>
    <n v="9"/>
    <n v="4"/>
    <n v="4"/>
    <n v="100.01"/>
    <n v="0.44444444444444442"/>
    <x v="2"/>
    <x v="1"/>
  </r>
  <r>
    <m/>
    <m/>
    <x v="2267"/>
    <x v="6"/>
    <s v="0800"/>
    <s v=""/>
    <d v="2025-03-23T00:00:00"/>
    <m/>
    <m/>
    <m/>
    <s v="40342055"/>
    <s v="א.ר. שני בע&quot;מ"/>
    <s v="512751777"/>
    <s v="3"/>
    <n v="3650"/>
    <s v="ILS"/>
    <n v="3650"/>
    <n v="99.99"/>
    <n v="3650"/>
    <n v="3649.74"/>
    <n v="0"/>
    <s v=""/>
    <x v="2054"/>
    <s v=""/>
    <n v="0"/>
    <s v="@FM@"/>
    <s v="23"/>
    <s v="57"/>
    <s v="301612248"/>
    <s v=""/>
    <s v=""/>
    <n v="0"/>
    <d v="2025-03-23T00:00:00"/>
    <d v="2025-12-31T00:00:00"/>
    <n v="9"/>
    <n v="4"/>
    <n v="4"/>
    <n v="99.99"/>
    <n v="0.44444444444444442"/>
    <x v="2"/>
    <x v="1"/>
  </r>
  <r>
    <m/>
    <m/>
    <x v="2268"/>
    <x v="6"/>
    <s v="0800"/>
    <s v=""/>
    <d v="2025-03-23T00:00:00"/>
    <m/>
    <m/>
    <m/>
    <s v="42052596"/>
    <s v="צבעים בצלחת בע&quot;מ"/>
    <s v="515816916"/>
    <s v="3"/>
    <n v="2640"/>
    <s v="ILS"/>
    <n v="2640"/>
    <n v="99.99"/>
    <n v="2640"/>
    <n v="2639.66"/>
    <n v="0"/>
    <s v=""/>
    <x v="2055"/>
    <s v=""/>
    <n v="0"/>
    <s v="@FM@"/>
    <s v="23"/>
    <s v="57"/>
    <s v="301612248"/>
    <s v=""/>
    <s v=""/>
    <n v="0"/>
    <d v="2025-03-23T00:00:00"/>
    <d v="2025-12-31T00:00:00"/>
    <n v="9"/>
    <n v="4"/>
    <n v="4"/>
    <n v="99.99"/>
    <n v="0.44444444444444442"/>
    <x v="2"/>
    <x v="1"/>
  </r>
  <r>
    <m/>
    <m/>
    <x v="2269"/>
    <x v="6"/>
    <s v="0800"/>
    <s v=""/>
    <d v="2025-03-23T00:00:00"/>
    <m/>
    <m/>
    <m/>
    <s v="42364622"/>
    <s v="פוד האוס שאח בע&quot;מ"/>
    <s v="516324696"/>
    <s v="3"/>
    <n v="1707"/>
    <s v="ILS"/>
    <n v="1707"/>
    <n v="100.03"/>
    <n v="1707"/>
    <n v="1707.46"/>
    <n v="0"/>
    <s v=""/>
    <x v="2056"/>
    <s v=""/>
    <n v="0"/>
    <s v="@FM@"/>
    <s v="23"/>
    <s v="57"/>
    <s v="301612248"/>
    <s v=""/>
    <s v=""/>
    <n v="0"/>
    <d v="2025-03-23T00:00:00"/>
    <d v="2025-12-31T00:00:00"/>
    <n v="9"/>
    <n v="4"/>
    <n v="4"/>
    <n v="100.03"/>
    <n v="0.44444444444444442"/>
    <x v="2"/>
    <x v="1"/>
  </r>
  <r>
    <m/>
    <m/>
    <x v="2270"/>
    <x v="6"/>
    <s v="0800"/>
    <s v=""/>
    <d v="2025-03-24T00:00:00"/>
    <m/>
    <m/>
    <m/>
    <s v="42842476"/>
    <s v="דוקטור פאי בע&quot;מ"/>
    <s v="514354661"/>
    <s v="3"/>
    <n v="3000"/>
    <s v="ILS"/>
    <n v="3000"/>
    <n v="99.99"/>
    <n v="3000"/>
    <n v="2999.56"/>
    <n v="0"/>
    <s v=""/>
    <x v="2057"/>
    <s v=""/>
    <n v="0"/>
    <s v="@FM@"/>
    <s v="23"/>
    <s v="57"/>
    <s v="301612248"/>
    <s v=""/>
    <s v=""/>
    <n v="0"/>
    <d v="2025-03-24T00:00:00"/>
    <d v="2025-12-31T00:00:00"/>
    <n v="9"/>
    <n v="4"/>
    <n v="4"/>
    <n v="99.99"/>
    <n v="0.44444444444444442"/>
    <x v="2"/>
    <x v="1"/>
  </r>
  <r>
    <m/>
    <m/>
    <x v="2271"/>
    <x v="6"/>
    <s v="0800"/>
    <s v=""/>
    <d v="2025-03-24T00:00:00"/>
    <m/>
    <m/>
    <m/>
    <s v="41939936"/>
    <s v="אורות התחנה המרכזית 2014 בע&quot;מ"/>
    <s v="515042265"/>
    <s v="3"/>
    <n v="1299.99"/>
    <s v="ILS"/>
    <n v="1299.99"/>
    <n v="100.03"/>
    <n v="1299.99"/>
    <n v="1300.3599999999999"/>
    <n v="0"/>
    <s v=""/>
    <x v="2058"/>
    <s v=""/>
    <n v="0"/>
    <s v="@FM@"/>
    <s v="23"/>
    <s v="57"/>
    <s v="301612248"/>
    <s v=""/>
    <s v=""/>
    <n v="0"/>
    <d v="2025-03-24T00:00:00"/>
    <d v="2025-12-31T00:00:00"/>
    <n v="9"/>
    <n v="4"/>
    <n v="4"/>
    <n v="100.03"/>
    <n v="0.44444444444444442"/>
    <x v="2"/>
    <x v="1"/>
  </r>
  <r>
    <m/>
    <m/>
    <x v="2272"/>
    <x v="6"/>
    <s v="0800"/>
    <s v=""/>
    <d v="2025-03-24T00:00:00"/>
    <m/>
    <m/>
    <m/>
    <s v="42813388"/>
    <s v="גרבי שאול"/>
    <s v="313321978"/>
    <s v="3"/>
    <n v="3480"/>
    <s v="ILS"/>
    <n v="3480"/>
    <n v="99.99"/>
    <n v="3480"/>
    <n v="3479.82"/>
    <n v="0"/>
    <s v=""/>
    <x v="2059"/>
    <s v=""/>
    <n v="0"/>
    <s v="@FM@"/>
    <s v="23"/>
    <s v="57"/>
    <s v="301612248"/>
    <s v=""/>
    <s v=""/>
    <n v="0"/>
    <d v="2025-03-24T00:00:00"/>
    <d v="2025-12-31T00:00:00"/>
    <n v="9"/>
    <n v="4"/>
    <n v="4"/>
    <n v="99.99"/>
    <n v="0.44444444444444442"/>
    <x v="2"/>
    <x v="1"/>
  </r>
  <r>
    <m/>
    <m/>
    <x v="2273"/>
    <x v="6"/>
    <s v="0800"/>
    <s v=""/>
    <d v="2025-03-26T00:00:00"/>
    <m/>
    <m/>
    <m/>
    <s v="41060368"/>
    <s v="דליס מגשי אירוח בע&quot;מ"/>
    <s v="515079945"/>
    <s v="3"/>
    <n v="1800"/>
    <s v="ILS"/>
    <n v="1800"/>
    <n v="99.97"/>
    <n v="1800"/>
    <n v="1799.5"/>
    <n v="0"/>
    <s v=""/>
    <x v="2060"/>
    <s v=""/>
    <n v="0"/>
    <s v="@FM@"/>
    <s v="23"/>
    <s v="57"/>
    <s v="301612248"/>
    <s v=""/>
    <s v=""/>
    <n v="0"/>
    <d v="2025-03-26T00:00:00"/>
    <d v="2025-12-31T00:00:00"/>
    <n v="9"/>
    <n v="4"/>
    <n v="4"/>
    <n v="99.97"/>
    <n v="0.44444444444444442"/>
    <x v="2"/>
    <x v="1"/>
  </r>
  <r>
    <m/>
    <m/>
    <x v="2274"/>
    <x v="6"/>
    <s v="0800"/>
    <s v=""/>
    <d v="2025-03-26T00:00:00"/>
    <m/>
    <m/>
    <m/>
    <s v="42900003"/>
    <s v="שותפות ארונוב גד ויאל"/>
    <s v="558577516"/>
    <s v="3"/>
    <n v="5000"/>
    <s v="ILS"/>
    <n v="5000"/>
    <n v="0"/>
    <n v="0"/>
    <n v="0"/>
    <n v="5000"/>
    <s v=""/>
    <x v="2061"/>
    <s v=""/>
    <n v="0"/>
    <s v="@FM@"/>
    <s v="23"/>
    <s v="57"/>
    <s v="301612248"/>
    <s v=""/>
    <s v=""/>
    <n v="5000"/>
    <d v="2025-03-26T00:00:00"/>
    <d v="2025-12-31T00:00:00"/>
    <n v="9"/>
    <n v="4"/>
    <n v="4"/>
    <n v="0"/>
    <n v="0.44444444444444442"/>
    <x v="2"/>
    <x v="1"/>
  </r>
  <r>
    <m/>
    <m/>
    <x v="2275"/>
    <x v="6"/>
    <s v="0800"/>
    <s v=""/>
    <d v="2025-03-26T00:00:00"/>
    <m/>
    <m/>
    <m/>
    <s v="42052596"/>
    <s v="צבעים בצלחת בע&quot;מ"/>
    <s v="515816916"/>
    <s v="3"/>
    <n v="3210"/>
    <s v="ILS"/>
    <n v="3210"/>
    <n v="99.99"/>
    <n v="3210"/>
    <n v="3209.6"/>
    <n v="0"/>
    <s v=""/>
    <x v="2062"/>
    <s v=""/>
    <n v="0"/>
    <s v="@FM@"/>
    <s v="23"/>
    <s v="57"/>
    <s v="301612248"/>
    <s v=""/>
    <s v=""/>
    <n v="0"/>
    <d v="2025-03-26T00:00:00"/>
    <d v="2025-12-31T00:00:00"/>
    <n v="9"/>
    <n v="4"/>
    <n v="4"/>
    <n v="99.99"/>
    <n v="0.44444444444444442"/>
    <x v="2"/>
    <x v="1"/>
  </r>
  <r>
    <m/>
    <m/>
    <x v="2276"/>
    <x v="6"/>
    <s v="0800"/>
    <s v=""/>
    <d v="2025-03-27T00:00:00"/>
    <m/>
    <m/>
    <m/>
    <s v="42900002"/>
    <s v="עופר וטל יזמות מזון בע&quot;מ"/>
    <s v="514673847"/>
    <s v="1"/>
    <n v="1770"/>
    <s v="ILS"/>
    <n v="1770"/>
    <n v="0"/>
    <n v="0"/>
    <n v="0"/>
    <n v="1770"/>
    <s v=""/>
    <x v="2063"/>
    <s v=""/>
    <n v="0"/>
    <s v="@FM@"/>
    <s v="23"/>
    <s v="57"/>
    <s v="301612248"/>
    <s v=""/>
    <s v=""/>
    <n v="1770"/>
    <d v="2025-03-27T00:00:00"/>
    <d v="2025-12-31T00:00:00"/>
    <n v="9"/>
    <n v="4"/>
    <n v="4"/>
    <n v="0"/>
    <n v="0.44444444444444442"/>
    <x v="2"/>
    <x v="1"/>
  </r>
  <r>
    <m/>
    <m/>
    <x v="2277"/>
    <x v="6"/>
    <s v="0800"/>
    <s v=""/>
    <d v="2025-03-30T00:00:00"/>
    <m/>
    <m/>
    <m/>
    <s v="40402171"/>
    <s v="בורקס אמא - מוטי בע&quot;מ"/>
    <s v="514304989"/>
    <s v="3"/>
    <n v="2590.0100000000002"/>
    <s v="ILS"/>
    <n v="2590.0100000000002"/>
    <n v="100"/>
    <n v="2590.0100000000002"/>
    <n v="2590.1"/>
    <n v="0"/>
    <s v=""/>
    <x v="2064"/>
    <s v=""/>
    <n v="0"/>
    <s v="@FM@"/>
    <s v="23"/>
    <s v="57"/>
    <s v="301612248"/>
    <s v=""/>
    <s v=""/>
    <n v="0"/>
    <d v="2025-03-30T00:00:00"/>
    <d v="2025-12-31T00:00:00"/>
    <n v="9"/>
    <n v="4"/>
    <n v="4"/>
    <n v="100"/>
    <n v="0.44444444444444442"/>
    <x v="2"/>
    <x v="1"/>
  </r>
  <r>
    <m/>
    <m/>
    <x v="2278"/>
    <x v="6"/>
    <s v="0800"/>
    <s v=""/>
    <d v="2025-03-30T00:00:00"/>
    <m/>
    <m/>
    <m/>
    <s v="42844625"/>
    <s v="קולינרי המעדניה"/>
    <s v="558566865"/>
    <s v="3"/>
    <n v="1050"/>
    <s v="ILS"/>
    <n v="1050"/>
    <n v="100.02"/>
    <n v="1050"/>
    <n v="1050.2"/>
    <n v="0"/>
    <s v=""/>
    <x v="2065"/>
    <s v=""/>
    <n v="0"/>
    <s v="@FM@"/>
    <s v="23"/>
    <s v="57"/>
    <s v="301612248"/>
    <s v=""/>
    <s v=""/>
    <n v="0"/>
    <d v="2025-03-30T00:00:00"/>
    <d v="2025-12-31T00:00:00"/>
    <n v="9"/>
    <n v="4"/>
    <n v="4"/>
    <n v="100.02"/>
    <n v="0.44444444444444442"/>
    <x v="2"/>
    <x v="1"/>
  </r>
  <r>
    <m/>
    <m/>
    <x v="2279"/>
    <x v="6"/>
    <s v="0800"/>
    <s v=""/>
    <d v="2025-04-01T00:00:00"/>
    <m/>
    <m/>
    <m/>
    <s v="42052596"/>
    <s v="צבעים בצלחת בע&quot;מ"/>
    <s v="515816916"/>
    <s v="3"/>
    <n v="4875"/>
    <s v="ILS"/>
    <n v="4875"/>
    <n v="99.99"/>
    <n v="4875"/>
    <n v="4874.58"/>
    <n v="0"/>
    <s v=""/>
    <x v="2066"/>
    <s v=""/>
    <n v="0"/>
    <s v="@FM@"/>
    <s v="23"/>
    <s v="57"/>
    <s v="301612248"/>
    <s v=""/>
    <s v=""/>
    <n v="0"/>
    <d v="2025-04-01T00:00:00"/>
    <d v="2025-12-31T00:00:00"/>
    <n v="8"/>
    <n v="4"/>
    <n v="4"/>
    <n v="99.99"/>
    <n v="0.5"/>
    <x v="1"/>
    <x v="1"/>
  </r>
  <r>
    <m/>
    <m/>
    <x v="2280"/>
    <x v="6"/>
    <s v="0800"/>
    <s v=""/>
    <d v="2025-04-01T00:00:00"/>
    <m/>
    <m/>
    <m/>
    <s v="40997304"/>
    <s v="שילת-חן יזמות והשקעות בע&quot;מ"/>
    <s v="513931592"/>
    <s v="3"/>
    <n v="1794"/>
    <s v="ILS"/>
    <n v="1794"/>
    <n v="99.98"/>
    <n v="1794"/>
    <n v="1793.6"/>
    <n v="0"/>
    <s v=""/>
    <x v="2067"/>
    <s v=""/>
    <n v="0"/>
    <s v=""/>
    <s v="23"/>
    <s v="57"/>
    <s v="301612248"/>
    <s v=""/>
    <s v=""/>
    <n v="0"/>
    <d v="2025-04-01T00:00:00"/>
    <d v="2025-12-31T00:00:00"/>
    <n v="8"/>
    <n v="4"/>
    <n v="4"/>
    <n v="99.98"/>
    <n v="0.5"/>
    <x v="1"/>
    <x v="1"/>
  </r>
  <r>
    <m/>
    <m/>
    <x v="2281"/>
    <x v="6"/>
    <s v="0800"/>
    <s v=""/>
    <d v="2025-04-01T00:00:00"/>
    <m/>
    <m/>
    <m/>
    <s v="41394095"/>
    <s v="גלי'ס דברים שאבא שלי אופה בע&quot;מ"/>
    <s v="514243294"/>
    <s v="3"/>
    <n v="1798"/>
    <s v="ILS"/>
    <n v="1798"/>
    <n v="100.02"/>
    <n v="1798"/>
    <n v="1798.32"/>
    <n v="0"/>
    <s v=""/>
    <x v="2068"/>
    <s v=""/>
    <n v="0"/>
    <s v=""/>
    <s v="23"/>
    <s v="57"/>
    <s v="301612248"/>
    <s v=""/>
    <s v=""/>
    <n v="0"/>
    <d v="2025-04-01T00:00:00"/>
    <d v="2025-12-31T00:00:00"/>
    <n v="8"/>
    <n v="4"/>
    <n v="4"/>
    <n v="100.02"/>
    <n v="0.5"/>
    <x v="1"/>
    <x v="1"/>
  </r>
  <r>
    <m/>
    <m/>
    <x v="2282"/>
    <x v="6"/>
    <s v="0800"/>
    <s v=""/>
    <d v="2025-04-02T00:00:00"/>
    <m/>
    <m/>
    <m/>
    <s v="42900002"/>
    <s v="עופר וטל יזמות מזון בע&quot;מ"/>
    <s v="514673847"/>
    <s v="3"/>
    <n v="1800"/>
    <s v="ILS"/>
    <n v="1800"/>
    <n v="99.97"/>
    <n v="1800"/>
    <n v="1799.5"/>
    <n v="0"/>
    <s v=""/>
    <x v="2069"/>
    <s v=""/>
    <n v="0"/>
    <s v="@FM@"/>
    <s v="23"/>
    <s v="57"/>
    <s v="301612248"/>
    <s v=""/>
    <s v=""/>
    <n v="0"/>
    <d v="2025-04-02T00:00:00"/>
    <d v="2025-12-31T00:00:00"/>
    <n v="8"/>
    <n v="4"/>
    <n v="4"/>
    <n v="99.97"/>
    <n v="0.5"/>
    <x v="1"/>
    <x v="1"/>
  </r>
  <r>
    <m/>
    <m/>
    <x v="2283"/>
    <x v="6"/>
    <s v="0800"/>
    <s v=""/>
    <d v="2025-04-02T00:00:00"/>
    <m/>
    <m/>
    <m/>
    <s v="40358585"/>
    <s v="קרנף בר. מ בע&quot;מ"/>
    <s v="514183037"/>
    <s v="3"/>
    <n v="1439.1"/>
    <s v="ILS"/>
    <n v="1439.1"/>
    <n v="99.95"/>
    <n v="1439.1"/>
    <n v="1438.42"/>
    <n v="0"/>
    <s v=""/>
    <x v="2070"/>
    <s v=""/>
    <n v="0"/>
    <s v="@FM@"/>
    <s v="23"/>
    <s v="57"/>
    <s v="301612248"/>
    <s v=""/>
    <s v=""/>
    <n v="0"/>
    <d v="2025-04-02T00:00:00"/>
    <d v="2025-12-31T00:00:00"/>
    <n v="8"/>
    <n v="4"/>
    <n v="4"/>
    <n v="99.95"/>
    <n v="0.5"/>
    <x v="1"/>
    <x v="1"/>
  </r>
  <r>
    <m/>
    <m/>
    <x v="2284"/>
    <x v="6"/>
    <s v="0800"/>
    <s v=""/>
    <d v="2025-04-02T00:00:00"/>
    <m/>
    <m/>
    <m/>
    <s v="40953978"/>
    <s v="לילוף ליאור"/>
    <s v="303021463"/>
    <s v="3"/>
    <n v="1400"/>
    <s v="ILS"/>
    <n v="1400"/>
    <n v="99.96"/>
    <n v="1400"/>
    <n v="1399.48"/>
    <n v="0"/>
    <s v=""/>
    <x v="2071"/>
    <s v=""/>
    <n v="0"/>
    <s v=""/>
    <s v="23"/>
    <s v="57"/>
    <s v="301612248"/>
    <s v=""/>
    <s v=""/>
    <n v="0"/>
    <d v="2025-04-02T00:00:00"/>
    <d v="2025-12-31T00:00:00"/>
    <n v="8"/>
    <n v="4"/>
    <n v="4"/>
    <n v="99.96"/>
    <n v="0.5"/>
    <x v="1"/>
    <x v="1"/>
  </r>
  <r>
    <m/>
    <m/>
    <x v="2285"/>
    <x v="6"/>
    <s v="0800"/>
    <s v=""/>
    <d v="2025-04-02T00:00:00"/>
    <m/>
    <m/>
    <m/>
    <s v="42448695"/>
    <s v="איציקס חנויות והשקעות בע&quot;מ"/>
    <s v="516664273"/>
    <s v="3"/>
    <n v="2010"/>
    <s v="ILS"/>
    <n v="2010"/>
    <n v="99.98"/>
    <n v="2010"/>
    <n v="2009.54"/>
    <n v="0"/>
    <s v=""/>
    <x v="2072"/>
    <s v=""/>
    <n v="0"/>
    <s v="@FM@"/>
    <s v="23"/>
    <s v="57"/>
    <s v="301612248"/>
    <s v=""/>
    <s v=""/>
    <n v="0"/>
    <d v="2025-04-02T00:00:00"/>
    <d v="2025-12-31T00:00:00"/>
    <n v="8"/>
    <n v="4"/>
    <n v="4"/>
    <n v="99.98"/>
    <n v="0.5"/>
    <x v="1"/>
    <x v="1"/>
  </r>
  <r>
    <m/>
    <m/>
    <x v="2286"/>
    <x v="6"/>
    <s v="0800"/>
    <s v=""/>
    <d v="2025-04-02T00:00:00"/>
    <m/>
    <m/>
    <m/>
    <s v="42207016"/>
    <s v="א.י.ל. אייס יפו גלידריות בע&quot;מ"/>
    <s v="516128246"/>
    <s v="3"/>
    <n v="1400"/>
    <s v="ILS"/>
    <n v="1400"/>
    <n v="99.96"/>
    <n v="1400"/>
    <n v="1399.48"/>
    <n v="0"/>
    <s v=""/>
    <x v="2073"/>
    <s v=""/>
    <n v="0"/>
    <s v="@FM@"/>
    <s v="23"/>
    <s v="57"/>
    <s v="301612248"/>
    <s v=""/>
    <s v=""/>
    <n v="0"/>
    <d v="2025-04-02T00:00:00"/>
    <d v="2025-12-31T00:00:00"/>
    <n v="8"/>
    <n v="4"/>
    <n v="4"/>
    <n v="99.96"/>
    <n v="0.5"/>
    <x v="1"/>
    <x v="1"/>
  </r>
  <r>
    <m/>
    <m/>
    <x v="2287"/>
    <x v="6"/>
    <s v="0800"/>
    <s v=""/>
    <d v="2025-04-02T00:00:00"/>
    <m/>
    <m/>
    <m/>
    <s v="40402171"/>
    <s v="בורקס אמא - מוטי בע&quot;מ"/>
    <s v="514304989"/>
    <s v="3"/>
    <n v="4230.01"/>
    <s v="ILS"/>
    <n v="4230.01"/>
    <n v="100.01"/>
    <n v="4230.01"/>
    <n v="4230.3"/>
    <n v="0"/>
    <s v=""/>
    <x v="2074"/>
    <s v=""/>
    <n v="0"/>
    <s v="@FM@"/>
    <s v="23"/>
    <s v="57"/>
    <s v="301612248"/>
    <s v=""/>
    <s v=""/>
    <n v="0"/>
    <d v="2025-04-02T00:00:00"/>
    <d v="2025-12-31T00:00:00"/>
    <n v="8"/>
    <n v="4"/>
    <n v="4"/>
    <n v="100.01"/>
    <n v="0.5"/>
    <x v="1"/>
    <x v="1"/>
  </r>
  <r>
    <m/>
    <m/>
    <x v="2288"/>
    <x v="6"/>
    <s v="0800"/>
    <s v=""/>
    <d v="2025-04-02T00:00:00"/>
    <m/>
    <m/>
    <m/>
    <s v="41555428"/>
    <s v="גמא תקשורת (א. פולק) בע&quot;מ"/>
    <s v="510793276"/>
    <s v="3"/>
    <n v="5000"/>
    <s v="ILS"/>
    <n v="5000"/>
    <n v="99.99"/>
    <n v="5000"/>
    <n v="4999.66"/>
    <n v="0"/>
    <s v=""/>
    <x v="2075"/>
    <s v=""/>
    <n v="0"/>
    <s v="@FM@"/>
    <s v="23"/>
    <s v="57"/>
    <s v="301612248"/>
    <s v=""/>
    <s v=""/>
    <n v="0"/>
    <d v="2025-04-02T00:00:00"/>
    <d v="2025-12-31T00:00:00"/>
    <n v="8"/>
    <n v="4"/>
    <n v="4"/>
    <n v="99.99"/>
    <n v="0.5"/>
    <x v="1"/>
    <x v="1"/>
  </r>
  <r>
    <m/>
    <m/>
    <x v="2289"/>
    <x v="6"/>
    <s v="0800"/>
    <s v=""/>
    <d v="2025-04-02T00:00:00"/>
    <m/>
    <m/>
    <m/>
    <s v="40953978"/>
    <s v="לילוף ליאור"/>
    <s v="303021463"/>
    <s v="3"/>
    <n v="4800"/>
    <s v="ILS"/>
    <n v="4800"/>
    <n v="99.4"/>
    <n v="4771.2"/>
    <n v="4769.5600000000004"/>
    <n v="28.8"/>
    <s v=""/>
    <x v="2076"/>
    <s v=""/>
    <n v="0"/>
    <s v="@FM@"/>
    <s v="23"/>
    <s v="57"/>
    <s v="301612248"/>
    <s v=""/>
    <s v=""/>
    <n v="28.8"/>
    <d v="2025-04-02T00:00:00"/>
    <d v="2025-12-31T00:00:00"/>
    <n v="8"/>
    <n v="4"/>
    <n v="4"/>
    <n v="99.4"/>
    <n v="0.5"/>
    <x v="1"/>
    <x v="1"/>
  </r>
  <r>
    <m/>
    <m/>
    <x v="2290"/>
    <x v="6"/>
    <s v="0800"/>
    <s v=""/>
    <d v="2025-04-03T00:00:00"/>
    <m/>
    <m/>
    <m/>
    <s v="42052596"/>
    <s v="צבעים בצלחת בע&quot;מ"/>
    <s v="515816916"/>
    <s v="3"/>
    <n v="4999.88"/>
    <s v="ILS"/>
    <n v="4999.88"/>
    <n v="100"/>
    <n v="4999.88"/>
    <n v="4999.66"/>
    <n v="0"/>
    <s v=""/>
    <x v="2077"/>
    <s v=""/>
    <n v="0"/>
    <s v="@FM@"/>
    <s v="23"/>
    <s v="57"/>
    <s v="301612248"/>
    <s v=""/>
    <s v=""/>
    <n v="0"/>
    <d v="2025-04-03T00:00:00"/>
    <d v="2025-12-31T00:00:00"/>
    <n v="8"/>
    <n v="4"/>
    <n v="4"/>
    <n v="100"/>
    <n v="0.5"/>
    <x v="1"/>
    <x v="1"/>
  </r>
  <r>
    <m/>
    <m/>
    <x v="2291"/>
    <x v="6"/>
    <s v="0800"/>
    <s v=""/>
    <d v="2025-04-06T00:00:00"/>
    <m/>
    <m/>
    <m/>
    <s v="41337670"/>
    <s v="חומוס בן סירא בע&quot;מ"/>
    <s v="514775675"/>
    <s v="3"/>
    <n v="1000"/>
    <s v="ILS"/>
    <n v="1000"/>
    <n v="99.9"/>
    <n v="999"/>
    <n v="999.46"/>
    <n v="1"/>
    <s v=""/>
    <x v="2078"/>
    <s v=""/>
    <n v="0"/>
    <s v="@FM@"/>
    <s v="23"/>
    <s v="57"/>
    <s v="301612248"/>
    <s v=""/>
    <s v=""/>
    <n v="1"/>
    <d v="2025-04-06T00:00:00"/>
    <d v="2025-12-31T00:00:00"/>
    <n v="8"/>
    <n v="3"/>
    <n v="4"/>
    <n v="99.9"/>
    <n v="0.375"/>
    <x v="2"/>
    <x v="1"/>
  </r>
  <r>
    <m/>
    <m/>
    <x v="2292"/>
    <x v="6"/>
    <s v="0800"/>
    <s v=""/>
    <d v="2025-04-06T00:00:00"/>
    <m/>
    <m/>
    <m/>
    <s v="42380416"/>
    <s v="רשת אם בע&quot;מ"/>
    <s v="516522190"/>
    <s v="3"/>
    <n v="1470"/>
    <s v="ILS"/>
    <n v="1470"/>
    <n v="100.02"/>
    <n v="1470"/>
    <n v="1470.28"/>
    <n v="0"/>
    <s v=""/>
    <x v="2079"/>
    <s v=""/>
    <n v="0"/>
    <s v="@FM@"/>
    <s v="23"/>
    <s v="57"/>
    <s v="301612248"/>
    <s v=""/>
    <s v=""/>
    <n v="0"/>
    <d v="2025-04-06T00:00:00"/>
    <d v="2025-12-31T00:00:00"/>
    <n v="8"/>
    <n v="3"/>
    <n v="4"/>
    <n v="100.02"/>
    <n v="0.375"/>
    <x v="2"/>
    <x v="1"/>
  </r>
  <r>
    <m/>
    <m/>
    <x v="2293"/>
    <x v="6"/>
    <s v="0800"/>
    <s v=""/>
    <d v="2025-04-07T00:00:00"/>
    <m/>
    <m/>
    <m/>
    <s v=""/>
    <s v=""/>
    <s v=""/>
    <s v=""/>
    <n v="0"/>
    <s v="ILS"/>
    <n v="0"/>
    <n v="0"/>
    <n v="0"/>
    <n v="0"/>
    <n v="0"/>
    <s v="X"/>
    <x v="2080"/>
    <s v=""/>
    <n v="0"/>
    <s v=""/>
    <s v="23"/>
    <s v="57"/>
    <s v="301612248"/>
    <s v=""/>
    <s v=""/>
    <n v="0"/>
    <d v="2025-04-07T00:00:00"/>
    <d v="2025-12-31T00:00:00"/>
    <n v="8"/>
    <n v="3"/>
    <n v="4"/>
    <n v="0"/>
    <n v="0.375"/>
    <x v="2"/>
    <x v="1"/>
  </r>
  <r>
    <m/>
    <m/>
    <x v="2294"/>
    <x v="6"/>
    <s v="0800"/>
    <s v=""/>
    <d v="2025-04-09T00:00:00"/>
    <m/>
    <m/>
    <m/>
    <s v="42052596"/>
    <s v="צבעים בצלחת בע&quot;מ"/>
    <s v="515816916"/>
    <s v="3"/>
    <n v="3540"/>
    <s v="ILS"/>
    <n v="3540"/>
    <n v="0"/>
    <n v="0"/>
    <n v="0"/>
    <n v="3540"/>
    <s v=""/>
    <x v="2081"/>
    <s v=""/>
    <n v="0"/>
    <s v="@FM@"/>
    <s v="23"/>
    <s v="57"/>
    <s v="301612248"/>
    <s v=""/>
    <s v=""/>
    <n v="3540"/>
    <d v="2025-04-09T00:00:00"/>
    <d v="2025-12-31T00:00:00"/>
    <n v="8"/>
    <n v="3"/>
    <n v="4"/>
    <n v="0"/>
    <n v="0.375"/>
    <x v="2"/>
    <x v="1"/>
  </r>
  <r>
    <m/>
    <m/>
    <x v="2295"/>
    <x v="6"/>
    <s v="0800"/>
    <s v=""/>
    <d v="2025-04-21T00:00:00"/>
    <m/>
    <m/>
    <m/>
    <s v="40997304"/>
    <s v="שילת-חן יזמות והשקעות בע&quot;מ"/>
    <s v="513931592"/>
    <s v="1"/>
    <n v="1200"/>
    <s v="ILS"/>
    <n v="1200"/>
    <n v="0"/>
    <n v="0"/>
    <n v="0"/>
    <n v="1200"/>
    <s v=""/>
    <x v="2082"/>
    <s v=""/>
    <n v="0"/>
    <s v="@FM@"/>
    <s v="23"/>
    <s v="57"/>
    <s v="301612248"/>
    <s v=""/>
    <s v=""/>
    <n v="1200"/>
    <d v="2025-04-21T00:00:00"/>
    <d v="2025-12-31T00:00:00"/>
    <n v="8"/>
    <n v="3"/>
    <n v="4"/>
    <n v="0"/>
    <n v="0.375"/>
    <x v="2"/>
    <x v="1"/>
  </r>
  <r>
    <m/>
    <m/>
    <x v="2296"/>
    <x v="6"/>
    <s v="0800"/>
    <s v=""/>
    <d v="2025-04-21T00:00:00"/>
    <m/>
    <m/>
    <m/>
    <s v="41060368"/>
    <s v="דליס מגשי אירוח בע&quot;מ"/>
    <s v="515079945"/>
    <s v="3"/>
    <n v="900"/>
    <s v="ILS"/>
    <n v="900"/>
    <n v="100.04"/>
    <n v="900"/>
    <n v="900.34"/>
    <n v="0"/>
    <s v=""/>
    <x v="2083"/>
    <s v=""/>
    <n v="0"/>
    <s v="@FM@"/>
    <s v="23"/>
    <s v="57"/>
    <s v="301612248"/>
    <s v=""/>
    <s v=""/>
    <n v="0"/>
    <d v="2025-04-21T00:00:00"/>
    <d v="2025-12-31T00:00:00"/>
    <n v="8"/>
    <n v="3"/>
    <n v="4"/>
    <n v="100.04"/>
    <n v="0.375"/>
    <x v="2"/>
    <x v="1"/>
  </r>
  <r>
    <m/>
    <m/>
    <x v="2297"/>
    <x v="6"/>
    <s v="0800"/>
    <s v=""/>
    <d v="2025-04-21T00:00:00"/>
    <m/>
    <m/>
    <m/>
    <s v="40009080"/>
    <s v="ב. ח. מיקו שיווק בע&quot;מ"/>
    <s v="512089152"/>
    <s v="3"/>
    <n v="2360"/>
    <s v="ILS"/>
    <n v="2360"/>
    <n v="100"/>
    <n v="2360"/>
    <n v="2360"/>
    <n v="0"/>
    <s v=""/>
    <x v="2084"/>
    <s v=""/>
    <n v="0"/>
    <s v="@FM@"/>
    <s v="23"/>
    <s v="57"/>
    <s v="301612248"/>
    <s v=""/>
    <s v=""/>
    <n v="0"/>
    <d v="2025-04-21T00:00:00"/>
    <d v="2025-12-31T00:00:00"/>
    <n v="8"/>
    <n v="3"/>
    <n v="4"/>
    <n v="100"/>
    <n v="0.375"/>
    <x v="2"/>
    <x v="1"/>
  </r>
  <r>
    <m/>
    <m/>
    <x v="2298"/>
    <x v="6"/>
    <s v="0800"/>
    <s v=""/>
    <d v="2025-04-21T00:00:00"/>
    <m/>
    <m/>
    <m/>
    <s v="40007105"/>
    <s v="דפוסית דפוס והוצאה לאור בע&quot;מ"/>
    <s v="512158122"/>
    <s v="3"/>
    <n v="295"/>
    <s v="ILS"/>
    <n v="295"/>
    <n v="100"/>
    <n v="295"/>
    <n v="295"/>
    <n v="0"/>
    <s v=""/>
    <x v="2085"/>
    <s v=""/>
    <n v="0"/>
    <s v="@FM@"/>
    <s v="23"/>
    <s v="57"/>
    <s v="301612248"/>
    <s v=""/>
    <s v=""/>
    <n v="0"/>
    <d v="2025-04-21T00:00:00"/>
    <d v="2025-12-31T00:00:00"/>
    <n v="8"/>
    <n v="3"/>
    <n v="4"/>
    <n v="100"/>
    <n v="0.375"/>
    <x v="2"/>
    <x v="1"/>
  </r>
  <r>
    <m/>
    <m/>
    <x v="2299"/>
    <x v="6"/>
    <s v="0800"/>
    <s v=""/>
    <d v="2025-04-22T00:00:00"/>
    <m/>
    <m/>
    <m/>
    <s v="40009080"/>
    <s v="ב. ח. מיקו שיווק בע&quot;מ"/>
    <s v="512089152"/>
    <s v="3"/>
    <n v="4543"/>
    <s v="ILS"/>
    <n v="4543"/>
    <n v="100"/>
    <n v="4543"/>
    <n v="4543"/>
    <n v="0"/>
    <s v=""/>
    <x v="2086"/>
    <s v=""/>
    <n v="0"/>
    <s v="@FM@"/>
    <s v="23"/>
    <s v="57"/>
    <s v="301612248"/>
    <s v=""/>
    <s v=""/>
    <n v="0"/>
    <d v="2025-04-22T00:00:00"/>
    <d v="2025-12-31T00:00:00"/>
    <n v="8"/>
    <n v="3"/>
    <n v="4"/>
    <n v="100"/>
    <n v="0.375"/>
    <x v="2"/>
    <x v="1"/>
  </r>
  <r>
    <m/>
    <m/>
    <x v="2300"/>
    <x v="6"/>
    <s v="0800"/>
    <s v=""/>
    <d v="2025-04-22T00:00:00"/>
    <m/>
    <m/>
    <m/>
    <s v="41992396"/>
    <s v="מ.ט. מזון קפה ויזמות בע&quot;מ"/>
    <s v="515616936"/>
    <s v="3"/>
    <n v="450"/>
    <s v="ILS"/>
    <n v="450"/>
    <n v="99.9"/>
    <n v="449.55"/>
    <n v="449.58"/>
    <n v="0.45"/>
    <s v=""/>
    <x v="2087"/>
    <s v=""/>
    <n v="0"/>
    <s v="@FM@"/>
    <s v="23"/>
    <s v="57"/>
    <s v="301612248"/>
    <s v=""/>
    <s v=""/>
    <n v="0.45"/>
    <d v="2025-04-22T00:00:00"/>
    <d v="2025-12-31T00:00:00"/>
    <n v="8"/>
    <n v="3"/>
    <n v="4"/>
    <n v="99.9"/>
    <n v="0.375"/>
    <x v="2"/>
    <x v="1"/>
  </r>
  <r>
    <m/>
    <m/>
    <x v="2301"/>
    <x v="6"/>
    <s v="0800"/>
    <s v=""/>
    <d v="2025-04-27T00:00:00"/>
    <m/>
    <m/>
    <m/>
    <s v="42864549"/>
    <s v="02 אירוח בע&quot;מ"/>
    <s v="516842663"/>
    <s v="3"/>
    <n v="2968"/>
    <s v="ILS"/>
    <n v="2968"/>
    <n v="0"/>
    <n v="0"/>
    <n v="0"/>
    <n v="2968"/>
    <s v=""/>
    <x v="2088"/>
    <s v=""/>
    <n v="0"/>
    <s v="@FM@"/>
    <s v="23"/>
    <s v="57"/>
    <s v="301612248"/>
    <s v=""/>
    <s v=""/>
    <n v="2968"/>
    <d v="2025-04-27T00:00:00"/>
    <d v="2025-12-31T00:00:00"/>
    <n v="8"/>
    <n v="3"/>
    <n v="4"/>
    <n v="0"/>
    <n v="0.375"/>
    <x v="2"/>
    <x v="1"/>
  </r>
  <r>
    <m/>
    <m/>
    <x v="2302"/>
    <x v="6"/>
    <s v="0800"/>
    <s v=""/>
    <d v="2025-04-27T00:00:00"/>
    <m/>
    <m/>
    <m/>
    <s v="41992396"/>
    <s v="מ.ט. מזון קפה ויזמות בע&quot;מ"/>
    <s v="515616936"/>
    <s v="1"/>
    <n v="1700"/>
    <s v="ILS"/>
    <n v="1700"/>
    <n v="0"/>
    <n v="0"/>
    <n v="0"/>
    <n v="1700"/>
    <s v=""/>
    <x v="2089"/>
    <s v=""/>
    <n v="0"/>
    <s v=""/>
    <s v="23"/>
    <s v="57"/>
    <s v="301612248"/>
    <s v=""/>
    <s v=""/>
    <n v="1700"/>
    <d v="2025-04-27T00:00:00"/>
    <d v="2025-12-31T00:00:00"/>
    <n v="8"/>
    <n v="3"/>
    <n v="4"/>
    <n v="0"/>
    <n v="0.375"/>
    <x v="2"/>
    <x v="1"/>
  </r>
  <r>
    <m/>
    <m/>
    <x v="2303"/>
    <x v="6"/>
    <s v="0800"/>
    <s v=""/>
    <d v="2025-04-28T00:00:00"/>
    <m/>
    <m/>
    <m/>
    <s v="40007105"/>
    <s v="דפוסית דפוס והוצאה לאור בע&quot;מ"/>
    <s v="512158122"/>
    <s v="3"/>
    <n v="614"/>
    <s v="ILS"/>
    <n v="614"/>
    <n v="99.9"/>
    <n v="613.39"/>
    <n v="613.6"/>
    <n v="0.61"/>
    <s v=""/>
    <x v="2090"/>
    <s v=""/>
    <n v="0"/>
    <s v="@FM@"/>
    <s v="23"/>
    <s v="57"/>
    <s v="301612248"/>
    <s v=""/>
    <s v=""/>
    <n v="0.61"/>
    <d v="2025-04-28T00:00:00"/>
    <d v="2025-12-31T00:00:00"/>
    <n v="8"/>
    <n v="3"/>
    <n v="4"/>
    <n v="99.9"/>
    <n v="0.375"/>
    <x v="2"/>
    <x v="1"/>
  </r>
  <r>
    <m/>
    <m/>
    <x v="2304"/>
    <x v="6"/>
    <s v="0800"/>
    <s v=""/>
    <d v="2025-04-28T00:00:00"/>
    <m/>
    <m/>
    <m/>
    <s v="40478728"/>
    <s v="א. ביסקוטי בע&quot;מ"/>
    <s v="513707752"/>
    <s v="3"/>
    <n v="3540"/>
    <s v="ILS"/>
    <n v="3540"/>
    <n v="0"/>
    <n v="0"/>
    <n v="0"/>
    <n v="3540"/>
    <s v=""/>
    <x v="2091"/>
    <s v=""/>
    <n v="0"/>
    <s v="@FM@"/>
    <s v="23"/>
    <s v="57"/>
    <s v="301612248"/>
    <s v=""/>
    <s v=""/>
    <n v="3540"/>
    <d v="2025-04-28T00:00:00"/>
    <d v="2025-12-31T00:00:00"/>
    <n v="8"/>
    <n v="3"/>
    <n v="4"/>
    <n v="0"/>
    <n v="0.375"/>
    <x v="2"/>
    <x v="1"/>
  </r>
  <r>
    <m/>
    <m/>
    <x v="2305"/>
    <x v="6"/>
    <s v="0800"/>
    <s v=""/>
    <d v="2025-04-28T00:00:00"/>
    <m/>
    <m/>
    <m/>
    <s v="40148536"/>
    <s v="אחוזות החוף בע'מ"/>
    <s v="510266208"/>
    <s v="3"/>
    <n v="3840"/>
    <s v="ILS"/>
    <n v="3840"/>
    <n v="0"/>
    <n v="0"/>
    <n v="0"/>
    <n v="3840"/>
    <s v=""/>
    <x v="2092"/>
    <s v=""/>
    <n v="0"/>
    <s v="@FM@"/>
    <s v="23"/>
    <s v="57"/>
    <s v="301612248"/>
    <s v=""/>
    <s v=""/>
    <n v="3840"/>
    <d v="2025-04-28T00:00:00"/>
    <d v="2025-12-31T00:00:00"/>
    <n v="8"/>
    <n v="3"/>
    <n v="4"/>
    <n v="0"/>
    <n v="0.375"/>
    <x v="2"/>
    <x v="1"/>
  </r>
  <r>
    <m/>
    <m/>
    <x v="2306"/>
    <x v="6"/>
    <s v="0800"/>
    <s v=""/>
    <d v="2025-05-07T00:00:00"/>
    <m/>
    <m/>
    <m/>
    <s v="42454730"/>
    <s v="כהן משה"/>
    <s v="055922652"/>
    <s v="3"/>
    <n v="350"/>
    <s v="ILS"/>
    <n v="350"/>
    <n v="0"/>
    <n v="0"/>
    <n v="0"/>
    <n v="350"/>
    <s v=""/>
    <x v="2093"/>
    <s v=""/>
    <n v="0"/>
    <s v="@FM@"/>
    <s v="23"/>
    <s v="57"/>
    <s v="301612248"/>
    <s v=""/>
    <s v=""/>
    <n v="350"/>
    <d v="2025-05-07T00:00:00"/>
    <d v="2025-12-31T00:00:00"/>
    <n v="7"/>
    <n v="2"/>
    <n v="4"/>
    <n v="0"/>
    <n v="0.2857142857142857"/>
    <x v="2"/>
    <x v="1"/>
  </r>
  <r>
    <m/>
    <m/>
    <x v="2307"/>
    <x v="6"/>
    <s v="0800"/>
    <s v=""/>
    <d v="2025-05-08T00:00:00"/>
    <m/>
    <m/>
    <m/>
    <s v="40478728"/>
    <s v="א. ביסקוטי בע&quot;מ"/>
    <s v="513707752"/>
    <s v="3"/>
    <n v="2786"/>
    <s v="ILS"/>
    <n v="2786"/>
    <n v="0"/>
    <n v="0"/>
    <n v="0"/>
    <n v="2786"/>
    <s v=""/>
    <x v="2094"/>
    <s v=""/>
    <n v="0"/>
    <s v="@FM@"/>
    <s v="23"/>
    <s v="57"/>
    <s v="301612248"/>
    <s v=""/>
    <s v=""/>
    <n v="2786"/>
    <d v="2025-05-08T00:00:00"/>
    <d v="2025-12-31T00:00:00"/>
    <n v="7"/>
    <n v="2"/>
    <n v="4"/>
    <n v="0"/>
    <n v="0.2857142857142857"/>
    <x v="2"/>
    <x v="1"/>
  </r>
  <r>
    <m/>
    <m/>
    <x v="2308"/>
    <x v="6"/>
    <s v="0800"/>
    <s v=""/>
    <d v="2025-05-18T00:00:00"/>
    <m/>
    <m/>
    <m/>
    <s v="41033812"/>
    <s v="קפה דרך הגפן בע&quot;מ"/>
    <s v="514861954"/>
    <s v="3"/>
    <n v="1534"/>
    <s v="ILS"/>
    <n v="1534"/>
    <n v="99.9"/>
    <n v="1532.47"/>
    <n v="1532.82"/>
    <n v="1.53"/>
    <s v=""/>
    <x v="2095"/>
    <s v=""/>
    <n v="0"/>
    <s v="@FM@"/>
    <s v="23"/>
    <s v="57"/>
    <s v="301612248"/>
    <s v=""/>
    <s v=""/>
    <n v="1.53"/>
    <d v="2025-05-18T00:00:00"/>
    <d v="2025-12-31T00:00:00"/>
    <n v="7"/>
    <n v="2"/>
    <n v="4"/>
    <n v="99.9"/>
    <n v="0.2857142857142857"/>
    <x v="2"/>
    <x v="1"/>
  </r>
  <r>
    <m/>
    <m/>
    <x v="2309"/>
    <x v="6"/>
    <s v="0800"/>
    <s v=""/>
    <d v="2025-05-25T00:00:00"/>
    <m/>
    <m/>
    <m/>
    <s v="42068993"/>
    <s v="הקוסם מזון בישראל בע&quot;מ"/>
    <s v="514069921"/>
    <s v="3"/>
    <n v="2006"/>
    <s v="ILS"/>
    <n v="2006"/>
    <n v="99.7"/>
    <n v="1999.98"/>
    <n v="2000.1"/>
    <n v="6.02"/>
    <s v=""/>
    <x v="2096"/>
    <s v=""/>
    <n v="0"/>
    <s v="@FM@"/>
    <s v="23"/>
    <s v="57"/>
    <s v="301612248"/>
    <s v=""/>
    <s v=""/>
    <n v="6.02"/>
    <d v="2025-05-25T00:00:00"/>
    <d v="2025-12-31T00:00:00"/>
    <n v="7"/>
    <n v="2"/>
    <n v="4"/>
    <n v="99.7"/>
    <n v="0.2857142857142857"/>
    <x v="2"/>
    <x v="1"/>
  </r>
  <r>
    <m/>
    <m/>
    <x v="2310"/>
    <x v="6"/>
    <s v="0800"/>
    <s v=""/>
    <d v="2025-05-26T00:00:00"/>
    <m/>
    <m/>
    <m/>
    <s v="40004535"/>
    <s v="אול סאל טרדינג בע&quot;מ"/>
    <s v="511436453"/>
    <s v="3"/>
    <n v="425"/>
    <s v="ILS"/>
    <n v="425"/>
    <n v="99.95"/>
    <n v="425"/>
    <n v="424.8"/>
    <n v="0"/>
    <s v=""/>
    <x v="2097"/>
    <s v=""/>
    <n v="0"/>
    <s v="@FM@"/>
    <s v="23"/>
    <s v="57"/>
    <s v="301612248"/>
    <s v=""/>
    <s v=""/>
    <n v="0"/>
    <d v="2025-05-26T00:00:00"/>
    <d v="2025-12-31T00:00:00"/>
    <n v="7"/>
    <n v="2"/>
    <n v="4"/>
    <n v="99.95"/>
    <n v="0.2857142857142857"/>
    <x v="2"/>
    <x v="1"/>
  </r>
  <r>
    <m/>
    <m/>
    <x v="2311"/>
    <x v="6"/>
    <s v="0800"/>
    <s v=""/>
    <d v="2025-05-26T00:00:00"/>
    <m/>
    <m/>
    <m/>
    <s v="40572948"/>
    <s v="שושני רוני"/>
    <s v="022585269"/>
    <s v="3"/>
    <n v="500"/>
    <s v="ILS"/>
    <n v="500"/>
    <n v="0"/>
    <n v="0"/>
    <n v="0"/>
    <n v="500"/>
    <s v=""/>
    <x v="2098"/>
    <s v=""/>
    <n v="0"/>
    <s v="@FM@"/>
    <s v="23"/>
    <s v="57"/>
    <s v="301612248"/>
    <s v=""/>
    <s v=""/>
    <n v="500"/>
    <d v="2025-05-26T00:00:00"/>
    <d v="2025-12-31T00:00:00"/>
    <n v="7"/>
    <n v="2"/>
    <n v="4"/>
    <n v="0"/>
    <n v="0.2857142857142857"/>
    <x v="2"/>
    <x v="1"/>
  </r>
  <r>
    <m/>
    <m/>
    <x v="2312"/>
    <x v="6"/>
    <s v="0800"/>
    <s v=""/>
    <d v="2025-05-27T00:00:00"/>
    <m/>
    <m/>
    <m/>
    <s v="42454730"/>
    <s v="כהן משה"/>
    <s v="055922652"/>
    <s v="3"/>
    <n v="249.99"/>
    <s v="ILS"/>
    <n v="249.99"/>
    <n v="100.07"/>
    <n v="249.99"/>
    <n v="250.16"/>
    <n v="0"/>
    <s v=""/>
    <x v="2099"/>
    <s v=""/>
    <n v="0"/>
    <s v="@FM@"/>
    <s v="23"/>
    <s v="57"/>
    <s v="301612248"/>
    <s v=""/>
    <s v=""/>
    <n v="0"/>
    <d v="2025-05-27T00:00:00"/>
    <d v="2025-12-31T00:00:00"/>
    <n v="7"/>
    <n v="2"/>
    <n v="4"/>
    <n v="100.07"/>
    <n v="0.2857142857142857"/>
    <x v="2"/>
    <x v="1"/>
  </r>
  <r>
    <m/>
    <m/>
    <x v="2313"/>
    <x v="6"/>
    <s v="0800"/>
    <s v=""/>
    <d v="2025-06-03T00:00:00"/>
    <m/>
    <m/>
    <m/>
    <s v="40408841"/>
    <s v="מונייר פוד דיזיין בע&quot;מ"/>
    <s v="513258079"/>
    <s v="3"/>
    <n v="3532"/>
    <s v="ILS"/>
    <n v="3532"/>
    <n v="99.99"/>
    <n v="3532"/>
    <n v="3531.74"/>
    <n v="0"/>
    <s v=""/>
    <x v="2100"/>
    <s v=""/>
    <n v="0"/>
    <s v="@FM@"/>
    <s v="23"/>
    <s v="57"/>
    <s v="301612248"/>
    <s v=""/>
    <s v=""/>
    <n v="0"/>
    <d v="2025-06-03T00:00:00"/>
    <d v="2025-12-31T00:00:00"/>
    <n v="6"/>
    <n v="2"/>
    <n v="4"/>
    <n v="99.99"/>
    <n v="0.33333333333333331"/>
    <x v="2"/>
    <x v="1"/>
  </r>
  <r>
    <m/>
    <m/>
    <x v="2314"/>
    <x v="6"/>
    <s v="0800"/>
    <s v=""/>
    <d v="2025-06-03T00:00:00"/>
    <m/>
    <m/>
    <m/>
    <s v="42052596"/>
    <s v="צבעים בצלחת בע&quot;מ"/>
    <s v="515816916"/>
    <s v="3"/>
    <n v="200"/>
    <s v="ILS"/>
    <n v="200"/>
    <n v="99.7"/>
    <n v="199.4"/>
    <n v="199.42"/>
    <n v="0.6"/>
    <s v=""/>
    <x v="2101"/>
    <s v=""/>
    <n v="0"/>
    <s v="@FM@"/>
    <s v="23"/>
    <s v="57"/>
    <s v="301612248"/>
    <s v=""/>
    <s v=""/>
    <n v="0.6"/>
    <d v="2025-06-03T00:00:00"/>
    <d v="2025-12-31T00:00:00"/>
    <n v="6"/>
    <n v="2"/>
    <n v="4"/>
    <n v="99.7"/>
    <n v="0.33333333333333331"/>
    <x v="2"/>
    <x v="1"/>
  </r>
  <r>
    <m/>
    <m/>
    <x v="2315"/>
    <x v="6"/>
    <s v="0800"/>
    <s v=""/>
    <d v="2025-06-04T00:00:00"/>
    <m/>
    <m/>
    <m/>
    <s v="42645450"/>
    <s v="365 ימים של שכרון דגים בע&quot;מ"/>
    <s v="516309135"/>
    <s v="3"/>
    <n v="1007.06"/>
    <s v="ILS"/>
    <n v="1007.06"/>
    <n v="99.9"/>
    <n v="1006.05"/>
    <n v="1006.54"/>
    <n v="1.01"/>
    <s v=""/>
    <x v="2102"/>
    <s v=""/>
    <n v="0"/>
    <s v="@FM@"/>
    <s v="23"/>
    <s v="57"/>
    <s v="301612248"/>
    <s v=""/>
    <s v=""/>
    <n v="1"/>
    <d v="2025-06-04T00:00:00"/>
    <d v="2025-12-31T00:00:00"/>
    <n v="6"/>
    <n v="2"/>
    <n v="4"/>
    <n v="99.9"/>
    <n v="0.33333333333333331"/>
    <x v="2"/>
    <x v="1"/>
  </r>
  <r>
    <m/>
    <m/>
    <x v="2316"/>
    <x v="6"/>
    <s v="0800"/>
    <s v=""/>
    <d v="2025-06-12T00:00:00"/>
    <m/>
    <m/>
    <m/>
    <s v="42119147"/>
    <s v="מועלם צחי"/>
    <s v="039332978"/>
    <s v="3"/>
    <n v="3000"/>
    <s v="ILS"/>
    <n v="3000"/>
    <n v="0"/>
    <n v="0"/>
    <n v="0"/>
    <n v="3000"/>
    <s v=""/>
    <x v="2103"/>
    <s v=""/>
    <n v="0"/>
    <s v="@FM@"/>
    <s v="23"/>
    <s v="57"/>
    <s v="301612248"/>
    <s v=""/>
    <s v=""/>
    <n v="3000"/>
    <d v="2025-06-12T00:00:00"/>
    <d v="2025-12-31T00:00:00"/>
    <n v="6"/>
    <n v="1"/>
    <n v="4"/>
    <n v="0"/>
    <n v="0.16666666666666666"/>
    <x v="2"/>
    <x v="1"/>
  </r>
  <r>
    <m/>
    <m/>
    <x v="2317"/>
    <x v="6"/>
    <s v="0800"/>
    <s v=""/>
    <d v="2025-06-12T00:00:00"/>
    <m/>
    <m/>
    <m/>
    <s v="40953978"/>
    <s v="לילוף ליאור"/>
    <s v="303021463"/>
    <s v=""/>
    <n v="3540"/>
    <s v="ILS"/>
    <n v="3540"/>
    <n v="0"/>
    <n v="0"/>
    <n v="0"/>
    <n v="0"/>
    <s v="X"/>
    <x v="2104"/>
    <s v=""/>
    <n v="0"/>
    <s v=""/>
    <s v="23"/>
    <s v="57"/>
    <s v="301612248"/>
    <s v=""/>
    <s v=""/>
    <n v="3540"/>
    <d v="2025-06-12T00:00:00"/>
    <d v="2025-12-31T00:00:00"/>
    <n v="6"/>
    <n v="1"/>
    <n v="4"/>
    <n v="0"/>
    <n v="0.16666666666666666"/>
    <x v="2"/>
    <x v="1"/>
  </r>
  <r>
    <m/>
    <m/>
    <x v="2318"/>
    <x v="6"/>
    <s v="0800"/>
    <s v=""/>
    <d v="2025-06-12T00:00:00"/>
    <m/>
    <m/>
    <m/>
    <s v="40953978"/>
    <s v="לילוף ליאור"/>
    <s v="303021463"/>
    <s v=""/>
    <n v="3540"/>
    <s v="ILS"/>
    <n v="3540"/>
    <n v="0"/>
    <n v="0"/>
    <n v="0"/>
    <n v="0"/>
    <s v="X"/>
    <x v="2105"/>
    <s v=""/>
    <n v="0"/>
    <s v=""/>
    <s v="23"/>
    <s v="57"/>
    <s v="301612248"/>
    <s v=""/>
    <s v=""/>
    <n v="3540"/>
    <d v="2025-06-12T00:00:00"/>
    <d v="2025-12-31T00:00:00"/>
    <n v="6"/>
    <n v="1"/>
    <n v="4"/>
    <n v="0"/>
    <n v="0.16666666666666666"/>
    <x v="2"/>
    <x v="1"/>
  </r>
  <r>
    <m/>
    <m/>
    <x v="2319"/>
    <x v="6"/>
    <s v="0800"/>
    <s v=""/>
    <d v="2025-06-12T00:00:00"/>
    <m/>
    <m/>
    <m/>
    <s v="42052596"/>
    <s v="צבעים בצלחת בע&quot;מ"/>
    <s v="515816916"/>
    <s v=""/>
    <n v="300"/>
    <s v="ILS"/>
    <n v="300"/>
    <n v="0"/>
    <n v="0"/>
    <n v="0"/>
    <n v="0"/>
    <s v="X"/>
    <x v="2106"/>
    <s v=""/>
    <n v="0"/>
    <s v=""/>
    <s v="23"/>
    <s v="57"/>
    <s v="301612248"/>
    <s v=""/>
    <s v=""/>
    <n v="300"/>
    <d v="2025-06-12T00:00:00"/>
    <d v="2025-12-31T00:00:00"/>
    <n v="6"/>
    <n v="1"/>
    <n v="4"/>
    <n v="0"/>
    <n v="0.16666666666666666"/>
    <x v="2"/>
    <x v="1"/>
  </r>
  <r>
    <m/>
    <m/>
    <x v="2320"/>
    <x v="6"/>
    <s v="0800"/>
    <s v=""/>
    <d v="2025-06-30T00:00:00"/>
    <m/>
    <m/>
    <m/>
    <s v="42412530"/>
    <s v="דניאל דוד בתי מאפה בע&quot;מ"/>
    <s v="516004694"/>
    <s v="3"/>
    <n v="300"/>
    <s v="ILS"/>
    <n v="300"/>
    <n v="99.9"/>
    <n v="299.7"/>
    <n v="299.72000000000003"/>
    <n v="0.3"/>
    <s v=""/>
    <x v="2107"/>
    <s v=""/>
    <n v="0"/>
    <s v="@FM@"/>
    <s v="23"/>
    <s v="57"/>
    <s v="301612248"/>
    <s v=""/>
    <s v=""/>
    <n v="0.3"/>
    <d v="2025-06-30T00:00:00"/>
    <d v="2025-12-31T00:00:00"/>
    <n v="6"/>
    <n v="1"/>
    <n v="4"/>
    <n v="99.9"/>
    <n v="0.16666666666666666"/>
    <x v="2"/>
    <x v="1"/>
  </r>
  <r>
    <m/>
    <m/>
    <x v="2321"/>
    <x v="6"/>
    <s v="0800"/>
    <s v=""/>
    <d v="2025-06-30T00:00:00"/>
    <m/>
    <m/>
    <m/>
    <s v="42454730"/>
    <s v="כהן משה"/>
    <s v="055922652"/>
    <s v="3"/>
    <n v="300"/>
    <s v="ILS"/>
    <n v="300"/>
    <n v="99.9"/>
    <n v="299.7"/>
    <n v="299.72000000000003"/>
    <n v="0.3"/>
    <s v=""/>
    <x v="2108"/>
    <s v=""/>
    <n v="0"/>
    <s v="@FM@"/>
    <s v="23"/>
    <s v="57"/>
    <s v="301612248"/>
    <s v=""/>
    <s v=""/>
    <n v="0.3"/>
    <d v="2025-06-30T00:00:00"/>
    <d v="2025-12-31T00:00:00"/>
    <n v="6"/>
    <n v="1"/>
    <n v="4"/>
    <n v="99.9"/>
    <n v="0.16666666666666666"/>
    <x v="2"/>
    <x v="1"/>
  </r>
  <r>
    <m/>
    <m/>
    <x v="2322"/>
    <x v="6"/>
    <s v="0800"/>
    <s v=""/>
    <d v="2025-07-01T00:00:00"/>
    <m/>
    <m/>
    <m/>
    <s v="40285775"/>
    <s v="אדגר השקעות ופיתוח בע&quot;מ"/>
    <s v="520035171"/>
    <s v="3"/>
    <n v="0.01"/>
    <s v="ILS"/>
    <n v="0.01"/>
    <n v="0"/>
    <n v="0"/>
    <n v="0"/>
    <n v="0.01"/>
    <s v=""/>
    <x v="2109"/>
    <s v=""/>
    <n v="0"/>
    <s v="@FM@"/>
    <s v="23"/>
    <s v="57"/>
    <s v="301612248"/>
    <s v=""/>
    <s v=""/>
    <n v="0.01"/>
    <d v="2025-07-01T00:00:00"/>
    <d v="2025-12-31T00:00:00"/>
    <n v="5"/>
    <n v="1"/>
    <n v="4"/>
    <n v="0"/>
    <n v="0.2"/>
    <x v="2"/>
    <x v="1"/>
  </r>
  <r>
    <m/>
    <m/>
    <x v="2323"/>
    <x v="6"/>
    <s v="0800"/>
    <s v=""/>
    <d v="2025-07-01T00:00:00"/>
    <m/>
    <m/>
    <m/>
    <s v="41194848"/>
    <s v="בנטולילה רועי"/>
    <s v="043042472"/>
    <s v="3"/>
    <n v="0.01"/>
    <s v="ILS"/>
    <n v="0.01"/>
    <n v="0"/>
    <n v="0"/>
    <n v="0"/>
    <n v="0.01"/>
    <s v=""/>
    <x v="2110"/>
    <s v=""/>
    <n v="0"/>
    <s v="@FM@"/>
    <s v="23"/>
    <s v="57"/>
    <s v="301612248"/>
    <s v=""/>
    <s v=""/>
    <n v="0.01"/>
    <d v="2025-07-01T00:00:00"/>
    <d v="2025-12-31T00:00:00"/>
    <n v="5"/>
    <n v="1"/>
    <n v="4"/>
    <n v="0"/>
    <n v="0.2"/>
    <x v="2"/>
    <x v="1"/>
  </r>
  <r>
    <m/>
    <m/>
    <x v="2324"/>
    <x v="6"/>
    <s v="0800"/>
    <s v=""/>
    <d v="2025-07-03T00:00:00"/>
    <m/>
    <m/>
    <m/>
    <s v="40003708"/>
    <s v="דגניר בע&quot;מ"/>
    <s v="512145723"/>
    <s v="3"/>
    <n v="649"/>
    <s v="ILS"/>
    <n v="649"/>
    <n v="100"/>
    <n v="649"/>
    <n v="649"/>
    <n v="0"/>
    <s v=""/>
    <x v="2111"/>
    <s v=""/>
    <n v="0"/>
    <s v="@FM@"/>
    <s v="23"/>
    <s v="57"/>
    <s v="301612248"/>
    <s v=""/>
    <s v=""/>
    <n v="0"/>
    <d v="2025-07-03T00:00:00"/>
    <d v="2025-12-31T00:00:00"/>
    <n v="5"/>
    <n v="1"/>
    <n v="4"/>
    <n v="100"/>
    <n v="0.2"/>
    <x v="2"/>
    <x v="1"/>
  </r>
  <r>
    <m/>
    <m/>
    <x v="2325"/>
    <x v="6"/>
    <s v="0800"/>
    <s v=""/>
    <d v="2025-07-03T00:00:00"/>
    <m/>
    <m/>
    <m/>
    <s v="42497959"/>
    <s v="הולי קייטרינג בע&quot;מ"/>
    <s v="516346558"/>
    <s v="3"/>
    <n v="2400"/>
    <s v="ILS"/>
    <n v="2400"/>
    <n v="100"/>
    <n v="2400"/>
    <n v="2400.12"/>
    <n v="0"/>
    <s v=""/>
    <x v="2112"/>
    <s v=""/>
    <n v="0"/>
    <s v="@FM@"/>
    <s v="23"/>
    <s v="57"/>
    <s v="301612248"/>
    <s v=""/>
    <s v=""/>
    <n v="0"/>
    <d v="2025-07-03T00:00:00"/>
    <d v="2025-12-31T00:00:00"/>
    <n v="5"/>
    <n v="1"/>
    <n v="4"/>
    <n v="100"/>
    <n v="0.2"/>
    <x v="2"/>
    <x v="1"/>
  </r>
  <r>
    <m/>
    <m/>
    <x v="2326"/>
    <x v="6"/>
    <s v="0800"/>
    <s v=""/>
    <d v="2025-07-06T00:00:00"/>
    <m/>
    <m/>
    <m/>
    <s v="42052596"/>
    <s v="צבעים בצלחת בע&quot;מ"/>
    <s v="515816916"/>
    <s v="3"/>
    <n v="2832"/>
    <s v="ILS"/>
    <n v="2832"/>
    <n v="0"/>
    <n v="0"/>
    <n v="0"/>
    <n v="2832"/>
    <s v=""/>
    <x v="2113"/>
    <s v=""/>
    <n v="0"/>
    <s v="@FM@"/>
    <s v="23"/>
    <s v="57"/>
    <s v="301612248"/>
    <s v=""/>
    <s v=""/>
    <n v="2832"/>
    <d v="2025-07-06T00:00:00"/>
    <d v="2025-12-31T00:00:00"/>
    <n v="5"/>
    <n v="0"/>
    <n v="4"/>
    <n v="0"/>
    <n v="0"/>
    <x v="2"/>
    <x v="1"/>
  </r>
  <r>
    <m/>
    <m/>
    <x v="2327"/>
    <x v="6"/>
    <s v="0800"/>
    <s v=""/>
    <d v="2025-07-07T00:00:00"/>
    <m/>
    <m/>
    <m/>
    <s v="42919482"/>
    <s v="יולי הסעדה בע&quot;מ"/>
    <s v="516326501"/>
    <s v="3"/>
    <n v="1748"/>
    <s v="ILS"/>
    <n v="1748"/>
    <n v="99.98"/>
    <n v="1748"/>
    <n v="1747.58"/>
    <n v="0"/>
    <s v=""/>
    <x v="2114"/>
    <s v=""/>
    <n v="0"/>
    <s v="@FM@"/>
    <s v="23"/>
    <s v="57"/>
    <s v="301612248"/>
    <s v=""/>
    <s v=""/>
    <n v="0"/>
    <d v="2025-07-07T00:00:00"/>
    <d v="2025-12-31T00:00:00"/>
    <n v="5"/>
    <n v="0"/>
    <n v="4"/>
    <n v="99.98"/>
    <n v="0"/>
    <x v="2"/>
    <x v="1"/>
  </r>
  <r>
    <m/>
    <m/>
    <x v="2328"/>
    <x v="6"/>
    <s v="0800"/>
    <s v=""/>
    <d v="2025-07-07T00:00:00"/>
    <m/>
    <m/>
    <m/>
    <s v="40411214"/>
    <s v="אורות מלחה 2008 בע&quot;מ"/>
    <s v="514113836"/>
    <s v="3"/>
    <n v="1800"/>
    <s v="ILS"/>
    <n v="1800"/>
    <n v="100.04"/>
    <n v="1800"/>
    <n v="1800.68"/>
    <n v="0"/>
    <s v=""/>
    <x v="2115"/>
    <s v=""/>
    <n v="0"/>
    <s v="@FM@"/>
    <s v="23"/>
    <s v="57"/>
    <s v="301612248"/>
    <s v=""/>
    <s v=""/>
    <n v="0"/>
    <d v="2025-07-07T00:00:00"/>
    <d v="2025-12-31T00:00:00"/>
    <n v="5"/>
    <n v="0"/>
    <n v="4"/>
    <n v="100.04"/>
    <n v="0"/>
    <x v="2"/>
    <x v="1"/>
  </r>
  <r>
    <m/>
    <m/>
    <x v="2329"/>
    <x v="6"/>
    <s v="0800"/>
    <s v=""/>
    <d v="2025-07-08T00:00:00"/>
    <m/>
    <m/>
    <m/>
    <s v="40502153"/>
    <s v="לי - בר קייטרינג יפרח בע&quot;מ"/>
    <s v="513628404"/>
    <s v="3"/>
    <n v="2388"/>
    <s v="ILS"/>
    <n v="2388"/>
    <n v="100.01"/>
    <n v="2388"/>
    <n v="2388.3200000000002"/>
    <n v="0"/>
    <s v=""/>
    <x v="2116"/>
    <s v=""/>
    <n v="0"/>
    <s v="@FM@"/>
    <s v="23"/>
    <s v="57"/>
    <s v="301612248"/>
    <s v=""/>
    <s v=""/>
    <n v="0"/>
    <d v="2025-07-08T00:00:00"/>
    <d v="2025-12-31T00:00:00"/>
    <n v="5"/>
    <n v="0"/>
    <n v="4"/>
    <n v="100.01"/>
    <n v="0"/>
    <x v="2"/>
    <x v="1"/>
  </r>
  <r>
    <m/>
    <m/>
    <x v="2330"/>
    <x v="6"/>
    <s v="0800"/>
    <s v=""/>
    <d v="2025-07-09T00:00:00"/>
    <m/>
    <m/>
    <m/>
    <s v="40358585"/>
    <s v="קרנף בר. מ בע&quot;מ"/>
    <s v="514183037"/>
    <s v="3"/>
    <n v="450"/>
    <s v="ILS"/>
    <n v="450"/>
    <n v="0"/>
    <n v="0"/>
    <n v="0"/>
    <n v="450"/>
    <s v=""/>
    <x v="2117"/>
    <s v=""/>
    <n v="0"/>
    <s v="@FM@"/>
    <s v="23"/>
    <s v="57"/>
    <s v="301612248"/>
    <s v=""/>
    <s v=""/>
    <n v="450"/>
    <d v="2025-07-09T00:00:00"/>
    <d v="2025-12-31T00:00:00"/>
    <n v="5"/>
    <n v="0"/>
    <n v="4"/>
    <n v="0"/>
    <n v="0"/>
    <x v="2"/>
    <x v="1"/>
  </r>
  <r>
    <m/>
    <m/>
    <x v="2331"/>
    <x v="6"/>
    <s v="0800"/>
    <s v=""/>
    <d v="2025-07-13T00:00:00"/>
    <m/>
    <m/>
    <m/>
    <s v="40402171"/>
    <s v="בורקס אמא - מוטי בע&quot;מ"/>
    <s v="514304989"/>
    <s v="3"/>
    <n v="3540"/>
    <s v="ILS"/>
    <n v="3540"/>
    <n v="100"/>
    <n v="3540"/>
    <n v="3540"/>
    <n v="0"/>
    <s v=""/>
    <x v="2118"/>
    <s v=""/>
    <n v="0"/>
    <s v="@FM@"/>
    <s v="23"/>
    <s v="57"/>
    <s v="301612248"/>
    <s v=""/>
    <s v=""/>
    <n v="0"/>
    <d v="2025-07-13T00:00:00"/>
    <d v="2025-12-31T00:00:00"/>
    <n v="5"/>
    <n v="0"/>
    <n v="4"/>
    <n v="100"/>
    <n v="0"/>
    <x v="2"/>
    <x v="1"/>
  </r>
  <r>
    <m/>
    <m/>
    <x v="2332"/>
    <x v="6"/>
    <s v="0800"/>
    <s v=""/>
    <d v="2025-07-15T00:00:00"/>
    <m/>
    <m/>
    <m/>
    <s v="42454730"/>
    <s v="כהן משה"/>
    <s v="055922652"/>
    <s v="3"/>
    <n v="800"/>
    <s v="ILS"/>
    <n v="800"/>
    <n v="0"/>
    <n v="0"/>
    <n v="0"/>
    <n v="800"/>
    <s v=""/>
    <x v="2119"/>
    <s v=""/>
    <n v="0"/>
    <s v="@FM@"/>
    <s v="23"/>
    <s v="57"/>
    <s v="301612248"/>
    <s v=""/>
    <s v=""/>
    <n v="800"/>
    <d v="2025-07-15T00:00:00"/>
    <d v="2025-12-31T00:00:00"/>
    <n v="5"/>
    <n v="0"/>
    <n v="4"/>
    <n v="0"/>
    <n v="0"/>
    <x v="2"/>
    <x v="1"/>
  </r>
  <r>
    <m/>
    <m/>
    <x v="2333"/>
    <x v="6"/>
    <s v="0800"/>
    <s v=""/>
    <d v="2025-07-21T00:00:00"/>
    <m/>
    <m/>
    <m/>
    <s v="40478728"/>
    <s v="א. ביסקוטי בע&quot;מ"/>
    <s v="513707752"/>
    <s v="3"/>
    <n v="968"/>
    <s v="ILS"/>
    <n v="968"/>
    <n v="99.96"/>
    <n v="968"/>
    <n v="967.6"/>
    <n v="0"/>
    <s v=""/>
    <x v="2120"/>
    <s v=""/>
    <n v="0"/>
    <s v="@FM@"/>
    <s v="23"/>
    <s v="57"/>
    <s v="301612248"/>
    <s v=""/>
    <s v=""/>
    <n v="0"/>
    <d v="2025-07-21T00:00:00"/>
    <d v="2025-12-31T00:00:00"/>
    <n v="5"/>
    <n v="0"/>
    <n v="4"/>
    <n v="99.96"/>
    <n v="0"/>
    <x v="2"/>
    <x v="1"/>
  </r>
  <r>
    <m/>
    <m/>
    <x v="2334"/>
    <x v="6"/>
    <s v="0800"/>
    <s v=""/>
    <d v="2025-07-23T00:00:00"/>
    <m/>
    <m/>
    <m/>
    <s v="42052596"/>
    <s v="צבעים בצלחת בע&quot;מ"/>
    <s v="515816916"/>
    <s v="3"/>
    <n v="1285"/>
    <s v="ILS"/>
    <n v="1285"/>
    <n v="0"/>
    <n v="0"/>
    <n v="0"/>
    <n v="1285"/>
    <s v=""/>
    <x v="2121"/>
    <s v=""/>
    <n v="0"/>
    <s v="@FM@"/>
    <s v="23"/>
    <s v="57"/>
    <s v="301612248"/>
    <s v=""/>
    <s v=""/>
    <n v="1285"/>
    <d v="2025-07-23T00:00:00"/>
    <d v="2025-12-31T00:00:00"/>
    <n v="5"/>
    <n v="0"/>
    <n v="4"/>
    <n v="0"/>
    <n v="0"/>
    <x v="2"/>
    <x v="1"/>
  </r>
  <r>
    <m/>
    <m/>
    <x v="2335"/>
    <x v="6"/>
    <s v="0800"/>
    <s v=""/>
    <d v="2025-07-24T00:00:00"/>
    <m/>
    <m/>
    <m/>
    <s v="40004321"/>
    <s v="א.נ.ח. אספקה טכנית בע&quot;מ"/>
    <s v="510975949"/>
    <s v="3"/>
    <n v="359.99"/>
    <s v="ILS"/>
    <n v="359.99"/>
    <n v="0"/>
    <n v="0"/>
    <n v="0"/>
    <n v="359.99"/>
    <s v=""/>
    <x v="2122"/>
    <s v=""/>
    <n v="0"/>
    <s v="@FM@"/>
    <s v="23"/>
    <s v="57"/>
    <s v="301612248"/>
    <s v=""/>
    <s v=""/>
    <n v="359.99"/>
    <d v="2025-07-24T00:00:00"/>
    <d v="2025-12-31T00:00:00"/>
    <n v="5"/>
    <n v="0"/>
    <n v="4"/>
    <n v="0"/>
    <n v="0"/>
    <x v="2"/>
    <x v="1"/>
  </r>
  <r>
    <m/>
    <s v="199"/>
    <x v="2336"/>
    <x v="6"/>
    <s v="0800"/>
    <s v=""/>
    <d v="2025-07-24T00:00:00"/>
    <m/>
    <m/>
    <s v="אורטל סביחה מויאל"/>
    <s v="41604506"/>
    <s v="ביתן נסים חיים"/>
    <s v="055276232"/>
    <s v="3"/>
    <n v="2150"/>
    <s v="ILS"/>
    <n v="2150"/>
    <n v="0"/>
    <n v="0"/>
    <n v="0"/>
    <n v="2150"/>
    <s v=""/>
    <x v="2123"/>
    <s v=""/>
    <n v="0"/>
    <s v="@FM@"/>
    <s v="23"/>
    <s v="57"/>
    <s v="301612248"/>
    <s v=""/>
    <s v=""/>
    <n v="2150"/>
    <d v="2025-07-24T00:00:00"/>
    <d v="2025-12-31T00:00:00"/>
    <n v="5"/>
    <n v="0"/>
    <n v="4"/>
    <n v="0"/>
    <n v="0"/>
    <x v="2"/>
    <x v="1"/>
  </r>
  <r>
    <m/>
    <s v="206"/>
    <x v="2337"/>
    <x v="2"/>
    <s v="0800"/>
    <s v=""/>
    <d v="2017-02-20T00:00:00"/>
    <d v="2016-12-01T00:00:00"/>
    <d v="2024-12-31T00:00:00"/>
    <s v="אסתר ואנונו"/>
    <s v="50043424"/>
    <s v="DEBEVOISE AND PLIMPTON LLP"/>
    <s v=""/>
    <s v="6"/>
    <n v="3498323.07"/>
    <s v="GBP"/>
    <n v="16236766.859999999"/>
    <n v="75.09"/>
    <n v="11893466.32"/>
    <n v="11892784.390000001"/>
    <n v="3268199.57"/>
    <s v=""/>
    <x v="2124"/>
    <s v=""/>
    <n v="0"/>
    <s v="@FM@"/>
    <s v="23"/>
    <s v="09"/>
    <s v="069673994"/>
    <s v=""/>
    <s v=""/>
    <n v="3268199.57"/>
    <d v="2016-12-01T00:00:00"/>
    <d v="2024-12-31T00:00:00"/>
    <n v="96"/>
    <n v="104"/>
    <n v="-7"/>
    <n v="75.09"/>
    <n v="1.0833333333333333"/>
    <x v="1"/>
    <x v="1"/>
  </r>
  <r>
    <m/>
    <m/>
    <x v="2338"/>
    <x v="0"/>
    <s v="0800"/>
    <s v=""/>
    <d v="2022-12-29T00:00:00"/>
    <d v="2023-02-02T00:00:00"/>
    <d v="2025-02-02T00:00:00"/>
    <s v="יחיאל ליכטנשטיין"/>
    <s v="40005160"/>
    <s v="סומך חייקין"/>
    <s v="540002383"/>
    <s v="3"/>
    <n v="1299998.47"/>
    <s v="ILS"/>
    <n v="1299998.47"/>
    <n v="47.02"/>
    <n v="606645.98"/>
    <n v="606645.98"/>
    <n v="689417.47"/>
    <s v=""/>
    <x v="2125"/>
    <s v=""/>
    <n v="0"/>
    <s v="@FM@"/>
    <s v="07"/>
    <s v=""/>
    <s v="305394199"/>
    <s v=""/>
    <s v="מירב ברהום"/>
    <n v="689417.48"/>
    <d v="2023-02-02T00:00:00"/>
    <d v="2025-02-02T00:00:00"/>
    <n v="24"/>
    <n v="30"/>
    <n v="-6"/>
    <n v="47.02"/>
    <n v="1.25"/>
    <x v="0"/>
    <x v="1"/>
  </r>
  <r>
    <m/>
    <m/>
    <x v="2339"/>
    <x v="0"/>
    <s v="0800"/>
    <s v=""/>
    <d v="2018-05-31T00:00:00"/>
    <d v="2018-05-07T00:00:00"/>
    <d v="2025-12-31T00:00:00"/>
    <s v="לי טליה דיגרון"/>
    <s v="40006138"/>
    <s v="כספי את כספי רואי"/>
    <s v="557423373"/>
    <s v="1"/>
    <n v="1856473.62"/>
    <s v="ILS"/>
    <n v="1856473.62"/>
    <n v="92.23"/>
    <n v="1712399.95"/>
    <n v="1741051.89"/>
    <n v="159684.85999999999"/>
    <s v=""/>
    <x v="2126"/>
    <s v="X"/>
    <n v="0"/>
    <s v="@FM@"/>
    <s v="07"/>
    <s v=""/>
    <s v="203342555"/>
    <s v="111,947.37"/>
    <s v="אורטל בן שימול"/>
    <n v="144248.66"/>
    <d v="2018-05-07T00:00:00"/>
    <d v="2025-12-31T00:00:00"/>
    <n v="91"/>
    <n v="86"/>
    <n v="4"/>
    <n v="92.23"/>
    <n v="0.94505494505494503"/>
    <x v="1"/>
    <x v="1"/>
  </r>
  <r>
    <m/>
    <m/>
    <x v="2340"/>
    <x v="1"/>
    <s v="0800"/>
    <s v=""/>
    <d v="2018-06-17T00:00:00"/>
    <d v="2017-04-26T00:00:00"/>
    <d v="2025-12-31T00:00:00"/>
    <m/>
    <s v="40233298"/>
    <s v="גדות ביקורת פנימית ובקרה בע&quot;מ"/>
    <s v="513783951"/>
    <s v="3"/>
    <n v="2140709.2999999998"/>
    <s v="ILS"/>
    <n v="2140709.2999999998"/>
    <n v="96.44"/>
    <n v="2107279.48"/>
    <n v="2095668.58"/>
    <n v="83232.69"/>
    <s v=""/>
    <x v="2127"/>
    <s v="X"/>
    <n v="0"/>
    <s v="@FM@"/>
    <s v="01"/>
    <s v=""/>
    <s v="203342555"/>
    <s v=" 20,282.27"/>
    <s v="יפית גורדון"/>
    <n v="76238.350000000006"/>
    <d v="2017-04-26T00:00:00"/>
    <d v="2025-12-31T00:00:00"/>
    <n v="104"/>
    <n v="99"/>
    <n v="4"/>
    <n v="96.44"/>
    <n v="0.95192307692307687"/>
    <x v="1"/>
    <x v="1"/>
  </r>
  <r>
    <m/>
    <m/>
    <x v="2341"/>
    <x v="1"/>
    <s v="0800"/>
    <s v=""/>
    <d v="2018-06-20T00:00:00"/>
    <d v="2018-04-26T00:00:00"/>
    <d v="2025-12-31T00:00:00"/>
    <s v="לי טליה דיגרון"/>
    <s v="40158774"/>
    <s v="רוביצ'ק יועצים"/>
    <s v="512242256"/>
    <s v="3"/>
    <n v="1621511.39"/>
    <s v="ILS"/>
    <n v="1621511.39"/>
    <n v="93.75"/>
    <n v="1136949.8400000001"/>
    <n v="1116649.52"/>
    <n v="110825.46"/>
    <s v=""/>
    <x v="2128"/>
    <s v="X"/>
    <n v="0"/>
    <s v="@FM@"/>
    <s v="01"/>
    <s v=""/>
    <s v="203342555"/>
    <s v=" 40,011.37"/>
    <s v="יפית גורדון"/>
    <n v="101352.13"/>
    <d v="2018-04-26T00:00:00"/>
    <d v="2025-12-31T00:00:00"/>
    <n v="92"/>
    <n v="87"/>
    <n v="4"/>
    <n v="93.75"/>
    <n v="0.94565217391304346"/>
    <x v="1"/>
    <x v="1"/>
  </r>
  <r>
    <m/>
    <m/>
    <x v="2342"/>
    <x v="2"/>
    <s v="0800"/>
    <s v=""/>
    <d v="2024-12-18T00:00:00"/>
    <d v="2024-12-01T00:00:00"/>
    <d v="2025-12-31T00:00:00"/>
    <s v="מאיה לוי"/>
    <s v="41528808"/>
    <s v="נחום ענתבי אירית"/>
    <s v="058311168"/>
    <s v="3"/>
    <n v="65775.320000000007"/>
    <s v="ILS"/>
    <n v="65775.320000000007"/>
    <n v="38.700000000000003"/>
    <n v="25454.65"/>
    <n v="25454.65"/>
    <n v="40320.67"/>
    <s v=""/>
    <x v="146"/>
    <s v="X"/>
    <n v="0"/>
    <s v="@FM@"/>
    <s v="01"/>
    <s v=""/>
    <s v="038792313"/>
    <s v=" 34,170.06"/>
    <s v=""/>
    <n v="40320.67"/>
    <d v="2024-12-01T00:00:00"/>
    <d v="2025-12-31T00:00:00"/>
    <n v="12"/>
    <n v="8"/>
    <n v="4"/>
    <n v="38.700000000000003"/>
    <n v="0.66666666666666663"/>
    <x v="1"/>
    <x v="0"/>
  </r>
  <r>
    <m/>
    <m/>
    <x v="2343"/>
    <x v="2"/>
    <s v="0800"/>
    <s v=""/>
    <d v="2025-01-07T00:00:00"/>
    <d v="2024-12-01T00:00:00"/>
    <d v="2025-12-31T00:00:00"/>
    <m/>
    <s v="42864344"/>
    <s v="חבה שלמה"/>
    <s v="061987632"/>
    <s v="3"/>
    <n v="65775.320000000007"/>
    <s v="ILS"/>
    <n v="65775.320000000007"/>
    <n v="71.08"/>
    <n v="46752.82"/>
    <n v="46752.82"/>
    <n v="19022.5"/>
    <s v=""/>
    <x v="146"/>
    <s v="X"/>
    <n v="0"/>
    <s v="@FM@"/>
    <s v="01"/>
    <s v=""/>
    <s v="038792313"/>
    <s v=" 10,020.77"/>
    <s v="אחיה משה רוזן"/>
    <n v="19022.5"/>
    <d v="2024-12-01T00:00:00"/>
    <d v="2025-12-31T00:00:00"/>
    <n v="12"/>
    <n v="8"/>
    <n v="4"/>
    <n v="71.08"/>
    <n v="0.66666666666666663"/>
    <x v="1"/>
    <x v="0"/>
  </r>
  <r>
    <m/>
    <m/>
    <x v="2344"/>
    <x v="2"/>
    <s v="0800"/>
    <s v=""/>
    <d v="2025-01-07T00:00:00"/>
    <d v="2024-12-01T00:00:00"/>
    <d v="2025-12-31T00:00:00"/>
    <m/>
    <s v="41955568"/>
    <s v="כתאנה אחמד"/>
    <s v="303153035"/>
    <s v="3"/>
    <n v="65775.320000000007"/>
    <s v="ILS"/>
    <n v="65775.320000000007"/>
    <n v="17.97"/>
    <n v="12322.26"/>
    <n v="11818.52"/>
    <n v="53956.800000000003"/>
    <s v=""/>
    <x v="146"/>
    <s v="X"/>
    <n v="0"/>
    <s v="@FM@"/>
    <s v="01"/>
    <s v=""/>
    <s v="038792313"/>
    <s v=" 45,299.21"/>
    <s v="אחיה משה רוזן"/>
    <n v="53956.800000000003"/>
    <d v="2024-12-01T00:00:00"/>
    <d v="2025-12-31T00:00:00"/>
    <n v="12"/>
    <n v="8"/>
    <n v="4"/>
    <n v="17.97"/>
    <n v="0.66666666666666663"/>
    <x v="0"/>
    <x v="0"/>
  </r>
  <r>
    <m/>
    <m/>
    <x v="2345"/>
    <x v="2"/>
    <s v="0800"/>
    <s v=""/>
    <d v="2025-01-07T00:00:00"/>
    <d v="2024-12-01T00:00:00"/>
    <d v="2025-12-31T00:00:00"/>
    <m/>
    <s v="42636671"/>
    <s v="אברג'יל שגית ג'וליה"/>
    <s v="029612025"/>
    <s v="3"/>
    <n v="65775.320000000007"/>
    <s v="ILS"/>
    <n v="65775.320000000007"/>
    <n v="5.08"/>
    <n v="3343.12"/>
    <n v="3343.12"/>
    <n v="62432.2"/>
    <s v=""/>
    <x v="146"/>
    <s v="X"/>
    <n v="0"/>
    <s v="@FM@"/>
    <s v="01"/>
    <s v=""/>
    <s v="038792313"/>
    <s v=" 52,908.65"/>
    <s v="אחיה משה רוזן"/>
    <n v="62432.2"/>
    <d v="2024-12-01T00:00:00"/>
    <d v="2025-12-31T00:00:00"/>
    <n v="12"/>
    <n v="8"/>
    <n v="4"/>
    <n v="5.08"/>
    <n v="0.66666666666666663"/>
    <x v="0"/>
    <x v="0"/>
  </r>
  <r>
    <m/>
    <m/>
    <x v="2346"/>
    <x v="2"/>
    <s v="0800"/>
    <s v=""/>
    <d v="2025-01-07T00:00:00"/>
    <d v="2024-12-01T00:00:00"/>
    <d v="2025-12-31T00:00:00"/>
    <m/>
    <s v="42603805"/>
    <s v="דרור חן"/>
    <s v="203260922"/>
    <s v="3"/>
    <n v="65775.320000000007"/>
    <s v="ILS"/>
    <n v="65775.320000000007"/>
    <n v="26.64"/>
    <n v="17530.73"/>
    <n v="17520.939999999999"/>
    <n v="48254.38"/>
    <s v=""/>
    <x v="146"/>
    <s v="X"/>
    <n v="0"/>
    <s v="@FM@"/>
    <s v="01"/>
    <s v=""/>
    <s v="038792313"/>
    <s v=" 40,885.25"/>
    <s v="אחיה משה רוזן"/>
    <n v="48254.38"/>
    <d v="2024-12-01T00:00:00"/>
    <d v="2025-12-31T00:00:00"/>
    <n v="12"/>
    <n v="8"/>
    <n v="4"/>
    <n v="26.64"/>
    <n v="0.66666666666666663"/>
    <x v="1"/>
    <x v="0"/>
  </r>
  <r>
    <m/>
    <m/>
    <x v="2347"/>
    <x v="2"/>
    <s v="0800"/>
    <s v=""/>
    <d v="2025-01-07T00:00:00"/>
    <d v="2024-12-01T00:00:00"/>
    <d v="2025-12-31T00:00:00"/>
    <m/>
    <s v="42863233"/>
    <s v="הלר רונן שמואל"/>
    <s v="022525695"/>
    <s v="3"/>
    <n v="65775.320000000007"/>
    <s v="ILS"/>
    <n v="65775.320000000007"/>
    <n v="20.28"/>
    <n v="13344.38"/>
    <n v="13337.15"/>
    <n v="52438.17"/>
    <s v=""/>
    <x v="146"/>
    <s v="X"/>
    <n v="0"/>
    <s v="@FM@"/>
    <s v="01"/>
    <s v=""/>
    <s v="038792313"/>
    <s v=" 44,433.00"/>
    <s v="אחיה משה רוזן"/>
    <n v="52438.17"/>
    <d v="2024-12-01T00:00:00"/>
    <d v="2025-12-31T00:00:00"/>
    <n v="12"/>
    <n v="8"/>
    <n v="4"/>
    <n v="20.28"/>
    <n v="0.66666666666666663"/>
    <x v="1"/>
    <x v="0"/>
  </r>
  <r>
    <m/>
    <m/>
    <x v="2348"/>
    <x v="2"/>
    <s v="0800"/>
    <s v=""/>
    <d v="2025-01-07T00:00:00"/>
    <d v="2024-12-01T00:00:00"/>
    <d v="2025-12-31T00:00:00"/>
    <m/>
    <s v="42864381"/>
    <s v="לוי שרית"/>
    <s v="036033850"/>
    <s v="3"/>
    <n v="65775.320000000007"/>
    <s v="ILS"/>
    <n v="65775.320000000007"/>
    <n v="15.48"/>
    <n v="10183.379999999999"/>
    <n v="10183.379999999999"/>
    <n v="55591.94"/>
    <s v=""/>
    <x v="146"/>
    <s v="X"/>
    <n v="0"/>
    <s v="@FM@"/>
    <s v="01"/>
    <s v=""/>
    <s v="038792313"/>
    <s v=" 47,111.82"/>
    <s v="אחיה משה רוזן"/>
    <n v="55591.94"/>
    <d v="2024-12-01T00:00:00"/>
    <d v="2025-12-31T00:00:00"/>
    <n v="12"/>
    <n v="8"/>
    <n v="4"/>
    <n v="15.48"/>
    <n v="0.66666666666666663"/>
    <x v="0"/>
    <x v="0"/>
  </r>
  <r>
    <m/>
    <m/>
    <x v="2349"/>
    <x v="2"/>
    <s v="0800"/>
    <s v=""/>
    <d v="2025-01-08T00:00:00"/>
    <d v="2024-12-01T00:00:00"/>
    <d v="2025-12-31T00:00:00"/>
    <m/>
    <s v="40357417"/>
    <s v="עו&quot;ד איתן להמן"/>
    <s v="514223510"/>
    <s v="3"/>
    <n v="65775.320000000007"/>
    <s v="ILS"/>
    <n v="65775.320000000007"/>
    <n v="0"/>
    <n v="0"/>
    <n v="0"/>
    <n v="65775.320000000007"/>
    <s v=""/>
    <x v="146"/>
    <s v="X"/>
    <n v="0"/>
    <s v="@FM@"/>
    <s v="01"/>
    <s v=""/>
    <s v="038792313"/>
    <s v=" 55,741.80"/>
    <s v="אחיה משה רוזן"/>
    <n v="65775.320000000007"/>
    <d v="2024-12-01T00:00:00"/>
    <d v="2025-12-31T00:00:00"/>
    <n v="12"/>
    <n v="8"/>
    <n v="4"/>
    <n v="0"/>
    <n v="0.66666666666666663"/>
    <x v="0"/>
    <x v="0"/>
  </r>
  <r>
    <m/>
    <m/>
    <x v="2350"/>
    <x v="2"/>
    <s v="0800"/>
    <s v=""/>
    <d v="2025-01-08T00:00:00"/>
    <d v="2024-12-01T00:00:00"/>
    <d v="2025-12-31T00:00:00"/>
    <m/>
    <s v="42566955"/>
    <s v="סיגרון אורית"/>
    <s v="034902825"/>
    <s v="3"/>
    <n v="65775.320000000007"/>
    <s v="ILS"/>
    <n v="65775.320000000007"/>
    <n v="6.89"/>
    <n v="4534.74"/>
    <n v="4534.74"/>
    <n v="61240.58"/>
    <s v=""/>
    <x v="146"/>
    <s v="X"/>
    <n v="0"/>
    <s v="@FM@"/>
    <s v="01"/>
    <s v=""/>
    <s v="038792313"/>
    <s v=" 51,898.80"/>
    <s v="אחיה משה רוזן"/>
    <n v="61240.58"/>
    <d v="2024-12-01T00:00:00"/>
    <d v="2025-12-31T00:00:00"/>
    <n v="12"/>
    <n v="8"/>
    <n v="4"/>
    <n v="6.89"/>
    <n v="0.66666666666666663"/>
    <x v="0"/>
    <x v="0"/>
  </r>
  <r>
    <m/>
    <m/>
    <x v="2351"/>
    <x v="2"/>
    <s v="0800"/>
    <s v=""/>
    <d v="2025-01-08T00:00:00"/>
    <d v="2024-12-01T00:00:00"/>
    <d v="2025-12-31T00:00:00"/>
    <m/>
    <s v="40443101"/>
    <s v="שחם אליעד אליהו"/>
    <s v="024681371"/>
    <s v="3"/>
    <n v="65780.28"/>
    <s v="ILS"/>
    <n v="65780.28"/>
    <n v="6.54"/>
    <n v="4305.09"/>
    <n v="4305.09"/>
    <n v="61475.19"/>
    <s v=""/>
    <x v="146"/>
    <s v="X"/>
    <n v="0"/>
    <s v="@FM@"/>
    <s v="01"/>
    <s v=""/>
    <s v="038792313"/>
    <s v=" 52,097.62"/>
    <s v=""/>
    <n v="61475.19"/>
    <d v="2024-12-01T00:00:00"/>
    <d v="2025-12-31T00:00:00"/>
    <n v="12"/>
    <n v="8"/>
    <n v="4"/>
    <n v="6.54"/>
    <n v="0.66666666666666663"/>
    <x v="0"/>
    <x v="0"/>
  </r>
  <r>
    <m/>
    <m/>
    <x v="2352"/>
    <x v="2"/>
    <s v="0800"/>
    <s v=""/>
    <d v="2025-01-08T00:00:00"/>
    <d v="2024-12-01T00:00:00"/>
    <d v="2025-12-31T00:00:00"/>
    <m/>
    <s v="40931422"/>
    <s v="אסייאג ענת"/>
    <s v="028419745"/>
    <s v="3"/>
    <n v="65775.320000000007"/>
    <s v="ILS"/>
    <n v="65775.320000000007"/>
    <n v="15.7"/>
    <n v="10326.26"/>
    <n v="10326.26"/>
    <n v="55449.06"/>
    <s v=""/>
    <x v="146"/>
    <s v="X"/>
    <n v="0"/>
    <s v="@FM@"/>
    <s v="01"/>
    <s v=""/>
    <s v="038792313"/>
    <s v=" 46,990.73"/>
    <s v="אחיה משה רוזן"/>
    <n v="55449.06"/>
    <d v="2024-12-01T00:00:00"/>
    <d v="2025-12-31T00:00:00"/>
    <n v="12"/>
    <n v="8"/>
    <n v="4"/>
    <n v="15.7"/>
    <n v="0.66666666666666663"/>
    <x v="0"/>
    <x v="0"/>
  </r>
  <r>
    <m/>
    <m/>
    <x v="2353"/>
    <x v="2"/>
    <s v="0800"/>
    <s v=""/>
    <d v="2025-01-19T00:00:00"/>
    <d v="2024-12-01T00:00:00"/>
    <d v="2025-12-31T00:00:00"/>
    <m/>
    <s v="42203635"/>
    <s v="עזרא שגיב ויפעת - משרד עורכי דין"/>
    <s v="515971927"/>
    <s v="3"/>
    <n v="197272.4"/>
    <s v="ILS"/>
    <n v="197272.4"/>
    <n v="0"/>
    <n v="0"/>
    <n v="0"/>
    <n v="197272.4"/>
    <s v=""/>
    <x v="146"/>
    <s v="X"/>
    <n v="0"/>
    <s v="@FM@"/>
    <s v="01"/>
    <s v=""/>
    <s v="038792313"/>
    <s v="167,180.00"/>
    <s v=""/>
    <n v="197272.4"/>
    <d v="2024-12-01T00:00:00"/>
    <d v="2025-12-31T00:00:00"/>
    <n v="12"/>
    <n v="8"/>
    <n v="4"/>
    <n v="0"/>
    <n v="0.66666666666666663"/>
    <x v="0"/>
    <x v="0"/>
  </r>
  <r>
    <m/>
    <m/>
    <x v="2354"/>
    <x v="2"/>
    <s v="0800"/>
    <s v=""/>
    <d v="2025-01-19T00:00:00"/>
    <d v="2024-12-01T00:00:00"/>
    <d v="2025-12-31T00:00:00"/>
    <s v="מאיה לוי"/>
    <s v="42488703"/>
    <s v="זרחיה-רוזן רני"/>
    <s v="039096185"/>
    <s v="3"/>
    <n v="65775.320000000007"/>
    <s v="ILS"/>
    <n v="65775.320000000007"/>
    <n v="26.33"/>
    <n v="18550.009999999998"/>
    <n v="17317.349999999999"/>
    <n v="48457.97"/>
    <s v=""/>
    <x v="146"/>
    <s v="X"/>
    <n v="0"/>
    <s v="@FM@"/>
    <s v="01"/>
    <s v=""/>
    <s v="038792313"/>
    <s v=" 38,977.14"/>
    <s v="אחיה משה רוזן"/>
    <n v="48457.97"/>
    <d v="2024-12-01T00:00:00"/>
    <d v="2025-12-31T00:00:00"/>
    <n v="12"/>
    <n v="8"/>
    <n v="4"/>
    <n v="26.33"/>
    <n v="0.66666666666666663"/>
    <x v="1"/>
    <x v="0"/>
  </r>
  <r>
    <m/>
    <m/>
    <x v="2355"/>
    <x v="0"/>
    <s v="0800"/>
    <s v=""/>
    <d v="2025-02-17T00:00:00"/>
    <d v="2024-12-09T00:00:00"/>
    <d v="2025-12-08T00:00:00"/>
    <s v="סתיו יצקן יפת"/>
    <s v="40496030"/>
    <s v="שמידט בן צבי פרלשטיין ושות' - רואי"/>
    <s v="540235512"/>
    <s v="3"/>
    <n v="354000"/>
    <s v="ILS"/>
    <n v="354000"/>
    <n v="30.11"/>
    <n v="292507.84000000003"/>
    <n v="107799.73"/>
    <n v="254120.7"/>
    <s v=""/>
    <x v="2129"/>
    <s v="X"/>
    <n v="0"/>
    <s v="@FM@"/>
    <s v="07"/>
    <s v=""/>
    <s v="206787160"/>
    <s v=" 52,112.00"/>
    <s v="צורי חדד"/>
    <n v="247397.81"/>
    <d v="2024-12-09T00:00:00"/>
    <d v="2025-12-08T00:00:00"/>
    <n v="11"/>
    <n v="7"/>
    <n v="4"/>
    <n v="30.11"/>
    <n v="0.63636363636363635"/>
    <x v="1"/>
    <x v="1"/>
  </r>
  <r>
    <m/>
    <m/>
    <x v="2356"/>
    <x v="0"/>
    <s v="0800"/>
    <s v=""/>
    <d v="2025-03-26T00:00:00"/>
    <m/>
    <m/>
    <s v="שוהם אבינועם"/>
    <s v="40001575"/>
    <s v="קולמוס ביט (2002)  בע&quot;מ"/>
    <s v="513325472"/>
    <s v="3"/>
    <n v="16911.47"/>
    <s v="ILS"/>
    <n v="16911.47"/>
    <n v="30.75"/>
    <n v="5093.1099999999997"/>
    <n v="5184.6000000000004"/>
    <n v="12223.25"/>
    <s v=""/>
    <x v="2130"/>
    <s v="X"/>
    <n v="0"/>
    <s v="@FM@"/>
    <s v="07"/>
    <s v=""/>
    <s v="315174656"/>
    <s v=""/>
    <s v="אברהם לוי"/>
    <n v="11818.36"/>
    <d v="2025-03-26T00:00:00"/>
    <d v="2025-12-31T00:00:00"/>
    <n v="9"/>
    <n v="4"/>
    <n v="4"/>
    <n v="30.75"/>
    <n v="0.44444444444444442"/>
    <x v="2"/>
    <x v="1"/>
  </r>
  <r>
    <m/>
    <m/>
    <x v="2357"/>
    <x v="0"/>
    <s v="0800"/>
    <s v=""/>
    <d v="2025-03-30T00:00:00"/>
    <m/>
    <m/>
    <m/>
    <s v="40001212"/>
    <s v="שחר - מוצרי נייר בע&quot;מ"/>
    <s v="511219933"/>
    <s v="3"/>
    <n v="19031.04"/>
    <s v="ILS"/>
    <n v="19031.04"/>
    <n v="0"/>
    <n v="0"/>
    <n v="0"/>
    <n v="19396.099999999999"/>
    <s v=""/>
    <x v="2131"/>
    <s v="X"/>
    <n v="0"/>
    <s v="@FM@"/>
    <s v="07"/>
    <s v=""/>
    <s v="315174656"/>
    <s v=""/>
    <s v="סאלח ח'יר"/>
    <n v="19031.04"/>
    <d v="2025-03-30T00:00:00"/>
    <d v="2025-12-31T00:00:00"/>
    <n v="9"/>
    <n v="4"/>
    <n v="4"/>
    <n v="0"/>
    <n v="0.44444444444444442"/>
    <x v="2"/>
    <x v="1"/>
  </r>
  <r>
    <m/>
    <m/>
    <x v="2358"/>
    <x v="2"/>
    <s v="0800"/>
    <s v=""/>
    <d v="2025-03-30T00:00:00"/>
    <d v="2025-03-13T00:00:00"/>
    <d v="2026-02-28T00:00:00"/>
    <m/>
    <s v="41053279"/>
    <s v="עמותת מצמיחים - המרכז להפחתת אלימות"/>
    <s v=""/>
    <s v="3"/>
    <n v="98305"/>
    <s v="ILS"/>
    <n v="98305"/>
    <n v="0"/>
    <n v="0"/>
    <n v="0"/>
    <n v="98305"/>
    <s v=""/>
    <x v="2132"/>
    <s v=""/>
    <n v="0"/>
    <s v="@FM@"/>
    <s v="23"/>
    <s v="01"/>
    <s v="315174656"/>
    <s v=""/>
    <s v="רבקה בקי בן שמעון"/>
    <n v="98305"/>
    <d v="2025-03-13T00:00:00"/>
    <d v="2026-02-28T00:00:00"/>
    <n v="11"/>
    <n v="4"/>
    <n v="6"/>
    <n v="0"/>
    <n v="0.36363636363636365"/>
    <x v="2"/>
    <x v="1"/>
  </r>
  <r>
    <m/>
    <m/>
    <x v="2359"/>
    <x v="0"/>
    <s v="0800"/>
    <s v=""/>
    <d v="2025-04-07T00:00:00"/>
    <m/>
    <m/>
    <m/>
    <s v="40001575"/>
    <s v="קולמוס ביט (2002)  בע&quot;מ"/>
    <s v="513325472"/>
    <s v="3"/>
    <n v="1608.4"/>
    <s v="ILS"/>
    <n v="1608.4"/>
    <n v="103.94"/>
    <n v="1608.4"/>
    <n v="1672.53"/>
    <n v="0"/>
    <s v=""/>
    <x v="2133"/>
    <s v="X"/>
    <n v="0"/>
    <s v="@FM@"/>
    <s v="07"/>
    <s v=""/>
    <s v="315174656"/>
    <s v=""/>
    <s v="ליטל אלקסלסי"/>
    <n v="0"/>
    <d v="2025-04-07T00:00:00"/>
    <d v="2025-12-31T00:00:00"/>
    <n v="8"/>
    <n v="3"/>
    <n v="4"/>
    <n v="103.94"/>
    <n v="0.375"/>
    <x v="2"/>
    <x v="1"/>
  </r>
  <r>
    <m/>
    <m/>
    <x v="2360"/>
    <x v="0"/>
    <s v="0800"/>
    <s v=""/>
    <d v="2025-05-08T00:00:00"/>
    <m/>
    <m/>
    <m/>
    <s v="40001103"/>
    <s v="קרביץ )4791( בעמ"/>
    <s v="510674039"/>
    <s v="3"/>
    <n v="9963.77"/>
    <s v="ILS"/>
    <n v="9963.77"/>
    <n v="0"/>
    <n v="0"/>
    <n v="0"/>
    <n v="10305.06"/>
    <s v=""/>
    <x v="2134"/>
    <s v="X"/>
    <n v="0"/>
    <s v="@FM@"/>
    <s v="07"/>
    <s v=""/>
    <s v="315174656"/>
    <s v=""/>
    <s v="ליטל אלקסלסי"/>
    <n v="9963.77"/>
    <d v="2025-05-08T00:00:00"/>
    <d v="2025-12-31T00:00:00"/>
    <n v="7"/>
    <n v="2"/>
    <n v="4"/>
    <n v="0"/>
    <n v="0.2857142857142857"/>
    <x v="2"/>
    <x v="1"/>
  </r>
  <r>
    <m/>
    <m/>
    <x v="2361"/>
    <x v="0"/>
    <s v="0800"/>
    <s v=""/>
    <d v="2025-05-14T00:00:00"/>
    <m/>
    <m/>
    <m/>
    <s v="40314085"/>
    <s v="שרון סחר בע&quot;מ"/>
    <s v=""/>
    <s v="3"/>
    <n v="5841"/>
    <s v="ILS"/>
    <n v="5841"/>
    <n v="0"/>
    <n v="0"/>
    <n v="0"/>
    <n v="6041.11"/>
    <s v=""/>
    <x v="2135"/>
    <s v="X"/>
    <n v="0"/>
    <s v="@FM@"/>
    <s v="07"/>
    <s v=""/>
    <s v="315174656"/>
    <s v=""/>
    <s v="ליטל אלקסלסי"/>
    <n v="5841"/>
    <d v="2025-05-14T00:00:00"/>
    <d v="2025-12-31T00:00:00"/>
    <n v="7"/>
    <n v="2"/>
    <n v="4"/>
    <n v="0"/>
    <n v="0.2857142857142857"/>
    <x v="2"/>
    <x v="1"/>
  </r>
  <r>
    <m/>
    <m/>
    <x v="2362"/>
    <x v="0"/>
    <s v="0800"/>
    <s v=""/>
    <d v="2025-05-14T00:00:00"/>
    <m/>
    <m/>
    <m/>
    <s v="40001212"/>
    <s v="שחר - מוצרי נייר בע&quot;מ"/>
    <s v="511219933"/>
    <s v="3"/>
    <n v="63436.800000000003"/>
    <s v="ILS"/>
    <n v="63436.800000000003"/>
    <n v="30"/>
    <n v="19031.04"/>
    <n v="19331"/>
    <n v="45257.56"/>
    <s v=""/>
    <x v="2136"/>
    <s v="X"/>
    <n v="0"/>
    <s v="@FM@"/>
    <s v="07"/>
    <s v=""/>
    <s v="315174656"/>
    <s v=""/>
    <s v="רדה שוחט אלון"/>
    <n v="44405.760000000002"/>
    <d v="2025-05-14T00:00:00"/>
    <d v="2025-12-31T00:00:00"/>
    <n v="7"/>
    <n v="2"/>
    <n v="4"/>
    <n v="30"/>
    <n v="0.2857142857142857"/>
    <x v="2"/>
    <x v="1"/>
  </r>
  <r>
    <m/>
    <m/>
    <x v="2363"/>
    <x v="0"/>
    <s v="0800"/>
    <s v=""/>
    <d v="2025-05-15T00:00:00"/>
    <m/>
    <m/>
    <m/>
    <s v="40200779"/>
    <s v="א&quot;ד מירז תעשיות בע&quot;מ"/>
    <s v="511402125"/>
    <s v="3"/>
    <n v="9009.89"/>
    <s v="ILS"/>
    <n v="9009.89"/>
    <n v="0"/>
    <n v="0"/>
    <n v="0"/>
    <n v="8587.0400000000009"/>
    <s v=""/>
    <x v="2137"/>
    <s v="X"/>
    <n v="0"/>
    <s v="@FM@"/>
    <s v="07"/>
    <s v=""/>
    <s v="315174656"/>
    <s v=""/>
    <s v="רדה שוחט אלון"/>
    <n v="9009.89"/>
    <d v="2025-05-15T00:00:00"/>
    <d v="2025-12-31T00:00:00"/>
    <n v="7"/>
    <n v="2"/>
    <n v="4"/>
    <n v="0"/>
    <n v="0.2857142857142857"/>
    <x v="2"/>
    <x v="1"/>
  </r>
  <r>
    <m/>
    <m/>
    <x v="2364"/>
    <x v="0"/>
    <s v="0800"/>
    <s v=""/>
    <d v="2025-05-19T00:00:00"/>
    <m/>
    <m/>
    <m/>
    <s v="40001212"/>
    <s v="שחר - מוצרי נייר בע&quot;מ"/>
    <s v="511219933"/>
    <s v="3"/>
    <n v="7929.6"/>
    <s v="ILS"/>
    <n v="7929.6"/>
    <n v="100"/>
    <n v="7929.6"/>
    <n v="8081.7"/>
    <n v="0"/>
    <s v=""/>
    <x v="2138"/>
    <s v="X"/>
    <n v="0"/>
    <s v="@FM@"/>
    <s v="07"/>
    <s v=""/>
    <s v="315174656"/>
    <s v=""/>
    <s v="ליטל אלקסלסי"/>
    <n v="0"/>
    <d v="2025-05-19T00:00:00"/>
    <d v="2025-12-31T00:00:00"/>
    <n v="7"/>
    <n v="2"/>
    <n v="4"/>
    <n v="100"/>
    <n v="0.2857142857142857"/>
    <x v="2"/>
    <x v="1"/>
  </r>
  <r>
    <m/>
    <m/>
    <x v="2365"/>
    <x v="0"/>
    <s v="0800"/>
    <s v=""/>
    <d v="2025-05-21T00:00:00"/>
    <m/>
    <m/>
    <m/>
    <s v="40001212"/>
    <s v="שחר - מוצרי נייר בע&quot;מ"/>
    <s v="511219933"/>
    <s v="3"/>
    <n v="15859.2"/>
    <s v="ILS"/>
    <n v="15859.2"/>
    <n v="0"/>
    <n v="0"/>
    <n v="0"/>
    <n v="16163.41"/>
    <s v=""/>
    <x v="2138"/>
    <s v="X"/>
    <n v="0"/>
    <s v="@FM@"/>
    <s v="07"/>
    <s v=""/>
    <s v="315174656"/>
    <s v=""/>
    <s v="ליטל אלקסלסי"/>
    <n v="15859.2"/>
    <d v="2025-05-21T00:00:00"/>
    <d v="2025-12-31T00:00:00"/>
    <n v="7"/>
    <n v="2"/>
    <n v="4"/>
    <n v="0"/>
    <n v="0.2857142857142857"/>
    <x v="2"/>
    <x v="1"/>
  </r>
  <r>
    <m/>
    <m/>
    <x v="2366"/>
    <x v="0"/>
    <s v="0800"/>
    <s v=""/>
    <d v="2025-05-22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2139"/>
    <s v="X"/>
    <n v="0"/>
    <s v="@FM@"/>
    <s v="07"/>
    <s v=""/>
    <s v="315174656"/>
    <s v=""/>
    <s v="ליטל אלקסלסי"/>
    <n v="932.2"/>
    <d v="2025-05-22T00:00:00"/>
    <d v="2025-12-31T00:00:00"/>
    <n v="7"/>
    <n v="2"/>
    <n v="4"/>
    <n v="0"/>
    <n v="0.2857142857142857"/>
    <x v="2"/>
    <x v="1"/>
  </r>
  <r>
    <m/>
    <m/>
    <x v="2367"/>
    <x v="0"/>
    <s v="0800"/>
    <s v=""/>
    <d v="2025-05-22T00:00:00"/>
    <m/>
    <m/>
    <m/>
    <s v="40001212"/>
    <s v="שחר - מוצרי נייר בע&quot;מ"/>
    <s v="511219933"/>
    <s v="3"/>
    <n v="47577.599999999999"/>
    <s v="ILS"/>
    <n v="47577.599999999999"/>
    <n v="0"/>
    <n v="0"/>
    <n v="0"/>
    <n v="48490.239999999998"/>
    <s v=""/>
    <x v="2140"/>
    <s v="X"/>
    <n v="0"/>
    <s v="@FM@"/>
    <s v="07"/>
    <s v=""/>
    <s v="315174656"/>
    <s v=""/>
    <s v="רדה שוחט אלון"/>
    <n v="47577.599999999999"/>
    <d v="2025-05-22T00:00:00"/>
    <d v="2025-12-31T00:00:00"/>
    <n v="7"/>
    <n v="2"/>
    <n v="4"/>
    <n v="0"/>
    <n v="0.2857142857142857"/>
    <x v="2"/>
    <x v="1"/>
  </r>
  <r>
    <m/>
    <m/>
    <x v="2368"/>
    <x v="0"/>
    <s v="0800"/>
    <s v=""/>
    <d v="2025-05-22T00:00:00"/>
    <m/>
    <m/>
    <m/>
    <s v="40364068"/>
    <s v="או.די. אופיס דיזיין בע&quot;מ"/>
    <s v="513767426"/>
    <s v="3"/>
    <n v="4024.98"/>
    <s v="ILS"/>
    <n v="4024.98"/>
    <n v="0"/>
    <n v="0"/>
    <n v="0"/>
    <n v="3836.09"/>
    <s v=""/>
    <x v="2141"/>
    <s v="X"/>
    <n v="0"/>
    <s v="@FM@"/>
    <s v="07"/>
    <s v=""/>
    <s v="315174656"/>
    <s v=""/>
    <s v="ליטל אלקסלסי"/>
    <n v="4024.98"/>
    <d v="2025-05-22T00:00:00"/>
    <d v="2025-12-31T00:00:00"/>
    <n v="7"/>
    <n v="2"/>
    <n v="4"/>
    <n v="0"/>
    <n v="0.2857142857142857"/>
    <x v="2"/>
    <x v="1"/>
  </r>
  <r>
    <m/>
    <m/>
    <x v="2369"/>
    <x v="0"/>
    <s v="0800"/>
    <s v=""/>
    <d v="2025-05-27T00:00:00"/>
    <m/>
    <m/>
    <m/>
    <s v="40376926"/>
    <s v="ברורמן עדנה"/>
    <s v="028900124"/>
    <s v="3"/>
    <n v="166.38"/>
    <s v="ILS"/>
    <n v="166.38"/>
    <n v="0"/>
    <n v="0"/>
    <n v="0"/>
    <n v="166.38"/>
    <s v=""/>
    <x v="2142"/>
    <s v=""/>
    <n v="0"/>
    <s v="@FM@"/>
    <s v="23"/>
    <s v="57"/>
    <s v="315174656"/>
    <s v=""/>
    <s v="רדה שוחט אלון"/>
    <n v="166.38"/>
    <d v="2025-05-27T00:00:00"/>
    <d v="2025-12-31T00:00:00"/>
    <n v="7"/>
    <n v="2"/>
    <n v="4"/>
    <n v="0"/>
    <n v="0.2857142857142857"/>
    <x v="2"/>
    <x v="1"/>
  </r>
  <r>
    <m/>
    <m/>
    <x v="2370"/>
    <x v="0"/>
    <s v="0800"/>
    <s v=""/>
    <d v="2025-05-28T00:00:00"/>
    <m/>
    <m/>
    <m/>
    <s v="40003692"/>
    <s v="טופ-ליין יבוא ושיווק רהיטים בע&quot;מ"/>
    <s v="511613564"/>
    <s v="3"/>
    <n v="932.2"/>
    <s v="ILS"/>
    <n v="932.2"/>
    <n v="0"/>
    <n v="0"/>
    <n v="0"/>
    <n v="1000.21"/>
    <s v=""/>
    <x v="2139"/>
    <s v="X"/>
    <n v="0"/>
    <s v="@FM@"/>
    <s v="07"/>
    <s v=""/>
    <s v="315174656"/>
    <s v=""/>
    <s v="ליטל אלקסלסי"/>
    <n v="932.2"/>
    <d v="2025-05-28T00:00:00"/>
    <d v="2025-12-31T00:00:00"/>
    <n v="7"/>
    <n v="2"/>
    <n v="4"/>
    <n v="0"/>
    <n v="0.2857142857142857"/>
    <x v="2"/>
    <x v="1"/>
  </r>
  <r>
    <m/>
    <m/>
    <x v="2371"/>
    <x v="0"/>
    <s v="0800"/>
    <s v=""/>
    <d v="2025-05-28T00:00:00"/>
    <m/>
    <m/>
    <s v="שוהם אבינועם"/>
    <s v="40003692"/>
    <s v="טופ-ליין יבוא ושיווק רהיטים בע&quot;מ"/>
    <s v="511613564"/>
    <s v="3"/>
    <n v="727.12"/>
    <s v="ILS"/>
    <n v="727.12"/>
    <n v="0"/>
    <n v="0"/>
    <n v="0"/>
    <n v="780.17"/>
    <s v=""/>
    <x v="2143"/>
    <s v="X"/>
    <n v="0"/>
    <s v="@FM@"/>
    <s v="07"/>
    <s v=""/>
    <s v="315174656"/>
    <s v=""/>
    <s v="רדה שוחט אלון"/>
    <n v="727.12"/>
    <d v="2025-05-28T00:00:00"/>
    <d v="2025-12-31T00:00:00"/>
    <n v="7"/>
    <n v="2"/>
    <n v="4"/>
    <n v="0"/>
    <n v="0.2857142857142857"/>
    <x v="2"/>
    <x v="1"/>
  </r>
  <r>
    <m/>
    <m/>
    <x v="2372"/>
    <x v="0"/>
    <s v="0800"/>
    <s v=""/>
    <d v="2020-11-18T00:00:00"/>
    <d v="2020-08-30T00:00:00"/>
    <d v="2026-07-29T00:00:00"/>
    <s v="שיקו סופרי"/>
    <s v="50071138"/>
    <s v="NYMAN GIBSON MIRALIS"/>
    <s v=""/>
    <s v="6"/>
    <n v="401580"/>
    <s v="AUD"/>
    <n v="986842.69"/>
    <n v="54.07"/>
    <n v="268012.67"/>
    <n v="224461.46"/>
    <n v="453264.89"/>
    <s v=""/>
    <x v="2144"/>
    <s v=""/>
    <n v="0"/>
    <s v="@FM@"/>
    <s v="23"/>
    <s v="79"/>
    <s v="055630974"/>
    <s v="162,487.51"/>
    <s v=""/>
    <n v="453264.89"/>
    <d v="2020-08-30T00:00:00"/>
    <d v="2026-07-29T00:00:00"/>
    <n v="70"/>
    <n v="59"/>
    <n v="11"/>
    <n v="54.07"/>
    <n v="0.84285714285714286"/>
    <x v="1"/>
    <x v="1"/>
  </r>
  <r>
    <m/>
    <m/>
    <x v="2373"/>
    <x v="0"/>
    <s v="0800"/>
    <s v=""/>
    <d v="2024-12-15T00:00:00"/>
    <d v="2024-12-09T00:00:00"/>
    <d v="2025-12-08T00:00:00"/>
    <s v="שיקו סופרי"/>
    <s v="40296952"/>
    <s v="שלדור בע&quot;מ"/>
    <s v="510922073"/>
    <s v="3"/>
    <n v="1386752.08"/>
    <s v="ILS"/>
    <n v="1386752.08"/>
    <n v="49.09"/>
    <n v="680769.21"/>
    <n v="680769.21"/>
    <n v="705982.86"/>
    <s v=""/>
    <x v="2145"/>
    <s v=""/>
    <n v="0"/>
    <s v="@FM@"/>
    <s v="07"/>
    <s v=""/>
    <s v="055630974"/>
    <s v=""/>
    <s v="יאיר גרדין"/>
    <n v="705982.86"/>
    <d v="2024-12-09T00:00:00"/>
    <d v="2025-12-08T00:00:00"/>
    <n v="11"/>
    <n v="7"/>
    <n v="4"/>
    <n v="49.09"/>
    <n v="0.63636363636363635"/>
    <x v="1"/>
    <x v="1"/>
  </r>
  <r>
    <m/>
    <m/>
    <x v="2374"/>
    <x v="0"/>
    <s v="0800"/>
    <s v=""/>
    <d v="2017-03-20T00:00:00"/>
    <m/>
    <m/>
    <s v="שירן מנזור"/>
    <s v="40001337"/>
    <s v="גרפיטי - שיווק ציוד משרדי ונייר בע&quot;"/>
    <s v="511846156"/>
    <s v="3"/>
    <n v="5996.74"/>
    <s v="ILS"/>
    <n v="5996.74"/>
    <n v="100"/>
    <n v="5996.74"/>
    <n v="5996.73"/>
    <n v="0"/>
    <s v=""/>
    <x v="2146"/>
    <s v=""/>
    <n v="0"/>
    <s v="@FM@"/>
    <s v="07"/>
    <s v=""/>
    <s v="301748232"/>
    <s v=""/>
    <s v="יהודה כהן"/>
    <n v="0"/>
    <d v="2017-03-20T00:00:00"/>
    <d v="2025-12-31T00:00:00"/>
    <n v="105"/>
    <n v="100"/>
    <n v="4"/>
    <n v="100"/>
    <n v="0.95238095238095233"/>
    <x v="1"/>
    <x v="1"/>
  </r>
  <r>
    <m/>
    <m/>
    <x v="2375"/>
    <x v="1"/>
    <s v="0800"/>
    <s v=""/>
    <d v="2017-06-18T00:00:00"/>
    <d v="2017-04-26T00:00:00"/>
    <d v="2024-12-31T00:00:00"/>
    <m/>
    <s v="40009065"/>
    <s v="ליאון,אורליצקי ושות רו"/>
    <s v="557614781"/>
    <s v="3"/>
    <n v="1846232.09"/>
    <s v="ILS"/>
    <n v="1846232.09"/>
    <n v="98.99"/>
    <n v="1500421.56"/>
    <n v="1487007.62"/>
    <n v="20631.23"/>
    <s v=""/>
    <x v="2128"/>
    <s v="X"/>
    <n v="0"/>
    <s v="@FM@"/>
    <s v="01"/>
    <s v=""/>
    <s v="301748232"/>
    <s v="215.99"/>
    <s v="יפית גורדון"/>
    <n v="18636.88"/>
    <d v="2017-04-26T00:00:00"/>
    <d v="2024-12-31T00:00:00"/>
    <n v="92"/>
    <n v="99"/>
    <n v="-7"/>
    <n v="98.99"/>
    <n v="1.076086956521739"/>
    <x v="1"/>
    <x v="1"/>
  </r>
  <r>
    <m/>
    <m/>
    <x v="2376"/>
    <x v="0"/>
    <s v="0800"/>
    <s v=""/>
    <d v="2017-07-19T00:00:00"/>
    <m/>
    <m/>
    <m/>
    <s v="40001337"/>
    <s v="גרפיטי - שיווק ציוד משרדי ונייר בע&quot;"/>
    <s v="511846156"/>
    <s v="3"/>
    <n v="7644.16"/>
    <s v="ILS"/>
    <n v="7644.16"/>
    <n v="96"/>
    <n v="7285.62"/>
    <n v="7285.61"/>
    <n v="305.93"/>
    <s v=""/>
    <x v="2147"/>
    <s v=""/>
    <n v="0"/>
    <s v="@FM@"/>
    <s v="07"/>
    <s v=""/>
    <s v="301748232"/>
    <s v=""/>
    <s v=""/>
    <n v="305.93"/>
    <d v="2017-07-19T00:00:00"/>
    <d v="2025-12-31T00:00:00"/>
    <n v="101"/>
    <n v="96"/>
    <n v="4"/>
    <n v="96"/>
    <n v="0.95049504950495045"/>
    <x v="1"/>
    <x v="1"/>
  </r>
  <r>
    <m/>
    <m/>
    <x v="2377"/>
    <x v="0"/>
    <s v="0800"/>
    <s v=""/>
    <d v="2017-10-01T00:00:00"/>
    <d v="2017-04-26T00:00:00"/>
    <d v="2025-12-31T00:00:00"/>
    <m/>
    <s v="40474353"/>
    <s v="א. לנדוי משרד עורך דין"/>
    <s v="557704228"/>
    <s v="3"/>
    <n v="3229390.91"/>
    <s v="ILS"/>
    <n v="3229390.91"/>
    <n v="80.58"/>
    <n v="1905474.89"/>
    <n v="1882517.58"/>
    <n v="627053.06999999995"/>
    <s v=""/>
    <x v="2148"/>
    <s v=""/>
    <n v="0"/>
    <s v="@FM@"/>
    <s v="23"/>
    <s v="09"/>
    <s v="301748232"/>
    <s v="501,234.75"/>
    <s v="שמרית הרוש"/>
    <n v="627053.06999999995"/>
    <d v="2017-04-26T00:00:00"/>
    <d v="2025-12-31T00:00:00"/>
    <n v="104"/>
    <n v="99"/>
    <n v="4"/>
    <n v="80.58"/>
    <n v="0.95192307692307687"/>
    <x v="1"/>
    <x v="1"/>
  </r>
  <r>
    <m/>
    <m/>
    <x v="2378"/>
    <x v="0"/>
    <s v="0800"/>
    <s v=""/>
    <d v="2018-12-12T00:00:00"/>
    <d v="2018-07-16T00:00:00"/>
    <d v="2025-07-31T00:00:00"/>
    <m/>
    <s v="50055414"/>
    <s v="CROWELL END MORING LLP"/>
    <s v=""/>
    <s v="2"/>
    <n v="1059524.3999999999"/>
    <s v="USD"/>
    <n v="3971097.45"/>
    <n v="67.11"/>
    <n v="894691.97"/>
    <n v="865695.5"/>
    <n v="1306120.3999999999"/>
    <s v=""/>
    <x v="2149"/>
    <s v=""/>
    <n v="0"/>
    <s v="@FM@"/>
    <s v="79"/>
    <s v=""/>
    <s v="301748232"/>
    <s v="343,134.19"/>
    <s v=""/>
    <n v="1306120.3999999999"/>
    <d v="2018-07-16T00:00:00"/>
    <d v="2025-07-31T00:00:00"/>
    <n v="84"/>
    <n v="84"/>
    <n v="0"/>
    <n v="67.11"/>
    <n v="1"/>
    <x v="1"/>
    <x v="1"/>
  </r>
  <r>
    <m/>
    <m/>
    <x v="2379"/>
    <x v="0"/>
    <s v="0800"/>
    <s v=""/>
    <d v="2018-12-17T00:00:00"/>
    <d v="2018-07-16T00:00:00"/>
    <d v="2025-07-31T00:00:00"/>
    <m/>
    <s v="50020431"/>
    <s v="HARTMANN DOHERTY ROSA BERMAN &amp; BULB"/>
    <s v=""/>
    <s v="2"/>
    <n v="736030"/>
    <s v="USD"/>
    <n v="2780721.34"/>
    <n v="53.31"/>
    <n v="174249.22"/>
    <n v="131452.95000000001"/>
    <n v="1298185.3"/>
    <s v=""/>
    <x v="2149"/>
    <s v=""/>
    <n v="0"/>
    <s v="@FM@"/>
    <s v="79"/>
    <s v=""/>
    <s v="301748232"/>
    <s v="333,305.00"/>
    <s v=""/>
    <n v="1298185.3"/>
    <d v="2018-07-16T00:00:00"/>
    <d v="2025-07-31T00:00:00"/>
    <n v="84"/>
    <n v="84"/>
    <n v="0"/>
    <n v="53.31"/>
    <n v="1"/>
    <x v="1"/>
    <x v="1"/>
  </r>
  <r>
    <m/>
    <m/>
    <x v="2380"/>
    <x v="0"/>
    <s v="0800"/>
    <s v=""/>
    <d v="2018-12-27T00:00:00"/>
    <d v="2018-07-16T00:00:00"/>
    <d v="2025-07-31T00:00:00"/>
    <m/>
    <s v="50003136"/>
    <s v="ARNOLD &amp; PORTER LTD"/>
    <s v=""/>
    <s v="2"/>
    <n v="2544369.2999999998"/>
    <s v="USD"/>
    <n v="9602449.7400000002"/>
    <n v="83.19"/>
    <n v="6757777.5300000003"/>
    <n v="6728239.5700000003"/>
    <n v="1614474.53"/>
    <s v=""/>
    <x v="2149"/>
    <s v=""/>
    <n v="0"/>
    <s v="@FM@"/>
    <s v="23"/>
    <s v="90"/>
    <s v="301748232"/>
    <s v="355,064.42"/>
    <s v=""/>
    <n v="1614474.53"/>
    <d v="2018-07-16T00:00:00"/>
    <d v="2025-07-31T00:00:00"/>
    <n v="84"/>
    <n v="84"/>
    <n v="0"/>
    <n v="83.19"/>
    <n v="1"/>
    <x v="1"/>
    <x v="1"/>
  </r>
  <r>
    <m/>
    <m/>
    <x v="2381"/>
    <x v="0"/>
    <s v="0800"/>
    <s v=""/>
    <d v="2018-12-27T00:00:00"/>
    <d v="2018-07-16T00:00:00"/>
    <d v="2025-07-31T00:00:00"/>
    <m/>
    <s v="50055422"/>
    <s v="WILMR  CUTLER PICKRRING HALE"/>
    <s v=""/>
    <s v="2"/>
    <n v="958110"/>
    <s v="USD"/>
    <n v="3615907.14"/>
    <n v="61.48"/>
    <n v="480381.6"/>
    <n v="480354.01"/>
    <n v="1392825.92"/>
    <s v=""/>
    <x v="2149"/>
    <s v=""/>
    <n v="0"/>
    <s v="@FM@"/>
    <s v="79"/>
    <s v=""/>
    <s v="301748232"/>
    <s v="359,832.17"/>
    <s v=""/>
    <n v="1392825.92"/>
    <d v="2018-07-16T00:00:00"/>
    <d v="2025-07-31T00:00:00"/>
    <n v="84"/>
    <n v="84"/>
    <n v="0"/>
    <n v="61.48"/>
    <n v="1"/>
    <x v="1"/>
    <x v="1"/>
  </r>
  <r>
    <m/>
    <m/>
    <x v="2382"/>
    <x v="1"/>
    <s v="0800"/>
    <s v=""/>
    <d v="2019-03-07T00:00:00"/>
    <d v="2018-12-03T00:00:00"/>
    <d v="2025-12-03T00:00:00"/>
    <m/>
    <s v="40460801"/>
    <s v="רוזנברג רובינס רתם"/>
    <s v="066094285"/>
    <s v="3"/>
    <n v="767694.82"/>
    <s v="ILS"/>
    <n v="767694.82"/>
    <n v="98.44"/>
    <n v="587442.31000000006"/>
    <n v="597753.54"/>
    <n v="13049.67"/>
    <s v=""/>
    <x v="2150"/>
    <s v="X"/>
    <n v="0"/>
    <s v="@FM@"/>
    <s v="76"/>
    <s v=""/>
    <s v="301748232"/>
    <s v="  9,161.10"/>
    <s v="עדי מרום"/>
    <n v="11938.18"/>
    <d v="2018-12-03T00:00:00"/>
    <d v="2025-12-03T00:00:00"/>
    <n v="84"/>
    <n v="80"/>
    <n v="3"/>
    <n v="98.44"/>
    <n v="0.95238095238095233"/>
    <x v="1"/>
    <x v="1"/>
  </r>
  <r>
    <m/>
    <m/>
    <x v="2383"/>
    <x v="2"/>
    <s v="0800"/>
    <s v=""/>
    <d v="2019-09-09T00:00:00"/>
    <m/>
    <m/>
    <m/>
    <s v="10000192"/>
    <s v="מינהל הדיור הממשלתי"/>
    <s v="500105994"/>
    <s v="3"/>
    <n v="70200"/>
    <s v="ILS"/>
    <n v="70200"/>
    <n v="85.6"/>
    <n v="66409.2"/>
    <n v="60047.45"/>
    <n v="0"/>
    <s v=""/>
    <x v="2151"/>
    <s v=""/>
    <n v="0"/>
    <s v="@FM@"/>
    <s v="85"/>
    <s v=""/>
    <s v="301748232"/>
    <s v=""/>
    <s v=""/>
    <n v="10108.799999999999"/>
    <d v="2019-09-09T00:00:00"/>
    <d v="2025-12-31T00:00:00"/>
    <n v="75"/>
    <n v="70"/>
    <n v="4"/>
    <n v="85.6"/>
    <n v="0.93333333333333335"/>
    <x v="1"/>
    <x v="1"/>
  </r>
  <r>
    <m/>
    <m/>
    <x v="2384"/>
    <x v="0"/>
    <s v="0800"/>
    <s v=""/>
    <d v="2019-09-19T00:00:00"/>
    <d v="2019-09-01T00:00:00"/>
    <d v="2025-07-31T00:00:00"/>
    <m/>
    <s v="50055419"/>
    <s v="CLEARY GOTTLIEB STEEN END HAMILTON"/>
    <s v=""/>
    <s v="3"/>
    <n v="573211.15"/>
    <s v="USD"/>
    <n v="2029740.68"/>
    <n v="52.34"/>
    <n v="91832.17"/>
    <n v="91832.17"/>
    <n v="967440.68"/>
    <s v=""/>
    <x v="2149"/>
    <s v=""/>
    <n v="0"/>
    <s v="@FM@"/>
    <s v="79"/>
    <s v=""/>
    <s v="301748232"/>
    <s v="273,211.15"/>
    <s v=""/>
    <n v="967440.68"/>
    <d v="2019-09-01T00:00:00"/>
    <d v="2025-07-31T00:00:00"/>
    <n v="70"/>
    <n v="71"/>
    <n v="0"/>
    <n v="52.34"/>
    <n v="1.0142857142857142"/>
    <x v="1"/>
    <x v="1"/>
  </r>
  <r>
    <m/>
    <m/>
    <x v="2385"/>
    <x v="0"/>
    <s v="0800"/>
    <s v=""/>
    <d v="2019-09-22T00:00:00"/>
    <d v="2019-09-11T00:00:00"/>
    <d v="2025-12-31T00:00:00"/>
    <m/>
    <s v="40009065"/>
    <s v="ליאון,אורליצקי ושות רו"/>
    <s v="557614781"/>
    <s v="3"/>
    <n v="2534043.4500000002"/>
    <s v="ILS"/>
    <n v="2534043.4500000002"/>
    <n v="97.47"/>
    <n v="2010347.14"/>
    <n v="2094508.47"/>
    <n v="75473.95"/>
    <s v=""/>
    <x v="2152"/>
    <s v="X"/>
    <n v="0"/>
    <s v="@FM@"/>
    <s v="07"/>
    <s v=""/>
    <s v="301748232"/>
    <s v=" 42,137.19"/>
    <s v="שרית קלמן"/>
    <n v="64234.94"/>
    <d v="2019-09-11T00:00:00"/>
    <d v="2025-12-31T00:00:00"/>
    <n v="75"/>
    <n v="70"/>
    <n v="4"/>
    <n v="97.47"/>
    <n v="0.93333333333333335"/>
    <x v="1"/>
    <x v="1"/>
  </r>
  <r>
    <m/>
    <m/>
    <x v="2386"/>
    <x v="0"/>
    <s v="0800"/>
    <s v=""/>
    <d v="2019-11-04T00:00:00"/>
    <d v="2019-09-01T00:00:00"/>
    <d v="2025-07-31T00:00:00"/>
    <m/>
    <s v="50062198"/>
    <s v="FRESHFIELDS BRUCKHAUS DERINGER"/>
    <s v=""/>
    <s v="2"/>
    <n v="600000"/>
    <s v="USD"/>
    <n v="2112600"/>
    <n v="50"/>
    <n v="0"/>
    <n v="0"/>
    <n v="1056300"/>
    <s v=""/>
    <x v="2149"/>
    <s v=""/>
    <n v="0"/>
    <s v="@FM@"/>
    <s v="79"/>
    <s v=""/>
    <s v="301748232"/>
    <s v="300,000.00"/>
    <s v=""/>
    <n v="1056300"/>
    <d v="2019-09-01T00:00:00"/>
    <d v="2025-07-31T00:00:00"/>
    <n v="70"/>
    <n v="71"/>
    <n v="0"/>
    <n v="50"/>
    <n v="1.0142857142857142"/>
    <x v="1"/>
    <x v="1"/>
  </r>
  <r>
    <m/>
    <m/>
    <x v="2387"/>
    <x v="0"/>
    <s v="0800"/>
    <s v=""/>
    <d v="2019-12-26T00:00:00"/>
    <d v="2019-10-28T00:00:00"/>
    <d v="2026-05-18T00:00:00"/>
    <m/>
    <s v="50066592"/>
    <s v="SEVERINO PENALISTI ASSOCIATI"/>
    <s v=""/>
    <s v="3"/>
    <n v="150000"/>
    <s v="EUR"/>
    <n v="575775"/>
    <n v="7.02"/>
    <n v="40393.79"/>
    <n v="40393.79"/>
    <n v="535381.21"/>
    <s v=""/>
    <x v="2149"/>
    <s v=""/>
    <n v="0"/>
    <s v="@FM@"/>
    <s v="79"/>
    <s v=""/>
    <s v="301748232"/>
    <s v="138,817.40"/>
    <s v=""/>
    <n v="535381.21"/>
    <d v="2019-10-28T00:00:00"/>
    <d v="2026-05-18T00:00:00"/>
    <n v="78"/>
    <n v="69"/>
    <n v="9"/>
    <n v="7.02"/>
    <n v="0.88461538461538458"/>
    <x v="0"/>
    <x v="1"/>
  </r>
  <r>
    <m/>
    <m/>
    <x v="2388"/>
    <x v="0"/>
    <s v="0800"/>
    <s v=""/>
    <d v="2019-12-26T00:00:00"/>
    <d v="2019-10-28T00:00:00"/>
    <d v="2026-05-18T00:00:00"/>
    <m/>
    <s v="50069340"/>
    <s v="CHIOMENTI STUDIO LEGALE"/>
    <s v=""/>
    <s v="2"/>
    <n v="150000"/>
    <s v="EUR"/>
    <n v="575775"/>
    <n v="31.86"/>
    <n v="183435.72"/>
    <n v="183435.72"/>
    <n v="392339.28"/>
    <s v=""/>
    <x v="2149"/>
    <s v=""/>
    <n v="0"/>
    <s v="@FM@"/>
    <s v="79"/>
    <s v=""/>
    <s v="301748232"/>
    <s v="103,200.00"/>
    <s v=""/>
    <n v="392339.28"/>
    <d v="2019-10-28T00:00:00"/>
    <d v="2026-05-18T00:00:00"/>
    <n v="78"/>
    <n v="69"/>
    <n v="9"/>
    <n v="31.86"/>
    <n v="0.88461538461538458"/>
    <x v="0"/>
    <x v="1"/>
  </r>
  <r>
    <m/>
    <m/>
    <x v="2389"/>
    <x v="0"/>
    <s v="0800"/>
    <s v=""/>
    <d v="2020-08-11T00:00:00"/>
    <d v="2020-07-06T00:00:00"/>
    <d v="2026-07-05T00:00:00"/>
    <m/>
    <s v="40271780"/>
    <s v="לביד הנדסה בע&quot;מ"/>
    <s v="512111691"/>
    <s v="1"/>
    <n v="3885338.96"/>
    <s v="ILS"/>
    <n v="3885338.96"/>
    <n v="90.84"/>
    <n v="3557460.27"/>
    <n v="3529388.28"/>
    <n v="389090.89"/>
    <s v=""/>
    <x v="2153"/>
    <s v="X"/>
    <n v="0"/>
    <s v="@FM@"/>
    <s v="01"/>
    <s v=""/>
    <s v="301748232"/>
    <s v="280,238.27"/>
    <s v="עוזי נעים"/>
    <n v="355950.67"/>
    <d v="2020-07-06T00:00:00"/>
    <d v="2026-07-05T00:00:00"/>
    <n v="71"/>
    <n v="60"/>
    <n v="11"/>
    <n v="90.84"/>
    <n v="0.84507042253521125"/>
    <x v="1"/>
    <x v="1"/>
  </r>
  <r>
    <m/>
    <m/>
    <x v="2390"/>
    <x v="0"/>
    <s v="0800"/>
    <s v=""/>
    <d v="2021-03-01T00:00:00"/>
    <d v="2021-01-01T00:00:00"/>
    <d v="2025-12-31T00:00:00"/>
    <m/>
    <s v="50037066"/>
    <s v="VAN BAEL &amp; BELLIS"/>
    <s v=""/>
    <s v="2"/>
    <n v="677640.25"/>
    <s v="EUR"/>
    <n v="2718421.63"/>
    <n v="41.93"/>
    <n v="1167437.45"/>
    <n v="1139876.95"/>
    <n v="1578544.68"/>
    <s v=""/>
    <x v="2154"/>
    <s v=""/>
    <n v="0"/>
    <s v="@FM@"/>
    <s v="79"/>
    <s v=""/>
    <s v="301748232"/>
    <s v="370,492.02"/>
    <s v=""/>
    <n v="1578544.68"/>
    <d v="2021-01-01T00:00:00"/>
    <d v="2025-12-31T00:00:00"/>
    <n v="59"/>
    <n v="55"/>
    <n v="4"/>
    <n v="41.93"/>
    <n v="0.93220338983050843"/>
    <x v="0"/>
    <x v="1"/>
  </r>
  <r>
    <m/>
    <m/>
    <x v="2391"/>
    <x v="0"/>
    <s v="0800"/>
    <s v=""/>
    <d v="2021-03-01T00:00:00"/>
    <d v="2021-01-01T00:00:00"/>
    <d v="2025-12-31T00:00:00"/>
    <m/>
    <s v="50074921"/>
    <s v="CLIFFORD CHANCE US LLP"/>
    <s v=""/>
    <s v="2"/>
    <n v="345000"/>
    <s v="USD"/>
    <n v="1131600"/>
    <n v="35.549999999999997"/>
    <n v="402298.41"/>
    <n v="402297.76"/>
    <n v="729302.24"/>
    <s v=""/>
    <x v="2154"/>
    <s v=""/>
    <n v="0"/>
    <s v="@FM@"/>
    <s v="79"/>
    <s v=""/>
    <s v="301748232"/>
    <s v="220,715.39"/>
    <s v=""/>
    <n v="729302.24"/>
    <d v="2021-01-01T00:00:00"/>
    <d v="2025-12-31T00:00:00"/>
    <n v="59"/>
    <n v="55"/>
    <n v="4"/>
    <n v="35.549999999999997"/>
    <n v="0.93220338983050843"/>
    <x v="0"/>
    <x v="1"/>
  </r>
  <r>
    <m/>
    <m/>
    <x v="2392"/>
    <x v="0"/>
    <s v="0800"/>
    <s v=""/>
    <d v="2021-04-07T00:00:00"/>
    <d v="2021-01-12T00:00:00"/>
    <d v="2025-12-31T00:00:00"/>
    <m/>
    <s v="40961799"/>
    <s v="אפרת דויטש משרד עורכי דין"/>
    <s v="514373356"/>
    <s v="3"/>
    <n v="335710"/>
    <s v="ILS"/>
    <n v="335710"/>
    <n v="58.74"/>
    <n v="197227.61"/>
    <n v="197198.99"/>
    <n v="138511"/>
    <s v=""/>
    <x v="2155"/>
    <s v=""/>
    <n v="0"/>
    <s v="@FM@"/>
    <s v="79"/>
    <s v=""/>
    <s v="301748232"/>
    <s v="116,378.64"/>
    <s v="הדסה אחיטוב"/>
    <n v="138511"/>
    <d v="2021-01-12T00:00:00"/>
    <d v="2025-12-31T00:00:00"/>
    <n v="59"/>
    <n v="54"/>
    <n v="4"/>
    <n v="58.74"/>
    <n v="0.9152542372881356"/>
    <x v="1"/>
    <x v="1"/>
  </r>
  <r>
    <m/>
    <m/>
    <x v="2393"/>
    <x v="0"/>
    <s v="0800"/>
    <s v=""/>
    <d v="2021-04-07T00:00:00"/>
    <d v="2021-02-22T00:00:00"/>
    <d v="2025-11-30T00:00:00"/>
    <m/>
    <s v="40992749"/>
    <s v="פורום רופאים מומחים לחוות דעת רפואי"/>
    <s v="513407338"/>
    <s v="3"/>
    <n v="370652.15999999997"/>
    <s v="ILS"/>
    <n v="370652.15999999997"/>
    <n v="91.88"/>
    <n v="345609.15"/>
    <n v="340573.63"/>
    <n v="34758.11"/>
    <s v=""/>
    <x v="2156"/>
    <s v="X"/>
    <n v="0"/>
    <s v="@FM@"/>
    <s v="01"/>
    <s v=""/>
    <s v="301748232"/>
    <s v=" 14,785.34"/>
    <s v="לימור ניזרי"/>
    <n v="30078.54"/>
    <d v="2021-02-22T00:00:00"/>
    <d v="2025-11-30T00:00:00"/>
    <n v="57"/>
    <n v="53"/>
    <n v="3"/>
    <n v="91.88"/>
    <n v="0.92982456140350878"/>
    <x v="1"/>
    <x v="1"/>
  </r>
  <r>
    <m/>
    <m/>
    <x v="2394"/>
    <x v="1"/>
    <s v="0800"/>
    <s v=""/>
    <d v="2021-07-26T00:00:00"/>
    <d v="2021-07-20T00:00:00"/>
    <d v="2026-06-30T00:00:00"/>
    <m/>
    <s v="40473890"/>
    <s v="עמר רייטר זאן שוכטוביץ"/>
    <s v="557987427"/>
    <s v="3"/>
    <n v="259475.39"/>
    <s v="ILS"/>
    <n v="259475.39"/>
    <n v="34.24"/>
    <n v="90957.3"/>
    <n v="88833.74"/>
    <n v="203287.58"/>
    <s v=""/>
    <x v="2157"/>
    <s v=""/>
    <n v="0"/>
    <s v="@FM@"/>
    <s v="79"/>
    <s v=""/>
    <s v="301748232"/>
    <s v="142,153.15"/>
    <s v="עמיחי ציסמריו"/>
    <n v="170641.65"/>
    <d v="2021-07-20T00:00:00"/>
    <d v="2026-06-30T00:00:00"/>
    <n v="59"/>
    <n v="48"/>
    <n v="10"/>
    <n v="34.24"/>
    <n v="0.81355932203389836"/>
    <x v="0"/>
    <x v="1"/>
  </r>
  <r>
    <m/>
    <m/>
    <x v="2395"/>
    <x v="0"/>
    <s v="0800"/>
    <s v=""/>
    <d v="2021-12-14T00:00:00"/>
    <d v="2021-11-29T00:00:00"/>
    <d v="2025-05-05T00:00:00"/>
    <m/>
    <s v="40521394"/>
    <s v="מ.נ.ש יעוץ בע&quot;מ"/>
    <s v="514385293"/>
    <s v="3"/>
    <n v="1151757.76"/>
    <s v="ILS"/>
    <n v="1151757.76"/>
    <n v="92.7"/>
    <n v="1060274.23"/>
    <n v="1060121.8600000001"/>
    <n v="84002.21"/>
    <s v=""/>
    <x v="2158"/>
    <s v=""/>
    <n v="0"/>
    <s v="@FM@"/>
    <s v="07"/>
    <s v=""/>
    <s v="301748232"/>
    <s v=""/>
    <s v="אריאל נתן"/>
    <n v="84002.22"/>
    <d v="2021-11-29T00:00:00"/>
    <d v="2025-05-05T00:00:00"/>
    <n v="41"/>
    <n v="44"/>
    <n v="-2"/>
    <n v="92.7"/>
    <n v="1.0731707317073171"/>
    <x v="1"/>
    <x v="1"/>
  </r>
  <r>
    <m/>
    <m/>
    <x v="2396"/>
    <x v="0"/>
    <s v="0800"/>
    <s v=""/>
    <d v="2022-01-20T00:00:00"/>
    <d v="2022-01-05T00:00:00"/>
    <d v="2025-12-31T00:00:00"/>
    <m/>
    <s v="40295117"/>
    <s v="מידע שיווקי (סי.איי.) - יועצים בע&quot;מ"/>
    <s v="512280959"/>
    <s v="3"/>
    <n v="129092"/>
    <s v="ILS"/>
    <n v="129092"/>
    <n v="61.97"/>
    <n v="79998.75"/>
    <n v="79998.75"/>
    <n v="48409.5"/>
    <s v=""/>
    <x v="2159"/>
    <s v=""/>
    <n v="0"/>
    <s v="@FM@"/>
    <s v="07"/>
    <s v=""/>
    <s v="301748232"/>
    <s v=""/>
    <s v="ענבל גלון"/>
    <n v="49093.25"/>
    <d v="2022-01-05T00:00:00"/>
    <d v="2025-12-31T00:00:00"/>
    <n v="47"/>
    <n v="42"/>
    <n v="4"/>
    <n v="61.97"/>
    <n v="0.8936170212765957"/>
    <x v="1"/>
    <x v="1"/>
  </r>
  <r>
    <m/>
    <m/>
    <x v="2397"/>
    <x v="1"/>
    <s v="0800"/>
    <s v=""/>
    <d v="2022-02-14T00:00:00"/>
    <d v="2022-01-31T00:00:00"/>
    <d v="2025-01-31T00:00:00"/>
    <m/>
    <s v="41123281"/>
    <s v="קמפינסקי שריל פרנסין"/>
    <s v="015867104"/>
    <s v="3"/>
    <n v="300424.95"/>
    <s v="ILS"/>
    <n v="300424.95"/>
    <n v="96.48"/>
    <n v="289838.27"/>
    <n v="289838.26"/>
    <n v="10586.69"/>
    <s v=""/>
    <x v="2160"/>
    <s v=""/>
    <n v="0"/>
    <s v="@FM@"/>
    <s v="79"/>
    <s v=""/>
    <s v="301748232"/>
    <s v="  8,683.20"/>
    <s v="עדי מרום"/>
    <n v="10586.69"/>
    <d v="2022-01-31T00:00:00"/>
    <d v="2025-01-31T00:00:00"/>
    <n v="36"/>
    <n v="42"/>
    <n v="-6"/>
    <n v="96.48"/>
    <n v="1.1666666666666667"/>
    <x v="1"/>
    <x v="1"/>
  </r>
  <r>
    <m/>
    <m/>
    <x v="2398"/>
    <x v="1"/>
    <s v="0800"/>
    <s v=""/>
    <d v="2022-02-16T00:00:00"/>
    <d v="2022-01-31T00:00:00"/>
    <d v="2025-01-01T00:00:00"/>
    <m/>
    <s v="42131631"/>
    <s v="אמורי - אסטרטגיה, רגולציה ויזמות בע"/>
    <s v="514314574"/>
    <s v="3"/>
    <n v="495513.68"/>
    <s v="ILS"/>
    <n v="495513.68"/>
    <n v="91.61"/>
    <n v="453932.52"/>
    <n v="453932.51"/>
    <n v="41581.160000000003"/>
    <s v=""/>
    <x v="2161"/>
    <s v="X"/>
    <n v="0"/>
    <s v="@FM@"/>
    <s v="79"/>
    <s v=""/>
    <s v="301748232"/>
    <s v=" 33,399.00"/>
    <s v="עדי מרום"/>
    <n v="41581.160000000003"/>
    <d v="2022-01-31T00:00:00"/>
    <d v="2025-01-01T00:00:00"/>
    <n v="35"/>
    <n v="42"/>
    <n v="-7"/>
    <n v="91.61"/>
    <n v="1.2"/>
    <x v="1"/>
    <x v="1"/>
  </r>
  <r>
    <m/>
    <m/>
    <x v="2399"/>
    <x v="0"/>
    <s v="0800"/>
    <s v=""/>
    <d v="2022-02-23T00:00:00"/>
    <d v="2022-01-01T00:00:00"/>
    <d v="2025-12-31T00:00:00"/>
    <m/>
    <s v="50025290"/>
    <s v="FORSVARSADVOKATERNA HB"/>
    <s v=""/>
    <s v="2"/>
    <n v="2533825"/>
    <s v="SEK"/>
    <n v="873409.48"/>
    <n v="2.67"/>
    <n v="23307.75"/>
    <n v="23307.75"/>
    <n v="850101.73"/>
    <s v=""/>
    <x v="2149"/>
    <s v=""/>
    <n v="0"/>
    <s v="@FM@"/>
    <s v="79"/>
    <s v=""/>
    <s v="301748232"/>
    <s v="  2,466,325.00"/>
    <s v=""/>
    <n v="850101.73"/>
    <d v="2022-01-01T00:00:00"/>
    <d v="2025-12-31T00:00:00"/>
    <n v="47"/>
    <n v="43"/>
    <n v="4"/>
    <n v="2.67"/>
    <n v="0.91489361702127658"/>
    <x v="0"/>
    <x v="1"/>
  </r>
  <r>
    <m/>
    <m/>
    <x v="2400"/>
    <x v="0"/>
    <s v="0800"/>
    <s v=""/>
    <d v="2022-03-09T00:00:00"/>
    <d v="2022-02-28T00:00:00"/>
    <d v="2025-11-30T00:00:00"/>
    <m/>
    <s v="40992749"/>
    <s v="פורום רופאים מומחים לחוות דעת רפואי"/>
    <s v="513407338"/>
    <s v="3"/>
    <n v="201709.2"/>
    <s v="ILS"/>
    <n v="201709.2"/>
    <n v="27.29"/>
    <n v="55053.66"/>
    <n v="55053.66"/>
    <n v="169472.01"/>
    <s v=""/>
    <x v="2162"/>
    <s v="X"/>
    <n v="0"/>
    <s v="@FM@"/>
    <s v="01"/>
    <s v=""/>
    <s v="301748232"/>
    <s v="123,885.60"/>
    <s v="חני דהן"/>
    <n v="146655.54"/>
    <d v="2022-02-28T00:00:00"/>
    <d v="2025-11-30T00:00:00"/>
    <n v="45"/>
    <n v="41"/>
    <n v="3"/>
    <n v="27.29"/>
    <n v="0.91111111111111109"/>
    <x v="0"/>
    <x v="1"/>
  </r>
  <r>
    <m/>
    <m/>
    <x v="2401"/>
    <x v="0"/>
    <s v="0800"/>
    <s v=""/>
    <d v="2022-05-19T00:00:00"/>
    <d v="2021-05-27T00:00:00"/>
    <d v="2025-02-28T00:00:00"/>
    <m/>
    <s v="40004751"/>
    <s v="ליאקום מערכות בע&quot;מ"/>
    <s v="512052994"/>
    <s v="3"/>
    <n v="3194884.02"/>
    <s v="ILS"/>
    <n v="3194884.02"/>
    <n v="88.92"/>
    <n v="2777867"/>
    <n v="2857216.87"/>
    <n v="415121.32"/>
    <s v=""/>
    <x v="2163"/>
    <s v="X"/>
    <n v="0"/>
    <s v="@FM@"/>
    <s v="01"/>
    <s v=""/>
    <s v="301748232"/>
    <s v="300,000.00"/>
    <s v="ספיר אביזמיל"/>
    <n v="354000"/>
    <d v="2021-05-27T00:00:00"/>
    <d v="2025-02-28T00:00:00"/>
    <n v="45"/>
    <n v="50"/>
    <n v="-5"/>
    <n v="88.92"/>
    <n v="1.1111111111111112"/>
    <x v="1"/>
    <x v="1"/>
  </r>
  <r>
    <m/>
    <m/>
    <x v="2402"/>
    <x v="0"/>
    <s v="0800"/>
    <s v=""/>
    <d v="2022-05-25T00:00:00"/>
    <d v="2022-04-25T00:00:00"/>
    <d v="2025-11-30T00:00:00"/>
    <m/>
    <s v="40992749"/>
    <s v="פורום רופאים מומחים לחוות דעת רפואי"/>
    <s v="513407338"/>
    <s v="3"/>
    <n v="1426539.48"/>
    <s v="ILS"/>
    <n v="1426539.48"/>
    <n v="69.81"/>
    <n v="1000473.9"/>
    <n v="1005210.53"/>
    <n v="497736.44"/>
    <s v=""/>
    <x v="2164"/>
    <s v="X"/>
    <n v="0"/>
    <s v="@FM@"/>
    <s v="01"/>
    <s v=""/>
    <s v="301748232"/>
    <s v="299,480.56"/>
    <s v="שי טסטה"/>
    <n v="430724.87"/>
    <d v="2022-04-25T00:00:00"/>
    <d v="2025-11-30T00:00:00"/>
    <n v="43"/>
    <n v="39"/>
    <n v="3"/>
    <n v="69.81"/>
    <n v="0.90697674418604646"/>
    <x v="1"/>
    <x v="1"/>
  </r>
  <r>
    <m/>
    <m/>
    <x v="2403"/>
    <x v="1"/>
    <s v="0800"/>
    <s v=""/>
    <d v="2022-05-30T00:00:00"/>
    <d v="2022-05-13T00:00:00"/>
    <d v="2024-05-12T00:00:00"/>
    <m/>
    <s v="40009876"/>
    <s v="פאהן קנה ניהול בקרה בע&quot;מ"/>
    <s v=""/>
    <s v="3"/>
    <n v="1022828.06"/>
    <s v="ILS"/>
    <n v="1022828.06"/>
    <n v="98.96"/>
    <n v="871546.18"/>
    <n v="887320.11"/>
    <n v="11802.82"/>
    <s v=""/>
    <x v="2165"/>
    <s v="X"/>
    <n v="0"/>
    <s v="@FM@"/>
    <s v="07"/>
    <s v=""/>
    <s v="301748232"/>
    <s v="  0.01"/>
    <s v="נסים גרידי"/>
    <n v="10661.88"/>
    <d v="2022-05-13T00:00:00"/>
    <d v="2024-05-12T00:00:00"/>
    <n v="23"/>
    <n v="38"/>
    <n v="-14"/>
    <n v="98.96"/>
    <n v="1.6521739130434783"/>
    <x v="1"/>
    <x v="1"/>
  </r>
  <r>
    <m/>
    <m/>
    <x v="2404"/>
    <x v="0"/>
    <s v="0800"/>
    <s v=""/>
    <d v="2022-06-08T00:00:00"/>
    <d v="2022-04-11T00:00:00"/>
    <d v="2026-04-30T00:00:00"/>
    <m/>
    <s v="40004961"/>
    <s v="גאו-דע - ניהול ומידע מקרקעין ונכסים"/>
    <s v="512765033"/>
    <s v="3"/>
    <n v="21293732.48"/>
    <s v="ILS"/>
    <n v="21293732.48"/>
    <n v="58.47"/>
    <n v="12464578.6"/>
    <n v="12450074.710000001"/>
    <n v="10138594.720000001"/>
    <s v=""/>
    <x v="2166"/>
    <s v="X"/>
    <n v="0"/>
    <s v="@FM@"/>
    <s v="01"/>
    <s v=""/>
    <s v="301748232"/>
    <s v="  7,414,573.97"/>
    <s v="יאיר אבוחצירה"/>
    <n v="8843657.7200000007"/>
    <d v="2022-04-11T00:00:00"/>
    <d v="2026-04-30T00:00:00"/>
    <n v="48"/>
    <n v="39"/>
    <n v="8"/>
    <n v="58.47"/>
    <n v="0.8125"/>
    <x v="1"/>
    <x v="1"/>
  </r>
  <r>
    <m/>
    <m/>
    <x v="2405"/>
    <x v="0"/>
    <s v="0800"/>
    <s v=""/>
    <d v="2022-06-13T00:00:00"/>
    <m/>
    <m/>
    <m/>
    <s v="40939144"/>
    <s v="יניב אסולין וסם רובל כ"/>
    <s v="558035952"/>
    <s v="3"/>
    <n v="23305"/>
    <s v="ILS"/>
    <n v="23305"/>
    <n v="59.99"/>
    <n v="13982.81"/>
    <n v="13981.52"/>
    <n v="9323.48"/>
    <s v=""/>
    <x v="1762"/>
    <s v=""/>
    <n v="0"/>
    <s v="@FM@"/>
    <s v="07"/>
    <s v=""/>
    <s v="301748232"/>
    <s v="  7,798.88"/>
    <s v="רונן צור"/>
    <n v="9323.48"/>
    <d v="2022-06-13T00:00:00"/>
    <d v="2025-12-31T00:00:00"/>
    <n v="42"/>
    <n v="37"/>
    <n v="4"/>
    <n v="59.99"/>
    <n v="0.88095238095238093"/>
    <x v="1"/>
    <x v="1"/>
  </r>
  <r>
    <m/>
    <m/>
    <x v="2406"/>
    <x v="0"/>
    <s v="0800"/>
    <s v=""/>
    <d v="2022-06-29T00:00:00"/>
    <d v="2022-06-26T00:00:00"/>
    <d v="2025-10-01T00:00:00"/>
    <m/>
    <s v="40003648"/>
    <s v="דב הלפרין יועצים בע&quot;מ"/>
    <s v="511672255"/>
    <s v="1"/>
    <n v="2240549.6800000002"/>
    <s v="ILS"/>
    <n v="2240549.6800000002"/>
    <n v="74.150000000000006"/>
    <n v="1652301.31"/>
    <n v="1651675.49"/>
    <n v="342559.16"/>
    <s v=""/>
    <x v="2167"/>
    <s v=""/>
    <n v="0"/>
    <s v="@FM@"/>
    <s v="07"/>
    <s v=""/>
    <s v="301748232"/>
    <s v=""/>
    <s v="אביה וייס"/>
    <n v="342559.15"/>
    <d v="2022-06-26T00:00:00"/>
    <d v="2025-10-01T00:00:00"/>
    <n v="39"/>
    <n v="37"/>
    <n v="1"/>
    <n v="74.150000000000006"/>
    <n v="0.94871794871794868"/>
    <x v="1"/>
    <x v="1"/>
  </r>
  <r>
    <m/>
    <m/>
    <x v="2407"/>
    <x v="0"/>
    <s v="0800"/>
    <s v=""/>
    <d v="2022-07-05T00:00:00"/>
    <d v="2022-06-29T00:00:00"/>
    <d v="2023-09-30T00:00:00"/>
    <m/>
    <s v="40521394"/>
    <s v="מ.נ.ש יעוץ בע&quot;מ"/>
    <s v="514385293"/>
    <s v="3"/>
    <n v="900384.67"/>
    <s v="ILS"/>
    <n v="900384.67"/>
    <n v="95"/>
    <n v="855000.06"/>
    <n v="855000.06"/>
    <n v="45384.61"/>
    <s v=""/>
    <x v="2168"/>
    <s v=""/>
    <n v="0"/>
    <s v="@FM@"/>
    <s v="07"/>
    <s v=""/>
    <s v="301748232"/>
    <s v=""/>
    <s v="דניאלה יפת"/>
    <n v="45384.61"/>
    <d v="2022-06-29T00:00:00"/>
    <d v="2023-09-30T00:00:00"/>
    <n v="15"/>
    <n v="37"/>
    <n v="-22"/>
    <n v="95"/>
    <n v="2.4666666666666668"/>
    <x v="1"/>
    <x v="1"/>
  </r>
  <r>
    <m/>
    <m/>
    <x v="2408"/>
    <x v="0"/>
    <s v="0800"/>
    <s v=""/>
    <d v="2022-07-10T00:00:00"/>
    <m/>
    <m/>
    <m/>
    <s v="40001103"/>
    <s v="קרביץ )4791( בעמ"/>
    <s v="510674039"/>
    <s v="3"/>
    <n v="12772.76"/>
    <s v="ILS"/>
    <n v="12772.76"/>
    <n v="91.83"/>
    <n v="12224.86"/>
    <n v="12582.91"/>
    <n v="633.77"/>
    <s v=""/>
    <x v="2169"/>
    <s v="X"/>
    <n v="0"/>
    <s v="@FM@"/>
    <s v="07"/>
    <s v=""/>
    <s v="301748232"/>
    <s v=""/>
    <s v="רדה שוחט אלון"/>
    <n v="547.9"/>
    <d v="2022-07-10T00:00:00"/>
    <d v="2025-12-31T00:00:00"/>
    <n v="41"/>
    <n v="36"/>
    <n v="4"/>
    <n v="91.83"/>
    <n v="0.87804878048780488"/>
    <x v="1"/>
    <x v="1"/>
  </r>
  <r>
    <m/>
    <m/>
    <x v="2409"/>
    <x v="1"/>
    <s v="0800"/>
    <s v=""/>
    <d v="2022-07-13T00:00:00"/>
    <d v="2022-06-10T00:00:00"/>
    <d v="2023-09-10T00:00:00"/>
    <m/>
    <s v="40409499"/>
    <s v="פת בן יצחק נטע"/>
    <s v="060738077"/>
    <s v="3"/>
    <n v="545183.27"/>
    <s v="ILS"/>
    <n v="545183.27"/>
    <n v="98.58"/>
    <n v="537427.81999999995"/>
    <n v="537422.13"/>
    <n v="8219.0300000000007"/>
    <s v=""/>
    <x v="2170"/>
    <s v="X"/>
    <n v="0"/>
    <s v="@FM@"/>
    <s v="79"/>
    <s v=""/>
    <s v="301748232"/>
    <s v="  2,679.72"/>
    <s v="    סיון     בצלאל"/>
    <n v="7761.13"/>
    <d v="2022-06-10T00:00:00"/>
    <d v="2023-09-10T00:00:00"/>
    <n v="15"/>
    <n v="37"/>
    <n v="-22"/>
    <n v="98.58"/>
    <n v="2.4666666666666668"/>
    <x v="1"/>
    <x v="1"/>
  </r>
  <r>
    <m/>
    <m/>
    <x v="2410"/>
    <x v="0"/>
    <s v="0800"/>
    <s v=""/>
    <d v="2022-07-17T00:00:00"/>
    <d v="2022-07-07T00:00:00"/>
    <d v="2026-01-06T00:00:00"/>
    <m/>
    <s v="40009781"/>
    <s v="קו פרויקט יעוץ הנדסי בע&quot;מ"/>
    <s v="512473919"/>
    <s v="3"/>
    <n v="160748.54999999999"/>
    <s v="ILS"/>
    <n v="160748.54999999999"/>
    <n v="50.88"/>
    <n v="81391.38"/>
    <n v="81391.38"/>
    <n v="79070"/>
    <s v=""/>
    <x v="2171"/>
    <s v=""/>
    <n v="0"/>
    <s v="@FM@"/>
    <s v="07"/>
    <s v=""/>
    <s v="301748232"/>
    <s v=""/>
    <s v="אילן כהן"/>
    <n v="79070.009999999995"/>
    <d v="2022-07-07T00:00:00"/>
    <d v="2026-01-06T00:00:00"/>
    <n v="41"/>
    <n v="36"/>
    <n v="5"/>
    <n v="50.88"/>
    <n v="0.87804878048780488"/>
    <x v="1"/>
    <x v="1"/>
  </r>
  <r>
    <m/>
    <m/>
    <x v="2411"/>
    <x v="0"/>
    <s v="0800"/>
    <s v=""/>
    <d v="2022-07-21T00:00:00"/>
    <m/>
    <m/>
    <m/>
    <s v="40289617"/>
    <s v="אבו ריא פח'רי"/>
    <s v="057006116"/>
    <s v="3"/>
    <n v="25879.72"/>
    <s v="ILS"/>
    <n v="25879.72"/>
    <n v="66.790000000000006"/>
    <n v="17284.41"/>
    <n v="17284.41"/>
    <n v="8595.31"/>
    <s v=""/>
    <x v="1762"/>
    <s v=""/>
    <n v="0"/>
    <s v="@FM@"/>
    <s v="07"/>
    <s v=""/>
    <s v="301748232"/>
    <s v="  7,246.00"/>
    <s v="רונן צור"/>
    <n v="8595.31"/>
    <d v="2022-07-21T00:00:00"/>
    <d v="2025-12-31T00:00:00"/>
    <n v="41"/>
    <n v="36"/>
    <n v="4"/>
    <n v="66.790000000000006"/>
    <n v="0.87804878048780488"/>
    <x v="1"/>
    <x v="1"/>
  </r>
  <r>
    <m/>
    <m/>
    <x v="2412"/>
    <x v="2"/>
    <s v="0800"/>
    <s v=""/>
    <d v="2022-08-04T00:00:00"/>
    <d v="2022-08-04T00:00:00"/>
    <d v="2024-09-09T00:00:00"/>
    <m/>
    <s v="40005160"/>
    <s v="סומך חייקין"/>
    <s v="540002383"/>
    <s v="3"/>
    <n v="372365.61"/>
    <s v="ILS"/>
    <n v="372365.61"/>
    <n v="79.260000000000005"/>
    <n v="294609.51"/>
    <n v="294609.51"/>
    <n v="77756.100000000006"/>
    <s v=""/>
    <x v="2172"/>
    <s v=""/>
    <n v="0"/>
    <s v="@FM@"/>
    <s v="07"/>
    <s v=""/>
    <s v="301748232"/>
    <s v=""/>
    <s v="שילה הלוי"/>
    <n v="77756.100000000006"/>
    <d v="2022-08-04T00:00:00"/>
    <d v="2024-09-09T00:00:00"/>
    <n v="25"/>
    <n v="36"/>
    <n v="-10"/>
    <n v="79.260000000000005"/>
    <n v="1.44"/>
    <x v="1"/>
    <x v="1"/>
  </r>
  <r>
    <m/>
    <m/>
    <x v="2413"/>
    <x v="0"/>
    <s v="0800"/>
    <s v=""/>
    <d v="2022-08-08T00:00:00"/>
    <m/>
    <m/>
    <m/>
    <s v="10000173"/>
    <s v="המדפיס הממשלתי"/>
    <s v=""/>
    <s v="3"/>
    <n v="625"/>
    <s v="ILS"/>
    <n v="625"/>
    <n v="1"/>
    <n v="6.25"/>
    <n v="6.25"/>
    <n v="618.75"/>
    <s v=""/>
    <x v="2173"/>
    <s v=""/>
    <n v="0"/>
    <s v="@FM@"/>
    <s v="85"/>
    <s v=""/>
    <s v="301748232"/>
    <s v=""/>
    <s v="ליטל אלקסלסי"/>
    <n v="618.75"/>
    <d v="2022-08-08T00:00:00"/>
    <d v="2025-12-31T00:00:00"/>
    <n v="40"/>
    <n v="35"/>
    <n v="4"/>
    <n v="1"/>
    <n v="0.875"/>
    <x v="0"/>
    <x v="1"/>
  </r>
  <r>
    <m/>
    <m/>
    <x v="2414"/>
    <x v="0"/>
    <s v="0800"/>
    <s v=""/>
    <d v="2022-08-17T00:00:00"/>
    <m/>
    <m/>
    <m/>
    <s v="40378016"/>
    <s v="בי.ווי.הפקות והשקעות בע&quot;מ"/>
    <s v="513744987"/>
    <s v=""/>
    <n v="142156.76"/>
    <s v="ILS"/>
    <n v="142156.76"/>
    <n v="0"/>
    <n v="0"/>
    <n v="0"/>
    <n v="0"/>
    <s v="X"/>
    <x v="2174"/>
    <s v=""/>
    <n v="0"/>
    <s v="@FM@"/>
    <s v="07"/>
    <s v=""/>
    <s v="301748232"/>
    <s v=""/>
    <s v=""/>
    <n v="142156.76"/>
    <d v="2022-08-17T00:00:00"/>
    <d v="2025-12-31T00:00:00"/>
    <n v="40"/>
    <n v="35"/>
    <n v="4"/>
    <n v="0"/>
    <n v="0.875"/>
    <x v="0"/>
    <x v="1"/>
  </r>
  <r>
    <m/>
    <m/>
    <x v="2415"/>
    <x v="0"/>
    <s v="0800"/>
    <s v=""/>
    <d v="2022-08-24T00:00:00"/>
    <m/>
    <m/>
    <m/>
    <s v="40003734"/>
    <s v="חב המשקם לתעסוקת קשישים ובעלי כושר"/>
    <s v="510355720"/>
    <s v="3"/>
    <n v="135936"/>
    <s v="ILS"/>
    <n v="135936"/>
    <n v="84.17"/>
    <n v="113443.2"/>
    <n v="113443.2"/>
    <n v="21523.200000000001"/>
    <s v=""/>
    <x v="2175"/>
    <s v=""/>
    <n v="0"/>
    <s v="@FM@"/>
    <s v="23"/>
    <s v="10"/>
    <s v="301748232"/>
    <s v=""/>
    <s v=""/>
    <n v="21523.200000000001"/>
    <d v="2022-08-24T00:00:00"/>
    <d v="2025-12-31T00:00:00"/>
    <n v="40"/>
    <n v="35"/>
    <n v="4"/>
    <n v="84.17"/>
    <n v="0.875"/>
    <x v="1"/>
    <x v="1"/>
  </r>
  <r>
    <m/>
    <m/>
    <x v="2416"/>
    <x v="0"/>
    <s v="0800"/>
    <s v=""/>
    <d v="2022-09-05T00:00:00"/>
    <d v="2022-08-18T00:00:00"/>
    <d v="2025-08-17T00:00:00"/>
    <m/>
    <s v="40373214"/>
    <s v="או.די. פיתוח ארגוני (2004) בע&quot;מ"/>
    <s v="513593194"/>
    <s v="3"/>
    <n v="257719.02"/>
    <s v="ILS"/>
    <n v="257719.02"/>
    <n v="87.98"/>
    <n v="226055.04000000001"/>
    <n v="226055.04000000001"/>
    <n v="31085.279999999999"/>
    <s v=""/>
    <x v="2176"/>
    <s v=""/>
    <n v="0"/>
    <s v="@FM@"/>
    <s v="07"/>
    <s v=""/>
    <s v="301748232"/>
    <s v=""/>
    <s v="שמעון יצחקי"/>
    <n v="31085.279999999999"/>
    <d v="2022-08-18T00:00:00"/>
    <d v="2025-08-17T00:00:00"/>
    <n v="35"/>
    <n v="35"/>
    <n v="0"/>
    <n v="87.98"/>
    <n v="1"/>
    <x v="1"/>
    <x v="1"/>
  </r>
  <r>
    <m/>
    <m/>
    <x v="2417"/>
    <x v="0"/>
    <s v="0800"/>
    <s v=""/>
    <d v="2022-09-13T00:00:00"/>
    <m/>
    <m/>
    <m/>
    <s v="40001103"/>
    <s v="קרביץ )4791( בעמ"/>
    <s v="510674039"/>
    <s v="3"/>
    <n v="4574.4799999999996"/>
    <s v="ILS"/>
    <n v="4574.4799999999996"/>
    <n v="86.85"/>
    <n v="3968.4"/>
    <n v="4258.67"/>
    <n v="700.97"/>
    <s v=""/>
    <x v="2177"/>
    <s v="X"/>
    <n v="0"/>
    <s v="@FM@"/>
    <s v="07"/>
    <s v=""/>
    <s v="301748232"/>
    <s v=""/>
    <s v="ליטל אלקסלסי"/>
    <n v="605.99"/>
    <d v="2022-09-13T00:00:00"/>
    <d v="2025-12-31T00:00:00"/>
    <n v="39"/>
    <n v="34"/>
    <n v="4"/>
    <n v="86.85"/>
    <n v="0.87179487179487181"/>
    <x v="1"/>
    <x v="1"/>
  </r>
  <r>
    <m/>
    <m/>
    <x v="2418"/>
    <x v="1"/>
    <s v="0800"/>
    <s v=""/>
    <d v="2022-10-23T00:00:00"/>
    <d v="2022-10-18T00:00:00"/>
    <d v="2025-06-30T00:00:00"/>
    <m/>
    <s v="41484680"/>
    <s v="בן ישי אבטחה וחירום בע&quot;מ"/>
    <s v="515015196"/>
    <s v="3"/>
    <n v="605629.56000000006"/>
    <s v="ILS"/>
    <n v="605629.56000000006"/>
    <n v="93.05"/>
    <n v="569332.35"/>
    <n v="580965.66"/>
    <n v="44412.27"/>
    <s v=""/>
    <x v="2178"/>
    <s v="X"/>
    <n v="0"/>
    <s v="@FM@"/>
    <s v="01"/>
    <s v=""/>
    <s v="301748232"/>
    <s v=" 27,497.51"/>
    <s v="רפי אזרך"/>
    <n v="42118.81"/>
    <d v="2022-10-18T00:00:00"/>
    <d v="2025-06-30T00:00:00"/>
    <n v="32"/>
    <n v="33"/>
    <n v="-1"/>
    <n v="93.05"/>
    <n v="1.03125"/>
    <x v="1"/>
    <x v="1"/>
  </r>
  <r>
    <m/>
    <m/>
    <x v="2419"/>
    <x v="0"/>
    <s v="0800"/>
    <s v=""/>
    <d v="2022-11-09T00:00:00"/>
    <m/>
    <m/>
    <m/>
    <s v="40005151"/>
    <s v="צילומעתיק בעמ"/>
    <s v="520041880"/>
    <s v="3"/>
    <n v="21186.959999999999"/>
    <s v="ILS"/>
    <n v="21186.959999999999"/>
    <n v="94.8"/>
    <n v="20257.759999999998"/>
    <n v="20930.34"/>
    <n v="866.56"/>
    <s v=""/>
    <x v="2179"/>
    <s v="X"/>
    <n v="0"/>
    <s v="@FM@"/>
    <s v="07"/>
    <s v=""/>
    <s v="301748232"/>
    <s v=""/>
    <s v="חביב עזרן"/>
    <n v="892.65"/>
    <d v="2022-11-09T00:00:00"/>
    <d v="2025-12-31T00:00:00"/>
    <n v="37"/>
    <n v="32"/>
    <n v="4"/>
    <n v="94.8"/>
    <n v="0.86486486486486491"/>
    <x v="1"/>
    <x v="1"/>
  </r>
  <r>
    <m/>
    <m/>
    <x v="2420"/>
    <x v="1"/>
    <s v="0800"/>
    <s v=""/>
    <d v="2022-11-27T00:00:00"/>
    <d v="2022-09-16T00:00:00"/>
    <d v="2025-11-05T00:00:00"/>
    <m/>
    <s v="41901413"/>
    <s v="כהן דניאלה"/>
    <s v="078463049"/>
    <s v="3"/>
    <n v="37700"/>
    <s v="ILS"/>
    <n v="37700"/>
    <n v="48.46"/>
    <n v="18270"/>
    <n v="18270"/>
    <n v="21195.72"/>
    <s v=""/>
    <x v="2180"/>
    <s v="X"/>
    <n v="0"/>
    <s v="@FM@"/>
    <s v="01"/>
    <s v=""/>
    <s v="301748232"/>
    <s v=" 19,430.00"/>
    <s v=""/>
    <n v="19430"/>
    <d v="2022-09-16T00:00:00"/>
    <d v="2025-11-05T00:00:00"/>
    <n v="37"/>
    <n v="34"/>
    <n v="3"/>
    <n v="48.46"/>
    <n v="0.91891891891891897"/>
    <x v="0"/>
    <x v="1"/>
  </r>
  <r>
    <m/>
    <m/>
    <x v="2421"/>
    <x v="0"/>
    <s v="0800"/>
    <s v=""/>
    <d v="2022-11-27T00:00:00"/>
    <d v="2019-12-30T00:00:00"/>
    <d v="2026-01-31T00:00:00"/>
    <m/>
    <s v="40019591"/>
    <s v="טנדו טכנולוגיות ומערכות בטחוניות בע"/>
    <s v="511309809"/>
    <s v="3"/>
    <n v="707804.61"/>
    <s v="ILS"/>
    <n v="707804.61"/>
    <n v="49.84"/>
    <n v="353087.7"/>
    <n v="352786.21"/>
    <n v="355018.4"/>
    <s v=""/>
    <x v="2181"/>
    <s v=""/>
    <n v="0"/>
    <s v="@FM@"/>
    <s v="01"/>
    <s v=""/>
    <s v="301748232"/>
    <s v="298,656.03"/>
    <s v="ספיר אביזמיל"/>
    <n v="355018.4"/>
    <d v="2019-12-30T00:00:00"/>
    <d v="2026-01-31T00:00:00"/>
    <n v="73"/>
    <n v="67"/>
    <n v="5"/>
    <n v="49.84"/>
    <n v="0.9178082191780822"/>
    <x v="0"/>
    <x v="1"/>
  </r>
  <r>
    <m/>
    <m/>
    <x v="2422"/>
    <x v="0"/>
    <s v="0800"/>
    <s v=""/>
    <d v="2022-12-05T00:00:00"/>
    <d v="2022-11-14T00:00:00"/>
    <d v="2023-12-31T00:00:00"/>
    <m/>
    <s v="40005160"/>
    <s v="סומך חייקין"/>
    <s v="540002383"/>
    <s v="3"/>
    <n v="403268.18"/>
    <s v="ILS"/>
    <n v="403268.18"/>
    <n v="99.9"/>
    <n v="399463.82"/>
    <n v="399452.32"/>
    <n v="390.13"/>
    <s v=""/>
    <x v="2158"/>
    <s v=""/>
    <n v="0"/>
    <s v="@FM@"/>
    <s v="07"/>
    <s v=""/>
    <s v="301748232"/>
    <s v=""/>
    <s v="לוטן לסקי"/>
    <n v="390.12"/>
    <d v="2022-11-14T00:00:00"/>
    <d v="2023-12-31T00:00:00"/>
    <n v="13"/>
    <n v="32"/>
    <n v="-19"/>
    <n v="99.9"/>
    <n v="2.4615384615384617"/>
    <x v="1"/>
    <x v="1"/>
  </r>
  <r>
    <m/>
    <m/>
    <x v="2423"/>
    <x v="0"/>
    <s v="0800"/>
    <s v=""/>
    <d v="2022-12-06T00:00:00"/>
    <m/>
    <m/>
    <m/>
    <s v="41915625"/>
    <s v="לייזר מכוני העתקות בע&quot;מ"/>
    <s v="514864370"/>
    <s v="3"/>
    <n v="1112.74"/>
    <s v="ILS"/>
    <n v="1112.74"/>
    <n v="0"/>
    <n v="0"/>
    <n v="0"/>
    <n v="1112.74"/>
    <s v=""/>
    <x v="2182"/>
    <s v=""/>
    <n v="0"/>
    <s v="@FM@"/>
    <s v="23"/>
    <s v="57"/>
    <s v="301748232"/>
    <s v=""/>
    <s v="אורטל מויאל"/>
    <n v="1112.74"/>
    <d v="2022-12-06T00:00:00"/>
    <d v="2025-12-31T00:00:00"/>
    <n v="36"/>
    <n v="31"/>
    <n v="4"/>
    <n v="0"/>
    <n v="0.86111111111111116"/>
    <x v="0"/>
    <x v="1"/>
  </r>
  <r>
    <m/>
    <m/>
    <x v="2424"/>
    <x v="1"/>
    <s v="0800"/>
    <s v=""/>
    <d v="2022-12-12T00:00:00"/>
    <d v="2023-01-01T00:00:00"/>
    <d v="2025-12-31T00:00:00"/>
    <m/>
    <s v="40141135"/>
    <s v="נבון ויספלד רואי חשבון"/>
    <s v="513013854"/>
    <s v="3"/>
    <n v="671715"/>
    <s v="ILS"/>
    <n v="671715"/>
    <n v="0"/>
    <n v="0"/>
    <n v="0"/>
    <n v="686282.91"/>
    <s v=""/>
    <x v="2183"/>
    <s v="X"/>
    <n v="0"/>
    <s v="@FM@"/>
    <s v="01"/>
    <s v=""/>
    <s v="301748232"/>
    <s v="569,250.00"/>
    <s v="יפית גורדון"/>
    <n v="671715"/>
    <d v="2023-01-01T00:00:00"/>
    <d v="2025-12-31T00:00:00"/>
    <n v="35"/>
    <n v="31"/>
    <n v="4"/>
    <n v="0"/>
    <n v="0.88571428571428568"/>
    <x v="0"/>
    <x v="1"/>
  </r>
  <r>
    <m/>
    <m/>
    <x v="2425"/>
    <x v="1"/>
    <s v="0800"/>
    <s v=""/>
    <d v="2022-12-12T00:00:00"/>
    <d v="2023-01-01T00:00:00"/>
    <d v="2025-12-31T00:00:00"/>
    <m/>
    <s v="40009065"/>
    <s v="ליאון,אורליצקי ושות רו"/>
    <s v="557614781"/>
    <s v="3"/>
    <n v="545160"/>
    <s v="ILS"/>
    <n v="545160"/>
    <n v="22.18"/>
    <n v="120865.4"/>
    <n v="124403.48"/>
    <n v="449257.29"/>
    <s v=""/>
    <x v="2183"/>
    <s v="X"/>
    <n v="0"/>
    <s v="@FM@"/>
    <s v="01"/>
    <s v=""/>
    <s v="301748232"/>
    <s v="368,116.00"/>
    <s v="יפית גורדון"/>
    <n v="424227.96"/>
    <d v="2023-01-01T00:00:00"/>
    <d v="2025-12-31T00:00:00"/>
    <n v="35"/>
    <n v="31"/>
    <n v="4"/>
    <n v="22.18"/>
    <n v="0.88571428571428568"/>
    <x v="0"/>
    <x v="1"/>
  </r>
  <r>
    <m/>
    <m/>
    <x v="2426"/>
    <x v="0"/>
    <s v="0800"/>
    <s v=""/>
    <d v="2022-12-13T00:00:00"/>
    <d v="2022-11-02T00:00:00"/>
    <d v="2026-01-31T00:00:00"/>
    <m/>
    <s v="40564792"/>
    <s v="שרקון, בן עמי, אשר ושות' - משרד עור"/>
    <s v="514636786"/>
    <s v="3"/>
    <n v="442500"/>
    <s v="ILS"/>
    <n v="442500"/>
    <n v="5.07"/>
    <n v="22420"/>
    <n v="22420"/>
    <n v="420080"/>
    <s v=""/>
    <x v="2184"/>
    <s v=""/>
    <n v="0"/>
    <s v="@FM@"/>
    <s v="01"/>
    <s v=""/>
    <s v="301748232"/>
    <s v="356,000.00"/>
    <s v="אפרת מצליח"/>
    <n v="420080"/>
    <d v="2022-11-02T00:00:00"/>
    <d v="2026-01-31T00:00:00"/>
    <n v="38"/>
    <n v="33"/>
    <n v="5"/>
    <n v="5.07"/>
    <n v="0.86842105263157898"/>
    <x v="0"/>
    <x v="1"/>
  </r>
  <r>
    <m/>
    <m/>
    <x v="2427"/>
    <x v="0"/>
    <s v="0800"/>
    <s v=""/>
    <d v="2022-12-13T00:00:00"/>
    <d v="2022-11-02T00:00:00"/>
    <d v="2026-01-31T00:00:00"/>
    <m/>
    <s v="42458421"/>
    <s v="אברהם אבי"/>
    <s v="046237210"/>
    <s v="3"/>
    <n v="202606"/>
    <s v="ILS"/>
    <n v="202606"/>
    <n v="5.18"/>
    <n v="10502"/>
    <n v="10502"/>
    <n v="192104"/>
    <s v=""/>
    <x v="2185"/>
    <s v=""/>
    <n v="0"/>
    <s v="@FM@"/>
    <s v="01"/>
    <s v=""/>
    <s v="301748232"/>
    <s v="162,800.00"/>
    <s v="אפרת מצליח"/>
    <n v="192104"/>
    <d v="2022-11-02T00:00:00"/>
    <d v="2026-01-31T00:00:00"/>
    <n v="38"/>
    <n v="33"/>
    <n v="5"/>
    <n v="5.18"/>
    <n v="0.86842105263157898"/>
    <x v="0"/>
    <x v="1"/>
  </r>
  <r>
    <m/>
    <m/>
    <x v="2428"/>
    <x v="1"/>
    <s v="0800"/>
    <s v=""/>
    <d v="2022-12-13T00:00:00"/>
    <d v="2023-01-01T00:00:00"/>
    <d v="2025-12-31T00:00:00"/>
    <m/>
    <s v="40233298"/>
    <s v="גדות ביקורת פנימית ובקרה בע&quot;מ"/>
    <s v="513783951"/>
    <s v="3"/>
    <n v="614190"/>
    <s v="ILS"/>
    <n v="614190"/>
    <n v="28.65"/>
    <n v="192467.44"/>
    <n v="176886.2"/>
    <n v="464059.14"/>
    <s v=""/>
    <x v="2186"/>
    <s v="X"/>
    <n v="0"/>
    <s v="@FM@"/>
    <s v="01"/>
    <s v=""/>
    <s v="301748232"/>
    <s v="357,392.00"/>
    <s v="יפית גורדון"/>
    <n v="438205.17"/>
    <d v="2023-01-01T00:00:00"/>
    <d v="2025-12-31T00:00:00"/>
    <n v="35"/>
    <n v="31"/>
    <n v="4"/>
    <n v="28.65"/>
    <n v="0.88571428571428568"/>
    <x v="0"/>
    <x v="1"/>
  </r>
  <r>
    <m/>
    <m/>
    <x v="2429"/>
    <x v="1"/>
    <s v="0800"/>
    <s v=""/>
    <d v="2022-12-13T00:00:00"/>
    <d v="2023-01-01T00:00:00"/>
    <d v="2025-12-31T00:00:00"/>
    <m/>
    <s v="40386884"/>
    <s v="ברזלי ושות' רו&quot;ח"/>
    <s v="540184942"/>
    <s v="3"/>
    <n v="671715"/>
    <s v="ILS"/>
    <n v="671715"/>
    <n v="2.09"/>
    <n v="14040"/>
    <n v="14040"/>
    <n v="657675"/>
    <s v=""/>
    <x v="2187"/>
    <s v="X"/>
    <n v="0"/>
    <s v="@FM@"/>
    <s v="01"/>
    <s v=""/>
    <s v="301748232"/>
    <s v="557,250.00"/>
    <s v="יפית גורדון"/>
    <n v="657675"/>
    <d v="2023-01-01T00:00:00"/>
    <d v="2025-12-31T00:00:00"/>
    <n v="35"/>
    <n v="31"/>
    <n v="4"/>
    <n v="2.09"/>
    <n v="0.88571428571428568"/>
    <x v="0"/>
    <x v="1"/>
  </r>
  <r>
    <m/>
    <m/>
    <x v="2430"/>
    <x v="0"/>
    <s v="0800"/>
    <s v=""/>
    <d v="2022-12-21T00:00:00"/>
    <d v="2022-12-12T00:00:00"/>
    <d v="2025-12-11T00:00:00"/>
    <m/>
    <s v="40296952"/>
    <s v="שלדור בע&quot;מ"/>
    <s v="510922073"/>
    <s v="3"/>
    <n v="3636636.68"/>
    <s v="ILS"/>
    <n v="3636636.68"/>
    <n v="83.82"/>
    <n v="3040611.04"/>
    <n v="3040611.04"/>
    <n v="592017.09"/>
    <s v=""/>
    <x v="2188"/>
    <s v=""/>
    <n v="0"/>
    <s v="@FM@"/>
    <s v="07"/>
    <s v=""/>
    <s v="301748232"/>
    <s v=""/>
    <s v="יאיר גרדין"/>
    <n v="592017.09"/>
    <d v="2022-12-12T00:00:00"/>
    <d v="2025-12-11T00:00:00"/>
    <n v="35"/>
    <n v="31"/>
    <n v="4"/>
    <n v="83.82"/>
    <n v="0.88571428571428568"/>
    <x v="1"/>
    <x v="1"/>
  </r>
  <r>
    <m/>
    <m/>
    <x v="2431"/>
    <x v="0"/>
    <s v="0800"/>
    <s v=""/>
    <d v="2022-12-25T00:00:00"/>
    <d v="2022-12-19T00:00:00"/>
    <d v="2025-12-18T00:00:00"/>
    <m/>
    <s v="40546408"/>
    <s v="שטראוס אסטרטגיה ייעוץ ומערכות בע&quot;מ"/>
    <s v="513237750"/>
    <s v="3"/>
    <n v="1830180"/>
    <s v="ILS"/>
    <n v="1830180"/>
    <n v="93.21"/>
    <n v="1700120.3"/>
    <n v="1697707.2"/>
    <n v="122029.7"/>
    <s v=""/>
    <x v="2189"/>
    <s v=""/>
    <n v="0"/>
    <s v="@FM@"/>
    <s v="07"/>
    <s v=""/>
    <s v="301748232"/>
    <s v=""/>
    <s v="רונן צור"/>
    <n v="122029.7"/>
    <d v="2022-12-19T00:00:00"/>
    <d v="2025-12-18T00:00:00"/>
    <n v="35"/>
    <n v="31"/>
    <n v="4"/>
    <n v="93.21"/>
    <n v="0.88571428571428568"/>
    <x v="1"/>
    <x v="1"/>
  </r>
  <r>
    <m/>
    <m/>
    <x v="2432"/>
    <x v="0"/>
    <s v="0800"/>
    <s v=""/>
    <d v="2022-12-27T00:00:00"/>
    <d v="2022-12-21T00:00:00"/>
    <d v="2025-12-20T00:00:00"/>
    <m/>
    <s v="40296952"/>
    <s v="שלדור בע&quot;מ"/>
    <s v="510922073"/>
    <s v="3"/>
    <n v="604614.9"/>
    <s v="ILS"/>
    <n v="604614.9"/>
    <n v="70"/>
    <n v="423076.62"/>
    <n v="423076.62"/>
    <n v="181538.28"/>
    <s v=""/>
    <x v="2190"/>
    <s v=""/>
    <n v="0"/>
    <s v="@FM@"/>
    <s v="07"/>
    <s v=""/>
    <s v="301748232"/>
    <s v=""/>
    <s v="אריאל נתן"/>
    <n v="181538.28"/>
    <d v="2022-12-21T00:00:00"/>
    <d v="2025-12-20T00:00:00"/>
    <n v="35"/>
    <n v="31"/>
    <n v="4"/>
    <n v="70"/>
    <n v="0.88571428571428568"/>
    <x v="1"/>
    <x v="1"/>
  </r>
  <r>
    <m/>
    <m/>
    <x v="2433"/>
    <x v="2"/>
    <s v="0800"/>
    <s v=""/>
    <d v="2022-12-28T00:00:00"/>
    <m/>
    <m/>
    <m/>
    <s v="42465167"/>
    <s v="ברקוביץ מאיר דב"/>
    <s v="058460999"/>
    <s v="3"/>
    <n v="49560"/>
    <s v="ILS"/>
    <n v="49560"/>
    <n v="50"/>
    <n v="24570"/>
    <n v="24570"/>
    <n v="24780"/>
    <s v=""/>
    <x v="2191"/>
    <s v=""/>
    <n v="0"/>
    <s v="@FM@"/>
    <s v="23"/>
    <s v="57"/>
    <s v="301748232"/>
    <s v=""/>
    <s v="אורטל מויאל"/>
    <n v="24780"/>
    <d v="2022-12-28T00:00:00"/>
    <d v="2025-12-31T00:00:00"/>
    <n v="36"/>
    <n v="31"/>
    <n v="4"/>
    <n v="50"/>
    <n v="0.86111111111111116"/>
    <x v="1"/>
    <x v="1"/>
  </r>
  <r>
    <m/>
    <m/>
    <x v="2434"/>
    <x v="0"/>
    <s v="0800"/>
    <s v=""/>
    <d v="2022-12-28T00:00:00"/>
    <d v="2022-12-19T00:00:00"/>
    <d v="2026-05-05T00:00:00"/>
    <m/>
    <s v="40521394"/>
    <s v="מ.נ.ש יעוץ בע&quot;מ"/>
    <s v="514385293"/>
    <s v="3"/>
    <n v="1008451.95"/>
    <s v="ILS"/>
    <n v="1008451.95"/>
    <n v="49.28"/>
    <n v="607068.16000000003"/>
    <n v="493481.42"/>
    <n v="511483.04"/>
    <s v=""/>
    <x v="2192"/>
    <s v=""/>
    <n v="0"/>
    <s v="@FM@"/>
    <s v="07"/>
    <s v=""/>
    <s v="301748232"/>
    <s v=""/>
    <s v="יאיר גרדין"/>
    <n v="511483.04"/>
    <d v="2022-12-19T00:00:00"/>
    <d v="2026-05-05T00:00:00"/>
    <n v="40"/>
    <n v="31"/>
    <n v="9"/>
    <n v="49.28"/>
    <n v="0.77500000000000002"/>
    <x v="0"/>
    <x v="1"/>
  </r>
  <r>
    <m/>
    <m/>
    <x v="2435"/>
    <x v="0"/>
    <s v="0800"/>
    <s v=""/>
    <d v="2022-12-28T00:00:00"/>
    <d v="2022-12-19T00:00:00"/>
    <d v="2026-05-05T00:00:00"/>
    <m/>
    <s v="40005160"/>
    <s v="סומך חייקין"/>
    <s v="540002383"/>
    <s v="3"/>
    <n v="1008317.11"/>
    <s v="ILS"/>
    <n v="1008317.11"/>
    <n v="67.61"/>
    <n v="675943.05"/>
    <n v="675380.31"/>
    <n v="326596.78999999998"/>
    <s v=""/>
    <x v="2192"/>
    <s v=""/>
    <n v="0"/>
    <s v="@FM@"/>
    <s v="07"/>
    <s v=""/>
    <s v="301748232"/>
    <s v=""/>
    <s v="יאיר גרדין"/>
    <n v="326596.78999999998"/>
    <d v="2022-12-19T00:00:00"/>
    <d v="2026-05-05T00:00:00"/>
    <n v="40"/>
    <n v="31"/>
    <n v="9"/>
    <n v="67.61"/>
    <n v="0.77500000000000002"/>
    <x v="1"/>
    <x v="1"/>
  </r>
  <r>
    <m/>
    <m/>
    <x v="2436"/>
    <x v="0"/>
    <s v="0800"/>
    <s v=""/>
    <d v="2022-12-29T00:00:00"/>
    <d v="2022-12-19T00:00:00"/>
    <d v="2026-05-05T00:00:00"/>
    <m/>
    <s v="40288480"/>
    <s v="ארנסט יאנג (ישראל) בע&quot;מ"/>
    <s v="557711512"/>
    <s v="3"/>
    <n v="702730.36"/>
    <s v="ILS"/>
    <n v="702730.36"/>
    <n v="25"/>
    <n v="174193.75"/>
    <n v="174193.75"/>
    <n v="527047.76"/>
    <s v=""/>
    <x v="2192"/>
    <s v=""/>
    <n v="0"/>
    <s v="@FM@"/>
    <s v="07"/>
    <s v=""/>
    <s v="301748232"/>
    <s v=""/>
    <s v="יאיר גרדין"/>
    <n v="527047.77"/>
    <d v="2022-12-19T00:00:00"/>
    <d v="2026-05-05T00:00:00"/>
    <n v="40"/>
    <n v="31"/>
    <n v="9"/>
    <n v="25"/>
    <n v="0.77500000000000002"/>
    <x v="0"/>
    <x v="1"/>
  </r>
  <r>
    <m/>
    <m/>
    <x v="2437"/>
    <x v="0"/>
    <s v="0800"/>
    <s v=""/>
    <d v="2022-12-29T00:00:00"/>
    <d v="2022-11-28T00:00:00"/>
    <d v="2025-12-31T00:00:00"/>
    <m/>
    <s v="40004241"/>
    <s v="גוינט ישראל )חל&quot;צ("/>
    <s v=""/>
    <s v="3"/>
    <n v="930000"/>
    <s v="ILS"/>
    <n v="930000"/>
    <n v="32.26"/>
    <n v="300000"/>
    <n v="300000"/>
    <n v="630000"/>
    <s v=""/>
    <x v="2193"/>
    <s v=""/>
    <n v="0"/>
    <s v="@FM@"/>
    <s v="07"/>
    <s v=""/>
    <s v="301748232"/>
    <s v=""/>
    <s v="ענבל גלון"/>
    <n v="630000"/>
    <d v="2022-11-28T00:00:00"/>
    <d v="2025-12-31T00:00:00"/>
    <n v="37"/>
    <n v="32"/>
    <n v="4"/>
    <n v="32.26"/>
    <n v="0.86486486486486491"/>
    <x v="0"/>
    <x v="1"/>
  </r>
  <r>
    <m/>
    <m/>
    <x v="2438"/>
    <x v="0"/>
    <s v="0800"/>
    <s v=""/>
    <d v="2022-12-29T00:00:00"/>
    <d v="2022-12-26T00:00:00"/>
    <d v="2025-12-25T00:00:00"/>
    <m/>
    <s v="41963629"/>
    <s v="דלויט ייעוץ וטכנולוגיות בע&quot;מ"/>
    <s v="514771427"/>
    <s v="3"/>
    <n v="1960041.81"/>
    <s v="ILS"/>
    <n v="1960041.81"/>
    <n v="56.8"/>
    <n v="1107371.55"/>
    <n v="1107371.52"/>
    <n v="849479.6"/>
    <s v=""/>
    <x v="2194"/>
    <s v=""/>
    <n v="0"/>
    <s v="@FM@"/>
    <s v="07"/>
    <s v=""/>
    <s v="301748232"/>
    <s v=""/>
    <s v="ברקת שמאי"/>
    <n v="849479.61"/>
    <d v="2022-12-26T00:00:00"/>
    <d v="2025-12-25T00:00:00"/>
    <n v="35"/>
    <n v="31"/>
    <n v="4"/>
    <n v="56.8"/>
    <n v="0.88571428571428568"/>
    <x v="1"/>
    <x v="1"/>
  </r>
  <r>
    <m/>
    <m/>
    <x v="2439"/>
    <x v="0"/>
    <s v="0800"/>
    <s v=""/>
    <d v="2022-12-29T00:00:00"/>
    <d v="2022-12-28T00:00:00"/>
    <d v="2023-12-31T00:00:00"/>
    <m/>
    <s v="41963629"/>
    <s v="דלויט ייעוץ וטכנולוגיות בע&quot;מ"/>
    <s v="514771427"/>
    <s v="3"/>
    <n v="275256.25"/>
    <s v="ILS"/>
    <n v="275256.25"/>
    <n v="89.09"/>
    <n v="244999.87"/>
    <n v="244999.87"/>
    <n v="30256.38"/>
    <s v=""/>
    <x v="2195"/>
    <s v=""/>
    <n v="0"/>
    <s v="@FM@"/>
    <s v="07"/>
    <s v=""/>
    <s v="301748232"/>
    <s v=""/>
    <s v="מירב ברהום"/>
    <n v="30256.38"/>
    <d v="2022-12-28T00:00:00"/>
    <d v="2023-12-31T00:00:00"/>
    <n v="12"/>
    <n v="31"/>
    <n v="-19"/>
    <n v="89.09"/>
    <n v="2.5833333333333335"/>
    <x v="1"/>
    <x v="1"/>
  </r>
  <r>
    <m/>
    <m/>
    <x v="2440"/>
    <x v="0"/>
    <s v="0800"/>
    <s v=""/>
    <d v="2022-12-29T00:00:00"/>
    <d v="2022-12-27T00:00:00"/>
    <d v="2024-12-31T00:00:00"/>
    <m/>
    <s v="42346875"/>
    <s v="זוויות דיאלוג חכם בע&quot;מ"/>
    <s v="516067071"/>
    <s v="3"/>
    <n v="425688.47"/>
    <s v="ILS"/>
    <n v="425688.47"/>
    <n v="95.13"/>
    <n v="402340.19"/>
    <n v="402342.71"/>
    <n v="20772.72"/>
    <s v=""/>
    <x v="2196"/>
    <s v=""/>
    <n v="0"/>
    <s v="@FM@"/>
    <s v="07"/>
    <s v=""/>
    <s v="301748232"/>
    <s v=""/>
    <s v="בת אל בן שושן כהן"/>
    <n v="20772.72"/>
    <d v="2022-12-27T00:00:00"/>
    <d v="2024-12-31T00:00:00"/>
    <n v="24"/>
    <n v="31"/>
    <n v="-7"/>
    <n v="95.13"/>
    <n v="1.2916666666666667"/>
    <x v="1"/>
    <x v="1"/>
  </r>
  <r>
    <m/>
    <m/>
    <x v="2441"/>
    <x v="1"/>
    <s v="0800"/>
    <s v=""/>
    <d v="2023-01-19T00:00:00"/>
    <d v="2023-02-01T00:00:00"/>
    <d v="2025-01-31T00:00:00"/>
    <m/>
    <s v="41533577"/>
    <s v="עמר שלום"/>
    <s v="058144700"/>
    <s v="3"/>
    <n v="1211791.8600000001"/>
    <s v="ILS"/>
    <n v="1211791.8600000001"/>
    <n v="84.88"/>
    <n v="1028599.94"/>
    <n v="1047643.13"/>
    <n v="183288.17"/>
    <s v=""/>
    <x v="2197"/>
    <s v="X"/>
    <n v="0"/>
    <s v="@FM@"/>
    <s v="79"/>
    <s v=""/>
    <s v="301748232"/>
    <s v="152,416.76"/>
    <s v="אירינה מרדכייבה"/>
    <n v="183283.39"/>
    <d v="2023-02-01T00:00:00"/>
    <d v="2025-01-31T00:00:00"/>
    <n v="23"/>
    <n v="30"/>
    <n v="-6"/>
    <n v="84.88"/>
    <n v="1.3043478260869565"/>
    <x v="1"/>
    <x v="1"/>
  </r>
  <r>
    <m/>
    <m/>
    <x v="2442"/>
    <x v="1"/>
    <s v="0800"/>
    <s v=""/>
    <d v="2023-01-19T00:00:00"/>
    <d v="2023-02-01T00:00:00"/>
    <d v="2025-01-31T00:00:00"/>
    <m/>
    <s v="42024225"/>
    <s v="עאמר עלי"/>
    <s v="057565087"/>
    <s v="3"/>
    <n v="1211791.8600000001"/>
    <s v="ILS"/>
    <n v="1211791.8600000001"/>
    <n v="91"/>
    <n v="1102681.73"/>
    <n v="1120289.3700000001"/>
    <n v="109129.71"/>
    <s v=""/>
    <x v="2197"/>
    <s v="X"/>
    <n v="0"/>
    <s v="@FM@"/>
    <s v="79"/>
    <s v=""/>
    <s v="301748232"/>
    <s v=" 88,721.07"/>
    <s v="אירינה מרדכייבה"/>
    <n v="109110.13"/>
    <d v="2023-02-01T00:00:00"/>
    <d v="2025-01-31T00:00:00"/>
    <n v="23"/>
    <n v="30"/>
    <n v="-6"/>
    <n v="91"/>
    <n v="1.3043478260869565"/>
    <x v="1"/>
    <x v="1"/>
  </r>
  <r>
    <m/>
    <m/>
    <x v="2443"/>
    <x v="0"/>
    <s v="0800"/>
    <s v=""/>
    <d v="2023-02-07T00:00:00"/>
    <d v="2023-02-02T00:00:00"/>
    <d v="2023-12-31T00:00:00"/>
    <m/>
    <s v="40009731"/>
    <s v="שימרון מולכו פרסקי ושו"/>
    <s v="557409349"/>
    <s v="3"/>
    <n v="100854.6"/>
    <s v="ILS"/>
    <n v="100854.6"/>
    <n v="34.799999999999997"/>
    <n v="35100"/>
    <n v="35100"/>
    <n v="65754.600000000006"/>
    <s v=""/>
    <x v="2198"/>
    <s v=""/>
    <n v="0"/>
    <s v="@FM@"/>
    <s v="23"/>
    <s v="57"/>
    <s v="301748232"/>
    <s v=" 55,470.00"/>
    <s v="עמיחי ציסמריו"/>
    <n v="65754.600000000006"/>
    <d v="2023-02-02T00:00:00"/>
    <d v="2023-12-31T00:00:00"/>
    <n v="10"/>
    <n v="30"/>
    <n v="-19"/>
    <n v="34.799999999999997"/>
    <n v="3"/>
    <x v="0"/>
    <x v="1"/>
  </r>
  <r>
    <m/>
    <m/>
    <x v="2444"/>
    <x v="0"/>
    <s v="0800"/>
    <s v=""/>
    <d v="2023-02-12T00:00:00"/>
    <d v="2023-02-12T00:00:00"/>
    <d v="2025-12-31T00:00:00"/>
    <m/>
    <s v="40415079"/>
    <s v="אלון משה"/>
    <s v="027750488"/>
    <s v="3"/>
    <n v="121467.07"/>
    <s v="ILS"/>
    <n v="121467.07"/>
    <n v="81.900000000000006"/>
    <n v="82237.08"/>
    <n v="86940.05"/>
    <n v="23962.23"/>
    <s v=""/>
    <x v="2199"/>
    <s v="X"/>
    <n v="0"/>
    <s v="@FM@"/>
    <s v="07"/>
    <s v=""/>
    <s v="301748232"/>
    <s v="  3,816.51"/>
    <s v="עדי קומרינר-פלד"/>
    <n v="21987.75"/>
    <d v="2023-02-12T00:00:00"/>
    <d v="2025-12-31T00:00:00"/>
    <n v="34"/>
    <n v="29"/>
    <n v="4"/>
    <n v="81.900000000000006"/>
    <n v="0.8529411764705882"/>
    <x v="1"/>
    <x v="1"/>
  </r>
  <r>
    <m/>
    <m/>
    <x v="2445"/>
    <x v="0"/>
    <s v="0800"/>
    <s v=""/>
    <d v="2023-02-12T00:00:00"/>
    <d v="2023-02-12T00:00:00"/>
    <d v="2025-12-31T00:00:00"/>
    <m/>
    <s v="41602405"/>
    <s v="פאוסט, קליין ושות'"/>
    <s v="558325502"/>
    <s v="3"/>
    <n v="122616.53"/>
    <s v="ILS"/>
    <n v="122616.53"/>
    <n v="64.84"/>
    <n v="84423.93"/>
    <n v="83447.460000000006"/>
    <n v="46986.62"/>
    <s v=""/>
    <x v="2200"/>
    <s v="X"/>
    <n v="0"/>
    <s v="@FM@"/>
    <s v="07"/>
    <s v=""/>
    <s v="301748232"/>
    <s v=" 32,014.91"/>
    <s v="עדי קומרינר-פלד"/>
    <n v="43114.91"/>
    <d v="2023-02-12T00:00:00"/>
    <d v="2025-12-31T00:00:00"/>
    <n v="34"/>
    <n v="29"/>
    <n v="4"/>
    <n v="64.84"/>
    <n v="0.8529411764705882"/>
    <x v="1"/>
    <x v="1"/>
  </r>
  <r>
    <m/>
    <m/>
    <x v="2446"/>
    <x v="0"/>
    <s v="0800"/>
    <s v=""/>
    <d v="2023-02-12T00:00:00"/>
    <d v="2023-02-12T00:00:00"/>
    <d v="2025-12-31T00:00:00"/>
    <m/>
    <s v="40492134"/>
    <s v="סאבא אמיר"/>
    <s v="033748898"/>
    <s v="3"/>
    <n v="109038.27"/>
    <s v="ILS"/>
    <n v="109038.27"/>
    <n v="49.55"/>
    <n v="54198"/>
    <n v="57230.49"/>
    <n v="59944.68"/>
    <s v=""/>
    <x v="2200"/>
    <s v="X"/>
    <n v="0"/>
    <s v="@FM@"/>
    <s v="07"/>
    <s v=""/>
    <s v="301748232"/>
    <s v=" 42,955.31"/>
    <s v="עדי קומרינר-פלד"/>
    <n v="55005.24"/>
    <d v="2023-02-12T00:00:00"/>
    <d v="2025-12-31T00:00:00"/>
    <n v="34"/>
    <n v="29"/>
    <n v="4"/>
    <n v="49.55"/>
    <n v="0.8529411764705882"/>
    <x v="0"/>
    <x v="1"/>
  </r>
  <r>
    <m/>
    <m/>
    <x v="2447"/>
    <x v="0"/>
    <s v="0800"/>
    <s v=""/>
    <d v="2023-02-12T00:00:00"/>
    <d v="2023-02-12T00:00:00"/>
    <d v="2025-12-31T00:00:00"/>
    <m/>
    <s v="42463178"/>
    <s v="דורון טיקוצקי נס"/>
    <s v="558396487"/>
    <s v="3"/>
    <n v="96238.81"/>
    <s v="ILS"/>
    <n v="96238.81"/>
    <n v="40.950000000000003"/>
    <n v="39817.5"/>
    <n v="41600.11"/>
    <n v="61935.59"/>
    <s v=""/>
    <x v="2200"/>
    <s v="X"/>
    <n v="0"/>
    <s v="@FM@"/>
    <s v="07"/>
    <s v=""/>
    <s v="301748232"/>
    <s v=" 44,558.31"/>
    <s v="עדי קומרינר-פלד"/>
    <n v="56832.09"/>
    <d v="2023-02-12T00:00:00"/>
    <d v="2025-12-31T00:00:00"/>
    <n v="34"/>
    <n v="29"/>
    <n v="4"/>
    <n v="40.950000000000003"/>
    <n v="0.8529411764705882"/>
    <x v="0"/>
    <x v="1"/>
  </r>
  <r>
    <m/>
    <m/>
    <x v="2448"/>
    <x v="0"/>
    <s v="0800"/>
    <s v=""/>
    <d v="2023-02-12T00:00:00"/>
    <d v="2023-02-12T00:00:00"/>
    <d v="2025-12-31T00:00:00"/>
    <m/>
    <s v="41508200"/>
    <s v="אברך אליעזר"/>
    <s v="310549829"/>
    <s v="3"/>
    <n v="116716.53"/>
    <s v="ILS"/>
    <n v="116716.53"/>
    <n v="58.96"/>
    <n v="83178"/>
    <n v="72725.600000000006"/>
    <n v="52198.96"/>
    <s v=""/>
    <x v="2201"/>
    <s v="X"/>
    <n v="0"/>
    <s v="@FM@"/>
    <s v="07"/>
    <s v=""/>
    <s v="301748232"/>
    <s v=" 28,212.31"/>
    <s v="עדי קומרינר-פלד"/>
    <n v="47897.77"/>
    <d v="2023-02-12T00:00:00"/>
    <d v="2025-12-31T00:00:00"/>
    <n v="34"/>
    <n v="29"/>
    <n v="4"/>
    <n v="58.96"/>
    <n v="0.8529411764705882"/>
    <x v="1"/>
    <x v="1"/>
  </r>
  <r>
    <m/>
    <m/>
    <x v="2449"/>
    <x v="0"/>
    <s v="0800"/>
    <s v=""/>
    <d v="2023-02-12T00:00:00"/>
    <d v="2023-02-12T00:00:00"/>
    <d v="2025-12-31T00:00:00"/>
    <m/>
    <s v="42463167"/>
    <s v="מסד ניצן"/>
    <s v="061264537"/>
    <s v="3"/>
    <n v="115717.07"/>
    <s v="ILS"/>
    <n v="115717.07"/>
    <n v="53.22"/>
    <n v="61778.5"/>
    <n v="64971.86"/>
    <n v="58989.81"/>
    <s v=""/>
    <x v="2200"/>
    <s v="X"/>
    <n v="0"/>
    <s v="@FM@"/>
    <s v="07"/>
    <s v=""/>
    <s v="301748232"/>
    <s v=" 33,765.31"/>
    <s v="עדי קומרינר-פלד"/>
    <n v="54129.05"/>
    <d v="2023-02-12T00:00:00"/>
    <d v="2025-12-31T00:00:00"/>
    <n v="34"/>
    <n v="29"/>
    <n v="4"/>
    <n v="53.22"/>
    <n v="0.8529411764705882"/>
    <x v="1"/>
    <x v="1"/>
  </r>
  <r>
    <m/>
    <m/>
    <x v="2450"/>
    <x v="0"/>
    <s v="0800"/>
    <s v=""/>
    <d v="2023-02-13T00:00:00"/>
    <d v="2023-02-12T00:00:00"/>
    <d v="2025-12-31T00:00:00"/>
    <m/>
    <s v="42463177"/>
    <s v="שרעבי איתן"/>
    <s v="028659167"/>
    <s v="3"/>
    <n v="35138.410000000003"/>
    <s v="ILS"/>
    <n v="35138.410000000003"/>
    <n v="30.61"/>
    <n v="10822.5"/>
    <n v="11119.86"/>
    <n v="26570.36"/>
    <s v=""/>
    <x v="2200"/>
    <s v="X"/>
    <n v="0"/>
    <s v="@FM@"/>
    <s v="07"/>
    <s v=""/>
    <s v="301748232"/>
    <s v=" 20,528.31"/>
    <s v=""/>
    <n v="24380.959999999999"/>
    <d v="2023-02-12T00:00:00"/>
    <d v="2025-12-31T00:00:00"/>
    <n v="34"/>
    <n v="29"/>
    <n v="4"/>
    <n v="30.61"/>
    <n v="0.8529411764705882"/>
    <x v="0"/>
    <x v="1"/>
  </r>
  <r>
    <m/>
    <m/>
    <x v="2451"/>
    <x v="0"/>
    <s v="0800"/>
    <s v=""/>
    <d v="2023-02-13T00:00:00"/>
    <d v="2023-02-12T00:00:00"/>
    <d v="2025-12-31T00:00:00"/>
    <m/>
    <s v="42463166"/>
    <s v="הרץ אביעד אהרן"/>
    <s v="036382612"/>
    <s v="3"/>
    <n v="14436.85"/>
    <s v="ILS"/>
    <n v="14436.85"/>
    <n v="0"/>
    <n v="0"/>
    <n v="0"/>
    <n v="15733.28"/>
    <s v=""/>
    <x v="2200"/>
    <s v="X"/>
    <n v="0"/>
    <s v="@FM@"/>
    <s v="07"/>
    <s v=""/>
    <s v="301748232"/>
    <s v=" 12,234.61"/>
    <s v="עדי קומרינר-פלד"/>
    <n v="14436.85"/>
    <d v="2023-02-12T00:00:00"/>
    <d v="2025-12-31T00:00:00"/>
    <n v="34"/>
    <n v="29"/>
    <n v="4"/>
    <n v="0"/>
    <n v="0.8529411764705882"/>
    <x v="0"/>
    <x v="1"/>
  </r>
  <r>
    <m/>
    <m/>
    <x v="2452"/>
    <x v="1"/>
    <s v="0800"/>
    <s v=""/>
    <d v="2023-02-20T00:00:00"/>
    <d v="2023-01-01T00:00:00"/>
    <d v="2024-12-31T00:00:00"/>
    <m/>
    <s v="40170081"/>
    <s v="רוזנבלום - הולצמן,רוח'"/>
    <s v="557277605"/>
    <s v="3"/>
    <n v="331516.3"/>
    <s v="ILS"/>
    <n v="331516.3"/>
    <n v="81.13"/>
    <n v="270983.95"/>
    <n v="293058.65000000002"/>
    <n v="69244.23"/>
    <s v=""/>
    <x v="2202"/>
    <s v="X"/>
    <n v="0"/>
    <s v="@FM@"/>
    <s v="07"/>
    <s v=""/>
    <s v="301748232"/>
    <s v=" 50,154.51"/>
    <s v="רונן צור"/>
    <n v="62550.62"/>
    <d v="2023-01-01T00:00:00"/>
    <d v="2024-12-31T00:00:00"/>
    <n v="23"/>
    <n v="31"/>
    <n v="-7"/>
    <n v="81.13"/>
    <n v="1.3478260869565217"/>
    <x v="1"/>
    <x v="1"/>
  </r>
  <r>
    <m/>
    <m/>
    <x v="2453"/>
    <x v="1"/>
    <s v="0800"/>
    <s v=""/>
    <d v="2023-02-21T00:00:00"/>
    <d v="2023-01-01T00:00:00"/>
    <d v="2025-06-30T00:00:00"/>
    <m/>
    <s v="40496030"/>
    <s v="שמידט בן צבי פרלשטיין ושות' - רואי"/>
    <s v="540235512"/>
    <s v="3"/>
    <n v="507966.7"/>
    <s v="ILS"/>
    <n v="507966.7"/>
    <n v="69.540000000000006"/>
    <n v="356266.42"/>
    <n v="383393.56"/>
    <n v="171282.41"/>
    <s v=""/>
    <x v="2184"/>
    <s v="X"/>
    <n v="0"/>
    <s v="@FM@"/>
    <s v="07"/>
    <s v=""/>
    <s v="301748232"/>
    <s v="126,290.34"/>
    <s v="רונן צור"/>
    <n v="154725.10999999999"/>
    <d v="2023-01-01T00:00:00"/>
    <d v="2025-06-30T00:00:00"/>
    <n v="29"/>
    <n v="31"/>
    <n v="-1"/>
    <n v="69.540000000000006"/>
    <n v="1.0689655172413792"/>
    <x v="1"/>
    <x v="1"/>
  </r>
  <r>
    <m/>
    <m/>
    <x v="2454"/>
    <x v="1"/>
    <s v="0800"/>
    <s v=""/>
    <d v="2023-02-26T00:00:00"/>
    <d v="2023-01-01T00:00:00"/>
    <d v="2025-06-30T00:00:00"/>
    <m/>
    <s v="40001633"/>
    <s v="קדמי אלחנתי- רואי חשבו"/>
    <s v="557428612"/>
    <s v="3"/>
    <n v="832771.08"/>
    <s v="ILS"/>
    <n v="832771.08"/>
    <n v="67.34"/>
    <n v="575339.87"/>
    <n v="595735.18000000005"/>
    <n v="301108.39"/>
    <s v=""/>
    <x v="2184"/>
    <s v="X"/>
    <n v="0"/>
    <s v="@FM@"/>
    <s v="07"/>
    <s v=""/>
    <s v="301748232"/>
    <s v="214,361.00"/>
    <s v="רונן צור"/>
    <n v="272001.24"/>
    <d v="2023-01-01T00:00:00"/>
    <d v="2025-06-30T00:00:00"/>
    <n v="29"/>
    <n v="31"/>
    <n v="-1"/>
    <n v="67.34"/>
    <n v="1.0689655172413792"/>
    <x v="1"/>
    <x v="1"/>
  </r>
  <r>
    <m/>
    <m/>
    <x v="2455"/>
    <x v="1"/>
    <s v="0800"/>
    <s v=""/>
    <d v="2023-03-01T00:00:00"/>
    <d v="2023-01-01T00:00:00"/>
    <d v="2025-06-30T00:00:00"/>
    <m/>
    <s v="40292537"/>
    <s v="גזית, בן-גל ושות' - רואי חשבון"/>
    <s v="514092642"/>
    <s v="1"/>
    <n v="413905.83"/>
    <s v="ILS"/>
    <n v="413905.83"/>
    <n v="37.5"/>
    <n v="155744.78"/>
    <n v="168283.44"/>
    <n v="286376.83"/>
    <s v=""/>
    <x v="2203"/>
    <s v="X"/>
    <n v="0"/>
    <s v="@FM@"/>
    <s v="07"/>
    <s v=""/>
    <s v="301748232"/>
    <s v="217,652.45"/>
    <s v="רונן צור"/>
    <n v="258693.73"/>
    <d v="2023-01-01T00:00:00"/>
    <d v="2025-06-30T00:00:00"/>
    <n v="29"/>
    <n v="31"/>
    <n v="-1"/>
    <n v="37.5"/>
    <n v="1.0689655172413792"/>
    <x v="0"/>
    <x v="1"/>
  </r>
  <r>
    <m/>
    <m/>
    <x v="2456"/>
    <x v="1"/>
    <s v="0800"/>
    <s v=""/>
    <d v="2023-03-22T00:00:00"/>
    <d v="2013-03-01T00:00:00"/>
    <d v="2024-08-31T00:00:00"/>
    <m/>
    <s v="41470933"/>
    <s v="פרונטו - ייעוץ בטחוני בע&quot;מ"/>
    <s v="515446649"/>
    <s v="3"/>
    <n v="260355"/>
    <s v="ILS"/>
    <n v="260355"/>
    <n v="97.35"/>
    <n v="257692.5"/>
    <n v="282862.27"/>
    <n v="2043.33"/>
    <s v=""/>
    <x v="2204"/>
    <s v="X"/>
    <n v="0"/>
    <s v="@FM@"/>
    <s v="95"/>
    <s v=""/>
    <s v="301748232"/>
    <s v=""/>
    <s v="שני שחר"/>
    <n v="1770"/>
    <d v="2013-03-01T00:00:00"/>
    <d v="2024-08-31T00:00:00"/>
    <n v="137"/>
    <n v="149"/>
    <n v="-11"/>
    <n v="97.35"/>
    <n v="1.0875912408759123"/>
    <x v="1"/>
    <x v="1"/>
  </r>
  <r>
    <m/>
    <m/>
    <x v="2457"/>
    <x v="1"/>
    <s v="0800"/>
    <s v=""/>
    <d v="2023-03-26T00:00:00"/>
    <d v="2020-03-01T00:00:00"/>
    <d v="2024-08-31T00:00:00"/>
    <m/>
    <s v="40364249"/>
    <s v="רוטמן ליאוניד"/>
    <s v="014546097"/>
    <s v="3"/>
    <n v="293067.5"/>
    <s v="ILS"/>
    <n v="293067.5"/>
    <n v="62.68"/>
    <n v="166783.5"/>
    <n v="183401.8"/>
    <n v="4291"/>
    <s v=""/>
    <x v="2205"/>
    <s v="X"/>
    <n v="0"/>
    <s v="@FM@"/>
    <s v="95"/>
    <s v=""/>
    <s v="301748232"/>
    <s v=""/>
    <s v="שני שחר"/>
    <n v="3717"/>
    <d v="2020-03-01T00:00:00"/>
    <d v="2024-08-31T00:00:00"/>
    <n v="53"/>
    <n v="65"/>
    <n v="-11"/>
    <n v="62.68"/>
    <n v="1.2264150943396226"/>
    <x v="1"/>
    <x v="1"/>
  </r>
  <r>
    <m/>
    <m/>
    <x v="2458"/>
    <x v="1"/>
    <s v="0800"/>
    <s v=""/>
    <d v="2023-03-26T00:00:00"/>
    <d v="2020-03-01T00:00:00"/>
    <d v="2024-03-13T00:00:00"/>
    <m/>
    <s v="40006727"/>
    <s v="שביט גילאון"/>
    <s v="054960711"/>
    <s v="3"/>
    <n v="236043"/>
    <s v="ILS"/>
    <n v="236043"/>
    <n v="58.91"/>
    <n v="139396.75"/>
    <n v="151346.6"/>
    <n v="22493.71"/>
    <s v=""/>
    <x v="2206"/>
    <s v="X"/>
    <n v="0"/>
    <s v="@FM@"/>
    <s v="95"/>
    <s v=""/>
    <s v="301748232"/>
    <s v=""/>
    <s v="שני שחר"/>
    <n v="19484.75"/>
    <d v="2020-03-01T00:00:00"/>
    <d v="2024-03-13T00:00:00"/>
    <n v="48"/>
    <n v="65"/>
    <n v="-16"/>
    <n v="58.91"/>
    <n v="1.3541666666666667"/>
    <x v="1"/>
    <x v="1"/>
  </r>
  <r>
    <m/>
    <m/>
    <x v="2459"/>
    <x v="1"/>
    <s v="0800"/>
    <s v=""/>
    <d v="2023-03-29T00:00:00"/>
    <d v="2023-01-01T00:00:00"/>
    <d v="2026-06-30T00:00:00"/>
    <m/>
    <s v="40012342"/>
    <s v="יהודיוף אברהם עצמון"/>
    <s v="000294215"/>
    <s v="1"/>
    <n v="413306.09"/>
    <s v="ILS"/>
    <n v="413306.09"/>
    <n v="43.83"/>
    <n v="185046.39"/>
    <n v="200524.08"/>
    <n v="257010.36"/>
    <s v=""/>
    <x v="2207"/>
    <s v="X"/>
    <n v="0"/>
    <s v="@FM@"/>
    <s v="07"/>
    <s v=""/>
    <s v="301748232"/>
    <s v="192,666.47"/>
    <s v="רונן צור"/>
    <n v="232166.02"/>
    <d v="2023-01-01T00:00:00"/>
    <d v="2026-06-30T00:00:00"/>
    <n v="41"/>
    <n v="31"/>
    <n v="10"/>
    <n v="43.83"/>
    <n v="0.75609756097560976"/>
    <x v="0"/>
    <x v="1"/>
  </r>
  <r>
    <m/>
    <m/>
    <x v="2460"/>
    <x v="1"/>
    <s v="0800"/>
    <s v=""/>
    <d v="2023-04-30T00:00:00"/>
    <d v="2023-06-22T00:00:00"/>
    <d v="2026-06-21T00:00:00"/>
    <m/>
    <s v="40397465"/>
    <s v="אמירים המרכז הרב-תחומי לאבחון, לטיפ"/>
    <s v="513377168"/>
    <s v="3"/>
    <n v="171804.48"/>
    <s v="ILS"/>
    <n v="171804.48"/>
    <n v="70.81"/>
    <n v="125966.59"/>
    <n v="121348.72"/>
    <n v="23260.16"/>
    <s v=""/>
    <x v="2208"/>
    <s v=""/>
    <n v="0"/>
    <s v="@FM@"/>
    <s v="01"/>
    <s v=""/>
    <s v="301748232"/>
    <s v=""/>
    <s v="לימור ניזרי"/>
    <n v="23260.16"/>
    <d v="2023-06-22T00:00:00"/>
    <d v="2026-06-21T00:00:00"/>
    <n v="35"/>
    <n v="25"/>
    <n v="10"/>
    <n v="70.81"/>
    <n v="0.7142857142857143"/>
    <x v="1"/>
    <x v="1"/>
  </r>
  <r>
    <m/>
    <m/>
    <x v="2461"/>
    <x v="1"/>
    <s v="0800"/>
    <s v=""/>
    <d v="2023-05-18T00:00:00"/>
    <d v="2023-03-27T00:00:00"/>
    <d v="2026-03-26T00:00:00"/>
    <m/>
    <s v="40573475"/>
    <s v="גישס שפיר עדי"/>
    <s v="022561633"/>
    <s v="3"/>
    <n v="2.36"/>
    <s v="ILS"/>
    <n v="2.36"/>
    <n v="0"/>
    <n v="0"/>
    <n v="0"/>
    <n v="2.36"/>
    <s v=""/>
    <x v="2209"/>
    <s v=""/>
    <n v="0"/>
    <s v="@FM@"/>
    <s v="01"/>
    <s v=""/>
    <s v="301748232"/>
    <s v=""/>
    <s v="שירן מנזור"/>
    <n v="2.36"/>
    <d v="2023-03-27T00:00:00"/>
    <d v="2026-03-26T00:00:00"/>
    <n v="35"/>
    <n v="28"/>
    <n v="7"/>
    <n v="0"/>
    <n v="0.8"/>
    <x v="0"/>
    <x v="1"/>
  </r>
  <r>
    <m/>
    <m/>
    <x v="2462"/>
    <x v="0"/>
    <s v="0800"/>
    <s v=""/>
    <d v="2023-06-11T00:00:00"/>
    <d v="2023-02-27T00:00:00"/>
    <d v="2024-02-26T00:00:00"/>
    <m/>
    <s v="41373412"/>
    <s v="שגיא הדס"/>
    <s v="028545465"/>
    <s v="3"/>
    <n v="57497.86"/>
    <s v="ILS"/>
    <n v="57497.86"/>
    <n v="25.15"/>
    <n v="14462.64"/>
    <n v="14462.64"/>
    <n v="43035.22"/>
    <s v=""/>
    <x v="2210"/>
    <s v=""/>
    <n v="0"/>
    <s v="@FM@"/>
    <s v="23"/>
    <s v="57"/>
    <s v="301748232"/>
    <s v=" 36,365.77"/>
    <s v="הדסה אחיטוב"/>
    <n v="43035.22"/>
    <d v="2023-02-27T00:00:00"/>
    <d v="2024-02-26T00:00:00"/>
    <n v="11"/>
    <n v="29"/>
    <n v="-17"/>
    <n v="25.15"/>
    <n v="2.6363636363636362"/>
    <x v="0"/>
    <x v="1"/>
  </r>
  <r>
    <m/>
    <m/>
    <x v="2463"/>
    <x v="0"/>
    <s v="0800"/>
    <s v=""/>
    <d v="2023-06-14T00:00:00"/>
    <m/>
    <m/>
    <m/>
    <s v="41915625"/>
    <s v="לייזר מכוני העתקות בע&quot;מ"/>
    <s v="514864370"/>
    <s v="3"/>
    <n v="132.16"/>
    <s v="ILS"/>
    <n v="132.16"/>
    <n v="0"/>
    <n v="0"/>
    <n v="0"/>
    <n v="132.16"/>
    <s v=""/>
    <x v="2211"/>
    <s v=""/>
    <n v="0"/>
    <s v="@FM@"/>
    <s v="23"/>
    <s v="57"/>
    <s v="301748232"/>
    <s v=""/>
    <s v=""/>
    <n v="132.16"/>
    <d v="2023-06-14T00:00:00"/>
    <d v="2025-12-31T00:00:00"/>
    <n v="30"/>
    <n v="25"/>
    <n v="4"/>
    <n v="0"/>
    <n v="0.83333333333333337"/>
    <x v="0"/>
    <x v="1"/>
  </r>
  <r>
    <m/>
    <m/>
    <x v="2464"/>
    <x v="0"/>
    <s v="0800"/>
    <s v=""/>
    <d v="2023-06-26T00:00:00"/>
    <d v="2021-01-12T00:00:00"/>
    <d v="2025-12-31T00:00:00"/>
    <m/>
    <s v="40005741"/>
    <s v="מ. פירון ושות' , עורכי דין"/>
    <s v="540038122"/>
    <s v="3"/>
    <n v="692385"/>
    <s v="ILS"/>
    <n v="692385"/>
    <n v="76.849999999999994"/>
    <n v="532097.15"/>
    <n v="532097.14"/>
    <n v="160287.85"/>
    <s v=""/>
    <x v="2212"/>
    <s v=""/>
    <n v="0"/>
    <s v="@FM@"/>
    <s v="79"/>
    <s v=""/>
    <s v="301748232"/>
    <s v="132,604.44"/>
    <s v="הדסה אחיטוב"/>
    <n v="160287.85"/>
    <d v="2021-01-12T00:00:00"/>
    <d v="2025-12-31T00:00:00"/>
    <n v="59"/>
    <n v="54"/>
    <n v="4"/>
    <n v="76.849999999999994"/>
    <n v="0.9152542372881356"/>
    <x v="1"/>
    <x v="1"/>
  </r>
  <r>
    <m/>
    <m/>
    <x v="2465"/>
    <x v="0"/>
    <s v="0800"/>
    <s v=""/>
    <d v="2023-08-01T00:00:00"/>
    <d v="2023-07-10T00:00:00"/>
    <d v="2025-12-31T00:00:00"/>
    <m/>
    <s v="40004208"/>
    <s v="אמן - ארגון ומדעי נהול יועצים בעמ"/>
    <s v="510534548"/>
    <s v="3"/>
    <n v="224548.51"/>
    <s v="ILS"/>
    <n v="224548.51"/>
    <n v="84.9"/>
    <n v="189504.12"/>
    <n v="189249.84"/>
    <n v="33937.57"/>
    <s v=""/>
    <x v="2213"/>
    <s v=""/>
    <n v="0"/>
    <s v="@FM@"/>
    <s v="07"/>
    <s v=""/>
    <s v="301748232"/>
    <s v=""/>
    <s v="שירן מזרחי"/>
    <n v="33937.58"/>
    <d v="2023-07-10T00:00:00"/>
    <d v="2025-12-31T00:00:00"/>
    <n v="29"/>
    <n v="24"/>
    <n v="4"/>
    <n v="84.9"/>
    <n v="0.82758620689655171"/>
    <x v="1"/>
    <x v="1"/>
  </r>
  <r>
    <m/>
    <m/>
    <x v="2466"/>
    <x v="0"/>
    <s v="0800"/>
    <s v=""/>
    <d v="2023-08-09T00:00:00"/>
    <d v="2023-07-23T00:00:00"/>
    <d v="2026-03-31T00:00:00"/>
    <m/>
    <s v="40521394"/>
    <s v="מ.נ.ש יעוץ בע&quot;מ"/>
    <s v="514385293"/>
    <s v="3"/>
    <n v="2624830.56"/>
    <s v="ILS"/>
    <n v="2624830.56"/>
    <n v="48.96"/>
    <n v="1282153.98"/>
    <n v="1281769.3600000001"/>
    <n v="1342676.58"/>
    <s v=""/>
    <x v="2214"/>
    <s v=""/>
    <n v="0"/>
    <s v="@FM@"/>
    <s v="07"/>
    <s v=""/>
    <s v="301748232"/>
    <s v=""/>
    <s v="דניאלה יפת"/>
    <n v="1342676.58"/>
    <d v="2023-07-23T00:00:00"/>
    <d v="2026-03-31T00:00:00"/>
    <n v="32"/>
    <n v="24"/>
    <n v="7"/>
    <n v="48.96"/>
    <n v="0.75"/>
    <x v="1"/>
    <x v="1"/>
  </r>
  <r>
    <m/>
    <m/>
    <x v="2467"/>
    <x v="2"/>
    <s v="0800"/>
    <s v=""/>
    <d v="2023-08-09T00:00:00"/>
    <d v="2023-06-12T00:00:00"/>
    <d v="2024-12-31T00:00:00"/>
    <m/>
    <s v="41609442"/>
    <s v="בן שאול עמוס"/>
    <s v="058397043"/>
    <s v="3"/>
    <n v="117566.26"/>
    <s v="ILS"/>
    <n v="117566.26"/>
    <n v="99.33"/>
    <n v="116844.55"/>
    <n v="116780.83"/>
    <n v="785.46"/>
    <s v=""/>
    <x v="2215"/>
    <s v="X"/>
    <n v="0"/>
    <s v="@FM@"/>
    <s v="23"/>
    <s v="57"/>
    <s v="301748232"/>
    <s v="294.45"/>
    <s v="איתמר אביעד"/>
    <n v="785.46"/>
    <d v="2023-06-12T00:00:00"/>
    <d v="2024-12-31T00:00:00"/>
    <n v="18"/>
    <n v="25"/>
    <n v="-7"/>
    <n v="99.33"/>
    <n v="1.3888888888888888"/>
    <x v="1"/>
    <x v="1"/>
  </r>
  <r>
    <m/>
    <m/>
    <x v="2468"/>
    <x v="0"/>
    <s v="0800"/>
    <s v=""/>
    <d v="2023-08-20T00:00:00"/>
    <d v="2023-06-20T00:00:00"/>
    <d v="2024-12-11T00:00:00"/>
    <m/>
    <s v="41963629"/>
    <s v="דלויט ייעוץ וטכנולוגיות בע&quot;מ"/>
    <s v="514771427"/>
    <s v="3"/>
    <n v="282051.18"/>
    <s v="ILS"/>
    <n v="282051.18"/>
    <n v="32.86"/>
    <n v="91999.96"/>
    <n v="91999.95"/>
    <n v="189606.78"/>
    <s v=""/>
    <x v="2216"/>
    <s v=""/>
    <n v="0"/>
    <s v="@FM@"/>
    <s v="07"/>
    <s v=""/>
    <s v="301748232"/>
    <s v=""/>
    <s v="ענבל גלון"/>
    <n v="189606.78"/>
    <d v="2023-06-20T00:00:00"/>
    <d v="2024-12-11T00:00:00"/>
    <n v="17"/>
    <n v="25"/>
    <n v="-7"/>
    <n v="32.86"/>
    <n v="1.4705882352941178"/>
    <x v="0"/>
    <x v="1"/>
  </r>
  <r>
    <m/>
    <m/>
    <x v="2469"/>
    <x v="0"/>
    <s v="0800"/>
    <s v=""/>
    <d v="2023-09-10T00:00:00"/>
    <d v="2023-09-10T00:00:00"/>
    <d v="2024-12-31T00:00:00"/>
    <m/>
    <s v="41489167"/>
    <s v="רוני גוילי בע&quot;מ"/>
    <s v="515509099"/>
    <s v="3"/>
    <n v="4941.84"/>
    <s v="ILS"/>
    <n v="4941.84"/>
    <n v="0"/>
    <n v="0"/>
    <n v="0"/>
    <n v="4941.84"/>
    <s v=""/>
    <x v="1825"/>
    <s v=""/>
    <n v="0"/>
    <s v="@FM@"/>
    <s v="07"/>
    <s v=""/>
    <s v="301748232"/>
    <s v="  4,188.00"/>
    <s v="רונן צור"/>
    <n v="4941.84"/>
    <d v="2023-09-10T00:00:00"/>
    <d v="2024-12-31T00:00:00"/>
    <n v="15"/>
    <n v="22"/>
    <n v="-7"/>
    <n v="0"/>
    <n v="1.4666666666666666"/>
    <x v="0"/>
    <x v="1"/>
  </r>
  <r>
    <m/>
    <m/>
    <x v="2470"/>
    <x v="0"/>
    <s v="0800"/>
    <s v=""/>
    <d v="2023-09-11T00:00:00"/>
    <m/>
    <m/>
    <m/>
    <s v="41915625"/>
    <s v="לייזר מכוני העתקות בע&quot;מ"/>
    <s v="514864370"/>
    <s v="3"/>
    <n v="146.32"/>
    <s v="ILS"/>
    <n v="146.32"/>
    <n v="0"/>
    <n v="0"/>
    <n v="0"/>
    <n v="146.32"/>
    <s v=""/>
    <x v="2217"/>
    <s v=""/>
    <n v="0"/>
    <s v="@FM@"/>
    <s v="23"/>
    <s v="57"/>
    <s v="301748232"/>
    <s v=""/>
    <s v=""/>
    <n v="146.32"/>
    <d v="2023-09-11T00:00:00"/>
    <d v="2025-12-31T00:00:00"/>
    <n v="27"/>
    <n v="22"/>
    <n v="4"/>
    <n v="0"/>
    <n v="0.81481481481481477"/>
    <x v="0"/>
    <x v="1"/>
  </r>
  <r>
    <m/>
    <m/>
    <x v="2471"/>
    <x v="1"/>
    <s v="0800"/>
    <s v=""/>
    <d v="2023-09-12T00:00:00"/>
    <d v="2023-09-10T00:00:00"/>
    <d v="2026-03-31T00:00:00"/>
    <m/>
    <s v="42316221"/>
    <s v="הכהן אסנת"/>
    <s v="033302852"/>
    <s v="3"/>
    <n v="269323.2"/>
    <s v="ILS"/>
    <n v="269323.2"/>
    <n v="37.68"/>
    <n v="121001.43"/>
    <n v="101475.5"/>
    <n v="167847.7"/>
    <s v=""/>
    <x v="2218"/>
    <s v="X"/>
    <n v="0"/>
    <s v="@FM@"/>
    <s v="79"/>
    <s v=""/>
    <s v="301748232"/>
    <s v="124,961.40"/>
    <s v="נסים גרידי"/>
    <n v="167847.7"/>
    <d v="2023-09-10T00:00:00"/>
    <d v="2026-03-31T00:00:00"/>
    <n v="30"/>
    <n v="22"/>
    <n v="7"/>
    <n v="37.68"/>
    <n v="0.73333333333333328"/>
    <x v="1"/>
    <x v="1"/>
  </r>
  <r>
    <m/>
    <m/>
    <x v="2472"/>
    <x v="1"/>
    <s v="0800"/>
    <s v=""/>
    <d v="2023-09-13T00:00:00"/>
    <d v="2023-09-10T00:00:00"/>
    <d v="2026-03-31T00:00:00"/>
    <m/>
    <s v="42450698"/>
    <s v="וינברג הראל"/>
    <s v="040486458"/>
    <s v="3"/>
    <n v="420480.85"/>
    <s v="ILS"/>
    <n v="420480.85"/>
    <n v="88.08"/>
    <n v="370995.57"/>
    <n v="370376.47"/>
    <n v="50104.38"/>
    <s v=""/>
    <x v="2219"/>
    <s v="X"/>
    <n v="0"/>
    <s v="@FM@"/>
    <s v="79"/>
    <s v=""/>
    <s v="301748232"/>
    <s v=" 40,084.65"/>
    <s v="נסים גרידי"/>
    <n v="50104.38"/>
    <d v="2023-09-10T00:00:00"/>
    <d v="2026-03-31T00:00:00"/>
    <n v="30"/>
    <n v="22"/>
    <n v="7"/>
    <n v="88.08"/>
    <n v="0.73333333333333328"/>
    <x v="1"/>
    <x v="1"/>
  </r>
  <r>
    <m/>
    <m/>
    <x v="2473"/>
    <x v="1"/>
    <s v="0800"/>
    <s v=""/>
    <d v="2023-09-19T00:00:00"/>
    <d v="2023-09-10T00:00:00"/>
    <d v="2024-09-09T00:00:00"/>
    <m/>
    <s v="42364790"/>
    <s v="קונפורטי גיא"/>
    <s v="066533175"/>
    <s v="3"/>
    <n v="269323.2"/>
    <s v="ILS"/>
    <n v="269323.2"/>
    <n v="0"/>
    <n v="0"/>
    <n v="0"/>
    <n v="269323.2"/>
    <s v=""/>
    <x v="2219"/>
    <s v="X"/>
    <n v="0"/>
    <s v="@FM@"/>
    <s v="79"/>
    <s v=""/>
    <s v="301748232"/>
    <s v="228,240.00"/>
    <s v="אביה וייס"/>
    <n v="269323.2"/>
    <d v="2023-09-10T00:00:00"/>
    <d v="2024-09-09T00:00:00"/>
    <n v="11"/>
    <n v="22"/>
    <n v="-10"/>
    <n v="0"/>
    <n v="2"/>
    <x v="0"/>
    <x v="1"/>
  </r>
  <r>
    <m/>
    <m/>
    <x v="2474"/>
    <x v="1"/>
    <s v="0800"/>
    <s v=""/>
    <d v="2023-11-16T00:00:00"/>
    <d v="2023-10-04T00:00:00"/>
    <d v="2025-12-31T00:00:00"/>
    <m/>
    <s v="40166638"/>
    <s v="ליפא מאיר ושות,עו&quot;ד"/>
    <s v="540170743"/>
    <s v="3"/>
    <n v="147150"/>
    <s v="ILS"/>
    <n v="147150"/>
    <n v="92"/>
    <n v="135350"/>
    <n v="135350"/>
    <n v="11800"/>
    <s v=""/>
    <x v="2157"/>
    <s v=""/>
    <n v="0"/>
    <s v="@FM@"/>
    <s v="23"/>
    <s v="06"/>
    <s v="301748232"/>
    <s v=""/>
    <s v="עמיחי ציסמריו"/>
    <n v="11800"/>
    <d v="2023-10-04T00:00:00"/>
    <d v="2025-12-31T00:00:00"/>
    <n v="26"/>
    <n v="22"/>
    <n v="4"/>
    <n v="92"/>
    <n v="0.84615384615384615"/>
    <x v="1"/>
    <x v="1"/>
  </r>
  <r>
    <m/>
    <m/>
    <x v="2475"/>
    <x v="0"/>
    <s v="0800"/>
    <s v=""/>
    <d v="2023-11-26T00:00:00"/>
    <d v="2023-11-14T00:00:00"/>
    <d v="2025-05-31T00:00:00"/>
    <m/>
    <s v="50004882"/>
    <s v="EDWARD NATHAN SONNENBERGS INC"/>
    <s v=""/>
    <s v="2"/>
    <n v="1150000"/>
    <s v="ZAR"/>
    <n v="227700"/>
    <n v="0"/>
    <n v="0"/>
    <n v="0"/>
    <n v="227700"/>
    <s v=""/>
    <x v="2149"/>
    <s v=""/>
    <n v="0"/>
    <s v="@FM@"/>
    <s v="79"/>
    <s v=""/>
    <s v="301748232"/>
    <s v="  1,150,000.00"/>
    <s v=""/>
    <n v="227700"/>
    <d v="2023-11-14T00:00:00"/>
    <d v="2025-05-31T00:00:00"/>
    <n v="18"/>
    <n v="20"/>
    <n v="-2"/>
    <n v="0"/>
    <n v="1.1111111111111112"/>
    <x v="0"/>
    <x v="1"/>
  </r>
  <r>
    <m/>
    <m/>
    <x v="2476"/>
    <x v="1"/>
    <s v="0800"/>
    <s v=""/>
    <d v="2023-12-05T00:00:00"/>
    <d v="2023-12-01T00:00:00"/>
    <d v="2025-10-31T00:00:00"/>
    <m/>
    <s v="42515576"/>
    <s v="אשל לירון"/>
    <s v="200326395"/>
    <s v="3"/>
    <n v="928267.3"/>
    <s v="ILS"/>
    <n v="928267.3"/>
    <n v="80.180000000000007"/>
    <n v="744677.33"/>
    <n v="744270.58"/>
    <n v="183996.72"/>
    <s v=""/>
    <x v="2220"/>
    <s v=""/>
    <n v="0"/>
    <s v="@FM@"/>
    <s v="01"/>
    <s v=""/>
    <s v="301748232"/>
    <s v="152,565.76"/>
    <s v="    סיון     בצלאל"/>
    <n v="183996.72"/>
    <d v="2023-12-01T00:00:00"/>
    <d v="2025-10-31T00:00:00"/>
    <n v="22"/>
    <n v="20"/>
    <n v="2"/>
    <n v="80.180000000000007"/>
    <n v="0.90909090909090906"/>
    <x v="1"/>
    <x v="1"/>
  </r>
  <r>
    <m/>
    <m/>
    <x v="2477"/>
    <x v="0"/>
    <s v="0800"/>
    <s v=""/>
    <d v="2023-12-07T00:00:00"/>
    <d v="2022-10-01T00:00:00"/>
    <d v="2025-09-30T00:00:00"/>
    <m/>
    <s v="40019811"/>
    <s v="ד&quot;ר גלעד ארנון בע&quot;מ"/>
    <s v="513322404"/>
    <s v="3"/>
    <n v="364050"/>
    <s v="ILS"/>
    <n v="364050"/>
    <n v="71.3"/>
    <n v="258260.4"/>
    <n v="258256.89"/>
    <n v="104500.8"/>
    <s v=""/>
    <x v="2171"/>
    <s v=""/>
    <n v="0"/>
    <s v="@FM@"/>
    <s v="07"/>
    <s v=""/>
    <s v="301748232"/>
    <s v=""/>
    <s v="שמעון יצחקי"/>
    <n v="104500.8"/>
    <d v="2022-10-01T00:00:00"/>
    <d v="2025-09-30T00:00:00"/>
    <n v="35"/>
    <n v="34"/>
    <n v="1"/>
    <n v="71.3"/>
    <n v="0.97142857142857142"/>
    <x v="1"/>
    <x v="1"/>
  </r>
  <r>
    <m/>
    <m/>
    <x v="2478"/>
    <x v="0"/>
    <s v="0800"/>
    <s v=""/>
    <d v="2023-12-12T00:00:00"/>
    <d v="2023-01-08T00:00:00"/>
    <d v="2024-06-30T00:00:00"/>
    <m/>
    <s v="40004241"/>
    <s v="גוינט ישראל )חל&quot;צ("/>
    <s v=""/>
    <s v="3"/>
    <n v="296215"/>
    <s v="ILS"/>
    <n v="296215"/>
    <n v="0"/>
    <n v="0"/>
    <n v="0"/>
    <n v="296215"/>
    <s v=""/>
    <x v="2221"/>
    <s v=""/>
    <n v="0"/>
    <s v="@FM@"/>
    <s v="07"/>
    <s v=""/>
    <s v="301748232"/>
    <s v=""/>
    <s v=""/>
    <n v="296215"/>
    <d v="2023-01-08T00:00:00"/>
    <d v="2024-06-30T00:00:00"/>
    <n v="17"/>
    <n v="30"/>
    <n v="-13"/>
    <n v="0"/>
    <n v="1.7647058823529411"/>
    <x v="0"/>
    <x v="1"/>
  </r>
  <r>
    <m/>
    <m/>
    <x v="2479"/>
    <x v="0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x v="833"/>
    <s v="X"/>
    <n v="0"/>
    <s v=""/>
    <s v="07"/>
    <s v=""/>
    <s v="301748232"/>
    <s v=""/>
    <s v=""/>
    <n v="895.05"/>
    <d v="2023-12-13T00:00:00"/>
    <d v="2025-12-31T00:00:00"/>
    <n v="24"/>
    <n v="19"/>
    <n v="4"/>
    <n v="0"/>
    <n v="0.79166666666666663"/>
    <x v="0"/>
    <x v="1"/>
  </r>
  <r>
    <m/>
    <m/>
    <x v="2480"/>
    <x v="0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x v="833"/>
    <s v="X"/>
    <n v="0"/>
    <s v=""/>
    <s v="07"/>
    <s v=""/>
    <s v="301748232"/>
    <s v=""/>
    <s v=""/>
    <n v="895.05"/>
    <d v="2023-12-13T00:00:00"/>
    <d v="2025-12-31T00:00:00"/>
    <n v="24"/>
    <n v="19"/>
    <n v="4"/>
    <n v="0"/>
    <n v="0.79166666666666663"/>
    <x v="0"/>
    <x v="1"/>
  </r>
  <r>
    <m/>
    <m/>
    <x v="2481"/>
    <x v="0"/>
    <s v="0800"/>
    <s v=""/>
    <d v="2023-12-13T00:00:00"/>
    <m/>
    <m/>
    <m/>
    <s v="40200779"/>
    <s v="א&quot;ד מירז תעשיות בע&quot;מ"/>
    <s v="511402125"/>
    <s v=""/>
    <n v="895.05"/>
    <s v="ILS"/>
    <n v="895.05"/>
    <n v="0"/>
    <n v="0"/>
    <n v="0"/>
    <n v="0"/>
    <s v="X"/>
    <x v="833"/>
    <s v="X"/>
    <n v="0"/>
    <s v=""/>
    <s v="07"/>
    <s v=""/>
    <s v="301748232"/>
    <s v=""/>
    <s v=""/>
    <n v="895.05"/>
    <d v="2023-12-13T00:00:00"/>
    <d v="2025-12-31T00:00:00"/>
    <n v="24"/>
    <n v="19"/>
    <n v="4"/>
    <n v="0"/>
    <n v="0.79166666666666663"/>
    <x v="0"/>
    <x v="1"/>
  </r>
  <r>
    <m/>
    <m/>
    <x v="2482"/>
    <x v="0"/>
    <s v="0800"/>
    <s v=""/>
    <d v="2023-12-25T00:00:00"/>
    <d v="2023-12-20T00:00:00"/>
    <d v="2025-12-19T00:00:00"/>
    <m/>
    <s v="40985423"/>
    <s v="לקסידל בע&quot;מ"/>
    <s v="514721422"/>
    <s v="3"/>
    <n v="1170932.28"/>
    <s v="ILS"/>
    <n v="1170932.28"/>
    <n v="32.92"/>
    <n v="384629.07"/>
    <n v="383456.37"/>
    <n v="785465.61"/>
    <s v=""/>
    <x v="2222"/>
    <s v=""/>
    <n v="0"/>
    <s v="@FM@"/>
    <s v="07"/>
    <s v=""/>
    <s v="301748232"/>
    <s v=""/>
    <s v="ענבל גלון"/>
    <n v="785465.61"/>
    <d v="2023-12-20T00:00:00"/>
    <d v="2025-12-19T00:00:00"/>
    <n v="23"/>
    <n v="19"/>
    <n v="4"/>
    <n v="32.92"/>
    <n v="0.82608695652173914"/>
    <x v="0"/>
    <x v="1"/>
  </r>
  <r>
    <m/>
    <m/>
    <x v="2483"/>
    <x v="0"/>
    <s v="0800"/>
    <s v=""/>
    <d v="2023-12-26T00:00:00"/>
    <d v="2023-12-20T00:00:00"/>
    <d v="2025-12-19T00:00:00"/>
    <m/>
    <s v="40295117"/>
    <s v="מידע שיווקי (סי.איי.) - יועצים בע&quot;מ"/>
    <s v="512280959"/>
    <s v="3"/>
    <n v="136880"/>
    <s v="ILS"/>
    <n v="136880"/>
    <n v="74.75"/>
    <n v="102660"/>
    <n v="101790"/>
    <n v="34220"/>
    <s v=""/>
    <x v="2223"/>
    <s v=""/>
    <n v="0"/>
    <s v="@FM@"/>
    <s v="07"/>
    <s v=""/>
    <s v="301748232"/>
    <s v=""/>
    <s v="ענבל גלון"/>
    <n v="34568"/>
    <d v="2023-12-20T00:00:00"/>
    <d v="2025-12-19T00:00:00"/>
    <n v="23"/>
    <n v="19"/>
    <n v="4"/>
    <n v="74.75"/>
    <n v="0.82608695652173914"/>
    <x v="1"/>
    <x v="1"/>
  </r>
  <r>
    <m/>
    <m/>
    <x v="2484"/>
    <x v="0"/>
    <s v="0800"/>
    <s v=""/>
    <d v="2023-12-27T00:00:00"/>
    <d v="2024-12-09T00:00:00"/>
    <d v="2025-12-31T00:00:00"/>
    <m/>
    <s v="40288480"/>
    <s v="ארנסט יאנג (ישראל) בע&quot;מ"/>
    <s v="557711512"/>
    <s v="3"/>
    <n v="1895603.26"/>
    <s v="ILS"/>
    <n v="1895603.26"/>
    <n v="24.86"/>
    <n v="467764.03"/>
    <n v="467764.05"/>
    <n v="1426236.04"/>
    <s v=""/>
    <x v="2224"/>
    <s v=""/>
    <n v="0"/>
    <s v="@FM@"/>
    <s v="07"/>
    <s v=""/>
    <s v="301748232"/>
    <s v=""/>
    <s v="אריאל נתן"/>
    <n v="1426233.17"/>
    <d v="2024-12-09T00:00:00"/>
    <d v="2025-12-31T00:00:00"/>
    <n v="12"/>
    <n v="7"/>
    <n v="4"/>
    <n v="24.86"/>
    <n v="0.58333333333333337"/>
    <x v="1"/>
    <x v="1"/>
  </r>
  <r>
    <m/>
    <m/>
    <x v="2485"/>
    <x v="0"/>
    <s v="0800"/>
    <s v=""/>
    <d v="2023-12-28T00:00:00"/>
    <d v="2023-12-27T00:00:00"/>
    <d v="2025-12-26T00:00:00"/>
    <m/>
    <s v="40019811"/>
    <s v="ד&quot;ר גלעד ארנון בע&quot;מ"/>
    <s v="513322404"/>
    <s v="3"/>
    <n v="285560"/>
    <s v="ILS"/>
    <n v="285560"/>
    <n v="0"/>
    <n v="0"/>
    <n v="0"/>
    <n v="285560"/>
    <s v=""/>
    <x v="2190"/>
    <s v=""/>
    <n v="0"/>
    <s v="@FM@"/>
    <s v="07"/>
    <s v=""/>
    <s v="301748232"/>
    <s v=""/>
    <s v="יאיר גרדין"/>
    <n v="285560"/>
    <d v="2023-12-27T00:00:00"/>
    <d v="2025-12-26T00:00:00"/>
    <n v="23"/>
    <n v="19"/>
    <n v="4"/>
    <n v="0"/>
    <n v="0.82608695652173914"/>
    <x v="0"/>
    <x v="1"/>
  </r>
  <r>
    <m/>
    <m/>
    <x v="2486"/>
    <x v="0"/>
    <s v="0800"/>
    <s v=""/>
    <d v="2024-01-10T00:00:00"/>
    <d v="2020-02-24T00:00:00"/>
    <d v="2024-12-31T00:00:00"/>
    <m/>
    <s v="50070665"/>
    <s v="SCHELLENBERG WITTMER LTD"/>
    <s v=""/>
    <s v=""/>
    <n v="917113.6"/>
    <s v="CHF"/>
    <n v="4005218.51"/>
    <n v="0"/>
    <n v="0"/>
    <n v="0"/>
    <n v="0"/>
    <s v="X"/>
    <x v="2225"/>
    <s v=""/>
    <n v="0"/>
    <s v="@FM@"/>
    <s v="79"/>
    <s v=""/>
    <s v="301748232"/>
    <s v="783,857.78"/>
    <s v=""/>
    <n v="4005218.53"/>
    <d v="2020-02-24T00:00:00"/>
    <d v="2024-12-31T00:00:00"/>
    <n v="58"/>
    <n v="65"/>
    <n v="-7"/>
    <n v="0"/>
    <n v="1.1206896551724137"/>
    <x v="0"/>
    <x v="1"/>
  </r>
  <r>
    <m/>
    <m/>
    <x v="2487"/>
    <x v="1"/>
    <s v="0800"/>
    <s v=""/>
    <d v="2024-01-14T00:00:00"/>
    <d v="2023-12-18T00:00:00"/>
    <d v="2024-12-31T00:00:00"/>
    <m/>
    <s v="50063676"/>
    <s v="AXEL FRIEDRICH"/>
    <s v=""/>
    <s v="3"/>
    <n v="32725"/>
    <s v="EUR"/>
    <n v="133766.71"/>
    <n v="0"/>
    <n v="0"/>
    <n v="0"/>
    <n v="133766.70000000001"/>
    <s v=""/>
    <x v="2226"/>
    <s v=""/>
    <n v="0"/>
    <s v="@FM@"/>
    <s v="23"/>
    <s v="79"/>
    <s v="301748232"/>
    <s v=""/>
    <s v=""/>
    <n v="133766.70000000001"/>
    <d v="2023-12-18T00:00:00"/>
    <d v="2024-12-31T00:00:00"/>
    <n v="12"/>
    <n v="19"/>
    <n v="-7"/>
    <n v="0"/>
    <n v="1.5833333333333333"/>
    <x v="0"/>
    <x v="1"/>
  </r>
  <r>
    <m/>
    <m/>
    <x v="2488"/>
    <x v="0"/>
    <s v="0800"/>
    <s v=""/>
    <d v="2024-01-21T00:00:00"/>
    <m/>
    <m/>
    <m/>
    <s v="40001103"/>
    <s v="קרביץ )4791( בעמ"/>
    <s v="510674039"/>
    <s v="3"/>
    <n v="2312.4"/>
    <s v="ILS"/>
    <n v="2312.4"/>
    <n v="88"/>
    <n v="2026.25"/>
    <n v="2246.83"/>
    <n v="322.35000000000002"/>
    <s v=""/>
    <x v="2227"/>
    <s v="X"/>
    <n v="0"/>
    <s v="@FM@"/>
    <s v="07"/>
    <s v=""/>
    <s v="301748232"/>
    <s v=""/>
    <s v="רדה שוחט אלון"/>
    <n v="278.67"/>
    <d v="2024-01-21T00:00:00"/>
    <d v="2025-12-31T00:00:00"/>
    <n v="23"/>
    <n v="18"/>
    <n v="4"/>
    <n v="88"/>
    <n v="0.78260869565217395"/>
    <x v="1"/>
    <x v="1"/>
  </r>
  <r>
    <m/>
    <m/>
    <x v="2489"/>
    <x v="0"/>
    <s v="0800"/>
    <s v=""/>
    <d v="2024-01-24T00:00:00"/>
    <m/>
    <m/>
    <m/>
    <s v="40001103"/>
    <s v="קרביץ )4791( בעמ"/>
    <s v="510674039"/>
    <s v="3"/>
    <n v="4211.3999999999996"/>
    <s v="ILS"/>
    <n v="4211.3999999999996"/>
    <n v="96.6"/>
    <n v="4067.09"/>
    <n v="4531.3900000000003"/>
    <n v="166.93"/>
    <s v=""/>
    <x v="2227"/>
    <s v="X"/>
    <n v="0"/>
    <s v="@FM@"/>
    <s v="07"/>
    <s v=""/>
    <s v="301748232"/>
    <s v=""/>
    <s v="רדה שוחט אלון"/>
    <n v="144.31"/>
    <d v="2024-01-24T00:00:00"/>
    <d v="2025-12-31T00:00:00"/>
    <n v="23"/>
    <n v="18"/>
    <n v="4"/>
    <n v="96.6"/>
    <n v="0.78260869565217395"/>
    <x v="1"/>
    <x v="1"/>
  </r>
  <r>
    <m/>
    <m/>
    <x v="2490"/>
    <x v="0"/>
    <s v="0800"/>
    <s v=""/>
    <d v="2024-01-30T00:00:00"/>
    <d v="2023-03-19T00:00:00"/>
    <d v="2026-03-31T00:00:00"/>
    <m/>
    <s v="50097476"/>
    <s v="Knauer Partnerschaft von Rechtsanwa"/>
    <s v=""/>
    <s v="2"/>
    <n v="299493.44"/>
    <s v="EUR"/>
    <n v="1195547.8600000001"/>
    <n v="27"/>
    <n v="378195.81"/>
    <n v="322842.39"/>
    <n v="872705.47"/>
    <s v=""/>
    <x v="2149"/>
    <s v=""/>
    <n v="0"/>
    <s v="@FM@"/>
    <s v="23"/>
    <s v="79"/>
    <s v="301748232"/>
    <s v="173,307.25"/>
    <s v=""/>
    <n v="872705.48"/>
    <d v="2023-03-19T00:00:00"/>
    <d v="2026-03-31T00:00:00"/>
    <n v="36"/>
    <n v="28"/>
    <n v="7"/>
    <n v="27"/>
    <n v="0.77777777777777779"/>
    <x v="0"/>
    <x v="1"/>
  </r>
  <r>
    <m/>
    <m/>
    <x v="2491"/>
    <x v="1"/>
    <s v="0800"/>
    <s v=""/>
    <d v="2024-02-13T00:00:00"/>
    <d v="2022-05-13T00:00:00"/>
    <d v="2025-02-28T00:00:00"/>
    <m/>
    <s v="40141135"/>
    <s v="נבון ויספלד רואי חשבון"/>
    <s v="513013854"/>
    <s v="3"/>
    <n v="301033.98"/>
    <s v="ILS"/>
    <n v="301033.98"/>
    <n v="89.71"/>
    <n v="277721.2"/>
    <n v="270043.07"/>
    <n v="30990.91"/>
    <s v=""/>
    <x v="2228"/>
    <s v="X"/>
    <n v="0"/>
    <s v="@FM@"/>
    <s v="07"/>
    <s v=""/>
    <s v="301748232"/>
    <s v=" 25,915.50"/>
    <s v="אפרת סוקולובר"/>
    <n v="30990.91"/>
    <d v="2022-05-13T00:00:00"/>
    <d v="2025-02-28T00:00:00"/>
    <n v="33"/>
    <n v="38"/>
    <n v="-5"/>
    <n v="89.71"/>
    <n v="1.1515151515151516"/>
    <x v="1"/>
    <x v="1"/>
  </r>
  <r>
    <m/>
    <m/>
    <x v="2492"/>
    <x v="1"/>
    <s v="0800"/>
    <s v=""/>
    <d v="2024-02-13T00:00:00"/>
    <d v="2022-05-13T00:00:00"/>
    <d v="2025-02-28T00:00:00"/>
    <m/>
    <s v="40170081"/>
    <s v="רוזנבלום - הולצמן,רוח'"/>
    <s v="557277605"/>
    <s v="3"/>
    <n v="300858.75"/>
    <s v="ILS"/>
    <n v="300858.75"/>
    <n v="98.34"/>
    <n v="298971.68"/>
    <n v="295856.56"/>
    <n v="5002.2"/>
    <s v=""/>
    <x v="2229"/>
    <s v="X"/>
    <n v="0"/>
    <s v="@FM@"/>
    <s v="07"/>
    <s v=""/>
    <s v="301748232"/>
    <s v="  4,185.00"/>
    <s v="אפרת סוקולובר"/>
    <n v="5002.2"/>
    <d v="2022-05-13T00:00:00"/>
    <d v="2025-02-28T00:00:00"/>
    <n v="33"/>
    <n v="38"/>
    <n v="-5"/>
    <n v="98.34"/>
    <n v="1.1515151515151516"/>
    <x v="1"/>
    <x v="1"/>
  </r>
  <r>
    <m/>
    <m/>
    <x v="2493"/>
    <x v="2"/>
    <s v="0800"/>
    <s v=""/>
    <d v="2024-02-14T00:00:00"/>
    <m/>
    <m/>
    <m/>
    <s v="40016459"/>
    <s v="רשף אלון יעקב"/>
    <s v="056464951"/>
    <s v="3"/>
    <n v="2017.8"/>
    <s v="ILS"/>
    <n v="2017.8"/>
    <n v="0"/>
    <n v="0"/>
    <n v="0"/>
    <n v="2017.8"/>
    <s v=""/>
    <x v="2230"/>
    <s v=""/>
    <n v="0"/>
    <s v="@FM@"/>
    <s v="23"/>
    <s v="57"/>
    <s v="301748232"/>
    <s v=""/>
    <s v=""/>
    <n v="2017.8"/>
    <d v="2024-02-14T00:00:00"/>
    <d v="2025-12-31T00:00:00"/>
    <n v="22"/>
    <n v="17"/>
    <n v="4"/>
    <n v="0"/>
    <n v="0.77272727272727271"/>
    <x v="0"/>
    <x v="1"/>
  </r>
  <r>
    <m/>
    <m/>
    <x v="2494"/>
    <x v="0"/>
    <s v="0800"/>
    <s v=""/>
    <d v="2024-02-19T00:00:00"/>
    <d v="2024-02-19T00:00:00"/>
    <d v="2026-12-31T00:00:00"/>
    <m/>
    <s v="50003908"/>
    <s v="Kingsley Napley LLP"/>
    <s v=""/>
    <s v="3"/>
    <n v="530000"/>
    <s v="GBP"/>
    <n v="2407366"/>
    <n v="39.21"/>
    <n v="951195.5"/>
    <n v="944001.99"/>
    <n v="1463364.01"/>
    <s v=""/>
    <x v="2231"/>
    <s v=""/>
    <n v="0"/>
    <s v="@FM@"/>
    <s v="78"/>
    <s v=""/>
    <s v="301748232"/>
    <s v="326,001.54"/>
    <s v=""/>
    <n v="1463364.01"/>
    <d v="2024-02-19T00:00:00"/>
    <d v="2026-12-31T00:00:00"/>
    <n v="34"/>
    <n v="17"/>
    <n v="16"/>
    <n v="39.21"/>
    <n v="0.5"/>
    <x v="1"/>
    <x v="1"/>
  </r>
  <r>
    <m/>
    <m/>
    <x v="2495"/>
    <x v="4"/>
    <s v="0800"/>
    <s v=""/>
    <d v="2024-02-19T00:00:00"/>
    <d v="2024-02-19T00:00:00"/>
    <d v="2025-02-19T00:00:00"/>
    <m/>
    <s v="40015552"/>
    <s v="בנבנישתי איל"/>
    <s v=""/>
    <s v="3"/>
    <n v="42500"/>
    <s v="ILS"/>
    <n v="42500"/>
    <n v="89.45"/>
    <n v="38015"/>
    <n v="44477.55"/>
    <n v="4485"/>
    <s v=""/>
    <x v="2232"/>
    <s v=""/>
    <n v="0"/>
    <s v="@FM@"/>
    <s v="76"/>
    <s v=""/>
    <s v="301748232"/>
    <s v=""/>
    <s v=""/>
    <n v="4485"/>
    <d v="2024-02-19T00:00:00"/>
    <d v="2025-02-19T00:00:00"/>
    <n v="12"/>
    <n v="17"/>
    <n v="-5"/>
    <n v="89.45"/>
    <n v="1.4166666666666667"/>
    <x v="1"/>
    <x v="1"/>
  </r>
  <r>
    <m/>
    <m/>
    <x v="2496"/>
    <x v="1"/>
    <s v="0800"/>
    <s v=""/>
    <d v="2024-02-25T00:00:00"/>
    <d v="2022-05-13T00:00:00"/>
    <d v="2025-02-28T00:00:00"/>
    <m/>
    <s v="40004324"/>
    <s v="זיו האפט ייעוץ וניהול בע&quot;מ"/>
    <s v="510986011"/>
    <s v="3"/>
    <n v="300858.75"/>
    <s v="ILS"/>
    <n v="300858.75"/>
    <n v="99.53"/>
    <n v="299446.88"/>
    <n v="299446.88"/>
    <n v="1411.87"/>
    <s v=""/>
    <x v="2184"/>
    <s v="X"/>
    <n v="0"/>
    <s v="@FM@"/>
    <s v="07"/>
    <s v=""/>
    <s v="301748232"/>
    <s v="112.50"/>
    <s v="אפרת סוקולובר"/>
    <n v="1411.87"/>
    <d v="2022-05-13T00:00:00"/>
    <d v="2025-02-28T00:00:00"/>
    <n v="33"/>
    <n v="38"/>
    <n v="-5"/>
    <n v="99.53"/>
    <n v="1.1515151515151516"/>
    <x v="1"/>
    <x v="1"/>
  </r>
  <r>
    <m/>
    <m/>
    <x v="2497"/>
    <x v="1"/>
    <s v="0800"/>
    <s v=""/>
    <d v="2024-02-25T00:00:00"/>
    <d v="2022-05-13T00:00:00"/>
    <d v="2025-02-28T00:00:00"/>
    <m/>
    <s v="40471846"/>
    <s v="בן דור יואב"/>
    <s v="054893763"/>
    <s v="3"/>
    <n v="300858.75"/>
    <s v="ILS"/>
    <n v="300858.75"/>
    <n v="89.28"/>
    <n v="277131.38"/>
    <n v="268634.38"/>
    <n v="32239.119999999999"/>
    <s v=""/>
    <x v="2233"/>
    <s v="X"/>
    <n v="0"/>
    <s v="@FM@"/>
    <s v="07"/>
    <s v=""/>
    <s v="301748232"/>
    <s v=" 27,112.50"/>
    <s v="אפרת סוקולובר"/>
    <n v="32239.119999999999"/>
    <d v="2022-05-13T00:00:00"/>
    <d v="2025-02-28T00:00:00"/>
    <n v="33"/>
    <n v="38"/>
    <n v="-5"/>
    <n v="89.28"/>
    <n v="1.1515151515151516"/>
    <x v="1"/>
    <x v="1"/>
  </r>
  <r>
    <m/>
    <m/>
    <x v="2498"/>
    <x v="1"/>
    <s v="0800"/>
    <s v=""/>
    <d v="2024-02-25T00:00:00"/>
    <d v="2022-05-13T00:00:00"/>
    <d v="2025-02-28T00:00:00"/>
    <m/>
    <s v="40009876"/>
    <s v="פאהן קנה ניהול בקרה בע&quot;מ"/>
    <s v=""/>
    <s v="3"/>
    <n v="398727.9"/>
    <s v="ILS"/>
    <n v="398727.9"/>
    <n v="98.65"/>
    <n v="394300.56"/>
    <n v="393325.65"/>
    <n v="5402.24"/>
    <s v=""/>
    <x v="2234"/>
    <s v="X"/>
    <n v="0"/>
    <s v="@FM@"/>
    <s v="07"/>
    <s v=""/>
    <s v="301748232"/>
    <s v="  2,000.25"/>
    <s v="אפרת סוקולובר"/>
    <n v="5402.24"/>
    <d v="2022-05-13T00:00:00"/>
    <d v="2025-02-28T00:00:00"/>
    <n v="33"/>
    <n v="38"/>
    <n v="-5"/>
    <n v="98.65"/>
    <n v="1.1515151515151516"/>
    <x v="1"/>
    <x v="1"/>
  </r>
  <r>
    <m/>
    <m/>
    <x v="2499"/>
    <x v="0"/>
    <s v="0800"/>
    <s v=""/>
    <d v="2024-03-12T00:00:00"/>
    <d v="2023-08-29T00:00:00"/>
    <d v="2025-08-28T00:00:00"/>
    <m/>
    <s v="50097483"/>
    <s v="STIBBE"/>
    <s v=""/>
    <s v="2"/>
    <n v="449999.8"/>
    <s v="EUR"/>
    <n v="1776689.21"/>
    <n v="7.41"/>
    <n v="131680.44"/>
    <n v="131680.44"/>
    <n v="1645008.77"/>
    <s v=""/>
    <x v="140"/>
    <s v=""/>
    <n v="0"/>
    <s v="@FM@"/>
    <s v="79"/>
    <s v=""/>
    <s v="301748232"/>
    <s v="416,845.12"/>
    <s v=""/>
    <n v="1645008.77"/>
    <d v="2023-08-29T00:00:00"/>
    <d v="2025-08-28T00:00:00"/>
    <n v="23"/>
    <n v="23"/>
    <n v="0"/>
    <n v="7.41"/>
    <n v="1"/>
    <x v="0"/>
    <x v="1"/>
  </r>
  <r>
    <m/>
    <m/>
    <x v="2500"/>
    <x v="0"/>
    <s v="0800"/>
    <s v=""/>
    <d v="2024-03-21T00:00:00"/>
    <m/>
    <m/>
    <m/>
    <s v="40973960"/>
    <s v="פרקש איתן דוד"/>
    <s v="314718305"/>
    <s v="3"/>
    <n v="2301"/>
    <s v="ILS"/>
    <n v="2301"/>
    <n v="100"/>
    <n v="2301"/>
    <n v="1950"/>
    <n v="0"/>
    <s v=""/>
    <x v="2235"/>
    <s v=""/>
    <n v="0"/>
    <s v="@FM@"/>
    <s v="23"/>
    <s v="57"/>
    <s v="301748232"/>
    <s v=""/>
    <s v="הילה חי"/>
    <n v="0"/>
    <d v="2024-03-21T00:00:00"/>
    <d v="2025-12-31T00:00:00"/>
    <n v="21"/>
    <n v="16"/>
    <n v="4"/>
    <n v="100"/>
    <n v="0.76190476190476186"/>
    <x v="1"/>
    <x v="1"/>
  </r>
  <r>
    <m/>
    <m/>
    <x v="2501"/>
    <x v="0"/>
    <s v="0800"/>
    <s v=""/>
    <d v="2024-03-31T00:00:00"/>
    <d v="2024-01-09T00:00:00"/>
    <d v="2025-12-31T00:00:00"/>
    <m/>
    <s v="50101409"/>
    <s v="ADVOKATFIMAET SCHJEDT AS"/>
    <s v=""/>
    <s v="3"/>
    <n v="3600000"/>
    <s v="NOK"/>
    <n v="1224000"/>
    <n v="53.82"/>
    <n v="668884.64"/>
    <n v="668884.64"/>
    <n v="565259.31000000006"/>
    <s v=""/>
    <x v="2236"/>
    <s v=""/>
    <n v="0"/>
    <s v="@FM@"/>
    <s v="79"/>
    <s v=""/>
    <s v="301748232"/>
    <s v="  1,654,465.00"/>
    <s v=""/>
    <n v="565259.31000000006"/>
    <d v="2024-01-09T00:00:00"/>
    <d v="2025-12-31T00:00:00"/>
    <n v="23"/>
    <n v="18"/>
    <n v="4"/>
    <n v="53.82"/>
    <n v="0.78260869565217395"/>
    <x v="1"/>
    <x v="1"/>
  </r>
  <r>
    <m/>
    <m/>
    <x v="2502"/>
    <x v="1"/>
    <s v="0800"/>
    <s v=""/>
    <d v="2024-04-02T00:00:00"/>
    <d v="2024-03-04T00:00:00"/>
    <d v="2025-05-31T00:00:00"/>
    <m/>
    <s v="41403614"/>
    <s v="לוריא ענבל"/>
    <s v="034511733"/>
    <s v="3"/>
    <n v="77091.570000000007"/>
    <s v="ILS"/>
    <n v="77091.570000000007"/>
    <n v="32.33"/>
    <n v="27785.7"/>
    <n v="24926.34"/>
    <n v="52165.23"/>
    <s v=""/>
    <x v="2237"/>
    <s v="X"/>
    <n v="0"/>
    <s v="@FM@"/>
    <s v="01"/>
    <s v=""/>
    <s v="301748232"/>
    <s v=" 41,707.45"/>
    <s v="לילית ביטון"/>
    <n v="52165.23"/>
    <d v="2024-03-04T00:00:00"/>
    <d v="2025-05-31T00:00:00"/>
    <n v="14"/>
    <n v="17"/>
    <n v="-2"/>
    <n v="32.33"/>
    <n v="1.2142857142857142"/>
    <x v="0"/>
    <x v="1"/>
  </r>
  <r>
    <m/>
    <m/>
    <x v="2503"/>
    <x v="1"/>
    <s v="0800"/>
    <s v=""/>
    <d v="2024-04-03T00:00:00"/>
    <d v="2024-03-04T00:00:00"/>
    <d v="2025-05-31T00:00:00"/>
    <m/>
    <s v="42807524"/>
    <s v="מינקוביץ עינת"/>
    <s v="031767833"/>
    <s v="3"/>
    <n v="300748.77"/>
    <s v="ILS"/>
    <n v="300748.77"/>
    <n v="54.28"/>
    <n v="193691.43"/>
    <n v="163239.34"/>
    <n v="137509.43"/>
    <s v=""/>
    <x v="2238"/>
    <s v="X"/>
    <n v="0"/>
    <s v="@FM@"/>
    <s v="01"/>
    <s v=""/>
    <s v="301748232"/>
    <s v=" 73,378.06"/>
    <s v="קרן דהן"/>
    <n v="137509.43"/>
    <d v="2024-03-04T00:00:00"/>
    <d v="2025-05-31T00:00:00"/>
    <n v="14"/>
    <n v="17"/>
    <n v="-2"/>
    <n v="54.28"/>
    <n v="1.2142857142857142"/>
    <x v="1"/>
    <x v="1"/>
  </r>
  <r>
    <m/>
    <m/>
    <x v="2504"/>
    <x v="1"/>
    <s v="0800"/>
    <s v=""/>
    <d v="2024-04-09T00:00:00"/>
    <d v="2024-03-21T00:00:00"/>
    <d v="2025-03-20T00:00:00"/>
    <m/>
    <s v="40956977"/>
    <s v="כרם מיכל"/>
    <s v="305716888"/>
    <s v="3"/>
    <n v="54147.33"/>
    <s v="ILS"/>
    <n v="54147.33"/>
    <n v="77.52"/>
    <n v="41957.83"/>
    <n v="42193.96"/>
    <n v="12174.99"/>
    <s v=""/>
    <x v="2239"/>
    <s v="X"/>
    <n v="0"/>
    <s v="@FM@"/>
    <s v="23"/>
    <s v="57"/>
    <s v="301748232"/>
    <s v=" 10,137.34"/>
    <s v="שילה הלוי"/>
    <n v="12174.99"/>
    <d v="2024-03-21T00:00:00"/>
    <d v="2025-03-20T00:00:00"/>
    <n v="11"/>
    <n v="16"/>
    <n v="-4"/>
    <n v="77.52"/>
    <n v="1.4545454545454546"/>
    <x v="1"/>
    <x v="1"/>
  </r>
  <r>
    <m/>
    <m/>
    <x v="2505"/>
    <x v="2"/>
    <s v="0800"/>
    <s v=""/>
    <d v="2024-04-09T00:00:00"/>
    <m/>
    <m/>
    <m/>
    <s v="42320960"/>
    <s v="ניאקן עדי"/>
    <s v="039074984"/>
    <s v=""/>
    <n v="14800.5"/>
    <s v="ILS"/>
    <n v="14800.5"/>
    <n v="0"/>
    <n v="0"/>
    <n v="0"/>
    <n v="0"/>
    <s v="X"/>
    <x v="654"/>
    <s v=""/>
    <n v="0"/>
    <s v="@FM@"/>
    <s v="23"/>
    <s v="57"/>
    <s v="301748232"/>
    <s v=""/>
    <s v=""/>
    <n v="14800.5"/>
    <d v="2024-04-09T00:00:00"/>
    <d v="2025-12-31T00:00:00"/>
    <n v="20"/>
    <n v="15"/>
    <n v="4"/>
    <n v="0"/>
    <n v="0.75"/>
    <x v="1"/>
    <x v="1"/>
  </r>
  <r>
    <m/>
    <m/>
    <x v="2506"/>
    <x v="1"/>
    <s v="0800"/>
    <s v=""/>
    <d v="2024-04-18T00:00:00"/>
    <d v="2024-03-21T00:00:00"/>
    <d v="2026-03-30T00:00:00"/>
    <m/>
    <s v="40343601"/>
    <s v="מזרחי שני"/>
    <s v="033944414"/>
    <s v="3"/>
    <n v="201992.4"/>
    <s v="ILS"/>
    <n v="201992.4"/>
    <n v="55.35"/>
    <n v="111961.71"/>
    <n v="111810.08"/>
    <n v="90182.32"/>
    <s v=""/>
    <x v="2240"/>
    <s v="X"/>
    <n v="0"/>
    <s v="@FM@"/>
    <s v="76"/>
    <s v=""/>
    <s v="301748232"/>
    <s v=" 75,747.15"/>
    <s v="נסים גרידי"/>
    <n v="90182.32"/>
    <d v="2024-03-21T00:00:00"/>
    <d v="2026-03-30T00:00:00"/>
    <n v="24"/>
    <n v="16"/>
    <n v="7"/>
    <n v="55.35"/>
    <n v="0.66666666666666663"/>
    <x v="1"/>
    <x v="1"/>
  </r>
  <r>
    <m/>
    <m/>
    <x v="2507"/>
    <x v="0"/>
    <s v="0800"/>
    <s v=""/>
    <d v="2024-05-06T00:00:00"/>
    <m/>
    <m/>
    <m/>
    <s v="40001103"/>
    <s v="קרביץ )4791( בעמ"/>
    <s v="510674039"/>
    <s v="3"/>
    <n v="10648.35"/>
    <s v="ILS"/>
    <n v="10648.35"/>
    <n v="98.26"/>
    <n v="10456.15"/>
    <n v="11649.84"/>
    <n v="216.03"/>
    <s v=""/>
    <x v="2241"/>
    <s v="X"/>
    <n v="0"/>
    <s v="@FM@"/>
    <s v="07"/>
    <s v=""/>
    <s v="301748232"/>
    <s v=""/>
    <s v="רדה שוחט אלון"/>
    <n v="186.76"/>
    <d v="2024-05-06T00:00:00"/>
    <d v="2025-12-31T00:00:00"/>
    <n v="19"/>
    <n v="14"/>
    <n v="4"/>
    <n v="98.26"/>
    <n v="0.73684210526315785"/>
    <x v="1"/>
    <x v="1"/>
  </r>
  <r>
    <m/>
    <m/>
    <x v="2508"/>
    <x v="1"/>
    <s v="0800"/>
    <s v=""/>
    <d v="2024-05-07T00:00:00"/>
    <d v="2024-03-04T00:00:00"/>
    <d v="2026-03-31T00:00:00"/>
    <m/>
    <s v="42798996"/>
    <s v="ליכטמן שגיב"/>
    <s v="040351553"/>
    <s v="3"/>
    <n v="269323.2"/>
    <s v="ILS"/>
    <n v="269323.2"/>
    <n v="44.34"/>
    <n v="119630.57"/>
    <n v="119419.45"/>
    <n v="149903.75"/>
    <s v=""/>
    <x v="2242"/>
    <s v="X"/>
    <n v="0"/>
    <s v="@FM@"/>
    <s v="79"/>
    <s v=""/>
    <s v="301748232"/>
    <s v="126,245.25"/>
    <s v="נסים גרידי"/>
    <n v="149903.75"/>
    <d v="2024-03-04T00:00:00"/>
    <d v="2026-03-31T00:00:00"/>
    <n v="24"/>
    <n v="17"/>
    <n v="7"/>
    <n v="44.34"/>
    <n v="0.70833333333333337"/>
    <x v="1"/>
    <x v="1"/>
  </r>
  <r>
    <m/>
    <m/>
    <x v="2509"/>
    <x v="0"/>
    <s v="0800"/>
    <s v=""/>
    <d v="2024-05-07T00:00:00"/>
    <m/>
    <m/>
    <m/>
    <s v="40001103"/>
    <s v="קרביץ )4791( בעמ"/>
    <s v="510674039"/>
    <s v="3"/>
    <n v="8940.25"/>
    <s v="ILS"/>
    <n v="8940.25"/>
    <n v="93.07"/>
    <n v="8793.9599999999991"/>
    <n v="9264.18"/>
    <n v="720.05"/>
    <s v=""/>
    <x v="2243"/>
    <s v="X"/>
    <n v="0"/>
    <s v="@FM@"/>
    <s v="07"/>
    <s v=""/>
    <s v="301748232"/>
    <s v=""/>
    <s v="ורד אלישיב"/>
    <n v="622.5"/>
    <d v="2024-05-07T00:00:00"/>
    <d v="2025-12-31T00:00:00"/>
    <n v="19"/>
    <n v="14"/>
    <n v="4"/>
    <n v="93.07"/>
    <n v="0.73684210526315785"/>
    <x v="1"/>
    <x v="1"/>
  </r>
  <r>
    <m/>
    <m/>
    <x v="2510"/>
    <x v="0"/>
    <s v="0800"/>
    <s v=""/>
    <d v="2024-05-12T00:00:00"/>
    <d v="2024-03-26T00:00:00"/>
    <d v="2026-12-01T00:00:00"/>
    <m/>
    <s v="50019002"/>
    <s v="ANAGNOSTOPOULOS LAW FIRM"/>
    <s v=""/>
    <s v="2"/>
    <n v="350000"/>
    <s v="EUR"/>
    <n v="1403990"/>
    <n v="0.9"/>
    <n v="12611.34"/>
    <n v="12611.34"/>
    <n v="1391378.66"/>
    <s v=""/>
    <x v="140"/>
    <s v=""/>
    <n v="0"/>
    <s v="@FM@"/>
    <s v="79"/>
    <s v=""/>
    <s v="301748232"/>
    <s v="346,850.00"/>
    <s v=""/>
    <n v="1391378.66"/>
    <d v="2024-03-26T00:00:00"/>
    <d v="2026-12-01T00:00:00"/>
    <n v="32"/>
    <n v="16"/>
    <n v="15"/>
    <n v="0.9"/>
    <n v="0.5"/>
    <x v="1"/>
    <x v="1"/>
  </r>
  <r>
    <m/>
    <m/>
    <x v="2511"/>
    <x v="0"/>
    <s v="0800"/>
    <s v=""/>
    <d v="2024-05-13T00:00:00"/>
    <d v="2024-01-08T00:00:00"/>
    <d v="2026-01-07T00:00:00"/>
    <m/>
    <s v="50002957"/>
    <s v="Cuatrecasas goncalves Pereira , s.l"/>
    <s v=""/>
    <s v="2"/>
    <n v="200000"/>
    <s v="EUR"/>
    <n v="802280"/>
    <n v="5.21"/>
    <n v="41764.25"/>
    <n v="41764.25"/>
    <n v="760515.75"/>
    <s v=""/>
    <x v="140"/>
    <s v=""/>
    <n v="0"/>
    <s v="@FM@"/>
    <s v="79"/>
    <s v=""/>
    <s v="301748232"/>
    <s v="189,130.50"/>
    <s v=""/>
    <n v="760515.75"/>
    <d v="2024-01-08T00:00:00"/>
    <d v="2026-01-07T00:00:00"/>
    <n v="23"/>
    <n v="18"/>
    <n v="5"/>
    <n v="5.21"/>
    <n v="0.78260869565217395"/>
    <x v="0"/>
    <x v="1"/>
  </r>
  <r>
    <m/>
    <m/>
    <x v="2512"/>
    <x v="0"/>
    <s v="0800"/>
    <s v=""/>
    <d v="2024-05-19T00:00:00"/>
    <d v="2024-03-11T00:00:00"/>
    <d v="2025-12-31T00:00:00"/>
    <m/>
    <s v="50006496"/>
    <s v="J.I.M.G. JAHAE"/>
    <s v=""/>
    <s v="3"/>
    <n v="248594.5"/>
    <s v="EUR"/>
    <n v="1002357.88"/>
    <n v="24.07"/>
    <n v="241276.71"/>
    <n v="241276.71"/>
    <n v="761081.17"/>
    <s v=""/>
    <x v="140"/>
    <s v=""/>
    <n v="0"/>
    <s v="@FM@"/>
    <s v="23"/>
    <s v="79"/>
    <s v="301748232"/>
    <s v="188,410.88"/>
    <s v=""/>
    <n v="761081.17"/>
    <d v="2024-03-11T00:00:00"/>
    <d v="2025-12-31T00:00:00"/>
    <n v="21"/>
    <n v="16"/>
    <n v="4"/>
    <n v="24.07"/>
    <n v="0.76190476190476186"/>
    <x v="0"/>
    <x v="1"/>
  </r>
  <r>
    <m/>
    <m/>
    <x v="2513"/>
    <x v="0"/>
    <s v="0800"/>
    <s v=""/>
    <d v="2024-05-22T00:00:00"/>
    <d v="2020-02-24T00:00:00"/>
    <d v="2025-12-31T00:00:00"/>
    <m/>
    <s v="50070665"/>
    <s v="SCHELLENBERG WITTMER LTD"/>
    <s v=""/>
    <s v="2"/>
    <n v="783857.78"/>
    <s v="CHF"/>
    <n v="3163728.39"/>
    <n v="32.68"/>
    <n v="1033980.34"/>
    <n v="1033964.24"/>
    <n v="2129764.15"/>
    <s v=""/>
    <x v="140"/>
    <s v=""/>
    <n v="0"/>
    <s v="@FM@"/>
    <s v="79"/>
    <s v=""/>
    <s v="301748232"/>
    <s v="540,049.39"/>
    <s v=""/>
    <n v="2129764.15"/>
    <d v="2020-02-24T00:00:00"/>
    <d v="2025-12-31T00:00:00"/>
    <n v="70"/>
    <n v="65"/>
    <n v="4"/>
    <n v="32.68"/>
    <n v="0.9285714285714286"/>
    <x v="0"/>
    <x v="1"/>
  </r>
  <r>
    <m/>
    <m/>
    <x v="2514"/>
    <x v="0"/>
    <s v="0800"/>
    <s v=""/>
    <d v="2024-05-27T00:00:00"/>
    <m/>
    <m/>
    <m/>
    <s v="41915625"/>
    <s v="לייזר מכוני העתקות בע&quot;מ"/>
    <s v="514864370"/>
    <s v="3"/>
    <n v="499.14"/>
    <s v="ILS"/>
    <n v="499.14"/>
    <n v="0"/>
    <n v="0"/>
    <n v="0"/>
    <n v="499.14"/>
    <s v=""/>
    <x v="2244"/>
    <s v=""/>
    <n v="0"/>
    <s v="@FM@"/>
    <s v="23"/>
    <s v="57"/>
    <s v="301748232"/>
    <s v=""/>
    <s v="ורד אלישיב"/>
    <n v="499.14"/>
    <d v="2024-05-27T00:00:00"/>
    <d v="2025-12-31T00:00:00"/>
    <n v="19"/>
    <n v="14"/>
    <n v="4"/>
    <n v="0"/>
    <n v="0.73684210526315785"/>
    <x v="0"/>
    <x v="1"/>
  </r>
  <r>
    <m/>
    <m/>
    <x v="2515"/>
    <x v="0"/>
    <s v="0800"/>
    <s v=""/>
    <d v="2024-06-02T00:00:00"/>
    <m/>
    <m/>
    <m/>
    <s v="41915625"/>
    <s v="לייזר מכוני העתקות בע&quot;מ"/>
    <s v="514864370"/>
    <s v="3"/>
    <n v="1909.24"/>
    <s v="ILS"/>
    <n v="1909.24"/>
    <n v="0"/>
    <n v="0"/>
    <n v="0"/>
    <n v="1909.24"/>
    <s v=""/>
    <x v="2245"/>
    <s v=""/>
    <n v="0"/>
    <s v="@FM@"/>
    <s v="23"/>
    <s v="57"/>
    <s v="301748232"/>
    <s v=""/>
    <s v=""/>
    <n v="1909.24"/>
    <d v="2024-06-02T00:00:00"/>
    <d v="2025-12-31T00:00:00"/>
    <n v="18"/>
    <n v="14"/>
    <n v="4"/>
    <n v="0"/>
    <n v="0.77777777777777779"/>
    <x v="0"/>
    <x v="1"/>
  </r>
  <r>
    <m/>
    <m/>
    <x v="2516"/>
    <x v="0"/>
    <s v="0800"/>
    <s v=""/>
    <d v="2024-06-04T00:00:00"/>
    <d v="2024-01-08T00:00:00"/>
    <d v="2026-01-07T00:00:00"/>
    <m/>
    <s v="50101637"/>
    <s v=" LIBRA AVOCATS"/>
    <s v=""/>
    <s v="2"/>
    <n v="400000"/>
    <s v="EUR"/>
    <n v="1587640"/>
    <n v="38.619999999999997"/>
    <n v="667098"/>
    <n v="613174.56000000006"/>
    <n v="974465.44"/>
    <s v=""/>
    <x v="140"/>
    <s v=""/>
    <n v="0"/>
    <s v="@FM@"/>
    <s v="79"/>
    <s v=""/>
    <s v="301748232"/>
    <s v="230,649.95"/>
    <s v=""/>
    <n v="974465.44"/>
    <d v="2024-01-08T00:00:00"/>
    <d v="2026-01-07T00:00:00"/>
    <n v="23"/>
    <n v="18"/>
    <n v="5"/>
    <n v="38.619999999999997"/>
    <n v="0.78260869565217395"/>
    <x v="0"/>
    <x v="1"/>
  </r>
  <r>
    <m/>
    <m/>
    <x v="2517"/>
    <x v="0"/>
    <s v="0800"/>
    <s v=""/>
    <d v="2024-06-04T00:00:00"/>
    <d v="2024-03-31T00:00:00"/>
    <d v="2026-03-31T00:00:00"/>
    <m/>
    <s v="50101638"/>
    <s v=" Bisset Boehmke McBlain"/>
    <s v=""/>
    <s v="2"/>
    <n v="3860000"/>
    <s v="ZAR"/>
    <n v="756560"/>
    <n v="5.71"/>
    <n v="45691.02"/>
    <n v="43182.81"/>
    <n v="713377.19"/>
    <s v=""/>
    <x v="140"/>
    <s v=""/>
    <n v="0"/>
    <s v="@FM@"/>
    <s v="79"/>
    <s v=""/>
    <s v="301748232"/>
    <s v="  3,622,832.90"/>
    <s v=""/>
    <n v="713377.19"/>
    <d v="2024-03-31T00:00:00"/>
    <d v="2026-03-31T00:00:00"/>
    <n v="24"/>
    <n v="16"/>
    <n v="7"/>
    <n v="5.71"/>
    <n v="0.66666666666666663"/>
    <x v="0"/>
    <x v="1"/>
  </r>
  <r>
    <m/>
    <m/>
    <x v="2518"/>
    <x v="1"/>
    <s v="0800"/>
    <s v=""/>
    <d v="2024-06-13T00:00:00"/>
    <d v="2024-03-04T00:00:00"/>
    <d v="2025-05-31T00:00:00"/>
    <m/>
    <s v="42824132"/>
    <s v="רז ירון"/>
    <s v="051643161"/>
    <s v="3"/>
    <n v="160246.17000000001"/>
    <s v="ILS"/>
    <n v="160246.17000000001"/>
    <n v="30.17"/>
    <n v="57900.49"/>
    <n v="48340.44"/>
    <n v="111905.73"/>
    <s v=""/>
    <x v="2246"/>
    <s v="X"/>
    <n v="0"/>
    <s v="@FM@"/>
    <s v="01"/>
    <s v=""/>
    <s v="301748232"/>
    <s v=" 86,511.18"/>
    <s v="קרן דהן"/>
    <n v="111905.73"/>
    <d v="2024-03-04T00:00:00"/>
    <d v="2025-05-31T00:00:00"/>
    <n v="14"/>
    <n v="17"/>
    <n v="-2"/>
    <n v="30.17"/>
    <n v="1.2142857142857142"/>
    <x v="0"/>
    <x v="1"/>
  </r>
  <r>
    <m/>
    <m/>
    <x v="2519"/>
    <x v="1"/>
    <s v="0800"/>
    <s v=""/>
    <d v="2024-06-17T00:00:00"/>
    <d v="2024-05-08T00:00:00"/>
    <d v="2024-12-31T00:00:00"/>
    <m/>
    <s v="40127668"/>
    <s v="כספי ושות"/>
    <s v="530003102"/>
    <s v="3"/>
    <n v="305200"/>
    <s v="ILS"/>
    <n v="305200"/>
    <n v="61.54"/>
    <n v="187200"/>
    <n v="187200"/>
    <n v="118000"/>
    <s v=""/>
    <x v="2247"/>
    <s v=""/>
    <n v="0"/>
    <s v="@FM@"/>
    <s v="23"/>
    <s v="06"/>
    <s v="301748232"/>
    <s v=""/>
    <s v="עמיחי ציסמריו"/>
    <n v="118000"/>
    <d v="2024-05-08T00:00:00"/>
    <d v="2024-12-31T00:00:00"/>
    <n v="7"/>
    <n v="14"/>
    <n v="-7"/>
    <n v="61.54"/>
    <n v="2"/>
    <x v="1"/>
    <x v="1"/>
  </r>
  <r>
    <m/>
    <m/>
    <x v="2520"/>
    <x v="0"/>
    <s v="0800"/>
    <s v=""/>
    <d v="2024-06-17T00:00:00"/>
    <m/>
    <m/>
    <m/>
    <s v="40001103"/>
    <s v="קרביץ )4791( בעמ"/>
    <s v="510674039"/>
    <s v="3"/>
    <n v="9444.06"/>
    <s v="ILS"/>
    <n v="9444.06"/>
    <n v="94.71"/>
    <n v="8940.17"/>
    <n v="9960.8799999999992"/>
    <n v="582.77"/>
    <s v=""/>
    <x v="2248"/>
    <s v="X"/>
    <n v="0"/>
    <s v="@FM@"/>
    <s v="07"/>
    <s v=""/>
    <s v="301748232"/>
    <s v=""/>
    <s v="רדה שוחט אלון"/>
    <n v="503.81"/>
    <d v="2024-06-17T00:00:00"/>
    <d v="2025-12-31T00:00:00"/>
    <n v="18"/>
    <n v="13"/>
    <n v="4"/>
    <n v="94.71"/>
    <n v="0.72222222222222221"/>
    <x v="1"/>
    <x v="1"/>
  </r>
  <r>
    <m/>
    <m/>
    <x v="2521"/>
    <x v="2"/>
    <s v="0800"/>
    <s v=""/>
    <d v="2024-06-20T00:00:00"/>
    <m/>
    <m/>
    <m/>
    <s v="50101676"/>
    <s v=" Topbrief LTD"/>
    <s v=""/>
    <s v="3"/>
    <n v="10350"/>
    <s v="GBP"/>
    <n v="48968.959999999999"/>
    <n v="30.44"/>
    <n v="15072.66"/>
    <n v="15070.99"/>
    <n v="34063.230000000003"/>
    <s v=""/>
    <x v="140"/>
    <s v=""/>
    <n v="0"/>
    <s v="@FM@"/>
    <s v="76"/>
    <s v=""/>
    <s v="301748232"/>
    <s v=""/>
    <s v=""/>
    <n v="34063.230000000003"/>
    <d v="2024-06-20T00:00:00"/>
    <d v="2025-12-31T00:00:00"/>
    <n v="18"/>
    <n v="13"/>
    <n v="4"/>
    <n v="30.44"/>
    <n v="0.72222222222222221"/>
    <x v="1"/>
    <x v="1"/>
  </r>
  <r>
    <m/>
    <m/>
    <x v="2522"/>
    <x v="2"/>
    <s v="0800"/>
    <s v=""/>
    <d v="2024-06-23T00:00:00"/>
    <d v="2024-06-19T00:00:00"/>
    <d v="2025-06-18T00:00:00"/>
    <m/>
    <s v="40016494"/>
    <s v="ציון אמיר משרד עורכי דין"/>
    <s v=""/>
    <s v=""/>
    <n v="117000"/>
    <s v="ILS"/>
    <n v="117000"/>
    <n v="0"/>
    <n v="0"/>
    <n v="0"/>
    <n v="0"/>
    <s v="X"/>
    <x v="654"/>
    <s v=""/>
    <n v="0"/>
    <s v=""/>
    <s v="23"/>
    <s v=""/>
    <s v="301748232"/>
    <s v=""/>
    <s v=""/>
    <n v="117000"/>
    <d v="2024-06-19T00:00:00"/>
    <d v="2025-06-18T00:00:00"/>
    <n v="11"/>
    <n v="13"/>
    <n v="-1"/>
    <n v="0"/>
    <n v="1.1818181818181819"/>
    <x v="0"/>
    <x v="1"/>
  </r>
  <r>
    <m/>
    <m/>
    <x v="2523"/>
    <x v="0"/>
    <s v="0800"/>
    <s v=""/>
    <d v="2024-07-07T00:00:00"/>
    <d v="2024-06-10T00:00:00"/>
    <d v="2024-12-31T00:00:00"/>
    <m/>
    <s v="50003428"/>
    <s v="CHRIS STAKER"/>
    <s v=""/>
    <s v="6"/>
    <n v="160000"/>
    <s v="GBP"/>
    <n v="760704"/>
    <n v="0"/>
    <n v="0"/>
    <n v="0"/>
    <n v="760704"/>
    <s v=""/>
    <x v="140"/>
    <s v=""/>
    <n v="0"/>
    <s v="@FM@"/>
    <s v="23"/>
    <s v="79"/>
    <s v="301748232"/>
    <s v="160,000.00"/>
    <s v=""/>
    <n v="760704"/>
    <d v="2024-06-10T00:00:00"/>
    <d v="2024-12-31T00:00:00"/>
    <n v="6"/>
    <n v="13"/>
    <n v="-7"/>
    <n v="0"/>
    <n v="2.1666666666666665"/>
    <x v="0"/>
    <x v="1"/>
  </r>
  <r>
    <m/>
    <m/>
    <x v="2524"/>
    <x v="0"/>
    <s v="0800"/>
    <s v=""/>
    <d v="2024-07-08T00:00:00"/>
    <d v="2024-06-18T00:00:00"/>
    <d v="2026-06-17T00:00:00"/>
    <m/>
    <s v="50101698"/>
    <s v=" Matrix Chambers"/>
    <s v=""/>
    <s v="3"/>
    <n v="350000"/>
    <s v="GBP"/>
    <n v="1664040"/>
    <n v="66.849999999999994"/>
    <n v="1112968.04"/>
    <n v="1112484.19"/>
    <n v="551555.81000000006"/>
    <s v=""/>
    <x v="140"/>
    <s v=""/>
    <n v="0"/>
    <s v="@FM@"/>
    <s v="79"/>
    <s v=""/>
    <s v="301748232"/>
    <s v="111,164.25"/>
    <s v=""/>
    <n v="551555.81000000006"/>
    <d v="2024-06-18T00:00:00"/>
    <d v="2026-06-17T00:00:00"/>
    <n v="23"/>
    <n v="13"/>
    <n v="10"/>
    <n v="66.849999999999994"/>
    <n v="0.56521739130434778"/>
    <x v="1"/>
    <x v="1"/>
  </r>
  <r>
    <m/>
    <m/>
    <x v="2525"/>
    <x v="0"/>
    <s v="0800"/>
    <s v=""/>
    <d v="2024-07-30T00:00:00"/>
    <d v="2024-04-08T00:00:00"/>
    <d v="2025-10-07T00:00:00"/>
    <m/>
    <s v="50101722"/>
    <s v=" Roberto Durrieu"/>
    <s v=""/>
    <s v="2"/>
    <n v="40600"/>
    <s v="USD"/>
    <n v="151559.79999999999"/>
    <n v="0"/>
    <n v="0"/>
    <n v="0"/>
    <n v="151559.79999999999"/>
    <s v=""/>
    <x v="140"/>
    <s v=""/>
    <n v="0"/>
    <s v="@FM@"/>
    <s v="23"/>
    <s v="79"/>
    <s v="301748232"/>
    <s v=" 40,600.00"/>
    <s v=""/>
    <n v="151559.79999999999"/>
    <d v="2024-04-08T00:00:00"/>
    <d v="2025-10-07T00:00:00"/>
    <n v="17"/>
    <n v="15"/>
    <n v="2"/>
    <n v="0"/>
    <n v="0.88235294117647056"/>
    <x v="0"/>
    <x v="1"/>
  </r>
  <r>
    <m/>
    <m/>
    <x v="2526"/>
    <x v="0"/>
    <s v="0800"/>
    <s v=""/>
    <d v="2024-08-07T00:00:00"/>
    <d v="2024-07-30T00:00:00"/>
    <d v="2025-12-31T00:00:00"/>
    <m/>
    <s v="40295117"/>
    <s v="מידע שיווקי (סי.איי.) - יועצים בע&quot;מ"/>
    <s v="512280959"/>
    <s v="3"/>
    <n v="241042.61"/>
    <s v="ILS"/>
    <n v="241042.61"/>
    <n v="40"/>
    <n v="96416.97"/>
    <n v="96212.7"/>
    <n v="144625.64000000001"/>
    <s v=""/>
    <x v="2249"/>
    <s v=""/>
    <n v="0"/>
    <s v="@FM@"/>
    <s v="07"/>
    <s v=""/>
    <s v="301748232"/>
    <s v=""/>
    <s v="לימור ניזרי"/>
    <n v="144625.64000000001"/>
    <d v="2024-07-30T00:00:00"/>
    <d v="2025-12-31T00:00:00"/>
    <n v="17"/>
    <n v="12"/>
    <n v="4"/>
    <n v="40"/>
    <n v="0.70588235294117652"/>
    <x v="1"/>
    <x v="1"/>
  </r>
  <r>
    <m/>
    <m/>
    <x v="2527"/>
    <x v="0"/>
    <s v="0800"/>
    <s v=""/>
    <d v="2024-08-12T00:00:00"/>
    <d v="2024-08-01T00:00:00"/>
    <d v="2025-12-31T00:00:00"/>
    <m/>
    <s v="42368571"/>
    <s v="רכטר יועצים"/>
    <s v="516487048"/>
    <s v="3"/>
    <n v="171126.2"/>
    <s v="ILS"/>
    <n v="171126.2"/>
    <n v="42.12"/>
    <n v="72090.28"/>
    <n v="79577.73"/>
    <n v="115573.35"/>
    <s v=""/>
    <x v="2250"/>
    <s v="X"/>
    <n v="0"/>
    <s v="@FM@"/>
    <s v="01"/>
    <s v=""/>
    <s v="301748232"/>
    <s v=" 76,326.21"/>
    <s v="מירב אסרף"/>
    <n v="99039.43"/>
    <d v="2024-08-01T00:00:00"/>
    <d v="2025-12-31T00:00:00"/>
    <n v="16"/>
    <n v="12"/>
    <n v="4"/>
    <n v="42.12"/>
    <n v="0.75"/>
    <x v="1"/>
    <x v="1"/>
  </r>
  <r>
    <m/>
    <m/>
    <x v="2528"/>
    <x v="0"/>
    <s v="0800"/>
    <s v=""/>
    <d v="2024-08-15T00:00:00"/>
    <m/>
    <m/>
    <m/>
    <s v="40001103"/>
    <s v="קרביץ )4791( בעמ"/>
    <s v="510674039"/>
    <s v="3"/>
    <n v="10985.82"/>
    <s v="ILS"/>
    <n v="10985.82"/>
    <n v="97.42"/>
    <n v="10699.99"/>
    <n v="10700"/>
    <n v="295.61"/>
    <s v=""/>
    <x v="2251"/>
    <s v="X"/>
    <n v="0"/>
    <s v="@FM@"/>
    <s v="07"/>
    <s v=""/>
    <s v="301748232"/>
    <s v=""/>
    <s v="רדה שוחט אלון"/>
    <n v="285.83"/>
    <d v="2024-08-15T00:00:00"/>
    <d v="2025-12-31T00:00:00"/>
    <n v="16"/>
    <n v="11"/>
    <n v="4"/>
    <n v="97.42"/>
    <n v="0.6875"/>
    <x v="1"/>
    <x v="1"/>
  </r>
  <r>
    <m/>
    <m/>
    <x v="2529"/>
    <x v="0"/>
    <s v="0800"/>
    <s v=""/>
    <d v="2024-08-15T00:00:00"/>
    <d v="2024-08-01T00:00:00"/>
    <d v="2025-12-31T00:00:00"/>
    <m/>
    <s v="40005076"/>
    <s v="עדליא - ייעוץ כלכלי בע&quot;מ"/>
    <s v="513238816"/>
    <s v="3"/>
    <n v="377784.42"/>
    <s v="ILS"/>
    <n v="377784.42"/>
    <n v="25.15"/>
    <n v="95273.2"/>
    <n v="109170.74"/>
    <n v="329967.55"/>
    <s v=""/>
    <x v="2250"/>
    <s v="X"/>
    <n v="0"/>
    <s v="@FM@"/>
    <s v="01"/>
    <s v=""/>
    <s v="301748232"/>
    <s v="239,416.29"/>
    <s v="מירב אסרף"/>
    <n v="282762.38"/>
    <d v="2024-08-01T00:00:00"/>
    <d v="2025-12-31T00:00:00"/>
    <n v="16"/>
    <n v="12"/>
    <n v="4"/>
    <n v="25.15"/>
    <n v="0.75"/>
    <x v="1"/>
    <x v="1"/>
  </r>
  <r>
    <m/>
    <m/>
    <x v="2530"/>
    <x v="0"/>
    <s v="0800"/>
    <s v=""/>
    <d v="2024-08-15T00:00:00"/>
    <d v="2024-06-28T00:00:00"/>
    <d v="2025-04-30T00:00:00"/>
    <m/>
    <s v="40169014"/>
    <s v="הרצוג, פוקס ,נאמן ושות'"/>
    <s v="540107158"/>
    <s v="3"/>
    <n v="1416000"/>
    <s v="ILS"/>
    <n v="1416000"/>
    <n v="32.99"/>
    <n v="467153.96"/>
    <n v="467153.95"/>
    <n v="948846.04"/>
    <s v=""/>
    <x v="2252"/>
    <s v=""/>
    <n v="0"/>
    <s v="@FM@"/>
    <s v="23"/>
    <s v="09"/>
    <s v="301748232"/>
    <s v="801,401.75"/>
    <s v="שמרית הרוש"/>
    <n v="948846.04"/>
    <d v="2024-06-28T00:00:00"/>
    <d v="2025-04-30T00:00:00"/>
    <n v="10"/>
    <n v="13"/>
    <n v="-3"/>
    <n v="32.99"/>
    <n v="1.3"/>
    <x v="0"/>
    <x v="1"/>
  </r>
  <r>
    <m/>
    <m/>
    <x v="2531"/>
    <x v="0"/>
    <s v="0800"/>
    <s v=""/>
    <d v="2024-08-19T00:00:00"/>
    <d v="2024-09-01T00:00:00"/>
    <d v="2025-08-30T00:00:00"/>
    <m/>
    <s v="41470933"/>
    <s v="פרונטו - ייעוץ בטחוני בע&quot;מ"/>
    <s v="515446649"/>
    <s v="3"/>
    <n v="413000"/>
    <s v="ILS"/>
    <n v="413000"/>
    <n v="57.12"/>
    <n v="236208"/>
    <n v="243381.48"/>
    <n v="184979.89"/>
    <s v=""/>
    <x v="2253"/>
    <s v="X"/>
    <n v="0"/>
    <s v="@FM@"/>
    <s v="01"/>
    <s v=""/>
    <s v="301748232"/>
    <s v="149,100.00"/>
    <s v="שני שחר"/>
    <n v="177079.15"/>
    <d v="2024-09-01T00:00:00"/>
    <d v="2025-08-30T00:00:00"/>
    <n v="11"/>
    <n v="11"/>
    <n v="0"/>
    <n v="57.12"/>
    <n v="1"/>
    <x v="1"/>
    <x v="1"/>
  </r>
  <r>
    <m/>
    <m/>
    <x v="2532"/>
    <x v="0"/>
    <s v="0800"/>
    <s v=""/>
    <d v="2024-08-19T00:00:00"/>
    <d v="2024-09-01T00:00:00"/>
    <d v="2025-08-30T00:00:00"/>
    <m/>
    <s v="40364249"/>
    <s v="רוטמן ליאוניד"/>
    <s v="014546097"/>
    <s v="3"/>
    <n v="295000"/>
    <s v="ILS"/>
    <n v="295000"/>
    <n v="52.72"/>
    <n v="155689"/>
    <n v="160150.35"/>
    <n v="145684.82"/>
    <s v=""/>
    <x v="2254"/>
    <s v="X"/>
    <n v="0"/>
    <s v="@FM@"/>
    <s v="01"/>
    <s v=""/>
    <s v="301748232"/>
    <s v="117,900.00"/>
    <s v="שני שחר"/>
    <n v="139462.42000000001"/>
    <d v="2024-09-01T00:00:00"/>
    <d v="2025-08-30T00:00:00"/>
    <n v="11"/>
    <n v="11"/>
    <n v="0"/>
    <n v="52.72"/>
    <n v="1"/>
    <x v="1"/>
    <x v="1"/>
  </r>
  <r>
    <m/>
    <m/>
    <x v="2533"/>
    <x v="0"/>
    <s v="0800"/>
    <s v=""/>
    <d v="2024-08-21T00:00:00"/>
    <d v="2022-06-30T00:00:00"/>
    <d v="2025-09-25T00:00:00"/>
    <m/>
    <s v="40006138"/>
    <s v="כספי את כספי רואי"/>
    <s v="557423373"/>
    <s v="3"/>
    <n v="543226.28"/>
    <s v="ILS"/>
    <n v="543226.28"/>
    <n v="73.760000000000005"/>
    <n v="360657.87"/>
    <n v="399253.64"/>
    <n v="200791.15"/>
    <s v=""/>
    <x v="2255"/>
    <s v="X"/>
    <n v="0"/>
    <s v="@FM@"/>
    <s v="07"/>
    <s v=""/>
    <s v="301748232"/>
    <s v=""/>
    <s v="שילה הלוי"/>
    <n v="181279.28"/>
    <d v="2022-06-30T00:00:00"/>
    <d v="2025-09-25T00:00:00"/>
    <n v="38"/>
    <n v="37"/>
    <n v="1"/>
    <n v="73.760000000000005"/>
    <n v="0.97368421052631582"/>
    <x v="1"/>
    <x v="1"/>
  </r>
  <r>
    <m/>
    <m/>
    <x v="2534"/>
    <x v="0"/>
    <s v="0800"/>
    <s v=""/>
    <d v="2024-09-10T00:00:00"/>
    <d v="2025-01-01T00:00:00"/>
    <d v="2025-12-31T00:00:00"/>
    <m/>
    <s v="42346875"/>
    <s v="זוויות דיאלוג חכם בע&quot;מ"/>
    <s v="516067071"/>
    <s v="3"/>
    <n v="508811.46"/>
    <s v="ILS"/>
    <n v="508811.46"/>
    <n v="32.799999999999997"/>
    <n v="166914.37"/>
    <n v="166873.10999999999"/>
    <n v="341897.09"/>
    <s v=""/>
    <x v="2256"/>
    <s v=""/>
    <n v="0"/>
    <s v="@FM@"/>
    <s v="07"/>
    <s v=""/>
    <s v="301748232"/>
    <s v=""/>
    <s v="בת אל בן שושן כהן"/>
    <n v="341897.11"/>
    <d v="2025-01-01T00:00:00"/>
    <d v="2025-12-31T00:00:00"/>
    <n v="11"/>
    <n v="7"/>
    <n v="4"/>
    <n v="32.799999999999997"/>
    <n v="0.63636363636363635"/>
    <x v="1"/>
    <x v="1"/>
  </r>
  <r>
    <m/>
    <m/>
    <x v="2535"/>
    <x v="1"/>
    <s v="0800"/>
    <s v=""/>
    <d v="2024-09-11T00:00:00"/>
    <d v="2024-08-12T00:00:00"/>
    <d v="2025-07-31T00:00:00"/>
    <m/>
    <s v="42841861"/>
    <s v="כליר ויו ייעוץ כלכלי בע&quot;מ"/>
    <s v="516933850"/>
    <s v="3"/>
    <n v="177000"/>
    <s v="ILS"/>
    <n v="177000"/>
    <n v="0"/>
    <n v="0"/>
    <n v="0"/>
    <n v="177000"/>
    <s v=""/>
    <x v="2257"/>
    <s v=""/>
    <n v="0"/>
    <s v="@FM@"/>
    <s v="79"/>
    <s v=""/>
    <s v="301748232"/>
    <s v=""/>
    <s v="אורן פרץ"/>
    <n v="177000"/>
    <d v="2024-08-12T00:00:00"/>
    <d v="2025-07-31T00:00:00"/>
    <n v="11"/>
    <n v="11"/>
    <n v="0"/>
    <n v="0"/>
    <n v="1"/>
    <x v="0"/>
    <x v="1"/>
  </r>
  <r>
    <m/>
    <m/>
    <x v="2536"/>
    <x v="0"/>
    <s v="0800"/>
    <s v=""/>
    <d v="2024-09-11T00:00:00"/>
    <d v="2024-08-19T00:00:00"/>
    <d v="2025-11-27T00:00:00"/>
    <m/>
    <s v="42346866"/>
    <s v="רייז איט טכנולוגיות שיתופיות בע&quot;מ"/>
    <s v="516273349"/>
    <s v="3"/>
    <n v="1523720.29"/>
    <s v="ILS"/>
    <n v="1523720.29"/>
    <n v="59.56"/>
    <n v="905165.53"/>
    <n v="903902.66"/>
    <n v="616958.31000000006"/>
    <s v=""/>
    <x v="2258"/>
    <s v=""/>
    <n v="0"/>
    <s v="@FM@"/>
    <s v="07"/>
    <s v=""/>
    <s v="301748232"/>
    <s v=""/>
    <s v="בינה קוגן"/>
    <n v="616958.32999999996"/>
    <d v="2024-08-19T00:00:00"/>
    <d v="2025-11-27T00:00:00"/>
    <n v="15"/>
    <n v="11"/>
    <n v="3"/>
    <n v="59.56"/>
    <n v="0.73333333333333328"/>
    <x v="1"/>
    <x v="1"/>
  </r>
  <r>
    <m/>
    <m/>
    <x v="2537"/>
    <x v="0"/>
    <s v="0800"/>
    <s v=""/>
    <d v="2024-09-16T00:00:00"/>
    <d v="2024-08-26T00:00:00"/>
    <d v="2025-08-14T00:00:00"/>
    <m/>
    <s v="40322990"/>
    <s v="מ. אלבוסתאני בע&quot;מ"/>
    <s v="514152156"/>
    <s v="3"/>
    <n v="302563.8"/>
    <s v="ILS"/>
    <n v="302563.8"/>
    <n v="42.78"/>
    <n v="130700.3"/>
    <n v="129450.84"/>
    <n v="173112.95999999999"/>
    <s v=""/>
    <x v="2259"/>
    <s v="X"/>
    <n v="0"/>
    <s v="@FM@"/>
    <s v="21"/>
    <s v=""/>
    <s v="301748232"/>
    <s v="145,647.03"/>
    <s v="גנית בן- משה"/>
    <n v="173112.95999999999"/>
    <d v="2024-08-26T00:00:00"/>
    <d v="2025-08-14T00:00:00"/>
    <n v="11"/>
    <n v="11"/>
    <n v="0"/>
    <n v="42.78"/>
    <n v="1"/>
    <x v="0"/>
    <x v="1"/>
  </r>
  <r>
    <m/>
    <m/>
    <x v="2538"/>
    <x v="0"/>
    <s v="0800"/>
    <s v=""/>
    <d v="2024-09-18T00:00:00"/>
    <m/>
    <m/>
    <m/>
    <s v="41045408"/>
    <s v="פז גלית"/>
    <s v="033642893"/>
    <s v="3"/>
    <n v="1168.2"/>
    <s v="ILS"/>
    <n v="1168.2"/>
    <n v="0"/>
    <n v="0"/>
    <n v="0"/>
    <n v="1168.2"/>
    <s v=""/>
    <x v="2260"/>
    <s v=""/>
    <n v="0"/>
    <s v="@FM@"/>
    <s v="23"/>
    <s v="57"/>
    <s v="301748232"/>
    <s v=""/>
    <s v="ורד אלישיב"/>
    <n v="1168.2"/>
    <d v="2024-09-18T00:00:00"/>
    <d v="2025-12-31T00:00:00"/>
    <n v="15"/>
    <n v="10"/>
    <n v="4"/>
    <n v="0"/>
    <n v="0.66666666666666663"/>
    <x v="0"/>
    <x v="1"/>
  </r>
  <r>
    <m/>
    <m/>
    <x v="2539"/>
    <x v="1"/>
    <s v="0800"/>
    <s v=""/>
    <d v="2024-10-07T00:00:00"/>
    <d v="2024-08-21T00:00:00"/>
    <d v="2025-12-31T00:00:00"/>
    <m/>
    <s v="40859122"/>
    <s v="פטר דוד"/>
    <s v="302054028"/>
    <s v="3"/>
    <n v="182900"/>
    <s v="ILS"/>
    <n v="182900"/>
    <n v="77.42"/>
    <n v="141600"/>
    <n v="141600"/>
    <n v="41300"/>
    <s v=""/>
    <x v="2261"/>
    <s v=""/>
    <n v="0"/>
    <s v="@FM@"/>
    <s v="23"/>
    <s v="06"/>
    <s v="301748232"/>
    <s v=""/>
    <s v="עמיחי ציסמריו"/>
    <n v="41300"/>
    <d v="2024-08-21T00:00:00"/>
    <d v="2025-12-31T00:00:00"/>
    <n v="16"/>
    <n v="11"/>
    <n v="4"/>
    <n v="77.42"/>
    <n v="0.6875"/>
    <x v="1"/>
    <x v="1"/>
  </r>
  <r>
    <m/>
    <m/>
    <x v="2540"/>
    <x v="0"/>
    <s v="0800"/>
    <s v=""/>
    <d v="2024-10-13T00:00:00"/>
    <m/>
    <m/>
    <m/>
    <s v="41915625"/>
    <s v="לייזר מכוני העתקות בע&quot;מ"/>
    <s v="514864370"/>
    <s v="3"/>
    <n v="330.4"/>
    <s v="ILS"/>
    <n v="330.4"/>
    <n v="0"/>
    <n v="0"/>
    <n v="0"/>
    <n v="330.4"/>
    <s v=""/>
    <x v="2262"/>
    <s v=""/>
    <n v="0"/>
    <s v="@FM@"/>
    <s v="23"/>
    <s v="57"/>
    <s v="301748232"/>
    <s v=""/>
    <s v="ליטל אלקסלסי"/>
    <n v="330.4"/>
    <d v="2024-10-13T00:00:00"/>
    <d v="2025-12-31T00:00:00"/>
    <n v="14"/>
    <n v="9"/>
    <n v="4"/>
    <n v="0"/>
    <n v="0.6428571428571429"/>
    <x v="0"/>
    <x v="1"/>
  </r>
  <r>
    <m/>
    <m/>
    <x v="2541"/>
    <x v="0"/>
    <s v="0800"/>
    <s v=""/>
    <d v="2024-10-28T00:00:00"/>
    <d v="2024-08-18T00:00:00"/>
    <d v="2026-08-17T00:00:00"/>
    <m/>
    <s v="50003428"/>
    <s v="CHRIS STAKER"/>
    <s v=""/>
    <s v="3"/>
    <n v="350000"/>
    <s v="GBP"/>
    <n v="1719130"/>
    <n v="68.459999999999994"/>
    <n v="1176953.8899999999"/>
    <n v="1176940.69"/>
    <n v="542189.31000000006"/>
    <s v=""/>
    <x v="140"/>
    <s v=""/>
    <n v="0"/>
    <s v="@FM@"/>
    <s v="79"/>
    <s v=""/>
    <s v="301748232"/>
    <s v=" 94,637.29"/>
    <s v=""/>
    <n v="542189.31000000006"/>
    <d v="2024-08-18T00:00:00"/>
    <d v="2026-08-17T00:00:00"/>
    <n v="23"/>
    <n v="11"/>
    <n v="12"/>
    <n v="68.459999999999994"/>
    <n v="0.47826086956521741"/>
    <x v="2"/>
    <x v="1"/>
  </r>
  <r>
    <m/>
    <m/>
    <x v="2542"/>
    <x v="0"/>
    <s v="0800"/>
    <s v=""/>
    <d v="2024-10-29T00:00:00"/>
    <m/>
    <m/>
    <m/>
    <s v="40001103"/>
    <s v="קרביץ )4791( בעמ"/>
    <s v="510674039"/>
    <s v="3"/>
    <n v="1443.61"/>
    <s v="ILS"/>
    <n v="1443.61"/>
    <n v="48.13"/>
    <n v="694.78"/>
    <n v="688.9"/>
    <n v="774.48"/>
    <s v=""/>
    <x v="2134"/>
    <s v="X"/>
    <n v="0"/>
    <s v="@FM@"/>
    <s v="07"/>
    <s v=""/>
    <s v="301748232"/>
    <s v=""/>
    <s v="ליטל אלקסלסי"/>
    <n v="748.83"/>
    <d v="2024-10-29T00:00:00"/>
    <d v="2025-12-31T00:00:00"/>
    <n v="14"/>
    <n v="9"/>
    <n v="4"/>
    <n v="48.13"/>
    <n v="0.6428571428571429"/>
    <x v="1"/>
    <x v="1"/>
  </r>
  <r>
    <m/>
    <m/>
    <x v="2543"/>
    <x v="0"/>
    <s v="0800"/>
    <s v=""/>
    <d v="2024-10-30T00:00:00"/>
    <m/>
    <m/>
    <m/>
    <s v="40001212"/>
    <s v="שחר - מוצרי נייר בע&quot;מ"/>
    <s v="511219933"/>
    <s v="3"/>
    <n v="507.49"/>
    <s v="ILS"/>
    <n v="507.49"/>
    <n v="0"/>
    <n v="0"/>
    <n v="0"/>
    <n v="517.22"/>
    <s v=""/>
    <x v="2263"/>
    <s v="X"/>
    <n v="0"/>
    <s v="@FM@"/>
    <s v="07"/>
    <s v=""/>
    <s v="301748232"/>
    <s v=""/>
    <s v="ליטל אלקסלסי"/>
    <n v="507.49"/>
    <d v="2024-10-30T00:00:00"/>
    <d v="2025-12-31T00:00:00"/>
    <n v="14"/>
    <n v="9"/>
    <n v="4"/>
    <n v="0"/>
    <n v="0.6428571428571429"/>
    <x v="0"/>
    <x v="1"/>
  </r>
  <r>
    <m/>
    <m/>
    <x v="2544"/>
    <x v="1"/>
    <s v="0800"/>
    <s v=""/>
    <d v="2024-11-04T00:00:00"/>
    <d v="2025-02-01T00:00:00"/>
    <d v="2025-12-31T00:00:00"/>
    <m/>
    <s v="41533577"/>
    <s v="עמר שלום"/>
    <s v="058144700"/>
    <s v="3"/>
    <n v="573995.06999999995"/>
    <s v="ILS"/>
    <n v="573995.06999999995"/>
    <n v="41.15"/>
    <n v="236207.67"/>
    <n v="236199.42"/>
    <n v="337795.65"/>
    <s v=""/>
    <x v="2264"/>
    <s v="X"/>
    <n v="0"/>
    <s v="@FM@"/>
    <s v="79"/>
    <s v=""/>
    <s v="301748232"/>
    <s v="286,260.51"/>
    <s v="אירינה מרדכייבה"/>
    <n v="337795.65"/>
    <d v="2025-02-01T00:00:00"/>
    <d v="2025-12-31T00:00:00"/>
    <n v="10"/>
    <n v="6"/>
    <n v="4"/>
    <n v="41.15"/>
    <n v="0.6"/>
    <x v="1"/>
    <x v="1"/>
  </r>
  <r>
    <m/>
    <m/>
    <x v="2545"/>
    <x v="1"/>
    <s v="0800"/>
    <s v=""/>
    <d v="2024-11-04T00:00:00"/>
    <d v="2025-02-01T00:00:00"/>
    <d v="2025-12-31T00:00:00"/>
    <m/>
    <s v="42024225"/>
    <s v="עאמר עלי"/>
    <s v="057565087"/>
    <s v="3"/>
    <n v="573995.06999999995"/>
    <s v="ILS"/>
    <n v="573995.06999999995"/>
    <n v="63.64"/>
    <n v="365269.59"/>
    <n v="365269.59"/>
    <n v="208725.48"/>
    <s v=""/>
    <x v="2264"/>
    <s v="X"/>
    <n v="0"/>
    <s v="@FM@"/>
    <s v="79"/>
    <s v=""/>
    <s v="301748232"/>
    <s v="176,886.00"/>
    <s v="אירינה מרדכייבה"/>
    <n v="208725.48"/>
    <d v="2025-02-01T00:00:00"/>
    <d v="2025-12-31T00:00:00"/>
    <n v="10"/>
    <n v="6"/>
    <n v="4"/>
    <n v="63.64"/>
    <n v="0.6"/>
    <x v="1"/>
    <x v="1"/>
  </r>
  <r>
    <m/>
    <m/>
    <x v="2546"/>
    <x v="0"/>
    <s v="0800"/>
    <s v=""/>
    <d v="2024-11-07T00:00:00"/>
    <d v="2024-11-01T00:00:00"/>
    <d v="2025-10-31T00:00:00"/>
    <m/>
    <s v="40009139"/>
    <s v="מורשת המשפט בישראל (ע&quot;ר)"/>
    <s v=""/>
    <s v="3"/>
    <n v="1500000"/>
    <s v="ILS"/>
    <n v="1500000"/>
    <n v="36.119999999999997"/>
    <n v="541758.75"/>
    <n v="541758.75"/>
    <n v="958241.25"/>
    <s v=""/>
    <x v="2265"/>
    <s v=""/>
    <n v="0"/>
    <s v="@FM@"/>
    <s v="01"/>
    <s v=""/>
    <s v="301748232"/>
    <s v="883,743.75"/>
    <s v="מיכאל ויגודה"/>
    <n v="958241.25"/>
    <d v="2024-11-01T00:00:00"/>
    <d v="2025-10-31T00:00:00"/>
    <n v="11"/>
    <n v="9"/>
    <n v="2"/>
    <n v="36.119999999999997"/>
    <n v="0.81818181818181823"/>
    <x v="0"/>
    <x v="1"/>
  </r>
  <r>
    <m/>
    <m/>
    <x v="2547"/>
    <x v="2"/>
    <s v="0800"/>
    <s v=""/>
    <d v="2024-11-10T00:00:00"/>
    <d v="2024-11-10T00:00:00"/>
    <d v="2025-12-31T00:00:00"/>
    <m/>
    <s v="50101884"/>
    <s v=" Jonathan Sidney Lux"/>
    <s v=""/>
    <s v="2"/>
    <n v="57000"/>
    <s v="USD"/>
    <n v="212154"/>
    <n v="87.77"/>
    <n v="46903.99"/>
    <n v="50028.69"/>
    <n v="163768"/>
    <s v=""/>
    <x v="2266"/>
    <s v=""/>
    <n v="0"/>
    <s v="@FM@"/>
    <s v="23"/>
    <s v="57"/>
    <s v="301748232"/>
    <s v=""/>
    <s v=""/>
    <n v="163768"/>
    <d v="2024-11-10T00:00:00"/>
    <d v="2025-12-31T00:00:00"/>
    <n v="13"/>
    <n v="8"/>
    <n v="4"/>
    <n v="87.77"/>
    <n v="0.61538461538461542"/>
    <x v="1"/>
    <x v="1"/>
  </r>
  <r>
    <m/>
    <m/>
    <x v="2548"/>
    <x v="1"/>
    <s v="0800"/>
    <s v=""/>
    <d v="2024-11-13T00:00:00"/>
    <d v="2024-08-18T00:00:00"/>
    <d v="2026-08-17T00:00:00"/>
    <m/>
    <s v="50003139"/>
    <s v="MALCOLM SHAW"/>
    <s v=""/>
    <s v="2"/>
    <n v="299700"/>
    <s v="GBP"/>
    <n v="1440358.2"/>
    <n v="44.47"/>
    <n v="789557.68"/>
    <n v="640474.97"/>
    <n v="800199"/>
    <s v=""/>
    <x v="140"/>
    <s v=""/>
    <n v="0"/>
    <s v="@FM@"/>
    <s v="79"/>
    <s v=""/>
    <s v="301748232"/>
    <s v=""/>
    <s v=""/>
    <n v="799883.23"/>
    <d v="2024-08-18T00:00:00"/>
    <d v="2026-08-17T00:00:00"/>
    <n v="23"/>
    <n v="11"/>
    <n v="12"/>
    <n v="44.47"/>
    <n v="0.47826086956521741"/>
    <x v="2"/>
    <x v="1"/>
  </r>
  <r>
    <m/>
    <m/>
    <x v="2549"/>
    <x v="0"/>
    <s v="0800"/>
    <s v=""/>
    <d v="2024-11-24T00:00:00"/>
    <d v="2024-08-18T00:00:00"/>
    <d v="2026-08-17T00:00:00"/>
    <m/>
    <s v="50101893"/>
    <s v=" Shotaro Hamamoto"/>
    <s v=""/>
    <s v="2"/>
    <n v="200000"/>
    <s v="USD"/>
    <n v="745600"/>
    <n v="62.66"/>
    <n v="467229.73"/>
    <n v="467226.14"/>
    <n v="278373.86"/>
    <s v=""/>
    <x v="140"/>
    <s v=""/>
    <n v="0"/>
    <s v="@FM@"/>
    <s v="79"/>
    <s v=""/>
    <s v="301748232"/>
    <s v=" 68,965.00"/>
    <s v=""/>
    <n v="278373.86"/>
    <d v="2024-08-18T00:00:00"/>
    <d v="2026-08-17T00:00:00"/>
    <n v="23"/>
    <n v="11"/>
    <n v="12"/>
    <n v="62.66"/>
    <n v="0.47826086956521741"/>
    <x v="2"/>
    <x v="1"/>
  </r>
  <r>
    <m/>
    <m/>
    <x v="2550"/>
    <x v="0"/>
    <s v="0800"/>
    <s v=""/>
    <d v="2024-11-26T00:00:00"/>
    <m/>
    <m/>
    <m/>
    <s v="40001103"/>
    <s v="קרביץ )4791( בעמ"/>
    <s v="510674039"/>
    <s v="3"/>
    <n v="13075.56"/>
    <s v="ILS"/>
    <n v="13075.56"/>
    <n v="83.57"/>
    <n v="10931.5"/>
    <n v="10834.13"/>
    <n v="2217.5100000000002"/>
    <s v=""/>
    <x v="2267"/>
    <s v="X"/>
    <n v="0"/>
    <s v="@FM@"/>
    <s v="07"/>
    <s v=""/>
    <s v="301748232"/>
    <s v=""/>
    <s v="רדה שוחט אלון"/>
    <n v="2144.06"/>
    <d v="2024-11-26T00:00:00"/>
    <d v="2025-12-31T00:00:00"/>
    <n v="13"/>
    <n v="8"/>
    <n v="4"/>
    <n v="83.57"/>
    <n v="0.61538461538461542"/>
    <x v="1"/>
    <x v="1"/>
  </r>
  <r>
    <m/>
    <m/>
    <x v="2551"/>
    <x v="0"/>
    <s v="0800"/>
    <s v=""/>
    <d v="2024-11-26T00:00:00"/>
    <d v="2024-12-01T00:00:00"/>
    <d v="2025-11-30T00:00:00"/>
    <m/>
    <s v="40295117"/>
    <s v="מידע שיווקי (סי.איי.) - יועצים בע&quot;מ"/>
    <s v="512280959"/>
    <s v="3"/>
    <n v="312649.56"/>
    <s v="ILS"/>
    <n v="312649.56"/>
    <n v="0"/>
    <n v="0"/>
    <n v="0"/>
    <n v="312649.56"/>
    <s v=""/>
    <x v="2268"/>
    <s v=""/>
    <n v="0"/>
    <s v="@FM@"/>
    <s v="07"/>
    <s v=""/>
    <s v="301748232"/>
    <s v=""/>
    <s v=""/>
    <n v="312649.56"/>
    <d v="2024-12-01T00:00:00"/>
    <d v="2025-11-30T00:00:00"/>
    <n v="11"/>
    <n v="8"/>
    <n v="3"/>
    <n v="0"/>
    <n v="0.72727272727272729"/>
    <x v="0"/>
    <x v="1"/>
  </r>
  <r>
    <m/>
    <m/>
    <x v="2552"/>
    <x v="0"/>
    <s v="0800"/>
    <s v=""/>
    <d v="2024-11-27T00:00:00"/>
    <d v="2024-11-01T00:00:00"/>
    <d v="2025-10-31T00:00:00"/>
    <m/>
    <s v="40006204"/>
    <s v="מכון משפטי ארץ (ע&quot;ר)"/>
    <s v=""/>
    <s v="3"/>
    <n v="1500000"/>
    <s v="ILS"/>
    <n v="1500000"/>
    <n v="19.100000000000001"/>
    <n v="287214"/>
    <n v="286466"/>
    <n v="1213534"/>
    <s v=""/>
    <x v="2265"/>
    <s v=""/>
    <n v="0"/>
    <s v="@FM@"/>
    <s v="01"/>
    <s v=""/>
    <s v="301748232"/>
    <s v="  1,212,786.00"/>
    <s v="מיכאל ויגודה"/>
    <n v="1213534"/>
    <d v="2024-11-01T00:00:00"/>
    <d v="2025-10-31T00:00:00"/>
    <n v="11"/>
    <n v="9"/>
    <n v="2"/>
    <n v="19.100000000000001"/>
    <n v="0.81818181818181823"/>
    <x v="0"/>
    <x v="1"/>
  </r>
  <r>
    <m/>
    <m/>
    <x v="2553"/>
    <x v="0"/>
    <s v="0800"/>
    <s v=""/>
    <d v="2025-05-20T00:00:00"/>
    <d v="2025-04-01T00:00:00"/>
    <d v="2027-03-31T00:00:00"/>
    <m/>
    <s v="50109881"/>
    <s v="  KOPEC ZABOROWSKI ADWOKACI I RADCO"/>
    <s v=""/>
    <s v="3"/>
    <n v="100000"/>
    <s v="EUR"/>
    <n v="400120"/>
    <n v="1.28"/>
    <n v="5127.24"/>
    <n v="5127.24"/>
    <n v="394992.76"/>
    <s v=""/>
    <x v="2269"/>
    <s v=""/>
    <n v="0"/>
    <s v="@FM@"/>
    <s v="78"/>
    <s v=""/>
    <s v="301748232"/>
    <s v=" 98,710.00"/>
    <s v=""/>
    <n v="394992.76"/>
    <d v="2025-04-01T00:00:00"/>
    <d v="2027-03-31T00:00:00"/>
    <n v="23"/>
    <n v="4"/>
    <n v="19"/>
    <n v="1.28"/>
    <n v="0.17391304347826086"/>
    <x v="2"/>
    <x v="1"/>
  </r>
  <r>
    <m/>
    <m/>
    <x v="2554"/>
    <x v="0"/>
    <s v="0800"/>
    <s v=""/>
    <d v="2025-05-20T00:00:00"/>
    <d v="2025-01-01T00:00:00"/>
    <d v="2025-12-31T00:00:00"/>
    <m/>
    <s v="41634982"/>
    <s v="זהר אברהם"/>
    <s v="053225959"/>
    <s v=""/>
    <n v="65775.56"/>
    <s v="ILS"/>
    <n v="65775.56"/>
    <n v="0"/>
    <n v="0"/>
    <n v="0"/>
    <n v="0"/>
    <s v="X"/>
    <x v="146"/>
    <s v=""/>
    <n v="0"/>
    <s v="@FM@"/>
    <s v="01"/>
    <s v=""/>
    <s v="301748232"/>
    <s v=" 55,742.00"/>
    <s v=""/>
    <n v="65775.56"/>
    <d v="2025-01-01T00:00:00"/>
    <d v="2025-12-31T00:00:00"/>
    <n v="11"/>
    <n v="7"/>
    <n v="4"/>
    <n v="0"/>
    <n v="0.63636363636363635"/>
    <x v="0"/>
    <x v="1"/>
  </r>
  <r>
    <m/>
    <m/>
    <x v="2555"/>
    <x v="0"/>
    <s v="0800"/>
    <s v=""/>
    <d v="2025-05-20T00:00:00"/>
    <m/>
    <m/>
    <m/>
    <s v="42864095"/>
    <s v="שוורץ עופר בנימין"/>
    <s v="028933612"/>
    <s v=""/>
    <n v="65775.56"/>
    <s v="ILS"/>
    <n v="65775.56"/>
    <n v="0"/>
    <n v="0"/>
    <n v="0"/>
    <n v="0"/>
    <s v="X"/>
    <x v="146"/>
    <s v=""/>
    <n v="0"/>
    <s v="@FM@"/>
    <s v="01"/>
    <s v=""/>
    <s v="301748232"/>
    <s v=" 55,742.00"/>
    <s v=""/>
    <n v="65775.56"/>
    <d v="2025-05-20T00:00:00"/>
    <d v="2025-12-31T00:00:00"/>
    <n v="7"/>
    <n v="2"/>
    <n v="4"/>
    <n v="0"/>
    <n v="0.2857142857142857"/>
    <x v="2"/>
    <x v="1"/>
  </r>
  <r>
    <m/>
    <m/>
    <x v="2556"/>
    <x v="1"/>
    <s v="0800"/>
    <s v=""/>
    <d v="2025-05-20T00:00:00"/>
    <d v="2025-04-15T00:00:00"/>
    <d v="2026-04-15T00:00:00"/>
    <m/>
    <s v="40005659"/>
    <s v="בן דוד שלוי קופ ושות' רואי חשבון (ב"/>
    <s v="513464842"/>
    <s v="3"/>
    <n v="59295"/>
    <s v="ILS"/>
    <n v="59295"/>
    <n v="0"/>
    <n v="0"/>
    <n v="0"/>
    <n v="59295"/>
    <s v=""/>
    <x v="2270"/>
    <s v="X"/>
    <n v="0"/>
    <s v="@FM@"/>
    <s v="07"/>
    <s v=""/>
    <s v="301748232"/>
    <s v=" 50,250.00"/>
    <s v="הדסה אחיטוב"/>
    <n v="59295"/>
    <d v="2025-04-15T00:00:00"/>
    <d v="2026-04-15T00:00:00"/>
    <n v="12"/>
    <n v="3"/>
    <n v="8"/>
    <n v="0"/>
    <n v="0.25"/>
    <x v="2"/>
    <x v="1"/>
  </r>
  <r>
    <m/>
    <m/>
    <x v="2557"/>
    <x v="0"/>
    <s v="0800"/>
    <s v=""/>
    <d v="2025-05-21T00:00:00"/>
    <d v="2024-06-18T00:00:00"/>
    <d v="2026-06-17T00:00:00"/>
    <m/>
    <s v="50101756"/>
    <s v=" Christopher Gosnell"/>
    <s v=""/>
    <s v="3"/>
    <n v="155755"/>
    <s v="EUR"/>
    <n v="623206.91"/>
    <n v="18.059999999999999"/>
    <n v="112540.34"/>
    <n v="112540.34"/>
    <n v="510666.57"/>
    <s v=""/>
    <x v="2271"/>
    <s v=""/>
    <n v="0"/>
    <s v="@FM@"/>
    <s v="79"/>
    <s v=""/>
    <s v="301748232"/>
    <s v="127,461.25"/>
    <s v=""/>
    <n v="510666.57"/>
    <d v="2024-06-18T00:00:00"/>
    <d v="2026-06-17T00:00:00"/>
    <n v="23"/>
    <n v="13"/>
    <n v="10"/>
    <n v="18.059999999999999"/>
    <n v="0.56521739130434778"/>
    <x v="0"/>
    <x v="1"/>
  </r>
  <r>
    <m/>
    <m/>
    <x v="2558"/>
    <x v="1"/>
    <s v="0800"/>
    <s v=""/>
    <d v="2025-05-25T00:00:00"/>
    <d v="2025-03-23T00:00:00"/>
    <d v="2025-12-31T00:00:00"/>
    <m/>
    <s v="41401154"/>
    <s v="אמיר ציון"/>
    <s v="053614160"/>
    <s v="3"/>
    <n v="118000"/>
    <s v="ILS"/>
    <n v="118000"/>
    <n v="100"/>
    <n v="118000"/>
    <n v="118000"/>
    <n v="0"/>
    <s v=""/>
    <x v="2272"/>
    <s v=""/>
    <n v="0"/>
    <s v="@FM@"/>
    <s v="23"/>
    <s v="06"/>
    <s v="301748232"/>
    <s v=""/>
    <s v="עמיחי ציסמריו"/>
    <n v="0"/>
    <d v="2025-03-23T00:00:00"/>
    <d v="2025-12-31T00:00:00"/>
    <n v="9"/>
    <n v="4"/>
    <n v="4"/>
    <n v="100"/>
    <n v="0.44444444444444442"/>
    <x v="2"/>
    <x v="1"/>
  </r>
  <r>
    <m/>
    <m/>
    <x v="2559"/>
    <x v="0"/>
    <s v="0800"/>
    <s v=""/>
    <d v="2025-05-29T00:00:00"/>
    <d v="2024-11-24T00:00:00"/>
    <d v="2025-03-31T00:00:00"/>
    <m/>
    <s v="42898798"/>
    <s v="גלנט יואב"/>
    <s v="055551832"/>
    <s v="3"/>
    <n v="767000"/>
    <s v="ILS"/>
    <n v="767000"/>
    <n v="33.74"/>
    <n v="258803.5"/>
    <n v="258803.5"/>
    <n v="508196.5"/>
    <s v=""/>
    <x v="2273"/>
    <s v=""/>
    <n v="0"/>
    <s v="@FM@"/>
    <s v="99"/>
    <s v=""/>
    <s v="301748232"/>
    <s v="249,985.00"/>
    <s v=""/>
    <n v="508196.5"/>
    <d v="2024-11-24T00:00:00"/>
    <d v="2025-03-31T00:00:00"/>
    <n v="4"/>
    <n v="8"/>
    <n v="-4"/>
    <n v="33.74"/>
    <n v="2"/>
    <x v="0"/>
    <x v="1"/>
  </r>
  <r>
    <m/>
    <m/>
    <x v="2560"/>
    <x v="1"/>
    <s v="0800"/>
    <s v=""/>
    <d v="2025-06-04T00:00:00"/>
    <d v="2025-05-10T00:00:00"/>
    <d v="2026-03-09T00:00:00"/>
    <m/>
    <s v="42482754"/>
    <s v="ח'ורי סבאג פאתן"/>
    <s v="028259489"/>
    <s v="3"/>
    <n v="246620"/>
    <s v="ILS"/>
    <n v="246620"/>
    <n v="0"/>
    <n v="0"/>
    <n v="0"/>
    <n v="246620"/>
    <s v=""/>
    <x v="2274"/>
    <s v="X"/>
    <n v="0"/>
    <s v="@FM@"/>
    <s v="01"/>
    <s v=""/>
    <s v="301748232"/>
    <s v="209,000.00"/>
    <s v="אורן פרץ"/>
    <n v="246620"/>
    <d v="2025-05-10T00:00:00"/>
    <d v="2026-03-09T00:00:00"/>
    <n v="9"/>
    <n v="2"/>
    <n v="7"/>
    <n v="0"/>
    <n v="0.22222222222222221"/>
    <x v="2"/>
    <x v="1"/>
  </r>
  <r>
    <m/>
    <m/>
    <x v="2561"/>
    <x v="1"/>
    <s v="0800"/>
    <s v=""/>
    <d v="2025-06-04T00:00:00"/>
    <d v="2025-04-02T00:00:00"/>
    <d v="2026-01-31T00:00:00"/>
    <m/>
    <s v="42807524"/>
    <s v="מינקוביץ עינת"/>
    <s v="031767833"/>
    <s v="3"/>
    <n v="242864.4"/>
    <s v="ILS"/>
    <n v="242864.4"/>
    <n v="0"/>
    <n v="14061.14"/>
    <n v="0"/>
    <n v="242864.4"/>
    <s v=""/>
    <x v="2275"/>
    <s v="X"/>
    <n v="0"/>
    <s v="@FM@"/>
    <s v="01"/>
    <s v=""/>
    <s v="301748232"/>
    <s v="228,803.26"/>
    <s v="קרן דהן"/>
    <n v="242864.4"/>
    <d v="2025-04-02T00:00:00"/>
    <d v="2026-01-31T00:00:00"/>
    <n v="9"/>
    <n v="4"/>
    <n v="5"/>
    <n v="0"/>
    <n v="0.44444444444444442"/>
    <x v="2"/>
    <x v="1"/>
  </r>
  <r>
    <m/>
    <m/>
    <x v="2562"/>
    <x v="1"/>
    <s v="0800"/>
    <s v=""/>
    <d v="2025-06-09T00:00:00"/>
    <d v="2025-04-02T00:00:00"/>
    <d v="2026-01-31T00:00:00"/>
    <m/>
    <s v="42824132"/>
    <s v="רז ירון"/>
    <s v="051643161"/>
    <s v="3"/>
    <n v="127364.4"/>
    <s v="ILS"/>
    <n v="127364.4"/>
    <n v="0"/>
    <n v="0"/>
    <n v="0"/>
    <n v="127364.4"/>
    <s v=""/>
    <x v="2276"/>
    <s v="X"/>
    <n v="0"/>
    <s v="@FM@"/>
    <s v="01"/>
    <s v=""/>
    <s v="301748232"/>
    <s v="127,364.40"/>
    <s v="קרן דהן"/>
    <n v="127364.4"/>
    <d v="2025-04-02T00:00:00"/>
    <d v="2026-01-31T00:00:00"/>
    <n v="9"/>
    <n v="4"/>
    <n v="5"/>
    <n v="0"/>
    <n v="0.44444444444444442"/>
    <x v="2"/>
    <x v="1"/>
  </r>
  <r>
    <m/>
    <m/>
    <x v="2563"/>
    <x v="0"/>
    <s v="0800"/>
    <s v=""/>
    <d v="2025-06-10T00:00:00"/>
    <m/>
    <m/>
    <m/>
    <s v="40001103"/>
    <s v="קרביץ )4791( בעמ"/>
    <s v="510674039"/>
    <s v="3"/>
    <n v="9918.23"/>
    <s v="ILS"/>
    <n v="9918.23"/>
    <n v="0"/>
    <n v="0"/>
    <n v="0"/>
    <n v="10258.030000000001"/>
    <s v=""/>
    <x v="2277"/>
    <s v="X"/>
    <n v="0"/>
    <s v="@FM@"/>
    <s v="07"/>
    <s v=""/>
    <s v="301748232"/>
    <s v=""/>
    <s v="ליטל אלקסלסי"/>
    <n v="9918.23"/>
    <d v="2025-06-10T00:00:00"/>
    <d v="2025-12-31T00:00:00"/>
    <n v="6"/>
    <n v="1"/>
    <n v="4"/>
    <n v="0"/>
    <n v="0.16666666666666666"/>
    <x v="2"/>
    <x v="1"/>
  </r>
  <r>
    <m/>
    <m/>
    <x v="2564"/>
    <x v="1"/>
    <s v="0800"/>
    <s v=""/>
    <d v="2025-06-10T00:00:00"/>
    <d v="2025-04-02T00:00:00"/>
    <d v="2026-01-31T00:00:00"/>
    <m/>
    <s v="41045087"/>
    <s v="מאור הדר"/>
    <s v="025562117"/>
    <s v="2"/>
    <n v="127364.4"/>
    <s v="ILS"/>
    <n v="127364.4"/>
    <n v="0"/>
    <n v="0"/>
    <n v="0"/>
    <n v="127364.4"/>
    <s v=""/>
    <x v="2275"/>
    <s v="X"/>
    <n v="0"/>
    <s v="@FM@"/>
    <s v="01"/>
    <s v=""/>
    <s v="301748232"/>
    <s v="127,364.40"/>
    <s v="קרן דהן"/>
    <n v="127364.4"/>
    <d v="2025-04-02T00:00:00"/>
    <d v="2026-01-31T00:00:00"/>
    <n v="9"/>
    <n v="4"/>
    <n v="5"/>
    <n v="0"/>
    <n v="0.44444444444444442"/>
    <x v="2"/>
    <x v="1"/>
  </r>
  <r>
    <m/>
    <m/>
    <x v="2565"/>
    <x v="1"/>
    <s v="0800"/>
    <s v=""/>
    <d v="2025-06-10T00:00:00"/>
    <d v="2025-05-10T00:00:00"/>
    <d v="2026-03-09T00:00:00"/>
    <m/>
    <s v="42245952"/>
    <s v="מ.ש. שילובים בקהילה בע&quot;מ"/>
    <s v="516079365"/>
    <s v="3"/>
    <n v="347875.8"/>
    <s v="ILS"/>
    <n v="347875.8"/>
    <n v="0"/>
    <n v="0"/>
    <n v="0"/>
    <n v="347875.8"/>
    <s v=""/>
    <x v="2274"/>
    <s v="X"/>
    <n v="0"/>
    <s v="@FM@"/>
    <s v="01"/>
    <s v=""/>
    <s v="301748232"/>
    <s v="294,810.00"/>
    <s v="אורן פרץ"/>
    <n v="347875.8"/>
    <d v="2025-05-10T00:00:00"/>
    <d v="2026-03-09T00:00:00"/>
    <n v="9"/>
    <n v="2"/>
    <n v="7"/>
    <n v="0"/>
    <n v="0.22222222222222221"/>
    <x v="2"/>
    <x v="1"/>
  </r>
  <r>
    <m/>
    <m/>
    <x v="2566"/>
    <x v="1"/>
    <s v="0800"/>
    <s v=""/>
    <d v="2025-06-18T00:00:00"/>
    <d v="2025-04-02T00:00:00"/>
    <d v="2026-01-31T00:00:00"/>
    <m/>
    <s v="40998433"/>
    <s v="בריקמן רות"/>
    <s v="069413342"/>
    <s v="3"/>
    <n v="286579.99"/>
    <s v="ILS"/>
    <n v="286579.99"/>
    <n v="0"/>
    <n v="0"/>
    <n v="0"/>
    <n v="286579.99"/>
    <s v=""/>
    <x v="2275"/>
    <s v="X"/>
    <n v="0"/>
    <s v="@FM@"/>
    <s v="01"/>
    <s v=""/>
    <s v="301748232"/>
    <s v="242,864.40"/>
    <s v="קרן דהן"/>
    <n v="286579.99"/>
    <d v="2025-04-02T00:00:00"/>
    <d v="2026-01-31T00:00:00"/>
    <n v="9"/>
    <n v="4"/>
    <n v="5"/>
    <n v="0"/>
    <n v="0.44444444444444442"/>
    <x v="2"/>
    <x v="1"/>
  </r>
  <r>
    <m/>
    <m/>
    <x v="2567"/>
    <x v="0"/>
    <s v="0800"/>
    <s v=""/>
    <d v="2025-06-18T00:00:00"/>
    <m/>
    <m/>
    <m/>
    <s v="40376926"/>
    <s v="ברורמן עדנה"/>
    <s v="028900124"/>
    <s v="3"/>
    <n v="257.24"/>
    <s v="ILS"/>
    <n v="257.24"/>
    <n v="0"/>
    <n v="0"/>
    <n v="0"/>
    <n v="257.24"/>
    <s v=""/>
    <x v="2278"/>
    <s v=""/>
    <n v="0"/>
    <s v="@FM@"/>
    <s v="23"/>
    <s v="57"/>
    <s v="301748232"/>
    <s v=""/>
    <s v="ליטל אלקסלסי"/>
    <n v="257.24"/>
    <d v="2025-06-18T00:00:00"/>
    <d v="2025-12-31T00:00:00"/>
    <n v="6"/>
    <n v="1"/>
    <n v="4"/>
    <n v="0"/>
    <n v="0.16666666666666666"/>
    <x v="2"/>
    <x v="1"/>
  </r>
  <r>
    <m/>
    <m/>
    <x v="2568"/>
    <x v="2"/>
    <s v="0800"/>
    <s v=""/>
    <d v="2025-06-18T00:00:00"/>
    <m/>
    <m/>
    <m/>
    <s v="40001103"/>
    <s v="קרביץ )4791( בעמ"/>
    <s v="510674039"/>
    <s v="3"/>
    <n v="1722.8"/>
    <s v="ILS"/>
    <n v="1722.8"/>
    <n v="0"/>
    <n v="0"/>
    <n v="0"/>
    <n v="1722.8"/>
    <s v=""/>
    <x v="2279"/>
    <s v=""/>
    <n v="0"/>
    <s v="@FM@"/>
    <s v="23"/>
    <s v="57"/>
    <s v="301748232"/>
    <s v=""/>
    <s v="ליטל אלקסלסי"/>
    <n v="1722.8"/>
    <d v="2025-06-18T00:00:00"/>
    <d v="2025-12-31T00:00:00"/>
    <n v="6"/>
    <n v="1"/>
    <n v="4"/>
    <n v="0"/>
    <n v="0.16666666666666666"/>
    <x v="2"/>
    <x v="1"/>
  </r>
  <r>
    <m/>
    <m/>
    <x v="2569"/>
    <x v="1"/>
    <s v="0800"/>
    <s v=""/>
    <d v="2025-06-22T00:00:00"/>
    <d v="2025-04-02T00:00:00"/>
    <d v="2026-01-31T00:00:00"/>
    <m/>
    <s v="42912437"/>
    <s v="וולטר מורן יפה"/>
    <s v="060472024"/>
    <s v="3"/>
    <n v="157369.99"/>
    <s v="ILS"/>
    <n v="157369.99"/>
    <n v="0"/>
    <n v="0"/>
    <n v="0"/>
    <n v="157369.99"/>
    <s v=""/>
    <x v="2275"/>
    <s v="X"/>
    <n v="0"/>
    <s v="@FM@"/>
    <s v="01"/>
    <s v=""/>
    <s v="301748232"/>
    <s v="133,364.40"/>
    <s v="לילית ביטון"/>
    <n v="157369.99"/>
    <d v="2025-04-02T00:00:00"/>
    <d v="2026-01-31T00:00:00"/>
    <n v="9"/>
    <n v="4"/>
    <n v="5"/>
    <n v="0"/>
    <n v="0.44444444444444442"/>
    <x v="2"/>
    <x v="1"/>
  </r>
  <r>
    <m/>
    <m/>
    <x v="2570"/>
    <x v="1"/>
    <s v="0800"/>
    <s v=""/>
    <d v="2025-06-22T00:00:00"/>
    <d v="2025-04-02T00:00:00"/>
    <d v="2026-01-31T00:00:00"/>
    <m/>
    <s v="42912436"/>
    <s v="ג'בארה מיסלון"/>
    <s v="025898172"/>
    <s v="3"/>
    <n v="150289.99"/>
    <s v="ILS"/>
    <n v="150289.99"/>
    <n v="0"/>
    <n v="0"/>
    <n v="0"/>
    <n v="150289.99"/>
    <s v=""/>
    <x v="2275"/>
    <s v="X"/>
    <n v="0"/>
    <s v="@FM@"/>
    <s v="01"/>
    <s v=""/>
    <s v="301748232"/>
    <s v="127,364.40"/>
    <s v="לילית ביטון"/>
    <n v="150289.99"/>
    <d v="2025-04-02T00:00:00"/>
    <d v="2026-01-31T00:00:00"/>
    <n v="9"/>
    <n v="4"/>
    <n v="5"/>
    <n v="0"/>
    <n v="0.44444444444444442"/>
    <x v="2"/>
    <x v="1"/>
  </r>
  <r>
    <m/>
    <m/>
    <x v="2571"/>
    <x v="0"/>
    <s v="0800"/>
    <s v=""/>
    <d v="2025-06-23T00:00:00"/>
    <m/>
    <m/>
    <m/>
    <s v="50110887"/>
    <s v=" POPESCU &amp;  ASOCIATII S.p.a.r.l"/>
    <s v=""/>
    <s v="3"/>
    <n v="12562.8"/>
    <s v="EUR"/>
    <n v="50405.72"/>
    <n v="0"/>
    <n v="0"/>
    <n v="0"/>
    <n v="50405.72"/>
    <s v=""/>
    <x v="2280"/>
    <s v=""/>
    <n v="0"/>
    <s v="@FM@"/>
    <s v="23"/>
    <s v="57"/>
    <s v="301748232"/>
    <s v=" 12,562.80"/>
    <s v=""/>
    <n v="50405.72"/>
    <d v="2025-06-23T00:00:00"/>
    <d v="2025-12-31T00:00:00"/>
    <n v="6"/>
    <n v="1"/>
    <n v="4"/>
    <n v="0"/>
    <n v="0.16666666666666666"/>
    <x v="2"/>
    <x v="1"/>
  </r>
  <r>
    <m/>
    <m/>
    <x v="2572"/>
    <x v="0"/>
    <s v="0800"/>
    <s v=""/>
    <d v="2025-06-23T00:00:00"/>
    <m/>
    <m/>
    <m/>
    <s v="40003692"/>
    <s v="טופ-ליין יבוא ושיווק רהיטים בע&quot;מ"/>
    <s v="511613564"/>
    <s v="3"/>
    <n v="4661"/>
    <s v="ILS"/>
    <n v="4661"/>
    <n v="0"/>
    <n v="0"/>
    <n v="0"/>
    <n v="5001.0600000000004"/>
    <s v=""/>
    <x v="2281"/>
    <s v="X"/>
    <n v="0"/>
    <s v="@FM@"/>
    <s v="07"/>
    <s v=""/>
    <s v="301748232"/>
    <s v=""/>
    <s v="ליטל אלקסלסי"/>
    <n v="4661"/>
    <d v="2025-06-23T00:00:00"/>
    <d v="2025-12-31T00:00:00"/>
    <n v="6"/>
    <n v="1"/>
    <n v="4"/>
    <n v="0"/>
    <n v="0.16666666666666666"/>
    <x v="2"/>
    <x v="1"/>
  </r>
  <r>
    <m/>
    <m/>
    <x v="2573"/>
    <x v="0"/>
    <s v="0800"/>
    <s v=""/>
    <d v="2025-06-26T00:00:00"/>
    <m/>
    <m/>
    <m/>
    <s v="40001575"/>
    <s v="קולמוס ביט (2002)  בע&quot;מ"/>
    <s v="513325472"/>
    <s v="3"/>
    <n v="11364.81"/>
    <s v="ILS"/>
    <n v="11364.81"/>
    <n v="0"/>
    <n v="0"/>
    <n v="0"/>
    <n v="12376.15"/>
    <s v=""/>
    <x v="2282"/>
    <s v="X"/>
    <n v="0"/>
    <s v="@FM@"/>
    <s v="07"/>
    <s v=""/>
    <s v="301748232"/>
    <s v=""/>
    <s v="ליטל אלקסלסי"/>
    <n v="11364.81"/>
    <d v="2025-06-26T00:00:00"/>
    <d v="2025-12-31T00:00:00"/>
    <n v="6"/>
    <n v="1"/>
    <n v="4"/>
    <n v="0"/>
    <n v="0.16666666666666666"/>
    <x v="2"/>
    <x v="1"/>
  </r>
  <r>
    <m/>
    <m/>
    <x v="2574"/>
    <x v="0"/>
    <s v="0800"/>
    <s v=""/>
    <d v="2025-06-26T00:00:00"/>
    <m/>
    <m/>
    <m/>
    <s v="40003734"/>
    <s v="חב המשקם לתעסוקת קשישים ובעלי כושר"/>
    <s v="510355720"/>
    <s v="3"/>
    <n v="65136"/>
    <s v="ILS"/>
    <n v="65136"/>
    <n v="0"/>
    <n v="0"/>
    <n v="0"/>
    <n v="65136"/>
    <s v=""/>
    <x v="2283"/>
    <s v=""/>
    <n v="0"/>
    <s v="@FM@"/>
    <s v="23"/>
    <s v="57"/>
    <s v="301748232"/>
    <s v=""/>
    <s v="ליטל אלקסלסי"/>
    <n v="65136"/>
    <d v="2025-06-26T00:00:00"/>
    <d v="2025-12-31T00:00:00"/>
    <n v="6"/>
    <n v="1"/>
    <n v="4"/>
    <n v="0"/>
    <n v="0.16666666666666666"/>
    <x v="2"/>
    <x v="1"/>
  </r>
  <r>
    <m/>
    <m/>
    <x v="2575"/>
    <x v="1"/>
    <s v="0800"/>
    <s v=""/>
    <d v="2025-06-29T00:00:00"/>
    <d v="2025-06-01T00:00:00"/>
    <d v="2026-01-31T00:00:00"/>
    <m/>
    <s v="40400193"/>
    <s v="סיזל הודיה"/>
    <s v="300631066"/>
    <s v="3"/>
    <n v="75491.520000000004"/>
    <s v="ILS"/>
    <n v="75491.520000000004"/>
    <n v="0"/>
    <n v="0"/>
    <n v="0"/>
    <n v="75491.520000000004"/>
    <s v=""/>
    <x v="2275"/>
    <s v="X"/>
    <n v="0"/>
    <s v="@FM@"/>
    <s v="01"/>
    <s v=""/>
    <s v="301748232"/>
    <s v=" 75,491.52"/>
    <s v="לילית ביטון"/>
    <n v="75491.520000000004"/>
    <d v="2025-06-01T00:00:00"/>
    <d v="2026-01-31T00:00:00"/>
    <n v="7"/>
    <n v="2"/>
    <n v="5"/>
    <n v="0"/>
    <n v="0.2857142857142857"/>
    <x v="2"/>
    <x v="1"/>
  </r>
  <r>
    <m/>
    <m/>
    <x v="2576"/>
    <x v="1"/>
    <s v="0800"/>
    <s v=""/>
    <d v="2025-06-29T00:00:00"/>
    <d v="2025-06-01T00:00:00"/>
    <d v="2026-01-31T00:00:00"/>
    <m/>
    <s v="41403614"/>
    <s v="לוריא ענבל"/>
    <s v="034511733"/>
    <s v="3"/>
    <n v="89079.99"/>
    <s v="ILS"/>
    <n v="89079.99"/>
    <n v="0"/>
    <n v="0"/>
    <n v="0"/>
    <n v="89079.99"/>
    <s v=""/>
    <x v="2275"/>
    <s v="X"/>
    <n v="0"/>
    <s v="@FM@"/>
    <s v="01"/>
    <s v=""/>
    <s v="301748232"/>
    <s v=" 75,491.52"/>
    <s v="לילית ביטון"/>
    <n v="89079.99"/>
    <d v="2025-06-01T00:00:00"/>
    <d v="2026-01-31T00:00:00"/>
    <n v="7"/>
    <n v="2"/>
    <n v="5"/>
    <n v="0"/>
    <n v="0.2857142857142857"/>
    <x v="2"/>
    <x v="1"/>
  </r>
  <r>
    <m/>
    <m/>
    <x v="2577"/>
    <x v="1"/>
    <s v="0800"/>
    <s v=""/>
    <d v="2025-07-02T00:00:00"/>
    <d v="2025-04-02T00:00:00"/>
    <d v="2026-01-31T00:00:00"/>
    <m/>
    <s v="42519981"/>
    <s v="עבוד גריס"/>
    <s v="026183996"/>
    <s v="3"/>
    <n v="214717.99"/>
    <s v="ILS"/>
    <n v="214717.99"/>
    <n v="0"/>
    <n v="0"/>
    <n v="0"/>
    <n v="214717.99"/>
    <s v=""/>
    <x v="2275"/>
    <s v="X"/>
    <n v="0"/>
    <s v="@FM@"/>
    <s v="01"/>
    <s v=""/>
    <s v="301748232"/>
    <s v="181,964.40"/>
    <s v="לילית ביטון"/>
    <n v="214717.99"/>
    <d v="2025-04-02T00:00:00"/>
    <d v="2026-01-31T00:00:00"/>
    <n v="9"/>
    <n v="4"/>
    <n v="5"/>
    <n v="0"/>
    <n v="0.44444444444444442"/>
    <x v="2"/>
    <x v="1"/>
  </r>
  <r>
    <m/>
    <m/>
    <x v="2578"/>
    <x v="1"/>
    <s v="0800"/>
    <s v=""/>
    <d v="2025-07-02T00:00:00"/>
    <d v="2025-04-02T00:00:00"/>
    <d v="2026-01-31T00:00:00"/>
    <m/>
    <s v="40306276"/>
    <s v="דרור ענת"/>
    <s v="037342516"/>
    <s v="3"/>
    <n v="150289.99"/>
    <s v="ILS"/>
    <n v="150289.99"/>
    <n v="0"/>
    <n v="0"/>
    <n v="0"/>
    <n v="150289.99"/>
    <s v=""/>
    <x v="2275"/>
    <s v="X"/>
    <n v="0"/>
    <s v="@FM@"/>
    <s v="01"/>
    <s v=""/>
    <s v="301748232"/>
    <s v="127,364.40"/>
    <s v="לילית ביטון"/>
    <n v="150289.99"/>
    <d v="2025-04-02T00:00:00"/>
    <d v="2026-01-31T00:00:00"/>
    <n v="9"/>
    <n v="4"/>
    <n v="5"/>
    <n v="0"/>
    <n v="0.44444444444444442"/>
    <x v="2"/>
    <x v="1"/>
  </r>
  <r>
    <m/>
    <m/>
    <x v="2579"/>
    <x v="1"/>
    <s v="0800"/>
    <s v=""/>
    <d v="2025-07-02T00:00:00"/>
    <d v="2025-04-02T00:00:00"/>
    <d v="2026-01-31T00:00:00"/>
    <m/>
    <s v="42912763"/>
    <s v="חגבי טל"/>
    <s v="305481756"/>
    <s v="2"/>
    <n v="286579.99"/>
    <s v="ILS"/>
    <n v="286579.99"/>
    <n v="0"/>
    <n v="0"/>
    <n v="0"/>
    <n v="286579.99"/>
    <s v=""/>
    <x v="2275"/>
    <s v="X"/>
    <n v="0"/>
    <s v="@FM@"/>
    <s v="01"/>
    <s v=""/>
    <s v="301748232"/>
    <s v="242,864.40"/>
    <s v="לילית ביטון"/>
    <n v="286579.99"/>
    <d v="2025-04-02T00:00:00"/>
    <d v="2026-01-31T00:00:00"/>
    <n v="9"/>
    <n v="4"/>
    <n v="5"/>
    <n v="0"/>
    <n v="0.44444444444444442"/>
    <x v="2"/>
    <x v="1"/>
  </r>
  <r>
    <m/>
    <m/>
    <x v="2580"/>
    <x v="1"/>
    <s v="0800"/>
    <s v=""/>
    <d v="2025-07-08T00:00:00"/>
    <d v="2025-06-29T00:00:00"/>
    <d v="2025-12-31T00:00:00"/>
    <m/>
    <s v="40009731"/>
    <s v="שימרון מולכו פרסקי ושו"/>
    <s v="557409349"/>
    <s v="3"/>
    <n v="82600"/>
    <s v="ILS"/>
    <n v="82600"/>
    <n v="0"/>
    <n v="0"/>
    <n v="0"/>
    <n v="82600"/>
    <s v=""/>
    <x v="2284"/>
    <s v=""/>
    <n v="0"/>
    <s v="@FM@"/>
    <s v="23"/>
    <s v="06"/>
    <s v="301748232"/>
    <s v=""/>
    <s v="עמיחי ציסמריו"/>
    <n v="82600"/>
    <d v="2025-06-29T00:00:00"/>
    <d v="2025-12-31T00:00:00"/>
    <n v="6"/>
    <n v="1"/>
    <n v="4"/>
    <n v="0"/>
    <n v="0.16666666666666666"/>
    <x v="2"/>
    <x v="1"/>
  </r>
  <r>
    <m/>
    <m/>
    <x v="2581"/>
    <x v="0"/>
    <s v="0800"/>
    <s v=""/>
    <d v="2025-07-08T00:00:00"/>
    <d v="2025-05-12T00:00:00"/>
    <d v="2026-05-11T00:00:00"/>
    <m/>
    <s v="40821878"/>
    <s v="אגמון ושות' רוזנברג הכהן ושות'"/>
    <s v="540245503"/>
    <s v="3"/>
    <n v="249999.52"/>
    <s v="ILS"/>
    <n v="249999.52"/>
    <n v="0"/>
    <n v="0"/>
    <n v="0"/>
    <n v="249999.52"/>
    <s v=""/>
    <x v="2285"/>
    <s v="X"/>
    <n v="0"/>
    <s v="@FM@"/>
    <s v="79"/>
    <s v=""/>
    <s v="301748232"/>
    <s v="211,864.00"/>
    <s v="עמיחי ציסמריו"/>
    <n v="249999.52"/>
    <d v="2025-05-12T00:00:00"/>
    <d v="2026-05-11T00:00:00"/>
    <n v="11"/>
    <n v="2"/>
    <n v="9"/>
    <n v="0"/>
    <n v="0.18181818181818182"/>
    <x v="2"/>
    <x v="1"/>
  </r>
  <r>
    <m/>
    <m/>
    <x v="2582"/>
    <x v="1"/>
    <s v="0800"/>
    <s v=""/>
    <d v="2025-07-08T00:00:00"/>
    <d v="2025-04-02T00:00:00"/>
    <d v="2026-01-31T00:00:00"/>
    <m/>
    <s v="42234487"/>
    <s v="גנוד יהודית לאה"/>
    <s v="015458227"/>
    <s v="3"/>
    <n v="169759.99"/>
    <s v="ILS"/>
    <n v="169759.99"/>
    <n v="0"/>
    <n v="0"/>
    <n v="0"/>
    <n v="169759.99"/>
    <s v=""/>
    <x v="2275"/>
    <s v="X"/>
    <n v="0"/>
    <s v="@FM@"/>
    <s v="01"/>
    <s v=""/>
    <s v="301748232"/>
    <s v="143,864.40"/>
    <s v="לילית ביטון"/>
    <n v="169759.99"/>
    <d v="2025-04-02T00:00:00"/>
    <d v="2026-01-31T00:00:00"/>
    <n v="9"/>
    <n v="4"/>
    <n v="5"/>
    <n v="0"/>
    <n v="0.44444444444444442"/>
    <x v="2"/>
    <x v="1"/>
  </r>
  <r>
    <m/>
    <m/>
    <x v="2583"/>
    <x v="1"/>
    <s v="0800"/>
    <s v=""/>
    <d v="2025-07-08T00:00:00"/>
    <d v="2025-05-10T00:00:00"/>
    <d v="2026-03-09T00:00:00"/>
    <m/>
    <s v="42833483"/>
    <s v="גבאייהו אזנג"/>
    <s v=""/>
    <s v=""/>
    <n v="246620"/>
    <s v="ILS"/>
    <n v="246620"/>
    <n v="0"/>
    <n v="0"/>
    <n v="0"/>
    <n v="0"/>
    <s v="X"/>
    <x v="2274"/>
    <s v=""/>
    <n v="0"/>
    <s v=""/>
    <s v="01"/>
    <s v=""/>
    <s v="301748232"/>
    <s v="209,000.00"/>
    <s v="אורן פרץ"/>
    <n v="246620"/>
    <d v="2025-05-10T00:00:00"/>
    <d v="2026-03-09T00:00:00"/>
    <n v="9"/>
    <n v="2"/>
    <n v="7"/>
    <n v="0"/>
    <n v="0.22222222222222221"/>
    <x v="2"/>
    <x v="1"/>
  </r>
  <r>
    <m/>
    <m/>
    <x v="2584"/>
    <x v="1"/>
    <s v="0800"/>
    <s v=""/>
    <d v="2025-07-13T00:00:00"/>
    <d v="2025-04-02T00:00:00"/>
    <d v="2026-01-31T00:00:00"/>
    <m/>
    <s v="42450617"/>
    <s v="סל שירותי סיעוד בע&quot;מ"/>
    <s v="516603792"/>
    <s v="3"/>
    <n v="286579.99"/>
    <s v="ILS"/>
    <n v="286579.99"/>
    <n v="0"/>
    <n v="0"/>
    <n v="0"/>
    <n v="286579.99"/>
    <s v=""/>
    <x v="2275"/>
    <s v="X"/>
    <n v="0"/>
    <s v="@FM@"/>
    <s v="01"/>
    <s v=""/>
    <s v="301748232"/>
    <s v="242,864.40"/>
    <s v="קרן דהן"/>
    <n v="286579.99"/>
    <d v="2025-04-02T00:00:00"/>
    <d v="2026-01-31T00:00:00"/>
    <n v="9"/>
    <n v="4"/>
    <n v="5"/>
    <n v="0"/>
    <n v="0.44444444444444442"/>
    <x v="2"/>
    <x v="1"/>
  </r>
  <r>
    <m/>
    <m/>
    <x v="2585"/>
    <x v="2"/>
    <s v="0800"/>
    <s v=""/>
    <d v="2025-07-14T00:00:00"/>
    <m/>
    <m/>
    <m/>
    <s v="42922325"/>
    <s v="פרנקו רז"/>
    <s v="203376033"/>
    <s v="3"/>
    <n v="3540"/>
    <s v="ILS"/>
    <n v="3540"/>
    <n v="0"/>
    <n v="3540"/>
    <n v="0"/>
    <n v="3540"/>
    <s v=""/>
    <x v="2286"/>
    <s v=""/>
    <n v="0"/>
    <s v="@FM@"/>
    <s v="23"/>
    <s v="57"/>
    <s v="301748232"/>
    <s v=""/>
    <s v=""/>
    <n v="3540"/>
    <d v="2025-07-14T00:00:00"/>
    <d v="2025-12-31T00:00:00"/>
    <n v="5"/>
    <n v="0"/>
    <n v="4"/>
    <n v="0"/>
    <n v="0"/>
    <x v="2"/>
    <x v="1"/>
  </r>
  <r>
    <m/>
    <m/>
    <x v="2586"/>
    <x v="0"/>
    <s v="0800"/>
    <s v=""/>
    <d v="2025-07-14T00:00:00"/>
    <d v="2025-04-01T00:00:00"/>
    <d v="2025-12-31T00:00:00"/>
    <m/>
    <s v="42898798"/>
    <s v="גלנט יואב"/>
    <s v="055551832"/>
    <s v="2"/>
    <n v="767000"/>
    <s v="ILS"/>
    <n v="767000"/>
    <n v="0"/>
    <n v="0"/>
    <n v="0"/>
    <n v="767000"/>
    <s v=""/>
    <x v="2273"/>
    <s v=""/>
    <n v="0"/>
    <s v="@FM@"/>
    <s v="99"/>
    <s v=""/>
    <s v="301748232"/>
    <s v="650,000.00"/>
    <s v=""/>
    <n v="767000"/>
    <d v="2025-04-01T00:00:00"/>
    <d v="2025-12-31T00:00:00"/>
    <n v="8"/>
    <n v="4"/>
    <n v="4"/>
    <n v="0"/>
    <n v="0.5"/>
    <x v="1"/>
    <x v="1"/>
  </r>
  <r>
    <m/>
    <m/>
    <x v="2587"/>
    <x v="0"/>
    <s v="0800"/>
    <s v=""/>
    <d v="2025-07-15T00:00:00"/>
    <d v="2025-06-30T00:00:00"/>
    <d v="2026-06-29T00:00:00"/>
    <m/>
    <s v="40373214"/>
    <s v="או.די. פיתוח ארגוני (2004) בע&quot;מ"/>
    <s v="513593194"/>
    <s v="2"/>
    <n v="192943.73"/>
    <s v="ILS"/>
    <n v="192943.73"/>
    <n v="0"/>
    <n v="0"/>
    <n v="0"/>
    <n v="192943.73"/>
    <s v=""/>
    <x v="2287"/>
    <s v=""/>
    <n v="0"/>
    <s v="@FM@"/>
    <s v="07"/>
    <s v=""/>
    <s v="301748232"/>
    <s v=""/>
    <s v="שמעון יצחקי"/>
    <n v="192943.73"/>
    <d v="2025-06-30T00:00:00"/>
    <d v="2026-06-29T00:00:00"/>
    <n v="11"/>
    <n v="1"/>
    <n v="10"/>
    <n v="0"/>
    <n v="9.0909090909090912E-2"/>
    <x v="2"/>
    <x v="1"/>
  </r>
  <r>
    <m/>
    <m/>
    <x v="2588"/>
    <x v="0"/>
    <s v="0800"/>
    <s v=""/>
    <d v="2025-07-23T00:00:00"/>
    <m/>
    <m/>
    <m/>
    <s v="50111195"/>
    <s v=" GREENSPAN HUMPHREY MAKEPEACE LLP"/>
    <s v=""/>
    <s v="1"/>
    <n v="20408"/>
    <s v="CAD"/>
    <n v="49928.17"/>
    <n v="0"/>
    <n v="0"/>
    <n v="0"/>
    <n v="49928.17"/>
    <s v=""/>
    <x v="2288"/>
    <s v=""/>
    <n v="0"/>
    <s v="@FM@"/>
    <s v="23"/>
    <s v="57"/>
    <s v="301748232"/>
    <s v=" 20,408.00"/>
    <s v=""/>
    <n v="49928.17"/>
    <d v="2025-07-23T00:00:00"/>
    <d v="2025-12-31T00:00:00"/>
    <n v="5"/>
    <n v="0"/>
    <n v="4"/>
    <n v="0"/>
    <n v="0"/>
    <x v="2"/>
    <x v="1"/>
  </r>
  <r>
    <m/>
    <m/>
    <x v="2589"/>
    <x v="0"/>
    <s v="0800"/>
    <s v=""/>
    <d v="2025-07-23T00:00:00"/>
    <m/>
    <m/>
    <m/>
    <s v="40001103"/>
    <s v="קרביץ )4791( בעמ"/>
    <s v="510674039"/>
    <s v="1"/>
    <n v="4248"/>
    <s v="ILS"/>
    <n v="4248"/>
    <n v="0"/>
    <n v="0"/>
    <n v="0"/>
    <n v="4393.54"/>
    <s v=""/>
    <x v="2289"/>
    <s v="X"/>
    <n v="0"/>
    <s v="@FM@"/>
    <s v="07"/>
    <s v=""/>
    <s v="301748232"/>
    <s v=""/>
    <s v="רדה שוחט אלון"/>
    <n v="4248"/>
    <d v="2025-07-23T00:00:00"/>
    <d v="2025-12-31T00:00:00"/>
    <n v="5"/>
    <n v="0"/>
    <n v="4"/>
    <n v="0"/>
    <n v="0"/>
    <x v="2"/>
    <x v="1"/>
  </r>
  <r>
    <s v="0800"/>
    <s v="206"/>
    <x v="2590"/>
    <x v="0"/>
    <s v="0800"/>
    <s v=""/>
    <d v="2025-07-28T00:00:00"/>
    <m/>
    <m/>
    <s v="שירן מנזור"/>
    <s v="40546408"/>
    <s v="שטראוס אסטרטגיה ייעוץ ומערכות בע&quot;מ"/>
    <s v="513237750"/>
    <s v=""/>
    <n v="170956.04"/>
    <s v="ILS"/>
    <n v="170956.04"/>
    <n v="0"/>
    <n v="0"/>
    <n v="0"/>
    <n v="0"/>
    <s v="X"/>
    <x v="2290"/>
    <s v=""/>
    <n v="0"/>
    <s v=""/>
    <s v="07"/>
    <s v=""/>
    <s v="301748232"/>
    <s v=""/>
    <s v=""/>
    <n v="170956.04"/>
    <d v="2025-07-28T00:00:00"/>
    <d v="2025-12-31T00:00:00"/>
    <n v="5"/>
    <n v="0"/>
    <n v="4"/>
    <n v="0"/>
    <n v="0"/>
    <x v="2"/>
    <x v="1"/>
  </r>
  <r>
    <m/>
    <m/>
    <x v="2591"/>
    <x v="7"/>
    <m/>
    <m/>
    <m/>
    <m/>
    <m/>
    <m/>
    <m/>
    <m/>
    <m/>
    <m/>
    <m/>
    <m/>
    <m/>
    <m/>
    <m/>
    <m/>
    <m/>
    <m/>
    <x v="2291"/>
    <m/>
    <m/>
    <m/>
    <m/>
    <m/>
    <m/>
    <m/>
    <m/>
    <m/>
    <m/>
    <m/>
    <m/>
    <m/>
    <m/>
    <m/>
    <m/>
    <x v="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>
  <location ref="N3:O12" firstHeaderRow="1" firstDataRow="1" firstDataCol="1"/>
  <pivotFields count="41">
    <pivotField showAll="0"/>
    <pivotField showAll="0"/>
    <pivotField dataField="1" showAll="0"/>
    <pivotField axis="axisRow" showAll="0">
      <items count="9">
        <item x="1"/>
        <item x="4"/>
        <item x="5"/>
        <item x="3"/>
        <item x="2"/>
        <item x="0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ספירה של מסמך רכש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ערכים" updatedVersion="7" minRefreshableVersion="3" itemPrintTitles="1" createdVersion="7" indent="0" compact="0" compactData="0" gridDropZones="1" multipleFieldFilters="0">
  <location ref="A14:H852" firstHeaderRow="1" firstDataRow="2" firstDataCol="3" rowPageCount="1" colPageCount="1"/>
  <pivotFields count="41">
    <pivotField compact="0" outline="0" showAll="0"/>
    <pivotField compact="0" outline="0" showAll="0"/>
    <pivotField axis="axisRow" dataField="1" compact="0" outline="0" showAll="0" defaultSubtotal="0">
      <items count="2592">
        <item x="460"/>
        <item x="464"/>
        <item x="461"/>
        <item x="681"/>
        <item x="462"/>
        <item x="650"/>
        <item x="1914"/>
        <item x="1915"/>
        <item x="426"/>
        <item x="465"/>
        <item x="427"/>
        <item x="466"/>
        <item x="467"/>
        <item x="428"/>
        <item x="2337"/>
        <item x="2374"/>
        <item x="1904"/>
        <item x="429"/>
        <item x="2375"/>
        <item x="684"/>
        <item x="2376"/>
        <item x="463"/>
        <item x="468"/>
        <item x="1905"/>
        <item x="2377"/>
        <item x="2339"/>
        <item x="2340"/>
        <item x="2341"/>
        <item x="685"/>
        <item x="1916"/>
        <item x="1917"/>
        <item x="2378"/>
        <item x="2379"/>
        <item x="1918"/>
        <item x="1919"/>
        <item x="2380"/>
        <item x="2381"/>
        <item x="1920"/>
        <item x="1921"/>
        <item x="2382"/>
        <item x="1922"/>
        <item x="1923"/>
        <item x="2383"/>
        <item x="2384"/>
        <item x="2385"/>
        <item x="1924"/>
        <item x="1925"/>
        <item x="1926"/>
        <item x="1927"/>
        <item x="2386"/>
        <item x="1223"/>
        <item x="1906"/>
        <item x="686"/>
        <item x="687"/>
        <item x="688"/>
        <item x="2387"/>
        <item x="2388"/>
        <item x="689"/>
        <item x="690"/>
        <item x="432"/>
        <item x="1907"/>
        <item x="2389"/>
        <item x="691"/>
        <item x="1230"/>
        <item x="2372"/>
        <item x="1908"/>
        <item x="692"/>
        <item x="682"/>
        <item x="693"/>
        <item x="1928"/>
        <item x="694"/>
        <item x="695"/>
        <item x="1227"/>
        <item x="1228"/>
        <item x="2390"/>
        <item x="2391"/>
        <item x="1220"/>
        <item x="1221"/>
        <item x="2392"/>
        <item x="2393"/>
        <item x="1929"/>
        <item x="2224"/>
        <item x="1229"/>
        <item x="1930"/>
        <item x="1931"/>
        <item x="2394"/>
        <item x="696"/>
        <item x="697"/>
        <item x="698"/>
        <item x="1932"/>
        <item x="683"/>
        <item x="699"/>
        <item x="700"/>
        <item x="1237"/>
        <item x="1238"/>
        <item x="1239"/>
        <item x="1240"/>
        <item x="1241"/>
        <item x="1242"/>
        <item x="1243"/>
        <item x="1244"/>
        <item x="2395"/>
        <item x="469"/>
        <item x="701"/>
        <item x="702"/>
        <item x="703"/>
        <item x="704"/>
        <item x="2396"/>
        <item x="1933"/>
        <item x="705"/>
        <item x="1245"/>
        <item x="706"/>
        <item x="707"/>
        <item x="708"/>
        <item x="446"/>
        <item x="1246"/>
        <item x="2397"/>
        <item x="709"/>
        <item x="2398"/>
        <item x="710"/>
        <item x="711"/>
        <item x="2399"/>
        <item x="2400"/>
        <item x="712"/>
        <item x="713"/>
        <item x="447"/>
        <item x="714"/>
        <item x="715"/>
        <item x="716"/>
        <item x="1247"/>
        <item x="1248"/>
        <item x="1249"/>
        <item x="1250"/>
        <item x="717"/>
        <item x="1251"/>
        <item x="1934"/>
        <item x="2401"/>
        <item x="718"/>
        <item x="719"/>
        <item x="720"/>
        <item x="721"/>
        <item x="2402"/>
        <item x="722"/>
        <item x="2403"/>
        <item x="448"/>
        <item x="1252"/>
        <item x="723"/>
        <item x="2404"/>
        <item x="2405"/>
        <item x="724"/>
        <item x="449"/>
        <item x="433"/>
        <item x="1253"/>
        <item x="1254"/>
        <item x="725"/>
        <item x="2406"/>
        <item x="2407"/>
        <item x="1939"/>
        <item x="726"/>
        <item x="2408"/>
        <item x="470"/>
        <item x="2409"/>
        <item x="727"/>
        <item x="728"/>
        <item x="2410"/>
        <item x="1255"/>
        <item x="1256"/>
        <item x="2411"/>
        <item x="471"/>
        <item x="1257"/>
        <item x="729"/>
        <item x="1940"/>
        <item x="730"/>
        <item x="731"/>
        <item x="732"/>
        <item x="2412"/>
        <item x="1258"/>
        <item x="2413"/>
        <item x="733"/>
        <item x="734"/>
        <item x="1231"/>
        <item x="735"/>
        <item x="2414"/>
        <item x="2415"/>
        <item x="1259"/>
        <item x="1260"/>
        <item x="1261"/>
        <item x="1262"/>
        <item x="1263"/>
        <item x="2416"/>
        <item x="736"/>
        <item x="737"/>
        <item x="450"/>
        <item x="451"/>
        <item x="2417"/>
        <item x="1264"/>
        <item x="1265"/>
        <item x="738"/>
        <item x="1266"/>
        <item x="739"/>
        <item x="2418"/>
        <item x="452"/>
        <item x="453"/>
        <item x="1935"/>
        <item x="740"/>
        <item x="741"/>
        <item x="1909"/>
        <item x="2419"/>
        <item x="1910"/>
        <item x="742"/>
        <item x="743"/>
        <item x="744"/>
        <item x="745"/>
        <item x="746"/>
        <item x="1267"/>
        <item x="454"/>
        <item x="747"/>
        <item x="1268"/>
        <item x="748"/>
        <item x="1911"/>
        <item x="1912"/>
        <item x="749"/>
        <item x="750"/>
        <item x="751"/>
        <item x="1269"/>
        <item x="2420"/>
        <item x="1270"/>
        <item x="1271"/>
        <item x="1272"/>
        <item x="1273"/>
        <item x="1274"/>
        <item x="1275"/>
        <item x="2421"/>
        <item x="472"/>
        <item x="473"/>
        <item x="474"/>
        <item x="752"/>
        <item x="1276"/>
        <item x="753"/>
        <item x="1277"/>
        <item x="754"/>
        <item x="455"/>
        <item x="1278"/>
        <item x="1279"/>
        <item x="1280"/>
        <item x="1281"/>
        <item x="1941"/>
        <item x="2422"/>
        <item x="0"/>
        <item x="755"/>
        <item x="756"/>
        <item x="2423"/>
        <item x="1282"/>
        <item x="757"/>
        <item x="1"/>
        <item x="1936"/>
        <item x="758"/>
        <item x="759"/>
        <item x="1283"/>
        <item x="760"/>
        <item x="2424"/>
        <item x="2425"/>
        <item x="2426"/>
        <item x="1913"/>
        <item x="761"/>
        <item x="2427"/>
        <item x="1284"/>
        <item x="1285"/>
        <item x="1286"/>
        <item x="1287"/>
        <item x="1288"/>
        <item x="2428"/>
        <item x="2429"/>
        <item x="762"/>
        <item x="1224"/>
        <item x="1937"/>
        <item x="2430"/>
        <item x="2431"/>
        <item x="1289"/>
        <item x="2"/>
        <item x="3"/>
        <item x="4"/>
        <item x="763"/>
        <item x="2432"/>
        <item x="1942"/>
        <item x="5"/>
        <item x="6"/>
        <item x="2433"/>
        <item x="2434"/>
        <item x="2435"/>
        <item x="2436"/>
        <item x="2437"/>
        <item x="2438"/>
        <item x="2439"/>
        <item x="2440"/>
        <item x="2338"/>
        <item x="1290"/>
        <item x="1291"/>
        <item x="1292"/>
        <item x="1293"/>
        <item x="1294"/>
        <item x="7"/>
        <item x="2441"/>
        <item x="2442"/>
        <item x="1295"/>
        <item x="1218"/>
        <item x="1943"/>
        <item x="8"/>
        <item x="1296"/>
        <item x="764"/>
        <item x="1944"/>
        <item x="1297"/>
        <item x="1298"/>
        <item x="1299"/>
        <item x="1300"/>
        <item x="2443"/>
        <item x="765"/>
        <item x="766"/>
        <item x="1301"/>
        <item x="9"/>
        <item x="2444"/>
        <item x="2445"/>
        <item x="2446"/>
        <item x="2447"/>
        <item x="2448"/>
        <item x="2449"/>
        <item x="767"/>
        <item x="10"/>
        <item x="2450"/>
        <item x="2451"/>
        <item x="768"/>
        <item x="769"/>
        <item x="1302"/>
        <item x="770"/>
        <item x="1303"/>
        <item x="771"/>
        <item x="772"/>
        <item x="773"/>
        <item x="2452"/>
        <item x="774"/>
        <item x="775"/>
        <item x="1945"/>
        <item x="776"/>
        <item x="777"/>
        <item x="2453"/>
        <item x="1304"/>
        <item x="11"/>
        <item x="2454"/>
        <item x="1305"/>
        <item x="1306"/>
        <item x="778"/>
        <item x="779"/>
        <item x="2455"/>
        <item x="780"/>
        <item x="781"/>
        <item x="1307"/>
        <item x="12"/>
        <item x="1946"/>
        <item x="1947"/>
        <item x="1308"/>
        <item x="1309"/>
        <item x="782"/>
        <item x="783"/>
        <item x="1310"/>
        <item x="1311"/>
        <item x="784"/>
        <item x="456"/>
        <item x="1948"/>
        <item x="1312"/>
        <item x="1313"/>
        <item x="475"/>
        <item x="1314"/>
        <item x="2456"/>
        <item x="785"/>
        <item x="1315"/>
        <item x="1949"/>
        <item x="2457"/>
        <item x="2458"/>
        <item x="786"/>
        <item x="2459"/>
        <item x="1316"/>
        <item x="1317"/>
        <item x="1318"/>
        <item x="1319"/>
        <item x="13"/>
        <item x="787"/>
        <item x="788"/>
        <item x="1320"/>
        <item x="457"/>
        <item x="1321"/>
        <item x="789"/>
        <item x="14"/>
        <item x="790"/>
        <item x="791"/>
        <item x="792"/>
        <item x="793"/>
        <item x="794"/>
        <item x="1950"/>
        <item x="1951"/>
        <item x="2460"/>
        <item x="1952"/>
        <item x="1219"/>
        <item x="15"/>
        <item x="1953"/>
        <item x="1954"/>
        <item x="795"/>
        <item x="1955"/>
        <item x="1956"/>
        <item x="1957"/>
        <item x="1322"/>
        <item x="796"/>
        <item x="476"/>
        <item x="1323"/>
        <item x="1958"/>
        <item x="797"/>
        <item x="1324"/>
        <item x="1325"/>
        <item x="1326"/>
        <item x="1327"/>
        <item x="1328"/>
        <item x="2461"/>
        <item x="1329"/>
        <item x="16"/>
        <item x="798"/>
        <item x="1330"/>
        <item x="17"/>
        <item x="1959"/>
        <item x="1960"/>
        <item x="1961"/>
        <item x="799"/>
        <item x="800"/>
        <item x="801"/>
        <item x="1962"/>
        <item x="802"/>
        <item x="1963"/>
        <item x="1331"/>
        <item x="1332"/>
        <item x="1333"/>
        <item x="803"/>
        <item x="804"/>
        <item x="1334"/>
        <item x="2462"/>
        <item x="1335"/>
        <item x="805"/>
        <item x="806"/>
        <item x="1336"/>
        <item x="1337"/>
        <item x="2463"/>
        <item x="1338"/>
        <item x="1339"/>
        <item x="1340"/>
        <item x="807"/>
        <item x="1341"/>
        <item x="1342"/>
        <item x="477"/>
        <item x="1343"/>
        <item x="808"/>
        <item x="809"/>
        <item x="1344"/>
        <item x="1345"/>
        <item x="1964"/>
        <item x="478"/>
        <item x="2464"/>
        <item x="810"/>
        <item x="811"/>
        <item x="812"/>
        <item x="1965"/>
        <item x="813"/>
        <item x="814"/>
        <item x="815"/>
        <item x="1966"/>
        <item x="1346"/>
        <item x="18"/>
        <item x="1347"/>
        <item x="1348"/>
        <item x="1349"/>
        <item x="651"/>
        <item x="1350"/>
        <item x="1351"/>
        <item x="652"/>
        <item x="653"/>
        <item x="1352"/>
        <item x="1353"/>
        <item x="1967"/>
        <item x="1354"/>
        <item x="1355"/>
        <item x="1356"/>
        <item x="1357"/>
        <item x="1358"/>
        <item x="1359"/>
        <item x="1360"/>
        <item x="1361"/>
        <item x="816"/>
        <item x="817"/>
        <item x="1362"/>
        <item x="479"/>
        <item x="1363"/>
        <item x="1968"/>
        <item x="818"/>
        <item x="1364"/>
        <item x="1969"/>
        <item x="1365"/>
        <item x="819"/>
        <item x="820"/>
        <item x="821"/>
        <item x="1366"/>
        <item x="1970"/>
        <item x="2465"/>
        <item x="1367"/>
        <item x="1368"/>
        <item x="1369"/>
        <item x="1370"/>
        <item x="480"/>
        <item x="1371"/>
        <item x="654"/>
        <item x="1372"/>
        <item x="822"/>
        <item x="1373"/>
        <item x="1374"/>
        <item x="1375"/>
        <item x="1225"/>
        <item x="823"/>
        <item x="1376"/>
        <item x="2466"/>
        <item x="2467"/>
        <item x="824"/>
        <item x="1377"/>
        <item x="825"/>
        <item x="1971"/>
        <item x="1972"/>
        <item x="1378"/>
        <item x="1379"/>
        <item x="2468"/>
        <item x="1380"/>
        <item x="1381"/>
        <item x="1382"/>
        <item x="1383"/>
        <item x="1384"/>
        <item x="1385"/>
        <item x="1973"/>
        <item x="1386"/>
        <item x="1974"/>
        <item x="1387"/>
        <item x="1388"/>
        <item x="1389"/>
        <item x="1390"/>
        <item x="1391"/>
        <item x="1392"/>
        <item x="1393"/>
        <item x="649"/>
        <item x="459"/>
        <item x="19"/>
        <item x="20"/>
        <item x="21"/>
        <item x="826"/>
        <item x="827"/>
        <item x="1975"/>
        <item x="1976"/>
        <item x="828"/>
        <item x="829"/>
        <item x="1394"/>
        <item x="830"/>
        <item x="1395"/>
        <item x="2469"/>
        <item x="2470"/>
        <item x="1396"/>
        <item x="831"/>
        <item x="1397"/>
        <item x="2471"/>
        <item x="832"/>
        <item x="2472"/>
        <item x="1977"/>
        <item x="833"/>
        <item x="1398"/>
        <item x="1399"/>
        <item x="834"/>
        <item x="1400"/>
        <item x="1401"/>
        <item x="835"/>
        <item x="2473"/>
        <item x="836"/>
        <item x="837"/>
        <item x="838"/>
        <item x="839"/>
        <item x="1402"/>
        <item x="1403"/>
        <item x="1404"/>
        <item x="1405"/>
        <item x="1406"/>
        <item x="840"/>
        <item x="841"/>
        <item x="1978"/>
        <item x="1979"/>
        <item x="1407"/>
        <item x="22"/>
        <item x="23"/>
        <item x="24"/>
        <item x="25"/>
        <item x="842"/>
        <item x="843"/>
        <item x="655"/>
        <item x="26"/>
        <item x="844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845"/>
        <item x="27"/>
        <item x="1419"/>
        <item x="1420"/>
        <item x="1421"/>
        <item x="481"/>
        <item x="1422"/>
        <item x="846"/>
        <item x="847"/>
        <item x="848"/>
        <item x="1423"/>
        <item x="1424"/>
        <item x="1425"/>
        <item x="1426"/>
        <item x="1427"/>
        <item x="1428"/>
        <item x="1429"/>
        <item x="849"/>
        <item x="1430"/>
        <item x="1431"/>
        <item x="1432"/>
        <item x="1433"/>
        <item x="1434"/>
        <item x="1435"/>
        <item x="1436"/>
        <item x="2474"/>
        <item x="1437"/>
        <item x="1438"/>
        <item x="850"/>
        <item x="28"/>
        <item x="851"/>
        <item x="852"/>
        <item x="1439"/>
        <item x="2475"/>
        <item x="1440"/>
        <item x="1441"/>
        <item x="1442"/>
        <item x="1443"/>
        <item x="1444"/>
        <item x="853"/>
        <item x="854"/>
        <item x="1445"/>
        <item x="855"/>
        <item x="856"/>
        <item x="1446"/>
        <item x="1447"/>
        <item x="1448"/>
        <item x="1980"/>
        <item x="1449"/>
        <item x="1450"/>
        <item x="857"/>
        <item x="858"/>
        <item x="859"/>
        <item x="860"/>
        <item x="2476"/>
        <item x="1981"/>
        <item x="1982"/>
        <item x="861"/>
        <item x="1451"/>
        <item x="1452"/>
        <item x="1453"/>
        <item x="1454"/>
        <item x="1455"/>
        <item x="1456"/>
        <item x="862"/>
        <item x="863"/>
        <item x="2477"/>
        <item x="1983"/>
        <item x="1457"/>
        <item x="1984"/>
        <item x="1985"/>
        <item x="1986"/>
        <item x="1987"/>
        <item x="1988"/>
        <item x="1989"/>
        <item x="1990"/>
        <item x="1991"/>
        <item x="1458"/>
        <item x="1459"/>
        <item x="29"/>
        <item x="2478"/>
        <item x="864"/>
        <item x="865"/>
        <item x="866"/>
        <item x="2479"/>
        <item x="2480"/>
        <item x="2481"/>
        <item x="867"/>
        <item x="868"/>
        <item x="458"/>
        <item x="1992"/>
        <item x="30"/>
        <item x="869"/>
        <item x="2482"/>
        <item x="1460"/>
        <item x="1461"/>
        <item x="31"/>
        <item x="870"/>
        <item x="871"/>
        <item x="32"/>
        <item x="33"/>
        <item x="2483"/>
        <item x="34"/>
        <item x="872"/>
        <item x="35"/>
        <item x="36"/>
        <item x="2484"/>
        <item x="873"/>
        <item x="874"/>
        <item x="2485"/>
        <item x="37"/>
        <item x="656"/>
        <item x="1462"/>
        <item x="657"/>
        <item x="1463"/>
        <item x="875"/>
        <item x="482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2486"/>
        <item x="876"/>
        <item x="55"/>
        <item x="56"/>
        <item x="57"/>
        <item x="58"/>
        <item x="59"/>
        <item x="483"/>
        <item x="60"/>
        <item x="61"/>
        <item x="62"/>
        <item x="63"/>
        <item x="48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2487"/>
        <item x="1464"/>
        <item x="79"/>
        <item x="1465"/>
        <item x="80"/>
        <item x="81"/>
        <item x="485"/>
        <item x="82"/>
        <item x="83"/>
        <item x="84"/>
        <item x="85"/>
        <item x="1466"/>
        <item x="1467"/>
        <item x="1468"/>
        <item x="1469"/>
        <item x="877"/>
        <item x="486"/>
        <item x="487"/>
        <item x="878"/>
        <item x="2488"/>
        <item x="658"/>
        <item x="1993"/>
        <item x="488"/>
        <item x="1470"/>
        <item x="1471"/>
        <item x="1472"/>
        <item x="1473"/>
        <item x="1474"/>
        <item x="1475"/>
        <item x="1476"/>
        <item x="1477"/>
        <item x="1994"/>
        <item x="1478"/>
        <item x="1995"/>
        <item x="489"/>
        <item x="879"/>
        <item x="880"/>
        <item x="881"/>
        <item x="2489"/>
        <item x="882"/>
        <item x="490"/>
        <item x="1479"/>
        <item x="883"/>
        <item x="86"/>
        <item x="87"/>
        <item x="1996"/>
        <item x="434"/>
        <item x="435"/>
        <item x="436"/>
        <item x="437"/>
        <item x="2490"/>
        <item x="88"/>
        <item x="438"/>
        <item x="439"/>
        <item x="440"/>
        <item x="441"/>
        <item x="1997"/>
        <item x="1998"/>
        <item x="884"/>
        <item x="89"/>
        <item x="491"/>
        <item x="885"/>
        <item x="886"/>
        <item x="1232"/>
        <item x="90"/>
        <item x="91"/>
        <item x="1480"/>
        <item x="92"/>
        <item x="1999"/>
        <item x="93"/>
        <item x="2000"/>
        <item x="2491"/>
        <item x="2492"/>
        <item x="1481"/>
        <item x="1482"/>
        <item x="492"/>
        <item x="493"/>
        <item x="442"/>
        <item x="887"/>
        <item x="94"/>
        <item x="2493"/>
        <item x="1483"/>
        <item x="443"/>
        <item x="1484"/>
        <item x="1485"/>
        <item x="1486"/>
        <item x="1487"/>
        <item x="1488"/>
        <item x="95"/>
        <item x="888"/>
        <item x="2494"/>
        <item x="2495"/>
        <item x="2001"/>
        <item x="2002"/>
        <item x="889"/>
        <item x="96"/>
        <item x="2003"/>
        <item x="890"/>
        <item x="2004"/>
        <item x="97"/>
        <item x="98"/>
        <item x="99"/>
        <item x="494"/>
        <item x="891"/>
        <item x="1489"/>
        <item x="2496"/>
        <item x="892"/>
        <item x="2497"/>
        <item x="2005"/>
        <item x="893"/>
        <item x="894"/>
        <item x="2498"/>
        <item x="2006"/>
        <item x="2007"/>
        <item x="1490"/>
        <item x="100"/>
        <item x="101"/>
        <item x="1491"/>
        <item x="495"/>
        <item x="1492"/>
        <item x="1493"/>
        <item x="1494"/>
        <item x="1495"/>
        <item x="102"/>
        <item x="2008"/>
        <item x="2009"/>
        <item x="895"/>
        <item x="1233"/>
        <item x="1234"/>
        <item x="1235"/>
        <item x="1496"/>
        <item x="896"/>
        <item x="1497"/>
        <item x="1236"/>
        <item x="496"/>
        <item x="103"/>
        <item x="104"/>
        <item x="105"/>
        <item x="2225"/>
        <item x="497"/>
        <item x="2499"/>
        <item x="897"/>
        <item x="898"/>
        <item x="1498"/>
        <item x="498"/>
        <item x="2010"/>
        <item x="106"/>
        <item x="2011"/>
        <item x="107"/>
        <item x="108"/>
        <item x="2012"/>
        <item x="109"/>
        <item x="110"/>
        <item x="899"/>
        <item x="900"/>
        <item x="901"/>
        <item x="111"/>
        <item x="499"/>
        <item x="500"/>
        <item x="1499"/>
        <item x="1500"/>
        <item x="902"/>
        <item x="903"/>
        <item x="904"/>
        <item x="905"/>
        <item x="906"/>
        <item x="907"/>
        <item x="908"/>
        <item x="2013"/>
        <item x="2500"/>
        <item x="112"/>
        <item x="113"/>
        <item x="501"/>
        <item x="2014"/>
        <item x="114"/>
        <item x="1501"/>
        <item x="1502"/>
        <item x="2015"/>
        <item x="2016"/>
        <item x="909"/>
        <item x="2017"/>
        <item x="2018"/>
        <item x="2019"/>
        <item x="910"/>
        <item x="115"/>
        <item x="2020"/>
        <item x="116"/>
        <item x="2501"/>
        <item x="911"/>
        <item x="2502"/>
        <item x="2503"/>
        <item x="1503"/>
        <item x="1504"/>
        <item x="1938"/>
        <item x="117"/>
        <item x="118"/>
        <item x="119"/>
        <item x="2021"/>
        <item x="502"/>
        <item x="120"/>
        <item x="2504"/>
        <item x="2505"/>
        <item x="121"/>
        <item x="122"/>
        <item x="2226"/>
        <item x="1505"/>
        <item x="2022"/>
        <item x="123"/>
        <item x="124"/>
        <item x="125"/>
        <item x="1506"/>
        <item x="2506"/>
        <item x="1507"/>
        <item x="503"/>
        <item x="126"/>
        <item x="912"/>
        <item x="913"/>
        <item x="914"/>
        <item x="504"/>
        <item x="127"/>
        <item x="505"/>
        <item x="2507"/>
        <item x="1508"/>
        <item x="1509"/>
        <item x="2508"/>
        <item x="2509"/>
        <item x="2023"/>
        <item x="2510"/>
        <item x="1510"/>
        <item x="1511"/>
        <item x="1512"/>
        <item x="128"/>
        <item x="2511"/>
        <item x="915"/>
        <item x="1513"/>
        <item x="916"/>
        <item x="1514"/>
        <item x="2512"/>
        <item x="917"/>
        <item x="129"/>
        <item x="2024"/>
        <item x="2025"/>
        <item x="1515"/>
        <item x="1516"/>
        <item x="918"/>
        <item x="2227"/>
        <item x="919"/>
        <item x="2026"/>
        <item x="506"/>
        <item x="507"/>
        <item x="508"/>
        <item x="2027"/>
        <item x="2513"/>
        <item x="920"/>
        <item x="509"/>
        <item x="2028"/>
        <item x="2029"/>
        <item x="921"/>
        <item x="2030"/>
        <item x="2031"/>
        <item x="659"/>
        <item x="2514"/>
        <item x="510"/>
        <item x="1517"/>
        <item x="922"/>
        <item x="1518"/>
        <item x="511"/>
        <item x="2515"/>
        <item x="923"/>
        <item x="924"/>
        <item x="1519"/>
        <item x="2228"/>
        <item x="512"/>
        <item x="2516"/>
        <item x="2517"/>
        <item x="1520"/>
        <item x="925"/>
        <item x="926"/>
        <item x="1521"/>
        <item x="660"/>
        <item x="1522"/>
        <item x="130"/>
        <item x="340"/>
        <item x="2229"/>
        <item x="131"/>
        <item x="2518"/>
        <item x="2032"/>
        <item x="513"/>
        <item x="132"/>
        <item x="133"/>
        <item x="514"/>
        <item x="2519"/>
        <item x="515"/>
        <item x="2520"/>
        <item x="134"/>
        <item x="2230"/>
        <item x="927"/>
        <item x="2521"/>
        <item x="1523"/>
        <item x="2522"/>
        <item x="516"/>
        <item x="1524"/>
        <item x="517"/>
        <item x="135"/>
        <item x="518"/>
        <item x="2033"/>
        <item x="1525"/>
        <item x="519"/>
        <item x="2034"/>
        <item x="136"/>
        <item x="520"/>
        <item x="1526"/>
        <item x="928"/>
        <item x="929"/>
        <item x="930"/>
        <item x="931"/>
        <item x="2035"/>
        <item x="521"/>
        <item x="932"/>
        <item x="2231"/>
        <item x="2036"/>
        <item x="2523"/>
        <item x="1527"/>
        <item x="1528"/>
        <item x="2524"/>
        <item x="2037"/>
        <item x="2038"/>
        <item x="522"/>
        <item x="1529"/>
        <item x="1530"/>
        <item x="2039"/>
        <item x="1531"/>
        <item x="933"/>
        <item x="523"/>
        <item x="1532"/>
        <item x="2040"/>
        <item x="1533"/>
        <item x="524"/>
        <item x="1534"/>
        <item x="1535"/>
        <item x="1536"/>
        <item x="1537"/>
        <item x="1538"/>
        <item x="1539"/>
        <item x="2041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934"/>
        <item x="935"/>
        <item x="1553"/>
        <item x="1554"/>
        <item x="936"/>
        <item x="1555"/>
        <item x="1556"/>
        <item x="2042"/>
        <item x="525"/>
        <item x="2043"/>
        <item x="2044"/>
        <item x="526"/>
        <item x="2525"/>
        <item x="661"/>
        <item x="341"/>
        <item x="937"/>
        <item x="342"/>
        <item x="1226"/>
        <item x="2526"/>
        <item x="938"/>
        <item x="662"/>
        <item x="939"/>
        <item x="527"/>
        <item x="1557"/>
        <item x="1558"/>
        <item x="2527"/>
        <item x="528"/>
        <item x="1559"/>
        <item x="2045"/>
        <item x="529"/>
        <item x="530"/>
        <item x="1560"/>
        <item x="531"/>
        <item x="1561"/>
        <item x="532"/>
        <item x="2528"/>
        <item x="1562"/>
        <item x="2529"/>
        <item x="2530"/>
        <item x="663"/>
        <item x="1563"/>
        <item x="1564"/>
        <item x="1565"/>
        <item x="1566"/>
        <item x="940"/>
        <item x="2046"/>
        <item x="1567"/>
        <item x="137"/>
        <item x="1568"/>
        <item x="2047"/>
        <item x="2048"/>
        <item x="2049"/>
        <item x="1569"/>
        <item x="2531"/>
        <item x="2532"/>
        <item x="664"/>
        <item x="138"/>
        <item x="1570"/>
        <item x="1571"/>
        <item x="2533"/>
        <item x="1572"/>
        <item x="2050"/>
        <item x="343"/>
        <item x="1573"/>
        <item x="1574"/>
        <item x="2051"/>
        <item x="533"/>
        <item x="2052"/>
        <item x="2053"/>
        <item x="2054"/>
        <item x="344"/>
        <item x="1575"/>
        <item x="1576"/>
        <item x="941"/>
        <item x="942"/>
        <item x="943"/>
        <item x="944"/>
        <item x="945"/>
        <item x="2055"/>
        <item x="1577"/>
        <item x="2056"/>
        <item x="946"/>
        <item x="947"/>
        <item x="948"/>
        <item x="534"/>
        <item x="345"/>
        <item x="949"/>
        <item x="2057"/>
        <item x="1578"/>
        <item x="1579"/>
        <item x="2058"/>
        <item x="2059"/>
        <item x="2534"/>
        <item x="2535"/>
        <item x="2536"/>
        <item x="1580"/>
        <item x="950"/>
        <item x="951"/>
        <item x="952"/>
        <item x="2060"/>
        <item x="2061"/>
        <item x="2062"/>
        <item x="346"/>
        <item x="2537"/>
        <item x="2063"/>
        <item x="535"/>
        <item x="665"/>
        <item x="1581"/>
        <item x="953"/>
        <item x="954"/>
        <item x="955"/>
        <item x="1582"/>
        <item x="956"/>
        <item x="1583"/>
        <item x="1584"/>
        <item x="666"/>
        <item x="2064"/>
        <item x="347"/>
        <item x="348"/>
        <item x="2538"/>
        <item x="1585"/>
        <item x="1586"/>
        <item x="536"/>
        <item x="2232"/>
        <item x="957"/>
        <item x="2233"/>
        <item x="958"/>
        <item x="1587"/>
        <item x="959"/>
        <item x="1588"/>
        <item x="537"/>
        <item x="1589"/>
        <item x="1590"/>
        <item x="1591"/>
        <item x="1592"/>
        <item x="667"/>
        <item x="1593"/>
        <item x="2539"/>
        <item x="538"/>
        <item x="539"/>
        <item x="349"/>
        <item x="960"/>
        <item x="2065"/>
        <item x="961"/>
        <item x="1594"/>
        <item x="540"/>
        <item x="350"/>
        <item x="1595"/>
        <item x="1596"/>
        <item x="1597"/>
        <item x="1598"/>
        <item x="1599"/>
        <item x="962"/>
        <item x="541"/>
        <item x="2066"/>
        <item x="1600"/>
        <item x="963"/>
        <item x="668"/>
        <item x="2540"/>
        <item x="964"/>
        <item x="1601"/>
        <item x="669"/>
        <item x="965"/>
        <item x="2067"/>
        <item x="966"/>
        <item x="2541"/>
        <item x="542"/>
        <item x="967"/>
        <item x="1602"/>
        <item x="2068"/>
        <item x="2069"/>
        <item x="2070"/>
        <item x="2542"/>
        <item x="139"/>
        <item x="1603"/>
        <item x="1604"/>
        <item x="968"/>
        <item x="969"/>
        <item x="543"/>
        <item x="544"/>
        <item x="1605"/>
        <item x="2543"/>
        <item x="1606"/>
        <item x="1607"/>
        <item x="1608"/>
        <item x="1609"/>
        <item x="1610"/>
        <item x="1611"/>
        <item x="1612"/>
        <item x="1613"/>
        <item x="1614"/>
        <item x="1615"/>
        <item x="140"/>
        <item x="1616"/>
        <item x="2544"/>
        <item x="2545"/>
        <item x="970"/>
        <item x="2546"/>
        <item x="1617"/>
        <item x="2547"/>
        <item x="971"/>
        <item x="1618"/>
        <item x="1619"/>
        <item x="1620"/>
        <item x="972"/>
        <item x="973"/>
        <item x="2071"/>
        <item x="2072"/>
        <item x="351"/>
        <item x="2548"/>
        <item x="974"/>
        <item x="1621"/>
        <item x="975"/>
        <item x="1622"/>
        <item x="2234"/>
        <item x="141"/>
        <item x="352"/>
        <item x="976"/>
        <item x="2073"/>
        <item x="2074"/>
        <item x="1623"/>
        <item x="1624"/>
        <item x="2235"/>
        <item x="977"/>
        <item x="545"/>
        <item x="1625"/>
        <item x="1626"/>
        <item x="1627"/>
        <item x="1628"/>
        <item x="2075"/>
        <item x="2076"/>
        <item x="2077"/>
        <item x="2078"/>
        <item x="978"/>
        <item x="979"/>
        <item x="980"/>
        <item x="1629"/>
        <item x="670"/>
        <item x="2549"/>
        <item x="2079"/>
        <item x="2080"/>
        <item x="1630"/>
        <item x="2550"/>
        <item x="546"/>
        <item x="2236"/>
        <item x="2551"/>
        <item x="981"/>
        <item x="2552"/>
        <item x="1631"/>
        <item x="1632"/>
        <item x="1633"/>
        <item x="1634"/>
        <item x="1635"/>
        <item x="982"/>
        <item x="983"/>
        <item x="547"/>
        <item x="1636"/>
        <item x="1637"/>
        <item x="548"/>
        <item x="549"/>
        <item x="550"/>
        <item x="984"/>
        <item x="985"/>
        <item x="986"/>
        <item x="671"/>
        <item x="2081"/>
        <item x="142"/>
        <item x="551"/>
        <item x="2082"/>
        <item x="987"/>
        <item x="988"/>
        <item x="552"/>
        <item x="1638"/>
        <item x="1639"/>
        <item x="1640"/>
        <item x="2083"/>
        <item x="2084"/>
        <item x="2085"/>
        <item x="2086"/>
        <item x="2087"/>
        <item x="2088"/>
        <item x="2089"/>
        <item x="2090"/>
        <item x="989"/>
        <item x="990"/>
        <item x="991"/>
        <item x="143"/>
        <item x="1641"/>
        <item x="553"/>
        <item x="1642"/>
        <item x="2237"/>
        <item x="554"/>
        <item x="1643"/>
        <item x="353"/>
        <item x="992"/>
        <item x="2091"/>
        <item x="2092"/>
        <item x="1644"/>
        <item x="1645"/>
        <item x="1646"/>
        <item x="1647"/>
        <item x="1648"/>
        <item x="1649"/>
        <item x="1650"/>
        <item x="354"/>
        <item x="355"/>
        <item x="993"/>
        <item x="1651"/>
        <item x="1652"/>
        <item x="1653"/>
        <item x="2093"/>
        <item x="994"/>
        <item x="356"/>
        <item x="144"/>
        <item x="2094"/>
        <item x="2095"/>
        <item x="2096"/>
        <item x="1654"/>
        <item x="995"/>
        <item x="2373"/>
        <item x="996"/>
        <item x="1655"/>
        <item x="1656"/>
        <item x="1657"/>
        <item x="1658"/>
        <item x="1659"/>
        <item x="1660"/>
        <item x="1661"/>
        <item x="1662"/>
        <item x="1663"/>
        <item x="1664"/>
        <item x="2222"/>
        <item x="1665"/>
        <item x="2223"/>
        <item x="145"/>
        <item x="146"/>
        <item x="147"/>
        <item x="2238"/>
        <item x="2342"/>
        <item x="148"/>
        <item x="149"/>
        <item x="672"/>
        <item x="673"/>
        <item x="674"/>
        <item x="997"/>
        <item x="1666"/>
        <item x="1667"/>
        <item x="1668"/>
        <item x="1669"/>
        <item x="1670"/>
        <item x="1671"/>
        <item x="1672"/>
        <item x="1673"/>
        <item x="1674"/>
        <item x="150"/>
        <item x="1675"/>
        <item x="357"/>
        <item x="358"/>
        <item x="359"/>
        <item x="360"/>
        <item x="361"/>
        <item x="151"/>
        <item x="152"/>
        <item x="362"/>
        <item x="2097"/>
        <item x="2098"/>
        <item x="555"/>
        <item x="998"/>
        <item x="999"/>
        <item x="1000"/>
        <item x="1001"/>
        <item x="1002"/>
        <item x="153"/>
        <item x="363"/>
        <item x="444"/>
        <item x="154"/>
        <item x="2239"/>
        <item x="155"/>
        <item x="156"/>
        <item x="157"/>
        <item x="2343"/>
        <item x="158"/>
        <item x="2344"/>
        <item x="2345"/>
        <item x="159"/>
        <item x="160"/>
        <item x="2346"/>
        <item x="161"/>
        <item x="162"/>
        <item x="2347"/>
        <item x="163"/>
        <item x="164"/>
        <item x="165"/>
        <item x="166"/>
        <item x="167"/>
        <item x="168"/>
        <item x="169"/>
        <item x="2348"/>
        <item x="170"/>
        <item x="2349"/>
        <item x="171"/>
        <item x="2350"/>
        <item x="172"/>
        <item x="173"/>
        <item x="2351"/>
        <item x="174"/>
        <item x="2352"/>
        <item x="175"/>
        <item x="176"/>
        <item x="177"/>
        <item x="178"/>
        <item x="1003"/>
        <item x="179"/>
        <item x="180"/>
        <item x="181"/>
        <item x="2240"/>
        <item x="364"/>
        <item x="365"/>
        <item x="182"/>
        <item x="183"/>
        <item x="366"/>
        <item x="367"/>
        <item x="368"/>
        <item x="184"/>
        <item x="185"/>
        <item x="186"/>
        <item x="369"/>
        <item x="370"/>
        <item x="187"/>
        <item x="371"/>
        <item x="188"/>
        <item x="189"/>
        <item x="372"/>
        <item x="373"/>
        <item x="374"/>
        <item x="190"/>
        <item x="375"/>
        <item x="376"/>
        <item x="377"/>
        <item x="378"/>
        <item x="1676"/>
        <item x="191"/>
        <item x="192"/>
        <item x="193"/>
        <item x="379"/>
        <item x="194"/>
        <item x="2241"/>
        <item x="380"/>
        <item x="381"/>
        <item x="382"/>
        <item x="2353"/>
        <item x="195"/>
        <item x="2354"/>
        <item x="196"/>
        <item x="197"/>
        <item x="198"/>
        <item x="383"/>
        <item x="384"/>
        <item x="385"/>
        <item x="386"/>
        <item x="387"/>
        <item x="199"/>
        <item x="388"/>
        <item x="389"/>
        <item x="200"/>
        <item x="390"/>
        <item x="391"/>
        <item x="392"/>
        <item x="393"/>
        <item x="201"/>
        <item x="394"/>
        <item x="395"/>
        <item x="202"/>
        <item x="396"/>
        <item x="397"/>
        <item x="398"/>
        <item x="399"/>
        <item x="203"/>
        <item x="400"/>
        <item x="401"/>
        <item x="402"/>
        <item x="204"/>
        <item x="1677"/>
        <item x="403"/>
        <item x="205"/>
        <item x="206"/>
        <item x="207"/>
        <item x="208"/>
        <item x="209"/>
        <item x="404"/>
        <item x="210"/>
        <item x="211"/>
        <item x="405"/>
        <item x="406"/>
        <item x="407"/>
        <item x="408"/>
        <item x="409"/>
        <item x="410"/>
        <item x="411"/>
        <item x="412"/>
        <item x="413"/>
        <item x="1004"/>
        <item x="1005"/>
        <item x="1006"/>
        <item x="556"/>
        <item x="1007"/>
        <item x="212"/>
        <item x="213"/>
        <item x="214"/>
        <item x="414"/>
        <item x="215"/>
        <item x="415"/>
        <item x="216"/>
        <item x="217"/>
        <item x="218"/>
        <item x="219"/>
        <item x="220"/>
        <item x="221"/>
        <item x="557"/>
        <item x="1008"/>
        <item x="1009"/>
        <item x="416"/>
        <item x="222"/>
        <item x="223"/>
        <item x="1678"/>
        <item x="2242"/>
        <item x="224"/>
        <item x="1679"/>
        <item x="225"/>
        <item x="558"/>
        <item x="226"/>
        <item x="1010"/>
        <item x="227"/>
        <item x="2243"/>
        <item x="1680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1681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1011"/>
        <item x="1012"/>
        <item x="297"/>
        <item x="298"/>
        <item x="559"/>
        <item x="2099"/>
        <item x="2244"/>
        <item x="417"/>
        <item x="299"/>
        <item x="300"/>
        <item x="301"/>
        <item x="560"/>
        <item x="2355"/>
        <item x="1682"/>
        <item x="302"/>
        <item x="303"/>
        <item x="304"/>
        <item x="305"/>
        <item x="2100"/>
        <item x="1683"/>
        <item x="306"/>
        <item x="2245"/>
        <item x="307"/>
        <item x="308"/>
        <item x="309"/>
        <item x="1684"/>
        <item x="1013"/>
        <item x="1685"/>
        <item x="1014"/>
        <item x="1015"/>
        <item x="1686"/>
        <item x="1016"/>
        <item x="1017"/>
        <item x="2246"/>
        <item x="561"/>
        <item x="562"/>
        <item x="563"/>
        <item x="564"/>
        <item x="418"/>
        <item x="2247"/>
        <item x="2248"/>
        <item x="565"/>
        <item x="2249"/>
        <item x="310"/>
        <item x="2101"/>
        <item x="2250"/>
        <item x="419"/>
        <item x="1687"/>
        <item x="2102"/>
        <item x="1018"/>
        <item x="1688"/>
        <item x="2103"/>
        <item x="2104"/>
        <item x="2251"/>
        <item x="2105"/>
        <item x="1689"/>
        <item x="2252"/>
        <item x="2106"/>
        <item x="2253"/>
        <item x="2254"/>
        <item x="311"/>
        <item x="2255"/>
        <item x="1690"/>
        <item x="312"/>
        <item x="1691"/>
        <item x="313"/>
        <item x="1692"/>
        <item x="2256"/>
        <item x="566"/>
        <item x="567"/>
        <item x="1222"/>
        <item x="1693"/>
        <item x="1694"/>
        <item x="1695"/>
        <item x="1696"/>
        <item x="1697"/>
        <item x="2257"/>
        <item x="2258"/>
        <item x="1698"/>
        <item x="1699"/>
        <item x="2259"/>
        <item x="1700"/>
        <item x="1701"/>
        <item x="1702"/>
        <item x="2260"/>
        <item x="420"/>
        <item x="2261"/>
        <item x="421"/>
        <item x="2107"/>
        <item x="2108"/>
        <item x="2109"/>
        <item x="1703"/>
        <item x="1704"/>
        <item x="2110"/>
        <item x="2111"/>
        <item x="2262"/>
        <item x="2263"/>
        <item x="2264"/>
        <item x="568"/>
        <item x="314"/>
        <item x="2265"/>
        <item x="2266"/>
        <item x="2267"/>
        <item x="2268"/>
        <item x="2112"/>
        <item x="2269"/>
        <item x="422"/>
        <item x="2113"/>
        <item x="1705"/>
        <item x="1706"/>
        <item x="1707"/>
        <item x="1708"/>
        <item x="1709"/>
        <item x="2270"/>
        <item x="1710"/>
        <item x="2271"/>
        <item x="2272"/>
        <item x="1711"/>
        <item x="569"/>
        <item x="2114"/>
        <item x="2115"/>
        <item x="2116"/>
        <item x="2117"/>
        <item x="1712"/>
        <item x="1713"/>
        <item x="1714"/>
        <item x="1715"/>
        <item x="1019"/>
        <item x="1716"/>
        <item x="1020"/>
        <item x="1021"/>
        <item x="1022"/>
        <item x="1717"/>
        <item x="1023"/>
        <item x="1024"/>
        <item x="1025"/>
        <item x="315"/>
        <item x="2356"/>
        <item x="2273"/>
        <item x="2274"/>
        <item x="2275"/>
        <item x="2276"/>
        <item x="2357"/>
        <item x="2358"/>
        <item x="2277"/>
        <item x="2278"/>
        <item x="1718"/>
        <item x="2118"/>
        <item x="1719"/>
        <item x="1720"/>
        <item x="1721"/>
        <item x="1722"/>
        <item x="1026"/>
        <item x="1027"/>
        <item x="2279"/>
        <item x="1723"/>
        <item x="1028"/>
        <item x="2280"/>
        <item x="2281"/>
        <item x="423"/>
        <item x="570"/>
        <item x="2119"/>
        <item x="571"/>
        <item x="2120"/>
        <item x="2282"/>
        <item x="430"/>
        <item x="2121"/>
        <item x="2283"/>
        <item x="2284"/>
        <item x="572"/>
        <item x="2285"/>
        <item x="424"/>
        <item x="2286"/>
        <item x="573"/>
        <item x="2287"/>
        <item x="2288"/>
        <item x="2289"/>
        <item x="2290"/>
        <item x="2291"/>
        <item x="2292"/>
        <item x="1029"/>
        <item x="1724"/>
        <item x="1725"/>
        <item x="1726"/>
        <item x="1727"/>
        <item x="1728"/>
        <item x="1729"/>
        <item x="1730"/>
        <item x="1731"/>
        <item x="1732"/>
        <item x="1733"/>
        <item x="1030"/>
        <item x="1031"/>
        <item x="1032"/>
        <item x="1033"/>
        <item x="1034"/>
        <item x="1035"/>
        <item x="1036"/>
        <item x="1037"/>
        <item x="1038"/>
        <item x="574"/>
        <item x="2359"/>
        <item x="575"/>
        <item x="2293"/>
        <item x="1039"/>
        <item x="576"/>
        <item x="1734"/>
        <item x="1735"/>
        <item x="1736"/>
        <item x="577"/>
        <item x="578"/>
        <item x="2122"/>
        <item x="2123"/>
        <item x="2294"/>
        <item x="1040"/>
        <item x="1041"/>
        <item x="1042"/>
        <item x="1043"/>
        <item x="1044"/>
        <item x="1045"/>
        <item x="1046"/>
        <item x="1737"/>
        <item x="2124"/>
        <item x="2125"/>
        <item x="2126"/>
        <item x="2127"/>
        <item x="2128"/>
        <item x="316"/>
        <item x="1738"/>
        <item x="317"/>
        <item x="318"/>
        <item x="425"/>
        <item x="319"/>
        <item x="2129"/>
        <item x="2295"/>
        <item x="2296"/>
        <item x="320"/>
        <item x="1739"/>
        <item x="1047"/>
        <item x="2130"/>
        <item x="2131"/>
        <item x="2297"/>
        <item x="2298"/>
        <item x="2299"/>
        <item x="2300"/>
        <item x="1740"/>
        <item x="1048"/>
        <item x="1741"/>
        <item x="321"/>
        <item x="1742"/>
        <item x="1743"/>
        <item x="1744"/>
        <item x="1049"/>
        <item x="1050"/>
        <item x="1051"/>
        <item x="1052"/>
        <item x="1053"/>
        <item x="1054"/>
        <item x="1055"/>
        <item x="1056"/>
        <item x="1745"/>
        <item x="2301"/>
        <item x="322"/>
        <item x="1746"/>
        <item x="1747"/>
        <item x="1748"/>
        <item x="2302"/>
        <item x="2303"/>
        <item x="2304"/>
        <item x="1749"/>
        <item x="1057"/>
        <item x="1750"/>
        <item x="1751"/>
        <item x="2305"/>
        <item x="1058"/>
        <item x="1752"/>
        <item x="323"/>
        <item x="579"/>
        <item x="580"/>
        <item x="1059"/>
        <item x="1060"/>
        <item x="1753"/>
        <item x="1754"/>
        <item x="1755"/>
        <item x="581"/>
        <item x="1756"/>
        <item x="1757"/>
        <item x="1758"/>
        <item x="582"/>
        <item x="2132"/>
        <item x="2133"/>
        <item x="2134"/>
        <item x="2135"/>
        <item x="1759"/>
        <item x="583"/>
        <item x="2136"/>
        <item x="2137"/>
        <item x="2138"/>
        <item x="2139"/>
        <item x="2140"/>
        <item x="2141"/>
        <item x="2142"/>
        <item x="1061"/>
        <item x="1062"/>
        <item x="1063"/>
        <item x="1064"/>
        <item x="1065"/>
        <item x="2143"/>
        <item x="2144"/>
        <item x="2145"/>
        <item x="2146"/>
        <item x="2147"/>
        <item x="2148"/>
        <item x="584"/>
        <item x="2149"/>
        <item x="2150"/>
        <item x="585"/>
        <item x="586"/>
        <item x="587"/>
        <item x="588"/>
        <item x="589"/>
        <item x="590"/>
        <item x="2151"/>
        <item x="1760"/>
        <item x="591"/>
        <item x="1761"/>
        <item x="1762"/>
        <item x="1763"/>
        <item x="1764"/>
        <item x="1066"/>
        <item x="1067"/>
        <item x="1068"/>
        <item x="1069"/>
        <item x="1070"/>
        <item x="592"/>
        <item x="1071"/>
        <item x="1072"/>
        <item x="1073"/>
        <item x="1765"/>
        <item x="1766"/>
        <item x="1767"/>
        <item x="1768"/>
        <item x="1769"/>
        <item x="1074"/>
        <item x="593"/>
        <item x="594"/>
        <item x="1075"/>
        <item x="595"/>
        <item x="1076"/>
        <item x="1077"/>
        <item x="2306"/>
        <item x="1770"/>
        <item x="1771"/>
        <item x="1078"/>
        <item x="2360"/>
        <item x="2307"/>
        <item x="1079"/>
        <item x="596"/>
        <item x="1080"/>
        <item x="2152"/>
        <item x="1081"/>
        <item x="1082"/>
        <item x="2153"/>
        <item x="2154"/>
        <item x="2155"/>
        <item x="2156"/>
        <item x="2157"/>
        <item x="2158"/>
        <item x="2159"/>
        <item x="1083"/>
        <item x="1084"/>
        <item x="1085"/>
        <item x="1086"/>
        <item x="1087"/>
        <item x="2160"/>
        <item x="2161"/>
        <item x="2162"/>
        <item x="2163"/>
        <item x="597"/>
        <item x="1772"/>
        <item x="1773"/>
        <item x="1774"/>
        <item x="2164"/>
        <item x="1775"/>
        <item x="2361"/>
        <item x="2362"/>
        <item x="598"/>
        <item x="1776"/>
        <item x="1777"/>
        <item x="1778"/>
        <item x="1088"/>
        <item x="1089"/>
        <item x="1090"/>
        <item x="1779"/>
        <item x="1780"/>
        <item x="1091"/>
        <item x="1781"/>
        <item x="1782"/>
        <item x="2363"/>
        <item x="1783"/>
        <item x="675"/>
        <item x="2308"/>
        <item x="599"/>
        <item x="600"/>
        <item x="1784"/>
        <item x="1785"/>
        <item x="676"/>
        <item x="1092"/>
        <item x="1786"/>
        <item x="1093"/>
        <item x="1094"/>
        <item x="1095"/>
        <item x="1096"/>
        <item x="2364"/>
        <item x="1097"/>
        <item x="1098"/>
        <item x="1099"/>
        <item x="1787"/>
        <item x="1100"/>
        <item x="1788"/>
        <item x="1101"/>
        <item x="1102"/>
        <item x="1103"/>
        <item x="601"/>
        <item x="2553"/>
        <item x="2554"/>
        <item x="2555"/>
        <item x="602"/>
        <item x="2556"/>
        <item x="603"/>
        <item x="2557"/>
        <item x="1104"/>
        <item x="2365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2366"/>
        <item x="2367"/>
        <item x="677"/>
        <item x="431"/>
        <item x="2368"/>
        <item x="2558"/>
        <item x="2309"/>
        <item x="604"/>
        <item x="605"/>
        <item x="606"/>
        <item x="607"/>
        <item x="2310"/>
        <item x="2311"/>
        <item x="1116"/>
        <item x="1789"/>
        <item x="1790"/>
        <item x="1791"/>
        <item x="1792"/>
        <item x="1793"/>
        <item x="1117"/>
        <item x="1118"/>
        <item x="1119"/>
        <item x="2312"/>
        <item x="608"/>
        <item x="609"/>
        <item x="1120"/>
        <item x="2369"/>
        <item x="1121"/>
        <item x="1122"/>
        <item x="1123"/>
        <item x="2165"/>
        <item x="2166"/>
        <item x="2167"/>
        <item x="2370"/>
        <item x="2371"/>
        <item x="2168"/>
        <item x="2169"/>
        <item x="2170"/>
        <item x="2171"/>
        <item x="1124"/>
        <item x="2172"/>
        <item x="2173"/>
        <item x="2174"/>
        <item x="2175"/>
        <item x="2176"/>
        <item x="2177"/>
        <item x="1125"/>
        <item x="1794"/>
        <item x="1795"/>
        <item x="2559"/>
        <item x="1796"/>
        <item x="1797"/>
        <item x="1798"/>
        <item x="1799"/>
        <item x="1800"/>
        <item x="1801"/>
        <item x="1126"/>
        <item x="2313"/>
        <item x="2314"/>
        <item x="2178"/>
        <item x="2179"/>
        <item x="2180"/>
        <item x="2181"/>
        <item x="2182"/>
        <item x="1127"/>
        <item x="1128"/>
        <item x="1129"/>
        <item x="2183"/>
        <item x="324"/>
        <item x="325"/>
        <item x="326"/>
        <item x="2560"/>
        <item x="2315"/>
        <item x="2561"/>
        <item x="1802"/>
        <item x="1803"/>
        <item x="610"/>
        <item x="611"/>
        <item x="1130"/>
        <item x="1131"/>
        <item x="1132"/>
        <item x="1804"/>
        <item x="2184"/>
        <item x="1805"/>
        <item x="1806"/>
        <item x="1807"/>
        <item x="1808"/>
        <item x="1809"/>
        <item x="1810"/>
        <item x="1811"/>
        <item x="1133"/>
        <item x="1134"/>
        <item x="612"/>
        <item x="1812"/>
        <item x="1813"/>
        <item x="1814"/>
        <item x="2562"/>
        <item x="1135"/>
        <item x="1136"/>
        <item x="327"/>
        <item x="613"/>
        <item x="614"/>
        <item x="615"/>
        <item x="2563"/>
        <item x="1815"/>
        <item x="1816"/>
        <item x="1817"/>
        <item x="1818"/>
        <item x="1819"/>
        <item x="1137"/>
        <item x="1138"/>
        <item x="1139"/>
        <item x="1140"/>
        <item x="1141"/>
        <item x="616"/>
        <item x="617"/>
        <item x="618"/>
        <item x="2564"/>
        <item x="2565"/>
        <item x="619"/>
        <item x="328"/>
        <item x="329"/>
        <item x="678"/>
        <item x="1142"/>
        <item x="1143"/>
        <item x="330"/>
        <item x="2185"/>
        <item x="2186"/>
        <item x="2187"/>
        <item x="2188"/>
        <item x="2189"/>
        <item x="1144"/>
        <item x="2316"/>
        <item x="1820"/>
        <item x="2317"/>
        <item x="2318"/>
        <item x="2319"/>
        <item x="1821"/>
        <item x="1822"/>
        <item x="1823"/>
        <item x="1824"/>
        <item x="331"/>
        <item x="2190"/>
        <item x="1145"/>
        <item x="2191"/>
        <item x="1825"/>
        <item x="1826"/>
        <item x="1827"/>
        <item x="1828"/>
        <item x="2566"/>
        <item x="332"/>
        <item x="1146"/>
        <item x="2567"/>
        <item x="2568"/>
        <item x="333"/>
        <item x="334"/>
        <item x="620"/>
        <item x="621"/>
        <item x="622"/>
        <item x="1829"/>
        <item x="1830"/>
        <item x="623"/>
        <item x="624"/>
        <item x="2569"/>
        <item x="2570"/>
        <item x="335"/>
        <item x="1831"/>
        <item x="2571"/>
        <item x="2572"/>
        <item x="1832"/>
        <item x="1833"/>
        <item x="1147"/>
        <item x="1148"/>
        <item x="1149"/>
        <item x="1150"/>
        <item x="336"/>
        <item x="2192"/>
        <item x="625"/>
        <item x="679"/>
        <item x="626"/>
        <item x="627"/>
        <item x="628"/>
        <item x="629"/>
        <item x="630"/>
        <item x="1151"/>
        <item x="1152"/>
        <item x="1153"/>
        <item x="1154"/>
        <item x="1155"/>
        <item x="1156"/>
        <item x="1157"/>
        <item x="2573"/>
        <item x="2574"/>
        <item x="1158"/>
        <item x="2575"/>
        <item x="2576"/>
        <item x="1834"/>
        <item x="1835"/>
        <item x="1836"/>
        <item x="1837"/>
        <item x="1838"/>
        <item x="2320"/>
        <item x="1839"/>
        <item x="2193"/>
        <item x="2194"/>
        <item x="2195"/>
        <item x="2321"/>
        <item x="337"/>
        <item x="680"/>
        <item x="2322"/>
        <item x="2196"/>
        <item x="2197"/>
        <item x="2323"/>
        <item x="338"/>
        <item x="339"/>
        <item x="631"/>
        <item x="2577"/>
        <item x="2578"/>
        <item x="2579"/>
        <item x="2198"/>
        <item x="1159"/>
        <item x="2324"/>
        <item x="1840"/>
        <item x="1841"/>
        <item x="1842"/>
        <item x="1843"/>
        <item x="1844"/>
        <item x="1845"/>
        <item x="1846"/>
        <item x="2325"/>
        <item x="1847"/>
        <item x="1848"/>
        <item x="1849"/>
        <item x="1850"/>
        <item x="1851"/>
        <item x="1160"/>
        <item x="1161"/>
        <item x="1162"/>
        <item x="632"/>
        <item x="2326"/>
        <item x="1163"/>
        <item x="1164"/>
        <item x="1165"/>
        <item x="1166"/>
        <item x="1167"/>
        <item x="1168"/>
        <item x="2327"/>
        <item x="633"/>
        <item x="2199"/>
        <item x="2200"/>
        <item x="2201"/>
        <item x="2202"/>
        <item x="2203"/>
        <item x="2204"/>
        <item x="2328"/>
        <item x="2205"/>
        <item x="1169"/>
        <item x="1170"/>
        <item x="1171"/>
        <item x="1172"/>
        <item x="1852"/>
        <item x="1173"/>
        <item x="2580"/>
        <item x="1853"/>
        <item x="2581"/>
        <item x="1854"/>
        <item x="1855"/>
        <item x="1174"/>
        <item x="2329"/>
        <item x="2582"/>
        <item x="2583"/>
        <item x="2206"/>
        <item x="1175"/>
        <item x="1176"/>
        <item x="1177"/>
        <item x="2207"/>
        <item x="2208"/>
        <item x="1178"/>
        <item x="1179"/>
        <item x="1180"/>
        <item x="2330"/>
        <item x="1181"/>
        <item x="1856"/>
        <item x="1857"/>
        <item x="1858"/>
        <item x="2584"/>
        <item x="2331"/>
        <item x="1182"/>
        <item x="1859"/>
        <item x="634"/>
        <item x="635"/>
        <item x="2585"/>
        <item x="2209"/>
        <item x="2210"/>
        <item x="2211"/>
        <item x="2212"/>
        <item x="2586"/>
        <item x="636"/>
        <item x="1860"/>
        <item x="1861"/>
        <item x="1862"/>
        <item x="1183"/>
        <item x="1184"/>
        <item x="1185"/>
        <item x="1186"/>
        <item x="1187"/>
        <item x="1188"/>
        <item x="1189"/>
        <item x="1190"/>
        <item x="1191"/>
        <item x="2332"/>
        <item x="2213"/>
        <item x="2587"/>
        <item x="2214"/>
        <item x="2215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637"/>
        <item x="1192"/>
        <item x="638"/>
        <item x="639"/>
        <item x="640"/>
        <item x="641"/>
        <item x="1887"/>
        <item x="1888"/>
        <item x="1889"/>
        <item x="1890"/>
        <item x="2333"/>
        <item x="1891"/>
        <item x="1892"/>
        <item x="1193"/>
        <item x="1893"/>
        <item x="642"/>
        <item x="643"/>
        <item x="644"/>
        <item x="645"/>
        <item x="1194"/>
        <item x="1195"/>
        <item x="1196"/>
        <item x="1197"/>
        <item x="1198"/>
        <item x="1199"/>
        <item x="646"/>
        <item x="647"/>
        <item x="1200"/>
        <item x="1201"/>
        <item x="1202"/>
        <item x="1203"/>
        <item x="1204"/>
        <item x="2334"/>
        <item x="2588"/>
        <item x="2589"/>
        <item x="2335"/>
        <item x="2336"/>
        <item x="1894"/>
        <item x="1895"/>
        <item x="1896"/>
        <item x="1897"/>
        <item x="1898"/>
        <item x="1899"/>
        <item x="1900"/>
        <item x="2216"/>
        <item x="2217"/>
        <item x="1205"/>
        <item x="1206"/>
        <item x="1207"/>
        <item x="1208"/>
        <item x="2218"/>
        <item x="1209"/>
        <item x="1210"/>
        <item x="1211"/>
        <item x="1212"/>
        <item x="1213"/>
        <item x="1214"/>
        <item x="1215"/>
        <item x="1216"/>
        <item x="1217"/>
        <item x="445"/>
        <item x="1901"/>
        <item x="1902"/>
        <item x="2590"/>
        <item x="648"/>
        <item x="2219"/>
        <item x="2220"/>
        <item x="2221"/>
        <item x="1903"/>
        <item x="2591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2293">
        <item x="654"/>
        <item x="2271"/>
        <item x="2110"/>
        <item x="555"/>
        <item x="876"/>
        <item x="1089"/>
        <item x="362"/>
        <item x="349"/>
        <item x="353"/>
        <item x="73"/>
        <item x="343"/>
        <item x="549"/>
        <item x="67"/>
        <item x="248"/>
        <item x="469"/>
        <item x="727"/>
        <item x="101"/>
        <item x="2055"/>
        <item x="447"/>
        <item x="96"/>
        <item x="256"/>
        <item x="333"/>
        <item x="11"/>
        <item x="253"/>
        <item x="58"/>
        <item x="237"/>
        <item x="81"/>
        <item x="72"/>
        <item x="238"/>
        <item x="528"/>
        <item x="862"/>
        <item x="636"/>
        <item x="2043"/>
        <item x="2087"/>
        <item x="209"/>
        <item x="1127"/>
        <item x="561"/>
        <item x="1076"/>
        <item x="628"/>
        <item x="273"/>
        <item x="625"/>
        <item x="553"/>
        <item x="801"/>
        <item x="934"/>
        <item x="6"/>
        <item x="229"/>
        <item x="2109"/>
        <item x="2086"/>
        <item x="2157"/>
        <item x="2201"/>
        <item x="2240"/>
        <item x="2159"/>
        <item x="2216"/>
        <item x="2218"/>
        <item x="2238"/>
        <item x="2237"/>
        <item x="2152"/>
        <item x="2197"/>
        <item x="2189"/>
        <item x="2254"/>
        <item x="2253"/>
        <item x="2213"/>
        <item x="2188"/>
        <item x="2178"/>
        <item x="2163"/>
        <item x="2170"/>
        <item x="2198"/>
        <item x="2164"/>
        <item x="2209"/>
        <item x="2155"/>
        <item x="2212"/>
        <item x="2203"/>
        <item x="2160"/>
        <item x="2196"/>
        <item x="2187"/>
        <item x="2148"/>
        <item x="2232"/>
        <item x="2229"/>
        <item x="2266"/>
        <item x="366"/>
        <item x="2204"/>
        <item x="2205"/>
        <item x="2206"/>
        <item x="298"/>
        <item x="2228"/>
        <item x="2180"/>
        <item x="2246"/>
        <item x="2224"/>
        <item x="2193"/>
        <item x="2145"/>
        <item x="2208"/>
        <item x="2144"/>
        <item x="2220"/>
        <item x="2149"/>
        <item x="140"/>
        <item x="2202"/>
        <item x="2242"/>
        <item x="2234"/>
        <item x="2192"/>
        <item x="2249"/>
        <item x="2252"/>
        <item x="2231"/>
        <item x="1623"/>
        <item x="2222"/>
        <item x="2171"/>
        <item x="2230"/>
        <item x="2236"/>
        <item x="827"/>
        <item x="359"/>
        <item x="342"/>
        <item x="2125"/>
        <item x="2161"/>
        <item x="2153"/>
        <item x="2207"/>
        <item x="2199"/>
        <item x="2165"/>
        <item x="2261"/>
        <item x="2166"/>
        <item x="2214"/>
        <item x="2176"/>
        <item x="2184"/>
        <item x="2185"/>
        <item x="2126"/>
        <item x="2233"/>
        <item x="2215"/>
        <item x="2150"/>
        <item x="2156"/>
        <item x="392"/>
        <item x="2167"/>
        <item x="2190"/>
        <item x="2168"/>
        <item x="2194"/>
        <item x="2186"/>
        <item x="2183"/>
        <item x="1860"/>
        <item x="1153"/>
        <item x="1163"/>
        <item x="1524"/>
        <item x="1307"/>
        <item x="2006"/>
        <item x="880"/>
        <item x="1088"/>
        <item x="1141"/>
        <item x="767"/>
        <item x="722"/>
        <item x="777"/>
        <item x="715"/>
        <item x="1122"/>
        <item x="798"/>
        <item x="942"/>
        <item x="943"/>
        <item x="946"/>
        <item x="941"/>
        <item x="948"/>
        <item x="940"/>
        <item x="669"/>
        <item x="920"/>
        <item x="696"/>
        <item x="694"/>
        <item x="1138"/>
        <item x="1137"/>
        <item x="1135"/>
        <item x="1136"/>
        <item x="1529"/>
        <item x="571"/>
        <item x="1999"/>
        <item x="1998"/>
        <item x="1997"/>
        <item x="1996"/>
        <item x="2287"/>
        <item x="1551"/>
        <item x="1023"/>
        <item x="1588"/>
        <item x="1501"/>
        <item x="1404"/>
        <item x="1980"/>
        <item x="1145"/>
        <item x="1423"/>
        <item x="1742"/>
        <item x="951"/>
        <item x="1665"/>
        <item x="605"/>
        <item x="1376"/>
        <item x="1043"/>
        <item x="1357"/>
        <item x="464"/>
        <item x="592"/>
        <item x="457"/>
        <item x="1399"/>
        <item x="394"/>
        <item x="1200"/>
        <item x="1154"/>
        <item x="1756"/>
        <item x="1751"/>
        <item x="1716"/>
        <item x="1"/>
        <item x="29"/>
        <item x="98"/>
        <item x="1748"/>
        <item x="738"/>
        <item x="745"/>
        <item x="731"/>
        <item x="743"/>
        <item x="803"/>
        <item x="785"/>
        <item x="739"/>
        <item x="808"/>
        <item x="799"/>
        <item x="796"/>
        <item x="776"/>
        <item x="716"/>
        <item x="718"/>
        <item x="773"/>
        <item x="726"/>
        <item x="1743"/>
        <item x="788"/>
        <item x="527"/>
        <item x="2030"/>
        <item x="2088"/>
        <item x="1365"/>
        <item x="877"/>
        <item x="1766"/>
        <item x="207"/>
        <item x="193"/>
        <item x="194"/>
        <item x="196"/>
        <item x="195"/>
        <item x="197"/>
        <item x="135"/>
        <item x="145"/>
        <item x="205"/>
        <item x="191"/>
        <item x="192"/>
        <item x="190"/>
        <item x="368"/>
        <item x="198"/>
        <item x="199"/>
        <item x="200"/>
        <item x="206"/>
        <item x="201"/>
        <item x="202"/>
        <item x="203"/>
        <item x="204"/>
        <item x="189"/>
        <item x="1566"/>
        <item x="1627"/>
        <item x="1676"/>
        <item x="1380"/>
        <item x="1149"/>
        <item x="467"/>
        <item x="1758"/>
        <item x="983"/>
        <item x="285"/>
        <item x="1101"/>
        <item x="108"/>
        <item x="258"/>
        <item x="2200"/>
        <item x="24"/>
        <item x="308"/>
        <item x="312"/>
        <item x="139"/>
        <item x="309"/>
        <item x="310"/>
        <item x="125"/>
        <item x="1195"/>
        <item x="2270"/>
        <item x="1666"/>
        <item x="1667"/>
        <item x="905"/>
        <item x="1139"/>
        <item x="1140"/>
        <item x="1325"/>
        <item x="1552"/>
        <item x="1298"/>
        <item x="609"/>
        <item x="1171"/>
        <item x="1214"/>
        <item x="1981"/>
        <item x="1144"/>
        <item x="1502"/>
        <item x="1393"/>
        <item x="1164"/>
        <item x="759"/>
        <item x="619"/>
        <item x="1025"/>
        <item x="1864"/>
        <item x="1773"/>
        <item x="1853"/>
        <item x="1809"/>
        <item x="1857"/>
        <item x="1866"/>
        <item x="1803"/>
        <item x="1990"/>
        <item x="646"/>
        <item x="632"/>
        <item x="836"/>
        <item x="991"/>
        <item x="1321"/>
        <item x="968"/>
        <item x="1291"/>
        <item x="1432"/>
        <item x="1503"/>
        <item x="1395"/>
        <item x="1538"/>
        <item x="1668"/>
        <item x="994"/>
        <item x="521"/>
        <item x="1605"/>
        <item x="1655"/>
        <item x="1622"/>
        <item x="1571"/>
        <item x="1657"/>
        <item x="979"/>
        <item x="1033"/>
        <item x="1042"/>
        <item x="1073"/>
        <item x="1954"/>
        <item x="453"/>
        <item x="674"/>
        <item x="1238"/>
        <item x="1383"/>
        <item x="2098"/>
        <item x="2097"/>
        <item x="2029"/>
        <item x="1396"/>
        <item x="828"/>
        <item x="1992"/>
        <item x="580"/>
        <item x="1682"/>
        <item x="1837"/>
        <item x="323"/>
        <item x="322"/>
        <item x="318"/>
        <item x="336"/>
        <item x="346"/>
        <item x="350"/>
        <item x="340"/>
        <item x="354"/>
        <item x="75"/>
        <item x="355"/>
        <item x="76"/>
        <item x="319"/>
        <item x="348"/>
        <item x="345"/>
        <item x="324"/>
        <item x="358"/>
        <item x="320"/>
        <item x="339"/>
        <item x="360"/>
        <item x="356"/>
        <item x="325"/>
        <item x="372"/>
        <item x="364"/>
        <item x="316"/>
        <item x="327"/>
        <item x="321"/>
        <item x="332"/>
        <item x="357"/>
        <item x="347"/>
        <item x="280"/>
        <item x="330"/>
        <item x="374"/>
        <item x="352"/>
        <item x="315"/>
        <item x="588"/>
        <item x="1287"/>
        <item x="881"/>
        <item x="1977"/>
        <item x="1312"/>
        <item x="299"/>
        <item x="2273"/>
        <item x="473"/>
        <item x="1927"/>
        <item x="1828"/>
        <item x="967"/>
        <item x="2173"/>
        <item x="834"/>
        <item x="863"/>
        <item x="1474"/>
        <item x="821"/>
        <item x="1453"/>
        <item x="2235"/>
        <item x="1640"/>
        <item x="1677"/>
        <item x="2111"/>
        <item x="572"/>
        <item x="687"/>
        <item x="1893"/>
        <item x="1415"/>
        <item x="898"/>
        <item x="1499"/>
        <item x="2036"/>
        <item x="1379"/>
        <item x="448"/>
        <item x="1531"/>
        <item x="1482"/>
        <item x="992"/>
        <item x="1563"/>
        <item x="1613"/>
        <item x="2090"/>
        <item x="436"/>
        <item x="1993"/>
        <item x="1182"/>
        <item x="1634"/>
        <item x="1488"/>
        <item x="1615"/>
        <item x="1248"/>
        <item x="1175"/>
        <item x="1374"/>
        <item x="2154"/>
        <item x="382"/>
        <item x="15"/>
        <item x="966"/>
        <item x="835"/>
        <item x="1373"/>
        <item x="1727"/>
        <item x="624"/>
        <item x="623"/>
        <item x="1726"/>
        <item x="109"/>
        <item x="1731"/>
        <item x="1048"/>
        <item x="1047"/>
        <item x="406"/>
        <item x="787"/>
        <item x="918"/>
        <item x="753"/>
        <item x="649"/>
        <item x="1339"/>
        <item x="1337"/>
        <item x="1338"/>
        <item x="405"/>
        <item x="792"/>
        <item x="1522"/>
        <item x="468"/>
        <item x="928"/>
        <item x="658"/>
        <item x="854"/>
        <item x="1720"/>
        <item x="633"/>
        <item x="820"/>
        <item x="68"/>
        <item x="249"/>
        <item x="1689"/>
        <item x="69"/>
        <item x="232"/>
        <item x="252"/>
        <item x="875"/>
        <item x="961"/>
        <item x="713"/>
        <item x="1814"/>
        <item x="2025"/>
        <item x="1815"/>
        <item x="791"/>
        <item x="1177"/>
        <item x="1227"/>
        <item x="1253"/>
        <item x="474"/>
        <item x="505"/>
        <item x="455"/>
        <item x="2191"/>
        <item x="1176"/>
        <item x="1001"/>
        <item x="652"/>
        <item x="826"/>
        <item x="698"/>
        <item x="751"/>
        <item x="755"/>
        <item x="783"/>
        <item x="747"/>
        <item x="781"/>
        <item x="775"/>
        <item x="279"/>
        <item x="1369"/>
        <item x="867"/>
        <item x="301"/>
        <item x="2021"/>
        <item x="1239"/>
        <item x="1355"/>
        <item x="1354"/>
        <item x="1240"/>
        <item x="1150"/>
        <item x="1213"/>
        <item x="1783"/>
        <item x="1691"/>
        <item x="284"/>
        <item x="300"/>
        <item x="2174"/>
        <item x="1747"/>
        <item x="676"/>
        <item x="1923"/>
        <item x="659"/>
        <item x="1894"/>
        <item x="2210"/>
        <item x="456"/>
        <item x="2074"/>
        <item x="2031"/>
        <item x="2046"/>
        <item x="2063"/>
        <item x="2069"/>
        <item x="2060"/>
        <item x="2071"/>
        <item x="2076"/>
        <item x="2073"/>
        <item x="2062"/>
        <item x="2080"/>
        <item x="2061"/>
        <item x="2079"/>
        <item x="2077"/>
        <item x="2058"/>
        <item x="2059"/>
        <item x="2045"/>
        <item x="2040"/>
        <item x="2049"/>
        <item x="2072"/>
        <item x="2064"/>
        <item x="2065"/>
        <item x="2070"/>
        <item x="2051"/>
        <item x="2048"/>
        <item x="2050"/>
        <item x="2066"/>
        <item x="2013"/>
        <item x="2039"/>
        <item x="2068"/>
        <item x="2067"/>
        <item x="2053"/>
        <item x="2054"/>
        <item x="1278"/>
        <item x="2057"/>
        <item x="2056"/>
        <item x="2047"/>
        <item x="2034"/>
        <item x="1813"/>
        <item x="1806"/>
        <item x="858"/>
        <item x="1518"/>
        <item x="1477"/>
        <item x="1496"/>
        <item x="1465"/>
        <item x="1436"/>
        <item x="838"/>
        <item x="1922"/>
        <item x="937"/>
        <item x="1000"/>
        <item x="894"/>
        <item x="1387"/>
        <item x="1457"/>
        <item x="972"/>
        <item x="427"/>
        <item x="688"/>
        <item x="1223"/>
        <item x="1841"/>
        <item x="1128"/>
        <item x="268"/>
        <item x="1879"/>
        <item x="1963"/>
        <item x="589"/>
        <item x="591"/>
        <item x="304"/>
        <item x="611"/>
        <item x="1916"/>
        <item x="1232"/>
        <item x="1345"/>
        <item x="1684"/>
        <item x="1197"/>
        <item x="1831"/>
        <item x="1585"/>
        <item x="1654"/>
        <item x="1882"/>
        <item x="1342"/>
        <item x="837"/>
        <item x="114"/>
        <item x="123"/>
        <item x="390"/>
        <item x="170"/>
        <item x="313"/>
        <item x="281"/>
        <item x="459"/>
        <item x="149"/>
        <item x="1770"/>
        <item x="367"/>
        <item x="161"/>
        <item x="128"/>
        <item x="287"/>
        <item x="93"/>
        <item x="89"/>
        <item x="106"/>
        <item x="97"/>
        <item x="87"/>
        <item x="120"/>
        <item x="158"/>
        <item x="150"/>
        <item x="171"/>
        <item x="173"/>
        <item x="261"/>
        <item x="142"/>
        <item x="283"/>
        <item x="74"/>
        <item x="79"/>
        <item x="78"/>
        <item x="341"/>
        <item x="335"/>
        <item x="317"/>
        <item x="334"/>
        <item x="365"/>
        <item x="23"/>
        <item x="22"/>
        <item x="21"/>
        <item x="20"/>
        <item x="582"/>
        <item x="14"/>
        <item x="510"/>
        <item x="133"/>
        <item x="2011"/>
        <item x="1915"/>
        <item x="2269"/>
        <item x="2288"/>
        <item x="2225"/>
        <item x="2129"/>
        <item x="2272"/>
        <item x="141"/>
        <item x="2247"/>
        <item x="1439"/>
        <item x="2162"/>
        <item x="748"/>
        <item x="0"/>
        <item x="2123"/>
        <item x="728"/>
        <item x="1881"/>
        <item x="1920"/>
        <item x="1165"/>
        <item x="363"/>
        <item x="326"/>
        <item x="1688"/>
        <item x="1681"/>
        <item x="1328"/>
        <item x="1273"/>
        <item x="1330"/>
        <item x="1305"/>
        <item x="1703"/>
        <item x="1517"/>
        <item x="1512"/>
        <item x="1706"/>
        <item x="1704"/>
        <item x="1710"/>
        <item x="1659"/>
        <item x="1662"/>
        <item x="1661"/>
        <item x="1142"/>
        <item x="1469"/>
        <item x="1707"/>
        <item x="1628"/>
        <item x="1660"/>
        <item x="1705"/>
        <item x="1166"/>
        <item x="2289"/>
        <item x="585"/>
        <item x="1902"/>
        <item x="1100"/>
        <item x="899"/>
        <item x="2022"/>
        <item x="25"/>
        <item x="1206"/>
        <item x="1416"/>
        <item x="1349"/>
        <item x="1331"/>
        <item x="1411"/>
        <item x="1525"/>
        <item x="1358"/>
        <item x="1183"/>
        <item x="1554"/>
        <item x="1464"/>
        <item x="1553"/>
        <item x="1366"/>
        <item x="1371"/>
        <item x="1565"/>
        <item x="1534"/>
        <item x="1263"/>
        <item x="1237"/>
        <item x="1148"/>
        <item x="1152"/>
        <item x="1211"/>
        <item x="1247"/>
        <item x="1630"/>
        <item x="1293"/>
        <item x="1157"/>
        <item x="1242"/>
        <item x="1260"/>
        <item x="1268"/>
        <item x="1256"/>
        <item x="1252"/>
        <item x="1251"/>
        <item x="1255"/>
        <item x="1125"/>
        <item x="1385"/>
        <item x="1257"/>
        <item x="1259"/>
        <item x="1267"/>
        <item x="1254"/>
        <item x="1610"/>
        <item x="1269"/>
        <item x="1270"/>
        <item x="1184"/>
        <item x="1289"/>
        <item x="1199"/>
        <item x="1126"/>
        <item x="1728"/>
        <item x="1219"/>
        <item x="1218"/>
        <item x="1294"/>
        <item x="1445"/>
        <item x="1296"/>
        <item x="1378"/>
        <item x="1288"/>
        <item x="1159"/>
        <item x="903"/>
        <item x="421"/>
        <item x="1995"/>
        <item x="489"/>
        <item x="1250"/>
        <item x="560"/>
        <item x="2226"/>
        <item x="1723"/>
        <item x="1734"/>
        <item x="1729"/>
        <item x="1134"/>
        <item x="1730"/>
        <item x="331"/>
        <item x="1235"/>
        <item x="2075"/>
        <item x="432"/>
        <item x="1311"/>
        <item x="978"/>
        <item x="438"/>
        <item x="1087"/>
        <item x="1007"/>
        <item x="1479"/>
        <item x="832"/>
        <item x="768"/>
        <item x="1700"/>
        <item x="1562"/>
        <item x="987"/>
        <item x="1086"/>
        <item x="957"/>
        <item x="1224"/>
        <item x="812"/>
        <item x="1452"/>
        <item x="1004"/>
        <item x="1079"/>
        <item x="971"/>
        <item x="1194"/>
        <item x="1066"/>
        <item x="1375"/>
        <item x="1838"/>
        <item x="2211"/>
        <item x="2182"/>
        <item x="2217"/>
        <item x="2262"/>
        <item x="2278"/>
        <item x="2245"/>
        <item x="569"/>
        <item x="449"/>
        <item x="2142"/>
        <item x="430"/>
        <item x="484"/>
        <item x="440"/>
        <item x="1870"/>
        <item x="1822"/>
        <item x="1362"/>
        <item x="1988"/>
        <item x="1504"/>
        <item x="1027"/>
        <item x="729"/>
        <item x="952"/>
        <item x="790"/>
        <item x="769"/>
        <item x="765"/>
        <item x="762"/>
        <item x="684"/>
        <item x="766"/>
        <item x="730"/>
        <item x="732"/>
        <item x="752"/>
        <item x="648"/>
        <item x="760"/>
        <item x="734"/>
        <item x="2130"/>
        <item x="683"/>
        <item x="758"/>
        <item x="804"/>
        <item x="784"/>
        <item x="780"/>
        <item x="786"/>
        <item x="779"/>
        <item x="805"/>
        <item x="702"/>
        <item x="717"/>
        <item x="782"/>
        <item x="737"/>
        <item x="685"/>
        <item x="944"/>
        <item x="697"/>
        <item x="802"/>
        <item x="771"/>
        <item x="844"/>
        <item x="778"/>
        <item x="746"/>
        <item x="843"/>
        <item x="774"/>
        <item x="1778"/>
        <item x="1953"/>
        <item x="391"/>
        <item x="1880"/>
        <item x="1318"/>
        <item x="1167"/>
        <item x="1400"/>
        <item x="763"/>
        <item x="1577"/>
        <item x="1329"/>
        <item x="1509"/>
        <item x="134"/>
        <item x="92"/>
        <item x="1455"/>
        <item x="274"/>
        <item x="1539"/>
        <item x="61"/>
        <item x="239"/>
        <item x="55"/>
        <item x="234"/>
        <item x="50"/>
        <item x="314"/>
        <item x="71"/>
        <item x="251"/>
        <item x="70"/>
        <item x="250"/>
        <item x="53"/>
        <item x="230"/>
        <item x="225"/>
        <item x="224"/>
        <item x="64"/>
        <item x="244"/>
        <item x="254"/>
        <item x="60"/>
        <item x="241"/>
        <item x="49"/>
        <item x="243"/>
        <item x="247"/>
        <item x="245"/>
        <item x="240"/>
        <item x="59"/>
        <item x="48"/>
        <item x="223"/>
        <item x="63"/>
        <item x="242"/>
        <item x="62"/>
        <item x="264"/>
        <item x="57"/>
        <item x="236"/>
        <item x="56"/>
        <item x="235"/>
        <item x="54"/>
        <item x="231"/>
        <item x="51"/>
        <item x="227"/>
        <item x="52"/>
        <item x="228"/>
        <item x="973"/>
        <item x="986"/>
        <item x="927"/>
        <item x="807"/>
        <item x="692"/>
        <item x="1011"/>
        <item x="1913"/>
        <item x="1530"/>
        <item x="534"/>
        <item x="1763"/>
        <item x="1897"/>
        <item x="1244"/>
        <item x="932"/>
        <item x="564"/>
        <item x="1283"/>
        <item x="1241"/>
        <item x="668"/>
        <item x="1391"/>
        <item x="1397"/>
        <item x="990"/>
        <item x="1052"/>
        <item x="1299"/>
        <item x="1381"/>
        <item x="1292"/>
        <item x="890"/>
        <item x="970"/>
        <item x="616"/>
        <item x="596"/>
        <item x="614"/>
        <item x="829"/>
        <item x="395"/>
        <item x="1324"/>
        <item x="1370"/>
        <item x="1332"/>
        <item x="1444"/>
        <item x="1158"/>
        <item x="1233"/>
        <item x="1635"/>
        <item x="1186"/>
        <item x="1390"/>
        <item x="1124"/>
        <item x="1147"/>
        <item x="1220"/>
        <item x="1511"/>
        <item x="1363"/>
        <item x="1347"/>
        <item x="1297"/>
        <item x="1777"/>
        <item x="1290"/>
        <item x="1265"/>
        <item x="1282"/>
        <item x="1258"/>
        <item x="679"/>
        <item x="1057"/>
        <item x="1410"/>
        <item x="1490"/>
        <item x="1495"/>
        <item x="1746"/>
        <item x="1862"/>
        <item x="1896"/>
        <item x="1611"/>
        <item x="647"/>
        <item x="504"/>
        <item x="754"/>
        <item x="825"/>
        <item x="704"/>
        <item x="701"/>
        <item x="929"/>
        <item x="1451"/>
        <item x="1262"/>
        <item x="981"/>
        <item x="1489"/>
        <item x="959"/>
        <item x="846"/>
        <item x="641"/>
        <item x="750"/>
        <item x="1120"/>
        <item x="1799"/>
        <item x="1119"/>
        <item x="1918"/>
        <item x="2158"/>
        <item x="1450"/>
        <item x="2250"/>
        <item x="1216"/>
        <item x="2284"/>
        <item x="2280"/>
        <item x="945"/>
        <item x="989"/>
        <item x="1336"/>
        <item x="2035"/>
        <item x="1935"/>
        <item x="1617"/>
        <item x="831"/>
        <item x="1966"/>
        <item x="1584"/>
        <item x="1280"/>
        <item x="2083"/>
        <item x="2044"/>
        <item x="2112"/>
        <item x="2117"/>
        <item x="1639"/>
        <item x="1638"/>
        <item x="1190"/>
        <item x="1191"/>
        <item x="599"/>
        <item x="1274"/>
        <item x="2018"/>
        <item x="2017"/>
        <item x="2095"/>
        <item x="2116"/>
        <item x="2113"/>
        <item x="2023"/>
        <item x="2100"/>
        <item x="2028"/>
        <item x="2094"/>
        <item x="2042"/>
        <item x="2114"/>
        <item x="2041"/>
        <item x="2015"/>
        <item x="2103"/>
        <item x="2081"/>
        <item x="2033"/>
        <item x="2118"/>
        <item x="2026"/>
        <item x="2096"/>
        <item x="2105"/>
        <item x="2104"/>
        <item x="2014"/>
        <item x="2091"/>
        <item x="2038"/>
        <item x="2012"/>
        <item x="2032"/>
        <item x="2019"/>
        <item x="2078"/>
        <item x="1461"/>
        <item x="19"/>
        <item x="2082"/>
        <item x="1979"/>
        <item x="2115"/>
        <item x="2106"/>
        <item x="2101"/>
        <item x="608"/>
        <item x="1978"/>
        <item x="2286"/>
        <item x="2120"/>
        <item x="2024"/>
        <item x="2108"/>
        <item x="2093"/>
        <item x="2107"/>
        <item x="2119"/>
        <item x="2099"/>
        <item x="2102"/>
        <item x="2121"/>
        <item x="1460"/>
        <item x="2089"/>
        <item x="402"/>
        <item x="2020"/>
        <item x="577"/>
        <item x="982"/>
        <item x="398"/>
        <item x="1560"/>
        <item x="1091"/>
        <item x="939"/>
        <item x="1028"/>
        <item x="1593"/>
        <item x="1594"/>
        <item x="1604"/>
        <item x="1592"/>
        <item x="1603"/>
        <item x="1583"/>
        <item x="1625"/>
        <item x="1644"/>
        <item x="1514"/>
        <item x="1054"/>
        <item x="1344"/>
        <item x="1467"/>
        <item x="1697"/>
        <item x="1675"/>
        <item x="1641"/>
        <item x="911"/>
        <item x="912"/>
        <item x="864"/>
        <item x="1096"/>
        <item x="935"/>
        <item x="958"/>
        <item x="1715"/>
        <item x="1414"/>
        <item x="1095"/>
        <item x="1573"/>
        <item x="1264"/>
        <item x="1645"/>
        <item x="1632"/>
        <item x="1698"/>
        <item x="1521"/>
        <item x="1425"/>
        <item x="586"/>
        <item x="507"/>
        <item x="429"/>
        <item x="550"/>
        <item x="557"/>
        <item x="444"/>
        <item x="499"/>
        <item x="399"/>
        <item x="542"/>
        <item x="441"/>
        <item x="584"/>
        <item x="2133"/>
        <item x="442"/>
        <item x="579"/>
        <item x="1886"/>
        <item x="1961"/>
        <item x="1938"/>
        <item x="1931"/>
        <item x="1850"/>
        <item x="1944"/>
        <item x="1876"/>
        <item x="397"/>
        <item x="1884"/>
        <item x="1932"/>
        <item x="1861"/>
        <item x="1936"/>
        <item x="1807"/>
        <item x="1937"/>
        <item x="1859"/>
        <item x="1865"/>
        <item x="393"/>
        <item x="1782"/>
        <item x="2008"/>
        <item x="1765"/>
        <item x="1519"/>
        <item x="1466"/>
        <item x="839"/>
        <item x="889"/>
        <item x="1434"/>
        <item x="1281"/>
        <item x="1494"/>
        <item x="1356"/>
        <item x="1679"/>
        <item x="1438"/>
        <item x="749"/>
        <item x="1672"/>
        <item x="1478"/>
        <item x="1840"/>
        <item x="2016"/>
        <item x="655"/>
        <item x="498"/>
        <item x="1099"/>
        <item x="2281"/>
        <item x="132"/>
        <item x="27"/>
        <item x="1044"/>
        <item x="1049"/>
        <item x="1051"/>
        <item x="909"/>
        <item x="460"/>
        <item x="1024"/>
        <item x="615"/>
        <item x="1276"/>
        <item x="612"/>
        <item x="1987"/>
        <item x="1388"/>
        <item x="515"/>
        <item x="1515"/>
        <item x="2004"/>
        <item x="1951"/>
        <item x="1774"/>
        <item x="1976"/>
        <item x="810"/>
        <item x="1549"/>
        <item x="1382"/>
        <item x="1535"/>
        <item x="544"/>
        <item x="503"/>
        <item x="581"/>
        <item x="1692"/>
        <item x="1441"/>
        <item x="2139"/>
        <item x="2143"/>
        <item x="1989"/>
        <item x="1693"/>
        <item x="1642"/>
        <item x="1533"/>
        <item x="1633"/>
        <item x="1561"/>
        <item x="1035"/>
        <item x="1036"/>
        <item x="567"/>
        <item x="566"/>
        <item x="2000"/>
        <item x="897"/>
        <item x="1674"/>
        <item x="1606"/>
        <item x="1050"/>
        <item x="1447"/>
        <item x="1077"/>
        <item x="1249"/>
        <item x="1574"/>
        <item x="1903"/>
        <item x="1874"/>
        <item x="1795"/>
        <item x="1905"/>
        <item x="1964"/>
        <item x="1780"/>
        <item x="2007"/>
        <item x="1950"/>
        <item x="1919"/>
        <item x="1947"/>
        <item x="1261"/>
        <item x="1215"/>
        <item x="657"/>
        <item x="954"/>
        <item x="1389"/>
        <item x="1835"/>
        <item x="1994"/>
        <item x="541"/>
        <item x="578"/>
        <item x="575"/>
        <item x="2175"/>
        <item x="556"/>
        <item x="1309"/>
        <item x="1456"/>
        <item x="1180"/>
        <item x="1892"/>
        <item x="1526"/>
        <item x="720"/>
        <item x="719"/>
        <item x="1398"/>
        <item x="1505"/>
        <item x="1664"/>
        <item x="975"/>
        <item x="1986"/>
        <item x="1316"/>
        <item x="822"/>
        <item x="1491"/>
        <item x="690"/>
        <item x="1429"/>
        <item x="1493"/>
        <item x="1497"/>
        <item x="1498"/>
        <item x="1564"/>
        <item x="1483"/>
        <item x="2151"/>
        <item x="1506"/>
        <item x="595"/>
        <item x="501"/>
        <item x="1198"/>
        <item x="1192"/>
        <item x="1372"/>
        <item x="1322"/>
        <item x="471"/>
        <item x="653"/>
        <item x="1327"/>
        <item x="642"/>
        <item x="710"/>
        <item x="1784"/>
        <item x="703"/>
        <item x="1744"/>
        <item x="695"/>
        <item x="993"/>
        <item x="725"/>
        <item x="344"/>
        <item x="1761"/>
        <item x="1762"/>
        <item x="1891"/>
        <item x="1507"/>
        <item x="602"/>
        <item x="593"/>
        <item x="1018"/>
        <item x="977"/>
        <item x="1779"/>
        <item x="1059"/>
        <item x="2092"/>
        <item x="513"/>
        <item x="573"/>
        <item x="1081"/>
        <item x="1055"/>
        <item x="2052"/>
        <item x="1631"/>
        <item x="1440"/>
        <item x="1871"/>
        <item x="1805"/>
        <item x="691"/>
        <item x="1790"/>
        <item x="1796"/>
        <item x="1797"/>
        <item x="1794"/>
        <item x="1793"/>
        <item x="1284"/>
        <item x="1346"/>
        <item x="664"/>
        <item x="396"/>
        <item x="532"/>
        <item x="565"/>
        <item x="1695"/>
        <item x="1618"/>
        <item x="1694"/>
        <item x="1097"/>
        <item x="2084"/>
        <item x="551"/>
        <item x="568"/>
        <item x="562"/>
        <item x="570"/>
        <item x="2260"/>
        <item x="1934"/>
        <item x="538"/>
        <item x="1836"/>
        <item x="30"/>
        <item x="124"/>
        <item x="1646"/>
        <item x="1071"/>
        <item x="924"/>
        <item x="1550"/>
        <item x="2268"/>
        <item x="1470"/>
        <item x="1581"/>
        <item x="1568"/>
        <item x="1974"/>
        <item x="2223"/>
        <item x="1009"/>
        <item x="1652"/>
        <item x="1541"/>
        <item x="2027"/>
        <item x="1991"/>
        <item x="1230"/>
        <item x="45"/>
        <item x="219"/>
        <item x="35"/>
        <item x="208"/>
        <item x="38"/>
        <item x="212"/>
        <item x="66"/>
        <item x="233"/>
        <item x="226"/>
        <item x="302"/>
        <item x="44"/>
        <item x="218"/>
        <item x="36"/>
        <item x="210"/>
        <item x="306"/>
        <item x="1868"/>
        <item x="37"/>
        <item x="211"/>
        <item x="40"/>
        <item x="214"/>
        <item x="39"/>
        <item x="213"/>
        <item x="42"/>
        <item x="216"/>
        <item x="43"/>
        <item x="217"/>
        <item x="41"/>
        <item x="215"/>
        <item x="46"/>
        <item x="220"/>
        <item x="47"/>
        <item x="222"/>
        <item x="121"/>
        <item x="221"/>
        <item x="1733"/>
        <item x="1732"/>
        <item x="1725"/>
        <item x="2258"/>
        <item x="303"/>
        <item x="2256"/>
        <item x="4"/>
        <item x="2264"/>
        <item x="1306"/>
        <item x="1789"/>
        <item x="1846"/>
        <item x="2135"/>
        <item x="278"/>
        <item x="422"/>
        <item x="2195"/>
        <item x="1121"/>
        <item x="463"/>
        <item x="1952"/>
        <item x="288"/>
        <item x="2179"/>
        <item x="2172"/>
        <item x="286"/>
        <item x="12"/>
        <item x="13"/>
        <item x="297"/>
        <item x="1492"/>
        <item x="1650"/>
        <item x="712"/>
        <item x="634"/>
        <item x="1168"/>
        <item x="793"/>
        <item x="797"/>
        <item x="789"/>
        <item x="800"/>
        <item x="740"/>
        <item x="1351"/>
        <item x="895"/>
        <item x="2279"/>
        <item x="1209"/>
        <item x="1040"/>
        <item x="1481"/>
        <item x="1350"/>
        <item x="1548"/>
        <item x="1983"/>
        <item x="823"/>
        <item x="1752"/>
        <item x="1768"/>
        <item x="1975"/>
        <item x="2003"/>
        <item x="2005"/>
        <item x="1820"/>
        <item x="1867"/>
        <item x="1834"/>
        <item x="1833"/>
        <item x="1767"/>
        <item x="1904"/>
        <item x="1917"/>
        <item x="1832"/>
        <item x="1829"/>
        <item x="1925"/>
        <item x="1909"/>
        <item x="1449"/>
        <item x="1873"/>
        <item x="496"/>
        <item x="1575"/>
        <item x="969"/>
        <item x="529"/>
        <item x="487"/>
        <item x="462"/>
        <item x="1940"/>
        <item x="1885"/>
        <item x="1911"/>
        <item x="539"/>
        <item x="1037"/>
        <item x="1032"/>
        <item x="1487"/>
        <item x="1234"/>
        <item x="1352"/>
        <item x="1547"/>
        <item x="2009"/>
        <item x="296"/>
        <item x="1614"/>
        <item x="1222"/>
        <item x="1804"/>
        <item x="1589"/>
        <item x="1062"/>
        <item x="756"/>
        <item x="976"/>
        <item x="1161"/>
        <item x="1601"/>
        <item x="533"/>
        <item x="1058"/>
        <item x="1924"/>
        <item x="576"/>
        <item x="1063"/>
        <item x="1021"/>
        <item x="1020"/>
        <item x="1094"/>
        <item x="1188"/>
        <item x="2037"/>
        <item x="1178"/>
        <item x="700"/>
        <item x="558"/>
        <item x="870"/>
        <item x="102"/>
        <item x="2001"/>
        <item x="1895"/>
        <item x="1540"/>
        <item x="34"/>
        <item x="16"/>
        <item x="375"/>
        <item x="130"/>
        <item x="147"/>
        <item x="371"/>
        <item x="33"/>
        <item x="88"/>
        <item x="148"/>
        <item x="136"/>
        <item x="172"/>
        <item x="151"/>
        <item x="291"/>
        <item x="166"/>
        <item x="2276"/>
        <item x="2275"/>
        <item x="1064"/>
        <item x="84"/>
        <item x="2265"/>
        <item x="370"/>
        <item x="373"/>
        <item x="104"/>
        <item x="112"/>
        <item x="1078"/>
        <item x="926"/>
        <item x="1201"/>
        <item x="848"/>
        <item x="1855"/>
        <item x="819"/>
        <item x="1908"/>
        <item x="2131"/>
        <item x="514"/>
        <item x="2136"/>
        <item x="443"/>
        <item x="536"/>
        <item x="519"/>
        <item x="470"/>
        <item x="2138"/>
        <item x="2140"/>
        <item x="428"/>
        <item x="563"/>
        <item x="546"/>
        <item x="1368"/>
        <item x="1005"/>
        <item x="1958"/>
        <item x="1367"/>
        <item x="1608"/>
        <item x="995"/>
        <item x="1090"/>
        <item x="997"/>
        <item x="931"/>
        <item x="996"/>
        <item x="2263"/>
        <item x="1900"/>
        <item x="1957"/>
        <item x="1875"/>
        <item x="1959"/>
        <item x="1955"/>
        <item x="1960"/>
        <item x="1956"/>
        <item x="1869"/>
        <item x="1317"/>
        <item x="1545"/>
        <item x="916"/>
        <item x="949"/>
        <item x="1083"/>
        <item x="795"/>
        <item x="1714"/>
        <item x="709"/>
        <item x="906"/>
        <item x="794"/>
        <item x="699"/>
        <item x="686"/>
        <item x="693"/>
        <item x="1187"/>
        <item x="1185"/>
        <item x="1308"/>
        <item x="2124"/>
        <item x="1068"/>
        <item x="1092"/>
        <item x="662"/>
        <item x="1484"/>
        <item x="1285"/>
        <item x="868"/>
        <item x="900"/>
        <item x="1459"/>
        <item x="1202"/>
        <item x="466"/>
        <item x="650"/>
        <item x="1115"/>
        <item x="643"/>
        <item x="915"/>
        <item x="922"/>
        <item x="816"/>
        <item x="714"/>
        <item x="502"/>
        <item x="677"/>
        <item x="1039"/>
        <item x="741"/>
        <item x="478"/>
        <item x="1271"/>
        <item x="1786"/>
        <item x="742"/>
        <item x="1072"/>
        <item x="1243"/>
        <item x="437"/>
        <item x="1067"/>
        <item x="1982"/>
        <item x="1151"/>
        <item x="518"/>
        <item x="1845"/>
        <item x="1384"/>
        <item x="901"/>
        <item x="873"/>
        <item x="891"/>
        <item x="540"/>
        <item x="3"/>
        <item x="294"/>
        <item x="90"/>
        <item x="143"/>
        <item x="1463"/>
        <item x="2"/>
        <item x="1527"/>
        <item x="1022"/>
        <item x="813"/>
        <item x="28"/>
        <item x="144"/>
        <item x="1123"/>
        <item x="626"/>
        <item x="627"/>
        <item x="607"/>
        <item x="587"/>
        <item x="590"/>
        <item x="622"/>
        <item x="638"/>
        <item x="618"/>
        <item x="637"/>
        <item x="1041"/>
        <item x="724"/>
        <item x="630"/>
        <item x="964"/>
        <item x="735"/>
        <item x="409"/>
        <item x="410"/>
        <item x="635"/>
        <item x="408"/>
        <item x="744"/>
        <item x="814"/>
        <item x="600"/>
        <item x="594"/>
        <item x="629"/>
        <item x="1056"/>
        <item x="1612"/>
        <item x="461"/>
        <item x="1619"/>
        <item x="311"/>
        <item x="1406"/>
        <item x="1203"/>
        <item x="1454"/>
        <item x="1428"/>
        <item x="1542"/>
        <item x="1500"/>
        <item x="1649"/>
        <item x="1343"/>
        <item x="1651"/>
        <item x="1648"/>
        <item x="1812"/>
        <item x="1818"/>
        <item x="1819"/>
        <item x="1830"/>
        <item x="902"/>
        <item x="289"/>
        <item x="1945"/>
        <item x="1046"/>
        <item x="1143"/>
        <item x="1394"/>
        <item x="407"/>
        <item x="644"/>
        <item x="663"/>
        <item x="1485"/>
        <item x="661"/>
        <item x="1724"/>
        <item x="1878"/>
        <item x="1012"/>
        <item x="660"/>
        <item x="721"/>
        <item x="878"/>
        <item x="1842"/>
        <item x="613"/>
        <item x="1473"/>
        <item x="866"/>
        <item x="1061"/>
        <item x="955"/>
        <item x="1210"/>
        <item x="1320"/>
        <item x="723"/>
        <item x="1146"/>
        <item x="1889"/>
        <item x="872"/>
        <item x="1326"/>
        <item x="2132"/>
        <item x="1471"/>
        <item x="1462"/>
        <item x="1458"/>
        <item x="1313"/>
        <item x="1310"/>
        <item x="1118"/>
        <item x="1314"/>
        <item x="1117"/>
        <item x="1319"/>
        <item x="1401"/>
        <item x="1402"/>
        <item x="2085"/>
        <item x="1442"/>
        <item x="1174"/>
        <item x="137"/>
        <item x="2221"/>
        <item x="1702"/>
        <item x="1226"/>
        <item x="1179"/>
        <item x="554"/>
        <item x="845"/>
        <item x="386"/>
        <item x="388"/>
        <item x="160"/>
        <item x="180"/>
        <item x="383"/>
        <item x="99"/>
        <item x="853"/>
        <item x="85"/>
        <item x="263"/>
        <item x="260"/>
        <item x="185"/>
        <item x="169"/>
        <item x="1749"/>
        <item x="282"/>
        <item x="129"/>
        <item x="271"/>
        <item x="103"/>
        <item x="152"/>
        <item x="100"/>
        <item x="389"/>
        <item x="266"/>
        <item x="183"/>
        <item x="179"/>
        <item x="181"/>
        <item x="155"/>
        <item x="385"/>
        <item x="186"/>
        <item x="159"/>
        <item x="255"/>
        <item x="175"/>
        <item x="162"/>
        <item x="384"/>
        <item x="156"/>
        <item x="387"/>
        <item x="165"/>
        <item x="164"/>
        <item x="153"/>
        <item x="119"/>
        <item x="182"/>
        <item x="167"/>
        <item x="154"/>
        <item x="869"/>
        <item x="163"/>
        <item x="1272"/>
        <item x="1772"/>
        <item x="1696"/>
        <item x="1673"/>
        <item x="1890"/>
        <item x="1537"/>
        <item x="1587"/>
        <item x="1590"/>
        <item x="1570"/>
        <item x="1856"/>
        <item x="1826"/>
        <item x="806"/>
        <item x="761"/>
        <item x="914"/>
        <item x="1236"/>
        <item x="1160"/>
        <item x="1791"/>
        <item x="481"/>
        <item x="403"/>
        <item x="404"/>
        <item x="1843"/>
        <item x="1301"/>
        <item x="17"/>
        <item x="1653"/>
        <item x="908"/>
        <item x="1851"/>
        <item x="1753"/>
        <item x="1647"/>
        <item x="1973"/>
        <item x="856"/>
        <item x="400"/>
        <item x="904"/>
        <item x="401"/>
        <item x="907"/>
        <item x="921"/>
        <item x="1070"/>
        <item x="885"/>
        <item x="1132"/>
        <item x="1074"/>
        <item x="824"/>
        <item x="913"/>
        <item x="809"/>
        <item x="1084"/>
        <item x="1014"/>
        <item x="1075"/>
        <item x="883"/>
        <item x="2282"/>
        <item x="1921"/>
        <item x="1972"/>
        <item x="376"/>
        <item x="656"/>
        <item x="426"/>
        <item x="378"/>
        <item x="377"/>
        <item x="493"/>
        <item x="414"/>
        <item x="871"/>
        <item x="988"/>
        <item x="1286"/>
        <item x="818"/>
        <item x="1745"/>
        <item x="817"/>
        <item x="1212"/>
        <item x="1196"/>
        <item x="1189"/>
        <item x="1582"/>
        <item x="1599"/>
        <item x="1591"/>
        <item x="1595"/>
        <item x="1418"/>
        <item x="1686"/>
        <item x="1637"/>
        <item x="1532"/>
        <item x="1671"/>
        <item x="1446"/>
        <item x="1353"/>
        <item x="1555"/>
        <item x="1685"/>
        <item x="1546"/>
        <item x="1430"/>
        <item x="1712"/>
        <item x="1008"/>
        <item x="938"/>
        <item x="1085"/>
        <item x="884"/>
        <item x="947"/>
        <item x="621"/>
        <item x="1225"/>
        <item x="985"/>
        <item x="1544"/>
        <item x="1130"/>
        <item x="1133"/>
        <item x="1558"/>
        <item x="1557"/>
        <item x="1699"/>
        <item x="2147"/>
        <item x="1360"/>
        <item x="1424"/>
        <item x="1626"/>
        <item x="1556"/>
        <item x="1417"/>
        <item x="919"/>
        <item x="1015"/>
        <item x="1536"/>
        <item x="930"/>
        <item x="910"/>
        <item x="2146"/>
        <item x="855"/>
        <item x="1069"/>
        <item x="1559"/>
        <item x="1472"/>
        <item x="1170"/>
        <item x="1480"/>
        <item x="1609"/>
        <item x="1781"/>
        <item x="412"/>
        <item x="411"/>
        <item x="2134"/>
        <item x="2277"/>
        <item x="2227"/>
        <item x="413"/>
        <item x="2251"/>
        <item x="2248"/>
        <item x="2241"/>
        <item x="2267"/>
        <item x="379"/>
        <item x="2243"/>
        <item x="2244"/>
        <item x="1771"/>
        <item x="1740"/>
        <item x="1578"/>
        <item x="1131"/>
        <item x="433"/>
        <item x="482"/>
        <item x="485"/>
        <item x="509"/>
        <item x="452"/>
        <item x="445"/>
        <item x="475"/>
        <item x="492"/>
        <item x="451"/>
        <item x="450"/>
        <item x="545"/>
        <item x="552"/>
        <item x="508"/>
        <item x="490"/>
        <item x="417"/>
        <item x="500"/>
        <item x="506"/>
        <item x="380"/>
        <item x="381"/>
        <item x="425"/>
        <item x="480"/>
        <item x="531"/>
        <item x="520"/>
        <item x="423"/>
        <item x="516"/>
        <item x="472"/>
        <item x="488"/>
        <item x="439"/>
        <item x="537"/>
        <item x="435"/>
        <item x="434"/>
        <item x="424"/>
        <item x="458"/>
        <item x="495"/>
        <item x="671"/>
        <item x="651"/>
        <item x="1941"/>
        <item x="1930"/>
        <item x="1939"/>
        <item x="672"/>
        <item x="1877"/>
        <item x="1971"/>
        <item x="1852"/>
        <item x="645"/>
        <item x="1788"/>
        <item x="1823"/>
        <item x="1910"/>
        <item x="1970"/>
        <item x="1821"/>
        <item x="1888"/>
        <item x="419"/>
        <item x="418"/>
        <item x="1854"/>
        <item x="1827"/>
        <item x="420"/>
        <item x="2169"/>
        <item x="2177"/>
        <item x="416"/>
        <item x="1933"/>
        <item x="1808"/>
        <item x="1968"/>
        <item x="1817"/>
        <item x="1811"/>
        <item x="1443"/>
        <item x="1277"/>
        <item x="610"/>
        <item x="1713"/>
        <item x="511"/>
        <item x="1962"/>
        <item x="1948"/>
        <item x="1426"/>
        <item x="1683"/>
        <item x="1448"/>
        <item x="841"/>
        <item x="1906"/>
        <item x="811"/>
        <item x="1887"/>
        <item x="494"/>
        <item x="1300"/>
        <item x="953"/>
        <item x="1003"/>
        <item x="1208"/>
        <item x="517"/>
        <item x="1019"/>
        <item x="1228"/>
        <item x="1173"/>
        <item x="1775"/>
        <item x="1475"/>
        <item x="1680"/>
        <item x="1229"/>
        <item x="1026"/>
        <item x="1030"/>
        <item x="1181"/>
        <item x="476"/>
        <item x="1670"/>
        <item x="764"/>
        <item x="65"/>
        <item x="246"/>
        <item x="1156"/>
        <item x="1172"/>
        <item x="1359"/>
        <item x="1361"/>
        <item x="1155"/>
        <item x="1013"/>
        <item x="1403"/>
        <item x="974"/>
        <item x="1736"/>
        <item x="1016"/>
        <item x="1984"/>
        <item x="1943"/>
        <item x="1926"/>
        <item x="1858"/>
        <item x="1169"/>
        <item x="1315"/>
        <item x="1405"/>
        <item x="491"/>
        <item x="1162"/>
        <item x="1787"/>
        <item x="1217"/>
        <item x="1663"/>
        <item x="1569"/>
        <item x="1002"/>
        <item x="833"/>
        <item x="497"/>
        <item x="477"/>
        <item x="2137"/>
        <item x="583"/>
        <item x="673"/>
        <item x="1053"/>
        <item x="1029"/>
        <item x="1602"/>
        <item x="1295"/>
        <item x="1621"/>
        <item x="1437"/>
        <item x="1598"/>
        <item x="2141"/>
        <item x="1246"/>
        <item x="1844"/>
        <item x="893"/>
        <item x="1038"/>
        <item x="1116"/>
        <item x="1760"/>
        <item x="1769"/>
        <item x="1800"/>
        <item x="1757"/>
        <item x="1839"/>
        <item x="1898"/>
        <item x="486"/>
        <item x="1965"/>
        <item x="1335"/>
        <item x="1302"/>
        <item x="31"/>
        <item x="1629"/>
        <item x="523"/>
        <item x="956"/>
        <item x="1486"/>
        <item x="1792"/>
        <item x="184"/>
        <item x="94"/>
        <item x="887"/>
        <item x="1607"/>
        <item x="1907"/>
        <item x="963"/>
        <item x="77"/>
        <item x="1738"/>
        <item x="1392"/>
        <item x="1407"/>
        <item x="1409"/>
        <item x="1060"/>
        <item x="933"/>
        <item x="1207"/>
        <item x="1334"/>
        <item x="2290"/>
        <item x="1523"/>
        <item x="640"/>
        <item x="886"/>
        <item x="1093"/>
        <item x="680"/>
        <item x="984"/>
        <item x="1205"/>
        <item x="1204"/>
        <item x="2002"/>
        <item x="1616"/>
        <item x="892"/>
        <item x="1949"/>
        <item x="999"/>
        <item x="26"/>
        <item x="860"/>
        <item x="1750"/>
        <item x="1266"/>
        <item x="1721"/>
        <item x="1914"/>
        <item x="32"/>
        <item x="305"/>
        <item x="465"/>
        <item x="1636"/>
        <item x="1528"/>
        <item x="1580"/>
        <item x="1701"/>
        <item x="1476"/>
        <item x="1572"/>
        <item x="1709"/>
        <item x="1377"/>
        <item x="1221"/>
        <item x="2010"/>
        <item x="1656"/>
        <item x="1658"/>
        <item x="1620"/>
        <item x="1419"/>
        <item x="2257"/>
        <item x="1872"/>
        <item x="1735"/>
        <item x="10"/>
        <item x="1708"/>
        <item x="107"/>
        <item x="2127"/>
        <item x="2255"/>
        <item x="2128"/>
        <item x="670"/>
        <item x="1785"/>
        <item x="620"/>
        <item x="18"/>
        <item x="146"/>
        <item x="1946"/>
        <item x="7"/>
        <item x="8"/>
        <item x="1516"/>
        <item x="295"/>
        <item x="116"/>
        <item x="138"/>
        <item x="115"/>
        <item x="272"/>
        <item x="276"/>
        <item x="126"/>
        <item x="277"/>
        <item x="131"/>
        <item x="127"/>
        <item x="111"/>
        <item x="117"/>
        <item x="178"/>
        <item x="188"/>
        <item x="270"/>
        <item x="176"/>
        <item x="177"/>
        <item x="187"/>
        <item x="257"/>
        <item x="269"/>
        <item x="267"/>
        <item x="118"/>
        <item x="122"/>
        <item x="110"/>
        <item x="168"/>
        <item x="265"/>
        <item x="2274"/>
        <item x="851"/>
        <item x="1080"/>
        <item x="859"/>
        <item x="2285"/>
        <item x="2239"/>
        <item x="888"/>
        <item x="2219"/>
        <item x="830"/>
        <item x="2259"/>
        <item x="2181"/>
        <item x="1718"/>
        <item x="1737"/>
        <item x="415"/>
        <item x="1755"/>
        <item x="290"/>
        <item x="293"/>
        <item x="1643"/>
        <item x="1719"/>
        <item x="1687"/>
        <item x="369"/>
        <item x="1597"/>
        <item x="9"/>
        <item x="639"/>
        <item x="678"/>
        <item x="675"/>
        <item x="1942"/>
        <item x="1690"/>
        <item x="1848"/>
        <item x="1825"/>
        <item x="1847"/>
        <item x="1596"/>
        <item x="1717"/>
        <item x="631"/>
        <item x="917"/>
        <item x="757"/>
        <item x="1010"/>
        <item x="1468"/>
        <item x="1543"/>
        <item x="86"/>
        <item x="259"/>
        <item x="1741"/>
        <item x="1364"/>
        <item x="1413"/>
        <item x="1341"/>
        <item x="1245"/>
        <item x="1340"/>
        <item x="1513"/>
        <item x="606"/>
        <item x="603"/>
        <item x="604"/>
        <item x="598"/>
        <item x="597"/>
        <item x="5"/>
        <item x="1810"/>
        <item x="998"/>
        <item x="2122"/>
        <item x="1323"/>
        <item x="1624"/>
        <item x="454"/>
        <item x="965"/>
        <item x="559"/>
        <item x="1579"/>
        <item x="1045"/>
        <item x="896"/>
        <item x="711"/>
        <item x="1279"/>
        <item x="1408"/>
        <item x="1433"/>
        <item x="1065"/>
        <item x="80"/>
        <item x="337"/>
        <item x="83"/>
        <item x="338"/>
        <item x="328"/>
        <item x="329"/>
        <item x="351"/>
        <item x="275"/>
        <item x="361"/>
        <item x="962"/>
        <item x="1754"/>
        <item x="815"/>
        <item x="1985"/>
        <item x="1883"/>
        <item x="1798"/>
        <item x="601"/>
        <item x="682"/>
        <item x="1304"/>
        <item x="1303"/>
        <item x="879"/>
        <item x="91"/>
        <item x="157"/>
        <item x="681"/>
        <item x="543"/>
        <item x="1508"/>
        <item x="1901"/>
        <item x="1849"/>
        <item x="736"/>
        <item x="1129"/>
        <item x="1348"/>
        <item x="1801"/>
        <item x="1669"/>
        <item x="770"/>
        <item x="950"/>
        <item x="1333"/>
        <item x="1386"/>
        <item x="1510"/>
        <item x="708"/>
        <item x="665"/>
        <item x="667"/>
        <item x="1103"/>
        <item x="705"/>
        <item x="1105"/>
        <item x="666"/>
        <item x="842"/>
        <item x="1031"/>
        <item x="1104"/>
        <item x="1111"/>
        <item x="1110"/>
        <item x="1112"/>
        <item x="1113"/>
        <item x="1114"/>
        <item x="1108"/>
        <item x="1106"/>
        <item x="1109"/>
        <item x="1107"/>
        <item x="707"/>
        <item x="706"/>
        <item x="861"/>
        <item x="923"/>
        <item x="307"/>
        <item x="617"/>
        <item x="262"/>
        <item x="1520"/>
        <item x="1412"/>
        <item x="1193"/>
        <item x="1435"/>
        <item x="1422"/>
        <item x="1567"/>
        <item x="1739"/>
        <item x="1863"/>
        <item x="936"/>
        <item x="960"/>
        <item x="689"/>
        <item x="857"/>
        <item x="522"/>
        <item x="772"/>
        <item x="483"/>
        <item x="852"/>
        <item x="1006"/>
        <item x="882"/>
        <item x="925"/>
        <item x="1776"/>
        <item x="1912"/>
        <item x="1576"/>
        <item x="526"/>
        <item x="525"/>
        <item x="524"/>
        <item x="530"/>
        <item x="574"/>
        <item x="1102"/>
        <item x="1678"/>
        <item x="2283"/>
        <item x="512"/>
        <item x="548"/>
        <item x="1017"/>
        <item x="105"/>
        <item x="847"/>
        <item x="733"/>
        <item x="82"/>
        <item x="1600"/>
        <item x="840"/>
        <item x="1275"/>
        <item x="980"/>
        <item x="1231"/>
        <item x="479"/>
        <item x="547"/>
        <item x="1929"/>
        <item x="1928"/>
        <item x="1802"/>
        <item x="1969"/>
        <item x="1967"/>
        <item x="865"/>
        <item x="1034"/>
        <item x="874"/>
        <item x="446"/>
        <item x="1764"/>
        <item x="1824"/>
        <item x="535"/>
        <item x="174"/>
        <item x="1586"/>
        <item x="95"/>
        <item x="292"/>
        <item x="1899"/>
        <item x="1759"/>
        <item x="1082"/>
        <item x="1711"/>
        <item x="1816"/>
        <item x="431"/>
        <item x="113"/>
        <item x="1722"/>
        <item x="1427"/>
        <item x="1098"/>
        <item x="849"/>
        <item x="850"/>
        <item x="1431"/>
        <item x="1421"/>
        <item x="1420"/>
        <item x="229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showAll="0">
      <items count="7">
        <item x="2"/>
        <item x="0"/>
        <item x="1"/>
        <item x="4"/>
        <item x="5"/>
        <item x="3"/>
        <item t="default"/>
      </items>
    </pivotField>
    <pivotField axis="axisRow" compact="0" outline="0" showAll="0">
      <items count="5">
        <item x="2"/>
        <item x="0"/>
        <item x="1"/>
        <item x="3"/>
        <item t="default"/>
      </items>
    </pivotField>
  </pivotFields>
  <rowFields count="3">
    <field x="40"/>
    <field x="2"/>
    <field x="22"/>
  </rowFields>
  <rowItems count="837">
    <i>
      <x/>
      <x v="28"/>
      <x v="1566"/>
    </i>
    <i r="1">
      <x v="52"/>
      <x v="417"/>
    </i>
    <i r="1">
      <x v="53"/>
      <x v="416"/>
    </i>
    <i r="1">
      <x v="54"/>
      <x v="40"/>
    </i>
    <i r="1">
      <x v="57"/>
      <x v="1561"/>
    </i>
    <i r="1">
      <x v="58"/>
      <x v="1562"/>
    </i>
    <i r="1">
      <x v="62"/>
      <x v="38"/>
    </i>
    <i r="1">
      <x v="63"/>
      <x v="35"/>
    </i>
    <i r="1">
      <x v="66"/>
      <x v="1583"/>
    </i>
    <i r="1">
      <x v="68"/>
      <x v="1572"/>
    </i>
    <i r="1">
      <x v="70"/>
      <x v="2116"/>
    </i>
    <i r="1">
      <x v="71"/>
      <x v="294"/>
    </i>
    <i r="1">
      <x v="86"/>
      <x v="439"/>
    </i>
    <i r="1">
      <x v="87"/>
      <x v="439"/>
    </i>
    <i r="1">
      <x v="88"/>
      <x v="439"/>
    </i>
    <i r="1">
      <x v="104"/>
      <x v="1569"/>
    </i>
    <i r="1">
      <x v="105"/>
      <x v="1567"/>
    </i>
    <i r="1">
      <x v="106"/>
      <x v="2106"/>
    </i>
    <i r="1">
      <x v="117"/>
      <x v="1610"/>
    </i>
    <i r="1">
      <x v="124"/>
      <x v="784"/>
    </i>
    <i r="1">
      <x v="126"/>
      <x v="427"/>
    </i>
    <i r="1">
      <x v="138"/>
      <x/>
    </i>
    <i r="1">
      <x v="139"/>
      <x v="1111"/>
    </i>
    <i r="1">
      <x v="142"/>
      <x v="1176"/>
    </i>
    <i r="1">
      <x v="146"/>
      <x v="436"/>
    </i>
    <i r="1">
      <x v="149"/>
      <x v="491"/>
    </i>
    <i r="1">
      <x v="178"/>
      <x v="883"/>
    </i>
    <i r="1">
      <x v="179"/>
      <x v="155"/>
    </i>
    <i r="1">
      <x v="190"/>
      <x v="1864"/>
    </i>
    <i r="1">
      <x v="203"/>
      <x v="178"/>
    </i>
    <i r="1">
      <x v="205"/>
      <x v="489"/>
    </i>
    <i r="1">
      <x v="210"/>
      <x v="2107"/>
    </i>
    <i r="1">
      <x v="212"/>
      <x v="2007"/>
    </i>
    <i r="1">
      <x v="216"/>
      <x v="2169"/>
    </i>
    <i r="1">
      <x v="221"/>
      <x v="779"/>
    </i>
    <i r="1">
      <x v="222"/>
      <x v="800"/>
    </i>
    <i r="1">
      <x v="236"/>
      <x v="386"/>
    </i>
    <i r="1">
      <x v="238"/>
      <x v="550"/>
    </i>
    <i r="1">
      <x v="249"/>
      <x v="1201"/>
    </i>
    <i r="1">
      <x v="250"/>
      <x v="1248"/>
    </i>
    <i r="1">
      <x v="253"/>
      <x v="784"/>
    </i>
    <i r="1">
      <x v="256"/>
      <x v="871"/>
    </i>
    <i r="1">
      <x v="259"/>
      <x v="158"/>
    </i>
    <i r="1">
      <x v="273"/>
      <x v="157"/>
    </i>
    <i r="1">
      <x v="326"/>
      <x v="1426"/>
    </i>
    <i r="1">
      <x v="331"/>
      <x v="796"/>
    </i>
    <i r="1">
      <x v="333"/>
      <x v="1222"/>
    </i>
    <i r="1">
      <x v="335"/>
      <x v="932"/>
    </i>
    <i r="1">
      <x v="337"/>
      <x v="2210"/>
    </i>
    <i r="1">
      <x v="339"/>
      <x v="2209"/>
    </i>
    <i r="1">
      <x v="343"/>
      <x v="1220"/>
    </i>
    <i r="1">
      <x v="350"/>
      <x v="2148"/>
    </i>
    <i r="1">
      <x v="351"/>
      <x v="1352"/>
    </i>
    <i r="1">
      <x v="353"/>
      <x v="449"/>
    </i>
    <i r="1">
      <x v="361"/>
      <x v="146"/>
    </i>
    <i r="1">
      <x v="362"/>
      <x v="146"/>
    </i>
    <i r="1">
      <x v="365"/>
      <x v="210"/>
    </i>
    <i r="1">
      <x v="373"/>
      <x v="797"/>
    </i>
    <i r="1">
      <x v="385"/>
      <x v="1192"/>
    </i>
    <i r="1">
      <x v="386"/>
      <x v="1191"/>
    </i>
    <i r="1">
      <x v="390"/>
      <x v="1618"/>
    </i>
    <i r="1">
      <x v="392"/>
      <x v="144"/>
    </i>
    <i r="1">
      <x v="393"/>
      <x v="1628"/>
    </i>
    <i r="1">
      <x v="395"/>
      <x v="1226"/>
    </i>
    <i r="1">
      <x v="396"/>
      <x v="213"/>
    </i>
    <i r="1">
      <x v="405"/>
      <x v="15"/>
    </i>
    <i r="1">
      <x v="414"/>
      <x v="773"/>
    </i>
    <i r="1">
      <x v="423"/>
      <x v="781"/>
    </i>
    <i r="1">
      <x v="429"/>
      <x v="213"/>
    </i>
    <i r="1">
      <x v="430"/>
      <x v="773"/>
    </i>
    <i r="1">
      <x v="433"/>
      <x v="782"/>
    </i>
    <i r="1">
      <x v="438"/>
      <x v="782"/>
    </i>
    <i r="1">
      <x v="443"/>
      <x v="786"/>
    </i>
    <i r="1">
      <x v="444"/>
      <x v="1574"/>
    </i>
    <i r="1">
      <x v="451"/>
      <x v="2180"/>
    </i>
    <i r="1">
      <x v="456"/>
      <x v="799"/>
    </i>
    <i r="1">
      <x v="464"/>
      <x v="786"/>
    </i>
    <i r="1">
      <x v="465"/>
      <x v="205"/>
    </i>
    <i r="1">
      <x v="467"/>
      <x v="205"/>
    </i>
    <i r="1">
      <x v="469"/>
      <x v="1531"/>
    </i>
    <i r="1">
      <x v="492"/>
      <x v="1535"/>
    </i>
    <i r="1">
      <x v="503"/>
      <x v="807"/>
    </i>
    <i r="1">
      <x v="527"/>
      <x v="466"/>
    </i>
    <i r="1">
      <x v="554"/>
      <x v="783"/>
    </i>
    <i r="1">
      <x v="555"/>
      <x v="797"/>
    </i>
    <i r="1">
      <x v="558"/>
      <x v="426"/>
    </i>
    <i r="1">
      <x v="559"/>
      <x v="930"/>
    </i>
    <i r="1">
      <x v="561"/>
      <x v="467"/>
    </i>
    <i r="1">
      <x v="566"/>
      <x v="1411"/>
    </i>
    <i r="1">
      <x v="572"/>
      <x v="789"/>
    </i>
    <i r="1">
      <x v="575"/>
      <x v="282"/>
    </i>
    <i r="1">
      <x v="580"/>
      <x v="1710"/>
    </i>
    <i r="1">
      <x v="581"/>
      <x v="778"/>
    </i>
    <i r="1">
      <x v="582"/>
      <x v="817"/>
    </i>
    <i r="1">
      <x v="583"/>
      <x v="1925"/>
    </i>
    <i r="1">
      <x v="589"/>
      <x v="777"/>
    </i>
    <i r="1">
      <x v="599"/>
      <x v="739"/>
    </i>
    <i r="1">
      <x v="622"/>
      <x v="2229"/>
    </i>
    <i r="1">
      <x v="623"/>
      <x v="212"/>
    </i>
    <i r="1">
      <x v="645"/>
      <x v="471"/>
    </i>
    <i r="1">
      <x v="664"/>
      <x v="794"/>
    </i>
    <i r="1">
      <x v="666"/>
      <x v="470"/>
    </i>
    <i r="1">
      <x v="678"/>
      <x v="791"/>
    </i>
    <i r="1">
      <x v="679"/>
      <x v="204"/>
    </i>
    <i r="1">
      <x v="695"/>
      <x v="471"/>
    </i>
    <i r="1">
      <x v="696"/>
      <x v="793"/>
    </i>
    <i r="1">
      <x v="811"/>
      <x v="148"/>
    </i>
    <i r="1">
      <x v="812"/>
      <x v="207"/>
    </i>
    <i r="1">
      <x v="815"/>
      <x v="793"/>
    </i>
    <i r="1">
      <x v="818"/>
      <x v="1358"/>
    </i>
    <i r="1">
      <x v="834"/>
      <x v="42"/>
    </i>
    <i r="1">
      <x v="837"/>
      <x v="803"/>
    </i>
    <i r="1">
      <x v="854"/>
      <x v="806"/>
    </i>
    <i r="1">
      <x v="879"/>
      <x v="870"/>
    </i>
    <i r="1">
      <x v="882"/>
      <x v="205"/>
    </i>
    <i r="1">
      <x v="885"/>
      <x v="206"/>
    </i>
    <i r="1">
      <x v="902"/>
      <x v="1134"/>
    </i>
    <i r="1">
      <x v="907"/>
      <x v="1905"/>
    </i>
    <i r="1">
      <x v="917"/>
      <x v="746"/>
    </i>
    <i r="1">
      <x v="918"/>
      <x v="1557"/>
    </i>
    <i r="1">
      <x v="929"/>
      <x v="1580"/>
    </i>
    <i r="1">
      <x v="930"/>
      <x v="2164"/>
    </i>
    <i r="1">
      <x v="940"/>
      <x v="440"/>
    </i>
    <i r="1">
      <x v="942"/>
      <x v="1199"/>
    </i>
    <i r="1">
      <x v="943"/>
      <x v="1369"/>
    </i>
    <i r="1">
      <x v="959"/>
      <x v="931"/>
    </i>
    <i r="1">
      <x v="964"/>
      <x v="464"/>
    </i>
    <i r="1">
      <x v="991"/>
      <x v="107"/>
    </i>
    <i r="1">
      <x v="1011"/>
      <x v="959"/>
    </i>
    <i r="1">
      <x v="1014"/>
      <x v="738"/>
    </i>
    <i r="1">
      <x v="1020"/>
      <x v="1952"/>
    </i>
    <i r="1">
      <x v="1029"/>
      <x v="413"/>
    </i>
    <i r="1">
      <x v="1033"/>
      <x v="295"/>
    </i>
    <i r="1">
      <x v="1040"/>
      <x v="571"/>
    </i>
    <i r="1">
      <x v="1044"/>
      <x v="541"/>
    </i>
    <i r="1">
      <x v="1052"/>
      <x v="2254"/>
    </i>
    <i r="1">
      <x v="1053"/>
      <x v="1903"/>
    </i>
    <i r="1">
      <x v="1072"/>
      <x v="2197"/>
    </i>
    <i r="1">
      <x v="1088"/>
      <x v="808"/>
    </i>
    <i r="1">
      <x v="1089"/>
      <x v="805"/>
    </i>
    <i r="1">
      <x v="1094"/>
      <x v="940"/>
    </i>
    <i r="1">
      <x v="1135"/>
      <x v="2286"/>
    </i>
    <i r="1">
      <x v="1138"/>
      <x v="2287"/>
    </i>
    <i r="1">
      <x v="1153"/>
      <x v="2231"/>
    </i>
    <i r="1">
      <x v="1178"/>
      <x v="437"/>
    </i>
    <i r="1">
      <x v="1209"/>
      <x v="2227"/>
    </i>
    <i r="1">
      <x v="1210"/>
      <x v="535"/>
    </i>
    <i r="1">
      <x v="1211"/>
      <x v="2086"/>
    </i>
    <i r="1">
      <x v="1215"/>
      <x v="2017"/>
    </i>
    <i r="1">
      <x v="1220"/>
      <x v="377"/>
    </i>
    <i r="1">
      <x v="1232"/>
      <x v="1623"/>
    </i>
    <i r="1">
      <x v="1242"/>
      <x v="474"/>
    </i>
    <i r="1">
      <x v="1243"/>
      <x v="1516"/>
    </i>
    <i r="1">
      <x v="1260"/>
      <x v="1631"/>
    </i>
    <i r="1">
      <x v="1286"/>
      <x v="1526"/>
    </i>
    <i r="1">
      <x v="1290"/>
      <x v="4"/>
    </i>
    <i r="1">
      <x v="1296"/>
      <x v="1619"/>
    </i>
    <i r="1">
      <x v="1298"/>
      <x v="2172"/>
    </i>
    <i r="1">
      <x v="1311"/>
      <x v="2233"/>
    </i>
    <i r="1">
      <x v="1330"/>
      <x v="1743"/>
    </i>
    <i r="1">
      <x v="1346"/>
      <x v="2089"/>
    </i>
    <i r="1">
      <x v="1351"/>
      <x v="1099"/>
    </i>
    <i r="1">
      <x v="1367"/>
      <x v="1547"/>
    </i>
    <i r="1">
      <x v="1368"/>
      <x v="2013"/>
    </i>
    <i r="1">
      <x v="1380"/>
      <x v="545"/>
    </i>
    <i r="1">
      <x v="1387"/>
      <x v="1361"/>
    </i>
    <i r="1">
      <x v="1388"/>
      <x v="2147"/>
    </i>
    <i r="1">
      <x v="1396"/>
      <x v="389"/>
    </i>
    <i r="1">
      <x v="1403"/>
      <x v="1517"/>
    </i>
    <i r="1">
      <x v="1404"/>
      <x v="1545"/>
    </i>
    <i r="1">
      <x v="1428"/>
      <x v="268"/>
    </i>
    <i r="1">
      <x v="1452"/>
      <x v="1722"/>
    </i>
    <i r="1">
      <x v="1478"/>
      <x v="1925"/>
    </i>
    <i r="1">
      <x v="1503"/>
      <x v="1047"/>
    </i>
    <i r="1">
      <x v="1505"/>
      <x v="1711"/>
    </i>
    <i r="1">
      <x v="1635"/>
      <x v="1496"/>
    </i>
    <i r="1">
      <x v="1636"/>
      <x v="2117"/>
    </i>
    <i r="1">
      <x v="1654"/>
      <x v="156"/>
    </i>
    <i r="1">
      <x v="1740"/>
      <x v="2212"/>
    </i>
    <i r="1">
      <x v="1788"/>
      <x v="435"/>
    </i>
    <i t="default">
      <x/>
    </i>
    <i>
      <x v="1"/>
      <x v="50"/>
      <x v="943"/>
    </i>
    <i r="1">
      <x v="60"/>
      <x v="1052"/>
    </i>
    <i r="1">
      <x v="206"/>
      <x v="2115"/>
    </i>
    <i r="1">
      <x v="219"/>
      <x v="2101"/>
    </i>
    <i r="1">
      <x v="248"/>
      <x v="626"/>
    </i>
    <i r="1">
      <x v="254"/>
      <x v="195"/>
    </i>
    <i r="1">
      <x v="319"/>
      <x v="2055"/>
    </i>
    <i r="1">
      <x v="327"/>
      <x v="2105"/>
    </i>
    <i r="1">
      <x v="384"/>
      <x v="1347"/>
    </i>
    <i r="1">
      <x v="472"/>
      <x v="1434"/>
    </i>
    <i r="1">
      <x v="520"/>
      <x v="147"/>
    </i>
    <i r="1">
      <x v="551"/>
      <x v="1720"/>
    </i>
    <i r="1">
      <x v="553"/>
      <x v="1002"/>
    </i>
    <i r="1">
      <x v="615"/>
      <x v="257"/>
    </i>
    <i r="1">
      <x v="693"/>
      <x v="2016"/>
    </i>
    <i r="1">
      <x v="719"/>
      <x v="1439"/>
    </i>
    <i r="1">
      <x v="732"/>
      <x v="1303"/>
    </i>
    <i r="1">
      <x v="733"/>
      <x v="1307"/>
    </i>
    <i r="1">
      <x v="735"/>
      <x v="1311"/>
    </i>
    <i r="1">
      <x v="736"/>
      <x v="1309"/>
    </i>
    <i r="1">
      <x v="738"/>
      <x v="1313"/>
    </i>
    <i r="1">
      <x v="739"/>
      <x v="1315"/>
    </i>
    <i r="1">
      <x v="740"/>
      <x v="1301"/>
    </i>
    <i r="1">
      <x v="742"/>
      <x v="1319"/>
    </i>
    <i r="1">
      <x v="743"/>
      <x v="1321"/>
    </i>
    <i r="1">
      <x v="745"/>
      <x v="845"/>
    </i>
    <i r="1">
      <x v="747"/>
      <x v="863"/>
    </i>
    <i r="1">
      <x v="756"/>
      <x v="857"/>
    </i>
    <i r="1">
      <x v="761"/>
      <x v="826"/>
    </i>
    <i r="1">
      <x v="764"/>
      <x v="840"/>
    </i>
    <i r="1">
      <x v="765"/>
      <x v="1926"/>
    </i>
    <i r="1">
      <x v="767"/>
      <x v="12"/>
    </i>
    <i r="1">
      <x v="768"/>
      <x v="441"/>
    </i>
    <i r="1">
      <x v="769"/>
      <x v="444"/>
    </i>
    <i r="1">
      <x v="772"/>
      <x v="27"/>
    </i>
    <i r="1">
      <x v="780"/>
      <x v="1993"/>
    </i>
    <i r="1">
      <x v="785"/>
      <x v="26"/>
    </i>
    <i r="1">
      <x v="835"/>
      <x v="1662"/>
    </i>
    <i r="1">
      <x v="841"/>
      <x v="589"/>
    </i>
    <i r="1">
      <x v="845"/>
      <x v="586"/>
    </i>
    <i r="1">
      <x v="871"/>
      <x v="822"/>
    </i>
    <i r="1">
      <x v="892"/>
      <x v="588"/>
    </i>
    <i r="1">
      <x v="899"/>
      <x v="197"/>
    </i>
    <i r="1">
      <x v="924"/>
      <x v="1429"/>
    </i>
    <i r="1">
      <x v="932"/>
      <x v="2249"/>
    </i>
    <i r="1">
      <x v="946"/>
      <x v="587"/>
    </i>
    <i r="1">
      <x v="950"/>
      <x v="1454"/>
    </i>
    <i r="1">
      <x v="972"/>
      <x v="1455"/>
    </i>
    <i r="1">
      <x v="984"/>
      <x v="2068"/>
    </i>
    <i r="1">
      <x v="1007"/>
      <x v="1323"/>
    </i>
    <i r="1">
      <x v="1065"/>
      <x v="2063"/>
    </i>
    <i r="1">
      <x v="1070"/>
      <x v="2066"/>
    </i>
    <i r="1">
      <x v="1190"/>
      <x v="2065"/>
    </i>
    <i r="1">
      <x v="1307"/>
      <x v="1115"/>
    </i>
    <i r="1">
      <x v="1349"/>
      <x v="821"/>
    </i>
    <i r="1">
      <x v="1469"/>
      <x v="260"/>
    </i>
    <i r="1">
      <x v="1470"/>
      <x v="94"/>
    </i>
    <i r="1">
      <x v="1474"/>
      <x v="621"/>
    </i>
    <i r="1">
      <x v="1488"/>
      <x v="596"/>
    </i>
    <i r="1">
      <x v="1495"/>
      <x v="1552"/>
    </i>
    <i r="1">
      <x v="1511"/>
      <x v="1437"/>
    </i>
    <i r="1">
      <x v="1516"/>
      <x v="2052"/>
    </i>
    <i r="1">
      <x v="1517"/>
      <x v="2052"/>
    </i>
    <i r="1">
      <x v="1518"/>
      <x v="2052"/>
    </i>
    <i r="1">
      <x v="1519"/>
      <x v="2052"/>
    </i>
    <i r="1">
      <x v="1521"/>
      <x v="2052"/>
    </i>
    <i r="1">
      <x v="1522"/>
      <x v="2052"/>
    </i>
    <i r="1">
      <x v="1524"/>
      <x v="2052"/>
    </i>
    <i r="1">
      <x v="1525"/>
      <x v="2052"/>
    </i>
    <i r="1">
      <x v="1526"/>
      <x v="2052"/>
    </i>
    <i r="1">
      <x v="1527"/>
      <x v="2052"/>
    </i>
    <i r="1">
      <x v="1528"/>
      <x v="2052"/>
    </i>
    <i r="1">
      <x v="1530"/>
      <x v="2052"/>
    </i>
    <i r="1">
      <x v="1531"/>
      <x v="2052"/>
    </i>
    <i r="1">
      <x v="1532"/>
      <x v="2052"/>
    </i>
    <i r="1">
      <x v="1533"/>
      <x v="2052"/>
    </i>
    <i r="1">
      <x v="1534"/>
      <x v="2052"/>
    </i>
    <i r="1">
      <x v="1535"/>
      <x v="2052"/>
    </i>
    <i r="1">
      <x v="1536"/>
      <x v="2052"/>
    </i>
    <i r="1">
      <x v="1537"/>
      <x v="2052"/>
    </i>
    <i r="1">
      <x v="1538"/>
      <x v="2052"/>
    </i>
    <i r="1">
      <x v="1540"/>
      <x v="2052"/>
    </i>
    <i r="1">
      <x v="1541"/>
      <x v="2052"/>
    </i>
    <i r="1">
      <x v="1542"/>
      <x v="2052"/>
    </i>
    <i r="1">
      <x v="1543"/>
      <x v="2052"/>
    </i>
    <i r="1">
      <x v="1544"/>
      <x v="2052"/>
    </i>
    <i r="1">
      <x v="1547"/>
      <x v="579"/>
    </i>
    <i r="1">
      <x v="1552"/>
      <x v="1444"/>
    </i>
    <i r="1">
      <x v="1559"/>
      <x v="1988"/>
    </i>
    <i r="1">
      <x v="1579"/>
      <x v="1685"/>
    </i>
    <i r="1">
      <x v="1584"/>
      <x v="2052"/>
    </i>
    <i r="1">
      <x v="1585"/>
      <x v="2052"/>
    </i>
    <i r="1">
      <x v="1587"/>
      <x v="2052"/>
    </i>
    <i r="1">
      <x v="1588"/>
      <x v="2052"/>
    </i>
    <i r="1">
      <x v="1589"/>
      <x v="2052"/>
    </i>
    <i r="1">
      <x v="1603"/>
      <x v="1689"/>
    </i>
    <i r="1">
      <x v="1620"/>
      <x v="593"/>
    </i>
    <i r="1">
      <x v="1672"/>
      <x v="223"/>
    </i>
    <i r="1">
      <x v="1673"/>
      <x v="224"/>
    </i>
    <i r="1">
      <x v="1679"/>
      <x v="237"/>
    </i>
    <i r="1">
      <x v="1688"/>
      <x v="34"/>
    </i>
    <i r="1">
      <x v="1689"/>
      <x v="1304"/>
    </i>
    <i r="1">
      <x v="1692"/>
      <x v="1312"/>
    </i>
    <i r="1">
      <x v="1693"/>
      <x v="1310"/>
    </i>
    <i r="1">
      <x v="1695"/>
      <x v="1314"/>
    </i>
    <i r="1">
      <x v="1696"/>
      <x v="1316"/>
    </i>
    <i r="1">
      <x v="1700"/>
      <x v="1324"/>
    </i>
    <i r="1">
      <x v="1701"/>
      <x v="1322"/>
    </i>
    <i r="1">
      <x v="1704"/>
      <x v="838"/>
    </i>
    <i r="1">
      <x v="1707"/>
      <x v="864"/>
    </i>
    <i r="1">
      <x v="1717"/>
      <x v="858"/>
    </i>
    <i r="1">
      <x v="1719"/>
      <x v="28"/>
    </i>
    <i r="1">
      <x v="1720"/>
      <x v="827"/>
    </i>
    <i r="1">
      <x v="1721"/>
      <x v="849"/>
    </i>
    <i r="1">
      <x v="1725"/>
      <x v="841"/>
    </i>
    <i r="1">
      <x v="1727"/>
      <x v="1927"/>
    </i>
    <i r="1">
      <x v="1728"/>
      <x v="847"/>
    </i>
    <i r="1">
      <x v="1729"/>
      <x v="13"/>
    </i>
    <i r="1">
      <x v="1730"/>
      <x v="442"/>
    </i>
    <i r="1">
      <x v="1734"/>
      <x v="23"/>
    </i>
    <i r="1">
      <x v="1737"/>
      <x v="20"/>
    </i>
    <i r="1">
      <x v="1742"/>
      <x v="255"/>
    </i>
    <i r="1">
      <x v="1748"/>
      <x v="1664"/>
    </i>
    <i r="1">
      <x v="1755"/>
      <x v="856"/>
    </i>
    <i r="1">
      <x v="1782"/>
      <x v="2052"/>
    </i>
    <i r="1">
      <x v="1802"/>
      <x v="2071"/>
    </i>
    <i r="1">
      <x v="2303"/>
      <x v="1668"/>
    </i>
    <i r="1">
      <x v="2338"/>
      <x v="2105"/>
    </i>
    <i r="1">
      <x v="2397"/>
      <x v="2275"/>
    </i>
    <i t="default">
      <x v="1"/>
    </i>
    <i>
      <x v="2"/>
      <x/>
      <x v="423"/>
    </i>
    <i r="1">
      <x v="4"/>
      <x v="1578"/>
    </i>
    <i r="1">
      <x v="5"/>
      <x v="1564"/>
    </i>
    <i r="1">
      <x v="6"/>
      <x v="2283"/>
    </i>
    <i r="1">
      <x v="7"/>
      <x v="723"/>
    </i>
    <i r="1">
      <x v="29"/>
      <x v="1614"/>
    </i>
    <i r="1">
      <x v="33"/>
      <x v="418"/>
    </i>
    <i r="1">
      <x v="34"/>
      <x v="415"/>
    </i>
    <i r="1">
      <x v="37"/>
      <x v="707"/>
    </i>
    <i r="1">
      <x v="38"/>
      <x v="707"/>
    </i>
    <i r="1">
      <x v="40"/>
      <x v="725"/>
    </i>
    <i r="1">
      <x v="41"/>
      <x v="727"/>
    </i>
    <i r="1">
      <x v="45"/>
      <x v="420"/>
    </i>
    <i r="1">
      <x v="46"/>
      <x v="1326"/>
    </i>
    <i r="1">
      <x v="47"/>
      <x v="1325"/>
    </i>
    <i r="1">
      <x v="48"/>
      <x v="724"/>
    </i>
    <i r="1">
      <x v="55"/>
      <x v="93"/>
    </i>
    <i r="1">
      <x v="56"/>
      <x v="93"/>
    </i>
    <i r="1">
      <x v="67"/>
      <x v="283"/>
    </i>
    <i r="1">
      <x v="72"/>
      <x v="907"/>
    </i>
    <i r="1">
      <x v="74"/>
      <x v="409"/>
    </i>
    <i r="1">
      <x v="75"/>
      <x v="409"/>
    </i>
    <i r="1">
      <x v="76"/>
      <x v="1641"/>
    </i>
    <i r="1">
      <x v="77"/>
      <x v="1639"/>
    </i>
    <i r="1">
      <x v="81"/>
      <x v="614"/>
    </i>
    <i r="1">
      <x v="85"/>
      <x v="48"/>
    </i>
    <i r="1">
      <x v="90"/>
      <x v="2050"/>
    </i>
    <i r="1">
      <x v="93"/>
      <x v="726"/>
    </i>
    <i r="1">
      <x v="94"/>
      <x v="161"/>
    </i>
    <i r="1">
      <x v="95"/>
      <x v="161"/>
    </i>
    <i r="1">
      <x v="97"/>
      <x v="160"/>
    </i>
    <i r="1">
      <x v="98"/>
      <x v="159"/>
    </i>
    <i r="1">
      <x v="102"/>
      <x v="2096"/>
    </i>
    <i r="1">
      <x v="115"/>
      <x v="649"/>
    </i>
    <i r="1">
      <x v="121"/>
      <x v="93"/>
    </i>
    <i r="1">
      <x v="122"/>
      <x v="624"/>
    </i>
    <i r="1">
      <x v="130"/>
      <x v="278"/>
    </i>
    <i r="1">
      <x v="132"/>
      <x v="1629"/>
    </i>
    <i r="1">
      <x v="145"/>
      <x v="680"/>
    </i>
    <i r="1">
      <x v="152"/>
      <x v="248"/>
    </i>
    <i r="1">
      <x v="153"/>
      <x v="248"/>
    </i>
    <i r="1">
      <x v="157"/>
      <x v="924"/>
    </i>
    <i r="1">
      <x v="166"/>
      <x v="1541"/>
    </i>
    <i r="1">
      <x v="169"/>
      <x v="680"/>
    </i>
    <i r="1">
      <x v="176"/>
      <x v="680"/>
    </i>
    <i r="1">
      <x v="177"/>
      <x v="375"/>
    </i>
    <i r="1">
      <x v="182"/>
      <x v="487"/>
    </i>
    <i r="1">
      <x v="185"/>
      <x v="135"/>
    </i>
    <i r="1">
      <x v="188"/>
      <x v="1928"/>
    </i>
    <i r="1">
      <x v="195"/>
      <x v="686"/>
    </i>
    <i r="1">
      <x v="196"/>
      <x v="902"/>
    </i>
    <i r="1">
      <x v="217"/>
      <x v="1413"/>
    </i>
    <i r="1">
      <x v="224"/>
      <x v="1946"/>
    </i>
    <i r="1">
      <x v="225"/>
      <x v="85"/>
    </i>
    <i r="1">
      <x v="226"/>
      <x v="136"/>
    </i>
    <i r="1">
      <x v="227"/>
      <x v="281"/>
    </i>
    <i r="1">
      <x v="228"/>
      <x v="631"/>
    </i>
    <i r="1">
      <x v="229"/>
      <x v="655"/>
    </i>
    <i r="1">
      <x v="230"/>
      <x v="815"/>
    </i>
    <i r="1">
      <x v="231"/>
      <x v="1354"/>
    </i>
    <i r="1">
      <x v="232"/>
      <x v="2093"/>
    </i>
    <i r="1">
      <x v="237"/>
      <x v="1942"/>
    </i>
    <i r="1">
      <x v="241"/>
      <x v="1022"/>
    </i>
    <i r="1">
      <x v="242"/>
      <x v="275"/>
    </i>
    <i r="1">
      <x v="243"/>
      <x v="1929"/>
    </i>
    <i r="1">
      <x v="244"/>
      <x v="1915"/>
    </i>
    <i r="1">
      <x v="245"/>
      <x v="1647"/>
    </i>
    <i r="1">
      <x v="251"/>
      <x v="756"/>
    </i>
    <i r="1">
      <x v="260"/>
      <x v="133"/>
    </i>
    <i r="1">
      <x v="261"/>
      <x v="133"/>
    </i>
    <i r="1">
      <x v="262"/>
      <x v="120"/>
    </i>
    <i r="1">
      <x v="265"/>
      <x v="121"/>
    </i>
    <i r="1">
      <x v="266"/>
      <x v="454"/>
    </i>
    <i r="1">
      <x v="267"/>
      <x v="1425"/>
    </i>
    <i r="1">
      <x v="268"/>
      <x v="1652"/>
    </i>
    <i r="1">
      <x v="269"/>
      <x v="1188"/>
    </i>
    <i r="1">
      <x v="270"/>
      <x v="1922"/>
    </i>
    <i r="1">
      <x v="271"/>
      <x v="132"/>
    </i>
    <i r="1">
      <x v="272"/>
      <x v="74"/>
    </i>
    <i r="1">
      <x v="288"/>
      <x v="98"/>
    </i>
    <i r="1">
      <x v="290"/>
      <x v="98"/>
    </i>
    <i r="1">
      <x v="291"/>
      <x v="88"/>
    </i>
    <i r="1">
      <x v="295"/>
      <x v="110"/>
    </i>
    <i r="1">
      <x v="306"/>
      <x v="2018"/>
    </i>
    <i r="1">
      <x v="312"/>
      <x v="969"/>
    </i>
    <i r="1">
      <x v="313"/>
      <x v="970"/>
    </i>
    <i r="1">
      <x v="315"/>
      <x v="66"/>
    </i>
    <i r="1">
      <x v="318"/>
      <x v="2218"/>
    </i>
    <i r="1">
      <x v="322"/>
      <x v="256"/>
    </i>
    <i r="1">
      <x v="323"/>
      <x v="256"/>
    </i>
    <i r="1">
      <x v="328"/>
      <x v="256"/>
    </i>
    <i r="1">
      <x v="329"/>
      <x v="256"/>
    </i>
    <i r="1">
      <x v="332"/>
      <x v="751"/>
    </i>
    <i r="1">
      <x v="334"/>
      <x v="264"/>
    </i>
    <i r="1">
      <x v="348"/>
      <x v="565"/>
    </i>
    <i r="1">
      <x v="349"/>
      <x v="1212"/>
    </i>
    <i r="1">
      <x v="352"/>
      <x v="71"/>
    </i>
    <i r="1">
      <x v="357"/>
      <x v="1724"/>
    </i>
    <i r="1">
      <x v="358"/>
      <x v="2163"/>
    </i>
    <i r="1">
      <x v="359"/>
      <x v="190"/>
    </i>
    <i r="1">
      <x v="360"/>
      <x v="1458"/>
    </i>
    <i r="1">
      <x v="363"/>
      <x v="1519"/>
    </i>
    <i r="1">
      <x v="364"/>
      <x v="1590"/>
    </i>
    <i r="1">
      <x v="368"/>
      <x v="2010"/>
    </i>
    <i r="1">
      <x v="370"/>
      <x v="717"/>
    </i>
    <i r="1">
      <x v="379"/>
      <x v="113"/>
    </i>
    <i r="1">
      <x v="380"/>
      <x v="1911"/>
    </i>
    <i r="1">
      <x v="382"/>
      <x v="1626"/>
    </i>
    <i r="1">
      <x v="383"/>
      <x v="682"/>
    </i>
    <i r="1">
      <x v="398"/>
      <x v="250"/>
    </i>
    <i r="1">
      <x v="404"/>
      <x v="1228"/>
    </i>
    <i r="1">
      <x v="406"/>
      <x v="1229"/>
    </i>
    <i r="1">
      <x v="408"/>
      <x v="2269"/>
    </i>
    <i r="1">
      <x v="409"/>
      <x v="276"/>
    </i>
    <i r="1">
      <x v="412"/>
      <x v="1175"/>
    </i>
    <i r="1">
      <x v="420"/>
      <x v="68"/>
    </i>
    <i r="1">
      <x v="421"/>
      <x v="2033"/>
    </i>
    <i r="1">
      <x v="424"/>
      <x v="1407"/>
    </i>
    <i r="1">
      <x v="427"/>
      <x v="1379"/>
    </i>
    <i r="1">
      <x v="434"/>
      <x v="580"/>
    </i>
    <i r="1">
      <x v="436"/>
      <x v="745"/>
    </i>
    <i r="1">
      <x v="440"/>
      <x v="1651"/>
    </i>
    <i r="1">
      <x v="441"/>
      <x v="493"/>
    </i>
    <i r="1">
      <x v="446"/>
      <x v="1919"/>
    </i>
    <i r="1">
      <x v="447"/>
      <x v="755"/>
    </i>
    <i r="1">
      <x v="448"/>
      <x v="1290"/>
    </i>
    <i r="1">
      <x v="449"/>
      <x v="2257"/>
    </i>
    <i r="1">
      <x v="450"/>
      <x v="562"/>
    </i>
    <i r="1">
      <x v="453"/>
      <x v="1401"/>
    </i>
    <i r="1">
      <x v="458"/>
      <x v="1712"/>
    </i>
    <i r="1">
      <x v="459"/>
      <x v="679"/>
    </i>
    <i r="1">
      <x v="466"/>
      <x v="1699"/>
    </i>
    <i r="1">
      <x v="470"/>
      <x v="286"/>
    </i>
    <i r="1">
      <x v="473"/>
      <x v="477"/>
    </i>
    <i r="1">
      <x v="476"/>
      <x v="364"/>
    </i>
    <i r="1">
      <x v="478"/>
      <x v="687"/>
    </i>
    <i r="1">
      <x v="479"/>
      <x v="557"/>
    </i>
    <i r="1">
      <x v="480"/>
      <x v="1565"/>
    </i>
    <i r="1">
      <x v="481"/>
      <x v="1537"/>
    </i>
    <i r="1">
      <x v="482"/>
      <x v="878"/>
    </i>
    <i r="1">
      <x v="483"/>
      <x v="1132"/>
    </i>
    <i r="1">
      <x v="488"/>
      <x v="406"/>
    </i>
    <i r="1">
      <x v="489"/>
      <x v="1162"/>
    </i>
    <i r="1">
      <x v="490"/>
      <x v="720"/>
    </i>
    <i r="1">
      <x v="496"/>
      <x v="691"/>
    </i>
    <i r="1">
      <x v="497"/>
      <x v="1916"/>
    </i>
    <i r="1">
      <x v="510"/>
      <x v="693"/>
    </i>
    <i r="1">
      <x v="514"/>
      <x v="558"/>
    </i>
    <i r="1">
      <x v="515"/>
      <x v="918"/>
    </i>
    <i r="1">
      <x v="522"/>
      <x v="936"/>
    </i>
    <i r="1">
      <x v="526"/>
      <x v="678"/>
    </i>
    <i r="1">
      <x v="528"/>
      <x v="810"/>
    </i>
    <i r="1">
      <x v="529"/>
      <x v="1236"/>
    </i>
    <i r="1">
      <x v="531"/>
      <x v="916"/>
    </i>
    <i r="1">
      <x v="532"/>
      <x v="52"/>
    </i>
    <i r="1">
      <x v="536"/>
      <x v="701"/>
    </i>
    <i r="1">
      <x v="537"/>
      <x v="702"/>
    </i>
    <i r="1">
      <x v="538"/>
      <x v="701"/>
    </i>
    <i r="1">
      <x v="540"/>
      <x v="1533"/>
    </i>
    <i r="1">
      <x v="542"/>
      <x v="1698"/>
    </i>
    <i r="1">
      <x v="543"/>
      <x v="637"/>
    </i>
    <i r="1">
      <x v="544"/>
      <x v="972"/>
    </i>
    <i r="1">
      <x v="545"/>
      <x v="2255"/>
    </i>
    <i r="1">
      <x v="546"/>
      <x v="1124"/>
    </i>
    <i r="1">
      <x v="557"/>
      <x v="483"/>
    </i>
    <i r="1">
      <x v="560"/>
      <x v="528"/>
    </i>
    <i r="1">
      <x v="562"/>
      <x v="2149"/>
    </i>
    <i r="1">
      <x v="563"/>
      <x v="2112"/>
    </i>
    <i r="1">
      <x v="564"/>
      <x v="757"/>
    </i>
    <i r="1">
      <x v="565"/>
      <x v="962"/>
    </i>
    <i r="1">
      <x v="567"/>
      <x v="1101"/>
    </i>
    <i r="1">
      <x v="571"/>
      <x v="1221"/>
    </i>
    <i r="1">
      <x v="573"/>
      <x v="917"/>
    </i>
    <i r="1">
      <x v="574"/>
      <x v="881"/>
    </i>
    <i r="1">
      <x v="576"/>
      <x v="1254"/>
    </i>
    <i r="1">
      <x v="577"/>
      <x v="1515"/>
    </i>
    <i r="1">
      <x v="579"/>
      <x v="2090"/>
    </i>
    <i r="1">
      <x v="585"/>
      <x v="365"/>
    </i>
    <i r="1">
      <x v="588"/>
      <x v="915"/>
    </i>
    <i r="1">
      <x v="591"/>
      <x v="2049"/>
    </i>
    <i r="1">
      <x v="592"/>
      <x v="1534"/>
    </i>
    <i r="1">
      <x v="600"/>
      <x v="186"/>
    </i>
    <i r="1">
      <x v="616"/>
      <x v="712"/>
    </i>
    <i r="1">
      <x v="619"/>
      <x v="549"/>
    </i>
    <i r="1">
      <x v="626"/>
      <x v="273"/>
    </i>
    <i r="1">
      <x v="629"/>
      <x v="685"/>
    </i>
    <i r="1">
      <x v="632"/>
      <x v="685"/>
    </i>
    <i r="1">
      <x v="633"/>
      <x v="888"/>
    </i>
    <i r="1">
      <x v="634"/>
      <x v="1908"/>
    </i>
    <i r="1">
      <x v="635"/>
      <x v="1719"/>
    </i>
    <i r="1">
      <x v="637"/>
      <x v="2171"/>
    </i>
    <i r="1">
      <x v="638"/>
      <x v="2170"/>
    </i>
    <i r="1">
      <x v="640"/>
      <x v="639"/>
    </i>
    <i r="1">
      <x v="647"/>
      <x v="93"/>
    </i>
    <i r="1">
      <x v="648"/>
      <x v="138"/>
    </i>
    <i r="1">
      <x v="649"/>
      <x v="1509"/>
    </i>
    <i r="1">
      <x v="650"/>
      <x v="1186"/>
    </i>
    <i r="1">
      <x v="651"/>
      <x v="706"/>
    </i>
    <i r="1">
      <x v="652"/>
      <x v="1638"/>
    </i>
    <i r="1">
      <x v="658"/>
      <x v="732"/>
    </i>
    <i r="1">
      <x v="659"/>
      <x v="368"/>
    </i>
    <i r="1">
      <x v="660"/>
      <x v="1637"/>
    </i>
    <i r="1">
      <x v="661"/>
      <x v="1947"/>
    </i>
    <i r="1">
      <x v="662"/>
      <x v="1640"/>
    </i>
    <i r="1">
      <x v="663"/>
      <x v="1943"/>
    </i>
    <i r="1">
      <x v="672"/>
      <x v="1198"/>
    </i>
    <i r="1">
      <x v="673"/>
      <x v="1494"/>
    </i>
    <i r="1">
      <x v="674"/>
      <x v="814"/>
    </i>
    <i r="1">
      <x v="675"/>
      <x v="1642"/>
    </i>
    <i r="1">
      <x v="676"/>
      <x v="1627"/>
    </i>
    <i r="1">
      <x v="677"/>
      <x v="297"/>
    </i>
    <i r="1">
      <x v="682"/>
      <x v="1215"/>
    </i>
    <i r="1">
      <x v="684"/>
      <x v="1986"/>
    </i>
    <i r="1">
      <x v="685"/>
      <x v="1253"/>
    </i>
    <i r="1">
      <x v="686"/>
      <x v="1252"/>
    </i>
    <i r="1">
      <x v="687"/>
      <x v="1166"/>
    </i>
    <i r="1">
      <x v="688"/>
      <x/>
    </i>
    <i r="1">
      <x v="689"/>
      <x v="1250"/>
    </i>
    <i r="1">
      <x v="690"/>
      <x v="1251"/>
    </i>
    <i r="1">
      <x v="692"/>
      <x v="898"/>
    </i>
    <i r="1">
      <x v="694"/>
      <x v="1649"/>
    </i>
    <i r="1">
      <x v="698"/>
      <x v="1952"/>
    </i>
    <i r="1">
      <x v="699"/>
      <x v="1952"/>
    </i>
    <i r="1">
      <x v="700"/>
      <x v="1952"/>
    </i>
    <i r="1">
      <x v="707"/>
      <x v="103"/>
    </i>
    <i r="1">
      <x v="708"/>
      <x v="271"/>
    </i>
    <i r="1">
      <x v="709"/>
      <x v="1632"/>
    </i>
    <i r="1">
      <x v="723"/>
      <x v="129"/>
    </i>
    <i r="1">
      <x v="728"/>
      <x v="636"/>
    </i>
    <i r="1">
      <x v="730"/>
      <x v="1472"/>
    </i>
    <i r="1">
      <x v="748"/>
      <x v="618"/>
    </i>
    <i r="1">
      <x v="760"/>
      <x v="764"/>
    </i>
    <i r="1">
      <x v="776"/>
      <x v="722"/>
    </i>
    <i r="1">
      <x v="779"/>
      <x v="638"/>
    </i>
    <i r="1">
      <x v="782"/>
      <x v="2281"/>
    </i>
    <i r="1">
      <x v="788"/>
      <x v="900"/>
    </i>
    <i r="1">
      <x v="790"/>
      <x v="900"/>
    </i>
    <i r="1">
      <x v="792"/>
      <x v="731"/>
    </i>
    <i r="1">
      <x v="796"/>
      <x v="1210"/>
    </i>
    <i r="1">
      <x v="797"/>
      <x v="944"/>
    </i>
    <i r="1">
      <x v="801"/>
      <x v="2001"/>
    </i>
    <i r="1">
      <x v="802"/>
      <x v="1979"/>
    </i>
    <i r="1">
      <x v="804"/>
      <x v="429"/>
    </i>
    <i r="1">
      <x v="805"/>
      <x v="430"/>
    </i>
    <i r="1">
      <x v="806"/>
      <x v="428"/>
    </i>
    <i r="1">
      <x v="807"/>
      <x v="1973"/>
    </i>
    <i r="1">
      <x v="816"/>
      <x v="400"/>
    </i>
    <i r="1">
      <x v="817"/>
      <x v="2127"/>
    </i>
    <i r="1">
      <x v="821"/>
      <x v="2262"/>
    </i>
    <i r="1">
      <x v="826"/>
      <x v="93"/>
    </i>
    <i r="1">
      <x v="829"/>
      <x v="1656"/>
    </i>
    <i r="1">
      <x v="832"/>
      <x v="291"/>
    </i>
    <i r="1">
      <x v="833"/>
      <x v="1408"/>
    </i>
    <i r="1">
      <x v="842"/>
      <x v="570"/>
    </i>
    <i r="1">
      <x v="844"/>
      <x v="1247"/>
    </i>
    <i r="1">
      <x v="846"/>
      <x v="534"/>
    </i>
    <i r="1">
      <x v="851"/>
      <x v="734"/>
    </i>
    <i r="1">
      <x v="856"/>
      <x v="105"/>
    </i>
    <i r="1">
      <x v="860"/>
      <x v="912"/>
    </i>
    <i r="1">
      <x v="863"/>
      <x v="1366"/>
    </i>
    <i r="1">
      <x v="878"/>
      <x v="766"/>
    </i>
    <i r="1">
      <x v="880"/>
      <x v="1360"/>
    </i>
    <i r="1">
      <x v="890"/>
      <x v="1402"/>
    </i>
    <i r="1">
      <x v="900"/>
      <x v="533"/>
    </i>
    <i r="1">
      <x v="901"/>
      <x v="450"/>
    </i>
    <i r="1">
      <x v="908"/>
      <x v="184"/>
    </i>
    <i r="1">
      <x v="914"/>
      <x v="997"/>
    </i>
    <i r="1">
      <x v="915"/>
      <x v="1466"/>
    </i>
    <i r="1">
      <x v="916"/>
      <x v="94"/>
    </i>
    <i r="1">
      <x v="919"/>
      <x v="669"/>
    </i>
    <i r="1">
      <x v="921"/>
      <x v="452"/>
    </i>
    <i r="1">
      <x v="934"/>
      <x v="2268"/>
    </i>
    <i r="1">
      <x v="935"/>
      <x v="1930"/>
    </i>
    <i r="1">
      <x v="949"/>
      <x v="1601"/>
    </i>
    <i r="1">
      <x v="951"/>
      <x v="1931"/>
    </i>
    <i r="1">
      <x v="952"/>
      <x v="769"/>
    </i>
    <i r="1">
      <x v="956"/>
      <x v="768"/>
    </i>
    <i r="1">
      <x v="961"/>
      <x v="2112"/>
    </i>
    <i r="1">
      <x v="965"/>
      <x v="55"/>
    </i>
    <i r="1">
      <x v="994"/>
      <x v="762"/>
    </i>
    <i r="1">
      <x v="998"/>
      <x v="1475"/>
    </i>
    <i r="1">
      <x v="1004"/>
      <x v="473"/>
    </i>
    <i r="1">
      <x v="1005"/>
      <x v="899"/>
    </i>
    <i r="1">
      <x v="1006"/>
      <x v="675"/>
    </i>
    <i r="1">
      <x v="1008"/>
      <x v="94"/>
    </i>
    <i r="1">
      <x v="1013"/>
      <x v="94"/>
    </i>
    <i r="1">
      <x v="1017"/>
      <x v="1383"/>
    </i>
    <i r="1">
      <x v="1018"/>
      <x v="408"/>
    </i>
    <i r="1">
      <x v="1019"/>
      <x v="753"/>
    </i>
    <i r="1">
      <x v="1026"/>
      <x v="317"/>
    </i>
    <i r="1">
      <x v="1027"/>
      <x/>
    </i>
    <i r="1">
      <x v="1028"/>
      <x v="94"/>
    </i>
    <i r="1">
      <x v="1030"/>
      <x v="2142"/>
    </i>
    <i r="1">
      <x v="1031"/>
      <x v="566"/>
    </i>
    <i r="1">
      <x v="1032"/>
      <x v="1382"/>
    </i>
    <i r="1">
      <x v="1034"/>
      <x v="1378"/>
    </i>
    <i r="1">
      <x v="1035"/>
      <x v="1377"/>
    </i>
    <i r="1">
      <x v="1037"/>
      <x v="1825"/>
    </i>
    <i r="1">
      <x v="1041"/>
      <x v="2032"/>
    </i>
    <i r="1">
      <x v="1042"/>
      <x v="494"/>
    </i>
    <i r="1">
      <x v="1043"/>
      <x v="760"/>
    </i>
    <i r="1">
      <x v="1046"/>
      <x v="713"/>
    </i>
    <i r="1">
      <x v="1048"/>
      <x v="187"/>
    </i>
    <i r="1">
      <x v="1049"/>
      <x v="94"/>
    </i>
    <i r="1">
      <x v="1050"/>
      <x v="94"/>
    </i>
    <i r="1">
      <x v="1051"/>
      <x v="392"/>
    </i>
    <i r="1">
      <x v="1056"/>
      <x v="247"/>
    </i>
    <i r="1">
      <x v="1061"/>
      <x v="86"/>
    </i>
    <i r="1">
      <x v="1062"/>
      <x v="1179"/>
    </i>
    <i r="1">
      <x v="1066"/>
      <x v="578"/>
    </i>
    <i r="1">
      <x v="1068"/>
      <x v="1121"/>
    </i>
    <i r="1">
      <x v="1075"/>
      <x/>
    </i>
    <i r="1">
      <x v="1076"/>
      <x v="1586"/>
    </i>
    <i r="1">
      <x v="1077"/>
      <x v="1136"/>
    </i>
    <i r="1">
      <x v="1078"/>
      <x v="1393"/>
    </i>
    <i r="1">
      <x v="1080"/>
      <x v="1341"/>
    </i>
    <i r="1">
      <x v="1081"/>
      <x v="1272"/>
    </i>
    <i r="1">
      <x v="1082"/>
      <x v="320"/>
    </i>
    <i r="1">
      <x v="1083"/>
      <x v="185"/>
    </i>
    <i r="1">
      <x v="1084"/>
      <x v="329"/>
    </i>
    <i r="1">
      <x v="1087"/>
      <x v="1544"/>
    </i>
    <i r="1">
      <x v="1092"/>
      <x v="754"/>
    </i>
    <i r="1">
      <x v="1093"/>
      <x v="1520"/>
    </i>
    <i r="1">
      <x v="1097"/>
      <x v="94"/>
    </i>
    <i r="1">
      <x v="1099"/>
      <x v="2188"/>
    </i>
    <i r="1">
      <x v="1102"/>
      <x v="552"/>
    </i>
    <i r="1">
      <x v="1103"/>
      <x v="249"/>
    </i>
    <i r="1">
      <x v="1104"/>
      <x v="546"/>
    </i>
    <i r="1">
      <x v="1105"/>
      <x v="1127"/>
    </i>
    <i r="1">
      <x v="1106"/>
      <x v="1620"/>
    </i>
    <i r="1">
      <x v="1112"/>
      <x v="884"/>
    </i>
    <i r="1">
      <x v="1114"/>
      <x v="1995"/>
    </i>
    <i r="1">
      <x v="1116"/>
      <x v="1608"/>
    </i>
    <i r="1">
      <x v="1117"/>
      <x v="302"/>
    </i>
    <i r="1">
      <x v="1118"/>
      <x v="324"/>
    </i>
    <i r="1">
      <x v="1121"/>
      <x v="1193"/>
    </i>
    <i r="1">
      <x v="1122"/>
      <x v="188"/>
    </i>
    <i r="1">
      <x v="1124"/>
      <x v="1643"/>
    </i>
    <i r="1">
      <x v="1126"/>
      <x v="1934"/>
    </i>
    <i r="1">
      <x v="1127"/>
      <x v="174"/>
    </i>
    <i r="1">
      <x v="1128"/>
      <x v="1944"/>
    </i>
    <i r="1">
      <x v="1129"/>
      <x v="1589"/>
    </i>
    <i r="1">
      <x v="1132"/>
      <x v="1997"/>
    </i>
    <i r="1">
      <x v="1145"/>
      <x v="1216"/>
    </i>
    <i r="1">
      <x v="1146"/>
      <x v="94"/>
    </i>
    <i r="1">
      <x v="1147"/>
      <x v="2134"/>
    </i>
    <i r="1">
      <x v="1154"/>
      <x v="971"/>
    </i>
    <i r="1">
      <x v="1158"/>
      <x v="388"/>
    </i>
    <i r="1">
      <x v="1160"/>
      <x v="371"/>
    </i>
    <i r="1">
      <x v="1162"/>
      <x v="2111"/>
    </i>
    <i r="1">
      <x v="1164"/>
      <x v="457"/>
    </i>
    <i r="1">
      <x v="1172"/>
      <x v="100"/>
    </i>
    <i r="1">
      <x v="1173"/>
      <x v="1581"/>
    </i>
    <i r="1">
      <x v="1176"/>
      <x v="2220"/>
    </i>
    <i r="1">
      <x v="1177"/>
      <x v="177"/>
    </i>
    <i r="1">
      <x v="1184"/>
      <x v="1723"/>
    </i>
    <i r="1">
      <x v="1186"/>
      <x v="1900"/>
    </i>
    <i r="1">
      <x v="1189"/>
      <x v="2168"/>
    </i>
    <i r="1">
      <x v="1191"/>
      <x v="2284"/>
    </i>
    <i r="1">
      <x v="1192"/>
      <x v="1592"/>
    </i>
    <i r="1">
      <x v="1195"/>
      <x v="287"/>
    </i>
    <i r="1">
      <x v="1198"/>
      <x v="665"/>
    </i>
    <i r="1">
      <x v="1201"/>
      <x v="1460"/>
    </i>
    <i r="1">
      <x v="1204"/>
      <x v="1405"/>
    </i>
    <i r="1">
      <x v="1205"/>
      <x v="1202"/>
    </i>
    <i r="1">
      <x v="1212"/>
      <x v="289"/>
    </i>
    <i r="1">
      <x v="1213"/>
      <x v="2288"/>
    </i>
    <i r="1">
      <x v="1218"/>
      <x v="1954"/>
    </i>
    <i r="1">
      <x v="1222"/>
      <x v="300"/>
    </i>
    <i r="1">
      <x v="1223"/>
      <x v="2151"/>
    </i>
    <i r="1">
      <x v="1224"/>
      <x v="134"/>
    </i>
    <i r="1">
      <x v="1227"/>
      <x v="2039"/>
    </i>
    <i r="1">
      <x v="1229"/>
      <x v="1100"/>
    </i>
    <i r="1">
      <x v="1234"/>
      <x v="925"/>
    </i>
    <i r="1">
      <x v="1235"/>
      <x v="2223"/>
    </i>
    <i r="1">
      <x v="1237"/>
      <x v="2092"/>
    </i>
    <i r="1">
      <x v="1241"/>
      <x v="2219"/>
    </i>
    <i r="1">
      <x v="1245"/>
      <x v="540"/>
    </i>
    <i r="1">
      <x v="1247"/>
      <x v="540"/>
    </i>
    <i r="1">
      <x v="1248"/>
      <x v="1963"/>
    </i>
    <i r="1">
      <x v="1249"/>
      <x v="2132"/>
    </i>
    <i r="1">
      <x v="1253"/>
      <x v="1269"/>
    </i>
    <i r="1">
      <x v="1255"/>
      <x v="623"/>
    </i>
    <i r="1">
      <x v="1256"/>
      <x v="2258"/>
    </i>
    <i r="1">
      <x v="1257"/>
      <x v="999"/>
    </i>
    <i r="1">
      <x v="1259"/>
      <x v="1023"/>
    </i>
    <i r="1">
      <x v="1261"/>
      <x v="1245"/>
    </i>
    <i r="1">
      <x v="1263"/>
      <x v="1142"/>
    </i>
    <i r="1">
      <x v="1265"/>
      <x v="1646"/>
    </i>
    <i r="1">
      <x v="1266"/>
      <x v="1893"/>
    </i>
    <i r="1">
      <x v="1267"/>
      <x v="901"/>
    </i>
    <i r="1">
      <x v="1268"/>
      <x/>
    </i>
    <i r="1">
      <x v="1269"/>
      <x v="2133"/>
    </i>
    <i r="1">
      <x v="1272"/>
      <x v="1715"/>
    </i>
    <i r="1">
      <x v="1279"/>
      <x v="2230"/>
    </i>
    <i r="1">
      <x v="1281"/>
      <x v="1160"/>
    </i>
    <i r="1">
      <x v="1282"/>
      <x v="1902"/>
    </i>
    <i r="1">
      <x v="1283"/>
      <x v="1386"/>
    </i>
    <i r="1">
      <x v="1285"/>
      <x v="935"/>
    </i>
    <i r="1">
      <x v="1287"/>
      <x v="765"/>
    </i>
    <i r="1">
      <x v="1288"/>
      <x v="290"/>
    </i>
    <i r="1">
      <x v="1289"/>
      <x v="747"/>
    </i>
    <i r="1">
      <x v="1292"/>
      <x v="758"/>
    </i>
    <i r="1">
      <x v="1294"/>
      <x v="380"/>
    </i>
    <i r="1">
      <x v="1295"/>
      <x v="2131"/>
    </i>
    <i r="1">
      <x v="1297"/>
      <x v="1376"/>
    </i>
    <i r="1">
      <x v="1302"/>
      <x v="1591"/>
    </i>
    <i r="1">
      <x v="1303"/>
      <x v="1306"/>
    </i>
    <i r="1">
      <x v="1305"/>
      <x v="767"/>
    </i>
    <i r="1">
      <x v="1308"/>
      <x v="823"/>
    </i>
    <i r="1">
      <x v="1309"/>
      <x v="1187"/>
    </i>
    <i r="1">
      <x v="1312"/>
      <x v="1977"/>
    </i>
    <i r="1">
      <x v="1313"/>
      <x v="1392"/>
    </i>
    <i r="1">
      <x v="1314"/>
      <x v="547"/>
    </i>
    <i r="1">
      <x v="1315"/>
      <x v="1485"/>
    </i>
    <i r="1">
      <x v="1316"/>
      <x v="1636"/>
    </i>
    <i r="1">
      <x v="1317"/>
      <x v="1518"/>
    </i>
    <i r="1">
      <x v="1318"/>
      <x v="547"/>
    </i>
    <i r="1">
      <x v="1319"/>
      <x/>
    </i>
    <i r="1">
      <x v="1320"/>
      <x v="1020"/>
    </i>
    <i r="1">
      <x v="1321"/>
      <x/>
    </i>
    <i r="1">
      <x v="1322"/>
      <x/>
    </i>
    <i r="1">
      <x v="1323"/>
      <x v="935"/>
    </i>
    <i r="1">
      <x v="1324"/>
      <x v="1001"/>
    </i>
    <i r="1">
      <x v="1325"/>
      <x v="1635"/>
    </i>
    <i r="1">
      <x v="1327"/>
      <x v="1553"/>
    </i>
    <i r="1">
      <x v="1331"/>
      <x v="1451"/>
    </i>
    <i r="1">
      <x v="1335"/>
      <x v="539"/>
    </i>
    <i r="1">
      <x v="1337"/>
      <x v="1042"/>
    </i>
    <i r="1">
      <x v="1342"/>
      <x v="1300"/>
    </i>
    <i r="1">
      <x v="1345"/>
      <x v="2120"/>
    </i>
    <i r="1">
      <x v="1347"/>
      <x v="650"/>
    </i>
    <i r="1">
      <x v="1348"/>
      <x v="476"/>
    </i>
    <i r="1">
      <x v="1352"/>
      <x v="2040"/>
    </i>
    <i r="1">
      <x v="1354"/>
      <x v="1280"/>
    </i>
    <i r="1">
      <x v="1356"/>
      <x v="661"/>
    </i>
    <i r="1">
      <x v="1360"/>
      <x v="1622"/>
    </i>
    <i r="1">
      <x v="1361"/>
      <x v="378"/>
    </i>
    <i r="1">
      <x v="1362"/>
      <x v="1917"/>
    </i>
    <i r="1">
      <x v="1363"/>
      <x v="1165"/>
    </i>
    <i r="1">
      <x v="1370"/>
      <x v="935"/>
    </i>
    <i r="1">
      <x v="1374"/>
      <x v="555"/>
    </i>
    <i r="1">
      <x v="1375"/>
      <x v="2029"/>
    </i>
    <i r="1">
      <x v="1377"/>
      <x v="719"/>
    </i>
    <i r="1">
      <x v="1379"/>
      <x v="1279"/>
    </i>
    <i r="1">
      <x v="1381"/>
      <x v="1451"/>
    </i>
    <i r="1">
      <x v="1382"/>
      <x v="537"/>
    </i>
    <i r="1">
      <x v="1383"/>
      <x v="537"/>
    </i>
    <i r="1">
      <x v="1384"/>
      <x v="948"/>
    </i>
    <i r="1">
      <x v="1385"/>
      <x v="537"/>
    </i>
    <i r="1">
      <x v="1386"/>
      <x v="1108"/>
    </i>
    <i r="1">
      <x v="1390"/>
      <x v="737"/>
    </i>
    <i r="1">
      <x v="1391"/>
      <x v="678"/>
    </i>
    <i r="1">
      <x v="1398"/>
      <x v="1008"/>
    </i>
    <i r="1">
      <x v="1401"/>
      <x v="1907"/>
    </i>
    <i r="1">
      <x v="1407"/>
      <x v="1365"/>
    </i>
    <i r="1">
      <x v="1408"/>
      <x v="395"/>
    </i>
    <i r="1">
      <x v="1411"/>
      <x v="2166"/>
    </i>
    <i r="1">
      <x v="1413"/>
      <x v="1395"/>
    </i>
    <i r="1">
      <x v="1415"/>
      <x v="1906"/>
    </i>
    <i r="1">
      <x v="1421"/>
      <x v="1207"/>
    </i>
    <i r="1">
      <x v="1422"/>
      <x v="1388"/>
    </i>
    <i r="1">
      <x v="1424"/>
      <x v="1012"/>
    </i>
    <i r="1">
      <x v="1429"/>
      <x v="1630"/>
    </i>
    <i r="1">
      <x v="1432"/>
      <x v="1400"/>
    </i>
    <i r="1">
      <x v="1433"/>
      <x v="404"/>
    </i>
    <i r="1">
      <x v="1434"/>
      <x v="938"/>
    </i>
    <i r="1">
      <x v="1435"/>
      <x v="922"/>
    </i>
    <i r="1">
      <x v="1436"/>
      <x v="1200"/>
    </i>
    <i r="1">
      <x v="1437"/>
      <x v="1350"/>
    </i>
    <i r="1">
      <x v="1441"/>
      <x v="938"/>
    </i>
    <i r="1">
      <x v="1443"/>
      <x v="1203"/>
    </i>
    <i r="1">
      <x v="1448"/>
      <x v="1189"/>
    </i>
    <i r="1">
      <x v="1450"/>
      <x v="492"/>
    </i>
    <i r="1">
      <x v="1455"/>
      <x v="923"/>
    </i>
    <i r="1">
      <x v="1456"/>
      <x v="538"/>
    </i>
    <i r="1">
      <x v="1457"/>
      <x v="1204"/>
    </i>
    <i r="1">
      <x v="1458"/>
      <x v="538"/>
    </i>
    <i r="1">
      <x v="1459"/>
      <x v="538"/>
    </i>
    <i r="1">
      <x v="1461"/>
      <x v="1205"/>
    </i>
    <i r="1">
      <x v="1462"/>
      <x v="538"/>
    </i>
    <i r="1">
      <x v="1463"/>
      <x v="538"/>
    </i>
    <i r="1">
      <x v="1464"/>
      <x v="390"/>
    </i>
    <i r="1">
      <x v="1466"/>
      <x v="1594"/>
    </i>
    <i r="1">
      <x v="1467"/>
      <x v="2034"/>
    </i>
    <i r="1">
      <x v="1475"/>
      <x v="274"/>
    </i>
    <i r="1">
      <x v="1476"/>
      <x v="1895"/>
    </i>
    <i r="1">
      <x v="1477"/>
      <x v="560"/>
    </i>
    <i r="1">
      <x v="1480"/>
      <x v="279"/>
    </i>
    <i r="1">
      <x v="1481"/>
      <x v="301"/>
    </i>
    <i r="1">
      <x v="1482"/>
      <x v="771"/>
    </i>
    <i r="1">
      <x v="1483"/>
      <x v="1194"/>
    </i>
    <i r="1">
      <x v="1484"/>
      <x v="1209"/>
    </i>
    <i r="1">
      <x v="1485"/>
      <x v="1231"/>
    </i>
    <i r="1">
      <x v="1486"/>
      <x v="2177"/>
    </i>
    <i r="1">
      <x v="1489"/>
      <x v="2189"/>
    </i>
    <i r="1">
      <x v="1490"/>
      <x v="258"/>
    </i>
    <i r="1">
      <x v="1491"/>
      <x v="261"/>
    </i>
    <i r="1">
      <x v="1492"/>
      <x v="262"/>
    </i>
    <i r="1">
      <x v="1493"/>
      <x v="1588"/>
    </i>
    <i r="1">
      <x v="1494"/>
      <x v="259"/>
    </i>
    <i r="1">
      <x v="1497"/>
      <x v="576"/>
    </i>
    <i r="1">
      <x v="1500"/>
      <x v="1954"/>
    </i>
    <i r="1">
      <x v="1510"/>
      <x v="990"/>
    </i>
    <i r="1">
      <x v="1549"/>
      <x v="1288"/>
    </i>
    <i r="1">
      <x v="1551"/>
      <x v="353"/>
    </i>
    <i r="1">
      <x v="1570"/>
      <x v="633"/>
    </i>
    <i r="1">
      <x v="1580"/>
      <x v="980"/>
    </i>
    <i r="1">
      <x v="1616"/>
      <x v="642"/>
    </i>
    <i r="1">
      <x v="1638"/>
      <x v="1112"/>
    </i>
    <i r="1">
      <x v="1652"/>
      <x v="1068"/>
    </i>
    <i r="1">
      <x v="1658"/>
      <x v="2130"/>
    </i>
    <i r="1">
      <x v="1668"/>
      <x v="1039"/>
    </i>
    <i r="1">
      <x v="1746"/>
      <x v="581"/>
    </i>
    <i r="1">
      <x v="1786"/>
      <x v="1060"/>
    </i>
    <i r="1">
      <x v="1789"/>
      <x v="433"/>
    </i>
    <i r="1">
      <x v="1898"/>
      <x v="1453"/>
    </i>
    <i r="1">
      <x v="1970"/>
      <x v="1435"/>
    </i>
    <i r="1">
      <x v="2032"/>
      <x v="567"/>
    </i>
    <i r="1">
      <x v="2061"/>
      <x v="2109"/>
    </i>
    <i r="1">
      <x v="2164"/>
      <x v="2052"/>
    </i>
    <i r="1">
      <x v="2169"/>
      <x v="1"/>
    </i>
    <i r="1">
      <x v="2232"/>
      <x v="370"/>
    </i>
    <i r="1">
      <x v="2540"/>
      <x v="610"/>
    </i>
    <i t="default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9" item="1" hier="-1"/>
  </pageFields>
  <dataFields count="5">
    <dataField name="ספירה של מסמך רכש" fld="2" subtotal="count" baseField="0" baseItem="0"/>
    <dataField name="סכום של ערך הזמנה במ.ט.מ" fld="16" baseField="0" baseItem="0" numFmtId="164"/>
    <dataField name="סכום של ביצוע חשבוניות כולל מע&quot;מ והצמדות במט&quot;מ" fld="19" baseField="0" baseItem="0" numFmtId="164"/>
    <dataField name="סכום של אחוז ביצוע נומינלי" fld="17" baseField="0" baseItem="0" numFmtId="164"/>
    <dataField name="ממוצע של מספר חודשים עד לסיום ההתקשרות" fld="36" subtotal="average" baseField="0" baseItem="0" numFmtId="164"/>
  </dataFields>
  <formats count="16">
    <format dxfId="16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5">
      <pivotArea field="40" type="button" dataOnly="0" labelOnly="1" outline="0" axis="axisRow" fieldPosition="0"/>
    </format>
    <format dxfId="14">
      <pivotArea field="2" type="button" dataOnly="0" labelOnly="1" outline="0" axis="axisRow" fieldPosition="1"/>
    </format>
    <format dxfId="13">
      <pivotArea field="22" type="button" dataOnly="0" labelOnly="1" outline="0" axis="axisRow" fieldPosition="2"/>
    </format>
    <format dxfId="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">
      <pivotArea field="40" type="button" dataOnly="0" labelOnly="1" outline="0" axis="axisRow" fieldPosition="0"/>
    </format>
    <format dxfId="10">
      <pivotArea field="2" type="button" dataOnly="0" labelOnly="1" outline="0" axis="axisRow" fieldPosition="1"/>
    </format>
    <format dxfId="9">
      <pivotArea field="22" type="button" dataOnly="0" labelOnly="1" outline="0" axis="axisRow" fieldPosition="2"/>
    </format>
    <format dxfId="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7">
      <pivotArea field="40" type="button" dataOnly="0" labelOnly="1" outline="0" axis="axisRow" fieldPosition="0"/>
    </format>
    <format dxfId="6">
      <pivotArea field="2" type="button" dataOnly="0" labelOnly="1" outline="0" axis="axisRow" fieldPosition="1"/>
    </format>
    <format dxfId="5">
      <pivotArea field="22" type="button" dataOnly="0" labelOnly="1" outline="0" axis="axisRow" fieldPosition="2"/>
    </format>
    <format dxfId="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">
      <pivotArea outline="0" fieldPosition="0">
        <references count="1">
          <reference field="4294967294" count="1" selected="0">
            <x v="4"/>
          </reference>
        </references>
      </pivotArea>
    </format>
    <format dxfId="1">
      <pivotArea outline="0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>
  <location ref="A3:B10" firstHeaderRow="1" firstDataRow="1" firstDataCol="1"/>
  <pivotFields count="4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0"/>
        <item x="1"/>
        <item x="4"/>
        <item x="5"/>
        <item x="3"/>
        <item t="default"/>
      </items>
    </pivotField>
    <pivotField showAll="0"/>
  </pivotFields>
  <rowFields count="1">
    <field x="3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ספירה של מסמך רכש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ערכים" updatedVersion="7" minRefreshableVersion="3" useAutoFormatting="1" itemPrintTitles="1" createdVersion="7" indent="0" outline="1" outlineData="1" multipleFieldFilters="0">
  <location ref="A3:H1164" firstHeaderRow="1" firstDataRow="2" firstDataCol="1"/>
  <pivotFields count="4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2"/>
        <item x="0"/>
        <item x="1"/>
        <item x="4"/>
        <item x="3"/>
        <item x="5"/>
        <item t="default"/>
      </items>
    </pivotField>
    <pivotField showAll="0"/>
    <pivotField axis="axisRow" showAll="0" sortType="descending">
      <items count="1160">
        <item x="322"/>
        <item x="1150"/>
        <item x="1062"/>
        <item x="257"/>
        <item x="449"/>
        <item x="567"/>
        <item x="168"/>
        <item x="162"/>
        <item x="164"/>
        <item x="57"/>
        <item x="253"/>
        <item x="53"/>
        <item x="215"/>
        <item x="375"/>
        <item x="73"/>
        <item x="1046"/>
        <item x="200"/>
        <item x="10"/>
        <item x="114"/>
        <item x="46"/>
        <item x="63"/>
        <item x="56"/>
        <item x="243"/>
        <item x="307"/>
        <item x="1043"/>
        <item x="1053"/>
        <item x="111"/>
        <item x="579"/>
        <item x="262"/>
        <item x="562"/>
        <item x="299"/>
        <item x="119"/>
        <item x="297"/>
        <item x="255"/>
        <item x="410"/>
        <item x="478"/>
        <item x="5"/>
        <item x="1061"/>
        <item x="1052"/>
        <item x="1083"/>
        <item x="1116"/>
        <item x="1139"/>
        <item x="1085"/>
        <item x="1126"/>
        <item x="1138"/>
        <item x="1137"/>
        <item x="1078"/>
        <item x="1107"/>
        <item x="1143"/>
        <item x="1123"/>
        <item x="1106"/>
        <item x="1100"/>
        <item x="1088"/>
        <item x="1093"/>
        <item x="1113"/>
        <item x="1089"/>
        <item x="1121"/>
        <item x="1081"/>
        <item x="1086"/>
        <item x="1112"/>
        <item x="1105"/>
        <item x="1075"/>
        <item x="1133"/>
        <item x="1130"/>
        <item x="1147"/>
        <item x="169"/>
        <item x="1118"/>
        <item x="133"/>
        <item x="1102"/>
        <item x="1141"/>
        <item x="1074"/>
        <item x="1120"/>
        <item x="1073"/>
        <item x="89"/>
        <item x="1117"/>
        <item x="1140"/>
        <item x="1135"/>
        <item x="1110"/>
        <item x="1132"/>
        <item x="848"/>
        <item x="1128"/>
        <item x="1094"/>
        <item x="1131"/>
        <item x="1136"/>
        <item x="421"/>
        <item x="167"/>
        <item x="159"/>
        <item x="1068"/>
        <item x="1087"/>
        <item x="1079"/>
        <item x="1119"/>
        <item x="1114"/>
        <item x="1090"/>
        <item x="1146"/>
        <item x="1091"/>
        <item x="1124"/>
        <item x="1099"/>
        <item x="1069"/>
        <item x="1134"/>
        <item x="1125"/>
        <item x="1076"/>
        <item x="1082"/>
        <item x="174"/>
        <item x="1108"/>
        <item x="1092"/>
        <item x="1111"/>
        <item x="1104"/>
        <item x="1103"/>
        <item x="948"/>
        <item x="594"/>
        <item x="603"/>
        <item x="809"/>
        <item x="689"/>
        <item x="1028"/>
        <item x="453"/>
        <item x="566"/>
        <item x="584"/>
        <item x="370"/>
        <item x="403"/>
        <item x="365"/>
        <item x="333"/>
        <item x="353"/>
        <item x="351"/>
        <item x="581"/>
        <item x="265"/>
        <item x="1155"/>
        <item x="824"/>
        <item x="528"/>
        <item x="838"/>
        <item x="796"/>
        <item x="743"/>
        <item x="1013"/>
        <item x="588"/>
        <item x="755"/>
        <item x="892"/>
        <item x="483"/>
        <item x="863"/>
        <item x="283"/>
        <item x="724"/>
        <item x="541"/>
        <item x="210"/>
        <item x="275"/>
        <item x="206"/>
        <item x="740"/>
        <item x="176"/>
        <item x="629"/>
        <item x="595"/>
        <item x="898"/>
        <item x="878"/>
        <item x="1"/>
        <item x="24"/>
        <item x="72"/>
        <item x="381"/>
        <item x="387"/>
        <item x="377"/>
        <item x="382"/>
        <item x="411"/>
        <item x="409"/>
        <item x="408"/>
        <item x="402"/>
        <item x="366"/>
        <item x="367"/>
        <item x="401"/>
        <item x="374"/>
        <item x="405"/>
        <item x="242"/>
        <item x="1039"/>
        <item x="721"/>
        <item x="450"/>
        <item x="110"/>
        <item x="96"/>
        <item x="97"/>
        <item x="99"/>
        <item x="98"/>
        <item x="100"/>
        <item x="87"/>
        <item x="108"/>
        <item x="95"/>
        <item x="101"/>
        <item x="102"/>
        <item x="103"/>
        <item x="109"/>
        <item x="104"/>
        <item x="105"/>
        <item x="106"/>
        <item x="107"/>
        <item x="94"/>
        <item x="828"/>
        <item x="868"/>
        <item x="726"/>
        <item x="591"/>
        <item x="213"/>
        <item x="899"/>
        <item x="506"/>
        <item x="126"/>
        <item x="571"/>
        <item x="77"/>
        <item x="1115"/>
        <item x="19"/>
        <item x="141"/>
        <item x="85"/>
        <item x="627"/>
        <item x="1149"/>
        <item x="864"/>
        <item x="865"/>
        <item x="469"/>
        <item x="582"/>
        <item x="583"/>
        <item x="704"/>
        <item x="825"/>
        <item x="681"/>
        <item x="286"/>
        <item x="610"/>
        <item x="639"/>
        <item x="1014"/>
        <item x="587"/>
        <item x="797"/>
        <item x="734"/>
        <item x="604"/>
        <item x="393"/>
        <item x="294"/>
        <item x="530"/>
        <item x="951"/>
        <item x="904"/>
        <item x="952"/>
        <item x="920"/>
        <item x="316"/>
        <item x="303"/>
        <item x="510"/>
        <item x="701"/>
        <item x="493"/>
        <item x="679"/>
        <item x="798"/>
        <item x="736"/>
        <item x="512"/>
        <item x="238"/>
        <item x="841"/>
        <item x="503"/>
        <item x="202"/>
        <item x="335"/>
        <item x="654"/>
        <item x="727"/>
        <item x="1058"/>
        <item x="1057"/>
        <item x="1038"/>
        <item x="737"/>
        <item x="422"/>
        <item x="269"/>
        <item x="870"/>
        <item x="938"/>
        <item x="149"/>
        <item x="148"/>
        <item x="145"/>
        <item x="163"/>
        <item x="158"/>
        <item x="59"/>
        <item x="60"/>
        <item x="161"/>
        <item x="150"/>
        <item x="166"/>
        <item x="146"/>
        <item x="157"/>
        <item x="165"/>
        <item x="151"/>
        <item x="144"/>
        <item x="153"/>
        <item x="147"/>
        <item x="155"/>
        <item x="124"/>
        <item x="272"/>
        <item x="678"/>
        <item x="454"/>
        <item x="1010"/>
        <item x="694"/>
        <item x="134"/>
        <item x="1151"/>
        <item x="217"/>
        <item x="933"/>
        <item x="492"/>
        <item x="1096"/>
        <item x="426"/>
        <item x="418"/>
        <item x="1063"/>
        <item x="266"/>
        <item x="345"/>
        <item x="969"/>
        <item x="751"/>
        <item x="464"/>
        <item x="794"/>
        <item x="1041"/>
        <item x="725"/>
        <item x="201"/>
        <item x="813"/>
        <item x="781"/>
        <item x="511"/>
        <item x="826"/>
        <item x="1055"/>
        <item x="196"/>
        <item x="621"/>
        <item x="851"/>
        <item x="787"/>
        <item x="845"/>
        <item x="661"/>
        <item x="614"/>
        <item x="723"/>
        <item x="1080"/>
        <item x="172"/>
        <item x="13"/>
        <item x="491"/>
        <item x="296"/>
        <item x="78"/>
        <item x="885"/>
        <item x="545"/>
        <item x="183"/>
        <item x="404"/>
        <item x="182"/>
        <item x="807"/>
        <item x="214"/>
        <item x="304"/>
        <item x="417"/>
        <item x="54"/>
        <item x="113"/>
        <item x="364"/>
        <item x="927"/>
        <item x="1036"/>
        <item x="928"/>
        <item x="406"/>
        <item x="616"/>
        <item x="647"/>
        <item x="662"/>
        <item x="204"/>
        <item x="1109"/>
        <item x="615"/>
        <item x="320"/>
        <item x="390"/>
        <item x="388"/>
        <item x="123"/>
        <item x="442"/>
        <item x="136"/>
        <item x="1034"/>
        <item x="655"/>
        <item x="592"/>
        <item x="910"/>
        <item x="872"/>
        <item x="125"/>
        <item x="135"/>
        <item x="1097"/>
        <item x="337"/>
        <item x="986"/>
        <item x="325"/>
        <item x="970"/>
        <item x="1122"/>
        <item x="205"/>
        <item x="673"/>
        <item x="926"/>
        <item x="923"/>
        <item x="437"/>
        <item x="779"/>
        <item x="774"/>
        <item x="760"/>
        <item x="428"/>
        <item x="480"/>
        <item x="515"/>
        <item x="460"/>
        <item x="730"/>
        <item x="496"/>
        <item x="191"/>
        <item x="346"/>
        <item x="645"/>
        <item x="580"/>
        <item x="118"/>
        <item x="960"/>
        <item x="1003"/>
        <item x="273"/>
        <item x="138"/>
        <item x="288"/>
        <item x="983"/>
        <item x="651"/>
        <item x="714"/>
        <item x="628"/>
        <item x="934"/>
        <item x="836"/>
        <item x="860"/>
        <item x="963"/>
        <item x="712"/>
        <item x="427"/>
        <item x="81"/>
        <item x="58"/>
        <item x="18"/>
        <item x="12"/>
        <item x="0"/>
        <item x="1066"/>
        <item x="376"/>
        <item x="962"/>
        <item x="605"/>
        <item x="152"/>
        <item x="585"/>
        <item x="606"/>
        <item x="1156"/>
        <item x="270"/>
        <item x="976"/>
        <item x="570"/>
        <item x="465"/>
        <item x="20"/>
        <item x="635"/>
        <item x="752"/>
        <item x="622"/>
        <item x="722"/>
        <item x="590"/>
        <item x="657"/>
        <item x="578"/>
        <item x="599"/>
        <item x="468"/>
        <item x="189"/>
        <item x="1024"/>
        <item x="224"/>
        <item x="261"/>
        <item x="154"/>
        <item x="653"/>
        <item x="1047"/>
        <item x="195"/>
        <item x="693"/>
        <item x="502"/>
        <item x="198"/>
        <item x="398"/>
        <item x="193"/>
        <item x="955"/>
        <item x="931"/>
        <item x="720"/>
        <item x="1020"/>
        <item x="799"/>
        <item x="532"/>
        <item x="343"/>
        <item x="397"/>
        <item x="318"/>
        <item x="907"/>
        <item x="1001"/>
        <item x="173"/>
        <item x="961"/>
        <item x="699"/>
        <item x="607"/>
        <item x="741"/>
        <item x="395"/>
        <item x="833"/>
        <item x="707"/>
        <item x="804"/>
        <item x="86"/>
        <item x="69"/>
        <item x="120"/>
        <item x="816"/>
        <item x="48"/>
        <item x="45"/>
        <item x="40"/>
        <item x="143"/>
        <item x="55"/>
        <item x="43"/>
        <item x="50"/>
        <item x="115"/>
        <item x="47"/>
        <item x="39"/>
        <item x="112"/>
        <item x="38"/>
        <item x="49"/>
        <item x="44"/>
        <item x="41"/>
        <item x="42"/>
        <item x="497"/>
        <item x="508"/>
        <item x="350"/>
        <item x="981"/>
        <item x="812"/>
        <item x="245"/>
        <item x="902"/>
        <item x="973"/>
        <item x="659"/>
        <item x="476"/>
        <item x="263"/>
        <item x="656"/>
        <item x="332"/>
        <item x="732"/>
        <item x="738"/>
        <item x="509"/>
        <item x="548"/>
        <item x="682"/>
        <item x="680"/>
        <item x="457"/>
        <item x="495"/>
        <item x="279"/>
        <item x="423"/>
        <item x="177"/>
        <item x="703"/>
        <item x="598"/>
        <item x="577"/>
        <item x="666"/>
        <item x="663"/>
        <item x="339"/>
        <item x="551"/>
        <item x="749"/>
        <item x="789"/>
        <item x="793"/>
        <item x="893"/>
        <item x="949"/>
        <item x="972"/>
        <item x="843"/>
        <item x="317"/>
        <item x="232"/>
        <item x="355"/>
        <item x="766"/>
        <item x="665"/>
        <item x="505"/>
        <item x="788"/>
        <item x="312"/>
        <item x="576"/>
        <item x="917"/>
        <item x="575"/>
        <item x="984"/>
        <item x="1084"/>
        <item x="765"/>
        <item x="1142"/>
        <item x="641"/>
        <item x="1153"/>
        <item x="481"/>
        <item x="710"/>
        <item x="1040"/>
        <item x="992"/>
        <item x="846"/>
        <item x="425"/>
        <item x="1005"/>
        <item x="835"/>
        <item x="675"/>
        <item x="1049"/>
        <item x="1044"/>
        <item x="1064"/>
        <item x="1065"/>
        <item x="280"/>
        <item x="670"/>
        <item x="1031"/>
        <item x="1048"/>
        <item x="772"/>
        <item x="17"/>
        <item x="1012"/>
        <item x="1059"/>
        <item x="285"/>
        <item x="1011"/>
        <item x="1035"/>
        <item x="1060"/>
        <item x="771"/>
        <item x="1054"/>
        <item x="180"/>
        <item x="1033"/>
        <item x="175"/>
        <item x="389"/>
        <item x="1032"/>
        <item x="323"/>
        <item x="228"/>
        <item x="1154"/>
        <item x="22"/>
        <item x="542"/>
        <item x="546"/>
        <item x="547"/>
        <item x="471"/>
        <item x="207"/>
        <item x="529"/>
        <item x="291"/>
        <item x="671"/>
        <item x="289"/>
        <item x="1019"/>
        <item x="731"/>
        <item x="231"/>
        <item x="762"/>
        <item x="1021"/>
        <item x="814"/>
        <item x="536"/>
        <item x="264"/>
        <item x="1025"/>
        <item x="463"/>
        <item x="909"/>
        <item x="1029"/>
        <item x="1000"/>
        <item x="985"/>
        <item x="997"/>
        <item x="664"/>
        <item x="640"/>
        <item x="324"/>
        <item x="1023"/>
        <item x="250"/>
        <item x="1098"/>
        <item x="258"/>
        <item x="691"/>
        <item x="768"/>
        <item x="619"/>
        <item x="968"/>
        <item x="810"/>
        <item x="368"/>
        <item x="739"/>
        <item x="800"/>
        <item x="862"/>
        <item x="499"/>
        <item x="1018"/>
        <item x="697"/>
        <item x="419"/>
        <item x="790"/>
        <item x="348"/>
        <item x="757"/>
        <item x="792"/>
        <item x="827"/>
        <item x="782"/>
        <item x="1077"/>
        <item x="801"/>
        <item x="278"/>
        <item x="229"/>
        <item x="216"/>
        <item x="321"/>
        <item x="706"/>
        <item x="313"/>
        <item x="361"/>
        <item x="356"/>
        <item x="352"/>
        <item x="373"/>
        <item x="160"/>
        <item x="901"/>
        <item x="802"/>
        <item x="282"/>
        <item x="276"/>
        <item x="523"/>
        <item x="501"/>
        <item x="908"/>
        <item x="553"/>
        <item x="1056"/>
        <item x="235"/>
        <item x="267"/>
        <item x="564"/>
        <item x="549"/>
        <item x="1045"/>
        <item x="850"/>
        <item x="761"/>
        <item x="956"/>
        <item x="922"/>
        <item x="349"/>
        <item x="676"/>
        <item x="715"/>
        <item x="178"/>
        <item x="1050"/>
        <item x="254"/>
        <item x="1145"/>
        <item x="991"/>
        <item x="247"/>
        <item x="937"/>
        <item x="25"/>
        <item x="84"/>
        <item x="853"/>
        <item x="560"/>
        <item x="472"/>
        <item x="823"/>
        <item x="1148"/>
        <item x="776"/>
        <item x="830"/>
        <item x="1008"/>
        <item x="1129"/>
        <item x="518"/>
        <item x="858"/>
        <item x="818"/>
        <item x="1037"/>
        <item x="1022"/>
        <item x="650"/>
        <item x="35"/>
        <item x="28"/>
        <item x="31"/>
        <item x="52"/>
        <item x="137"/>
        <item x="34"/>
        <item x="29"/>
        <item x="139"/>
        <item x="954"/>
        <item x="30"/>
        <item x="33"/>
        <item x="32"/>
        <item x="36"/>
        <item x="37"/>
        <item x="83"/>
        <item x="887"/>
        <item x="886"/>
        <item x="884"/>
        <item x="3"/>
        <item x="688"/>
        <item x="913"/>
        <item x="942"/>
        <item x="1072"/>
        <item x="122"/>
        <item x="190"/>
        <item x="127"/>
        <item x="1101"/>
        <item x="1095"/>
        <item x="11"/>
        <item x="132"/>
        <item x="791"/>
        <item x="857"/>
        <item x="363"/>
        <item x="305"/>
        <item x="608"/>
        <item x="383"/>
        <item x="717"/>
        <item x="461"/>
        <item x="1152"/>
        <item x="637"/>
        <item x="539"/>
        <item x="780"/>
        <item x="716"/>
        <item x="822"/>
        <item x="1016"/>
        <item x="420"/>
        <item x="1009"/>
        <item x="1027"/>
        <item x="930"/>
        <item x="953"/>
        <item x="936"/>
        <item x="935"/>
        <item x="903"/>
        <item x="978"/>
        <item x="764"/>
        <item x="958"/>
        <item x="227"/>
        <item x="494"/>
        <item x="209"/>
        <item x="993"/>
        <item x="965"/>
        <item x="979"/>
        <item x="248"/>
        <item x="537"/>
        <item x="534"/>
        <item x="786"/>
        <item x="652"/>
        <item x="718"/>
        <item x="821"/>
        <item x="1030"/>
        <item x="131"/>
        <item x="844"/>
        <item x="644"/>
        <item x="921"/>
        <item x="839"/>
        <item x="555"/>
        <item x="391"/>
        <item x="500"/>
        <item x="601"/>
        <item x="244"/>
        <item x="552"/>
        <item x="987"/>
        <item x="268"/>
        <item x="556"/>
        <item x="526"/>
        <item x="525"/>
        <item x="569"/>
        <item x="625"/>
        <item x="1042"/>
        <item x="617"/>
        <item x="354"/>
        <item x="259"/>
        <item x="445"/>
        <item x="74"/>
        <item x="971"/>
        <item x="817"/>
        <item x="14"/>
        <item x="563"/>
        <item x="474"/>
        <item x="630"/>
        <item x="432"/>
        <item x="945"/>
        <item x="416"/>
        <item x="192"/>
        <item x="475"/>
        <item x="698"/>
        <item x="820"/>
        <item x="407"/>
        <item x="877"/>
        <item x="360"/>
        <item x="344"/>
        <item x="624"/>
        <item x="623"/>
        <item x="690"/>
        <item x="1067"/>
        <item x="559"/>
        <item x="568"/>
        <item x="328"/>
        <item x="783"/>
        <item x="677"/>
        <item x="443"/>
        <item x="770"/>
        <item x="631"/>
        <item x="212"/>
        <item x="319"/>
        <item x="314"/>
        <item x="230"/>
        <item x="338"/>
        <item x="538"/>
        <item x="384"/>
        <item x="220"/>
        <item x="668"/>
        <item x="911"/>
        <item x="385"/>
        <item x="561"/>
        <item x="658"/>
        <item x="197"/>
        <item x="558"/>
        <item x="1015"/>
        <item x="593"/>
        <item x="237"/>
        <item x="941"/>
        <item x="728"/>
        <item x="466"/>
        <item x="447"/>
        <item x="249"/>
        <item x="2"/>
        <item x="811"/>
        <item x="527"/>
        <item x="413"/>
        <item x="23"/>
        <item x="90"/>
        <item x="298"/>
        <item x="284"/>
        <item x="271"/>
        <item x="274"/>
        <item x="295"/>
        <item x="309"/>
        <item x="293"/>
        <item x="308"/>
        <item x="540"/>
        <item x="372"/>
        <item x="301"/>
        <item x="489"/>
        <item x="379"/>
        <item x="186"/>
        <item x="187"/>
        <item x="306"/>
        <item x="185"/>
        <item x="386"/>
        <item x="414"/>
        <item x="277"/>
        <item x="300"/>
        <item x="550"/>
        <item x="208"/>
        <item x="847"/>
        <item x="142"/>
        <item x="745"/>
        <item x="632"/>
        <item x="767"/>
        <item x="756"/>
        <item x="795"/>
        <item x="856"/>
        <item x="713"/>
        <item x="855"/>
        <item x="925"/>
        <item x="467"/>
        <item x="128"/>
        <item x="996"/>
        <item x="544"/>
        <item x="586"/>
        <item x="735"/>
        <item x="184"/>
        <item x="315"/>
        <item x="329"/>
        <item x="784"/>
        <item x="327"/>
        <item x="883"/>
        <item x="959"/>
        <item x="520"/>
        <item x="326"/>
        <item x="369"/>
        <item x="451"/>
        <item x="939"/>
        <item x="290"/>
        <item x="777"/>
        <item x="441"/>
        <item x="485"/>
        <item x="638"/>
        <item x="371"/>
        <item x="589"/>
        <item x="967"/>
        <item x="446"/>
        <item x="705"/>
        <item x="1071"/>
        <item x="773"/>
        <item x="769"/>
        <item x="695"/>
        <item x="692"/>
        <item x="574"/>
        <item x="700"/>
        <item x="1051"/>
        <item x="763"/>
        <item x="613"/>
        <item x="88"/>
        <item x="1127"/>
        <item x="873"/>
        <item x="646"/>
        <item x="618"/>
        <item x="256"/>
        <item x="431"/>
        <item x="66"/>
        <item x="444"/>
        <item x="92"/>
        <item x="669"/>
        <item x="815"/>
        <item x="832"/>
        <item x="946"/>
        <item x="932"/>
        <item x="394"/>
        <item x="600"/>
        <item x="914"/>
        <item x="181"/>
        <item x="940"/>
        <item x="684"/>
        <item x="15"/>
        <item x="859"/>
        <item x="470"/>
        <item x="944"/>
        <item x="895"/>
        <item x="854"/>
        <item x="1007"/>
        <item x="436"/>
        <item x="179"/>
        <item x="171"/>
        <item x="672"/>
        <item x="287"/>
        <item x="876"/>
        <item x="233"/>
        <item x="1002"/>
        <item x="998"/>
        <item x="412"/>
        <item x="966"/>
        <item x="226"/>
        <item x="683"/>
        <item x="484"/>
        <item x="517"/>
        <item x="236"/>
        <item x="524"/>
        <item x="648"/>
        <item x="612"/>
        <item x="905"/>
        <item x="778"/>
        <item x="869"/>
        <item x="649"/>
        <item x="531"/>
        <item x="533"/>
        <item x="620"/>
        <item x="218"/>
        <item x="867"/>
        <item x="396"/>
        <item x="51"/>
        <item x="597"/>
        <item x="611"/>
        <item x="719"/>
        <item x="596"/>
        <item x="521"/>
        <item x="742"/>
        <item x="498"/>
        <item x="995"/>
        <item x="988"/>
        <item x="947"/>
        <item x="609"/>
        <item x="696"/>
        <item x="744"/>
        <item x="225"/>
        <item x="602"/>
        <item x="912"/>
        <item x="642"/>
        <item x="861"/>
        <item x="831"/>
        <item x="516"/>
        <item x="219"/>
        <item x="459"/>
        <item x="974"/>
        <item x="223"/>
        <item x="1004"/>
        <item x="709"/>
        <item x="685"/>
        <item x="26"/>
        <item x="240"/>
        <item x="486"/>
        <item x="785"/>
        <item x="915"/>
        <item x="70"/>
        <item x="456"/>
        <item x="842"/>
        <item x="977"/>
        <item x="488"/>
        <item x="61"/>
        <item x="889"/>
        <item x="733"/>
        <item x="746"/>
        <item x="748"/>
        <item x="554"/>
        <item x="477"/>
        <item x="636"/>
        <item x="1157"/>
        <item x="808"/>
        <item x="311"/>
        <item x="340"/>
        <item x="507"/>
        <item x="634"/>
        <item x="633"/>
        <item x="1026"/>
        <item x="458"/>
        <item x="999"/>
        <item x="514"/>
        <item x="21"/>
        <item x="438"/>
        <item x="894"/>
        <item x="667"/>
        <item x="881"/>
        <item x="982"/>
        <item x="27"/>
        <item x="211"/>
        <item x="643"/>
        <item x="1144"/>
        <item x="957"/>
        <item x="888"/>
        <item x="9"/>
        <item x="874"/>
        <item x="76"/>
        <item x="1070"/>
        <item x="334"/>
        <item x="16"/>
        <item x="91"/>
        <item x="6"/>
        <item x="7"/>
        <item x="82"/>
        <item x="79"/>
        <item x="117"/>
        <item x="424"/>
        <item x="880"/>
        <item x="188"/>
        <item x="897"/>
        <item x="129"/>
        <item x="852"/>
        <item x="871"/>
        <item x="170"/>
        <item x="8"/>
        <item x="310"/>
        <item x="336"/>
        <item x="994"/>
        <item x="840"/>
        <item x="879"/>
        <item x="302"/>
        <item x="392"/>
        <item x="519"/>
        <item x="775"/>
        <item x="819"/>
        <item x="67"/>
        <item x="891"/>
        <item x="660"/>
        <item x="711"/>
        <item x="4"/>
        <item x="924"/>
        <item x="513"/>
        <item x="702"/>
        <item x="849"/>
        <item x="203"/>
        <item x="490"/>
        <item x="260"/>
        <item x="834"/>
        <item x="543"/>
        <item x="462"/>
        <item x="362"/>
        <item x="674"/>
        <item x="747"/>
        <item x="759"/>
        <item x="557"/>
        <item x="62"/>
        <item x="156"/>
        <item x="65"/>
        <item x="121"/>
        <item x="487"/>
        <item x="896"/>
        <item x="415"/>
        <item x="1017"/>
        <item x="964"/>
        <item x="916"/>
        <item x="281"/>
        <item x="342"/>
        <item x="687"/>
        <item x="686"/>
        <item x="452"/>
        <item x="68"/>
        <item x="341"/>
        <item x="251"/>
        <item x="803"/>
        <item x="975"/>
        <item x="943"/>
        <item x="380"/>
        <item x="918"/>
        <item x="866"/>
        <item x="399"/>
        <item x="482"/>
        <item x="708"/>
        <item x="729"/>
        <item x="805"/>
        <item x="359"/>
        <item x="330"/>
        <item x="331"/>
        <item x="430"/>
        <item x="573"/>
        <item x="358"/>
        <item x="357"/>
        <item x="439"/>
        <item x="140"/>
        <item x="292"/>
        <item x="116"/>
        <item x="806"/>
        <item x="750"/>
        <item x="626"/>
        <item x="754"/>
        <item x="829"/>
        <item x="890"/>
        <item x="950"/>
        <item x="479"/>
        <item x="347"/>
        <item x="239"/>
        <item x="400"/>
        <item x="222"/>
        <item x="435"/>
        <item x="455"/>
        <item x="473"/>
        <item x="906"/>
        <item x="980"/>
        <item x="241"/>
        <item x="572"/>
        <item x="234"/>
        <item x="522"/>
        <item x="75"/>
        <item x="378"/>
        <item x="64"/>
        <item x="429"/>
        <item x="504"/>
        <item x="221"/>
        <item x="252"/>
        <item x="990"/>
        <item x="989"/>
        <item x="919"/>
        <item x="1006"/>
        <item x="440"/>
        <item x="535"/>
        <item x="448"/>
        <item x="199"/>
        <item x="246"/>
        <item x="93"/>
        <item x="837"/>
        <item x="71"/>
        <item x="130"/>
        <item x="900"/>
        <item x="565"/>
        <item x="875"/>
        <item x="929"/>
        <item x="194"/>
        <item x="80"/>
        <item x="882"/>
        <item x="433"/>
        <item x="434"/>
        <item x="758"/>
        <item x="753"/>
        <item x="11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9"/>
  </rowFields>
  <rowItems count="1160">
    <i>
      <x v="919"/>
    </i>
    <i>
      <x v="550"/>
    </i>
    <i>
      <x v="1021"/>
    </i>
    <i>
      <x v="896"/>
    </i>
    <i>
      <x v="410"/>
    </i>
    <i>
      <x v="761"/>
    </i>
    <i>
      <x v="353"/>
    </i>
    <i>
      <x v="434"/>
    </i>
    <i>
      <x v="387"/>
    </i>
    <i>
      <x v="73"/>
    </i>
    <i>
      <x v="408"/>
    </i>
    <i>
      <x v="536"/>
    </i>
    <i>
      <x v="424"/>
    </i>
    <i>
      <x v="1025"/>
    </i>
    <i>
      <x v="396"/>
    </i>
    <i>
      <x v="769"/>
    </i>
    <i>
      <x v="967"/>
    </i>
    <i>
      <x v="918"/>
    </i>
    <i>
      <x v="389"/>
    </i>
    <i>
      <x v="551"/>
    </i>
    <i>
      <x v="1039"/>
    </i>
    <i>
      <x v="1011"/>
    </i>
    <i>
      <x v="768"/>
    </i>
    <i>
      <x v="575"/>
    </i>
    <i>
      <x v="357"/>
    </i>
    <i>
      <x v="568"/>
    </i>
    <i>
      <x/>
    </i>
    <i>
      <x v="968"/>
    </i>
    <i>
      <x v="1099"/>
    </i>
    <i>
      <x v="120"/>
    </i>
    <i>
      <x v="406"/>
    </i>
    <i>
      <x v="1027"/>
    </i>
    <i>
      <x v="641"/>
    </i>
    <i>
      <x v="811"/>
    </i>
    <i>
      <x v="674"/>
    </i>
    <i>
      <x v="492"/>
    </i>
    <i>
      <x v="416"/>
    </i>
    <i>
      <x v="432"/>
    </i>
    <i>
      <x v="1026"/>
    </i>
    <i>
      <x v="700"/>
    </i>
    <i>
      <x v="407"/>
    </i>
    <i>
      <x v="468"/>
    </i>
    <i>
      <x v="544"/>
    </i>
    <i>
      <x v="315"/>
    </i>
    <i>
      <x v="318"/>
    </i>
    <i>
      <x v="237"/>
    </i>
    <i>
      <x v="155"/>
    </i>
    <i>
      <x v="281"/>
    </i>
    <i>
      <x v="268"/>
    </i>
    <i>
      <x v="1069"/>
    </i>
    <i>
      <x v="1050"/>
    </i>
    <i>
      <x v="926"/>
    </i>
    <i>
      <x v="1123"/>
    </i>
    <i>
      <x v="791"/>
    </i>
    <i>
      <x v="638"/>
    </i>
    <i>
      <x v="683"/>
    </i>
    <i>
      <x v="309"/>
    </i>
    <i>
      <x v="461"/>
    </i>
    <i>
      <x v="455"/>
    </i>
    <i>
      <x v="463"/>
    </i>
    <i>
      <x v="320"/>
    </i>
    <i>
      <x v="335"/>
    </i>
    <i>
      <x v="425"/>
    </i>
    <i>
      <x v="197"/>
    </i>
    <i>
      <x v="124"/>
    </i>
    <i>
      <x v="97"/>
    </i>
    <i>
      <x v="17"/>
    </i>
    <i>
      <x v="900"/>
    </i>
    <i>
      <x v="620"/>
    </i>
    <i>
      <x v="611"/>
    </i>
    <i>
      <x v="689"/>
    </i>
    <i>
      <x v="717"/>
    </i>
    <i>
      <x v="490"/>
    </i>
    <i>
      <x v="534"/>
    </i>
    <i>
      <x v="491"/>
    </i>
    <i>
      <x v="388"/>
    </i>
    <i>
      <x v="506"/>
    </i>
    <i>
      <x v="569"/>
    </i>
    <i>
      <x v="77"/>
    </i>
    <i>
      <x v="123"/>
    </i>
    <i>
      <x v="979"/>
    </i>
    <i>
      <x v="1048"/>
    </i>
    <i>
      <x v="1018"/>
    </i>
    <i>
      <x v="583"/>
    </i>
    <i>
      <x v="775"/>
    </i>
    <i>
      <x v="772"/>
    </i>
    <i>
      <x v="850"/>
    </i>
    <i>
      <x v="643"/>
    </i>
    <i>
      <x v="693"/>
    </i>
    <i>
      <x v="617"/>
    </i>
    <i>
      <x v="493"/>
    </i>
    <i>
      <x v="511"/>
    </i>
    <i>
      <x v="333"/>
    </i>
    <i>
      <x v="571"/>
    </i>
    <i>
      <x v="255"/>
    </i>
    <i>
      <x v="223"/>
    </i>
    <i>
      <x v="198"/>
    </i>
    <i>
      <x v="164"/>
    </i>
    <i>
      <x v="1154"/>
    </i>
    <i>
      <x v="884"/>
    </i>
    <i>
      <x v="1097"/>
    </i>
    <i>
      <x v="995"/>
    </i>
    <i>
      <x v="1041"/>
    </i>
    <i>
      <x v="904"/>
    </i>
    <i>
      <x v="1087"/>
    </i>
    <i>
      <x v="907"/>
    </i>
    <i>
      <x v="1020"/>
    </i>
    <i>
      <x v="1096"/>
    </i>
    <i>
      <x v="1102"/>
    </i>
    <i>
      <x v="1098"/>
    </i>
    <i>
      <x v="1124"/>
    </i>
    <i>
      <x v="953"/>
    </i>
    <i>
      <x v="901"/>
    </i>
    <i>
      <x v="1023"/>
    </i>
    <i>
      <x v="1128"/>
    </i>
    <i>
      <x v="1131"/>
    </i>
    <i>
      <x v="885"/>
    </i>
    <i>
      <x v="1031"/>
    </i>
    <i>
      <x v="585"/>
    </i>
    <i>
      <x v="668"/>
    </i>
    <i>
      <x v="604"/>
    </i>
    <i>
      <x v="718"/>
    </i>
    <i>
      <x v="710"/>
    </i>
    <i>
      <x v="723"/>
    </i>
    <i>
      <x v="484"/>
    </i>
    <i>
      <x v="510"/>
    </i>
    <i>
      <x v="364"/>
    </i>
    <i>
      <x v="330"/>
    </i>
    <i>
      <x v="322"/>
    </i>
    <i>
      <x v="572"/>
    </i>
    <i>
      <x v="487"/>
    </i>
    <i>
      <x v="541"/>
    </i>
    <i>
      <x v="507"/>
    </i>
    <i>
      <x v="340"/>
    </i>
    <i>
      <x v="521"/>
    </i>
    <i>
      <x v="459"/>
    </i>
    <i>
      <x v="341"/>
    </i>
    <i>
      <x v="236"/>
    </i>
    <i>
      <x v="66"/>
    </i>
    <i>
      <x v="57"/>
    </i>
    <i>
      <x v="47"/>
    </i>
    <i>
      <x v="233"/>
    </i>
    <i>
      <x v="263"/>
    </i>
    <i>
      <x v="252"/>
    </i>
    <i>
      <x v="177"/>
    </i>
    <i>
      <x v="70"/>
    </i>
    <i>
      <x v="1125"/>
    </i>
    <i>
      <x v="1009"/>
    </i>
    <i>
      <x v="1092"/>
    </i>
    <i>
      <x v="1141"/>
    </i>
    <i>
      <x v="1115"/>
    </i>
    <i>
      <x v="1142"/>
    </i>
    <i>
      <x v="1136"/>
    </i>
    <i>
      <x v="949"/>
    </i>
    <i>
      <x v="873"/>
    </i>
    <i>
      <x v="1032"/>
    </i>
    <i>
      <x v="1109"/>
    </i>
    <i>
      <x v="1033"/>
    </i>
    <i>
      <x v="905"/>
    </i>
    <i>
      <x v="1034"/>
    </i>
    <i>
      <x v="1130"/>
    </i>
    <i>
      <x v="1035"/>
    </i>
    <i>
      <x v="872"/>
    </i>
    <i>
      <x v="1037"/>
    </i>
    <i>
      <x v="991"/>
    </i>
    <i>
      <x v="910"/>
    </i>
    <i>
      <x v="1000"/>
    </i>
    <i>
      <x v="1046"/>
    </i>
    <i>
      <x v="920"/>
    </i>
    <i>
      <x v="954"/>
    </i>
    <i>
      <x v="1113"/>
    </i>
    <i>
      <x v="1049"/>
    </i>
    <i>
      <x v="1118"/>
    </i>
    <i>
      <x v="880"/>
    </i>
    <i>
      <x v="932"/>
    </i>
    <i>
      <x v="1051"/>
    </i>
    <i>
      <x v="1022"/>
    </i>
    <i>
      <x v="1053"/>
    </i>
    <i>
      <x v="945"/>
    </i>
    <i>
      <x v="974"/>
    </i>
    <i>
      <x v="946"/>
    </i>
    <i>
      <x v="1081"/>
    </i>
    <i>
      <x v="1147"/>
    </i>
    <i>
      <x v="1029"/>
    </i>
    <i>
      <x v="1157"/>
    </i>
    <i>
      <x v="593"/>
    </i>
    <i>
      <x v="789"/>
    </i>
    <i>
      <x v="759"/>
    </i>
    <i>
      <x v="615"/>
    </i>
    <i>
      <x v="836"/>
    </i>
    <i>
      <x v="616"/>
    </i>
    <i>
      <x v="722"/>
    </i>
    <i>
      <x v="653"/>
    </i>
    <i>
      <x v="776"/>
    </i>
    <i>
      <x v="656"/>
    </i>
    <i>
      <x v="816"/>
    </i>
    <i>
      <x v="665"/>
    </i>
    <i>
      <x v="846"/>
    </i>
    <i>
      <x v="666"/>
    </i>
    <i>
      <x v="711"/>
    </i>
    <i>
      <x v="667"/>
    </i>
    <i>
      <x v="744"/>
    </i>
    <i>
      <x v="670"/>
    </i>
    <i>
      <x v="774"/>
    </i>
    <i>
      <x v="671"/>
    </i>
    <i>
      <x v="785"/>
    </i>
    <i>
      <x v="675"/>
    </i>
    <i>
      <x v="809"/>
    </i>
    <i>
      <x v="676"/>
    </i>
    <i>
      <x v="817"/>
    </i>
    <i>
      <x v="677"/>
    </i>
    <i>
      <x v="838"/>
    </i>
    <i>
      <x v="678"/>
    </i>
    <i>
      <x v="679"/>
    </i>
    <i>
      <x v="849"/>
    </i>
    <i>
      <x v="378"/>
    </i>
    <i>
      <x v="312"/>
    </i>
    <i>
      <x v="359"/>
    </i>
    <i>
      <x v="554"/>
    </i>
    <i>
      <x v="517"/>
    </i>
    <i>
      <x v="451"/>
    </i>
    <i>
      <x v="409"/>
    </i>
    <i>
      <x v="452"/>
    </i>
    <i>
      <x v="390"/>
    </i>
    <i>
      <x v="454"/>
    </i>
    <i>
      <x v="373"/>
    </i>
    <i>
      <x v="395"/>
    </i>
    <i>
      <x v="520"/>
    </i>
    <i>
      <x v="456"/>
    </i>
    <i>
      <x v="336"/>
    </i>
    <i>
      <x v="458"/>
    </i>
    <i>
      <x v="314"/>
    </i>
    <i>
      <x v="402"/>
    </i>
    <i>
      <x v="361"/>
    </i>
    <i>
      <x v="297"/>
    </i>
    <i>
      <x v="368"/>
    </i>
    <i>
      <x v="462"/>
    </i>
    <i>
      <x v="540"/>
    </i>
    <i>
      <x v="347"/>
    </i>
    <i>
      <x v="516"/>
    </i>
    <i>
      <x v="464"/>
    </i>
    <i>
      <x v="518"/>
    </i>
    <i>
      <x v="465"/>
    </i>
    <i>
      <x v="393"/>
    </i>
    <i>
      <x v="295"/>
    </i>
    <i>
      <x v="305"/>
    </i>
    <i>
      <x v="477"/>
    </i>
    <i>
      <x v="478"/>
    </i>
    <i>
      <x v="543"/>
    </i>
    <i>
      <x v="444"/>
    </i>
    <i>
      <x v="546"/>
    </i>
    <i>
      <x v="447"/>
    </i>
    <i>
      <x v="556"/>
    </i>
    <i>
      <x v="450"/>
    </i>
    <i>
      <x v="573"/>
    </i>
    <i>
      <x v="247"/>
    </i>
    <i>
      <x v="200"/>
    </i>
    <i>
      <x v="196"/>
    </i>
    <i>
      <x v="119"/>
    </i>
    <i>
      <x v="231"/>
    </i>
    <i>
      <x v="9"/>
    </i>
    <i>
      <x v="257"/>
    </i>
    <i>
      <x v="48"/>
    </i>
    <i>
      <x v="23"/>
    </i>
    <i>
      <x v="36"/>
    </i>
    <i>
      <x v="225"/>
    </i>
    <i>
      <x v="11"/>
    </i>
    <i>
      <x v="107"/>
    </i>
    <i>
      <x v="72"/>
    </i>
    <i>
      <x v="67"/>
    </i>
    <i>
      <x v="275"/>
    </i>
    <i>
      <x v="190"/>
    </i>
    <i>
      <x v="21"/>
    </i>
    <i>
      <x v="39"/>
    </i>
    <i>
      <x v="163"/>
    </i>
    <i>
      <x v="199"/>
    </i>
    <i>
      <x v="42"/>
    </i>
    <i>
      <x v="102"/>
    </i>
    <i>
      <x v="167"/>
    </i>
    <i>
      <x v="227"/>
    </i>
    <i>
      <x v="168"/>
    </i>
    <i>
      <x v="103"/>
    </i>
    <i>
      <x v="261"/>
    </i>
    <i>
      <x v="19"/>
    </i>
    <i>
      <x v="81"/>
    </i>
    <i>
      <x v="108"/>
    </i>
    <i>
      <x v="178"/>
    </i>
    <i>
      <x v="256"/>
    </i>
    <i>
      <x v="187"/>
    </i>
    <i>
      <x v="117"/>
    </i>
    <i>
      <x v="189"/>
    </i>
    <i>
      <x v="175"/>
    </i>
    <i>
      <x v="148"/>
    </i>
    <i>
      <x v="277"/>
    </i>
    <i>
      <x v="151"/>
    </i>
    <i>
      <x v="139"/>
    </i>
    <i>
      <x v="1076"/>
    </i>
    <i>
      <x v="1140"/>
    </i>
    <i>
      <x v="1108"/>
    </i>
    <i>
      <x v="950"/>
    </i>
    <i>
      <x v="1060"/>
    </i>
    <i>
      <x v="951"/>
    </i>
    <i>
      <x v="929"/>
    </i>
    <i>
      <x v="952"/>
    </i>
    <i>
      <x v="940"/>
    </i>
    <i>
      <x v="871"/>
    </i>
    <i>
      <x v="1052"/>
    </i>
    <i>
      <x v="897"/>
    </i>
    <i>
      <x v="1068"/>
    </i>
    <i>
      <x v="955"/>
    </i>
    <i>
      <x v="1084"/>
    </i>
    <i>
      <x v="956"/>
    </i>
    <i>
      <x v="1100"/>
    </i>
    <i>
      <x v="957"/>
    </i>
    <i>
      <x v="1116"/>
    </i>
    <i>
      <x v="958"/>
    </i>
    <i>
      <x v="1132"/>
    </i>
    <i>
      <x v="959"/>
    </i>
    <i>
      <x v="1148"/>
    </i>
    <i>
      <x v="960"/>
    </i>
    <i>
      <x v="1056"/>
    </i>
    <i>
      <x v="961"/>
    </i>
    <i>
      <x v="1064"/>
    </i>
    <i>
      <x v="962"/>
    </i>
    <i>
      <x v="1072"/>
    </i>
    <i>
      <x v="963"/>
    </i>
    <i>
      <x v="1080"/>
    </i>
    <i>
      <x v="964"/>
    </i>
    <i>
      <x v="1088"/>
    </i>
    <i>
      <x v="965"/>
    </i>
    <i>
      <x v="930"/>
    </i>
    <i>
      <x v="966"/>
    </i>
    <i>
      <x v="1104"/>
    </i>
    <i>
      <x v="874"/>
    </i>
    <i>
      <x v="1112"/>
    </i>
    <i>
      <x v="898"/>
    </i>
    <i>
      <x v="1120"/>
    </i>
    <i>
      <x v="969"/>
    </i>
    <i>
      <x v="942"/>
    </i>
    <i>
      <x v="970"/>
    </i>
    <i>
      <x v="893"/>
    </i>
    <i>
      <x v="971"/>
    </i>
    <i>
      <x v="1144"/>
    </i>
    <i>
      <x v="972"/>
    </i>
    <i>
      <x v="923"/>
    </i>
    <i>
      <x v="973"/>
    </i>
    <i>
      <x v="1054"/>
    </i>
    <i>
      <x v="899"/>
    </i>
    <i>
      <x v="1058"/>
    </i>
    <i>
      <x v="975"/>
    </i>
    <i>
      <x v="1062"/>
    </i>
    <i>
      <x v="976"/>
    </i>
    <i>
      <x v="1066"/>
    </i>
    <i>
      <x v="977"/>
    </i>
    <i>
      <x v="1070"/>
    </i>
    <i>
      <x v="978"/>
    </i>
    <i>
      <x v="1074"/>
    </i>
    <i>
      <x v="882"/>
    </i>
    <i>
      <x v="1078"/>
    </i>
    <i>
      <x v="980"/>
    </i>
    <i>
      <x v="1082"/>
    </i>
    <i>
      <x v="981"/>
    </i>
    <i>
      <x v="1086"/>
    </i>
    <i>
      <x v="982"/>
    </i>
    <i>
      <x v="1090"/>
    </i>
    <i>
      <x v="983"/>
    </i>
    <i>
      <x v="1094"/>
    </i>
    <i>
      <x v="984"/>
    </i>
    <i>
      <x v="892"/>
    </i>
    <i>
      <x v="985"/>
    </i>
    <i>
      <x v="934"/>
    </i>
    <i>
      <x v="986"/>
    </i>
    <i>
      <x v="1106"/>
    </i>
    <i>
      <x v="987"/>
    </i>
    <i>
      <x v="1110"/>
    </i>
    <i>
      <x v="988"/>
    </i>
    <i>
      <x v="1114"/>
    </i>
    <i>
      <x v="989"/>
    </i>
    <i>
      <x v="938"/>
    </i>
    <i>
      <x v="990"/>
    </i>
    <i>
      <x v="1122"/>
    </i>
    <i>
      <x v="883"/>
    </i>
    <i>
      <x v="1126"/>
    </i>
    <i>
      <x v="992"/>
    </i>
    <i>
      <x v="943"/>
    </i>
    <i>
      <x v="993"/>
    </i>
    <i>
      <x v="1134"/>
    </i>
    <i>
      <x v="994"/>
    </i>
    <i>
      <x v="1138"/>
    </i>
    <i>
      <x v="902"/>
    </i>
    <i>
      <x v="947"/>
    </i>
    <i>
      <x v="996"/>
    </i>
    <i>
      <x v="1146"/>
    </i>
    <i>
      <x v="997"/>
    </i>
    <i>
      <x v="895"/>
    </i>
    <i>
      <x v="998"/>
    </i>
    <i>
      <x v="924"/>
    </i>
    <i>
      <x v="999"/>
    </i>
    <i>
      <x v="925"/>
    </i>
    <i>
      <x v="903"/>
    </i>
    <i>
      <x v="1055"/>
    </i>
    <i>
      <x v="1001"/>
    </i>
    <i>
      <x v="1057"/>
    </i>
    <i>
      <x v="1002"/>
    </i>
    <i>
      <x v="1059"/>
    </i>
    <i>
      <x v="1003"/>
    </i>
    <i>
      <x v="1061"/>
    </i>
    <i>
      <x v="1004"/>
    </i>
    <i>
      <x v="1063"/>
    </i>
    <i>
      <x v="1005"/>
    </i>
    <i>
      <x v="1065"/>
    </i>
    <i>
      <x v="1006"/>
    </i>
    <i>
      <x v="1067"/>
    </i>
    <i>
      <x v="1007"/>
    </i>
    <i>
      <x v="891"/>
    </i>
    <i>
      <x v="1008"/>
    </i>
    <i>
      <x v="1071"/>
    </i>
    <i>
      <x v="879"/>
    </i>
    <i>
      <x v="1073"/>
    </i>
    <i>
      <x v="1010"/>
    </i>
    <i>
      <x v="1075"/>
    </i>
    <i>
      <x v="881"/>
    </i>
    <i>
      <x v="1077"/>
    </i>
    <i>
      <x v="1155"/>
    </i>
    <i>
      <x v="1079"/>
    </i>
    <i>
      <x v="1150"/>
    </i>
    <i>
      <x v="927"/>
    </i>
    <i>
      <x v="1151"/>
    </i>
    <i>
      <x v="1083"/>
    </i>
    <i>
      <x v="1153"/>
    </i>
    <i>
      <x v="1085"/>
    </i>
    <i>
      <x v="1016"/>
    </i>
    <i>
      <x v="928"/>
    </i>
    <i>
      <x v="1017"/>
    </i>
    <i>
      <x v="1089"/>
    </i>
    <i>
      <x v="906"/>
    </i>
    <i>
      <x v="1091"/>
    </i>
    <i>
      <x v="1019"/>
    </i>
    <i>
      <x v="1093"/>
    </i>
    <i>
      <x v="886"/>
    </i>
    <i>
      <x v="1095"/>
    </i>
    <i>
      <x v="875"/>
    </i>
    <i>
      <x v="931"/>
    </i>
    <i>
      <x v="908"/>
    </i>
    <i>
      <x v="933"/>
    </i>
    <i>
      <x v="909"/>
    </i>
    <i>
      <x v="1101"/>
    </i>
    <i>
      <x v="1024"/>
    </i>
    <i>
      <x v="1103"/>
    </i>
    <i>
      <x v="876"/>
    </i>
    <i>
      <x v="1105"/>
    </i>
    <i>
      <x v="887"/>
    </i>
    <i>
      <x v="1107"/>
    </i>
    <i>
      <x v="911"/>
    </i>
    <i>
      <x v="935"/>
    </i>
    <i>
      <x v="1028"/>
    </i>
    <i>
      <x v="1111"/>
    </i>
    <i>
      <x v="912"/>
    </i>
    <i>
      <x v="936"/>
    </i>
    <i>
      <x v="1030"/>
    </i>
    <i>
      <x v="937"/>
    </i>
    <i>
      <x v="913"/>
    </i>
    <i>
      <x v="1117"/>
    </i>
    <i>
      <x v="914"/>
    </i>
    <i>
      <x v="1119"/>
    </i>
    <i>
      <x v="915"/>
    </i>
    <i>
      <x v="1121"/>
    </i>
    <i>
      <x v="916"/>
    </i>
    <i>
      <x v="939"/>
    </i>
    <i>
      <x v="917"/>
    </i>
    <i>
      <x v="941"/>
    </i>
    <i>
      <x v="1036"/>
    </i>
    <i>
      <x v="1127"/>
    </i>
    <i>
      <x v="888"/>
    </i>
    <i>
      <x v="1129"/>
    </i>
    <i>
      <x v="1038"/>
    </i>
    <i>
      <x v="944"/>
    </i>
    <i>
      <x v="877"/>
    </i>
    <i>
      <x v="1133"/>
    </i>
    <i>
      <x v="1040"/>
    </i>
    <i>
      <x v="1135"/>
    </i>
    <i>
      <x v="889"/>
    </i>
    <i>
      <x v="1137"/>
    </i>
    <i>
      <x v="1042"/>
    </i>
    <i>
      <x v="1139"/>
    </i>
    <i>
      <x v="1043"/>
    </i>
    <i>
      <x v="894"/>
    </i>
    <i>
      <x v="1044"/>
    </i>
    <i>
      <x v="1143"/>
    </i>
    <i>
      <x v="1045"/>
    </i>
    <i>
      <x v="1145"/>
    </i>
    <i>
      <x v="890"/>
    </i>
    <i>
      <x v="948"/>
    </i>
    <i>
      <x v="1047"/>
    </i>
    <i>
      <x v="1149"/>
    </i>
    <i>
      <x v="921"/>
    </i>
    <i>
      <x v="922"/>
    </i>
    <i>
      <x v="1152"/>
    </i>
    <i>
      <x v="870"/>
    </i>
    <i>
      <x v="878"/>
    </i>
    <i>
      <x v="1015"/>
    </i>
    <i>
      <x v="1156"/>
    </i>
    <i>
      <x v="1012"/>
    </i>
    <i>
      <x v="1013"/>
    </i>
    <i>
      <x v="1014"/>
    </i>
    <i>
      <x v="764"/>
    </i>
    <i>
      <x v="828"/>
    </i>
    <i>
      <x v="796"/>
    </i>
    <i>
      <x v="587"/>
    </i>
    <i>
      <x v="748"/>
    </i>
    <i>
      <x v="639"/>
    </i>
    <i>
      <x v="780"/>
    </i>
    <i>
      <x v="640"/>
    </i>
    <i>
      <x v="812"/>
    </i>
    <i>
      <x v="588"/>
    </i>
    <i>
      <x v="844"/>
    </i>
    <i>
      <x v="642"/>
    </i>
    <i>
      <x v="756"/>
    </i>
    <i>
      <x v="589"/>
    </i>
    <i>
      <x v="602"/>
    </i>
    <i>
      <x v="644"/>
    </i>
    <i>
      <x v="788"/>
    </i>
    <i>
      <x v="645"/>
    </i>
    <i>
      <x v="804"/>
    </i>
    <i>
      <x v="646"/>
    </i>
    <i>
      <x v="820"/>
    </i>
    <i>
      <x v="647"/>
    </i>
    <i>
      <x v="634"/>
    </i>
    <i>
      <x v="648"/>
    </i>
    <i>
      <x v="625"/>
    </i>
    <i>
      <x v="649"/>
    </i>
    <i>
      <x v="752"/>
    </i>
    <i>
      <x v="650"/>
    </i>
    <i>
      <x v="760"/>
    </i>
    <i>
      <x v="651"/>
    </i>
    <i>
      <x v="600"/>
    </i>
    <i>
      <x v="652"/>
    </i>
    <i>
      <x v="628"/>
    </i>
    <i>
      <x v="610"/>
    </i>
    <i>
      <x v="784"/>
    </i>
    <i>
      <x v="654"/>
    </i>
    <i>
      <x v="792"/>
    </i>
    <i>
      <x v="655"/>
    </i>
    <i>
      <x v="800"/>
    </i>
    <i>
      <x v="584"/>
    </i>
    <i>
      <x v="808"/>
    </i>
    <i>
      <x v="657"/>
    </i>
    <i>
      <x v="632"/>
    </i>
    <i>
      <x v="658"/>
    </i>
    <i>
      <x v="824"/>
    </i>
    <i>
      <x v="659"/>
    </i>
    <i>
      <x v="832"/>
    </i>
    <i>
      <x v="660"/>
    </i>
    <i>
      <x v="840"/>
    </i>
    <i>
      <x v="661"/>
    </i>
    <i>
      <x v="637"/>
    </i>
    <i>
      <x v="662"/>
    </i>
    <i>
      <x v="746"/>
    </i>
    <i>
      <x v="663"/>
    </i>
    <i>
      <x v="750"/>
    </i>
    <i>
      <x v="664"/>
    </i>
    <i>
      <x v="754"/>
    </i>
    <i>
      <x v="612"/>
    </i>
    <i>
      <x v="758"/>
    </i>
    <i>
      <x v="613"/>
    </i>
    <i>
      <x v="762"/>
    </i>
    <i>
      <x v="614"/>
    </i>
    <i>
      <x v="766"/>
    </i>
    <i>
      <x v="590"/>
    </i>
    <i>
      <x v="770"/>
    </i>
    <i>
      <x v="669"/>
    </i>
    <i>
      <x v="627"/>
    </i>
    <i>
      <x v="608"/>
    </i>
    <i>
      <x v="778"/>
    </i>
    <i>
      <x v="609"/>
    </i>
    <i>
      <x v="782"/>
    </i>
    <i>
      <x v="672"/>
    </i>
    <i>
      <x v="786"/>
    </i>
    <i>
      <x v="673"/>
    </i>
    <i>
      <x v="790"/>
    </i>
    <i>
      <x v="591"/>
    </i>
    <i>
      <x v="794"/>
    </i>
    <i>
      <x v="582"/>
    </i>
    <i>
      <x v="798"/>
    </i>
    <i>
      <x v="618"/>
    </i>
    <i>
      <x v="802"/>
    </i>
    <i>
      <x v="619"/>
    </i>
    <i>
      <x v="806"/>
    </i>
    <i>
      <x v="586"/>
    </i>
    <i>
      <x v="810"/>
    </i>
    <i>
      <x v="621"/>
    </i>
    <i>
      <x v="814"/>
    </i>
    <i>
      <x v="680"/>
    </i>
    <i>
      <x v="818"/>
    </i>
    <i>
      <x v="681"/>
    </i>
    <i>
      <x v="822"/>
    </i>
    <i>
      <x v="682"/>
    </i>
    <i>
      <x v="826"/>
    </i>
    <i>
      <x v="592"/>
    </i>
    <i>
      <x v="830"/>
    </i>
    <i>
      <x v="684"/>
    </i>
    <i>
      <x v="834"/>
    </i>
    <i>
      <x v="685"/>
    </i>
    <i>
      <x v="635"/>
    </i>
    <i>
      <x v="686"/>
    </i>
    <i>
      <x v="842"/>
    </i>
    <i>
      <x v="687"/>
    </i>
    <i>
      <x v="636"/>
    </i>
    <i>
      <x v="688"/>
    </i>
    <i>
      <x v="743"/>
    </i>
    <i>
      <x v="622"/>
    </i>
    <i>
      <x v="745"/>
    </i>
    <i>
      <x v="690"/>
    </i>
    <i>
      <x v="747"/>
    </i>
    <i>
      <x v="691"/>
    </i>
    <i>
      <x v="749"/>
    </i>
    <i>
      <x v="692"/>
    </i>
    <i>
      <x v="751"/>
    </i>
    <i>
      <x v="594"/>
    </i>
    <i>
      <x v="753"/>
    </i>
    <i>
      <x v="694"/>
    </i>
    <i>
      <x v="755"/>
    </i>
    <i>
      <x v="695"/>
    </i>
    <i>
      <x v="757"/>
    </i>
    <i>
      <x v="696"/>
    </i>
    <i>
      <x v="626"/>
    </i>
    <i>
      <x v="697"/>
    </i>
    <i>
      <x v="599"/>
    </i>
    <i>
      <x v="698"/>
    </i>
    <i>
      <x v="763"/>
    </i>
    <i>
      <x v="699"/>
    </i>
    <i>
      <x v="765"/>
    </i>
    <i>
      <x v="595"/>
    </i>
    <i>
      <x v="767"/>
    </i>
    <i>
      <x v="701"/>
    </i>
    <i>
      <x v="601"/>
    </i>
    <i>
      <x v="702"/>
    </i>
    <i>
      <x v="771"/>
    </i>
    <i>
      <x v="703"/>
    </i>
    <i>
      <x v="773"/>
    </i>
    <i>
      <x v="704"/>
    </i>
    <i>
      <x v="603"/>
    </i>
    <i>
      <x v="705"/>
    </i>
    <i>
      <x v="777"/>
    </i>
    <i>
      <x v="706"/>
    </i>
    <i>
      <x v="779"/>
    </i>
    <i>
      <x v="707"/>
    </i>
    <i>
      <x v="781"/>
    </i>
    <i>
      <x v="708"/>
    </i>
    <i>
      <x v="783"/>
    </i>
    <i>
      <x v="709"/>
    </i>
    <i>
      <x v="629"/>
    </i>
    <i>
      <x v="596"/>
    </i>
    <i>
      <x v="787"/>
    </i>
    <i>
      <x v="623"/>
    </i>
    <i>
      <x v="630"/>
    </i>
    <i>
      <x v="712"/>
    </i>
    <i>
      <x v="581"/>
    </i>
    <i>
      <x v="713"/>
    </i>
    <i>
      <x v="793"/>
    </i>
    <i>
      <x v="714"/>
    </i>
    <i>
      <x v="795"/>
    </i>
    <i>
      <x v="715"/>
    </i>
    <i>
      <x v="797"/>
    </i>
    <i>
      <x v="716"/>
    </i>
    <i>
      <x v="799"/>
    </i>
    <i>
      <x v="597"/>
    </i>
    <i>
      <x v="801"/>
    </i>
    <i>
      <x v="598"/>
    </i>
    <i>
      <x v="803"/>
    </i>
    <i>
      <x v="719"/>
    </i>
    <i>
      <x v="805"/>
    </i>
    <i>
      <x v="720"/>
    </i>
    <i>
      <x v="807"/>
    </i>
    <i>
      <x v="721"/>
    </i>
    <i>
      <x v="631"/>
    </i>
    <i>
      <x v="624"/>
    </i>
    <i>
      <x v="605"/>
    </i>
    <i>
      <x v="868"/>
    </i>
    <i>
      <x v="813"/>
    </i>
    <i>
      <x v="869"/>
    </i>
    <i>
      <x v="815"/>
    </i>
    <i>
      <x v="725"/>
    </i>
    <i>
      <x v="633"/>
    </i>
    <i>
      <x v="726"/>
    </i>
    <i>
      <x v="819"/>
    </i>
    <i>
      <x v="848"/>
    </i>
    <i>
      <x v="821"/>
    </i>
    <i>
      <x v="606"/>
    </i>
    <i>
      <x v="823"/>
    </i>
    <i>
      <x v="852"/>
    </i>
    <i>
      <x v="825"/>
    </i>
    <i>
      <x v="854"/>
    </i>
    <i>
      <x v="827"/>
    </i>
    <i>
      <x v="856"/>
    </i>
    <i>
      <x v="829"/>
    </i>
    <i>
      <x v="858"/>
    </i>
    <i>
      <x v="831"/>
    </i>
    <i>
      <x v="860"/>
    </i>
    <i>
      <x v="833"/>
    </i>
    <i>
      <x v="862"/>
    </i>
    <i>
      <x v="835"/>
    </i>
    <i>
      <x v="864"/>
    </i>
    <i>
      <x v="837"/>
    </i>
    <i>
      <x v="866"/>
    </i>
    <i>
      <x v="839"/>
    </i>
    <i>
      <x v="607"/>
    </i>
    <i>
      <x v="841"/>
    </i>
    <i>
      <x v="738"/>
    </i>
    <i>
      <x v="843"/>
    </i>
    <i>
      <x v="739"/>
    </i>
    <i>
      <x v="845"/>
    </i>
    <i>
      <x v="740"/>
    </i>
    <i>
      <x v="847"/>
    </i>
    <i>
      <x v="741"/>
    </i>
    <i>
      <x v="742"/>
    </i>
    <i>
      <x v="727"/>
    </i>
    <i>
      <x v="851"/>
    </i>
    <i>
      <x v="728"/>
    </i>
    <i>
      <x v="853"/>
    </i>
    <i>
      <x v="729"/>
    </i>
    <i>
      <x v="855"/>
    </i>
    <i>
      <x v="730"/>
    </i>
    <i>
      <x v="857"/>
    </i>
    <i>
      <x v="731"/>
    </i>
    <i>
      <x v="859"/>
    </i>
    <i>
      <x v="732"/>
    </i>
    <i>
      <x v="861"/>
    </i>
    <i>
      <x v="733"/>
    </i>
    <i>
      <x v="863"/>
    </i>
    <i>
      <x v="734"/>
    </i>
    <i>
      <x v="865"/>
    </i>
    <i>
      <x v="735"/>
    </i>
    <i>
      <x v="867"/>
    </i>
    <i>
      <x v="736"/>
    </i>
    <i>
      <x v="737"/>
    </i>
    <i>
      <x v="580"/>
    </i>
    <i>
      <x v="724"/>
    </i>
    <i>
      <x v="367"/>
    </i>
    <i>
      <x v="324"/>
    </i>
    <i>
      <x v="542"/>
    </i>
    <i>
      <x v="384"/>
    </i>
    <i>
      <x v="494"/>
    </i>
    <i>
      <x v="385"/>
    </i>
    <i>
      <x v="526"/>
    </i>
    <i>
      <x v="386"/>
    </i>
    <i>
      <x v="558"/>
    </i>
    <i>
      <x v="296"/>
    </i>
    <i>
      <x v="486"/>
    </i>
    <i>
      <x v="316"/>
    </i>
    <i>
      <x v="502"/>
    </i>
    <i>
      <x v="331"/>
    </i>
    <i>
      <x v="371"/>
    </i>
    <i>
      <x v="332"/>
    </i>
    <i>
      <x v="374"/>
    </i>
    <i>
      <x v="391"/>
    </i>
    <i>
      <x v="293"/>
    </i>
    <i>
      <x v="392"/>
    </i>
    <i>
      <x v="474"/>
    </i>
    <i>
      <x v="317"/>
    </i>
    <i>
      <x v="482"/>
    </i>
    <i>
      <x v="394"/>
    </i>
    <i>
      <x v="362"/>
    </i>
    <i>
      <x v="334"/>
    </i>
    <i>
      <x v="498"/>
    </i>
    <i>
      <x v="298"/>
    </i>
    <i>
      <x v="365"/>
    </i>
    <i>
      <x v="397"/>
    </i>
    <i>
      <x v="514"/>
    </i>
    <i>
      <x v="398"/>
    </i>
    <i>
      <x v="522"/>
    </i>
    <i>
      <x v="399"/>
    </i>
    <i>
      <x v="530"/>
    </i>
    <i>
      <x v="400"/>
    </i>
    <i>
      <x v="538"/>
    </i>
    <i>
      <x v="401"/>
    </i>
    <i>
      <x v="380"/>
    </i>
    <i>
      <x v="313"/>
    </i>
    <i>
      <x v="381"/>
    </i>
    <i>
      <x v="403"/>
    </i>
    <i>
      <x v="472"/>
    </i>
    <i>
      <x v="404"/>
    </i>
    <i>
      <x v="476"/>
    </i>
    <i>
      <x v="405"/>
    </i>
    <i>
      <x v="480"/>
    </i>
    <i>
      <x v="299"/>
    </i>
    <i>
      <x v="360"/>
    </i>
    <i>
      <x v="319"/>
    </i>
    <i>
      <x v="488"/>
    </i>
    <i>
      <x v="300"/>
    </i>
    <i>
      <x v="304"/>
    </i>
    <i>
      <x v="337"/>
    </i>
    <i>
      <x v="496"/>
    </i>
    <i>
      <x v="292"/>
    </i>
    <i>
      <x v="500"/>
    </i>
    <i>
      <x v="411"/>
    </i>
    <i>
      <x v="504"/>
    </i>
    <i>
      <x v="412"/>
    </i>
    <i>
      <x v="508"/>
    </i>
    <i>
      <x v="413"/>
    </i>
    <i>
      <x v="512"/>
    </i>
    <i>
      <x v="414"/>
    </i>
    <i>
      <x v="369"/>
    </i>
    <i>
      <x v="415"/>
    </i>
    <i>
      <x v="372"/>
    </i>
    <i>
      <x v="301"/>
    </i>
    <i>
      <x v="524"/>
    </i>
    <i>
      <x v="417"/>
    </i>
    <i>
      <x v="528"/>
    </i>
    <i>
      <x v="418"/>
    </i>
    <i>
      <x v="532"/>
    </i>
    <i>
      <x v="419"/>
    </i>
    <i>
      <x v="375"/>
    </i>
    <i>
      <x v="420"/>
    </i>
    <i>
      <x v="376"/>
    </i>
    <i>
      <x v="421"/>
    </i>
    <i>
      <x v="379"/>
    </i>
    <i>
      <x v="422"/>
    </i>
    <i>
      <x v="548"/>
    </i>
    <i>
      <x v="423"/>
    </i>
    <i>
      <x v="552"/>
    </i>
    <i>
      <x v="302"/>
    </i>
    <i>
      <x v="382"/>
    </i>
    <i>
      <x v="338"/>
    </i>
    <i>
      <x v="383"/>
    </i>
    <i>
      <x v="426"/>
    </i>
    <i>
      <x v="473"/>
    </i>
    <i>
      <x v="427"/>
    </i>
    <i>
      <x v="475"/>
    </i>
    <i>
      <x v="428"/>
    </i>
    <i>
      <x v="358"/>
    </i>
    <i>
      <x v="429"/>
    </i>
    <i>
      <x v="479"/>
    </i>
    <i>
      <x v="430"/>
    </i>
    <i>
      <x v="481"/>
    </i>
    <i>
      <x v="431"/>
    </i>
    <i>
      <x v="483"/>
    </i>
    <i>
      <x v="339"/>
    </i>
    <i>
      <x v="485"/>
    </i>
    <i>
      <x v="560"/>
    </i>
    <i>
      <x v="325"/>
    </i>
    <i>
      <x v="561"/>
    </i>
    <i>
      <x v="489"/>
    </i>
    <i>
      <x v="563"/>
    </i>
    <i>
      <x v="363"/>
    </i>
    <i>
      <x v="565"/>
    </i>
    <i>
      <x v="326"/>
    </i>
    <i>
      <x v="567"/>
    </i>
    <i>
      <x v="495"/>
    </i>
    <i>
      <x v="311"/>
    </i>
    <i>
      <x v="497"/>
    </i>
    <i>
      <x v="321"/>
    </i>
    <i>
      <x v="499"/>
    </i>
    <i>
      <x v="440"/>
    </i>
    <i>
      <x v="501"/>
    </i>
    <i>
      <x v="441"/>
    </i>
    <i>
      <x v="503"/>
    </i>
    <i>
      <x v="442"/>
    </i>
    <i>
      <x v="505"/>
    </i>
    <i>
      <x v="443"/>
    </i>
    <i>
      <x v="366"/>
    </i>
    <i>
      <x v="342"/>
    </i>
    <i>
      <x v="509"/>
    </i>
    <i>
      <x v="445"/>
    </i>
    <i>
      <x v="327"/>
    </i>
    <i>
      <x v="446"/>
    </i>
    <i>
      <x v="513"/>
    </i>
    <i>
      <x v="343"/>
    </i>
    <i>
      <x v="515"/>
    </i>
    <i>
      <x v="448"/>
    </i>
    <i>
      <x v="370"/>
    </i>
    <i>
      <x v="449"/>
    </i>
    <i>
      <x v="519"/>
    </i>
    <i>
      <x v="344"/>
    </i>
    <i>
      <x v="328"/>
    </i>
    <i>
      <x v="345"/>
    </i>
    <i>
      <x v="523"/>
    </i>
    <i>
      <x v="346"/>
    </i>
    <i>
      <x v="525"/>
    </i>
    <i>
      <x v="453"/>
    </i>
    <i>
      <x v="527"/>
    </i>
    <i>
      <x v="310"/>
    </i>
    <i>
      <x v="529"/>
    </i>
    <i>
      <x v="348"/>
    </i>
    <i>
      <x v="531"/>
    </i>
    <i>
      <x v="349"/>
    </i>
    <i>
      <x v="533"/>
    </i>
    <i>
      <x v="457"/>
    </i>
    <i>
      <x v="535"/>
    </i>
    <i>
      <x v="350"/>
    </i>
    <i>
      <x v="537"/>
    </i>
    <i>
      <x v="351"/>
    </i>
    <i>
      <x v="539"/>
    </i>
    <i>
      <x v="460"/>
    </i>
    <i>
      <x v="377"/>
    </i>
    <i>
      <x v="352"/>
    </i>
    <i>
      <x v="329"/>
    </i>
    <i>
      <x v="291"/>
    </i>
    <i>
      <x v="545"/>
    </i>
    <i>
      <x v="354"/>
    </i>
    <i>
      <x v="547"/>
    </i>
    <i>
      <x v="355"/>
    </i>
    <i>
      <x v="549"/>
    </i>
    <i>
      <x v="356"/>
    </i>
    <i>
      <x v="306"/>
    </i>
    <i>
      <x v="466"/>
    </i>
    <i>
      <x v="553"/>
    </i>
    <i>
      <x v="467"/>
    </i>
    <i>
      <x v="555"/>
    </i>
    <i>
      <x v="323"/>
    </i>
    <i>
      <x v="557"/>
    </i>
    <i>
      <x v="469"/>
    </i>
    <i>
      <x v="559"/>
    </i>
    <i>
      <x v="470"/>
    </i>
    <i>
      <x v="471"/>
    </i>
    <i>
      <x v="562"/>
    </i>
    <i>
      <x v="303"/>
    </i>
    <i>
      <x v="564"/>
    </i>
    <i>
      <x v="577"/>
    </i>
    <i>
      <x v="566"/>
    </i>
    <i>
      <x v="579"/>
    </i>
    <i>
      <x v="307"/>
    </i>
    <i>
      <x v="437"/>
    </i>
    <i>
      <x v="570"/>
    </i>
    <i>
      <x v="438"/>
    </i>
    <i>
      <x v="308"/>
    </i>
    <i>
      <x v="439"/>
    </i>
    <i>
      <x v="574"/>
    </i>
    <i>
      <x v="433"/>
    </i>
    <i>
      <x v="576"/>
    </i>
    <i>
      <x v="290"/>
    </i>
    <i>
      <x v="578"/>
    </i>
    <i>
      <x v="435"/>
    </i>
    <i>
      <x v="294"/>
    </i>
    <i>
      <x v="436"/>
    </i>
    <i>
      <x v="194"/>
    </i>
    <i>
      <x v="258"/>
    </i>
    <i>
      <x v="226"/>
    </i>
    <i>
      <x v="68"/>
    </i>
    <i>
      <x v="41"/>
    </i>
    <i>
      <x v="69"/>
    </i>
    <i>
      <x v="210"/>
    </i>
    <i>
      <x v="5"/>
    </i>
    <i>
      <x v="242"/>
    </i>
    <i>
      <x v="71"/>
    </i>
    <i>
      <x v="274"/>
    </i>
    <i>
      <x v="18"/>
    </i>
    <i>
      <x v="186"/>
    </i>
    <i>
      <x v="1"/>
    </i>
    <i>
      <x v="202"/>
    </i>
    <i>
      <x v="74"/>
    </i>
    <i>
      <x v="218"/>
    </i>
    <i>
      <x v="75"/>
    </i>
    <i>
      <x v="234"/>
    </i>
    <i>
      <x v="76"/>
    </i>
    <i>
      <x v="250"/>
    </i>
    <i>
      <x v="6"/>
    </i>
    <i>
      <x v="266"/>
    </i>
    <i>
      <x v="78"/>
    </i>
    <i>
      <x v="174"/>
    </i>
    <i>
      <x v="79"/>
    </i>
    <i>
      <x v="182"/>
    </i>
    <i>
      <x v="80"/>
    </i>
    <i>
      <x v="44"/>
    </i>
    <i>
      <x v="20"/>
    </i>
    <i>
      <x v="12"/>
    </i>
    <i>
      <x v="82"/>
    </i>
    <i>
      <x v="206"/>
    </i>
    <i>
      <x v="83"/>
    </i>
    <i>
      <x v="214"/>
    </i>
    <i>
      <x v="84"/>
    </i>
    <i>
      <x v="222"/>
    </i>
    <i>
      <x v="85"/>
    </i>
    <i>
      <x v="230"/>
    </i>
    <i>
      <x v="86"/>
    </i>
    <i>
      <x v="238"/>
    </i>
    <i>
      <x v="87"/>
    </i>
    <i>
      <x v="246"/>
    </i>
    <i>
      <x v="88"/>
    </i>
    <i>
      <x v="254"/>
    </i>
    <i>
      <x v="89"/>
    </i>
    <i>
      <x v="262"/>
    </i>
    <i>
      <x v="90"/>
    </i>
    <i>
      <x v="270"/>
    </i>
    <i>
      <x v="91"/>
    </i>
    <i>
      <x v="16"/>
    </i>
    <i>
      <x v="92"/>
    </i>
    <i>
      <x v="176"/>
    </i>
    <i>
      <x v="93"/>
    </i>
    <i>
      <x v="180"/>
    </i>
    <i>
      <x v="94"/>
    </i>
    <i>
      <x v="184"/>
    </i>
    <i>
      <x v="95"/>
    </i>
    <i>
      <x v="188"/>
    </i>
    <i>
      <x v="96"/>
    </i>
    <i>
      <x v="192"/>
    </i>
    <i>
      <x v="7"/>
    </i>
    <i>
      <x v="45"/>
    </i>
    <i>
      <x v="98"/>
    </i>
    <i>
      <x v="49"/>
    </i>
    <i>
      <x v="99"/>
    </i>
    <i>
      <x v="204"/>
    </i>
    <i>
      <x v="100"/>
    </i>
    <i>
      <x v="208"/>
    </i>
    <i>
      <x v="101"/>
    </i>
    <i>
      <x v="212"/>
    </i>
    <i>
      <x v="22"/>
    </i>
    <i>
      <x v="216"/>
    </i>
    <i>
      <x v="8"/>
    </i>
    <i>
      <x v="220"/>
    </i>
    <i>
      <x v="104"/>
    </i>
    <i>
      <x v="224"/>
    </i>
    <i>
      <x v="105"/>
    </i>
    <i>
      <x v="228"/>
    </i>
    <i>
      <x v="106"/>
    </i>
    <i>
      <x v="232"/>
    </i>
    <i>
      <x v="24"/>
    </i>
    <i>
      <x v="55"/>
    </i>
    <i>
      <x v="25"/>
    </i>
    <i>
      <x v="240"/>
    </i>
    <i>
      <x v="109"/>
    </i>
    <i>
      <x v="244"/>
    </i>
    <i>
      <x v="110"/>
    </i>
    <i>
      <x v="248"/>
    </i>
    <i>
      <x v="111"/>
    </i>
    <i>
      <x v="58"/>
    </i>
    <i>
      <x v="112"/>
    </i>
    <i>
      <x v="60"/>
    </i>
    <i>
      <x v="113"/>
    </i>
    <i>
      <x v="260"/>
    </i>
    <i>
      <x v="114"/>
    </i>
    <i>
      <x v="264"/>
    </i>
    <i>
      <x v="115"/>
    </i>
    <i>
      <x v="64"/>
    </i>
    <i>
      <x v="116"/>
    </i>
    <i>
      <x v="272"/>
    </i>
    <i>
      <x v="26"/>
    </i>
    <i>
      <x v="276"/>
    </i>
    <i>
      <x v="118"/>
    </i>
    <i>
      <x v="173"/>
    </i>
    <i>
      <x v="27"/>
    </i>
    <i>
      <x v="10"/>
    </i>
    <i>
      <x v="28"/>
    </i>
    <i>
      <x v="40"/>
    </i>
    <i>
      <x v="121"/>
    </i>
    <i>
      <x v="179"/>
    </i>
    <i>
      <x v="122"/>
    </i>
    <i>
      <x v="181"/>
    </i>
    <i>
      <x v="29"/>
    </i>
    <i>
      <x v="183"/>
    </i>
    <i>
      <x v="30"/>
    </i>
    <i>
      <x v="185"/>
    </i>
    <i>
      <x v="125"/>
    </i>
    <i>
      <x v="4"/>
    </i>
    <i>
      <x v="126"/>
    </i>
    <i>
      <x v="43"/>
    </i>
    <i>
      <x v="127"/>
    </i>
    <i>
      <x v="191"/>
    </i>
    <i>
      <x v="128"/>
    </i>
    <i>
      <x v="193"/>
    </i>
    <i>
      <x v="129"/>
    </i>
    <i>
      <x v="195"/>
    </i>
    <i>
      <x v="130"/>
    </i>
    <i>
      <x v="46"/>
    </i>
    <i>
      <x v="131"/>
    </i>
    <i>
      <x v="13"/>
    </i>
    <i>
      <x v="132"/>
    </i>
    <i>
      <x v="201"/>
    </i>
    <i>
      <x v="133"/>
    </i>
    <i>
      <x v="203"/>
    </i>
    <i>
      <x v="134"/>
    </i>
    <i>
      <x v="205"/>
    </i>
    <i>
      <x v="135"/>
    </i>
    <i>
      <x v="207"/>
    </i>
    <i>
      <x v="136"/>
    </i>
    <i>
      <x v="209"/>
    </i>
    <i>
      <x v="137"/>
    </i>
    <i>
      <x v="211"/>
    </i>
    <i>
      <x v="138"/>
    </i>
    <i>
      <x v="213"/>
    </i>
    <i>
      <x v="278"/>
    </i>
    <i>
      <x v="215"/>
    </i>
    <i>
      <x v="279"/>
    </i>
    <i>
      <x v="217"/>
    </i>
    <i>
      <x v="31"/>
    </i>
    <i>
      <x v="219"/>
    </i>
    <i>
      <x v="283"/>
    </i>
    <i>
      <x v="221"/>
    </i>
    <i>
      <x v="285"/>
    </i>
    <i>
      <x v="50"/>
    </i>
    <i>
      <x v="287"/>
    </i>
    <i>
      <x v="51"/>
    </i>
    <i>
      <x v="2"/>
    </i>
    <i>
      <x v="52"/>
    </i>
    <i>
      <x v="146"/>
    </i>
    <i>
      <x v="229"/>
    </i>
    <i>
      <x v="147"/>
    </i>
    <i>
      <x v="53"/>
    </i>
    <i>
      <x v="32"/>
    </i>
    <i>
      <x v="54"/>
    </i>
    <i>
      <x v="149"/>
    </i>
    <i>
      <x v="235"/>
    </i>
    <i>
      <x v="150"/>
    </i>
    <i>
      <x v="56"/>
    </i>
    <i>
      <x v="33"/>
    </i>
    <i>
      <x v="239"/>
    </i>
    <i>
      <x v="152"/>
    </i>
    <i>
      <x v="241"/>
    </i>
    <i>
      <x v="153"/>
    </i>
    <i>
      <x v="243"/>
    </i>
    <i>
      <x v="154"/>
    </i>
    <i>
      <x v="245"/>
    </i>
    <i>
      <x v="34"/>
    </i>
    <i>
      <x v="14"/>
    </i>
    <i>
      <x v="156"/>
    </i>
    <i>
      <x v="249"/>
    </i>
    <i>
      <x v="157"/>
    </i>
    <i>
      <x v="251"/>
    </i>
    <i>
      <x v="158"/>
    </i>
    <i>
      <x v="253"/>
    </i>
    <i>
      <x v="159"/>
    </i>
    <i>
      <x v="59"/>
    </i>
    <i>
      <x v="160"/>
    </i>
    <i>
      <x v="61"/>
    </i>
    <i>
      <x v="161"/>
    </i>
    <i>
      <x v="259"/>
    </i>
    <i>
      <x v="162"/>
    </i>
    <i>
      <x v="62"/>
    </i>
    <i>
      <x v="35"/>
    </i>
    <i>
      <x v="63"/>
    </i>
    <i>
      <x v="3"/>
    </i>
    <i>
      <x v="265"/>
    </i>
    <i>
      <x v="165"/>
    </i>
    <i>
      <x v="267"/>
    </i>
    <i>
      <x v="166"/>
    </i>
    <i>
      <x v="269"/>
    </i>
    <i>
      <x v="37"/>
    </i>
    <i>
      <x v="271"/>
    </i>
    <i>
      <x v="38"/>
    </i>
    <i>
      <x v="273"/>
    </i>
    <i>
      <x v="169"/>
    </i>
    <i>
      <x v="65"/>
    </i>
    <i>
      <x v="170"/>
    </i>
    <i>
      <x v="15"/>
    </i>
    <i>
      <x v="171"/>
    </i>
    <i>
      <x v="172"/>
    </i>
    <i>
      <x v="280"/>
    </i>
    <i>
      <x v="140"/>
    </i>
    <i>
      <x v="282"/>
    </i>
    <i>
      <x v="141"/>
    </i>
    <i>
      <x v="284"/>
    </i>
    <i>
      <x v="142"/>
    </i>
    <i>
      <x v="286"/>
    </i>
    <i>
      <x v="143"/>
    </i>
    <i>
      <x v="288"/>
    </i>
    <i>
      <x v="289"/>
    </i>
    <i>
      <x v="145"/>
    </i>
    <i>
      <x v="144"/>
    </i>
    <i>
      <x v="1158"/>
    </i>
    <i t="grand">
      <x/>
    </i>
  </rowItems>
  <colFields count="1">
    <field x="3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ספירה של מסמך רכש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טבלה2" displayName="טבלה2" ref="A1:AN178" totalsRowShown="0">
  <autoFilter ref="A1:AN178"/>
  <tableColumns count="40">
    <tableColumn id="1" name="ארגון רכש"/>
    <tableColumn id="2" name="קבוצת רכש"/>
    <tableColumn id="3" name="מסמך רכש"/>
    <tableColumn id="4" name="סוג מסמך רכש"/>
    <tableColumn id="5" name="קוד חברה"/>
    <tableColumn id="6" name="סימוכין שלך"/>
    <tableColumn id="7" name="תאריך מסמך" dataDxfId="0"/>
    <tableColumn id="8" name="התחלת תקופת תוקף"/>
    <tableColumn id="9" name="סיום תקופת תוקף"/>
    <tableColumn id="10" name="שם יוצר ההזמנה"/>
    <tableColumn id="11" name="ספק"/>
    <tableColumn id="12" name="שם הספק"/>
    <tableColumn id="13" name="מספר רישום מע&quot;מ"/>
    <tableColumn id="14" name="סמן גירסה"/>
    <tableColumn id="15" name="ערך הזמנה כולל מע&quot;מ"/>
    <tableColumn id="16" name="מטבע"/>
    <tableColumn id="17" name="ערך הזמנה במ.ט.מ"/>
    <tableColumn id="18" name="אחוז ביצוע נומינלי"/>
    <tableColumn id="19" name="ביצוע ערך קבלות הטובין במט&quot;מ"/>
    <tableColumn id="20" name="ביצוע חשבוניות כולל מע&quot;מ והצמדות במט&quot;מ"/>
    <tableColumn id="21" name="יתרת הזמנות משוערכת בניכוי חשבוניות במטמ"/>
    <tableColumn id="22" name="לא הושלם"/>
    <tableColumn id="23" name="טקסט כותרת"/>
    <tableColumn id="24" name="סמן הצמדה"/>
    <tableColumn id="25" name="יתרת הזמנות משוערכת בניכוי תשלומים"/>
    <tableColumn id="26" name="סמן אירכוב"/>
    <tableColumn id="27" name="אופן רכישה מקור"/>
    <tableColumn id="28" name="סיבת פטור"/>
    <tableColumn id="29" name="יוצר ההזמנה"/>
    <tableColumn id="30" name="יתרת הזנה נומינלית לקליטת גיליון שירות"/>
    <tableColumn id="31" name="שם דורש"/>
    <tableColumn id="32" name="יתרת הזמנות נומינלית כולל מעמ"/>
    <tableColumn id="33" name="מספר חודשי התקשרות"/>
    <tableColumn id="34" name="מספר חודשי התקשרות עד כה"/>
    <tableColumn id="35" name="מספר חודשים עד לסיום ההתקשרות"/>
    <tableColumn id="36" name="אחוז ביצוע נומינלי2"/>
    <tableColumn id="37" name="אחוז חודשי התקשרות"/>
    <tableColumn id="38" name="חריגים"/>
    <tableColumn id="39" name="קניין"/>
    <tableColumn id="40" name="נושא ההזמנה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SophieN@justice.gov.il" TargetMode="External"/><Relationship Id="rId13" Type="http://schemas.openxmlformats.org/officeDocument/2006/relationships/hyperlink" Target="mailto:MayaLe@justice.gov.il" TargetMode="External"/><Relationship Id="rId3" Type="http://schemas.openxmlformats.org/officeDocument/2006/relationships/hyperlink" Target="mailto:ChenPil@justice.gov.il" TargetMode="External"/><Relationship Id="rId7" Type="http://schemas.openxmlformats.org/officeDocument/2006/relationships/hyperlink" Target="mailto:ShikoS@justice.gov.il" TargetMode="External"/><Relationship Id="rId12" Type="http://schemas.openxmlformats.org/officeDocument/2006/relationships/hyperlink" Target="mailto:MayaLe@justice.gov.il" TargetMode="External"/><Relationship Id="rId2" Type="http://schemas.openxmlformats.org/officeDocument/2006/relationships/hyperlink" Target="mailto:AyeletH@justice.gov.il" TargetMode="External"/><Relationship Id="rId1" Type="http://schemas.openxmlformats.org/officeDocument/2006/relationships/hyperlink" Target="mailto:MayaLe@justice.gov.il" TargetMode="External"/><Relationship Id="rId6" Type="http://schemas.openxmlformats.org/officeDocument/2006/relationships/hyperlink" Target="mailto:GalitGe@justice.gov.il" TargetMode="External"/><Relationship Id="rId11" Type="http://schemas.openxmlformats.org/officeDocument/2006/relationships/hyperlink" Target="mailto:MayaLe@justice.gov.il" TargetMode="External"/><Relationship Id="rId5" Type="http://schemas.openxmlformats.org/officeDocument/2006/relationships/hyperlink" Target="mailto:ShiranN@justice.gov.il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mailto:ShohamZa@justice.gov.il" TargetMode="External"/><Relationship Id="rId4" Type="http://schemas.openxmlformats.org/officeDocument/2006/relationships/hyperlink" Target="mailto:YechielLi@justice.gov.il" TargetMode="External"/><Relationship Id="rId9" Type="http://schemas.openxmlformats.org/officeDocument/2006/relationships/hyperlink" Target="mailto:stavya@justice.gov.il" TargetMode="External"/><Relationship Id="rId14" Type="http://schemas.openxmlformats.org/officeDocument/2006/relationships/hyperlink" Target="mailto:YechielLi@justice.gov.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852"/>
  <sheetViews>
    <sheetView rightToLeft="1" topLeftCell="A4" workbookViewId="0">
      <selection activeCell="H17" sqref="G17:H17"/>
    </sheetView>
  </sheetViews>
  <sheetFormatPr defaultRowHeight="14.25" x14ac:dyDescent="0.2"/>
  <cols>
    <col min="1" max="1" width="34" customWidth="1"/>
    <col min="2" max="2" width="17.625" bestFit="1" customWidth="1"/>
    <col min="3" max="3" width="47.875" bestFit="1" customWidth="1"/>
    <col min="4" max="4" width="7" customWidth="1"/>
    <col min="5" max="5" width="11.25" customWidth="1"/>
    <col min="6" max="6" width="12.875" customWidth="1"/>
    <col min="7" max="7" width="10.625" customWidth="1"/>
    <col min="8" max="8" width="14.125" style="36" customWidth="1"/>
    <col min="14" max="14" width="12" bestFit="1" customWidth="1"/>
    <col min="15" max="15" width="17.625" bestFit="1" customWidth="1"/>
  </cols>
  <sheetData>
    <row r="3" spans="1:15" x14ac:dyDescent="0.2">
      <c r="A3" s="24" t="s">
        <v>8940</v>
      </c>
      <c r="B3" t="s">
        <v>8938</v>
      </c>
      <c r="N3" s="24" t="s">
        <v>8940</v>
      </c>
      <c r="O3" t="s">
        <v>8938</v>
      </c>
    </row>
    <row r="4" spans="1:15" x14ac:dyDescent="0.2">
      <c r="A4" s="25" t="s">
        <v>8941</v>
      </c>
      <c r="B4" s="23">
        <v>761</v>
      </c>
      <c r="N4" s="25" t="s">
        <v>61</v>
      </c>
      <c r="O4" s="23">
        <v>211</v>
      </c>
    </row>
    <row r="5" spans="1:15" x14ac:dyDescent="0.2">
      <c r="A5" s="25" t="s">
        <v>8942</v>
      </c>
      <c r="B5" s="23">
        <v>833</v>
      </c>
      <c r="N5" s="25" t="s">
        <v>47</v>
      </c>
      <c r="O5" s="23">
        <v>35</v>
      </c>
    </row>
    <row r="6" spans="1:15" x14ac:dyDescent="0.2">
      <c r="A6" s="25" t="s">
        <v>8943</v>
      </c>
      <c r="B6" s="23">
        <v>993</v>
      </c>
      <c r="N6" s="25" t="s">
        <v>5646</v>
      </c>
      <c r="O6" s="23">
        <v>1</v>
      </c>
    </row>
    <row r="7" spans="1:15" x14ac:dyDescent="0.2">
      <c r="A7" s="25" t="s">
        <v>8944</v>
      </c>
      <c r="B7" s="23">
        <v>2</v>
      </c>
      <c r="N7" s="25" t="s">
        <v>67</v>
      </c>
      <c r="O7" s="23">
        <v>145</v>
      </c>
    </row>
    <row r="8" spans="1:15" x14ac:dyDescent="0.2">
      <c r="A8" s="25" t="s">
        <v>8945</v>
      </c>
      <c r="B8" s="23"/>
      <c r="N8" s="25" t="s">
        <v>34</v>
      </c>
      <c r="O8" s="23">
        <v>1096</v>
      </c>
    </row>
    <row r="9" spans="1:15" x14ac:dyDescent="0.2">
      <c r="A9" s="25" t="s">
        <v>8958</v>
      </c>
      <c r="B9" s="23">
        <v>2</v>
      </c>
      <c r="N9" s="25" t="s">
        <v>50</v>
      </c>
      <c r="O9" s="23">
        <v>991</v>
      </c>
    </row>
    <row r="10" spans="1:15" x14ac:dyDescent="0.2">
      <c r="A10" s="25" t="s">
        <v>8946</v>
      </c>
      <c r="B10" s="23">
        <v>2591</v>
      </c>
      <c r="N10" s="25" t="s">
        <v>7554</v>
      </c>
      <c r="O10" s="23">
        <v>112</v>
      </c>
    </row>
    <row r="11" spans="1:15" x14ac:dyDescent="0.2">
      <c r="N11" s="25" t="s">
        <v>8945</v>
      </c>
      <c r="O11" s="23"/>
    </row>
    <row r="12" spans="1:15" x14ac:dyDescent="0.2">
      <c r="A12" s="24" t="s">
        <v>8939</v>
      </c>
      <c r="B12" s="25" t="s">
        <v>8942</v>
      </c>
      <c r="N12" s="25" t="s">
        <v>8946</v>
      </c>
      <c r="O12" s="23">
        <v>2591</v>
      </c>
    </row>
    <row r="14" spans="1:15" x14ac:dyDescent="0.2">
      <c r="D14" s="24" t="s">
        <v>8951</v>
      </c>
      <c r="H14"/>
    </row>
    <row r="15" spans="1:15" s="35" customFormat="1" ht="57" x14ac:dyDescent="0.2">
      <c r="A15" s="34" t="s">
        <v>8937</v>
      </c>
      <c r="B15" s="34" t="s">
        <v>2</v>
      </c>
      <c r="C15" s="34" t="s">
        <v>22</v>
      </c>
      <c r="D15" s="35" t="s">
        <v>8938</v>
      </c>
      <c r="E15" s="35" t="s">
        <v>8952</v>
      </c>
      <c r="F15" s="35" t="s">
        <v>8953</v>
      </c>
      <c r="G15" s="35" t="s">
        <v>8954</v>
      </c>
      <c r="H15" s="33" t="s">
        <v>8955</v>
      </c>
    </row>
    <row r="16" spans="1:15" x14ac:dyDescent="0.2">
      <c r="A16" t="s">
        <v>8925</v>
      </c>
      <c r="B16" t="s">
        <v>2615</v>
      </c>
      <c r="C16" t="s">
        <v>2616</v>
      </c>
      <c r="D16" s="23">
        <v>1</v>
      </c>
      <c r="E16" s="32">
        <v>18599.84</v>
      </c>
      <c r="F16" s="32">
        <v>3760.07</v>
      </c>
      <c r="G16" s="32">
        <v>20.23</v>
      </c>
      <c r="H16" s="39">
        <v>4</v>
      </c>
    </row>
    <row r="17" spans="2:8" x14ac:dyDescent="0.2">
      <c r="B17" t="s">
        <v>2617</v>
      </c>
      <c r="C17" t="s">
        <v>2621</v>
      </c>
      <c r="D17" s="23">
        <v>1</v>
      </c>
      <c r="E17" s="32">
        <v>10000</v>
      </c>
      <c r="F17" s="32">
        <v>0</v>
      </c>
      <c r="G17" s="32">
        <v>0</v>
      </c>
      <c r="H17" s="39">
        <v>4</v>
      </c>
    </row>
    <row r="18" spans="2:8" x14ac:dyDescent="0.2">
      <c r="B18" t="s">
        <v>2624</v>
      </c>
      <c r="C18" t="s">
        <v>2628</v>
      </c>
      <c r="D18" s="23">
        <v>1</v>
      </c>
      <c r="E18" s="32">
        <v>30000</v>
      </c>
      <c r="F18" s="32">
        <v>0</v>
      </c>
      <c r="G18" s="32">
        <v>0</v>
      </c>
      <c r="H18" s="39">
        <v>4</v>
      </c>
    </row>
    <row r="19" spans="2:8" x14ac:dyDescent="0.2">
      <c r="B19" t="s">
        <v>2629</v>
      </c>
      <c r="C19" t="s">
        <v>2633</v>
      </c>
      <c r="D19" s="23">
        <v>1</v>
      </c>
      <c r="E19" s="32">
        <v>30000</v>
      </c>
      <c r="F19" s="32">
        <v>13600</v>
      </c>
      <c r="G19" s="32">
        <v>45.33</v>
      </c>
      <c r="H19" s="39">
        <v>4</v>
      </c>
    </row>
    <row r="20" spans="2:8" x14ac:dyDescent="0.2">
      <c r="B20" t="s">
        <v>2634</v>
      </c>
      <c r="C20" t="s">
        <v>2635</v>
      </c>
      <c r="D20" s="23">
        <v>1</v>
      </c>
      <c r="E20" s="32">
        <v>35566</v>
      </c>
      <c r="F20" s="32">
        <v>5566</v>
      </c>
      <c r="G20" s="32">
        <v>15.65</v>
      </c>
      <c r="H20" s="39">
        <v>4</v>
      </c>
    </row>
    <row r="21" spans="2:8" x14ac:dyDescent="0.2">
      <c r="B21" t="s">
        <v>2636</v>
      </c>
      <c r="C21" t="s">
        <v>2639</v>
      </c>
      <c r="D21" s="23">
        <v>1</v>
      </c>
      <c r="E21" s="32">
        <v>20000</v>
      </c>
      <c r="F21" s="32">
        <v>3004</v>
      </c>
      <c r="G21" s="32">
        <v>15.02</v>
      </c>
      <c r="H21" s="39">
        <v>4</v>
      </c>
    </row>
    <row r="22" spans="2:8" x14ac:dyDescent="0.2">
      <c r="B22" t="s">
        <v>2640</v>
      </c>
      <c r="C22" t="s">
        <v>2644</v>
      </c>
      <c r="D22" s="23">
        <v>1</v>
      </c>
      <c r="E22" s="32">
        <v>25588</v>
      </c>
      <c r="F22" s="32">
        <v>7966</v>
      </c>
      <c r="G22" s="32">
        <v>31.13</v>
      </c>
      <c r="H22" s="39">
        <v>4</v>
      </c>
    </row>
    <row r="23" spans="2:8" x14ac:dyDescent="0.2">
      <c r="B23" t="s">
        <v>4400</v>
      </c>
      <c r="C23" t="s">
        <v>4404</v>
      </c>
      <c r="D23" s="23">
        <v>1</v>
      </c>
      <c r="E23" s="32">
        <v>51823</v>
      </c>
      <c r="F23" s="32">
        <v>2358</v>
      </c>
      <c r="G23" s="32">
        <v>4.55</v>
      </c>
      <c r="H23" s="39">
        <v>4</v>
      </c>
    </row>
    <row r="24" spans="2:8" x14ac:dyDescent="0.2">
      <c r="B24" t="s">
        <v>2646</v>
      </c>
      <c r="C24" t="s">
        <v>2647</v>
      </c>
      <c r="D24" s="23">
        <v>1</v>
      </c>
      <c r="E24" s="32">
        <v>20000</v>
      </c>
      <c r="F24" s="32">
        <v>0</v>
      </c>
      <c r="G24" s="32">
        <v>0</v>
      </c>
      <c r="H24" s="39">
        <v>4</v>
      </c>
    </row>
    <row r="25" spans="2:8" x14ac:dyDescent="0.2">
      <c r="B25" t="s">
        <v>2648</v>
      </c>
      <c r="C25" t="s">
        <v>2652</v>
      </c>
      <c r="D25" s="23">
        <v>1</v>
      </c>
      <c r="E25" s="32">
        <v>23088</v>
      </c>
      <c r="F25" s="32">
        <v>5588</v>
      </c>
      <c r="G25" s="32">
        <v>24.2</v>
      </c>
      <c r="H25" s="39">
        <v>4</v>
      </c>
    </row>
    <row r="26" spans="2:8" x14ac:dyDescent="0.2">
      <c r="B26" t="s">
        <v>2653</v>
      </c>
      <c r="C26" t="s">
        <v>2657</v>
      </c>
      <c r="D26" s="23">
        <v>1</v>
      </c>
      <c r="E26" s="32">
        <v>160875</v>
      </c>
      <c r="F26" s="32">
        <v>41312.379999999997</v>
      </c>
      <c r="G26" s="32">
        <v>25.68</v>
      </c>
      <c r="H26" s="39">
        <v>-7</v>
      </c>
    </row>
    <row r="27" spans="2:8" x14ac:dyDescent="0.2">
      <c r="B27" t="s">
        <v>2659</v>
      </c>
      <c r="C27" t="s">
        <v>2663</v>
      </c>
      <c r="D27" s="23">
        <v>1</v>
      </c>
      <c r="E27" s="32">
        <v>2461.9499999999998</v>
      </c>
      <c r="F27" s="32">
        <v>684.42</v>
      </c>
      <c r="G27" s="32">
        <v>27.8</v>
      </c>
      <c r="H27" s="39">
        <v>4</v>
      </c>
    </row>
    <row r="28" spans="2:8" x14ac:dyDescent="0.2">
      <c r="B28" t="s">
        <v>2664</v>
      </c>
      <c r="C28" t="s">
        <v>2668</v>
      </c>
      <c r="D28" s="23">
        <v>1</v>
      </c>
      <c r="E28" s="32">
        <v>5042.7299999999996</v>
      </c>
      <c r="F28" s="32">
        <v>900.01</v>
      </c>
      <c r="G28" s="32">
        <v>20</v>
      </c>
      <c r="H28" s="39">
        <v>4</v>
      </c>
    </row>
    <row r="29" spans="2:8" x14ac:dyDescent="0.2">
      <c r="B29" t="s">
        <v>2669</v>
      </c>
      <c r="C29" t="s">
        <v>2668</v>
      </c>
      <c r="D29" s="23">
        <v>1</v>
      </c>
      <c r="E29" s="32">
        <v>9440</v>
      </c>
      <c r="F29" s="32">
        <v>419.99</v>
      </c>
      <c r="G29" s="32">
        <v>5</v>
      </c>
      <c r="H29" s="39">
        <v>4</v>
      </c>
    </row>
    <row r="30" spans="2:8" x14ac:dyDescent="0.2">
      <c r="B30" t="s">
        <v>2672</v>
      </c>
      <c r="C30" t="s">
        <v>2668</v>
      </c>
      <c r="D30" s="23">
        <v>1</v>
      </c>
      <c r="E30" s="32">
        <v>4034.18</v>
      </c>
      <c r="F30" s="32">
        <v>400</v>
      </c>
      <c r="G30" s="32">
        <v>10</v>
      </c>
      <c r="H30" s="39">
        <v>4</v>
      </c>
    </row>
    <row r="31" spans="2:8" x14ac:dyDescent="0.2">
      <c r="B31" t="s">
        <v>2686</v>
      </c>
      <c r="C31" t="s">
        <v>2689</v>
      </c>
      <c r="D31" s="23">
        <v>1</v>
      </c>
      <c r="E31" s="32">
        <v>50000</v>
      </c>
      <c r="F31" s="32">
        <v>16792.240000000002</v>
      </c>
      <c r="G31" s="32">
        <v>33.58</v>
      </c>
      <c r="H31" s="39">
        <v>4</v>
      </c>
    </row>
    <row r="32" spans="2:8" x14ac:dyDescent="0.2">
      <c r="B32" t="s">
        <v>2691</v>
      </c>
      <c r="C32" t="s">
        <v>2695</v>
      </c>
      <c r="D32" s="23">
        <v>1</v>
      </c>
      <c r="E32" s="32">
        <v>44674.8</v>
      </c>
      <c r="F32" s="32">
        <v>19773</v>
      </c>
      <c r="G32" s="32">
        <v>44.28</v>
      </c>
      <c r="H32" s="39">
        <v>4</v>
      </c>
    </row>
    <row r="33" spans="2:8" x14ac:dyDescent="0.2">
      <c r="B33" t="s">
        <v>2696</v>
      </c>
      <c r="C33" t="s">
        <v>2697</v>
      </c>
      <c r="D33" s="23">
        <v>1</v>
      </c>
      <c r="E33" s="32">
        <v>172026</v>
      </c>
      <c r="F33" s="32">
        <v>58219.07</v>
      </c>
      <c r="G33" s="32">
        <v>46.65</v>
      </c>
      <c r="H33" s="39">
        <v>4</v>
      </c>
    </row>
    <row r="34" spans="2:8" x14ac:dyDescent="0.2">
      <c r="B34" t="s">
        <v>2717</v>
      </c>
      <c r="C34" t="s">
        <v>2721</v>
      </c>
      <c r="D34" s="23">
        <v>1</v>
      </c>
      <c r="E34" s="32">
        <v>4970.16</v>
      </c>
      <c r="F34" s="32">
        <v>835.22</v>
      </c>
      <c r="G34" s="32">
        <v>19.440000000000001</v>
      </c>
      <c r="H34" s="39">
        <v>4</v>
      </c>
    </row>
    <row r="35" spans="2:8" x14ac:dyDescent="0.2">
      <c r="B35" t="s">
        <v>2731</v>
      </c>
      <c r="C35" t="s">
        <v>2735</v>
      </c>
      <c r="D35" s="23">
        <v>1</v>
      </c>
      <c r="E35" s="32">
        <v>4937.3999999999996</v>
      </c>
      <c r="F35" s="32">
        <v>0</v>
      </c>
      <c r="G35" s="32">
        <v>0</v>
      </c>
      <c r="H35" s="39">
        <v>4</v>
      </c>
    </row>
    <row r="36" spans="2:8" x14ac:dyDescent="0.2">
      <c r="B36" t="s">
        <v>2736</v>
      </c>
      <c r="C36" t="s">
        <v>2739</v>
      </c>
      <c r="D36" s="23">
        <v>1</v>
      </c>
      <c r="E36" s="32">
        <v>4780</v>
      </c>
      <c r="F36" s="32">
        <v>2150</v>
      </c>
      <c r="G36" s="32">
        <v>44.98</v>
      </c>
      <c r="H36" s="39">
        <v>-19</v>
      </c>
    </row>
    <row r="37" spans="2:8" x14ac:dyDescent="0.2">
      <c r="B37" t="s">
        <v>2755</v>
      </c>
      <c r="D37" s="23">
        <v>1</v>
      </c>
      <c r="E37" s="32">
        <v>5000</v>
      </c>
      <c r="F37" s="32">
        <v>1640</v>
      </c>
      <c r="G37" s="32">
        <v>30.4</v>
      </c>
      <c r="H37" s="39">
        <v>4</v>
      </c>
    </row>
    <row r="38" spans="2:8" x14ac:dyDescent="0.2">
      <c r="B38" t="s">
        <v>2758</v>
      </c>
      <c r="C38" t="s">
        <v>2759</v>
      </c>
      <c r="D38" s="23">
        <v>1</v>
      </c>
      <c r="E38" s="32">
        <v>1725.16</v>
      </c>
      <c r="F38" s="32">
        <v>0</v>
      </c>
      <c r="G38" s="32">
        <v>0</v>
      </c>
      <c r="H38" s="39">
        <v>4</v>
      </c>
    </row>
    <row r="39" spans="2:8" x14ac:dyDescent="0.2">
      <c r="B39" t="s">
        <v>2762</v>
      </c>
      <c r="C39" t="s">
        <v>2763</v>
      </c>
      <c r="D39" s="23">
        <v>1</v>
      </c>
      <c r="E39" s="32">
        <v>495.6</v>
      </c>
      <c r="F39" s="32">
        <v>0</v>
      </c>
      <c r="G39" s="32">
        <v>0</v>
      </c>
      <c r="H39" s="39">
        <v>4</v>
      </c>
    </row>
    <row r="40" spans="2:8" x14ac:dyDescent="0.2">
      <c r="B40" t="s">
        <v>2764</v>
      </c>
      <c r="C40" t="s">
        <v>2767</v>
      </c>
      <c r="D40" s="23">
        <v>1</v>
      </c>
      <c r="E40" s="32">
        <v>4850</v>
      </c>
      <c r="F40" s="32">
        <v>1870</v>
      </c>
      <c r="G40" s="32">
        <v>38.56</v>
      </c>
      <c r="H40" s="39">
        <v>4</v>
      </c>
    </row>
    <row r="41" spans="2:8" x14ac:dyDescent="0.2">
      <c r="B41" t="s">
        <v>2769</v>
      </c>
      <c r="C41" t="s">
        <v>2770</v>
      </c>
      <c r="D41" s="23">
        <v>1</v>
      </c>
      <c r="E41" s="32">
        <v>70200</v>
      </c>
      <c r="F41" s="32">
        <v>13630.89</v>
      </c>
      <c r="G41" s="32">
        <v>19.420000000000002</v>
      </c>
      <c r="H41" s="39">
        <v>4</v>
      </c>
    </row>
    <row r="42" spans="2:8" x14ac:dyDescent="0.2">
      <c r="B42" t="s">
        <v>2803</v>
      </c>
      <c r="C42" t="s">
        <v>2807</v>
      </c>
      <c r="D42" s="23">
        <v>1</v>
      </c>
      <c r="E42" s="32">
        <v>20459.54</v>
      </c>
      <c r="F42" s="32">
        <v>9680.64</v>
      </c>
      <c r="G42" s="32">
        <v>47.27</v>
      </c>
      <c r="H42" s="39">
        <v>4</v>
      </c>
    </row>
    <row r="43" spans="2:8" x14ac:dyDescent="0.2">
      <c r="B43" t="s">
        <v>2809</v>
      </c>
      <c r="C43" t="s">
        <v>2810</v>
      </c>
      <c r="D43" s="23">
        <v>1</v>
      </c>
      <c r="E43" s="32">
        <v>3872.76</v>
      </c>
      <c r="F43" s="32">
        <v>0</v>
      </c>
      <c r="G43" s="32">
        <v>0</v>
      </c>
      <c r="H43" s="39">
        <v>4</v>
      </c>
    </row>
    <row r="44" spans="2:8" x14ac:dyDescent="0.2">
      <c r="B44" t="s">
        <v>2817</v>
      </c>
      <c r="C44" t="s">
        <v>2818</v>
      </c>
      <c r="D44" s="23">
        <v>1</v>
      </c>
      <c r="E44" s="32">
        <v>1830.48</v>
      </c>
      <c r="F44" s="32">
        <v>529.14</v>
      </c>
      <c r="G44" s="32">
        <v>27.11</v>
      </c>
      <c r="H44" s="39">
        <v>4</v>
      </c>
    </row>
    <row r="45" spans="2:8" x14ac:dyDescent="0.2">
      <c r="B45" t="s">
        <v>6766</v>
      </c>
      <c r="C45" t="s">
        <v>6767</v>
      </c>
      <c r="D45" s="23">
        <v>1</v>
      </c>
      <c r="E45" s="32">
        <v>708</v>
      </c>
      <c r="F45" s="32">
        <v>234</v>
      </c>
      <c r="G45" s="32">
        <v>33.33</v>
      </c>
      <c r="H45" s="39">
        <v>4</v>
      </c>
    </row>
    <row r="46" spans="2:8" x14ac:dyDescent="0.2">
      <c r="B46" t="s">
        <v>2830</v>
      </c>
      <c r="C46" t="s">
        <v>2834</v>
      </c>
      <c r="D46" s="23">
        <v>1</v>
      </c>
      <c r="E46" s="32">
        <v>94447.9</v>
      </c>
      <c r="F46" s="32">
        <v>24606.03</v>
      </c>
      <c r="G46" s="32">
        <v>26.14</v>
      </c>
      <c r="H46" s="39">
        <v>2</v>
      </c>
    </row>
    <row r="47" spans="2:8" x14ac:dyDescent="0.2">
      <c r="B47" t="s">
        <v>2837</v>
      </c>
      <c r="C47" t="s">
        <v>2841</v>
      </c>
      <c r="D47" s="23">
        <v>1</v>
      </c>
      <c r="E47" s="32">
        <v>807.12</v>
      </c>
      <c r="F47" s="32">
        <v>0</v>
      </c>
      <c r="G47" s="32">
        <v>0</v>
      </c>
      <c r="H47" s="39">
        <v>4</v>
      </c>
    </row>
    <row r="48" spans="2:8" x14ac:dyDescent="0.2">
      <c r="B48" t="s">
        <v>2847</v>
      </c>
      <c r="C48" t="s">
        <v>2848</v>
      </c>
      <c r="D48" s="23">
        <v>1</v>
      </c>
      <c r="E48" s="32">
        <v>50391.9</v>
      </c>
      <c r="F48" s="32">
        <v>0</v>
      </c>
      <c r="G48" s="32">
        <v>0</v>
      </c>
      <c r="H48" s="39">
        <v>4</v>
      </c>
    </row>
    <row r="49" spans="2:8" x14ac:dyDescent="0.2">
      <c r="B49" t="s">
        <v>2854</v>
      </c>
      <c r="C49" t="s">
        <v>2855</v>
      </c>
      <c r="D49" s="23">
        <v>1</v>
      </c>
      <c r="E49" s="32">
        <v>150000</v>
      </c>
      <c r="F49" s="32">
        <v>40000</v>
      </c>
      <c r="G49" s="32">
        <v>26.7</v>
      </c>
      <c r="H49" s="39">
        <v>4</v>
      </c>
    </row>
    <row r="50" spans="2:8" x14ac:dyDescent="0.2">
      <c r="B50" t="s">
        <v>2858</v>
      </c>
      <c r="C50" t="s">
        <v>2862</v>
      </c>
      <c r="D50" s="23">
        <v>1</v>
      </c>
      <c r="E50" s="32">
        <v>32096</v>
      </c>
      <c r="F50" s="32">
        <v>0</v>
      </c>
      <c r="G50" s="32">
        <v>0</v>
      </c>
      <c r="H50" s="39">
        <v>4</v>
      </c>
    </row>
    <row r="51" spans="2:8" x14ac:dyDescent="0.2">
      <c r="B51" t="s">
        <v>2863</v>
      </c>
      <c r="C51" t="s">
        <v>2867</v>
      </c>
      <c r="D51" s="23">
        <v>1</v>
      </c>
      <c r="E51" s="32">
        <v>1827.58</v>
      </c>
      <c r="F51" s="32">
        <v>0</v>
      </c>
      <c r="G51" s="32">
        <v>0</v>
      </c>
      <c r="H51" s="39">
        <v>4</v>
      </c>
    </row>
    <row r="52" spans="2:8" x14ac:dyDescent="0.2">
      <c r="B52" t="s">
        <v>2871</v>
      </c>
      <c r="C52" t="s">
        <v>2875</v>
      </c>
      <c r="D52" s="23">
        <v>1</v>
      </c>
      <c r="E52" s="32">
        <v>50427.360000000001</v>
      </c>
      <c r="F52" s="32">
        <v>5984.64</v>
      </c>
      <c r="G52" s="32">
        <v>11.87</v>
      </c>
      <c r="H52" s="39">
        <v>4</v>
      </c>
    </row>
    <row r="53" spans="2:8" x14ac:dyDescent="0.2">
      <c r="B53" t="s">
        <v>2877</v>
      </c>
      <c r="C53" t="s">
        <v>2881</v>
      </c>
      <c r="D53" s="23">
        <v>1</v>
      </c>
      <c r="E53" s="32">
        <v>11476.44</v>
      </c>
      <c r="F53" s="32">
        <v>0</v>
      </c>
      <c r="G53" s="32">
        <v>0</v>
      </c>
      <c r="H53" s="39">
        <v>4</v>
      </c>
    </row>
    <row r="54" spans="2:8" x14ac:dyDescent="0.2">
      <c r="B54" t="s">
        <v>2884</v>
      </c>
      <c r="C54" t="s">
        <v>2887</v>
      </c>
      <c r="D54" s="23">
        <v>1</v>
      </c>
      <c r="E54" s="32">
        <v>3400</v>
      </c>
      <c r="F54" s="32">
        <v>0</v>
      </c>
      <c r="G54" s="32">
        <v>0</v>
      </c>
      <c r="H54" s="39">
        <v>4</v>
      </c>
    </row>
    <row r="55" spans="2:8" x14ac:dyDescent="0.2">
      <c r="B55" t="s">
        <v>2888</v>
      </c>
      <c r="C55" t="s">
        <v>2889</v>
      </c>
      <c r="D55" s="23">
        <v>1</v>
      </c>
      <c r="E55" s="32">
        <v>2527.4499999999998</v>
      </c>
      <c r="F55" s="32">
        <v>0</v>
      </c>
      <c r="G55" s="32">
        <v>0</v>
      </c>
      <c r="H55" s="39">
        <v>4</v>
      </c>
    </row>
    <row r="56" spans="2:8" x14ac:dyDescent="0.2">
      <c r="B56" t="s">
        <v>2890</v>
      </c>
      <c r="C56" t="s">
        <v>2735</v>
      </c>
      <c r="D56" s="23">
        <v>1</v>
      </c>
      <c r="E56" s="32">
        <v>3540</v>
      </c>
      <c r="F56" s="32">
        <v>0</v>
      </c>
      <c r="G56" s="32">
        <v>0</v>
      </c>
      <c r="H56" s="39">
        <v>4</v>
      </c>
    </row>
    <row r="57" spans="2:8" x14ac:dyDescent="0.2">
      <c r="B57" t="s">
        <v>2894</v>
      </c>
      <c r="C57" t="s">
        <v>2898</v>
      </c>
      <c r="D57" s="23">
        <v>1</v>
      </c>
      <c r="E57" s="32">
        <v>58931.839999999997</v>
      </c>
      <c r="F57" s="32">
        <v>0</v>
      </c>
      <c r="G57" s="32">
        <v>0</v>
      </c>
      <c r="H57" s="39">
        <v>4</v>
      </c>
    </row>
    <row r="58" spans="2:8" x14ac:dyDescent="0.2">
      <c r="B58" t="s">
        <v>2905</v>
      </c>
      <c r="C58" t="s">
        <v>2908</v>
      </c>
      <c r="D58" s="23">
        <v>1</v>
      </c>
      <c r="E58" s="32">
        <v>34114</v>
      </c>
      <c r="F58" s="32">
        <v>0</v>
      </c>
      <c r="G58" s="32">
        <v>0</v>
      </c>
      <c r="H58" s="39">
        <v>4</v>
      </c>
    </row>
    <row r="59" spans="2:8" x14ac:dyDescent="0.2">
      <c r="B59" t="s">
        <v>2911</v>
      </c>
      <c r="C59" t="s">
        <v>2915</v>
      </c>
      <c r="D59" s="23">
        <v>1</v>
      </c>
      <c r="E59" s="32">
        <v>7788</v>
      </c>
      <c r="F59" s="32">
        <v>0</v>
      </c>
      <c r="G59" s="32">
        <v>0</v>
      </c>
      <c r="H59" s="39">
        <v>4</v>
      </c>
    </row>
    <row r="60" spans="2:8" x14ac:dyDescent="0.2">
      <c r="B60" t="s">
        <v>2924</v>
      </c>
      <c r="C60" t="s">
        <v>2925</v>
      </c>
      <c r="D60" s="23">
        <v>1</v>
      </c>
      <c r="E60" s="32">
        <v>20170.919999999998</v>
      </c>
      <c r="F60" s="32">
        <v>5800</v>
      </c>
      <c r="G60" s="32">
        <v>30</v>
      </c>
      <c r="H60" s="39">
        <v>4</v>
      </c>
    </row>
    <row r="61" spans="2:8" x14ac:dyDescent="0.2">
      <c r="B61" t="s">
        <v>2928</v>
      </c>
      <c r="C61" t="s">
        <v>2929</v>
      </c>
      <c r="D61" s="23">
        <v>1</v>
      </c>
      <c r="E61" s="32">
        <v>4265.7</v>
      </c>
      <c r="F61" s="32">
        <v>1294.02</v>
      </c>
      <c r="G61" s="32">
        <v>30.84</v>
      </c>
      <c r="H61" s="39">
        <v>4</v>
      </c>
    </row>
    <row r="62" spans="2:8" x14ac:dyDescent="0.2">
      <c r="B62" t="s">
        <v>2930</v>
      </c>
      <c r="C62" t="s">
        <v>2934</v>
      </c>
      <c r="D62" s="23">
        <v>1</v>
      </c>
      <c r="E62" s="32">
        <v>912.6</v>
      </c>
      <c r="F62" s="32">
        <v>0</v>
      </c>
      <c r="G62" s="32">
        <v>0</v>
      </c>
      <c r="H62" s="39">
        <v>4</v>
      </c>
    </row>
    <row r="63" spans="2:8" x14ac:dyDescent="0.2">
      <c r="B63" t="s">
        <v>2935</v>
      </c>
      <c r="C63" t="s">
        <v>2939</v>
      </c>
      <c r="D63" s="23">
        <v>1</v>
      </c>
      <c r="E63" s="32">
        <v>13817.09</v>
      </c>
      <c r="F63" s="32">
        <v>574.55999999999995</v>
      </c>
      <c r="G63" s="32">
        <v>4.16</v>
      </c>
      <c r="H63" s="39">
        <v>4</v>
      </c>
    </row>
    <row r="64" spans="2:8" x14ac:dyDescent="0.2">
      <c r="B64" t="s">
        <v>2943</v>
      </c>
      <c r="C64" t="s">
        <v>2946</v>
      </c>
      <c r="D64" s="23">
        <v>1</v>
      </c>
      <c r="E64" s="32">
        <v>14100</v>
      </c>
      <c r="F64" s="32">
        <v>0</v>
      </c>
      <c r="G64" s="32">
        <v>0</v>
      </c>
      <c r="H64" s="39">
        <v>4</v>
      </c>
    </row>
    <row r="65" spans="2:8" x14ac:dyDescent="0.2">
      <c r="B65" t="s">
        <v>2947</v>
      </c>
      <c r="C65" t="s">
        <v>2950</v>
      </c>
      <c r="D65" s="23">
        <v>1</v>
      </c>
      <c r="E65" s="32">
        <v>14700</v>
      </c>
      <c r="F65" s="32">
        <v>0</v>
      </c>
      <c r="G65" s="32">
        <v>0</v>
      </c>
      <c r="H65" s="39">
        <v>4</v>
      </c>
    </row>
    <row r="66" spans="2:8" x14ac:dyDescent="0.2">
      <c r="B66" t="s">
        <v>2957</v>
      </c>
      <c r="C66" t="s">
        <v>2958</v>
      </c>
      <c r="D66" s="23">
        <v>1</v>
      </c>
      <c r="E66" s="32">
        <v>30267</v>
      </c>
      <c r="F66" s="32">
        <v>500.18</v>
      </c>
      <c r="G66" s="32">
        <v>1.67</v>
      </c>
      <c r="H66" s="39">
        <v>4</v>
      </c>
    </row>
    <row r="67" spans="2:8" x14ac:dyDescent="0.2">
      <c r="B67" t="s">
        <v>2959</v>
      </c>
      <c r="C67" t="s">
        <v>2962</v>
      </c>
      <c r="D67" s="23">
        <v>1</v>
      </c>
      <c r="E67" s="32">
        <v>4945.25</v>
      </c>
      <c r="F67" s="32">
        <v>747.68</v>
      </c>
      <c r="G67" s="32">
        <v>15.21</v>
      </c>
      <c r="H67" s="39">
        <v>4</v>
      </c>
    </row>
    <row r="68" spans="2:8" x14ac:dyDescent="0.2">
      <c r="B68" t="s">
        <v>2963</v>
      </c>
      <c r="C68" t="s">
        <v>2967</v>
      </c>
      <c r="D68" s="23">
        <v>1</v>
      </c>
      <c r="E68" s="32">
        <v>2360</v>
      </c>
      <c r="F68" s="32">
        <v>0</v>
      </c>
      <c r="G68" s="32">
        <v>0</v>
      </c>
      <c r="H68" s="39">
        <v>4</v>
      </c>
    </row>
    <row r="69" spans="2:8" x14ac:dyDescent="0.2">
      <c r="B69" t="s">
        <v>2968</v>
      </c>
      <c r="C69" t="s">
        <v>2969</v>
      </c>
      <c r="D69" s="23">
        <v>1</v>
      </c>
      <c r="E69" s="32">
        <v>282.49</v>
      </c>
      <c r="F69" s="32">
        <v>0</v>
      </c>
      <c r="G69" s="32">
        <v>0</v>
      </c>
      <c r="H69" s="39">
        <v>4</v>
      </c>
    </row>
    <row r="70" spans="2:8" x14ac:dyDescent="0.2">
      <c r="B70" t="s">
        <v>2972</v>
      </c>
      <c r="C70" t="s">
        <v>2973</v>
      </c>
      <c r="D70" s="23">
        <v>1</v>
      </c>
      <c r="E70" s="32">
        <v>7148.36</v>
      </c>
      <c r="F70" s="32">
        <v>0</v>
      </c>
      <c r="G70" s="32">
        <v>0</v>
      </c>
      <c r="H70" s="39">
        <v>4</v>
      </c>
    </row>
    <row r="71" spans="2:8" x14ac:dyDescent="0.2">
      <c r="B71" t="s">
        <v>2974</v>
      </c>
      <c r="C71" t="s">
        <v>2973</v>
      </c>
      <c r="D71" s="23">
        <v>1</v>
      </c>
      <c r="E71" s="32">
        <v>284.91000000000003</v>
      </c>
      <c r="F71" s="32">
        <v>0</v>
      </c>
      <c r="G71" s="32">
        <v>0</v>
      </c>
      <c r="H71" s="39">
        <v>4</v>
      </c>
    </row>
    <row r="72" spans="2:8" x14ac:dyDescent="0.2">
      <c r="B72" t="s">
        <v>2975</v>
      </c>
      <c r="C72" t="s">
        <v>2976</v>
      </c>
      <c r="D72" s="23">
        <v>1</v>
      </c>
      <c r="E72" s="32">
        <v>161.66</v>
      </c>
      <c r="F72" s="32">
        <v>0</v>
      </c>
      <c r="G72" s="32">
        <v>0</v>
      </c>
      <c r="H72" s="39">
        <v>4</v>
      </c>
    </row>
    <row r="73" spans="2:8" x14ac:dyDescent="0.2">
      <c r="B73" t="s">
        <v>2977</v>
      </c>
      <c r="C73" t="s">
        <v>2981</v>
      </c>
      <c r="D73" s="23">
        <v>1</v>
      </c>
      <c r="E73" s="32">
        <v>4956</v>
      </c>
      <c r="F73" s="32">
        <v>0</v>
      </c>
      <c r="G73" s="32">
        <v>0</v>
      </c>
      <c r="H73" s="39">
        <v>4</v>
      </c>
    </row>
    <row r="74" spans="2:8" x14ac:dyDescent="0.2">
      <c r="B74" t="s">
        <v>2984</v>
      </c>
      <c r="C74" t="s">
        <v>2988</v>
      </c>
      <c r="D74" s="23">
        <v>1</v>
      </c>
      <c r="E74" s="32">
        <v>25214.240000000002</v>
      </c>
      <c r="F74" s="32">
        <v>4740</v>
      </c>
      <c r="G74" s="32">
        <v>18.8</v>
      </c>
      <c r="H74" s="39">
        <v>4</v>
      </c>
    </row>
    <row r="75" spans="2:8" x14ac:dyDescent="0.2">
      <c r="B75" t="s">
        <v>2991</v>
      </c>
      <c r="C75" t="s">
        <v>2995</v>
      </c>
      <c r="D75" s="23">
        <v>1</v>
      </c>
      <c r="E75" s="32">
        <v>25000</v>
      </c>
      <c r="F75" s="32">
        <v>3186</v>
      </c>
      <c r="G75" s="32">
        <v>12.74</v>
      </c>
      <c r="H75" s="39">
        <v>4</v>
      </c>
    </row>
    <row r="76" spans="2:8" x14ac:dyDescent="0.2">
      <c r="B76" t="s">
        <v>2997</v>
      </c>
      <c r="C76" t="s">
        <v>3001</v>
      </c>
      <c r="D76" s="23">
        <v>1</v>
      </c>
      <c r="E76" s="32">
        <v>42350.2</v>
      </c>
      <c r="F76" s="32">
        <v>3529.83</v>
      </c>
      <c r="G76" s="32">
        <v>8.3800000000000008</v>
      </c>
      <c r="H76" s="39">
        <v>4</v>
      </c>
    </row>
    <row r="77" spans="2:8" x14ac:dyDescent="0.2">
      <c r="B77" t="s">
        <v>3002</v>
      </c>
      <c r="C77" t="s">
        <v>3003</v>
      </c>
      <c r="D77" s="23">
        <v>1</v>
      </c>
      <c r="E77" s="32">
        <v>379.88</v>
      </c>
      <c r="F77" s="32">
        <v>0</v>
      </c>
      <c r="G77" s="32">
        <v>0</v>
      </c>
      <c r="H77" s="39">
        <v>4</v>
      </c>
    </row>
    <row r="78" spans="2:8" x14ac:dyDescent="0.2">
      <c r="B78" t="s">
        <v>3004</v>
      </c>
      <c r="C78" t="s">
        <v>3007</v>
      </c>
      <c r="D78" s="23">
        <v>1</v>
      </c>
      <c r="E78" s="32">
        <v>147</v>
      </c>
      <c r="F78" s="32">
        <v>0</v>
      </c>
      <c r="G78" s="32">
        <v>0</v>
      </c>
      <c r="H78" s="39">
        <v>4</v>
      </c>
    </row>
    <row r="79" spans="2:8" x14ac:dyDescent="0.2">
      <c r="B79" t="s">
        <v>3010</v>
      </c>
      <c r="C79" t="s">
        <v>3011</v>
      </c>
      <c r="D79" s="23">
        <v>1</v>
      </c>
      <c r="E79" s="32">
        <v>16284</v>
      </c>
      <c r="F79" s="32">
        <v>1029.5999999999999</v>
      </c>
      <c r="G79" s="32">
        <v>6.67</v>
      </c>
      <c r="H79" s="39">
        <v>4</v>
      </c>
    </row>
    <row r="80" spans="2:8" x14ac:dyDescent="0.2">
      <c r="B80" t="s">
        <v>3012</v>
      </c>
      <c r="C80" t="s">
        <v>3013</v>
      </c>
      <c r="D80" s="23">
        <v>1</v>
      </c>
      <c r="E80" s="32">
        <v>416.54</v>
      </c>
      <c r="F80" s="32">
        <v>0</v>
      </c>
      <c r="G80" s="32">
        <v>0</v>
      </c>
      <c r="H80" s="39">
        <v>4</v>
      </c>
    </row>
    <row r="81" spans="2:8" x14ac:dyDescent="0.2">
      <c r="B81" t="s">
        <v>3014</v>
      </c>
      <c r="C81" t="s">
        <v>3015</v>
      </c>
      <c r="D81" s="23">
        <v>1</v>
      </c>
      <c r="E81" s="32">
        <v>2832</v>
      </c>
      <c r="F81" s="32">
        <v>0</v>
      </c>
      <c r="G81" s="32">
        <v>0</v>
      </c>
      <c r="H81" s="39">
        <v>4</v>
      </c>
    </row>
    <row r="82" spans="2:8" x14ac:dyDescent="0.2">
      <c r="B82" t="s">
        <v>3022</v>
      </c>
      <c r="C82" t="s">
        <v>3026</v>
      </c>
      <c r="D82" s="23">
        <v>1</v>
      </c>
      <c r="E82" s="32">
        <v>613.6</v>
      </c>
      <c r="F82" s="32">
        <v>0</v>
      </c>
      <c r="G82" s="32">
        <v>0</v>
      </c>
      <c r="H82" s="39">
        <v>4</v>
      </c>
    </row>
    <row r="83" spans="2:8" x14ac:dyDescent="0.2">
      <c r="B83" t="s">
        <v>3028</v>
      </c>
      <c r="C83" t="s">
        <v>3029</v>
      </c>
      <c r="D83" s="23">
        <v>1</v>
      </c>
      <c r="E83" s="32">
        <v>14119.64</v>
      </c>
      <c r="F83" s="32">
        <v>3500</v>
      </c>
      <c r="G83" s="32">
        <v>25</v>
      </c>
      <c r="H83" s="39">
        <v>4</v>
      </c>
    </row>
    <row r="84" spans="2:8" x14ac:dyDescent="0.2">
      <c r="B84" t="s">
        <v>3030</v>
      </c>
      <c r="C84" t="s">
        <v>3013</v>
      </c>
      <c r="D84" s="23">
        <v>1</v>
      </c>
      <c r="E84" s="32">
        <v>4873.05</v>
      </c>
      <c r="F84" s="32">
        <v>0</v>
      </c>
      <c r="G84" s="32">
        <v>0</v>
      </c>
      <c r="H84" s="39">
        <v>4</v>
      </c>
    </row>
    <row r="85" spans="2:8" x14ac:dyDescent="0.2">
      <c r="B85" t="s">
        <v>3034</v>
      </c>
      <c r="C85" t="s">
        <v>3026</v>
      </c>
      <c r="D85" s="23">
        <v>1</v>
      </c>
      <c r="E85" s="32">
        <v>318.60000000000002</v>
      </c>
      <c r="F85" s="32">
        <v>0</v>
      </c>
      <c r="G85" s="32">
        <v>0</v>
      </c>
      <c r="H85" s="39">
        <v>4</v>
      </c>
    </row>
    <row r="86" spans="2:8" x14ac:dyDescent="0.2">
      <c r="B86" t="s">
        <v>3043</v>
      </c>
      <c r="C86" t="s">
        <v>3047</v>
      </c>
      <c r="D86" s="23">
        <v>1</v>
      </c>
      <c r="E86" s="32">
        <v>1008.55</v>
      </c>
      <c r="F86" s="32">
        <v>0</v>
      </c>
      <c r="G86" s="32">
        <v>0</v>
      </c>
      <c r="H86" s="39">
        <v>4</v>
      </c>
    </row>
    <row r="87" spans="2:8" x14ac:dyDescent="0.2">
      <c r="B87" t="s">
        <v>3048</v>
      </c>
      <c r="C87" t="s">
        <v>3047</v>
      </c>
      <c r="D87" s="23">
        <v>1</v>
      </c>
      <c r="E87" s="32">
        <v>1008.55</v>
      </c>
      <c r="F87" s="32">
        <v>0</v>
      </c>
      <c r="G87" s="32">
        <v>0</v>
      </c>
      <c r="H87" s="39">
        <v>4</v>
      </c>
    </row>
    <row r="88" spans="2:8" x14ac:dyDescent="0.2">
      <c r="B88" t="s">
        <v>3057</v>
      </c>
      <c r="C88" t="s">
        <v>3060</v>
      </c>
      <c r="D88" s="23">
        <v>1</v>
      </c>
      <c r="E88" s="32">
        <v>1008.55</v>
      </c>
      <c r="F88" s="32">
        <v>0</v>
      </c>
      <c r="G88" s="32">
        <v>0</v>
      </c>
      <c r="H88" s="39">
        <v>4</v>
      </c>
    </row>
    <row r="89" spans="2:8" x14ac:dyDescent="0.2">
      <c r="B89" t="s">
        <v>3061</v>
      </c>
      <c r="C89" t="s">
        <v>3065</v>
      </c>
      <c r="D89" s="23">
        <v>1</v>
      </c>
      <c r="E89" s="32">
        <v>4992.3100000000004</v>
      </c>
      <c r="F89" s="32">
        <v>0</v>
      </c>
      <c r="G89" s="32">
        <v>0</v>
      </c>
      <c r="H89" s="39">
        <v>4</v>
      </c>
    </row>
    <row r="90" spans="2:8" x14ac:dyDescent="0.2">
      <c r="B90" t="s">
        <v>3066</v>
      </c>
      <c r="C90" t="s">
        <v>3070</v>
      </c>
      <c r="D90" s="23">
        <v>1</v>
      </c>
      <c r="E90" s="32">
        <v>4941.93</v>
      </c>
      <c r="F90" s="32">
        <v>347.91</v>
      </c>
      <c r="G90" s="32">
        <v>7.04</v>
      </c>
      <c r="H90" s="39">
        <v>4</v>
      </c>
    </row>
    <row r="91" spans="2:8" x14ac:dyDescent="0.2">
      <c r="B91" t="s">
        <v>3072</v>
      </c>
      <c r="C91" t="s">
        <v>3076</v>
      </c>
      <c r="D91" s="23">
        <v>1</v>
      </c>
      <c r="E91" s="32">
        <v>46528.76</v>
      </c>
      <c r="F91" s="32">
        <v>0</v>
      </c>
      <c r="G91" s="32">
        <v>0</v>
      </c>
      <c r="H91" s="39">
        <v>4</v>
      </c>
    </row>
    <row r="92" spans="2:8" x14ac:dyDescent="0.2">
      <c r="B92" t="s">
        <v>3084</v>
      </c>
      <c r="C92" t="s">
        <v>3060</v>
      </c>
      <c r="D92" s="23">
        <v>1</v>
      </c>
      <c r="E92" s="32">
        <v>2017.09</v>
      </c>
      <c r="F92" s="32">
        <v>0</v>
      </c>
      <c r="G92" s="32">
        <v>0</v>
      </c>
      <c r="H92" s="39">
        <v>4</v>
      </c>
    </row>
    <row r="93" spans="2:8" x14ac:dyDescent="0.2">
      <c r="B93" t="s">
        <v>3085</v>
      </c>
      <c r="C93" t="s">
        <v>3089</v>
      </c>
      <c r="D93" s="23">
        <v>1</v>
      </c>
      <c r="E93" s="32">
        <v>4034.18</v>
      </c>
      <c r="F93" s="32">
        <v>0</v>
      </c>
      <c r="G93" s="32">
        <v>0</v>
      </c>
      <c r="H93" s="39">
        <v>4</v>
      </c>
    </row>
    <row r="94" spans="2:8" x14ac:dyDescent="0.2">
      <c r="B94" t="s">
        <v>3090</v>
      </c>
      <c r="C94" t="s">
        <v>3089</v>
      </c>
      <c r="D94" s="23">
        <v>1</v>
      </c>
      <c r="E94" s="32">
        <v>3025.64</v>
      </c>
      <c r="F94" s="32">
        <v>0</v>
      </c>
      <c r="G94" s="32">
        <v>0</v>
      </c>
      <c r="H94" s="39">
        <v>4</v>
      </c>
    </row>
    <row r="95" spans="2:8" x14ac:dyDescent="0.2">
      <c r="B95" t="s">
        <v>3099</v>
      </c>
      <c r="C95" t="s">
        <v>3103</v>
      </c>
      <c r="D95" s="23">
        <v>1</v>
      </c>
      <c r="E95" s="32">
        <v>99990</v>
      </c>
      <c r="F95" s="32">
        <v>47932.5</v>
      </c>
      <c r="G95" s="32">
        <v>47.94</v>
      </c>
      <c r="H95" s="39">
        <v>4</v>
      </c>
    </row>
    <row r="96" spans="2:8" x14ac:dyDescent="0.2">
      <c r="B96" t="s">
        <v>3105</v>
      </c>
      <c r="C96" t="s">
        <v>3109</v>
      </c>
      <c r="D96" s="23">
        <v>1</v>
      </c>
      <c r="E96" s="32">
        <v>50621.33</v>
      </c>
      <c r="F96" s="32">
        <v>0</v>
      </c>
      <c r="G96" s="32">
        <v>0</v>
      </c>
      <c r="H96" s="39">
        <v>4</v>
      </c>
    </row>
    <row r="97" spans="2:8" x14ac:dyDescent="0.2">
      <c r="B97" t="s">
        <v>3119</v>
      </c>
      <c r="C97" t="s">
        <v>3123</v>
      </c>
      <c r="D97" s="23">
        <v>1</v>
      </c>
      <c r="E97" s="32">
        <v>1502.73</v>
      </c>
      <c r="F97" s="32">
        <v>0</v>
      </c>
      <c r="G97" s="32">
        <v>0</v>
      </c>
      <c r="H97" s="39">
        <v>4</v>
      </c>
    </row>
    <row r="98" spans="2:8" x14ac:dyDescent="0.2">
      <c r="B98" t="s">
        <v>3137</v>
      </c>
      <c r="C98" t="s">
        <v>3141</v>
      </c>
      <c r="D98" s="23">
        <v>1</v>
      </c>
      <c r="E98" s="32">
        <v>1475</v>
      </c>
      <c r="F98" s="32">
        <v>0</v>
      </c>
      <c r="G98" s="32">
        <v>0</v>
      </c>
      <c r="H98" s="39">
        <v>4</v>
      </c>
    </row>
    <row r="99" spans="2:8" x14ac:dyDescent="0.2">
      <c r="B99" t="s">
        <v>3142</v>
      </c>
      <c r="C99" t="s">
        <v>3146</v>
      </c>
      <c r="D99" s="23">
        <v>1</v>
      </c>
      <c r="E99" s="32">
        <v>1876.2</v>
      </c>
      <c r="F99" s="32">
        <v>0</v>
      </c>
      <c r="G99" s="32">
        <v>0</v>
      </c>
      <c r="H99" s="39">
        <v>4</v>
      </c>
    </row>
    <row r="100" spans="2:8" x14ac:dyDescent="0.2">
      <c r="B100" t="s">
        <v>3147</v>
      </c>
      <c r="C100" t="s">
        <v>2981</v>
      </c>
      <c r="D100" s="23">
        <v>1</v>
      </c>
      <c r="E100" s="32">
        <v>2242</v>
      </c>
      <c r="F100" s="32">
        <v>0</v>
      </c>
      <c r="G100" s="32">
        <v>0</v>
      </c>
      <c r="H100" s="39">
        <v>4</v>
      </c>
    </row>
    <row r="101" spans="2:8" x14ac:dyDescent="0.2">
      <c r="B101" t="s">
        <v>3151</v>
      </c>
      <c r="C101" t="s">
        <v>3152</v>
      </c>
      <c r="D101" s="23">
        <v>1</v>
      </c>
      <c r="E101" s="32">
        <v>4780</v>
      </c>
      <c r="F101" s="32">
        <v>956</v>
      </c>
      <c r="G101" s="32">
        <v>20</v>
      </c>
      <c r="H101" s="39">
        <v>4</v>
      </c>
    </row>
    <row r="102" spans="2:8" x14ac:dyDescent="0.2">
      <c r="B102" t="s">
        <v>3154</v>
      </c>
      <c r="C102" t="s">
        <v>3158</v>
      </c>
      <c r="D102" s="23">
        <v>1</v>
      </c>
      <c r="E102" s="32">
        <v>1280.8499999999999</v>
      </c>
      <c r="F102" s="32">
        <v>0</v>
      </c>
      <c r="G102" s="32">
        <v>0</v>
      </c>
      <c r="H102" s="39">
        <v>4</v>
      </c>
    </row>
    <row r="103" spans="2:8" x14ac:dyDescent="0.2">
      <c r="B103" t="s">
        <v>3159</v>
      </c>
      <c r="C103" t="s">
        <v>3163</v>
      </c>
      <c r="D103" s="23">
        <v>1</v>
      </c>
      <c r="E103" s="32">
        <v>371.7</v>
      </c>
      <c r="F103" s="32">
        <v>0</v>
      </c>
      <c r="G103" s="32">
        <v>0</v>
      </c>
      <c r="H103" s="39">
        <v>4</v>
      </c>
    </row>
    <row r="104" spans="2:8" x14ac:dyDescent="0.2">
      <c r="B104" t="s">
        <v>3164</v>
      </c>
      <c r="C104" t="s">
        <v>3168</v>
      </c>
      <c r="D104" s="23">
        <v>1</v>
      </c>
      <c r="E104" s="32">
        <v>3504.64</v>
      </c>
      <c r="F104" s="32">
        <v>0</v>
      </c>
      <c r="G104" s="32">
        <v>0</v>
      </c>
      <c r="H104" s="39">
        <v>4</v>
      </c>
    </row>
    <row r="105" spans="2:8" x14ac:dyDescent="0.2">
      <c r="B105" t="s">
        <v>3175</v>
      </c>
      <c r="C105" t="s">
        <v>3176</v>
      </c>
      <c r="D105" s="23">
        <v>1</v>
      </c>
      <c r="E105" s="32">
        <v>5756.04</v>
      </c>
      <c r="F105" s="32">
        <v>0</v>
      </c>
      <c r="G105" s="32">
        <v>0</v>
      </c>
      <c r="H105" s="39">
        <v>4</v>
      </c>
    </row>
    <row r="106" spans="2:8" x14ac:dyDescent="0.2">
      <c r="B106" t="s">
        <v>3178</v>
      </c>
      <c r="C106" t="s">
        <v>3182</v>
      </c>
      <c r="D106" s="23">
        <v>1</v>
      </c>
      <c r="E106" s="32">
        <v>31590.98</v>
      </c>
      <c r="F106" s="32">
        <v>0</v>
      </c>
      <c r="G106" s="32">
        <v>0</v>
      </c>
      <c r="H106" s="39">
        <v>4</v>
      </c>
    </row>
    <row r="107" spans="2:8" x14ac:dyDescent="0.2">
      <c r="B107" t="s">
        <v>3188</v>
      </c>
      <c r="C107" t="s">
        <v>3189</v>
      </c>
      <c r="D107" s="23">
        <v>1</v>
      </c>
      <c r="E107" s="32">
        <v>44375</v>
      </c>
      <c r="F107" s="32">
        <v>4375</v>
      </c>
      <c r="G107" s="32">
        <v>9.86</v>
      </c>
      <c r="H107" s="39">
        <v>4</v>
      </c>
    </row>
    <row r="108" spans="2:8" x14ac:dyDescent="0.2">
      <c r="B108" t="s">
        <v>3190</v>
      </c>
      <c r="C108" t="s">
        <v>3191</v>
      </c>
      <c r="D108" s="23">
        <v>1</v>
      </c>
      <c r="E108" s="32">
        <v>1817.2</v>
      </c>
      <c r="F108" s="32">
        <v>0</v>
      </c>
      <c r="G108" s="32">
        <v>0</v>
      </c>
      <c r="H108" s="39">
        <v>4</v>
      </c>
    </row>
    <row r="109" spans="2:8" x14ac:dyDescent="0.2">
      <c r="B109" t="s">
        <v>3192</v>
      </c>
      <c r="C109" t="s">
        <v>3193</v>
      </c>
      <c r="D109" s="23">
        <v>1</v>
      </c>
      <c r="E109" s="32">
        <v>1687.4</v>
      </c>
      <c r="F109" s="32">
        <v>0</v>
      </c>
      <c r="G109" s="32">
        <v>0</v>
      </c>
      <c r="H109" s="39">
        <v>4</v>
      </c>
    </row>
    <row r="110" spans="2:8" x14ac:dyDescent="0.2">
      <c r="B110" t="s">
        <v>3194</v>
      </c>
      <c r="C110" t="s">
        <v>3195</v>
      </c>
      <c r="D110" s="23">
        <v>1</v>
      </c>
      <c r="E110" s="32">
        <v>2759000</v>
      </c>
      <c r="F110" s="32">
        <v>98895.06</v>
      </c>
      <c r="G110" s="32">
        <v>3.58</v>
      </c>
      <c r="H110" s="39">
        <v>4</v>
      </c>
    </row>
    <row r="111" spans="2:8" x14ac:dyDescent="0.2">
      <c r="B111" t="s">
        <v>3196</v>
      </c>
      <c r="C111" t="s">
        <v>3200</v>
      </c>
      <c r="D111" s="23">
        <v>1</v>
      </c>
      <c r="E111" s="32">
        <v>1553.55</v>
      </c>
      <c r="F111" s="32">
        <v>0</v>
      </c>
      <c r="G111" s="32">
        <v>0</v>
      </c>
      <c r="H111" s="39">
        <v>4</v>
      </c>
    </row>
    <row r="112" spans="2:8" x14ac:dyDescent="0.2">
      <c r="B112" t="s">
        <v>3205</v>
      </c>
      <c r="C112" t="s">
        <v>3206</v>
      </c>
      <c r="D112" s="23">
        <v>1</v>
      </c>
      <c r="E112" s="32">
        <v>234.82</v>
      </c>
      <c r="F112" s="32">
        <v>0</v>
      </c>
      <c r="G112" s="32">
        <v>0</v>
      </c>
      <c r="H112" s="39">
        <v>4</v>
      </c>
    </row>
    <row r="113" spans="2:8" x14ac:dyDescent="0.2">
      <c r="B113" t="s">
        <v>3216</v>
      </c>
      <c r="C113" t="s">
        <v>3220</v>
      </c>
      <c r="D113" s="23">
        <v>1</v>
      </c>
      <c r="E113" s="32">
        <v>649</v>
      </c>
      <c r="F113" s="32">
        <v>0</v>
      </c>
      <c r="G113" s="32">
        <v>0</v>
      </c>
      <c r="H113" s="39">
        <v>4</v>
      </c>
    </row>
    <row r="114" spans="2:8" x14ac:dyDescent="0.2">
      <c r="B114" t="s">
        <v>3221</v>
      </c>
      <c r="C114" t="s">
        <v>3222</v>
      </c>
      <c r="D114" s="23">
        <v>1</v>
      </c>
      <c r="E114" s="32">
        <v>58016.52</v>
      </c>
      <c r="F114" s="32">
        <v>13702.72</v>
      </c>
      <c r="G114" s="32">
        <v>23.34</v>
      </c>
      <c r="H114" s="39">
        <v>4</v>
      </c>
    </row>
    <row r="115" spans="2:8" x14ac:dyDescent="0.2">
      <c r="B115" t="s">
        <v>3231</v>
      </c>
      <c r="C115" t="s">
        <v>3235</v>
      </c>
      <c r="D115" s="23">
        <v>1</v>
      </c>
      <c r="E115" s="32">
        <v>3162.4</v>
      </c>
      <c r="F115" s="32">
        <v>0</v>
      </c>
      <c r="G115" s="32">
        <v>0</v>
      </c>
      <c r="H115" s="39">
        <v>4</v>
      </c>
    </row>
    <row r="116" spans="2:8" x14ac:dyDescent="0.2">
      <c r="B116" t="s">
        <v>3246</v>
      </c>
      <c r="C116" t="s">
        <v>3247</v>
      </c>
      <c r="D116" s="23">
        <v>1</v>
      </c>
      <c r="E116" s="32">
        <v>46291.4</v>
      </c>
      <c r="F116" s="32">
        <v>0</v>
      </c>
      <c r="G116" s="32">
        <v>0</v>
      </c>
      <c r="H116" s="39">
        <v>4</v>
      </c>
    </row>
    <row r="117" spans="2:8" x14ac:dyDescent="0.2">
      <c r="B117" t="s">
        <v>3250</v>
      </c>
      <c r="C117" t="s">
        <v>3251</v>
      </c>
      <c r="D117" s="23">
        <v>1</v>
      </c>
      <c r="E117" s="32">
        <v>146.32</v>
      </c>
      <c r="F117" s="32">
        <v>0</v>
      </c>
      <c r="G117" s="32">
        <v>0</v>
      </c>
      <c r="H117" s="39">
        <v>4</v>
      </c>
    </row>
    <row r="118" spans="2:8" x14ac:dyDescent="0.2">
      <c r="B118" t="s">
        <v>3256</v>
      </c>
      <c r="C118" t="s">
        <v>3257</v>
      </c>
      <c r="D118" s="23">
        <v>1</v>
      </c>
      <c r="E118" s="32">
        <v>580.86</v>
      </c>
      <c r="F118" s="32">
        <v>0</v>
      </c>
      <c r="G118" s="32">
        <v>0</v>
      </c>
      <c r="H118" s="39">
        <v>4</v>
      </c>
    </row>
    <row r="119" spans="2:8" x14ac:dyDescent="0.2">
      <c r="B119" t="s">
        <v>3258</v>
      </c>
      <c r="C119" t="s">
        <v>3259</v>
      </c>
      <c r="D119" s="23">
        <v>1</v>
      </c>
      <c r="E119" s="32">
        <v>3309.9</v>
      </c>
      <c r="F119" s="32">
        <v>0</v>
      </c>
      <c r="G119" s="32">
        <v>0</v>
      </c>
      <c r="H119" s="39">
        <v>4</v>
      </c>
    </row>
    <row r="120" spans="2:8" x14ac:dyDescent="0.2">
      <c r="B120" t="s">
        <v>3260</v>
      </c>
      <c r="C120" t="s">
        <v>3235</v>
      </c>
      <c r="D120" s="23">
        <v>1</v>
      </c>
      <c r="E120" s="32">
        <v>446.04</v>
      </c>
      <c r="F120" s="32">
        <v>0</v>
      </c>
      <c r="G120" s="32">
        <v>0</v>
      </c>
      <c r="H120" s="39">
        <v>4</v>
      </c>
    </row>
    <row r="121" spans="2:8" x14ac:dyDescent="0.2">
      <c r="B121" t="s">
        <v>3261</v>
      </c>
      <c r="C121" t="s">
        <v>3262</v>
      </c>
      <c r="D121" s="23">
        <v>1</v>
      </c>
      <c r="E121" s="32">
        <v>3911.7</v>
      </c>
      <c r="F121" s="32">
        <v>704.34</v>
      </c>
      <c r="G121" s="32">
        <v>18.34</v>
      </c>
      <c r="H121" s="39">
        <v>4</v>
      </c>
    </row>
    <row r="122" spans="2:8" x14ac:dyDescent="0.2">
      <c r="B122" t="s">
        <v>3305</v>
      </c>
      <c r="C122" t="s">
        <v>3306</v>
      </c>
      <c r="D122" s="23">
        <v>1</v>
      </c>
      <c r="E122" s="32">
        <v>454.3</v>
      </c>
      <c r="F122" s="32">
        <v>0</v>
      </c>
      <c r="G122" s="32">
        <v>0</v>
      </c>
      <c r="H122" s="39">
        <v>4</v>
      </c>
    </row>
    <row r="123" spans="2:8" x14ac:dyDescent="0.2">
      <c r="B123" t="s">
        <v>3308</v>
      </c>
      <c r="C123" t="s">
        <v>3309</v>
      </c>
      <c r="D123" s="23">
        <v>1</v>
      </c>
      <c r="E123" s="32">
        <v>2516.34</v>
      </c>
      <c r="F123" s="32">
        <v>936.54</v>
      </c>
      <c r="G123" s="32">
        <v>37.43</v>
      </c>
      <c r="H123" s="39">
        <v>4</v>
      </c>
    </row>
    <row r="124" spans="2:8" x14ac:dyDescent="0.2">
      <c r="B124" t="s">
        <v>3311</v>
      </c>
      <c r="C124" t="s">
        <v>3262</v>
      </c>
      <c r="D124" s="23">
        <v>1</v>
      </c>
      <c r="E124" s="32">
        <v>3587.2</v>
      </c>
      <c r="F124" s="32">
        <v>0</v>
      </c>
      <c r="G124" s="32">
        <v>0</v>
      </c>
      <c r="H124" s="39">
        <v>4</v>
      </c>
    </row>
    <row r="125" spans="2:8" x14ac:dyDescent="0.2">
      <c r="B125" t="s">
        <v>3315</v>
      </c>
      <c r="C125" t="s">
        <v>3319</v>
      </c>
      <c r="D125" s="23">
        <v>1</v>
      </c>
      <c r="E125" s="32">
        <v>3304</v>
      </c>
      <c r="F125" s="32">
        <v>0</v>
      </c>
      <c r="G125" s="32">
        <v>0</v>
      </c>
      <c r="H125" s="39">
        <v>4</v>
      </c>
    </row>
    <row r="126" spans="2:8" x14ac:dyDescent="0.2">
      <c r="B126" t="s">
        <v>3320</v>
      </c>
      <c r="C126" t="s">
        <v>3324</v>
      </c>
      <c r="D126" s="23">
        <v>1</v>
      </c>
      <c r="E126" s="32">
        <v>5042.7299999999996</v>
      </c>
      <c r="F126" s="32">
        <v>1928.75</v>
      </c>
      <c r="G126" s="32">
        <v>38.25</v>
      </c>
      <c r="H126" s="39">
        <v>4</v>
      </c>
    </row>
    <row r="127" spans="2:8" x14ac:dyDescent="0.2">
      <c r="B127" t="s">
        <v>3326</v>
      </c>
      <c r="C127" t="s">
        <v>3327</v>
      </c>
      <c r="D127" s="23">
        <v>1</v>
      </c>
      <c r="E127" s="32">
        <v>42244</v>
      </c>
      <c r="F127" s="32">
        <v>14499.41</v>
      </c>
      <c r="G127" s="32">
        <v>33.5</v>
      </c>
      <c r="H127" s="39">
        <v>4</v>
      </c>
    </row>
    <row r="128" spans="2:8" x14ac:dyDescent="0.2">
      <c r="B128" t="s">
        <v>3331</v>
      </c>
      <c r="C128" t="s">
        <v>3244</v>
      </c>
      <c r="D128" s="23">
        <v>1</v>
      </c>
      <c r="E128" s="32">
        <v>24075.89</v>
      </c>
      <c r="F128" s="32">
        <v>0</v>
      </c>
      <c r="G128" s="32">
        <v>0</v>
      </c>
      <c r="H128" s="39">
        <v>4</v>
      </c>
    </row>
    <row r="129" spans="2:8" x14ac:dyDescent="0.2">
      <c r="B129" t="s">
        <v>3338</v>
      </c>
      <c r="C129" t="s">
        <v>3339</v>
      </c>
      <c r="D129" s="23">
        <v>1</v>
      </c>
      <c r="E129" s="32">
        <v>19835.8</v>
      </c>
      <c r="F129" s="32">
        <v>9999.1200000000008</v>
      </c>
      <c r="G129" s="32">
        <v>48.12</v>
      </c>
      <c r="H129" s="39">
        <v>4</v>
      </c>
    </row>
    <row r="130" spans="2:8" x14ac:dyDescent="0.2">
      <c r="B130" t="s">
        <v>3340</v>
      </c>
      <c r="C130" t="s">
        <v>3089</v>
      </c>
      <c r="D130" s="23">
        <v>1</v>
      </c>
      <c r="E130" s="32">
        <v>368.16</v>
      </c>
      <c r="F130" s="32">
        <v>0</v>
      </c>
      <c r="G130" s="32">
        <v>0</v>
      </c>
      <c r="H130" s="39">
        <v>4</v>
      </c>
    </row>
    <row r="131" spans="2:8" x14ac:dyDescent="0.2">
      <c r="B131" t="s">
        <v>3341</v>
      </c>
      <c r="C131" t="s">
        <v>3345</v>
      </c>
      <c r="D131" s="23">
        <v>1</v>
      </c>
      <c r="E131" s="32">
        <v>477.9</v>
      </c>
      <c r="F131" s="32">
        <v>0</v>
      </c>
      <c r="G131" s="32">
        <v>0</v>
      </c>
      <c r="H131" s="39">
        <v>4</v>
      </c>
    </row>
    <row r="132" spans="2:8" x14ac:dyDescent="0.2">
      <c r="B132" t="s">
        <v>3348</v>
      </c>
      <c r="C132" t="s">
        <v>3349</v>
      </c>
      <c r="D132" s="23">
        <v>1</v>
      </c>
      <c r="E132" s="32">
        <v>792.37</v>
      </c>
      <c r="F132" s="32">
        <v>0</v>
      </c>
      <c r="G132" s="32">
        <v>0</v>
      </c>
      <c r="H132" s="39">
        <v>4</v>
      </c>
    </row>
    <row r="133" spans="2:8" x14ac:dyDescent="0.2">
      <c r="B133" t="s">
        <v>3351</v>
      </c>
      <c r="C133" t="s">
        <v>3355</v>
      </c>
      <c r="D133" s="23">
        <v>1</v>
      </c>
      <c r="E133" s="32">
        <v>1982.4</v>
      </c>
      <c r="F133" s="32">
        <v>0</v>
      </c>
      <c r="G133" s="32">
        <v>0</v>
      </c>
      <c r="H133" s="39">
        <v>4</v>
      </c>
    </row>
    <row r="134" spans="2:8" x14ac:dyDescent="0.2">
      <c r="B134" t="s">
        <v>3356</v>
      </c>
      <c r="C134" t="s">
        <v>3357</v>
      </c>
      <c r="D134" s="23">
        <v>1</v>
      </c>
      <c r="E134" s="32">
        <v>417.72</v>
      </c>
      <c r="F134" s="32">
        <v>0</v>
      </c>
      <c r="G134" s="32">
        <v>0</v>
      </c>
      <c r="H134" s="39">
        <v>4</v>
      </c>
    </row>
    <row r="135" spans="2:8" x14ac:dyDescent="0.2">
      <c r="B135" t="s">
        <v>3358</v>
      </c>
      <c r="C135" t="s">
        <v>3359</v>
      </c>
      <c r="D135" s="23">
        <v>1</v>
      </c>
      <c r="E135" s="32">
        <v>3663.9</v>
      </c>
      <c r="F135" s="32">
        <v>0</v>
      </c>
      <c r="G135" s="32">
        <v>0</v>
      </c>
      <c r="H135" s="39">
        <v>4</v>
      </c>
    </row>
    <row r="136" spans="2:8" x14ac:dyDescent="0.2">
      <c r="B136" t="s">
        <v>3360</v>
      </c>
      <c r="C136" t="s">
        <v>3364</v>
      </c>
      <c r="D136" s="23">
        <v>1</v>
      </c>
      <c r="E136" s="32">
        <v>200854.69</v>
      </c>
      <c r="F136" s="32">
        <v>0</v>
      </c>
      <c r="G136" s="32">
        <v>0</v>
      </c>
      <c r="H136" s="39">
        <v>4</v>
      </c>
    </row>
    <row r="137" spans="2:8" x14ac:dyDescent="0.2">
      <c r="B137" t="s">
        <v>3366</v>
      </c>
      <c r="C137" t="s">
        <v>3367</v>
      </c>
      <c r="D137" s="23">
        <v>1</v>
      </c>
      <c r="E137" s="32">
        <v>3000</v>
      </c>
      <c r="F137" s="32">
        <v>950</v>
      </c>
      <c r="G137" s="32">
        <v>31.67</v>
      </c>
      <c r="H137" s="39">
        <v>4</v>
      </c>
    </row>
    <row r="138" spans="2:8" x14ac:dyDescent="0.2">
      <c r="B138" t="s">
        <v>3379</v>
      </c>
      <c r="C138" t="s">
        <v>3380</v>
      </c>
      <c r="D138" s="23">
        <v>1</v>
      </c>
      <c r="E138" s="32">
        <v>9794</v>
      </c>
      <c r="F138" s="32">
        <v>4095</v>
      </c>
      <c r="G138" s="32">
        <v>42.17</v>
      </c>
      <c r="H138" s="39">
        <v>4</v>
      </c>
    </row>
    <row r="139" spans="2:8" x14ac:dyDescent="0.2">
      <c r="B139" t="s">
        <v>3383</v>
      </c>
      <c r="C139" t="s">
        <v>3387</v>
      </c>
      <c r="D139" s="23">
        <v>1</v>
      </c>
      <c r="E139" s="32">
        <v>4885.2</v>
      </c>
      <c r="F139" s="32">
        <v>0</v>
      </c>
      <c r="G139" s="32">
        <v>0</v>
      </c>
      <c r="H139" s="39">
        <v>4</v>
      </c>
    </row>
    <row r="140" spans="2:8" x14ac:dyDescent="0.2">
      <c r="B140" t="s">
        <v>3389</v>
      </c>
      <c r="C140" t="s">
        <v>3390</v>
      </c>
      <c r="D140" s="23">
        <v>1</v>
      </c>
      <c r="E140" s="32">
        <v>2527.4499999999998</v>
      </c>
      <c r="F140" s="32">
        <v>0</v>
      </c>
      <c r="G140" s="32">
        <v>0</v>
      </c>
      <c r="H140" s="39">
        <v>4</v>
      </c>
    </row>
    <row r="141" spans="2:8" x14ac:dyDescent="0.2">
      <c r="B141" t="s">
        <v>3393</v>
      </c>
      <c r="C141" t="s">
        <v>3394</v>
      </c>
      <c r="D141" s="23">
        <v>1</v>
      </c>
      <c r="E141" s="32">
        <v>282.49</v>
      </c>
      <c r="F141" s="32">
        <v>0</v>
      </c>
      <c r="G141" s="32">
        <v>0</v>
      </c>
      <c r="H141" s="39">
        <v>4</v>
      </c>
    </row>
    <row r="142" spans="2:8" x14ac:dyDescent="0.2">
      <c r="B142" t="s">
        <v>3395</v>
      </c>
      <c r="C142" t="s">
        <v>3399</v>
      </c>
      <c r="D142" s="23">
        <v>1</v>
      </c>
      <c r="E142" s="32">
        <v>4956</v>
      </c>
      <c r="F142" s="32">
        <v>0</v>
      </c>
      <c r="G142" s="32">
        <v>0</v>
      </c>
      <c r="H142" s="39">
        <v>4</v>
      </c>
    </row>
    <row r="143" spans="2:8" x14ac:dyDescent="0.2">
      <c r="B143" t="s">
        <v>3400</v>
      </c>
      <c r="C143" t="s">
        <v>3404</v>
      </c>
      <c r="D143" s="23">
        <v>1</v>
      </c>
      <c r="E143" s="32">
        <v>802.4</v>
      </c>
      <c r="F143" s="32">
        <v>0</v>
      </c>
      <c r="G143" s="32">
        <v>0</v>
      </c>
      <c r="H143" s="39">
        <v>4</v>
      </c>
    </row>
    <row r="144" spans="2:8" x14ac:dyDescent="0.2">
      <c r="B144" t="s">
        <v>3422</v>
      </c>
      <c r="C144" t="s">
        <v>3423</v>
      </c>
      <c r="D144" s="23">
        <v>1</v>
      </c>
      <c r="E144" s="32">
        <v>1345.2</v>
      </c>
      <c r="F144" s="32">
        <v>0</v>
      </c>
      <c r="G144" s="32">
        <v>0</v>
      </c>
      <c r="H144" s="39">
        <v>4</v>
      </c>
    </row>
    <row r="145" spans="2:8" x14ac:dyDescent="0.2">
      <c r="B145" t="s">
        <v>3424</v>
      </c>
      <c r="C145" t="s">
        <v>3425</v>
      </c>
      <c r="D145" s="23">
        <v>1</v>
      </c>
      <c r="E145" s="32">
        <v>913.32</v>
      </c>
      <c r="F145" s="32">
        <v>0</v>
      </c>
      <c r="G145" s="32">
        <v>0</v>
      </c>
      <c r="H145" s="39">
        <v>4</v>
      </c>
    </row>
    <row r="146" spans="2:8" x14ac:dyDescent="0.2">
      <c r="B146" t="s">
        <v>3426</v>
      </c>
      <c r="C146" t="s">
        <v>3427</v>
      </c>
      <c r="D146" s="23">
        <v>1</v>
      </c>
      <c r="E146" s="32">
        <v>519.20000000000005</v>
      </c>
      <c r="F146" s="32">
        <v>0</v>
      </c>
      <c r="G146" s="32">
        <v>0</v>
      </c>
      <c r="H146" s="39">
        <v>4</v>
      </c>
    </row>
    <row r="147" spans="2:8" x14ac:dyDescent="0.2">
      <c r="B147" t="s">
        <v>3433</v>
      </c>
      <c r="C147" t="s">
        <v>3434</v>
      </c>
      <c r="D147" s="23">
        <v>1</v>
      </c>
      <c r="E147" s="32">
        <v>1967.71</v>
      </c>
      <c r="F147" s="32">
        <v>0</v>
      </c>
      <c r="G147" s="32">
        <v>0</v>
      </c>
      <c r="H147" s="39">
        <v>4</v>
      </c>
    </row>
    <row r="148" spans="2:8" x14ac:dyDescent="0.2">
      <c r="B148" t="s">
        <v>3435</v>
      </c>
      <c r="C148" t="s">
        <v>3436</v>
      </c>
      <c r="D148" s="23">
        <v>1</v>
      </c>
      <c r="E148" s="32">
        <v>4885.2</v>
      </c>
      <c r="F148" s="32">
        <v>0</v>
      </c>
      <c r="G148" s="32">
        <v>0</v>
      </c>
      <c r="H148" s="39">
        <v>4</v>
      </c>
    </row>
    <row r="149" spans="2:8" x14ac:dyDescent="0.2">
      <c r="B149" t="s">
        <v>3438</v>
      </c>
      <c r="C149" t="s">
        <v>3442</v>
      </c>
      <c r="D149" s="23">
        <v>1</v>
      </c>
      <c r="E149" s="32">
        <v>26599.42</v>
      </c>
      <c r="F149" s="32">
        <v>0</v>
      </c>
      <c r="G149" s="32">
        <v>0</v>
      </c>
      <c r="H149" s="39">
        <v>4</v>
      </c>
    </row>
    <row r="150" spans="2:8" x14ac:dyDescent="0.2">
      <c r="B150" t="s">
        <v>3443</v>
      </c>
      <c r="C150" t="s">
        <v>3447</v>
      </c>
      <c r="D150" s="23">
        <v>1</v>
      </c>
      <c r="E150" s="32">
        <v>1000</v>
      </c>
      <c r="F150" s="32">
        <v>0</v>
      </c>
      <c r="G150" s="32">
        <v>0</v>
      </c>
      <c r="H150" s="39">
        <v>4</v>
      </c>
    </row>
    <row r="151" spans="2:8" x14ac:dyDescent="0.2">
      <c r="B151" t="s">
        <v>3454</v>
      </c>
      <c r="C151" t="s">
        <v>3458</v>
      </c>
      <c r="D151" s="23">
        <v>1</v>
      </c>
      <c r="E151" s="32">
        <v>100854.69</v>
      </c>
      <c r="F151" s="32">
        <v>0</v>
      </c>
      <c r="G151" s="32">
        <v>0</v>
      </c>
      <c r="H151" s="39">
        <v>4</v>
      </c>
    </row>
    <row r="152" spans="2:8" x14ac:dyDescent="0.2">
      <c r="B152" t="s">
        <v>3460</v>
      </c>
      <c r="C152" t="s">
        <v>3464</v>
      </c>
      <c r="D152" s="23">
        <v>1</v>
      </c>
      <c r="E152" s="32">
        <v>100854.69</v>
      </c>
      <c r="F152" s="32">
        <v>0</v>
      </c>
      <c r="G152" s="32">
        <v>0</v>
      </c>
      <c r="H152" s="39">
        <v>4</v>
      </c>
    </row>
    <row r="153" spans="2:8" x14ac:dyDescent="0.2">
      <c r="B153" t="s">
        <v>3465</v>
      </c>
      <c r="C153" t="s">
        <v>3468</v>
      </c>
      <c r="D153" s="23">
        <v>1</v>
      </c>
      <c r="E153" s="32">
        <v>760000</v>
      </c>
      <c r="F153" s="32">
        <v>0</v>
      </c>
      <c r="G153" s="32">
        <v>0</v>
      </c>
      <c r="H153" s="39">
        <v>4</v>
      </c>
    </row>
    <row r="154" spans="2:8" x14ac:dyDescent="0.2">
      <c r="B154" t="s">
        <v>3469</v>
      </c>
      <c r="C154" t="s">
        <v>3472</v>
      </c>
      <c r="D154" s="23">
        <v>1</v>
      </c>
      <c r="E154" s="32">
        <v>27900</v>
      </c>
      <c r="F154" s="32">
        <v>0</v>
      </c>
      <c r="G154" s="32">
        <v>0</v>
      </c>
      <c r="H154" s="39">
        <v>4</v>
      </c>
    </row>
    <row r="155" spans="2:8" x14ac:dyDescent="0.2">
      <c r="B155" t="s">
        <v>3473</v>
      </c>
      <c r="C155" t="s">
        <v>3474</v>
      </c>
      <c r="D155" s="23">
        <v>1</v>
      </c>
      <c r="E155" s="32">
        <v>1447.15</v>
      </c>
      <c r="F155" s="32">
        <v>697.79</v>
      </c>
      <c r="G155" s="32">
        <v>48.63</v>
      </c>
      <c r="H155" s="39">
        <v>4</v>
      </c>
    </row>
    <row r="156" spans="2:8" x14ac:dyDescent="0.2">
      <c r="B156" t="s">
        <v>3478</v>
      </c>
      <c r="C156" t="s">
        <v>3482</v>
      </c>
      <c r="D156" s="23">
        <v>1</v>
      </c>
      <c r="E156" s="32">
        <v>50268</v>
      </c>
      <c r="F156" s="32">
        <v>0</v>
      </c>
      <c r="G156" s="32">
        <v>0</v>
      </c>
      <c r="H156" s="39">
        <v>4</v>
      </c>
    </row>
    <row r="157" spans="2:8" x14ac:dyDescent="0.2">
      <c r="B157" t="s">
        <v>3494</v>
      </c>
      <c r="C157" t="s">
        <v>3495</v>
      </c>
      <c r="D157" s="23">
        <v>1</v>
      </c>
      <c r="E157" s="32">
        <v>14744.1</v>
      </c>
      <c r="F157" s="32">
        <v>0</v>
      </c>
      <c r="G157" s="32">
        <v>0</v>
      </c>
      <c r="H157" s="39">
        <v>-7</v>
      </c>
    </row>
    <row r="158" spans="2:8" x14ac:dyDescent="0.2">
      <c r="B158" t="s">
        <v>3496</v>
      </c>
      <c r="C158" t="s">
        <v>3497</v>
      </c>
      <c r="D158" s="23">
        <v>1</v>
      </c>
      <c r="E158" s="32">
        <v>86176.8</v>
      </c>
      <c r="F158" s="32">
        <v>14844</v>
      </c>
      <c r="G158" s="32">
        <v>17.5</v>
      </c>
      <c r="H158" s="39">
        <v>4</v>
      </c>
    </row>
    <row r="159" spans="2:8" x14ac:dyDescent="0.2">
      <c r="B159" t="s">
        <v>3505</v>
      </c>
      <c r="C159" t="s">
        <v>3509</v>
      </c>
      <c r="D159" s="23">
        <v>1</v>
      </c>
      <c r="E159" s="32">
        <v>1498.6</v>
      </c>
      <c r="F159" s="32">
        <v>0</v>
      </c>
      <c r="G159" s="32">
        <v>0</v>
      </c>
      <c r="H159" s="39">
        <v>4</v>
      </c>
    </row>
    <row r="160" spans="2:8" x14ac:dyDescent="0.2">
      <c r="B160" t="s">
        <v>3515</v>
      </c>
      <c r="C160" t="s">
        <v>3519</v>
      </c>
      <c r="D160" s="23">
        <v>1</v>
      </c>
      <c r="E160" s="32">
        <v>50427.35</v>
      </c>
      <c r="F160" s="32">
        <v>0</v>
      </c>
      <c r="G160" s="32">
        <v>0</v>
      </c>
      <c r="H160" s="39">
        <v>4</v>
      </c>
    </row>
    <row r="161" spans="2:8" x14ac:dyDescent="0.2">
      <c r="B161" t="s">
        <v>3525</v>
      </c>
      <c r="C161" t="s">
        <v>3529</v>
      </c>
      <c r="D161" s="23">
        <v>1</v>
      </c>
      <c r="E161" s="32">
        <v>885</v>
      </c>
      <c r="F161" s="32">
        <v>0</v>
      </c>
      <c r="G161" s="32">
        <v>0</v>
      </c>
      <c r="H161" s="39">
        <v>4</v>
      </c>
    </row>
    <row r="162" spans="2:8" x14ac:dyDescent="0.2">
      <c r="B162" t="s">
        <v>3530</v>
      </c>
      <c r="C162" t="s">
        <v>3533</v>
      </c>
      <c r="D162" s="23">
        <v>1</v>
      </c>
      <c r="E162" s="32">
        <v>2832</v>
      </c>
      <c r="F162" s="32">
        <v>0</v>
      </c>
      <c r="G162" s="32">
        <v>0</v>
      </c>
      <c r="H162" s="39">
        <v>4</v>
      </c>
    </row>
    <row r="163" spans="2:8" x14ac:dyDescent="0.2">
      <c r="B163" t="s">
        <v>3534</v>
      </c>
      <c r="C163" t="s">
        <v>3538</v>
      </c>
      <c r="D163" s="23">
        <v>1</v>
      </c>
      <c r="E163" s="32">
        <v>62447.08</v>
      </c>
      <c r="F163" s="32">
        <v>8425.2000000000007</v>
      </c>
      <c r="G163" s="32">
        <v>13.49</v>
      </c>
      <c r="H163" s="39">
        <v>4</v>
      </c>
    </row>
    <row r="164" spans="2:8" x14ac:dyDescent="0.2">
      <c r="B164" t="s">
        <v>3539</v>
      </c>
      <c r="C164" t="s">
        <v>3543</v>
      </c>
      <c r="D164" s="23">
        <v>1</v>
      </c>
      <c r="E164" s="32">
        <v>708</v>
      </c>
      <c r="F164" s="32">
        <v>0</v>
      </c>
      <c r="G164" s="32">
        <v>0</v>
      </c>
      <c r="H164" s="39">
        <v>4</v>
      </c>
    </row>
    <row r="165" spans="2:8" x14ac:dyDescent="0.2">
      <c r="B165" t="s">
        <v>3549</v>
      </c>
      <c r="C165" t="s">
        <v>3550</v>
      </c>
      <c r="D165" s="23">
        <v>1</v>
      </c>
      <c r="E165" s="32">
        <v>1840</v>
      </c>
      <c r="F165" s="32">
        <v>0</v>
      </c>
      <c r="G165" s="32">
        <v>0</v>
      </c>
      <c r="H165" s="39">
        <v>4</v>
      </c>
    </row>
    <row r="166" spans="2:8" x14ac:dyDescent="0.2">
      <c r="B166" t="s">
        <v>3556</v>
      </c>
      <c r="C166" t="s">
        <v>3560</v>
      </c>
      <c r="D166" s="23">
        <v>1</v>
      </c>
      <c r="E166" s="32">
        <v>3469.2</v>
      </c>
      <c r="F166" s="32">
        <v>0</v>
      </c>
      <c r="G166" s="32">
        <v>0</v>
      </c>
      <c r="H166" s="39">
        <v>4</v>
      </c>
    </row>
    <row r="167" spans="2:8" x14ac:dyDescent="0.2">
      <c r="B167" t="s">
        <v>3561</v>
      </c>
      <c r="C167" t="s">
        <v>3562</v>
      </c>
      <c r="D167" s="23">
        <v>1</v>
      </c>
      <c r="E167" s="32">
        <v>100000</v>
      </c>
      <c r="F167" s="32">
        <v>0</v>
      </c>
      <c r="G167" s="32">
        <v>0</v>
      </c>
      <c r="H167" s="39">
        <v>4</v>
      </c>
    </row>
    <row r="168" spans="2:8" x14ac:dyDescent="0.2">
      <c r="B168" t="s">
        <v>3563</v>
      </c>
      <c r="C168" t="s">
        <v>3567</v>
      </c>
      <c r="D168" s="23">
        <v>1</v>
      </c>
      <c r="E168" s="32">
        <v>5042.7299999999996</v>
      </c>
      <c r="F168" s="32">
        <v>0</v>
      </c>
      <c r="G168" s="32">
        <v>0</v>
      </c>
      <c r="H168" s="39">
        <v>4</v>
      </c>
    </row>
    <row r="169" spans="2:8" x14ac:dyDescent="0.2">
      <c r="B169" t="s">
        <v>3575</v>
      </c>
      <c r="C169" t="s">
        <v>3576</v>
      </c>
      <c r="D169" s="23">
        <v>1</v>
      </c>
      <c r="E169" s="32">
        <v>875.56</v>
      </c>
      <c r="F169" s="32">
        <v>0</v>
      </c>
      <c r="G169" s="32">
        <v>0</v>
      </c>
      <c r="H169" s="39">
        <v>4</v>
      </c>
    </row>
    <row r="170" spans="2:8" x14ac:dyDescent="0.2">
      <c r="B170" t="s">
        <v>3587</v>
      </c>
      <c r="C170" t="s">
        <v>3369</v>
      </c>
      <c r="D170" s="23">
        <v>1</v>
      </c>
      <c r="E170" s="32">
        <v>58379.58</v>
      </c>
      <c r="F170" s="32">
        <v>0</v>
      </c>
      <c r="G170" s="32">
        <v>0</v>
      </c>
      <c r="H170" s="39">
        <v>4</v>
      </c>
    </row>
    <row r="171" spans="2:8" x14ac:dyDescent="0.2">
      <c r="B171" t="s">
        <v>3588</v>
      </c>
      <c r="C171" t="s">
        <v>3589</v>
      </c>
      <c r="D171" s="23">
        <v>1</v>
      </c>
      <c r="E171" s="32">
        <v>2714</v>
      </c>
      <c r="F171" s="32">
        <v>0</v>
      </c>
      <c r="G171" s="32">
        <v>0</v>
      </c>
      <c r="H171" s="39">
        <v>4</v>
      </c>
    </row>
    <row r="172" spans="2:8" x14ac:dyDescent="0.2">
      <c r="B172" t="s">
        <v>3595</v>
      </c>
      <c r="C172" t="s">
        <v>3596</v>
      </c>
      <c r="D172" s="23">
        <v>1</v>
      </c>
      <c r="E172" s="32">
        <v>14160</v>
      </c>
      <c r="F172" s="32">
        <v>0</v>
      </c>
      <c r="G172" s="32">
        <v>0</v>
      </c>
      <c r="H172" s="39">
        <v>4</v>
      </c>
    </row>
    <row r="173" spans="2:8" x14ac:dyDescent="0.2">
      <c r="B173" t="s">
        <v>3597</v>
      </c>
      <c r="C173" t="s">
        <v>3601</v>
      </c>
      <c r="D173" s="23">
        <v>1</v>
      </c>
      <c r="E173" s="32">
        <v>266.68</v>
      </c>
      <c r="F173" s="32">
        <v>0</v>
      </c>
      <c r="G173" s="32">
        <v>0</v>
      </c>
      <c r="H173" s="39">
        <v>4</v>
      </c>
    </row>
    <row r="174" spans="2:8" x14ac:dyDescent="0.2">
      <c r="B174" t="s">
        <v>3606</v>
      </c>
      <c r="C174" t="s">
        <v>3610</v>
      </c>
      <c r="D174" s="23">
        <v>1</v>
      </c>
      <c r="E174" s="32">
        <v>2065</v>
      </c>
      <c r="F174" s="32">
        <v>0</v>
      </c>
      <c r="G174" s="32">
        <v>0</v>
      </c>
      <c r="H174" s="39">
        <v>4</v>
      </c>
    </row>
    <row r="175" spans="2:8" x14ac:dyDescent="0.2">
      <c r="B175" t="s">
        <v>3611</v>
      </c>
      <c r="C175" t="s">
        <v>3612</v>
      </c>
      <c r="D175" s="23">
        <v>1</v>
      </c>
      <c r="E175" s="32">
        <v>241713.58</v>
      </c>
      <c r="F175" s="32">
        <v>0</v>
      </c>
      <c r="G175" s="32">
        <v>0</v>
      </c>
      <c r="H175" s="39">
        <v>4</v>
      </c>
    </row>
    <row r="176" spans="2:8" x14ac:dyDescent="0.2">
      <c r="B176" t="s">
        <v>3627</v>
      </c>
      <c r="C176" t="s">
        <v>3631</v>
      </c>
      <c r="D176" s="23">
        <v>1</v>
      </c>
      <c r="E176" s="32">
        <v>100630.39999999999</v>
      </c>
      <c r="F176" s="32">
        <v>11652.32</v>
      </c>
      <c r="G176" s="32">
        <v>11.58</v>
      </c>
      <c r="H176" s="39">
        <v>4</v>
      </c>
    </row>
    <row r="177" spans="2:8" x14ac:dyDescent="0.2">
      <c r="B177" t="s">
        <v>3633</v>
      </c>
      <c r="C177" t="s">
        <v>3637</v>
      </c>
      <c r="D177" s="23">
        <v>1</v>
      </c>
      <c r="E177" s="32">
        <v>4986.09</v>
      </c>
      <c r="F177" s="32">
        <v>0</v>
      </c>
      <c r="G177" s="32">
        <v>0</v>
      </c>
      <c r="H177" s="39">
        <v>4</v>
      </c>
    </row>
    <row r="178" spans="2:8" x14ac:dyDescent="0.2">
      <c r="B178" t="s">
        <v>3640</v>
      </c>
      <c r="C178" t="s">
        <v>3644</v>
      </c>
      <c r="D178" s="23">
        <v>1</v>
      </c>
      <c r="E178" s="32">
        <v>1008.55</v>
      </c>
      <c r="F178" s="32">
        <v>0</v>
      </c>
      <c r="G178" s="32">
        <v>0</v>
      </c>
      <c r="H178" s="39">
        <v>4</v>
      </c>
    </row>
    <row r="179" spans="2:8" x14ac:dyDescent="0.2">
      <c r="B179" t="s">
        <v>3645</v>
      </c>
      <c r="C179" t="s">
        <v>3646</v>
      </c>
      <c r="D179" s="23">
        <v>1</v>
      </c>
      <c r="E179" s="32">
        <v>200.6</v>
      </c>
      <c r="F179" s="32">
        <v>0</v>
      </c>
      <c r="G179" s="32">
        <v>0</v>
      </c>
      <c r="H179" s="39">
        <v>4</v>
      </c>
    </row>
    <row r="180" spans="2:8" x14ac:dyDescent="0.2">
      <c r="B180" t="s">
        <v>3649</v>
      </c>
      <c r="C180" t="s">
        <v>3653</v>
      </c>
      <c r="D180" s="23">
        <v>1</v>
      </c>
      <c r="E180" s="32">
        <v>1180</v>
      </c>
      <c r="F180" s="32">
        <v>0</v>
      </c>
      <c r="G180" s="32">
        <v>0</v>
      </c>
      <c r="H180" s="39">
        <v>4</v>
      </c>
    </row>
    <row r="181" spans="2:8" x14ac:dyDescent="0.2">
      <c r="B181" t="s">
        <v>3654</v>
      </c>
      <c r="C181" t="s">
        <v>3658</v>
      </c>
      <c r="D181" s="23">
        <v>1</v>
      </c>
      <c r="E181" s="32">
        <v>8496</v>
      </c>
      <c r="F181" s="32">
        <v>0</v>
      </c>
      <c r="G181" s="32">
        <v>0</v>
      </c>
      <c r="H181" s="39">
        <v>4</v>
      </c>
    </row>
    <row r="182" spans="2:8" x14ac:dyDescent="0.2">
      <c r="B182" t="s">
        <v>3659</v>
      </c>
      <c r="C182" t="s">
        <v>3663</v>
      </c>
      <c r="D182" s="23">
        <v>1</v>
      </c>
      <c r="E182" s="32">
        <v>1452.25</v>
      </c>
      <c r="F182" s="32">
        <v>0</v>
      </c>
      <c r="G182" s="32">
        <v>0</v>
      </c>
      <c r="H182" s="39">
        <v>4</v>
      </c>
    </row>
    <row r="183" spans="2:8" x14ac:dyDescent="0.2">
      <c r="B183" t="s">
        <v>3666</v>
      </c>
      <c r="C183" t="s">
        <v>3670</v>
      </c>
      <c r="D183" s="23">
        <v>1</v>
      </c>
      <c r="E183" s="32">
        <v>356.36</v>
      </c>
      <c r="F183" s="32">
        <v>0</v>
      </c>
      <c r="G183" s="32">
        <v>0</v>
      </c>
      <c r="H183" s="39">
        <v>4</v>
      </c>
    </row>
    <row r="184" spans="2:8" x14ac:dyDescent="0.2">
      <c r="B184" t="s">
        <v>3677</v>
      </c>
      <c r="C184" t="s">
        <v>3678</v>
      </c>
      <c r="D184" s="23">
        <v>1</v>
      </c>
      <c r="E184" s="32">
        <v>5042.7299999999996</v>
      </c>
      <c r="F184" s="32">
        <v>0</v>
      </c>
      <c r="G184" s="32">
        <v>0</v>
      </c>
      <c r="H184" s="39">
        <v>4</v>
      </c>
    </row>
    <row r="185" spans="2:8" x14ac:dyDescent="0.2">
      <c r="B185" t="s">
        <v>3679</v>
      </c>
      <c r="C185" t="s">
        <v>3683</v>
      </c>
      <c r="D185" s="23">
        <v>1</v>
      </c>
      <c r="E185" s="32">
        <v>1008.55</v>
      </c>
      <c r="F185" s="32">
        <v>0</v>
      </c>
      <c r="G185" s="32">
        <v>0</v>
      </c>
      <c r="H185" s="39">
        <v>4</v>
      </c>
    </row>
    <row r="186" spans="2:8" x14ac:dyDescent="0.2">
      <c r="B186" t="s">
        <v>3693</v>
      </c>
      <c r="C186" t="s">
        <v>3694</v>
      </c>
      <c r="D186" s="23">
        <v>1</v>
      </c>
      <c r="E186" s="32">
        <v>50000</v>
      </c>
      <c r="F186" s="32">
        <v>0</v>
      </c>
      <c r="G186" s="32">
        <v>0</v>
      </c>
      <c r="H186" s="39">
        <v>4</v>
      </c>
    </row>
    <row r="187" spans="2:8" x14ac:dyDescent="0.2">
      <c r="B187" t="s">
        <v>3703</v>
      </c>
      <c r="C187" t="s">
        <v>3707</v>
      </c>
      <c r="D187" s="23">
        <v>1</v>
      </c>
      <c r="E187" s="32">
        <v>15075.71</v>
      </c>
      <c r="F187" s="32">
        <v>0</v>
      </c>
      <c r="G187" s="32">
        <v>0</v>
      </c>
      <c r="H187" s="39">
        <v>4</v>
      </c>
    </row>
    <row r="188" spans="2:8" x14ac:dyDescent="0.2">
      <c r="B188" t="s">
        <v>3714</v>
      </c>
      <c r="C188" t="s">
        <v>3195</v>
      </c>
      <c r="D188" s="23">
        <v>1</v>
      </c>
      <c r="E188" s="32">
        <v>5098016</v>
      </c>
      <c r="F188" s="32">
        <v>0</v>
      </c>
      <c r="G188" s="32">
        <v>0</v>
      </c>
      <c r="H188" s="39">
        <v>4</v>
      </c>
    </row>
    <row r="189" spans="2:8" x14ac:dyDescent="0.2">
      <c r="B189" t="s">
        <v>3719</v>
      </c>
      <c r="C189" t="s">
        <v>3720</v>
      </c>
      <c r="D189" s="23">
        <v>1</v>
      </c>
      <c r="E189" s="32">
        <v>7751.25</v>
      </c>
      <c r="F189" s="32">
        <v>0</v>
      </c>
      <c r="G189" s="32">
        <v>0</v>
      </c>
      <c r="H189" s="39">
        <v>4</v>
      </c>
    </row>
    <row r="190" spans="2:8" x14ac:dyDescent="0.2">
      <c r="B190" t="s">
        <v>3723</v>
      </c>
      <c r="C190" t="s">
        <v>3724</v>
      </c>
      <c r="D190" s="23">
        <v>1</v>
      </c>
      <c r="E190" s="32">
        <v>843.75</v>
      </c>
      <c r="F190" s="32">
        <v>0</v>
      </c>
      <c r="G190" s="32">
        <v>0</v>
      </c>
      <c r="H190" s="39">
        <v>4</v>
      </c>
    </row>
    <row r="191" spans="2:8" x14ac:dyDescent="0.2">
      <c r="B191" t="s">
        <v>3727</v>
      </c>
      <c r="C191" t="s">
        <v>3728</v>
      </c>
      <c r="D191" s="23">
        <v>1</v>
      </c>
      <c r="E191" s="32">
        <v>28057.77</v>
      </c>
      <c r="F191" s="32">
        <v>0</v>
      </c>
      <c r="G191" s="32">
        <v>0</v>
      </c>
      <c r="H191" s="39">
        <v>4</v>
      </c>
    </row>
    <row r="192" spans="2:8" x14ac:dyDescent="0.2">
      <c r="B192" t="s">
        <v>3729</v>
      </c>
      <c r="C192" t="s">
        <v>3730</v>
      </c>
      <c r="D192" s="23">
        <v>1</v>
      </c>
      <c r="E192" s="32">
        <v>5900</v>
      </c>
      <c r="F192" s="32">
        <v>76.81</v>
      </c>
      <c r="G192" s="32">
        <v>1.3</v>
      </c>
      <c r="H192" s="39">
        <v>4</v>
      </c>
    </row>
    <row r="193" spans="1:8" x14ac:dyDescent="0.2">
      <c r="B193" t="s">
        <v>3741</v>
      </c>
      <c r="C193" t="s">
        <v>3742</v>
      </c>
      <c r="D193" s="23">
        <v>1</v>
      </c>
      <c r="E193" s="32">
        <v>634.37</v>
      </c>
      <c r="F193" s="32">
        <v>0</v>
      </c>
      <c r="G193" s="32">
        <v>0</v>
      </c>
      <c r="H193" s="39">
        <v>4</v>
      </c>
    </row>
    <row r="194" spans="1:8" x14ac:dyDescent="0.2">
      <c r="B194" t="s">
        <v>3747</v>
      </c>
      <c r="C194" t="s">
        <v>3751</v>
      </c>
      <c r="D194" s="23">
        <v>1</v>
      </c>
      <c r="E194" s="32">
        <v>97350</v>
      </c>
      <c r="F194" s="32">
        <v>0</v>
      </c>
      <c r="G194" s="32">
        <v>0</v>
      </c>
      <c r="H194" s="39">
        <v>4</v>
      </c>
    </row>
    <row r="195" spans="1:8" x14ac:dyDescent="0.2">
      <c r="B195" t="s">
        <v>3769</v>
      </c>
      <c r="C195" t="s">
        <v>3772</v>
      </c>
      <c r="D195" s="23">
        <v>1</v>
      </c>
      <c r="E195" s="32">
        <v>4850</v>
      </c>
      <c r="F195" s="32">
        <v>0</v>
      </c>
      <c r="G195" s="32">
        <v>0</v>
      </c>
      <c r="H195" s="39">
        <v>4</v>
      </c>
    </row>
    <row r="196" spans="1:8" x14ac:dyDescent="0.2">
      <c r="A196" t="s">
        <v>8948</v>
      </c>
      <c r="D196" s="23">
        <v>180</v>
      </c>
      <c r="E196" s="32">
        <v>12285989.220000004</v>
      </c>
      <c r="F196" s="32">
        <v>541424.07999999984</v>
      </c>
      <c r="G196" s="32">
        <v>1301.5300000000002</v>
      </c>
      <c r="H196" s="39">
        <v>3.7388888888888889</v>
      </c>
    </row>
    <row r="197" spans="1:8" x14ac:dyDescent="0.2">
      <c r="A197" t="s">
        <v>8915</v>
      </c>
      <c r="B197" t="s">
        <v>4363</v>
      </c>
      <c r="C197" t="s">
        <v>4367</v>
      </c>
      <c r="D197" s="23">
        <v>1</v>
      </c>
      <c r="E197" s="32">
        <v>116710.3</v>
      </c>
      <c r="F197" s="32">
        <v>38684.949999999997</v>
      </c>
      <c r="G197" s="32">
        <v>33.31</v>
      </c>
      <c r="H197" s="39">
        <v>3</v>
      </c>
    </row>
    <row r="198" spans="1:8" x14ac:dyDescent="0.2">
      <c r="B198" t="s">
        <v>6674</v>
      </c>
      <c r="C198" t="s">
        <v>6675</v>
      </c>
      <c r="D198" s="23">
        <v>1</v>
      </c>
      <c r="E198" s="32">
        <v>1.17</v>
      </c>
      <c r="F198" s="32">
        <v>0</v>
      </c>
      <c r="G198" s="32">
        <v>0</v>
      </c>
      <c r="H198" s="39">
        <v>-55</v>
      </c>
    </row>
    <row r="199" spans="1:8" x14ac:dyDescent="0.2">
      <c r="B199" t="s">
        <v>6681</v>
      </c>
      <c r="C199" t="s">
        <v>6685</v>
      </c>
      <c r="D199" s="23">
        <v>1</v>
      </c>
      <c r="E199" s="32">
        <v>50427.35</v>
      </c>
      <c r="F199" s="32">
        <v>3995.55</v>
      </c>
      <c r="G199" s="32">
        <v>7.92</v>
      </c>
      <c r="H199" s="39">
        <v>4</v>
      </c>
    </row>
    <row r="200" spans="1:8" x14ac:dyDescent="0.2">
      <c r="B200" t="s">
        <v>6693</v>
      </c>
      <c r="C200" t="s">
        <v>6697</v>
      </c>
      <c r="D200" s="23">
        <v>1</v>
      </c>
      <c r="E200" s="32">
        <v>50427.35</v>
      </c>
      <c r="F200" s="32">
        <v>17784.599999999999</v>
      </c>
      <c r="G200" s="32">
        <v>35.270000000000003</v>
      </c>
      <c r="H200" s="39">
        <v>4</v>
      </c>
    </row>
    <row r="201" spans="1:8" x14ac:dyDescent="0.2">
      <c r="B201" t="s">
        <v>85</v>
      </c>
      <c r="C201" t="s">
        <v>90</v>
      </c>
      <c r="D201" s="23">
        <v>1</v>
      </c>
      <c r="E201" s="32">
        <v>403418.8</v>
      </c>
      <c r="F201" s="32">
        <v>154424.79</v>
      </c>
      <c r="G201" s="32">
        <v>38.340000000000003</v>
      </c>
      <c r="H201" s="39">
        <v>-10</v>
      </c>
    </row>
    <row r="202" spans="1:8" x14ac:dyDescent="0.2">
      <c r="B202" t="s">
        <v>93</v>
      </c>
      <c r="C202" t="s">
        <v>97</v>
      </c>
      <c r="D202" s="23">
        <v>1</v>
      </c>
      <c r="E202" s="32">
        <v>401602.37</v>
      </c>
      <c r="F202" s="32">
        <v>150591.87</v>
      </c>
      <c r="G202" s="32">
        <v>37.69</v>
      </c>
      <c r="H202" s="39">
        <v>0</v>
      </c>
    </row>
    <row r="203" spans="1:8" x14ac:dyDescent="0.2">
      <c r="B203" t="s">
        <v>135</v>
      </c>
      <c r="C203" t="s">
        <v>139</v>
      </c>
      <c r="D203" s="23">
        <v>1</v>
      </c>
      <c r="E203" s="32">
        <v>246085.46</v>
      </c>
      <c r="F203" s="32">
        <v>82380.679999999993</v>
      </c>
      <c r="G203" s="32">
        <v>33.479999999999997</v>
      </c>
      <c r="H203" s="39">
        <v>3</v>
      </c>
    </row>
    <row r="204" spans="1:8" x14ac:dyDescent="0.2">
      <c r="B204" t="s">
        <v>140</v>
      </c>
      <c r="C204" t="s">
        <v>145</v>
      </c>
      <c r="D204" s="23">
        <v>1</v>
      </c>
      <c r="E204" s="32">
        <v>1.17</v>
      </c>
      <c r="F204" s="32">
        <v>0</v>
      </c>
      <c r="G204" s="32">
        <v>0</v>
      </c>
      <c r="H204" s="39">
        <v>5</v>
      </c>
    </row>
    <row r="205" spans="1:8" x14ac:dyDescent="0.2">
      <c r="B205" t="s">
        <v>159</v>
      </c>
      <c r="C205" t="s">
        <v>163</v>
      </c>
      <c r="D205" s="23">
        <v>1</v>
      </c>
      <c r="E205" s="32">
        <v>1.17</v>
      </c>
      <c r="F205" s="32">
        <v>0</v>
      </c>
      <c r="G205" s="32">
        <v>0</v>
      </c>
      <c r="H205" s="39">
        <v>6</v>
      </c>
    </row>
    <row r="206" spans="1:8" x14ac:dyDescent="0.2">
      <c r="B206" t="s">
        <v>179</v>
      </c>
      <c r="C206" t="s">
        <v>183</v>
      </c>
      <c r="D206" s="23">
        <v>1</v>
      </c>
      <c r="E206" s="32">
        <v>1.17</v>
      </c>
      <c r="F206" s="32">
        <v>0</v>
      </c>
      <c r="G206" s="32">
        <v>0</v>
      </c>
      <c r="H206" s="39">
        <v>4</v>
      </c>
    </row>
    <row r="207" spans="1:8" x14ac:dyDescent="0.2">
      <c r="B207" t="s">
        <v>4373</v>
      </c>
      <c r="C207" t="s">
        <v>4377</v>
      </c>
      <c r="D207" s="23">
        <v>1</v>
      </c>
      <c r="E207" s="32">
        <v>301520.95</v>
      </c>
      <c r="F207" s="32">
        <v>134406.04</v>
      </c>
      <c r="G207" s="32">
        <v>44.95</v>
      </c>
      <c r="H207" s="39">
        <v>0</v>
      </c>
    </row>
    <row r="208" spans="1:8" x14ac:dyDescent="0.2">
      <c r="B208" t="s">
        <v>184</v>
      </c>
      <c r="C208" t="s">
        <v>188</v>
      </c>
      <c r="D208" s="23">
        <v>1</v>
      </c>
      <c r="E208" s="32">
        <v>50427.35</v>
      </c>
      <c r="F208" s="32">
        <v>6952.73</v>
      </c>
      <c r="G208" s="32">
        <v>13.79</v>
      </c>
      <c r="H208" s="39">
        <v>4</v>
      </c>
    </row>
    <row r="209" spans="2:8" x14ac:dyDescent="0.2">
      <c r="B209" t="s">
        <v>196</v>
      </c>
      <c r="C209" t="s">
        <v>200</v>
      </c>
      <c r="D209" s="23">
        <v>1</v>
      </c>
      <c r="E209" s="32">
        <v>1149.74</v>
      </c>
      <c r="F209" s="32">
        <v>0</v>
      </c>
      <c r="G209" s="32">
        <v>0</v>
      </c>
      <c r="H209" s="39">
        <v>4</v>
      </c>
    </row>
    <row r="210" spans="2:8" x14ac:dyDescent="0.2">
      <c r="B210" t="s">
        <v>227</v>
      </c>
      <c r="C210" t="s">
        <v>231</v>
      </c>
      <c r="D210" s="23">
        <v>1</v>
      </c>
      <c r="E210" s="32">
        <v>151281.9</v>
      </c>
      <c r="F210" s="32">
        <v>20062</v>
      </c>
      <c r="G210" s="32">
        <v>13.37</v>
      </c>
      <c r="H210" s="39">
        <v>-7</v>
      </c>
    </row>
    <row r="211" spans="2:8" x14ac:dyDescent="0.2">
      <c r="B211" t="s">
        <v>238</v>
      </c>
      <c r="C211" t="s">
        <v>242</v>
      </c>
      <c r="D211" s="23">
        <v>1</v>
      </c>
      <c r="E211" s="32">
        <v>47200</v>
      </c>
      <c r="F211" s="32">
        <v>0</v>
      </c>
      <c r="G211" s="32">
        <v>0</v>
      </c>
      <c r="H211" s="39">
        <v>4</v>
      </c>
    </row>
    <row r="212" spans="2:8" x14ac:dyDescent="0.2">
      <c r="B212" t="s">
        <v>280</v>
      </c>
      <c r="C212" t="s">
        <v>283</v>
      </c>
      <c r="D212" s="23">
        <v>1</v>
      </c>
      <c r="E212" s="32">
        <v>1917500</v>
      </c>
      <c r="F212" s="32">
        <v>633300.29</v>
      </c>
      <c r="G212" s="32">
        <v>32.799999999999997</v>
      </c>
      <c r="H212" s="39">
        <v>4</v>
      </c>
    </row>
    <row r="213" spans="2:8" x14ac:dyDescent="0.2">
      <c r="B213" t="s">
        <v>298</v>
      </c>
      <c r="C213" t="s">
        <v>302</v>
      </c>
      <c r="D213" s="23">
        <v>1</v>
      </c>
      <c r="E213" s="32">
        <v>29500</v>
      </c>
      <c r="F213" s="32">
        <v>9279.2099999999991</v>
      </c>
      <c r="G213" s="32">
        <v>31.45</v>
      </c>
      <c r="H213" s="39">
        <v>-7</v>
      </c>
    </row>
    <row r="214" spans="2:8" x14ac:dyDescent="0.2">
      <c r="B214" t="s">
        <v>303</v>
      </c>
      <c r="C214" t="s">
        <v>307</v>
      </c>
      <c r="D214" s="23">
        <v>1</v>
      </c>
      <c r="E214" s="32">
        <v>8260</v>
      </c>
      <c r="F214" s="32">
        <v>2989.06</v>
      </c>
      <c r="G214" s="32">
        <v>36.19</v>
      </c>
      <c r="H214" s="39">
        <v>-7</v>
      </c>
    </row>
    <row r="215" spans="2:8" x14ac:dyDescent="0.2">
      <c r="B215" t="s">
        <v>313</v>
      </c>
      <c r="C215" t="s">
        <v>317</v>
      </c>
      <c r="D215" s="23">
        <v>1</v>
      </c>
      <c r="E215" s="32">
        <v>17700</v>
      </c>
      <c r="F215" s="32">
        <v>2404.79</v>
      </c>
      <c r="G215" s="32">
        <v>13.59</v>
      </c>
      <c r="H215" s="39">
        <v>-7</v>
      </c>
    </row>
    <row r="216" spans="2:8" x14ac:dyDescent="0.2">
      <c r="B216" t="s">
        <v>318</v>
      </c>
      <c r="C216" t="s">
        <v>322</v>
      </c>
      <c r="D216" s="23">
        <v>1</v>
      </c>
      <c r="E216" s="32">
        <v>9440</v>
      </c>
      <c r="F216" s="32">
        <v>89.41</v>
      </c>
      <c r="G216" s="32">
        <v>0.95</v>
      </c>
      <c r="H216" s="39">
        <v>-7</v>
      </c>
    </row>
    <row r="217" spans="2:8" x14ac:dyDescent="0.2">
      <c r="B217" t="s">
        <v>328</v>
      </c>
      <c r="C217" t="s">
        <v>332</v>
      </c>
      <c r="D217" s="23">
        <v>1</v>
      </c>
      <c r="E217" s="32">
        <v>35400</v>
      </c>
      <c r="F217" s="32">
        <v>0</v>
      </c>
      <c r="G217" s="32">
        <v>0</v>
      </c>
      <c r="H217" s="39">
        <v>-7</v>
      </c>
    </row>
    <row r="218" spans="2:8" x14ac:dyDescent="0.2">
      <c r="B218" t="s">
        <v>333</v>
      </c>
      <c r="C218" t="s">
        <v>337</v>
      </c>
      <c r="D218" s="23">
        <v>1</v>
      </c>
      <c r="E218" s="32">
        <v>17700</v>
      </c>
      <c r="F218" s="32">
        <v>3726.89</v>
      </c>
      <c r="G218" s="32">
        <v>21.06</v>
      </c>
      <c r="H218" s="39">
        <v>-7</v>
      </c>
    </row>
    <row r="219" spans="2:8" x14ac:dyDescent="0.2">
      <c r="B219" t="s">
        <v>338</v>
      </c>
      <c r="C219" t="s">
        <v>342</v>
      </c>
      <c r="D219" s="23">
        <v>1</v>
      </c>
      <c r="E219" s="32">
        <v>17700</v>
      </c>
      <c r="F219" s="32">
        <v>4427.18</v>
      </c>
      <c r="G219" s="32">
        <v>25.01</v>
      </c>
      <c r="H219" s="39">
        <v>-7</v>
      </c>
    </row>
    <row r="220" spans="2:8" x14ac:dyDescent="0.2">
      <c r="B220" t="s">
        <v>348</v>
      </c>
      <c r="C220" t="s">
        <v>352</v>
      </c>
      <c r="D220" s="23">
        <v>1</v>
      </c>
      <c r="E220" s="32">
        <v>15340</v>
      </c>
      <c r="F220" s="32">
        <v>7204.12</v>
      </c>
      <c r="G220" s="32">
        <v>46.96</v>
      </c>
      <c r="H220" s="39">
        <v>-7</v>
      </c>
    </row>
    <row r="221" spans="2:8" x14ac:dyDescent="0.2">
      <c r="B221" t="s">
        <v>353</v>
      </c>
      <c r="C221" t="s">
        <v>357</v>
      </c>
      <c r="D221" s="23">
        <v>1</v>
      </c>
      <c r="E221" s="32">
        <v>7080</v>
      </c>
      <c r="F221" s="32">
        <v>1623</v>
      </c>
      <c r="G221" s="32">
        <v>22.92</v>
      </c>
      <c r="H221" s="39">
        <v>-7</v>
      </c>
    </row>
    <row r="222" spans="2:8" x14ac:dyDescent="0.2">
      <c r="B222" t="s">
        <v>360</v>
      </c>
      <c r="C222" t="s">
        <v>364</v>
      </c>
      <c r="D222" s="23">
        <v>1</v>
      </c>
      <c r="E222" s="32">
        <v>1062000</v>
      </c>
      <c r="F222" s="32">
        <v>272365.17</v>
      </c>
      <c r="G222" s="32">
        <v>25.65</v>
      </c>
      <c r="H222" s="39">
        <v>-7</v>
      </c>
    </row>
    <row r="223" spans="2:8" x14ac:dyDescent="0.2">
      <c r="B223" t="s">
        <v>370</v>
      </c>
      <c r="C223" t="s">
        <v>374</v>
      </c>
      <c r="D223" s="23">
        <v>1</v>
      </c>
      <c r="E223" s="32">
        <v>68440</v>
      </c>
      <c r="F223" s="32">
        <v>7711.26</v>
      </c>
      <c r="G223" s="32">
        <v>11.27</v>
      </c>
      <c r="H223" s="39">
        <v>-7</v>
      </c>
    </row>
    <row r="224" spans="2:8" x14ac:dyDescent="0.2">
      <c r="B224" t="s">
        <v>400</v>
      </c>
      <c r="C224" t="s">
        <v>404</v>
      </c>
      <c r="D224" s="23">
        <v>1</v>
      </c>
      <c r="E224" s="32">
        <v>29500</v>
      </c>
      <c r="F224" s="32">
        <v>12780</v>
      </c>
      <c r="G224" s="32">
        <v>43.32</v>
      </c>
      <c r="H224" s="39">
        <v>-7</v>
      </c>
    </row>
    <row r="225" spans="2:8" x14ac:dyDescent="0.2">
      <c r="B225" t="s">
        <v>420</v>
      </c>
      <c r="C225" t="s">
        <v>424</v>
      </c>
      <c r="D225" s="23">
        <v>1</v>
      </c>
      <c r="E225" s="32">
        <v>23600</v>
      </c>
      <c r="F225" s="32">
        <v>3859.37</v>
      </c>
      <c r="G225" s="32">
        <v>16.350000000000001</v>
      </c>
      <c r="H225" s="39">
        <v>-7</v>
      </c>
    </row>
    <row r="226" spans="2:8" x14ac:dyDescent="0.2">
      <c r="B226" t="s">
        <v>432</v>
      </c>
      <c r="C226" t="s">
        <v>436</v>
      </c>
      <c r="D226" s="23">
        <v>1</v>
      </c>
      <c r="E226" s="32">
        <v>5900</v>
      </c>
      <c r="F226" s="32">
        <v>569.52</v>
      </c>
      <c r="G226" s="32">
        <v>9.65</v>
      </c>
      <c r="H226" s="39">
        <v>-7</v>
      </c>
    </row>
    <row r="227" spans="2:8" x14ac:dyDescent="0.2">
      <c r="B227" t="s">
        <v>437</v>
      </c>
      <c r="C227" t="s">
        <v>441</v>
      </c>
      <c r="D227" s="23">
        <v>1</v>
      </c>
      <c r="E227" s="32">
        <v>23600</v>
      </c>
      <c r="F227" s="32">
        <v>0</v>
      </c>
      <c r="G227" s="32">
        <v>0</v>
      </c>
      <c r="H227" s="39">
        <v>-7</v>
      </c>
    </row>
    <row r="228" spans="2:8" x14ac:dyDescent="0.2">
      <c r="B228" t="s">
        <v>447</v>
      </c>
      <c r="C228" t="s">
        <v>450</v>
      </c>
      <c r="D228" s="23">
        <v>1</v>
      </c>
      <c r="E228" s="32">
        <v>10000</v>
      </c>
      <c r="F228" s="32">
        <v>386.74</v>
      </c>
      <c r="G228" s="32">
        <v>3.87</v>
      </c>
      <c r="H228" s="39">
        <v>-7</v>
      </c>
    </row>
    <row r="229" spans="2:8" x14ac:dyDescent="0.2">
      <c r="B229" t="s">
        <v>451</v>
      </c>
      <c r="C229" t="s">
        <v>454</v>
      </c>
      <c r="D229" s="23">
        <v>1</v>
      </c>
      <c r="E229" s="32">
        <v>80000</v>
      </c>
      <c r="F229" s="32">
        <v>7564.33</v>
      </c>
      <c r="G229" s="32">
        <v>9.4600000000000009</v>
      </c>
      <c r="H229" s="39">
        <v>-7</v>
      </c>
    </row>
    <row r="230" spans="2:8" x14ac:dyDescent="0.2">
      <c r="B230" t="s">
        <v>455</v>
      </c>
      <c r="C230" t="s">
        <v>458</v>
      </c>
      <c r="D230" s="23">
        <v>1</v>
      </c>
      <c r="E230" s="32">
        <v>14000</v>
      </c>
      <c r="F230" s="32">
        <v>5430.84</v>
      </c>
      <c r="G230" s="32">
        <v>38.79</v>
      </c>
      <c r="H230" s="39">
        <v>-7</v>
      </c>
    </row>
    <row r="231" spans="2:8" x14ac:dyDescent="0.2">
      <c r="B231" t="s">
        <v>469</v>
      </c>
      <c r="C231" t="s">
        <v>473</v>
      </c>
      <c r="D231" s="23">
        <v>1</v>
      </c>
      <c r="E231" s="32">
        <v>60000</v>
      </c>
      <c r="F231" s="32">
        <v>18898.3</v>
      </c>
      <c r="G231" s="32">
        <v>31.5</v>
      </c>
      <c r="H231" s="39">
        <v>-7</v>
      </c>
    </row>
    <row r="232" spans="2:8" x14ac:dyDescent="0.2">
      <c r="B232" t="s">
        <v>493</v>
      </c>
      <c r="C232" t="s">
        <v>497</v>
      </c>
      <c r="D232" s="23">
        <v>1</v>
      </c>
      <c r="E232" s="32">
        <v>524996.43000000005</v>
      </c>
      <c r="F232" s="32">
        <v>226761.1</v>
      </c>
      <c r="G232" s="32">
        <v>43.36</v>
      </c>
      <c r="H232" s="39">
        <v>-7</v>
      </c>
    </row>
    <row r="233" spans="2:8" x14ac:dyDescent="0.2">
      <c r="B233" t="s">
        <v>507</v>
      </c>
      <c r="C233" t="s">
        <v>511</v>
      </c>
      <c r="D233" s="23">
        <v>1</v>
      </c>
      <c r="E233" s="32">
        <v>70800</v>
      </c>
      <c r="F233" s="32">
        <v>25806.99</v>
      </c>
      <c r="G233" s="32">
        <v>36.450000000000003</v>
      </c>
      <c r="H233" s="39">
        <v>-7</v>
      </c>
    </row>
    <row r="234" spans="2:8" x14ac:dyDescent="0.2">
      <c r="B234" t="s">
        <v>526</v>
      </c>
      <c r="C234" t="s">
        <v>529</v>
      </c>
      <c r="D234" s="23">
        <v>1</v>
      </c>
      <c r="E234" s="32">
        <v>658450</v>
      </c>
      <c r="F234" s="32">
        <v>307800</v>
      </c>
      <c r="G234" s="32">
        <v>46.75</v>
      </c>
      <c r="H234" s="39">
        <v>0</v>
      </c>
    </row>
    <row r="235" spans="2:8" x14ac:dyDescent="0.2">
      <c r="B235" t="s">
        <v>535</v>
      </c>
      <c r="C235" t="s">
        <v>539</v>
      </c>
      <c r="D235" s="23">
        <v>1</v>
      </c>
      <c r="E235" s="32">
        <v>50413.29</v>
      </c>
      <c r="F235" s="32">
        <v>0</v>
      </c>
      <c r="G235" s="32">
        <v>0</v>
      </c>
      <c r="H235" s="39">
        <v>-7</v>
      </c>
    </row>
    <row r="236" spans="2:8" x14ac:dyDescent="0.2">
      <c r="B236" t="s">
        <v>542</v>
      </c>
      <c r="C236" t="s">
        <v>543</v>
      </c>
      <c r="D236" s="23">
        <v>1</v>
      </c>
      <c r="E236" s="32">
        <v>22160.400000000001</v>
      </c>
      <c r="F236" s="32">
        <v>3198.05</v>
      </c>
      <c r="G236" s="32">
        <v>14.56</v>
      </c>
      <c r="H236" s="39">
        <v>-7</v>
      </c>
    </row>
    <row r="237" spans="2:8" x14ac:dyDescent="0.2">
      <c r="B237" t="s">
        <v>554</v>
      </c>
      <c r="C237" t="s">
        <v>558</v>
      </c>
      <c r="D237" s="23">
        <v>1</v>
      </c>
      <c r="E237" s="32">
        <v>4292.08</v>
      </c>
      <c r="F237" s="32">
        <v>0</v>
      </c>
      <c r="G237" s="32">
        <v>0</v>
      </c>
      <c r="H237" s="39">
        <v>-7</v>
      </c>
    </row>
    <row r="238" spans="2:8" x14ac:dyDescent="0.2">
      <c r="B238" t="s">
        <v>581</v>
      </c>
      <c r="C238" t="s">
        <v>585</v>
      </c>
      <c r="D238" s="23">
        <v>1</v>
      </c>
      <c r="E238" s="32">
        <v>50427.33</v>
      </c>
      <c r="F238" s="32">
        <v>10480.040000000001</v>
      </c>
      <c r="G238" s="32">
        <v>20.78</v>
      </c>
      <c r="H238" s="39">
        <v>-7</v>
      </c>
    </row>
    <row r="239" spans="2:8" x14ac:dyDescent="0.2">
      <c r="B239" t="s">
        <v>587</v>
      </c>
      <c r="C239" t="s">
        <v>588</v>
      </c>
      <c r="D239" s="23">
        <v>1</v>
      </c>
      <c r="E239" s="32">
        <v>67915608</v>
      </c>
      <c r="F239" s="32">
        <v>30057852.829999998</v>
      </c>
      <c r="G239" s="32">
        <v>44.26</v>
      </c>
      <c r="H239" s="39">
        <v>5</v>
      </c>
    </row>
    <row r="240" spans="2:8" x14ac:dyDescent="0.2">
      <c r="B240" t="s">
        <v>608</v>
      </c>
      <c r="C240" t="s">
        <v>612</v>
      </c>
      <c r="D240" s="23">
        <v>1</v>
      </c>
      <c r="E240" s="32">
        <v>2281.1799999999998</v>
      </c>
      <c r="F240" s="32">
        <v>0</v>
      </c>
      <c r="G240" s="32">
        <v>0</v>
      </c>
      <c r="H240" s="39">
        <v>-16</v>
      </c>
    </row>
    <row r="241" spans="2:8" x14ac:dyDescent="0.2">
      <c r="B241" t="s">
        <v>631</v>
      </c>
      <c r="C241" t="s">
        <v>632</v>
      </c>
      <c r="D241" s="23">
        <v>1</v>
      </c>
      <c r="E241" s="32">
        <v>2823931.16</v>
      </c>
      <c r="F241" s="32">
        <v>1383920.6</v>
      </c>
      <c r="G241" s="32">
        <v>49.01</v>
      </c>
      <c r="H241" s="39">
        <v>4</v>
      </c>
    </row>
    <row r="242" spans="2:8" x14ac:dyDescent="0.2">
      <c r="B242" t="s">
        <v>634</v>
      </c>
      <c r="C242" t="s">
        <v>638</v>
      </c>
      <c r="D242" s="23">
        <v>1</v>
      </c>
      <c r="E242" s="32">
        <v>50427.35</v>
      </c>
      <c r="F242" s="32">
        <v>10049.23</v>
      </c>
      <c r="G242" s="32">
        <v>19.93</v>
      </c>
      <c r="H242" s="39">
        <v>-2</v>
      </c>
    </row>
    <row r="243" spans="2:8" x14ac:dyDescent="0.2">
      <c r="B243" t="s">
        <v>647</v>
      </c>
      <c r="C243" t="s">
        <v>623</v>
      </c>
      <c r="D243" s="23">
        <v>1</v>
      </c>
      <c r="E243" s="32">
        <v>4012000</v>
      </c>
      <c r="F243" s="32">
        <v>1750665.17</v>
      </c>
      <c r="G243" s="32">
        <v>40.08</v>
      </c>
      <c r="H243" s="39">
        <v>4</v>
      </c>
    </row>
    <row r="244" spans="2:8" x14ac:dyDescent="0.2">
      <c r="B244" t="s">
        <v>668</v>
      </c>
      <c r="C244" t="s">
        <v>672</v>
      </c>
      <c r="D244" s="23">
        <v>1</v>
      </c>
      <c r="E244" s="32">
        <v>295000</v>
      </c>
      <c r="F244" s="32">
        <v>11877.06</v>
      </c>
      <c r="G244" s="32">
        <v>4.03</v>
      </c>
      <c r="H244" s="39">
        <v>6</v>
      </c>
    </row>
    <row r="245" spans="2:8" x14ac:dyDescent="0.2">
      <c r="B245" t="s">
        <v>693</v>
      </c>
      <c r="C245" t="s">
        <v>694</v>
      </c>
      <c r="D245" s="23">
        <v>1</v>
      </c>
      <c r="E245" s="32">
        <v>88731.28</v>
      </c>
      <c r="F245" s="32">
        <v>51032.58</v>
      </c>
      <c r="G245" s="32">
        <v>46.08</v>
      </c>
      <c r="H245" s="39">
        <v>-7</v>
      </c>
    </row>
    <row r="246" spans="2:8" x14ac:dyDescent="0.2">
      <c r="B246" t="s">
        <v>708</v>
      </c>
      <c r="C246" t="s">
        <v>712</v>
      </c>
      <c r="D246" s="23">
        <v>1</v>
      </c>
      <c r="E246" s="32">
        <v>17700</v>
      </c>
      <c r="F246" s="32">
        <v>3613.38</v>
      </c>
      <c r="G246" s="32">
        <v>20.41</v>
      </c>
      <c r="H246" s="39">
        <v>-7</v>
      </c>
    </row>
    <row r="247" spans="2:8" x14ac:dyDescent="0.2">
      <c r="B247" t="s">
        <v>736</v>
      </c>
      <c r="C247" t="s">
        <v>740</v>
      </c>
      <c r="D247" s="23">
        <v>1</v>
      </c>
      <c r="E247" s="32">
        <v>149942.07999999999</v>
      </c>
      <c r="F247" s="32">
        <v>50347.92</v>
      </c>
      <c r="G247" s="32">
        <v>34.57</v>
      </c>
      <c r="H247" s="39">
        <v>-3</v>
      </c>
    </row>
    <row r="248" spans="2:8" x14ac:dyDescent="0.2">
      <c r="B248" t="s">
        <v>741</v>
      </c>
      <c r="C248" t="s">
        <v>745</v>
      </c>
      <c r="D248" s="23">
        <v>1</v>
      </c>
      <c r="E248" s="32">
        <v>241641</v>
      </c>
      <c r="F248" s="32">
        <v>116675.49</v>
      </c>
      <c r="G248" s="32">
        <v>48.28</v>
      </c>
      <c r="H248" s="39">
        <v>-7</v>
      </c>
    </row>
    <row r="249" spans="2:8" x14ac:dyDescent="0.2">
      <c r="B249" t="s">
        <v>759</v>
      </c>
      <c r="C249" t="s">
        <v>763</v>
      </c>
      <c r="D249" s="23">
        <v>1</v>
      </c>
      <c r="E249" s="32">
        <v>50397.8</v>
      </c>
      <c r="F249" s="32">
        <v>0</v>
      </c>
      <c r="G249" s="32">
        <v>0</v>
      </c>
      <c r="H249" s="39">
        <v>4</v>
      </c>
    </row>
    <row r="250" spans="2:8" x14ac:dyDescent="0.2">
      <c r="B250" t="s">
        <v>764</v>
      </c>
      <c r="C250" t="s">
        <v>765</v>
      </c>
      <c r="D250" s="23">
        <v>1</v>
      </c>
      <c r="E250" s="32">
        <v>600000</v>
      </c>
      <c r="F250" s="32">
        <v>220135</v>
      </c>
      <c r="G250" s="32">
        <v>36.69</v>
      </c>
      <c r="H250" s="39">
        <v>0</v>
      </c>
    </row>
    <row r="251" spans="2:8" x14ac:dyDescent="0.2">
      <c r="B251" t="s">
        <v>771</v>
      </c>
      <c r="C251" t="s">
        <v>772</v>
      </c>
      <c r="D251" s="23">
        <v>1</v>
      </c>
      <c r="E251" s="32">
        <v>99356</v>
      </c>
      <c r="F251" s="32">
        <v>36385.300000000003</v>
      </c>
      <c r="G251" s="32">
        <v>36.619999999999997</v>
      </c>
      <c r="H251" s="39">
        <v>-1</v>
      </c>
    </row>
    <row r="252" spans="2:8" x14ac:dyDescent="0.2">
      <c r="B252" t="s">
        <v>794</v>
      </c>
      <c r="C252" t="s">
        <v>795</v>
      </c>
      <c r="D252" s="23">
        <v>1</v>
      </c>
      <c r="E252" s="32">
        <v>1764956.68</v>
      </c>
      <c r="F252" s="32">
        <v>0</v>
      </c>
      <c r="G252" s="32">
        <v>0</v>
      </c>
      <c r="H252" s="39">
        <v>4</v>
      </c>
    </row>
    <row r="253" spans="2:8" x14ac:dyDescent="0.2">
      <c r="B253" t="s">
        <v>796</v>
      </c>
      <c r="C253" t="s">
        <v>801</v>
      </c>
      <c r="D253" s="23">
        <v>1</v>
      </c>
      <c r="E253" s="32">
        <v>2637462.89</v>
      </c>
      <c r="F253" s="32">
        <v>265345.32</v>
      </c>
      <c r="G253" s="32">
        <v>10.06</v>
      </c>
      <c r="H253" s="39">
        <v>4</v>
      </c>
    </row>
    <row r="254" spans="2:8" x14ac:dyDescent="0.2">
      <c r="B254" t="s">
        <v>811</v>
      </c>
      <c r="C254" t="s">
        <v>815</v>
      </c>
      <c r="D254" s="23">
        <v>1</v>
      </c>
      <c r="E254" s="32">
        <v>1505080</v>
      </c>
      <c r="F254" s="32">
        <v>8182.6</v>
      </c>
      <c r="G254" s="32">
        <v>0.54</v>
      </c>
      <c r="H254" s="39">
        <v>3</v>
      </c>
    </row>
    <row r="255" spans="2:8" x14ac:dyDescent="0.2">
      <c r="B255" t="s">
        <v>817</v>
      </c>
      <c r="C255" t="s">
        <v>821</v>
      </c>
      <c r="D255" s="23">
        <v>1</v>
      </c>
      <c r="E255" s="32">
        <v>625000</v>
      </c>
      <c r="F255" s="32">
        <v>0</v>
      </c>
      <c r="G255" s="32">
        <v>0</v>
      </c>
      <c r="H255" s="39">
        <v>4</v>
      </c>
    </row>
    <row r="256" spans="2:8" x14ac:dyDescent="0.2">
      <c r="B256" t="s">
        <v>823</v>
      </c>
      <c r="C256" t="s">
        <v>824</v>
      </c>
      <c r="D256" s="23">
        <v>1</v>
      </c>
      <c r="E256" s="32">
        <v>151281.9</v>
      </c>
      <c r="F256" s="32">
        <v>0</v>
      </c>
      <c r="G256" s="32">
        <v>0</v>
      </c>
      <c r="H256" s="39">
        <v>4</v>
      </c>
    </row>
    <row r="257" spans="2:8" x14ac:dyDescent="0.2">
      <c r="B257" t="s">
        <v>836</v>
      </c>
      <c r="C257" t="s">
        <v>840</v>
      </c>
      <c r="D257" s="23">
        <v>1</v>
      </c>
      <c r="E257" s="32">
        <v>65775.320000000007</v>
      </c>
      <c r="F257" s="32">
        <v>0</v>
      </c>
      <c r="G257" s="32">
        <v>0</v>
      </c>
      <c r="H257" s="39">
        <v>4</v>
      </c>
    </row>
    <row r="258" spans="2:8" x14ac:dyDescent="0.2">
      <c r="B258" t="s">
        <v>7956</v>
      </c>
      <c r="C258" t="s">
        <v>833</v>
      </c>
      <c r="D258" s="23">
        <v>1</v>
      </c>
      <c r="E258" s="32">
        <v>65775.320000000007</v>
      </c>
      <c r="F258" s="32">
        <v>11818.52</v>
      </c>
      <c r="G258" s="32">
        <v>17.97</v>
      </c>
      <c r="H258" s="39">
        <v>4</v>
      </c>
    </row>
    <row r="259" spans="2:8" x14ac:dyDescent="0.2">
      <c r="B259" t="s">
        <v>7961</v>
      </c>
      <c r="C259" t="s">
        <v>833</v>
      </c>
      <c r="D259" s="23">
        <v>1</v>
      </c>
      <c r="E259" s="32">
        <v>65775.320000000007</v>
      </c>
      <c r="F259" s="32">
        <v>3343.12</v>
      </c>
      <c r="G259" s="32">
        <v>5.08</v>
      </c>
      <c r="H259" s="39">
        <v>4</v>
      </c>
    </row>
    <row r="260" spans="2:8" x14ac:dyDescent="0.2">
      <c r="B260" t="s">
        <v>857</v>
      </c>
      <c r="C260" t="s">
        <v>833</v>
      </c>
      <c r="D260" s="23">
        <v>1</v>
      </c>
      <c r="E260" s="32">
        <v>65775.320000000007</v>
      </c>
      <c r="F260" s="32">
        <v>0</v>
      </c>
      <c r="G260" s="32">
        <v>0</v>
      </c>
      <c r="H260" s="39">
        <v>4</v>
      </c>
    </row>
    <row r="261" spans="2:8" x14ac:dyDescent="0.2">
      <c r="B261" t="s">
        <v>861</v>
      </c>
      <c r="C261" t="s">
        <v>833</v>
      </c>
      <c r="D261" s="23">
        <v>1</v>
      </c>
      <c r="E261" s="32">
        <v>65775.320000000007</v>
      </c>
      <c r="F261" s="32">
        <v>0</v>
      </c>
      <c r="G261" s="32">
        <v>0</v>
      </c>
      <c r="H261" s="39">
        <v>4</v>
      </c>
    </row>
    <row r="262" spans="2:8" x14ac:dyDescent="0.2">
      <c r="B262" t="s">
        <v>865</v>
      </c>
      <c r="C262" t="s">
        <v>833</v>
      </c>
      <c r="D262" s="23">
        <v>1</v>
      </c>
      <c r="E262" s="32">
        <v>79998.100000000006</v>
      </c>
      <c r="F262" s="32">
        <v>13572.07</v>
      </c>
      <c r="G262" s="32">
        <v>16.97</v>
      </c>
      <c r="H262" s="39">
        <v>4</v>
      </c>
    </row>
    <row r="263" spans="2:8" x14ac:dyDescent="0.2">
      <c r="B263" t="s">
        <v>870</v>
      </c>
      <c r="C263" t="s">
        <v>833</v>
      </c>
      <c r="D263" s="23">
        <v>1</v>
      </c>
      <c r="E263" s="32">
        <v>65775.320000000007</v>
      </c>
      <c r="F263" s="32">
        <v>13124.11</v>
      </c>
      <c r="G263" s="32">
        <v>19.95</v>
      </c>
      <c r="H263" s="39">
        <v>4</v>
      </c>
    </row>
    <row r="264" spans="2:8" x14ac:dyDescent="0.2">
      <c r="B264" t="s">
        <v>875</v>
      </c>
      <c r="C264" t="s">
        <v>833</v>
      </c>
      <c r="D264" s="23">
        <v>1</v>
      </c>
      <c r="E264" s="32">
        <v>65775.320000000007</v>
      </c>
      <c r="F264" s="32">
        <v>0</v>
      </c>
      <c r="G264" s="32">
        <v>0</v>
      </c>
      <c r="H264" s="39">
        <v>4</v>
      </c>
    </row>
    <row r="265" spans="2:8" x14ac:dyDescent="0.2">
      <c r="B265" t="s">
        <v>879</v>
      </c>
      <c r="C265" t="s">
        <v>833</v>
      </c>
      <c r="D265" s="23">
        <v>1</v>
      </c>
      <c r="E265" s="32">
        <v>65775.320000000007</v>
      </c>
      <c r="F265" s="32">
        <v>0</v>
      </c>
      <c r="G265" s="32">
        <v>0</v>
      </c>
      <c r="H265" s="39">
        <v>4</v>
      </c>
    </row>
    <row r="266" spans="2:8" x14ac:dyDescent="0.2">
      <c r="B266" t="s">
        <v>884</v>
      </c>
      <c r="C266" t="s">
        <v>833</v>
      </c>
      <c r="D266" s="23">
        <v>1</v>
      </c>
      <c r="E266" s="32">
        <v>65775.320000000007</v>
      </c>
      <c r="F266" s="32">
        <v>0</v>
      </c>
      <c r="G266" s="32">
        <v>0</v>
      </c>
      <c r="H266" s="39">
        <v>4</v>
      </c>
    </row>
    <row r="267" spans="2:8" x14ac:dyDescent="0.2">
      <c r="B267" t="s">
        <v>888</v>
      </c>
      <c r="C267" t="s">
        <v>833</v>
      </c>
      <c r="D267" s="23">
        <v>1</v>
      </c>
      <c r="E267" s="32">
        <v>65775.320000000007</v>
      </c>
      <c r="F267" s="32">
        <v>4117.5</v>
      </c>
      <c r="G267" s="32">
        <v>6.26</v>
      </c>
      <c r="H267" s="39">
        <v>4</v>
      </c>
    </row>
    <row r="268" spans="2:8" x14ac:dyDescent="0.2">
      <c r="B268" t="s">
        <v>893</v>
      </c>
      <c r="C268" t="s">
        <v>833</v>
      </c>
      <c r="D268" s="23">
        <v>1</v>
      </c>
      <c r="E268" s="32">
        <v>65775.320000000007</v>
      </c>
      <c r="F268" s="32">
        <v>3176.48</v>
      </c>
      <c r="G268" s="32">
        <v>4.83</v>
      </c>
      <c r="H268" s="39">
        <v>4</v>
      </c>
    </row>
    <row r="269" spans="2:8" x14ac:dyDescent="0.2">
      <c r="B269" t="s">
        <v>903</v>
      </c>
      <c r="C269" t="s">
        <v>833</v>
      </c>
      <c r="D269" s="23">
        <v>1</v>
      </c>
      <c r="E269" s="32">
        <v>65775.320000000007</v>
      </c>
      <c r="F269" s="32">
        <v>0</v>
      </c>
      <c r="G269" s="32">
        <v>0</v>
      </c>
      <c r="H269" s="39">
        <v>4</v>
      </c>
    </row>
    <row r="270" spans="2:8" x14ac:dyDescent="0.2">
      <c r="B270" t="s">
        <v>7976</v>
      </c>
      <c r="C270" t="s">
        <v>833</v>
      </c>
      <c r="D270" s="23">
        <v>1</v>
      </c>
      <c r="E270" s="32">
        <v>65775.320000000007</v>
      </c>
      <c r="F270" s="32">
        <v>10183.379999999999</v>
      </c>
      <c r="G270" s="32">
        <v>15.48</v>
      </c>
      <c r="H270" s="39">
        <v>4</v>
      </c>
    </row>
    <row r="271" spans="2:8" x14ac:dyDescent="0.2">
      <c r="B271" t="s">
        <v>907</v>
      </c>
      <c r="C271" t="s">
        <v>833</v>
      </c>
      <c r="D271" s="23">
        <v>1</v>
      </c>
      <c r="E271" s="32">
        <v>65775.320000000007</v>
      </c>
      <c r="F271" s="32">
        <v>0</v>
      </c>
      <c r="G271" s="32">
        <v>0</v>
      </c>
      <c r="H271" s="39">
        <v>4</v>
      </c>
    </row>
    <row r="272" spans="2:8" x14ac:dyDescent="0.2">
      <c r="B272" t="s">
        <v>7981</v>
      </c>
      <c r="C272" t="s">
        <v>833</v>
      </c>
      <c r="D272" s="23">
        <v>1</v>
      </c>
      <c r="E272" s="32">
        <v>65775.320000000007</v>
      </c>
      <c r="F272" s="32">
        <v>0</v>
      </c>
      <c r="G272" s="32">
        <v>0</v>
      </c>
      <c r="H272" s="39">
        <v>4</v>
      </c>
    </row>
    <row r="273" spans="2:8" x14ac:dyDescent="0.2">
      <c r="B273" t="s">
        <v>911</v>
      </c>
      <c r="C273" t="s">
        <v>833</v>
      </c>
      <c r="D273" s="23">
        <v>1</v>
      </c>
      <c r="E273" s="32">
        <v>131550.65</v>
      </c>
      <c r="F273" s="32">
        <v>0</v>
      </c>
      <c r="G273" s="32">
        <v>0</v>
      </c>
      <c r="H273" s="39">
        <v>4</v>
      </c>
    </row>
    <row r="274" spans="2:8" x14ac:dyDescent="0.2">
      <c r="B274" t="s">
        <v>7985</v>
      </c>
      <c r="C274" t="s">
        <v>833</v>
      </c>
      <c r="D274" s="23">
        <v>1</v>
      </c>
      <c r="E274" s="32">
        <v>65775.320000000007</v>
      </c>
      <c r="F274" s="32">
        <v>4534.74</v>
      </c>
      <c r="G274" s="32">
        <v>6.89</v>
      </c>
      <c r="H274" s="39">
        <v>4</v>
      </c>
    </row>
    <row r="275" spans="2:8" x14ac:dyDescent="0.2">
      <c r="B275" t="s">
        <v>916</v>
      </c>
      <c r="C275" t="s">
        <v>833</v>
      </c>
      <c r="D275" s="23">
        <v>1</v>
      </c>
      <c r="E275" s="32">
        <v>65775.320000000007</v>
      </c>
      <c r="F275" s="32">
        <v>0</v>
      </c>
      <c r="G275" s="32">
        <v>0</v>
      </c>
      <c r="H275" s="39">
        <v>4</v>
      </c>
    </row>
    <row r="276" spans="2:8" x14ac:dyDescent="0.2">
      <c r="B276" t="s">
        <v>920</v>
      </c>
      <c r="C276" t="s">
        <v>833</v>
      </c>
      <c r="D276" s="23">
        <v>1</v>
      </c>
      <c r="E276" s="32">
        <v>65775.320000000007</v>
      </c>
      <c r="F276" s="32">
        <v>9717.2999999999993</v>
      </c>
      <c r="G276" s="32">
        <v>14.77</v>
      </c>
      <c r="H276" s="39">
        <v>4</v>
      </c>
    </row>
    <row r="277" spans="2:8" x14ac:dyDescent="0.2">
      <c r="B277" t="s">
        <v>7990</v>
      </c>
      <c r="C277" t="s">
        <v>833</v>
      </c>
      <c r="D277" s="23">
        <v>1</v>
      </c>
      <c r="E277" s="32">
        <v>65780.28</v>
      </c>
      <c r="F277" s="32">
        <v>4305.09</v>
      </c>
      <c r="G277" s="32">
        <v>6.54</v>
      </c>
      <c r="H277" s="39">
        <v>4</v>
      </c>
    </row>
    <row r="278" spans="2:8" x14ac:dyDescent="0.2">
      <c r="B278" t="s">
        <v>7995</v>
      </c>
      <c r="C278" t="s">
        <v>833</v>
      </c>
      <c r="D278" s="23">
        <v>1</v>
      </c>
      <c r="E278" s="32">
        <v>65775.320000000007</v>
      </c>
      <c r="F278" s="32">
        <v>10326.26</v>
      </c>
      <c r="G278" s="32">
        <v>15.7</v>
      </c>
      <c r="H278" s="39">
        <v>4</v>
      </c>
    </row>
    <row r="279" spans="2:8" x14ac:dyDescent="0.2">
      <c r="B279" t="s">
        <v>930</v>
      </c>
      <c r="C279" t="s">
        <v>833</v>
      </c>
      <c r="D279" s="23">
        <v>1</v>
      </c>
      <c r="E279" s="32">
        <v>131550.65</v>
      </c>
      <c r="F279" s="32">
        <v>0</v>
      </c>
      <c r="G279" s="32">
        <v>0</v>
      </c>
      <c r="H279" s="39">
        <v>4</v>
      </c>
    </row>
    <row r="280" spans="2:8" x14ac:dyDescent="0.2">
      <c r="B280" t="s">
        <v>934</v>
      </c>
      <c r="C280" t="s">
        <v>833</v>
      </c>
      <c r="D280" s="23">
        <v>1</v>
      </c>
      <c r="E280" s="32">
        <v>65775.320000000007</v>
      </c>
      <c r="F280" s="32">
        <v>0</v>
      </c>
      <c r="G280" s="32">
        <v>0</v>
      </c>
      <c r="H280" s="39">
        <v>4</v>
      </c>
    </row>
    <row r="281" spans="2:8" x14ac:dyDescent="0.2">
      <c r="B281" t="s">
        <v>938</v>
      </c>
      <c r="C281" t="s">
        <v>833</v>
      </c>
      <c r="D281" s="23">
        <v>1</v>
      </c>
      <c r="E281" s="32">
        <v>65775.320000000007</v>
      </c>
      <c r="F281" s="32">
        <v>0</v>
      </c>
      <c r="G281" s="32">
        <v>0</v>
      </c>
      <c r="H281" s="39">
        <v>4</v>
      </c>
    </row>
    <row r="282" spans="2:8" x14ac:dyDescent="0.2">
      <c r="B282" t="s">
        <v>942</v>
      </c>
      <c r="C282" t="s">
        <v>833</v>
      </c>
      <c r="D282" s="23">
        <v>1</v>
      </c>
      <c r="E282" s="32">
        <v>79998.570000000007</v>
      </c>
      <c r="F282" s="32">
        <v>0</v>
      </c>
      <c r="G282" s="32">
        <v>0</v>
      </c>
      <c r="H282" s="39">
        <v>4</v>
      </c>
    </row>
    <row r="283" spans="2:8" x14ac:dyDescent="0.2">
      <c r="B283" t="s">
        <v>949</v>
      </c>
      <c r="C283" t="s">
        <v>953</v>
      </c>
      <c r="D283" s="23">
        <v>1</v>
      </c>
      <c r="E283" s="32">
        <v>15576</v>
      </c>
      <c r="F283" s="32">
        <v>0</v>
      </c>
      <c r="G283" s="32">
        <v>0</v>
      </c>
      <c r="H283" s="39">
        <v>4</v>
      </c>
    </row>
    <row r="284" spans="2:8" x14ac:dyDescent="0.2">
      <c r="B284" t="s">
        <v>959</v>
      </c>
      <c r="C284" t="s">
        <v>963</v>
      </c>
      <c r="D284" s="23">
        <v>1</v>
      </c>
      <c r="E284" s="32">
        <v>12744</v>
      </c>
      <c r="F284" s="32">
        <v>0</v>
      </c>
      <c r="G284" s="32">
        <v>0</v>
      </c>
      <c r="H284" s="39">
        <v>4</v>
      </c>
    </row>
    <row r="285" spans="2:8" x14ac:dyDescent="0.2">
      <c r="B285" t="s">
        <v>979</v>
      </c>
      <c r="C285" t="s">
        <v>569</v>
      </c>
      <c r="D285" s="23">
        <v>1</v>
      </c>
      <c r="E285" s="32">
        <v>49982.5</v>
      </c>
      <c r="F285" s="32">
        <v>8640.43</v>
      </c>
      <c r="G285" s="32">
        <v>17.29</v>
      </c>
      <c r="H285" s="39">
        <v>4</v>
      </c>
    </row>
    <row r="286" spans="2:8" x14ac:dyDescent="0.2">
      <c r="B286" t="s">
        <v>1009</v>
      </c>
      <c r="C286" t="s">
        <v>1013</v>
      </c>
      <c r="D286" s="23">
        <v>1</v>
      </c>
      <c r="E286" s="32">
        <v>247483.17</v>
      </c>
      <c r="F286" s="32">
        <v>0</v>
      </c>
      <c r="G286" s="32">
        <v>0</v>
      </c>
      <c r="H286" s="39">
        <v>4</v>
      </c>
    </row>
    <row r="287" spans="2:8" x14ac:dyDescent="0.2">
      <c r="B287" t="s">
        <v>8000</v>
      </c>
      <c r="C287" t="s">
        <v>833</v>
      </c>
      <c r="D287" s="23">
        <v>1</v>
      </c>
      <c r="E287" s="32">
        <v>197272.4</v>
      </c>
      <c r="F287" s="32">
        <v>0</v>
      </c>
      <c r="G287" s="32">
        <v>0</v>
      </c>
      <c r="H287" s="39">
        <v>4</v>
      </c>
    </row>
    <row r="288" spans="2:8" x14ac:dyDescent="0.2">
      <c r="B288" t="s">
        <v>1014</v>
      </c>
      <c r="C288" t="s">
        <v>833</v>
      </c>
      <c r="D288" s="23">
        <v>1</v>
      </c>
      <c r="E288" s="32">
        <v>65775.320000000007</v>
      </c>
      <c r="F288" s="32">
        <v>0</v>
      </c>
      <c r="G288" s="32">
        <v>0</v>
      </c>
      <c r="H288" s="39">
        <v>4</v>
      </c>
    </row>
    <row r="289" spans="2:8" x14ac:dyDescent="0.2">
      <c r="B289" t="s">
        <v>1018</v>
      </c>
      <c r="C289" t="s">
        <v>833</v>
      </c>
      <c r="D289" s="23">
        <v>1</v>
      </c>
      <c r="E289" s="32">
        <v>65775.320000000007</v>
      </c>
      <c r="F289" s="32">
        <v>10509.8</v>
      </c>
      <c r="G289" s="32">
        <v>15.98</v>
      </c>
      <c r="H289" s="39">
        <v>4</v>
      </c>
    </row>
    <row r="290" spans="2:8" x14ac:dyDescent="0.2">
      <c r="B290" t="s">
        <v>1023</v>
      </c>
      <c r="C290" t="s">
        <v>833</v>
      </c>
      <c r="D290" s="23">
        <v>1</v>
      </c>
      <c r="E290" s="32">
        <v>65775.320000000007</v>
      </c>
      <c r="F290" s="32">
        <v>0</v>
      </c>
      <c r="G290" s="32">
        <v>0</v>
      </c>
      <c r="H290" s="39">
        <v>4</v>
      </c>
    </row>
    <row r="291" spans="2:8" x14ac:dyDescent="0.2">
      <c r="B291" t="s">
        <v>1027</v>
      </c>
      <c r="C291" t="s">
        <v>833</v>
      </c>
      <c r="D291" s="23">
        <v>1</v>
      </c>
      <c r="E291" s="32">
        <v>65775.320000000007</v>
      </c>
      <c r="F291" s="32">
        <v>0</v>
      </c>
      <c r="G291" s="32">
        <v>0</v>
      </c>
      <c r="H291" s="39">
        <v>4</v>
      </c>
    </row>
    <row r="292" spans="2:8" x14ac:dyDescent="0.2">
      <c r="B292" t="s">
        <v>1038</v>
      </c>
      <c r="C292" t="s">
        <v>1039</v>
      </c>
      <c r="D292" s="23">
        <v>1</v>
      </c>
      <c r="E292" s="32">
        <v>342672</v>
      </c>
      <c r="F292" s="32">
        <v>0</v>
      </c>
      <c r="G292" s="32">
        <v>0</v>
      </c>
      <c r="H292" s="39">
        <v>4</v>
      </c>
    </row>
    <row r="293" spans="2:8" x14ac:dyDescent="0.2">
      <c r="B293" t="s">
        <v>1057</v>
      </c>
      <c r="C293" t="s">
        <v>1058</v>
      </c>
      <c r="D293" s="23">
        <v>1</v>
      </c>
      <c r="E293" s="32">
        <v>49991.73</v>
      </c>
      <c r="F293" s="32">
        <v>3999.97</v>
      </c>
      <c r="G293" s="32">
        <v>8</v>
      </c>
      <c r="H293" s="39">
        <v>4</v>
      </c>
    </row>
    <row r="294" spans="2:8" x14ac:dyDescent="0.2">
      <c r="B294" t="s">
        <v>1145</v>
      </c>
      <c r="C294" t="s">
        <v>1148</v>
      </c>
      <c r="D294" s="23">
        <v>1</v>
      </c>
      <c r="E294" s="32">
        <v>63985</v>
      </c>
      <c r="F294" s="32">
        <v>11491.3</v>
      </c>
      <c r="G294" s="32">
        <v>17.96</v>
      </c>
      <c r="H294" s="39">
        <v>4</v>
      </c>
    </row>
    <row r="295" spans="2:8" x14ac:dyDescent="0.2">
      <c r="B295" t="s">
        <v>1149</v>
      </c>
      <c r="C295" t="s">
        <v>1152</v>
      </c>
      <c r="D295" s="23">
        <v>1</v>
      </c>
      <c r="E295" s="32">
        <v>50000</v>
      </c>
      <c r="F295" s="32">
        <v>5522.8</v>
      </c>
      <c r="G295" s="32">
        <v>11.05</v>
      </c>
      <c r="H295" s="39">
        <v>4</v>
      </c>
    </row>
    <row r="296" spans="2:8" x14ac:dyDescent="0.2">
      <c r="B296" t="s">
        <v>1173</v>
      </c>
      <c r="C296" t="s">
        <v>1176</v>
      </c>
      <c r="D296" s="23">
        <v>1</v>
      </c>
      <c r="E296" s="32">
        <v>40000</v>
      </c>
      <c r="F296" s="32">
        <v>0</v>
      </c>
      <c r="G296" s="32">
        <v>0</v>
      </c>
      <c r="H296" s="39">
        <v>4</v>
      </c>
    </row>
    <row r="297" spans="2:8" x14ac:dyDescent="0.2">
      <c r="B297" t="s">
        <v>1208</v>
      </c>
      <c r="C297" t="s">
        <v>1212</v>
      </c>
      <c r="D297" s="23">
        <v>1</v>
      </c>
      <c r="E297" s="32">
        <v>531000</v>
      </c>
      <c r="F297" s="32">
        <v>55380.56</v>
      </c>
      <c r="G297" s="32">
        <v>10.43</v>
      </c>
      <c r="H297" s="39">
        <v>4</v>
      </c>
    </row>
    <row r="298" spans="2:8" x14ac:dyDescent="0.2">
      <c r="B298" t="s">
        <v>1213</v>
      </c>
      <c r="C298" t="s">
        <v>1214</v>
      </c>
      <c r="D298" s="23">
        <v>1</v>
      </c>
      <c r="E298" s="32">
        <v>29500</v>
      </c>
      <c r="F298" s="32">
        <v>0</v>
      </c>
      <c r="G298" s="32">
        <v>0</v>
      </c>
      <c r="H298" s="39">
        <v>4</v>
      </c>
    </row>
    <row r="299" spans="2:8" x14ac:dyDescent="0.2">
      <c r="B299" t="s">
        <v>1219</v>
      </c>
      <c r="C299" t="s">
        <v>1220</v>
      </c>
      <c r="D299" s="23">
        <v>1</v>
      </c>
      <c r="E299" s="32">
        <v>17700</v>
      </c>
      <c r="F299" s="32">
        <v>3424.17</v>
      </c>
      <c r="G299" s="32">
        <v>19.350000000000001</v>
      </c>
      <c r="H299" s="39">
        <v>4</v>
      </c>
    </row>
    <row r="300" spans="2:8" x14ac:dyDescent="0.2">
      <c r="B300" t="s">
        <v>1221</v>
      </c>
      <c r="C300" t="s">
        <v>1222</v>
      </c>
      <c r="D300" s="23">
        <v>1</v>
      </c>
      <c r="E300" s="32">
        <v>9440</v>
      </c>
      <c r="F300" s="32">
        <v>429.41</v>
      </c>
      <c r="G300" s="32">
        <v>4.55</v>
      </c>
      <c r="H300" s="39">
        <v>4</v>
      </c>
    </row>
    <row r="301" spans="2:8" x14ac:dyDescent="0.2">
      <c r="B301" t="s">
        <v>1225</v>
      </c>
      <c r="C301" t="s">
        <v>1226</v>
      </c>
      <c r="D301" s="23">
        <v>1</v>
      </c>
      <c r="E301" s="32">
        <v>35400</v>
      </c>
      <c r="F301" s="32">
        <v>0</v>
      </c>
      <c r="G301" s="32">
        <v>0</v>
      </c>
      <c r="H301" s="39">
        <v>4</v>
      </c>
    </row>
    <row r="302" spans="2:8" x14ac:dyDescent="0.2">
      <c r="B302" t="s">
        <v>1227</v>
      </c>
      <c r="C302" t="s">
        <v>1228</v>
      </c>
      <c r="D302" s="23">
        <v>1</v>
      </c>
      <c r="E302" s="32">
        <v>17700</v>
      </c>
      <c r="F302" s="32">
        <v>2200.7399999999998</v>
      </c>
      <c r="G302" s="32">
        <v>12.43</v>
      </c>
      <c r="H302" s="39">
        <v>4</v>
      </c>
    </row>
    <row r="303" spans="2:8" x14ac:dyDescent="0.2">
      <c r="B303" t="s">
        <v>1235</v>
      </c>
      <c r="C303" t="s">
        <v>1236</v>
      </c>
      <c r="D303" s="23">
        <v>1</v>
      </c>
      <c r="E303" s="32">
        <v>17700</v>
      </c>
      <c r="F303" s="32">
        <v>1549.34</v>
      </c>
      <c r="G303" s="32">
        <v>8.75</v>
      </c>
      <c r="H303" s="39">
        <v>4</v>
      </c>
    </row>
    <row r="304" spans="2:8" x14ac:dyDescent="0.2">
      <c r="B304" t="s">
        <v>1237</v>
      </c>
      <c r="C304" t="s">
        <v>1238</v>
      </c>
      <c r="D304" s="23">
        <v>1</v>
      </c>
      <c r="E304" s="32">
        <v>7080</v>
      </c>
      <c r="F304" s="32">
        <v>449</v>
      </c>
      <c r="G304" s="32">
        <v>6.34</v>
      </c>
      <c r="H304" s="39">
        <v>4</v>
      </c>
    </row>
    <row r="305" spans="2:8" x14ac:dyDescent="0.2">
      <c r="B305" t="s">
        <v>1243</v>
      </c>
      <c r="C305" t="s">
        <v>1244</v>
      </c>
      <c r="D305" s="23">
        <v>1</v>
      </c>
      <c r="E305" s="32">
        <v>47200</v>
      </c>
      <c r="F305" s="32">
        <v>0</v>
      </c>
      <c r="G305" s="32">
        <v>0</v>
      </c>
      <c r="H305" s="39">
        <v>4</v>
      </c>
    </row>
    <row r="306" spans="2:8" x14ac:dyDescent="0.2">
      <c r="B306" t="s">
        <v>1248</v>
      </c>
      <c r="C306" t="s">
        <v>1249</v>
      </c>
      <c r="D306" s="23">
        <v>1</v>
      </c>
      <c r="E306" s="32">
        <v>68440</v>
      </c>
      <c r="F306" s="32">
        <v>3378.87</v>
      </c>
      <c r="G306" s="32">
        <v>4.9400000000000004</v>
      </c>
      <c r="H306" s="39">
        <v>4</v>
      </c>
    </row>
    <row r="307" spans="2:8" x14ac:dyDescent="0.2">
      <c r="B307" t="s">
        <v>1266</v>
      </c>
      <c r="C307" t="s">
        <v>1267</v>
      </c>
      <c r="D307" s="23">
        <v>1</v>
      </c>
      <c r="E307" s="32">
        <v>29500</v>
      </c>
      <c r="F307" s="32">
        <v>4603</v>
      </c>
      <c r="G307" s="32">
        <v>15.6</v>
      </c>
      <c r="H307" s="39">
        <v>4</v>
      </c>
    </row>
    <row r="308" spans="2:8" x14ac:dyDescent="0.2">
      <c r="B308" t="s">
        <v>1270</v>
      </c>
      <c r="C308" t="s">
        <v>1271</v>
      </c>
      <c r="D308" s="23">
        <v>1</v>
      </c>
      <c r="E308" s="32">
        <v>60000</v>
      </c>
      <c r="F308" s="32">
        <v>5891.1</v>
      </c>
      <c r="G308" s="32">
        <v>9.82</v>
      </c>
      <c r="H308" s="39">
        <v>4</v>
      </c>
    </row>
    <row r="309" spans="2:8" x14ac:dyDescent="0.2">
      <c r="B309" t="s">
        <v>1272</v>
      </c>
      <c r="C309" t="s">
        <v>1273</v>
      </c>
      <c r="D309" s="23">
        <v>1</v>
      </c>
      <c r="E309" s="32">
        <v>23600</v>
      </c>
      <c r="F309" s="32">
        <v>1409.99</v>
      </c>
      <c r="G309" s="32">
        <v>5.97</v>
      </c>
      <c r="H309" s="39">
        <v>4</v>
      </c>
    </row>
    <row r="310" spans="2:8" x14ac:dyDescent="0.2">
      <c r="B310" t="s">
        <v>1274</v>
      </c>
      <c r="C310" t="s">
        <v>1275</v>
      </c>
      <c r="D310" s="23">
        <v>1</v>
      </c>
      <c r="E310" s="32">
        <v>330400</v>
      </c>
      <c r="F310" s="32">
        <v>57638.22</v>
      </c>
      <c r="G310" s="32">
        <v>17.440000000000001</v>
      </c>
      <c r="H310" s="39">
        <v>4</v>
      </c>
    </row>
    <row r="311" spans="2:8" x14ac:dyDescent="0.2">
      <c r="B311" t="s">
        <v>1282</v>
      </c>
      <c r="C311" t="s">
        <v>1283</v>
      </c>
      <c r="D311" s="23">
        <v>1</v>
      </c>
      <c r="E311" s="32">
        <v>5000</v>
      </c>
      <c r="F311" s="32">
        <v>379.2</v>
      </c>
      <c r="G311" s="32">
        <v>7.58</v>
      </c>
      <c r="H311" s="39">
        <v>4</v>
      </c>
    </row>
    <row r="312" spans="2:8" x14ac:dyDescent="0.2">
      <c r="B312" t="s">
        <v>1289</v>
      </c>
      <c r="C312" t="s">
        <v>1290</v>
      </c>
      <c r="D312" s="23">
        <v>1</v>
      </c>
      <c r="E312" s="32">
        <v>23600</v>
      </c>
      <c r="F312" s="32">
        <v>0</v>
      </c>
      <c r="G312" s="32">
        <v>0</v>
      </c>
      <c r="H312" s="39">
        <v>4</v>
      </c>
    </row>
    <row r="313" spans="2:8" x14ac:dyDescent="0.2">
      <c r="B313" t="s">
        <v>1291</v>
      </c>
      <c r="C313" t="s">
        <v>1295</v>
      </c>
      <c r="D313" s="23">
        <v>1</v>
      </c>
      <c r="E313" s="32">
        <v>141600</v>
      </c>
      <c r="F313" s="32">
        <v>0</v>
      </c>
      <c r="G313" s="32">
        <v>0</v>
      </c>
      <c r="H313" s="39">
        <v>4</v>
      </c>
    </row>
    <row r="314" spans="2:8" x14ac:dyDescent="0.2">
      <c r="B314" t="s">
        <v>1296</v>
      </c>
      <c r="C314" t="s">
        <v>1297</v>
      </c>
      <c r="D314" s="23">
        <v>1</v>
      </c>
      <c r="E314" s="32">
        <v>10000</v>
      </c>
      <c r="F314" s="32">
        <v>0</v>
      </c>
      <c r="G314" s="32">
        <v>0</v>
      </c>
      <c r="H314" s="39">
        <v>4</v>
      </c>
    </row>
    <row r="315" spans="2:8" x14ac:dyDescent="0.2">
      <c r="B315" t="s">
        <v>1298</v>
      </c>
      <c r="C315" t="s">
        <v>1299</v>
      </c>
      <c r="D315" s="23">
        <v>1</v>
      </c>
      <c r="E315" s="32">
        <v>80000</v>
      </c>
      <c r="F315" s="32">
        <v>1702.65</v>
      </c>
      <c r="G315" s="32">
        <v>2.13</v>
      </c>
      <c r="H315" s="39">
        <v>4</v>
      </c>
    </row>
    <row r="316" spans="2:8" x14ac:dyDescent="0.2">
      <c r="B316" t="s">
        <v>1308</v>
      </c>
      <c r="C316" t="s">
        <v>1309</v>
      </c>
      <c r="D316" s="23">
        <v>1</v>
      </c>
      <c r="E316" s="32">
        <v>70800</v>
      </c>
      <c r="F316" s="32">
        <v>12612.99</v>
      </c>
      <c r="G316" s="32">
        <v>17.809999999999999</v>
      </c>
      <c r="H316" s="39">
        <v>4</v>
      </c>
    </row>
    <row r="317" spans="2:8" x14ac:dyDescent="0.2">
      <c r="B317" t="s">
        <v>1320</v>
      </c>
      <c r="C317" t="s">
        <v>1321</v>
      </c>
      <c r="D317" s="23">
        <v>1</v>
      </c>
      <c r="E317" s="32">
        <v>50000</v>
      </c>
      <c r="F317" s="32">
        <v>1000.05</v>
      </c>
      <c r="G317" s="32">
        <v>2</v>
      </c>
      <c r="H317" s="39">
        <v>4</v>
      </c>
    </row>
    <row r="318" spans="2:8" x14ac:dyDescent="0.2">
      <c r="B318" t="s">
        <v>1330</v>
      </c>
      <c r="C318" t="s">
        <v>1331</v>
      </c>
      <c r="D318" s="23">
        <v>1</v>
      </c>
      <c r="E318" s="32">
        <v>1150000</v>
      </c>
      <c r="F318" s="32">
        <v>0</v>
      </c>
      <c r="G318" s="32">
        <v>0</v>
      </c>
      <c r="H318" s="39">
        <v>4</v>
      </c>
    </row>
    <row r="319" spans="2:8" x14ac:dyDescent="0.2">
      <c r="B319" t="s">
        <v>1334</v>
      </c>
      <c r="C319" t="s">
        <v>1335</v>
      </c>
      <c r="D319" s="23">
        <v>1</v>
      </c>
      <c r="E319" s="32">
        <v>1457300.01</v>
      </c>
      <c r="F319" s="32">
        <v>385147.75</v>
      </c>
      <c r="G319" s="32">
        <v>18.309999999999999</v>
      </c>
      <c r="H319" s="39">
        <v>4</v>
      </c>
    </row>
    <row r="320" spans="2:8" x14ac:dyDescent="0.2">
      <c r="B320" t="s">
        <v>1343</v>
      </c>
      <c r="C320" t="s">
        <v>1344</v>
      </c>
      <c r="D320" s="23">
        <v>1</v>
      </c>
      <c r="E320" s="32">
        <v>129800</v>
      </c>
      <c r="F320" s="32">
        <v>4682.46</v>
      </c>
      <c r="G320" s="32">
        <v>3.61</v>
      </c>
      <c r="H320" s="39">
        <v>4</v>
      </c>
    </row>
    <row r="321" spans="1:8" x14ac:dyDescent="0.2">
      <c r="B321" t="s">
        <v>1361</v>
      </c>
      <c r="C321" t="s">
        <v>833</v>
      </c>
      <c r="D321" s="23">
        <v>1</v>
      </c>
      <c r="E321" s="32">
        <v>65775.320000000007</v>
      </c>
      <c r="F321" s="32">
        <v>0</v>
      </c>
      <c r="G321" s="32">
        <v>0</v>
      </c>
      <c r="H321" s="39">
        <v>4</v>
      </c>
    </row>
    <row r="322" spans="1:8" x14ac:dyDescent="0.2">
      <c r="B322" t="s">
        <v>1368</v>
      </c>
      <c r="C322" t="s">
        <v>1369</v>
      </c>
      <c r="D322" s="23">
        <v>1</v>
      </c>
      <c r="E322" s="32">
        <v>49560</v>
      </c>
      <c r="F322" s="32">
        <v>0</v>
      </c>
      <c r="G322" s="32">
        <v>0</v>
      </c>
      <c r="H322" s="39">
        <v>4</v>
      </c>
    </row>
    <row r="323" spans="1:8" x14ac:dyDescent="0.2">
      <c r="B323" t="s">
        <v>1424</v>
      </c>
      <c r="C323" t="s">
        <v>1428</v>
      </c>
      <c r="D323" s="23">
        <v>1</v>
      </c>
      <c r="E323" s="32">
        <v>1404000</v>
      </c>
      <c r="F323" s="32">
        <v>0</v>
      </c>
      <c r="G323" s="32">
        <v>0</v>
      </c>
      <c r="H323" s="39">
        <v>2</v>
      </c>
    </row>
    <row r="324" spans="1:8" x14ac:dyDescent="0.2">
      <c r="B324" t="s">
        <v>1453</v>
      </c>
      <c r="C324" t="s">
        <v>145</v>
      </c>
      <c r="D324" s="23">
        <v>1</v>
      </c>
      <c r="E324" s="32">
        <v>1.17</v>
      </c>
      <c r="F324" s="32">
        <v>0</v>
      </c>
      <c r="G324" s="32">
        <v>0</v>
      </c>
      <c r="H324" s="39">
        <v>-6</v>
      </c>
    </row>
    <row r="325" spans="1:8" x14ac:dyDescent="0.2">
      <c r="B325" t="s">
        <v>1475</v>
      </c>
      <c r="C325" t="s">
        <v>1476</v>
      </c>
      <c r="D325" s="23">
        <v>1</v>
      </c>
      <c r="E325" s="32">
        <v>15303.6</v>
      </c>
      <c r="F325" s="32">
        <v>2572.4</v>
      </c>
      <c r="G325" s="32">
        <v>16.670000000000002</v>
      </c>
      <c r="H325" s="39">
        <v>4</v>
      </c>
    </row>
    <row r="326" spans="1:8" x14ac:dyDescent="0.2">
      <c r="A326" t="s">
        <v>8949</v>
      </c>
      <c r="D326" s="23">
        <v>129</v>
      </c>
      <c r="E326" s="32">
        <v>98765621.249999836</v>
      </c>
      <c r="F326" s="32">
        <v>36816856.119999997</v>
      </c>
      <c r="G326" s="32">
        <v>1615.8199999999995</v>
      </c>
      <c r="H326" s="39">
        <v>0.47286821705426357</v>
      </c>
    </row>
    <row r="327" spans="1:8" x14ac:dyDescent="0.2">
      <c r="A327" t="s">
        <v>8947</v>
      </c>
      <c r="B327" t="s">
        <v>1857</v>
      </c>
      <c r="C327" t="s">
        <v>1861</v>
      </c>
      <c r="D327" s="23">
        <v>1</v>
      </c>
      <c r="E327" s="32">
        <v>67146.600000000006</v>
      </c>
      <c r="F327" s="32">
        <v>12214.8</v>
      </c>
      <c r="G327" s="32">
        <v>18</v>
      </c>
      <c r="H327" s="39">
        <v>4</v>
      </c>
    </row>
    <row r="328" spans="1:8" x14ac:dyDescent="0.2">
      <c r="B328" t="s">
        <v>1867</v>
      </c>
      <c r="C328" t="s">
        <v>1871</v>
      </c>
      <c r="D328" s="23">
        <v>1</v>
      </c>
      <c r="E328" s="32">
        <v>5403.97</v>
      </c>
      <c r="F328" s="32">
        <v>0</v>
      </c>
      <c r="G328" s="32">
        <v>0</v>
      </c>
      <c r="H328" s="39">
        <v>4</v>
      </c>
    </row>
    <row r="329" spans="1:8" x14ac:dyDescent="0.2">
      <c r="B329" t="s">
        <v>2457</v>
      </c>
      <c r="C329" t="s">
        <v>2461</v>
      </c>
      <c r="D329" s="23">
        <v>1</v>
      </c>
      <c r="E329" s="32">
        <v>1173.98</v>
      </c>
      <c r="F329" s="32">
        <v>0</v>
      </c>
      <c r="G329" s="32">
        <v>0</v>
      </c>
      <c r="H329" s="39">
        <v>4</v>
      </c>
    </row>
    <row r="330" spans="1:8" x14ac:dyDescent="0.2">
      <c r="B330" t="s">
        <v>6705</v>
      </c>
      <c r="C330" t="s">
        <v>6709</v>
      </c>
      <c r="D330" s="23">
        <v>1</v>
      </c>
      <c r="E330" s="32">
        <v>80000</v>
      </c>
      <c r="F330" s="32">
        <v>23400</v>
      </c>
      <c r="G330" s="32">
        <v>29.25</v>
      </c>
      <c r="H330" s="39">
        <v>4</v>
      </c>
    </row>
    <row r="331" spans="1:8" x14ac:dyDescent="0.2">
      <c r="B331" t="s">
        <v>6710</v>
      </c>
      <c r="C331" t="s">
        <v>6714</v>
      </c>
      <c r="D331" s="23">
        <v>1</v>
      </c>
      <c r="E331" s="32">
        <v>44040</v>
      </c>
      <c r="F331" s="32">
        <v>14040</v>
      </c>
      <c r="G331" s="32">
        <v>31.88</v>
      </c>
      <c r="H331" s="39">
        <v>4</v>
      </c>
    </row>
    <row r="332" spans="1:8" x14ac:dyDescent="0.2">
      <c r="B332" t="s">
        <v>6715</v>
      </c>
      <c r="C332" t="s">
        <v>6719</v>
      </c>
      <c r="D332" s="23">
        <v>1</v>
      </c>
      <c r="E332" s="32">
        <v>60000</v>
      </c>
      <c r="F332" s="32">
        <v>20000</v>
      </c>
      <c r="G332" s="32">
        <v>33.33</v>
      </c>
      <c r="H332" s="39">
        <v>4</v>
      </c>
    </row>
    <row r="333" spans="1:8" x14ac:dyDescent="0.2">
      <c r="B333" t="s">
        <v>6725</v>
      </c>
      <c r="C333" t="s">
        <v>6726</v>
      </c>
      <c r="D333" s="23">
        <v>1</v>
      </c>
      <c r="E333" s="32">
        <v>50000</v>
      </c>
      <c r="F333" s="32">
        <v>20000</v>
      </c>
      <c r="G333" s="32">
        <v>40</v>
      </c>
      <c r="H333" s="39">
        <v>4</v>
      </c>
    </row>
    <row r="334" spans="1:8" x14ac:dyDescent="0.2">
      <c r="B334" t="s">
        <v>6727</v>
      </c>
      <c r="C334" t="s">
        <v>6728</v>
      </c>
      <c r="D334" s="23">
        <v>1</v>
      </c>
      <c r="E334" s="32">
        <v>45500</v>
      </c>
      <c r="F334" s="32">
        <v>5500</v>
      </c>
      <c r="G334" s="32">
        <v>12.09</v>
      </c>
      <c r="H334" s="39">
        <v>4</v>
      </c>
    </row>
    <row r="335" spans="1:8" x14ac:dyDescent="0.2">
      <c r="B335" t="s">
        <v>6729</v>
      </c>
      <c r="C335" t="s">
        <v>6730</v>
      </c>
      <c r="D335" s="23">
        <v>1</v>
      </c>
      <c r="E335" s="32">
        <v>17747.2</v>
      </c>
      <c r="F335" s="32">
        <v>5242.89</v>
      </c>
      <c r="G335" s="32">
        <v>28.77</v>
      </c>
      <c r="H335" s="39">
        <v>4</v>
      </c>
    </row>
    <row r="336" spans="1:8" x14ac:dyDescent="0.2">
      <c r="B336" t="s">
        <v>6732</v>
      </c>
      <c r="C336" t="s">
        <v>6730</v>
      </c>
      <c r="D336" s="23">
        <v>1</v>
      </c>
      <c r="E336" s="32">
        <v>17747.2</v>
      </c>
      <c r="F336" s="32">
        <v>5559.59</v>
      </c>
      <c r="G336" s="32">
        <v>31.25</v>
      </c>
      <c r="H336" s="39">
        <v>4</v>
      </c>
    </row>
    <row r="337" spans="2:8" x14ac:dyDescent="0.2">
      <c r="B337" t="s">
        <v>6733</v>
      </c>
      <c r="C337" t="s">
        <v>6734</v>
      </c>
      <c r="D337" s="23">
        <v>1</v>
      </c>
      <c r="E337" s="32">
        <v>35000</v>
      </c>
      <c r="F337" s="32">
        <v>10237.5</v>
      </c>
      <c r="G337" s="32">
        <v>29.25</v>
      </c>
      <c r="H337" s="39">
        <v>4</v>
      </c>
    </row>
    <row r="338" spans="2:8" x14ac:dyDescent="0.2">
      <c r="B338" t="s">
        <v>6735</v>
      </c>
      <c r="C338" t="s">
        <v>6739</v>
      </c>
      <c r="D338" s="23">
        <v>1</v>
      </c>
      <c r="E338" s="32">
        <v>55257</v>
      </c>
      <c r="F338" s="32">
        <v>15257</v>
      </c>
      <c r="G338" s="32">
        <v>27.61</v>
      </c>
      <c r="H338" s="39">
        <v>4</v>
      </c>
    </row>
    <row r="339" spans="2:8" x14ac:dyDescent="0.2">
      <c r="B339" t="s">
        <v>6740</v>
      </c>
      <c r="C339" t="s">
        <v>6741</v>
      </c>
      <c r="D339" s="23">
        <v>1</v>
      </c>
      <c r="E339" s="32">
        <v>50000</v>
      </c>
      <c r="F339" s="32">
        <v>20000</v>
      </c>
      <c r="G339" s="32">
        <v>40</v>
      </c>
      <c r="H339" s="39">
        <v>4</v>
      </c>
    </row>
    <row r="340" spans="2:8" x14ac:dyDescent="0.2">
      <c r="B340" t="s">
        <v>6742</v>
      </c>
      <c r="C340" t="s">
        <v>6743</v>
      </c>
      <c r="D340" s="23">
        <v>1</v>
      </c>
      <c r="E340" s="32">
        <v>45000</v>
      </c>
      <c r="F340" s="32">
        <v>0</v>
      </c>
      <c r="G340" s="32">
        <v>0</v>
      </c>
      <c r="H340" s="39">
        <v>4</v>
      </c>
    </row>
    <row r="341" spans="2:8" x14ac:dyDescent="0.2">
      <c r="B341" t="s">
        <v>6744</v>
      </c>
      <c r="C341" t="s">
        <v>6745</v>
      </c>
      <c r="D341" s="23">
        <v>1</v>
      </c>
      <c r="E341" s="32">
        <v>15566</v>
      </c>
      <c r="F341" s="32">
        <v>5566</v>
      </c>
      <c r="G341" s="32">
        <v>35.76</v>
      </c>
      <c r="H341" s="39">
        <v>4</v>
      </c>
    </row>
    <row r="342" spans="2:8" x14ac:dyDescent="0.2">
      <c r="B342" t="s">
        <v>6746</v>
      </c>
      <c r="C342" t="s">
        <v>6747</v>
      </c>
      <c r="D342" s="23">
        <v>1</v>
      </c>
      <c r="E342" s="32">
        <v>25566</v>
      </c>
      <c r="F342" s="32">
        <v>10000</v>
      </c>
      <c r="G342" s="32">
        <v>39.11</v>
      </c>
      <c r="H342" s="39">
        <v>4</v>
      </c>
    </row>
    <row r="343" spans="2:8" x14ac:dyDescent="0.2">
      <c r="B343" t="s">
        <v>8115</v>
      </c>
      <c r="C343" t="s">
        <v>8083</v>
      </c>
      <c r="D343" s="23">
        <v>1</v>
      </c>
      <c r="E343" s="32">
        <v>575775</v>
      </c>
      <c r="F343" s="32">
        <v>40393.79</v>
      </c>
      <c r="G343" s="32">
        <v>7.02</v>
      </c>
      <c r="H343" s="39">
        <v>9</v>
      </c>
    </row>
    <row r="344" spans="2:8" x14ac:dyDescent="0.2">
      <c r="B344" t="s">
        <v>8119</v>
      </c>
      <c r="C344" t="s">
        <v>8083</v>
      </c>
      <c r="D344" s="23">
        <v>1</v>
      </c>
      <c r="E344" s="32">
        <v>575775</v>
      </c>
      <c r="F344" s="32">
        <v>183435.72</v>
      </c>
      <c r="G344" s="32">
        <v>31.86</v>
      </c>
      <c r="H344" s="39">
        <v>9</v>
      </c>
    </row>
    <row r="345" spans="2:8" x14ac:dyDescent="0.2">
      <c r="B345" t="s">
        <v>2601</v>
      </c>
      <c r="C345" t="s">
        <v>2602</v>
      </c>
      <c r="D345" s="23">
        <v>1</v>
      </c>
      <c r="E345" s="32">
        <v>207958.14</v>
      </c>
      <c r="F345" s="32">
        <v>42847.74</v>
      </c>
      <c r="G345" s="32">
        <v>20.6</v>
      </c>
      <c r="H345" s="39">
        <v>-7</v>
      </c>
    </row>
    <row r="346" spans="2:8" x14ac:dyDescent="0.2">
      <c r="B346" t="s">
        <v>4382</v>
      </c>
      <c r="C346" t="s">
        <v>4386</v>
      </c>
      <c r="D346" s="23">
        <v>1</v>
      </c>
      <c r="E346" s="32">
        <v>49796</v>
      </c>
      <c r="F346" s="32">
        <v>20605.47</v>
      </c>
      <c r="G346" s="32">
        <v>41.25</v>
      </c>
      <c r="H346" s="39">
        <v>4</v>
      </c>
    </row>
    <row r="347" spans="2:8" x14ac:dyDescent="0.2">
      <c r="B347" t="s">
        <v>8129</v>
      </c>
      <c r="C347" t="s">
        <v>8132</v>
      </c>
      <c r="D347" s="23">
        <v>1</v>
      </c>
      <c r="E347" s="32">
        <v>2718421.63</v>
      </c>
      <c r="F347" s="32">
        <v>1139876.95</v>
      </c>
      <c r="G347" s="32">
        <v>41.93</v>
      </c>
      <c r="H347" s="39">
        <v>4</v>
      </c>
    </row>
    <row r="348" spans="2:8" x14ac:dyDescent="0.2">
      <c r="B348" t="s">
        <v>8134</v>
      </c>
      <c r="C348" t="s">
        <v>8132</v>
      </c>
      <c r="D348" s="23">
        <v>1</v>
      </c>
      <c r="E348" s="32">
        <v>1131600</v>
      </c>
      <c r="F348" s="32">
        <v>402297.76</v>
      </c>
      <c r="G348" s="32">
        <v>35.549999999999997</v>
      </c>
      <c r="H348" s="39">
        <v>4</v>
      </c>
    </row>
    <row r="349" spans="2:8" x14ac:dyDescent="0.2">
      <c r="B349" t="s">
        <v>4351</v>
      </c>
      <c r="C349" t="s">
        <v>4355</v>
      </c>
      <c r="D349" s="23">
        <v>1</v>
      </c>
      <c r="E349" s="32">
        <v>45588</v>
      </c>
      <c r="F349" s="32">
        <v>5588</v>
      </c>
      <c r="G349" s="32">
        <v>12.26</v>
      </c>
      <c r="H349" s="39">
        <v>4</v>
      </c>
    </row>
    <row r="350" spans="2:8" x14ac:dyDescent="0.2">
      <c r="B350" t="s">
        <v>4356</v>
      </c>
      <c r="C350" t="s">
        <v>4357</v>
      </c>
      <c r="D350" s="23">
        <v>1</v>
      </c>
      <c r="E350" s="32">
        <v>45588</v>
      </c>
      <c r="F350" s="32">
        <v>5588</v>
      </c>
      <c r="G350" s="32">
        <v>12.26</v>
      </c>
      <c r="H350" s="39">
        <v>4</v>
      </c>
    </row>
    <row r="351" spans="2:8" x14ac:dyDescent="0.2">
      <c r="B351" t="s">
        <v>7550</v>
      </c>
      <c r="C351" t="s">
        <v>7551</v>
      </c>
      <c r="D351" s="23">
        <v>1</v>
      </c>
      <c r="E351" s="32">
        <v>609631.9</v>
      </c>
      <c r="F351" s="32">
        <v>126824.14</v>
      </c>
      <c r="G351" s="32">
        <v>20.98</v>
      </c>
      <c r="H351" s="39">
        <v>7</v>
      </c>
    </row>
    <row r="352" spans="2:8" x14ac:dyDescent="0.2">
      <c r="B352" t="s">
        <v>8148</v>
      </c>
      <c r="C352" t="s">
        <v>8149</v>
      </c>
      <c r="D352" s="23">
        <v>1</v>
      </c>
      <c r="E352" s="32">
        <v>259475.39</v>
      </c>
      <c r="F352" s="32">
        <v>88833.74</v>
      </c>
      <c r="G352" s="32">
        <v>34.24</v>
      </c>
      <c r="H352" s="39">
        <v>10</v>
      </c>
    </row>
    <row r="353" spans="2:8" x14ac:dyDescent="0.2">
      <c r="B353" t="s">
        <v>2604</v>
      </c>
      <c r="C353" t="s">
        <v>2608</v>
      </c>
      <c r="D353" s="23">
        <v>1</v>
      </c>
      <c r="E353" s="32">
        <v>50427.3</v>
      </c>
      <c r="F353" s="32">
        <v>19919.3</v>
      </c>
      <c r="G353" s="32">
        <v>39.5</v>
      </c>
      <c r="H353" s="39">
        <v>4</v>
      </c>
    </row>
    <row r="354" spans="2:8" x14ac:dyDescent="0.2">
      <c r="B354" t="s">
        <v>4422</v>
      </c>
      <c r="C354" t="s">
        <v>4426</v>
      </c>
      <c r="D354" s="23">
        <v>1</v>
      </c>
      <c r="E354" s="32">
        <v>35000</v>
      </c>
      <c r="F354" s="32">
        <v>2047.5</v>
      </c>
      <c r="G354" s="32">
        <v>5.85</v>
      </c>
      <c r="H354" s="39">
        <v>4</v>
      </c>
    </row>
    <row r="355" spans="2:8" x14ac:dyDescent="0.2">
      <c r="B355" t="s">
        <v>4427</v>
      </c>
      <c r="C355" t="s">
        <v>4428</v>
      </c>
      <c r="D355" s="23">
        <v>1</v>
      </c>
      <c r="E355" s="32">
        <v>15588</v>
      </c>
      <c r="F355" s="32">
        <v>5588</v>
      </c>
      <c r="G355" s="32">
        <v>35.85</v>
      </c>
      <c r="H355" s="39">
        <v>4</v>
      </c>
    </row>
    <row r="356" spans="2:8" x14ac:dyDescent="0.2">
      <c r="B356" t="s">
        <v>4429</v>
      </c>
      <c r="C356" t="s">
        <v>4428</v>
      </c>
      <c r="D356" s="23">
        <v>1</v>
      </c>
      <c r="E356" s="32">
        <v>15588</v>
      </c>
      <c r="F356" s="32">
        <v>5588</v>
      </c>
      <c r="G356" s="32">
        <v>35.85</v>
      </c>
      <c r="H356" s="39">
        <v>4</v>
      </c>
    </row>
    <row r="357" spans="2:8" x14ac:dyDescent="0.2">
      <c r="B357" t="s">
        <v>4432</v>
      </c>
      <c r="C357" t="s">
        <v>4433</v>
      </c>
      <c r="D357" s="23">
        <v>1</v>
      </c>
      <c r="E357" s="32">
        <v>20544</v>
      </c>
      <c r="F357" s="32">
        <v>5544</v>
      </c>
      <c r="G357" s="32">
        <v>26.99</v>
      </c>
      <c r="H357" s="39">
        <v>4</v>
      </c>
    </row>
    <row r="358" spans="2:8" x14ac:dyDescent="0.2">
      <c r="B358" t="s">
        <v>4434</v>
      </c>
      <c r="C358" t="s">
        <v>4435</v>
      </c>
      <c r="D358" s="23">
        <v>1</v>
      </c>
      <c r="E358" s="32">
        <v>20544</v>
      </c>
      <c r="F358" s="32">
        <v>5544</v>
      </c>
      <c r="G358" s="32">
        <v>26.99</v>
      </c>
      <c r="H358" s="39">
        <v>4</v>
      </c>
    </row>
    <row r="359" spans="2:8" x14ac:dyDescent="0.2">
      <c r="B359" t="s">
        <v>1891</v>
      </c>
      <c r="C359" t="s">
        <v>1895</v>
      </c>
      <c r="D359" s="23">
        <v>1</v>
      </c>
      <c r="E359" s="32">
        <v>43573.16</v>
      </c>
      <c r="F359" s="32">
        <v>6649.98</v>
      </c>
      <c r="G359" s="32">
        <v>15.39</v>
      </c>
      <c r="H359" s="39">
        <v>4</v>
      </c>
    </row>
    <row r="360" spans="2:8" x14ac:dyDescent="0.2">
      <c r="B360" t="s">
        <v>4451</v>
      </c>
      <c r="C360" t="s">
        <v>4455</v>
      </c>
      <c r="D360" s="23">
        <v>1</v>
      </c>
      <c r="E360" s="32">
        <v>538.20000000000005</v>
      </c>
      <c r="F360" s="32">
        <v>0</v>
      </c>
      <c r="G360" s="32">
        <v>0</v>
      </c>
      <c r="H360" s="39">
        <v>4</v>
      </c>
    </row>
    <row r="361" spans="2:8" x14ac:dyDescent="0.2">
      <c r="B361" t="s">
        <v>8169</v>
      </c>
      <c r="C361" t="s">
        <v>8083</v>
      </c>
      <c r="D361" s="23">
        <v>1</v>
      </c>
      <c r="E361" s="32">
        <v>873409.48</v>
      </c>
      <c r="F361" s="32">
        <v>23307.75</v>
      </c>
      <c r="G361" s="32">
        <v>2.67</v>
      </c>
      <c r="H361" s="39">
        <v>4</v>
      </c>
    </row>
    <row r="362" spans="2:8" x14ac:dyDescent="0.2">
      <c r="B362" t="s">
        <v>8174</v>
      </c>
      <c r="C362" t="s">
        <v>8175</v>
      </c>
      <c r="D362" s="23">
        <v>1</v>
      </c>
      <c r="E362" s="32">
        <v>201709.2</v>
      </c>
      <c r="F362" s="32">
        <v>55053.66</v>
      </c>
      <c r="G362" s="32">
        <v>27.29</v>
      </c>
      <c r="H362" s="39">
        <v>3</v>
      </c>
    </row>
    <row r="363" spans="2:8" x14ac:dyDescent="0.2">
      <c r="B363" t="s">
        <v>4458</v>
      </c>
      <c r="C363" t="s">
        <v>4459</v>
      </c>
      <c r="D363" s="23">
        <v>1</v>
      </c>
      <c r="E363" s="32">
        <v>15544</v>
      </c>
      <c r="F363" s="32">
        <v>5544</v>
      </c>
      <c r="G363" s="32">
        <v>35.67</v>
      </c>
      <c r="H363" s="39">
        <v>4</v>
      </c>
    </row>
    <row r="364" spans="2:8" x14ac:dyDescent="0.2">
      <c r="B364" t="s">
        <v>4465</v>
      </c>
      <c r="C364" t="s">
        <v>4469</v>
      </c>
      <c r="D364" s="23">
        <v>1</v>
      </c>
      <c r="E364" s="32">
        <v>35544</v>
      </c>
      <c r="F364" s="32">
        <v>5544</v>
      </c>
      <c r="G364" s="32">
        <v>15.6</v>
      </c>
      <c r="H364" s="39">
        <v>4</v>
      </c>
    </row>
    <row r="365" spans="2:8" x14ac:dyDescent="0.2">
      <c r="B365" t="s">
        <v>4476</v>
      </c>
      <c r="C365" t="s">
        <v>4480</v>
      </c>
      <c r="D365" s="23">
        <v>1</v>
      </c>
      <c r="E365" s="32">
        <v>23491.91</v>
      </c>
      <c r="F365" s="32">
        <v>5047.4399999999996</v>
      </c>
      <c r="G365" s="32">
        <v>20.67</v>
      </c>
      <c r="H365" s="39">
        <v>-4</v>
      </c>
    </row>
    <row r="366" spans="2:8" x14ac:dyDescent="0.2">
      <c r="B366" t="s">
        <v>4482</v>
      </c>
      <c r="C366" t="s">
        <v>4486</v>
      </c>
      <c r="D366" s="23">
        <v>1</v>
      </c>
      <c r="E366" s="32">
        <v>45077.599999999999</v>
      </c>
      <c r="F366" s="32">
        <v>16286.4</v>
      </c>
      <c r="G366" s="32">
        <v>36.36</v>
      </c>
      <c r="H366" s="39">
        <v>4</v>
      </c>
    </row>
    <row r="367" spans="2:8" x14ac:dyDescent="0.2">
      <c r="B367" t="s">
        <v>4487</v>
      </c>
      <c r="C367" t="s">
        <v>4486</v>
      </c>
      <c r="D367" s="23">
        <v>1</v>
      </c>
      <c r="E367" s="32">
        <v>45077.599999999999</v>
      </c>
      <c r="F367" s="32">
        <v>16286.4</v>
      </c>
      <c r="G367" s="32">
        <v>36.36</v>
      </c>
      <c r="H367" s="39">
        <v>4</v>
      </c>
    </row>
    <row r="368" spans="2:8" x14ac:dyDescent="0.2">
      <c r="B368" t="s">
        <v>6781</v>
      </c>
      <c r="C368" t="s">
        <v>6785</v>
      </c>
      <c r="D368" s="23">
        <v>1</v>
      </c>
      <c r="E368" s="32">
        <v>34680</v>
      </c>
      <c r="F368" s="32">
        <v>2700</v>
      </c>
      <c r="G368" s="32">
        <v>7.79</v>
      </c>
      <c r="H368" s="39">
        <v>4</v>
      </c>
    </row>
    <row r="369" spans="2:8" x14ac:dyDescent="0.2">
      <c r="B369" t="s">
        <v>4494</v>
      </c>
      <c r="C369" t="s">
        <v>4495</v>
      </c>
      <c r="D369" s="23">
        <v>1</v>
      </c>
      <c r="E369" s="32">
        <v>30671</v>
      </c>
      <c r="F369" s="32">
        <v>5671</v>
      </c>
      <c r="G369" s="32">
        <v>18.489999999999998</v>
      </c>
      <c r="H369" s="39">
        <v>4</v>
      </c>
    </row>
    <row r="370" spans="2:8" x14ac:dyDescent="0.2">
      <c r="B370" t="s">
        <v>4496</v>
      </c>
      <c r="C370" t="s">
        <v>4480</v>
      </c>
      <c r="D370" s="23">
        <v>1</v>
      </c>
      <c r="E370" s="32">
        <v>23293.67</v>
      </c>
      <c r="F370" s="32">
        <v>4310.17</v>
      </c>
      <c r="G370" s="32">
        <v>17.850000000000001</v>
      </c>
      <c r="H370" s="39">
        <v>-3</v>
      </c>
    </row>
    <row r="371" spans="2:8" x14ac:dyDescent="0.2">
      <c r="B371" t="s">
        <v>4501</v>
      </c>
      <c r="C371" t="s">
        <v>4480</v>
      </c>
      <c r="D371" s="23">
        <v>1</v>
      </c>
      <c r="E371" s="32">
        <v>23995.54</v>
      </c>
      <c r="F371" s="32">
        <v>0</v>
      </c>
      <c r="G371" s="32">
        <v>0</v>
      </c>
      <c r="H371" s="39">
        <v>-3</v>
      </c>
    </row>
    <row r="372" spans="2:8" x14ac:dyDescent="0.2">
      <c r="B372" t="s">
        <v>8224</v>
      </c>
      <c r="C372" t="s">
        <v>8225</v>
      </c>
      <c r="D372" s="23">
        <v>1</v>
      </c>
      <c r="E372" s="32">
        <v>625</v>
      </c>
      <c r="F372" s="32">
        <v>6.25</v>
      </c>
      <c r="G372" s="32">
        <v>1</v>
      </c>
      <c r="H372" s="39">
        <v>4</v>
      </c>
    </row>
    <row r="373" spans="2:8" x14ac:dyDescent="0.2">
      <c r="B373" t="s">
        <v>8226</v>
      </c>
      <c r="C373" t="s">
        <v>8230</v>
      </c>
      <c r="D373" s="23">
        <v>1</v>
      </c>
      <c r="E373" s="32">
        <v>142156.76</v>
      </c>
      <c r="F373" s="32">
        <v>0</v>
      </c>
      <c r="G373" s="32">
        <v>0</v>
      </c>
      <c r="H373" s="39">
        <v>4</v>
      </c>
    </row>
    <row r="374" spans="2:8" x14ac:dyDescent="0.2">
      <c r="B374" t="s">
        <v>4512</v>
      </c>
      <c r="C374" t="s">
        <v>4516</v>
      </c>
      <c r="D374" s="23">
        <v>1</v>
      </c>
      <c r="E374" s="32">
        <v>40000</v>
      </c>
      <c r="F374" s="32">
        <v>8863</v>
      </c>
      <c r="G374" s="32">
        <v>22.16</v>
      </c>
      <c r="H374" s="39">
        <v>4</v>
      </c>
    </row>
    <row r="375" spans="2:8" x14ac:dyDescent="0.2">
      <c r="B375" t="s">
        <v>4527</v>
      </c>
      <c r="C375" t="s">
        <v>4530</v>
      </c>
      <c r="D375" s="23">
        <v>1</v>
      </c>
      <c r="E375" s="32">
        <v>10000</v>
      </c>
      <c r="F375" s="32">
        <v>0</v>
      </c>
      <c r="G375" s="32">
        <v>0</v>
      </c>
      <c r="H375" s="39">
        <v>4</v>
      </c>
    </row>
    <row r="376" spans="2:8" x14ac:dyDescent="0.2">
      <c r="B376" t="s">
        <v>4531</v>
      </c>
      <c r="C376" t="s">
        <v>4535</v>
      </c>
      <c r="D376" s="23">
        <v>1</v>
      </c>
      <c r="E376" s="32">
        <v>13735.2</v>
      </c>
      <c r="F376" s="32">
        <v>0</v>
      </c>
      <c r="G376" s="32">
        <v>0</v>
      </c>
      <c r="H376" s="39">
        <v>-4</v>
      </c>
    </row>
    <row r="377" spans="2:8" x14ac:dyDescent="0.2">
      <c r="B377" t="s">
        <v>4537</v>
      </c>
      <c r="C377" t="s">
        <v>4540</v>
      </c>
      <c r="D377" s="23">
        <v>1</v>
      </c>
      <c r="E377" s="32">
        <v>11266.64</v>
      </c>
      <c r="F377" s="32">
        <v>0</v>
      </c>
      <c r="G377" s="32">
        <v>0</v>
      </c>
      <c r="H377" s="39">
        <v>-7</v>
      </c>
    </row>
    <row r="378" spans="2:8" x14ac:dyDescent="0.2">
      <c r="B378" t="s">
        <v>4549</v>
      </c>
      <c r="C378" t="s">
        <v>4553</v>
      </c>
      <c r="D378" s="23">
        <v>1</v>
      </c>
      <c r="E378" s="32">
        <v>2644.93</v>
      </c>
      <c r="F378" s="32">
        <v>0</v>
      </c>
      <c r="G378" s="32">
        <v>0</v>
      </c>
      <c r="H378" s="39">
        <v>4</v>
      </c>
    </row>
    <row r="379" spans="2:8" x14ac:dyDescent="0.2">
      <c r="B379" t="s">
        <v>4555</v>
      </c>
      <c r="C379" t="s">
        <v>4556</v>
      </c>
      <c r="D379" s="23">
        <v>1</v>
      </c>
      <c r="E379" s="32">
        <v>25671</v>
      </c>
      <c r="F379" s="32">
        <v>5671</v>
      </c>
      <c r="G379" s="32">
        <v>22.09</v>
      </c>
      <c r="H379" s="39">
        <v>4</v>
      </c>
    </row>
    <row r="380" spans="2:8" x14ac:dyDescent="0.2">
      <c r="B380" t="s">
        <v>8245</v>
      </c>
      <c r="C380" t="s">
        <v>8249</v>
      </c>
      <c r="D380" s="23">
        <v>1</v>
      </c>
      <c r="E380" s="32">
        <v>37700</v>
      </c>
      <c r="F380" s="32">
        <v>18270</v>
      </c>
      <c r="G380" s="32">
        <v>48.46</v>
      </c>
      <c r="H380" s="39">
        <v>3</v>
      </c>
    </row>
    <row r="381" spans="2:8" x14ac:dyDescent="0.2">
      <c r="B381" t="s">
        <v>4557</v>
      </c>
      <c r="C381" t="s">
        <v>4558</v>
      </c>
      <c r="D381" s="23">
        <v>1</v>
      </c>
      <c r="E381" s="32">
        <v>35671</v>
      </c>
      <c r="F381" s="32">
        <v>5671</v>
      </c>
      <c r="G381" s="32">
        <v>15.9</v>
      </c>
      <c r="H381" s="39">
        <v>4</v>
      </c>
    </row>
    <row r="382" spans="2:8" x14ac:dyDescent="0.2">
      <c r="B382" t="s">
        <v>4559</v>
      </c>
      <c r="C382" t="s">
        <v>4560</v>
      </c>
      <c r="D382" s="23">
        <v>1</v>
      </c>
      <c r="E382" s="32">
        <v>25671</v>
      </c>
      <c r="F382" s="32">
        <v>5671</v>
      </c>
      <c r="G382" s="32">
        <v>22.09</v>
      </c>
      <c r="H382" s="39">
        <v>4</v>
      </c>
    </row>
    <row r="383" spans="2:8" x14ac:dyDescent="0.2">
      <c r="B383" t="s">
        <v>4561</v>
      </c>
      <c r="C383" t="s">
        <v>4562</v>
      </c>
      <c r="D383" s="23">
        <v>1</v>
      </c>
      <c r="E383" s="32">
        <v>15671</v>
      </c>
      <c r="F383" s="32">
        <v>5671</v>
      </c>
      <c r="G383" s="32">
        <v>36.19</v>
      </c>
      <c r="H383" s="39">
        <v>4</v>
      </c>
    </row>
    <row r="384" spans="2:8" x14ac:dyDescent="0.2">
      <c r="B384" t="s">
        <v>4563</v>
      </c>
      <c r="C384" t="s">
        <v>4564</v>
      </c>
      <c r="D384" s="23">
        <v>1</v>
      </c>
      <c r="E384" s="32">
        <v>25544</v>
      </c>
      <c r="F384" s="32">
        <v>5544</v>
      </c>
      <c r="G384" s="32">
        <v>21.7</v>
      </c>
      <c r="H384" s="39">
        <v>4</v>
      </c>
    </row>
    <row r="385" spans="2:8" x14ac:dyDescent="0.2">
      <c r="B385" t="s">
        <v>4565</v>
      </c>
      <c r="C385" t="s">
        <v>4566</v>
      </c>
      <c r="D385" s="23">
        <v>1</v>
      </c>
      <c r="E385" s="32">
        <v>15544</v>
      </c>
      <c r="F385" s="32">
        <v>5544</v>
      </c>
      <c r="G385" s="32">
        <v>35.67</v>
      </c>
      <c r="H385" s="39">
        <v>4</v>
      </c>
    </row>
    <row r="386" spans="2:8" x14ac:dyDescent="0.2">
      <c r="B386" t="s">
        <v>4567</v>
      </c>
      <c r="C386" t="s">
        <v>4568</v>
      </c>
      <c r="D386" s="23">
        <v>1</v>
      </c>
      <c r="E386" s="32">
        <v>15544</v>
      </c>
      <c r="F386" s="32">
        <v>5544</v>
      </c>
      <c r="G386" s="32">
        <v>35.67</v>
      </c>
      <c r="H386" s="39">
        <v>4</v>
      </c>
    </row>
    <row r="387" spans="2:8" x14ac:dyDescent="0.2">
      <c r="B387" t="s">
        <v>8251</v>
      </c>
      <c r="C387" t="s">
        <v>8255</v>
      </c>
      <c r="D387" s="23">
        <v>1</v>
      </c>
      <c r="E387" s="32">
        <v>707804.61</v>
      </c>
      <c r="F387" s="32">
        <v>352786.21</v>
      </c>
      <c r="G387" s="32">
        <v>49.84</v>
      </c>
      <c r="H387" s="39">
        <v>5</v>
      </c>
    </row>
    <row r="388" spans="2:8" x14ac:dyDescent="0.2">
      <c r="B388" t="s">
        <v>4569</v>
      </c>
      <c r="C388" t="s">
        <v>4573</v>
      </c>
      <c r="D388" s="23">
        <v>1</v>
      </c>
      <c r="E388" s="32">
        <v>30000</v>
      </c>
      <c r="F388" s="32">
        <v>0</v>
      </c>
      <c r="G388" s="32">
        <v>0</v>
      </c>
      <c r="H388" s="39">
        <v>4</v>
      </c>
    </row>
    <row r="389" spans="2:8" x14ac:dyDescent="0.2">
      <c r="B389" t="s">
        <v>1842</v>
      </c>
      <c r="C389" t="s">
        <v>1843</v>
      </c>
      <c r="D389" s="23">
        <v>1</v>
      </c>
      <c r="E389" s="32">
        <v>4474.25</v>
      </c>
      <c r="F389" s="32">
        <v>1593.2</v>
      </c>
      <c r="G389" s="32">
        <v>33.24</v>
      </c>
      <c r="H389" s="39">
        <v>4</v>
      </c>
    </row>
    <row r="390" spans="2:8" x14ac:dyDescent="0.2">
      <c r="B390" t="s">
        <v>4576</v>
      </c>
      <c r="C390" t="s">
        <v>4577</v>
      </c>
      <c r="D390" s="23">
        <v>1</v>
      </c>
      <c r="E390" s="32">
        <v>48000</v>
      </c>
      <c r="F390" s="32">
        <v>18000</v>
      </c>
      <c r="G390" s="32">
        <v>37.5</v>
      </c>
      <c r="H390" s="39">
        <v>4</v>
      </c>
    </row>
    <row r="391" spans="2:8" x14ac:dyDescent="0.2">
      <c r="B391" t="s">
        <v>4578</v>
      </c>
      <c r="C391" t="s">
        <v>4582</v>
      </c>
      <c r="D391" s="23">
        <v>1</v>
      </c>
      <c r="E391" s="32">
        <v>15000</v>
      </c>
      <c r="F391" s="32">
        <v>0</v>
      </c>
      <c r="G391" s="32">
        <v>0</v>
      </c>
      <c r="H391" s="39">
        <v>4</v>
      </c>
    </row>
    <row r="392" spans="2:8" x14ac:dyDescent="0.2">
      <c r="B392" t="s">
        <v>4583</v>
      </c>
      <c r="C392" t="s">
        <v>4584</v>
      </c>
      <c r="D392" s="23">
        <v>1</v>
      </c>
      <c r="E392" s="32">
        <v>10000</v>
      </c>
      <c r="F392" s="32">
        <v>0</v>
      </c>
      <c r="G392" s="32">
        <v>0</v>
      </c>
      <c r="H392" s="39">
        <v>4</v>
      </c>
    </row>
    <row r="393" spans="2:8" x14ac:dyDescent="0.2">
      <c r="B393" t="s">
        <v>4585</v>
      </c>
      <c r="C393" t="s">
        <v>4589</v>
      </c>
      <c r="D393" s="23">
        <v>1</v>
      </c>
      <c r="E393" s="32">
        <v>25671</v>
      </c>
      <c r="F393" s="32">
        <v>5671</v>
      </c>
      <c r="G393" s="32">
        <v>22.09</v>
      </c>
      <c r="H393" s="39">
        <v>4</v>
      </c>
    </row>
    <row r="394" spans="2:8" x14ac:dyDescent="0.2">
      <c r="B394" t="s">
        <v>8259</v>
      </c>
      <c r="C394" t="s">
        <v>8260</v>
      </c>
      <c r="D394" s="23">
        <v>1</v>
      </c>
      <c r="E394" s="32">
        <v>1112.74</v>
      </c>
      <c r="F394" s="32">
        <v>0</v>
      </c>
      <c r="G394" s="32">
        <v>0</v>
      </c>
      <c r="H394" s="39">
        <v>4</v>
      </c>
    </row>
    <row r="395" spans="2:8" x14ac:dyDescent="0.2">
      <c r="B395" t="s">
        <v>8261</v>
      </c>
      <c r="C395" t="s">
        <v>8265</v>
      </c>
      <c r="D395" s="23">
        <v>1</v>
      </c>
      <c r="E395" s="32">
        <v>671715</v>
      </c>
      <c r="F395" s="32">
        <v>0</v>
      </c>
      <c r="G395" s="32">
        <v>0</v>
      </c>
      <c r="H395" s="39">
        <v>4</v>
      </c>
    </row>
    <row r="396" spans="2:8" x14ac:dyDescent="0.2">
      <c r="B396" t="s">
        <v>8267</v>
      </c>
      <c r="C396" t="s">
        <v>8265</v>
      </c>
      <c r="D396" s="23">
        <v>1</v>
      </c>
      <c r="E396" s="32">
        <v>545160</v>
      </c>
      <c r="F396" s="32">
        <v>124403.48</v>
      </c>
      <c r="G396" s="32">
        <v>22.18</v>
      </c>
      <c r="H396" s="39">
        <v>4</v>
      </c>
    </row>
    <row r="397" spans="2:8" x14ac:dyDescent="0.2">
      <c r="B397" t="s">
        <v>8269</v>
      </c>
      <c r="C397" t="s">
        <v>8273</v>
      </c>
      <c r="D397" s="23">
        <v>1</v>
      </c>
      <c r="E397" s="32">
        <v>442500</v>
      </c>
      <c r="F397" s="32">
        <v>22420</v>
      </c>
      <c r="G397" s="32">
        <v>5.07</v>
      </c>
      <c r="H397" s="39">
        <v>5</v>
      </c>
    </row>
    <row r="398" spans="2:8" x14ac:dyDescent="0.2">
      <c r="B398" t="s">
        <v>8275</v>
      </c>
      <c r="C398" t="s">
        <v>8279</v>
      </c>
      <c r="D398" s="23">
        <v>1</v>
      </c>
      <c r="E398" s="32">
        <v>202606</v>
      </c>
      <c r="F398" s="32">
        <v>10502</v>
      </c>
      <c r="G398" s="32">
        <v>5.18</v>
      </c>
      <c r="H398" s="39">
        <v>5</v>
      </c>
    </row>
    <row r="399" spans="2:8" x14ac:dyDescent="0.2">
      <c r="B399" t="s">
        <v>4597</v>
      </c>
      <c r="C399" t="s">
        <v>4601</v>
      </c>
      <c r="D399" s="23">
        <v>1</v>
      </c>
      <c r="E399" s="32">
        <v>30000</v>
      </c>
      <c r="F399" s="32">
        <v>9000</v>
      </c>
      <c r="G399" s="32">
        <v>30</v>
      </c>
      <c r="H399" s="39">
        <v>4</v>
      </c>
    </row>
    <row r="400" spans="2:8" x14ac:dyDescent="0.2">
      <c r="B400" t="s">
        <v>4602</v>
      </c>
      <c r="C400" t="s">
        <v>4603</v>
      </c>
      <c r="D400" s="23">
        <v>1</v>
      </c>
      <c r="E400" s="32">
        <v>20000</v>
      </c>
      <c r="F400" s="32">
        <v>0</v>
      </c>
      <c r="G400" s="32">
        <v>0</v>
      </c>
      <c r="H400" s="39">
        <v>4</v>
      </c>
    </row>
    <row r="401" spans="2:8" x14ac:dyDescent="0.2">
      <c r="B401" t="s">
        <v>4604</v>
      </c>
      <c r="C401" t="s">
        <v>4605</v>
      </c>
      <c r="D401" s="23">
        <v>1</v>
      </c>
      <c r="E401" s="32">
        <v>30000</v>
      </c>
      <c r="F401" s="32">
        <v>0</v>
      </c>
      <c r="G401" s="32">
        <v>0</v>
      </c>
      <c r="H401" s="39">
        <v>4</v>
      </c>
    </row>
    <row r="402" spans="2:8" x14ac:dyDescent="0.2">
      <c r="B402" t="s">
        <v>4606</v>
      </c>
      <c r="C402" t="s">
        <v>4607</v>
      </c>
      <c r="D402" s="23">
        <v>1</v>
      </c>
      <c r="E402" s="32">
        <v>30000</v>
      </c>
      <c r="F402" s="32">
        <v>0</v>
      </c>
      <c r="G402" s="32">
        <v>0</v>
      </c>
      <c r="H402" s="39">
        <v>4</v>
      </c>
    </row>
    <row r="403" spans="2:8" x14ac:dyDescent="0.2">
      <c r="B403" t="s">
        <v>4608</v>
      </c>
      <c r="C403" t="s">
        <v>4609</v>
      </c>
      <c r="D403" s="23">
        <v>1</v>
      </c>
      <c r="E403" s="32">
        <v>40000</v>
      </c>
      <c r="F403" s="32">
        <v>0</v>
      </c>
      <c r="G403" s="32">
        <v>0</v>
      </c>
      <c r="H403" s="39">
        <v>4</v>
      </c>
    </row>
    <row r="404" spans="2:8" x14ac:dyDescent="0.2">
      <c r="B404" t="s">
        <v>8281</v>
      </c>
      <c r="C404" t="s">
        <v>8282</v>
      </c>
      <c r="D404" s="23">
        <v>1</v>
      </c>
      <c r="E404" s="32">
        <v>614190</v>
      </c>
      <c r="F404" s="32">
        <v>176886.2</v>
      </c>
      <c r="G404" s="32">
        <v>28.65</v>
      </c>
      <c r="H404" s="39">
        <v>4</v>
      </c>
    </row>
    <row r="405" spans="2:8" x14ac:dyDescent="0.2">
      <c r="B405" t="s">
        <v>8284</v>
      </c>
      <c r="C405" t="s">
        <v>8288</v>
      </c>
      <c r="D405" s="23">
        <v>1</v>
      </c>
      <c r="E405" s="32">
        <v>671715</v>
      </c>
      <c r="F405" s="32">
        <v>14040</v>
      </c>
      <c r="G405" s="32">
        <v>2.09</v>
      </c>
      <c r="H405" s="39">
        <v>4</v>
      </c>
    </row>
    <row r="406" spans="2:8" x14ac:dyDescent="0.2">
      <c r="B406" t="s">
        <v>8304</v>
      </c>
      <c r="C406" t="s">
        <v>8305</v>
      </c>
      <c r="D406" s="23">
        <v>1</v>
      </c>
      <c r="E406" s="32">
        <v>1008451.95</v>
      </c>
      <c r="F406" s="32">
        <v>493481.42</v>
      </c>
      <c r="G406" s="32">
        <v>49.28</v>
      </c>
      <c r="H406" s="39">
        <v>9</v>
      </c>
    </row>
    <row r="407" spans="2:8" x14ac:dyDescent="0.2">
      <c r="B407" t="s">
        <v>8307</v>
      </c>
      <c r="C407" t="s">
        <v>8305</v>
      </c>
      <c r="D407" s="23">
        <v>1</v>
      </c>
      <c r="E407" s="32">
        <v>702730.36</v>
      </c>
      <c r="F407" s="32">
        <v>174193.75</v>
      </c>
      <c r="G407" s="32">
        <v>25</v>
      </c>
      <c r="H407" s="39">
        <v>9</v>
      </c>
    </row>
    <row r="408" spans="2:8" x14ac:dyDescent="0.2">
      <c r="B408" t="s">
        <v>8311</v>
      </c>
      <c r="C408" t="s">
        <v>8312</v>
      </c>
      <c r="D408" s="23">
        <v>1</v>
      </c>
      <c r="E408" s="32">
        <v>930000</v>
      </c>
      <c r="F408" s="32">
        <v>300000</v>
      </c>
      <c r="G408" s="32">
        <v>32.26</v>
      </c>
      <c r="H408" s="39">
        <v>4</v>
      </c>
    </row>
    <row r="409" spans="2:8" x14ac:dyDescent="0.2">
      <c r="B409" t="s">
        <v>7925</v>
      </c>
      <c r="C409" t="s">
        <v>7926</v>
      </c>
      <c r="D409" s="23">
        <v>1</v>
      </c>
      <c r="E409" s="32">
        <v>1299998.47</v>
      </c>
      <c r="F409" s="32">
        <v>606645.98</v>
      </c>
      <c r="G409" s="32">
        <v>47.02</v>
      </c>
      <c r="H409" s="39">
        <v>-6</v>
      </c>
    </row>
    <row r="410" spans="2:8" x14ac:dyDescent="0.2">
      <c r="B410" t="s">
        <v>6795</v>
      </c>
      <c r="C410" t="s">
        <v>6796</v>
      </c>
      <c r="D410" s="23">
        <v>1</v>
      </c>
      <c r="E410" s="32">
        <v>151252.4</v>
      </c>
      <c r="F410" s="32">
        <v>30644.39</v>
      </c>
      <c r="G410" s="32">
        <v>23.06</v>
      </c>
      <c r="H410" s="39">
        <v>7</v>
      </c>
    </row>
    <row r="411" spans="2:8" x14ac:dyDescent="0.2">
      <c r="B411" t="s">
        <v>4649</v>
      </c>
      <c r="C411" t="s">
        <v>4653</v>
      </c>
      <c r="D411" s="23">
        <v>1</v>
      </c>
      <c r="E411" s="32">
        <v>3459.17</v>
      </c>
      <c r="F411" s="32">
        <v>0</v>
      </c>
      <c r="G411" s="32">
        <v>0</v>
      </c>
      <c r="H411" s="39">
        <v>4</v>
      </c>
    </row>
    <row r="412" spans="2:8" x14ac:dyDescent="0.2">
      <c r="B412" t="s">
        <v>4655</v>
      </c>
      <c r="C412" t="s">
        <v>4656</v>
      </c>
      <c r="D412" s="23">
        <v>1</v>
      </c>
      <c r="E412" s="32">
        <v>2421.83</v>
      </c>
      <c r="F412" s="32">
        <v>0</v>
      </c>
      <c r="G412" s="32">
        <v>0</v>
      </c>
      <c r="H412" s="39">
        <v>4</v>
      </c>
    </row>
    <row r="413" spans="2:8" x14ac:dyDescent="0.2">
      <c r="B413" t="s">
        <v>8338</v>
      </c>
      <c r="C413" t="s">
        <v>8339</v>
      </c>
      <c r="D413" s="23">
        <v>1</v>
      </c>
      <c r="E413" s="32">
        <v>100854.6</v>
      </c>
      <c r="F413" s="32">
        <v>35100</v>
      </c>
      <c r="G413" s="32">
        <v>34.799999999999997</v>
      </c>
      <c r="H413" s="39">
        <v>-19</v>
      </c>
    </row>
    <row r="414" spans="2:8" x14ac:dyDescent="0.2">
      <c r="B414" t="s">
        <v>4659</v>
      </c>
      <c r="C414" t="s">
        <v>4663</v>
      </c>
      <c r="D414" s="23">
        <v>1</v>
      </c>
      <c r="E414" s="32">
        <v>2301</v>
      </c>
      <c r="F414" s="32">
        <v>0</v>
      </c>
      <c r="G414" s="32">
        <v>0</v>
      </c>
      <c r="H414" s="39">
        <v>4</v>
      </c>
    </row>
    <row r="415" spans="2:8" x14ac:dyDescent="0.2">
      <c r="B415" t="s">
        <v>8354</v>
      </c>
      <c r="C415" t="s">
        <v>8352</v>
      </c>
      <c r="D415" s="23">
        <v>1</v>
      </c>
      <c r="E415" s="32">
        <v>109038.27</v>
      </c>
      <c r="F415" s="32">
        <v>57230.49</v>
      </c>
      <c r="G415" s="32">
        <v>49.55</v>
      </c>
      <c r="H415" s="39">
        <v>4</v>
      </c>
    </row>
    <row r="416" spans="2:8" x14ac:dyDescent="0.2">
      <c r="B416" t="s">
        <v>8359</v>
      </c>
      <c r="C416" t="s">
        <v>8352</v>
      </c>
      <c r="D416" s="23">
        <v>1</v>
      </c>
      <c r="E416" s="32">
        <v>96238.81</v>
      </c>
      <c r="F416" s="32">
        <v>41600.11</v>
      </c>
      <c r="G416" s="32">
        <v>40.950000000000003</v>
      </c>
      <c r="H416" s="39">
        <v>4</v>
      </c>
    </row>
    <row r="417" spans="2:8" x14ac:dyDescent="0.2">
      <c r="B417" t="s">
        <v>8375</v>
      </c>
      <c r="C417" t="s">
        <v>8352</v>
      </c>
      <c r="D417" s="23">
        <v>1</v>
      </c>
      <c r="E417" s="32">
        <v>35138.410000000003</v>
      </c>
      <c r="F417" s="32">
        <v>11119.86</v>
      </c>
      <c r="G417" s="32">
        <v>30.61</v>
      </c>
      <c r="H417" s="39">
        <v>4</v>
      </c>
    </row>
    <row r="418" spans="2:8" x14ac:dyDescent="0.2">
      <c r="B418" t="s">
        <v>8380</v>
      </c>
      <c r="C418" t="s">
        <v>8352</v>
      </c>
      <c r="D418" s="23">
        <v>1</v>
      </c>
      <c r="E418" s="32">
        <v>14436.85</v>
      </c>
      <c r="F418" s="32">
        <v>0</v>
      </c>
      <c r="G418" s="32">
        <v>0</v>
      </c>
      <c r="H418" s="39">
        <v>4</v>
      </c>
    </row>
    <row r="419" spans="2:8" x14ac:dyDescent="0.2">
      <c r="B419" t="s">
        <v>4665</v>
      </c>
      <c r="C419" t="s">
        <v>4666</v>
      </c>
      <c r="D419" s="23">
        <v>1</v>
      </c>
      <c r="E419" s="32">
        <v>800.04</v>
      </c>
      <c r="F419" s="32">
        <v>0</v>
      </c>
      <c r="G419" s="32">
        <v>0</v>
      </c>
      <c r="H419" s="39">
        <v>4</v>
      </c>
    </row>
    <row r="420" spans="2:8" x14ac:dyDescent="0.2">
      <c r="B420" t="s">
        <v>4667</v>
      </c>
      <c r="C420" t="s">
        <v>4671</v>
      </c>
      <c r="D420" s="23">
        <v>1</v>
      </c>
      <c r="E420" s="32">
        <v>531</v>
      </c>
      <c r="F420" s="32">
        <v>0</v>
      </c>
      <c r="G420" s="32">
        <v>0</v>
      </c>
      <c r="H420" s="39">
        <v>4</v>
      </c>
    </row>
    <row r="421" spans="2:8" x14ac:dyDescent="0.2">
      <c r="B421" t="s">
        <v>4675</v>
      </c>
      <c r="C421" t="s">
        <v>4676</v>
      </c>
      <c r="D421" s="23">
        <v>1</v>
      </c>
      <c r="E421" s="32">
        <v>3426.34</v>
      </c>
      <c r="F421" s="32">
        <v>0</v>
      </c>
      <c r="G421" s="32">
        <v>0</v>
      </c>
      <c r="H421" s="39">
        <v>4</v>
      </c>
    </row>
    <row r="422" spans="2:8" x14ac:dyDescent="0.2">
      <c r="B422" t="s">
        <v>4677</v>
      </c>
      <c r="C422" t="s">
        <v>4680</v>
      </c>
      <c r="D422" s="23">
        <v>1</v>
      </c>
      <c r="E422" s="32">
        <v>13216</v>
      </c>
      <c r="F422" s="32">
        <v>1965.6</v>
      </c>
      <c r="G422" s="32">
        <v>15</v>
      </c>
      <c r="H422" s="39">
        <v>4</v>
      </c>
    </row>
    <row r="423" spans="2:8" x14ac:dyDescent="0.2">
      <c r="B423" t="s">
        <v>8398</v>
      </c>
      <c r="C423" t="s">
        <v>8402</v>
      </c>
      <c r="D423" s="23">
        <v>1</v>
      </c>
      <c r="E423" s="32">
        <v>413905.83</v>
      </c>
      <c r="F423" s="32">
        <v>168283.44</v>
      </c>
      <c r="G423" s="32">
        <v>37.5</v>
      </c>
      <c r="H423" s="39">
        <v>-1</v>
      </c>
    </row>
    <row r="424" spans="2:8" x14ac:dyDescent="0.2">
      <c r="B424" t="s">
        <v>6801</v>
      </c>
      <c r="C424" t="s">
        <v>6802</v>
      </c>
      <c r="D424" s="23">
        <v>1</v>
      </c>
      <c r="E424" s="32">
        <v>4318.46</v>
      </c>
      <c r="F424" s="32">
        <v>0</v>
      </c>
      <c r="G424" s="32">
        <v>0</v>
      </c>
      <c r="H424" s="39">
        <v>4</v>
      </c>
    </row>
    <row r="425" spans="2:8" x14ac:dyDescent="0.2">
      <c r="B425" t="s">
        <v>6803</v>
      </c>
      <c r="C425" t="s">
        <v>6804</v>
      </c>
      <c r="D425" s="23">
        <v>1</v>
      </c>
      <c r="E425" s="32">
        <v>4130</v>
      </c>
      <c r="F425" s="32">
        <v>0</v>
      </c>
      <c r="G425" s="32">
        <v>0</v>
      </c>
      <c r="H425" s="39">
        <v>4</v>
      </c>
    </row>
    <row r="426" spans="2:8" x14ac:dyDescent="0.2">
      <c r="B426" t="s">
        <v>4685</v>
      </c>
      <c r="C426" t="s">
        <v>4686</v>
      </c>
      <c r="D426" s="23">
        <v>1</v>
      </c>
      <c r="E426" s="32">
        <v>40671</v>
      </c>
      <c r="F426" s="32">
        <v>5671</v>
      </c>
      <c r="G426" s="32">
        <v>13.94</v>
      </c>
      <c r="H426" s="39">
        <v>4</v>
      </c>
    </row>
    <row r="427" spans="2:8" x14ac:dyDescent="0.2">
      <c r="B427" t="s">
        <v>4687</v>
      </c>
      <c r="C427" t="s">
        <v>4688</v>
      </c>
      <c r="D427" s="23">
        <v>1</v>
      </c>
      <c r="E427" s="32">
        <v>25544</v>
      </c>
      <c r="F427" s="32">
        <v>5544</v>
      </c>
      <c r="G427" s="32">
        <v>21.7</v>
      </c>
      <c r="H427" s="39">
        <v>4</v>
      </c>
    </row>
    <row r="428" spans="2:8" x14ac:dyDescent="0.2">
      <c r="B428" t="s">
        <v>4689</v>
      </c>
      <c r="C428" t="s">
        <v>4690</v>
      </c>
      <c r="D428" s="23">
        <v>1</v>
      </c>
      <c r="E428" s="32">
        <v>35544</v>
      </c>
      <c r="F428" s="32">
        <v>5544</v>
      </c>
      <c r="G428" s="32">
        <v>15.6</v>
      </c>
      <c r="H428" s="39">
        <v>4</v>
      </c>
    </row>
    <row r="429" spans="2:8" x14ac:dyDescent="0.2">
      <c r="B429" t="s">
        <v>4691</v>
      </c>
      <c r="C429" t="s">
        <v>4692</v>
      </c>
      <c r="D429" s="23">
        <v>1</v>
      </c>
      <c r="E429" s="32">
        <v>30959</v>
      </c>
      <c r="F429" s="32">
        <v>5959</v>
      </c>
      <c r="G429" s="32">
        <v>19.25</v>
      </c>
      <c r="H429" s="39">
        <v>4</v>
      </c>
    </row>
    <row r="430" spans="2:8" x14ac:dyDescent="0.2">
      <c r="B430" t="s">
        <v>4693</v>
      </c>
      <c r="C430" t="s">
        <v>4694</v>
      </c>
      <c r="D430" s="23">
        <v>1</v>
      </c>
      <c r="E430" s="32">
        <v>35671</v>
      </c>
      <c r="F430" s="32">
        <v>5671</v>
      </c>
      <c r="G430" s="32">
        <v>15.9</v>
      </c>
      <c r="H430" s="39">
        <v>4</v>
      </c>
    </row>
    <row r="431" spans="2:8" x14ac:dyDescent="0.2">
      <c r="B431" t="s">
        <v>1909</v>
      </c>
      <c r="C431" t="s">
        <v>1913</v>
      </c>
      <c r="D431" s="23">
        <v>1</v>
      </c>
      <c r="E431" s="32">
        <v>43215.12</v>
      </c>
      <c r="F431" s="32">
        <v>16912.96</v>
      </c>
      <c r="G431" s="32">
        <v>38.89</v>
      </c>
      <c r="H431" s="39">
        <v>4</v>
      </c>
    </row>
    <row r="432" spans="2:8" x14ac:dyDescent="0.2">
      <c r="B432" t="s">
        <v>8420</v>
      </c>
      <c r="C432" t="s">
        <v>8424</v>
      </c>
      <c r="D432" s="23">
        <v>1</v>
      </c>
      <c r="E432" s="32">
        <v>413306.09</v>
      </c>
      <c r="F432" s="32">
        <v>200524.08</v>
      </c>
      <c r="G432" s="32">
        <v>43.83</v>
      </c>
      <c r="H432" s="39">
        <v>10</v>
      </c>
    </row>
    <row r="433" spans="2:8" x14ac:dyDescent="0.2">
      <c r="B433" t="s">
        <v>4706</v>
      </c>
      <c r="C433" t="s">
        <v>4707</v>
      </c>
      <c r="D433" s="23">
        <v>1</v>
      </c>
      <c r="E433" s="32">
        <v>5037.42</v>
      </c>
      <c r="F433" s="32">
        <v>290.16000000000003</v>
      </c>
      <c r="G433" s="32">
        <v>6.63</v>
      </c>
      <c r="H433" s="39">
        <v>4</v>
      </c>
    </row>
    <row r="434" spans="2:8" x14ac:dyDescent="0.2">
      <c r="B434" t="s">
        <v>4710</v>
      </c>
      <c r="C434" t="s">
        <v>4714</v>
      </c>
      <c r="D434" s="23">
        <v>1</v>
      </c>
      <c r="E434" s="32">
        <v>15671</v>
      </c>
      <c r="F434" s="32">
        <v>5671</v>
      </c>
      <c r="G434" s="32">
        <v>36.19</v>
      </c>
      <c r="H434" s="39">
        <v>4</v>
      </c>
    </row>
    <row r="435" spans="2:8" x14ac:dyDescent="0.2">
      <c r="B435" t="s">
        <v>4715</v>
      </c>
      <c r="C435" t="s">
        <v>4719</v>
      </c>
      <c r="D435" s="23">
        <v>1</v>
      </c>
      <c r="E435" s="32">
        <v>22892</v>
      </c>
      <c r="F435" s="32">
        <v>4838</v>
      </c>
      <c r="G435" s="32">
        <v>19.96</v>
      </c>
      <c r="H435" s="39">
        <v>-1</v>
      </c>
    </row>
    <row r="436" spans="2:8" x14ac:dyDescent="0.2">
      <c r="B436" t="s">
        <v>6811</v>
      </c>
      <c r="C436" t="s">
        <v>6815</v>
      </c>
      <c r="D436" s="23">
        <v>1</v>
      </c>
      <c r="E436" s="32">
        <v>50303.4</v>
      </c>
      <c r="F436" s="32">
        <v>22775.51</v>
      </c>
      <c r="G436" s="32">
        <v>45.28</v>
      </c>
      <c r="H436" s="39">
        <v>-18</v>
      </c>
    </row>
    <row r="437" spans="2:8" x14ac:dyDescent="0.2">
      <c r="B437" t="s">
        <v>6823</v>
      </c>
      <c r="C437" t="s">
        <v>6827</v>
      </c>
      <c r="D437" s="23">
        <v>1</v>
      </c>
      <c r="E437" s="32">
        <v>0</v>
      </c>
      <c r="F437" s="32">
        <v>0</v>
      </c>
      <c r="G437" s="32">
        <v>0</v>
      </c>
      <c r="H437" s="39">
        <v>4</v>
      </c>
    </row>
    <row r="438" spans="2:8" x14ac:dyDescent="0.2">
      <c r="B438" t="s">
        <v>6828</v>
      </c>
      <c r="C438" t="s">
        <v>6829</v>
      </c>
      <c r="D438" s="23">
        <v>1</v>
      </c>
      <c r="E438" s="32">
        <v>12260.2</v>
      </c>
      <c r="F438" s="32">
        <v>0</v>
      </c>
      <c r="G438" s="32">
        <v>0</v>
      </c>
      <c r="H438" s="39">
        <v>4</v>
      </c>
    </row>
    <row r="439" spans="2:8" x14ac:dyDescent="0.2">
      <c r="B439" t="s">
        <v>6833</v>
      </c>
      <c r="C439" t="s">
        <v>6834</v>
      </c>
      <c r="D439" s="23">
        <v>1</v>
      </c>
      <c r="E439" s="32">
        <v>2506.0300000000002</v>
      </c>
      <c r="F439" s="32">
        <v>0</v>
      </c>
      <c r="G439" s="32">
        <v>0</v>
      </c>
      <c r="H439" s="39">
        <v>4</v>
      </c>
    </row>
    <row r="440" spans="2:8" x14ac:dyDescent="0.2">
      <c r="B440" t="s">
        <v>4729</v>
      </c>
      <c r="C440" t="s">
        <v>4730</v>
      </c>
      <c r="D440" s="23">
        <v>1</v>
      </c>
      <c r="E440" s="32">
        <v>1475</v>
      </c>
      <c r="F440" s="32">
        <v>0</v>
      </c>
      <c r="G440" s="32">
        <v>0</v>
      </c>
      <c r="H440" s="39">
        <v>4</v>
      </c>
    </row>
    <row r="441" spans="2:8" x14ac:dyDescent="0.2">
      <c r="B441" t="s">
        <v>4731</v>
      </c>
      <c r="C441" t="s">
        <v>4732</v>
      </c>
      <c r="D441" s="23">
        <v>1</v>
      </c>
      <c r="E441" s="32">
        <v>2360</v>
      </c>
      <c r="F441" s="32">
        <v>0</v>
      </c>
      <c r="G441" s="32">
        <v>0</v>
      </c>
      <c r="H441" s="39">
        <v>4</v>
      </c>
    </row>
    <row r="442" spans="2:8" x14ac:dyDescent="0.2">
      <c r="B442" t="s">
        <v>8431</v>
      </c>
      <c r="C442" t="s">
        <v>8435</v>
      </c>
      <c r="D442" s="23">
        <v>1</v>
      </c>
      <c r="E442" s="32">
        <v>2.36</v>
      </c>
      <c r="F442" s="32">
        <v>0</v>
      </c>
      <c r="G442" s="32">
        <v>0</v>
      </c>
      <c r="H442" s="39">
        <v>7</v>
      </c>
    </row>
    <row r="443" spans="2:8" x14ac:dyDescent="0.2">
      <c r="B443" t="s">
        <v>4754</v>
      </c>
      <c r="C443" t="s">
        <v>4755</v>
      </c>
      <c r="D443" s="23">
        <v>1</v>
      </c>
      <c r="E443" s="32">
        <v>2183</v>
      </c>
      <c r="F443" s="32">
        <v>0</v>
      </c>
      <c r="G443" s="32">
        <v>0</v>
      </c>
      <c r="H443" s="39">
        <v>4</v>
      </c>
    </row>
    <row r="444" spans="2:8" x14ac:dyDescent="0.2">
      <c r="B444" t="s">
        <v>4756</v>
      </c>
      <c r="C444" t="s">
        <v>4760</v>
      </c>
      <c r="D444" s="23">
        <v>1</v>
      </c>
      <c r="E444" s="32">
        <v>133027.35</v>
      </c>
      <c r="F444" s="32">
        <v>543</v>
      </c>
      <c r="G444" s="32">
        <v>0.41</v>
      </c>
      <c r="H444" s="39">
        <v>-7</v>
      </c>
    </row>
    <row r="445" spans="2:8" x14ac:dyDescent="0.2">
      <c r="B445" t="s">
        <v>6842</v>
      </c>
      <c r="C445" t="s">
        <v>6843</v>
      </c>
      <c r="D445" s="23">
        <v>1</v>
      </c>
      <c r="E445" s="32">
        <v>12326.98</v>
      </c>
      <c r="F445" s="32">
        <v>0</v>
      </c>
      <c r="G445" s="32">
        <v>0</v>
      </c>
      <c r="H445" s="39">
        <v>4</v>
      </c>
    </row>
    <row r="446" spans="2:8" x14ac:dyDescent="0.2">
      <c r="B446" t="s">
        <v>6848</v>
      </c>
      <c r="C446" t="s">
        <v>6849</v>
      </c>
      <c r="D446" s="23">
        <v>1</v>
      </c>
      <c r="E446" s="32">
        <v>14452.64</v>
      </c>
      <c r="F446" s="32">
        <v>6959.16</v>
      </c>
      <c r="G446" s="32">
        <v>48.15</v>
      </c>
      <c r="H446" s="39">
        <v>4</v>
      </c>
    </row>
    <row r="447" spans="2:8" x14ac:dyDescent="0.2">
      <c r="B447" t="s">
        <v>4764</v>
      </c>
      <c r="C447" t="s">
        <v>4765</v>
      </c>
      <c r="D447" s="23">
        <v>1</v>
      </c>
      <c r="E447" s="32">
        <v>132.16</v>
      </c>
      <c r="F447" s="32">
        <v>0</v>
      </c>
      <c r="G447" s="32">
        <v>0</v>
      </c>
      <c r="H447" s="39">
        <v>4</v>
      </c>
    </row>
    <row r="448" spans="2:8" x14ac:dyDescent="0.2">
      <c r="B448" t="s">
        <v>4768</v>
      </c>
      <c r="C448" t="s">
        <v>4772</v>
      </c>
      <c r="D448" s="23">
        <v>1</v>
      </c>
      <c r="E448" s="32">
        <v>4073.51</v>
      </c>
      <c r="F448" s="32">
        <v>0</v>
      </c>
      <c r="G448" s="32">
        <v>0</v>
      </c>
      <c r="H448" s="39">
        <v>4</v>
      </c>
    </row>
    <row r="449" spans="2:8" x14ac:dyDescent="0.2">
      <c r="B449" t="s">
        <v>8436</v>
      </c>
      <c r="C449" t="s">
        <v>8440</v>
      </c>
      <c r="D449" s="23">
        <v>1</v>
      </c>
      <c r="E449" s="32">
        <v>57497.86</v>
      </c>
      <c r="F449" s="32">
        <v>14462.64</v>
      </c>
      <c r="G449" s="32">
        <v>25.15</v>
      </c>
      <c r="H449" s="39">
        <v>-17</v>
      </c>
    </row>
    <row r="450" spans="2:8" x14ac:dyDescent="0.2">
      <c r="B450" t="s">
        <v>4784</v>
      </c>
      <c r="C450" t="s">
        <v>4788</v>
      </c>
      <c r="D450" s="23">
        <v>1</v>
      </c>
      <c r="E450" s="32">
        <v>1650</v>
      </c>
      <c r="F450" s="32">
        <v>0</v>
      </c>
      <c r="G450" s="32">
        <v>0</v>
      </c>
      <c r="H450" s="39">
        <v>4</v>
      </c>
    </row>
    <row r="451" spans="2:8" x14ac:dyDescent="0.2">
      <c r="B451" t="s">
        <v>8442</v>
      </c>
      <c r="C451" t="s">
        <v>8443</v>
      </c>
      <c r="D451" s="23">
        <v>1</v>
      </c>
      <c r="E451" s="32">
        <v>132.16</v>
      </c>
      <c r="F451" s="32">
        <v>0</v>
      </c>
      <c r="G451" s="32">
        <v>0</v>
      </c>
      <c r="H451" s="39">
        <v>4</v>
      </c>
    </row>
    <row r="452" spans="2:8" x14ac:dyDescent="0.2">
      <c r="B452" t="s">
        <v>4790</v>
      </c>
      <c r="C452" t="s">
        <v>4794</v>
      </c>
      <c r="D452" s="23">
        <v>1</v>
      </c>
      <c r="E452" s="32">
        <v>2442.6</v>
      </c>
      <c r="F452" s="32">
        <v>0</v>
      </c>
      <c r="G452" s="32">
        <v>0</v>
      </c>
      <c r="H452" s="39">
        <v>4</v>
      </c>
    </row>
    <row r="453" spans="2:8" x14ac:dyDescent="0.2">
      <c r="B453" t="s">
        <v>4795</v>
      </c>
      <c r="C453" t="s">
        <v>4799</v>
      </c>
      <c r="D453" s="23">
        <v>1</v>
      </c>
      <c r="E453" s="32">
        <v>1345.2</v>
      </c>
      <c r="F453" s="32">
        <v>0</v>
      </c>
      <c r="G453" s="32">
        <v>0</v>
      </c>
      <c r="H453" s="39">
        <v>4</v>
      </c>
    </row>
    <row r="454" spans="2:8" x14ac:dyDescent="0.2">
      <c r="B454" t="s">
        <v>4801</v>
      </c>
      <c r="C454" t="s">
        <v>4802</v>
      </c>
      <c r="D454" s="23">
        <v>1</v>
      </c>
      <c r="E454" s="32">
        <v>50310</v>
      </c>
      <c r="F454" s="32">
        <v>18782</v>
      </c>
      <c r="G454" s="32">
        <v>37.33</v>
      </c>
      <c r="H454" s="39">
        <v>4</v>
      </c>
    </row>
    <row r="455" spans="2:8" x14ac:dyDescent="0.2">
      <c r="B455" t="s">
        <v>4809</v>
      </c>
      <c r="C455" t="s">
        <v>4813</v>
      </c>
      <c r="D455" s="23">
        <v>1</v>
      </c>
      <c r="E455" s="32">
        <v>4366</v>
      </c>
      <c r="F455" s="32">
        <v>0</v>
      </c>
      <c r="G455" s="32">
        <v>0</v>
      </c>
      <c r="H455" s="39">
        <v>4</v>
      </c>
    </row>
    <row r="456" spans="2:8" x14ac:dyDescent="0.2">
      <c r="B456" t="s">
        <v>4819</v>
      </c>
      <c r="C456" t="s">
        <v>4820</v>
      </c>
      <c r="D456" s="23">
        <v>1</v>
      </c>
      <c r="E456" s="32">
        <v>29768.75</v>
      </c>
      <c r="F456" s="32">
        <v>12703.23</v>
      </c>
      <c r="G456" s="32">
        <v>42.67</v>
      </c>
      <c r="H456" s="39">
        <v>4</v>
      </c>
    </row>
    <row r="457" spans="2:8" x14ac:dyDescent="0.2">
      <c r="B457" t="s">
        <v>4821</v>
      </c>
      <c r="C457" t="s">
        <v>4822</v>
      </c>
      <c r="D457" s="23">
        <v>1</v>
      </c>
      <c r="E457" s="32">
        <v>22892</v>
      </c>
      <c r="F457" s="32">
        <v>2592.7199999999998</v>
      </c>
      <c r="G457" s="32">
        <v>11.33</v>
      </c>
      <c r="H457" s="39">
        <v>-4</v>
      </c>
    </row>
    <row r="458" spans="2:8" x14ac:dyDescent="0.2">
      <c r="B458" t="s">
        <v>6853</v>
      </c>
      <c r="C458" t="s">
        <v>6854</v>
      </c>
      <c r="D458" s="23">
        <v>1</v>
      </c>
      <c r="E458" s="32">
        <v>115000</v>
      </c>
      <c r="F458" s="32">
        <v>23509.55</v>
      </c>
      <c r="G458" s="32">
        <v>20.48</v>
      </c>
      <c r="H458" s="39">
        <v>4</v>
      </c>
    </row>
    <row r="459" spans="2:8" x14ac:dyDescent="0.2">
      <c r="B459" t="s">
        <v>6855</v>
      </c>
      <c r="C459" t="s">
        <v>6859</v>
      </c>
      <c r="D459" s="23">
        <v>1</v>
      </c>
      <c r="E459" s="32">
        <v>52146.559999999998</v>
      </c>
      <c r="F459" s="32">
        <v>0</v>
      </c>
      <c r="G459" s="32">
        <v>0</v>
      </c>
      <c r="H459" s="39">
        <v>4</v>
      </c>
    </row>
    <row r="460" spans="2:8" x14ac:dyDescent="0.2">
      <c r="B460" t="s">
        <v>4827</v>
      </c>
      <c r="C460" t="s">
        <v>4831</v>
      </c>
      <c r="D460" s="23">
        <v>1</v>
      </c>
      <c r="E460" s="32">
        <v>403324</v>
      </c>
      <c r="F460" s="32">
        <v>52648.54</v>
      </c>
      <c r="G460" s="32">
        <v>11.29</v>
      </c>
      <c r="H460" s="39">
        <v>3</v>
      </c>
    </row>
    <row r="461" spans="2:8" x14ac:dyDescent="0.2">
      <c r="B461" t="s">
        <v>2463</v>
      </c>
      <c r="C461" t="s">
        <v>2467</v>
      </c>
      <c r="D461" s="23">
        <v>1</v>
      </c>
      <c r="E461" s="32">
        <v>1200</v>
      </c>
      <c r="F461" s="32">
        <v>0</v>
      </c>
      <c r="G461" s="32">
        <v>0</v>
      </c>
      <c r="H461" s="39">
        <v>4</v>
      </c>
    </row>
    <row r="462" spans="2:8" x14ac:dyDescent="0.2">
      <c r="B462" t="s">
        <v>4843</v>
      </c>
      <c r="C462" t="s">
        <v>4842</v>
      </c>
      <c r="D462" s="23">
        <v>1</v>
      </c>
      <c r="E462" s="32">
        <v>39294</v>
      </c>
      <c r="F462" s="32">
        <v>19952.080000000002</v>
      </c>
      <c r="G462" s="32">
        <v>49.09</v>
      </c>
      <c r="H462" s="39">
        <v>4</v>
      </c>
    </row>
    <row r="463" spans="2:8" x14ac:dyDescent="0.2">
      <c r="B463" t="s">
        <v>2469</v>
      </c>
      <c r="C463" t="s">
        <v>2473</v>
      </c>
      <c r="D463" s="23">
        <v>1</v>
      </c>
      <c r="E463" s="32">
        <v>6242599.6200000001</v>
      </c>
      <c r="F463" s="32">
        <v>187200</v>
      </c>
      <c r="G463" s="32">
        <v>2.65</v>
      </c>
      <c r="H463" s="39">
        <v>4</v>
      </c>
    </row>
    <row r="464" spans="2:8" x14ac:dyDescent="0.2">
      <c r="B464" t="s">
        <v>2474</v>
      </c>
      <c r="C464" t="s">
        <v>2478</v>
      </c>
      <c r="D464" s="23">
        <v>1</v>
      </c>
      <c r="E464" s="32">
        <v>18100</v>
      </c>
      <c r="F464" s="32">
        <v>0</v>
      </c>
      <c r="G464" s="32">
        <v>0</v>
      </c>
      <c r="H464" s="39">
        <v>4</v>
      </c>
    </row>
    <row r="465" spans="2:8" x14ac:dyDescent="0.2">
      <c r="B465" t="s">
        <v>4848</v>
      </c>
      <c r="C465" t="s">
        <v>4852</v>
      </c>
      <c r="D465" s="23">
        <v>1</v>
      </c>
      <c r="E465" s="32">
        <v>5192</v>
      </c>
      <c r="F465" s="32">
        <v>0</v>
      </c>
      <c r="G465" s="32">
        <v>0</v>
      </c>
      <c r="H465" s="39">
        <v>4</v>
      </c>
    </row>
    <row r="466" spans="2:8" x14ac:dyDescent="0.2">
      <c r="B466" t="s">
        <v>4853</v>
      </c>
      <c r="C466" t="s">
        <v>4857</v>
      </c>
      <c r="D466" s="23">
        <v>1</v>
      </c>
      <c r="E466" s="32">
        <v>1874</v>
      </c>
      <c r="F466" s="32">
        <v>0</v>
      </c>
      <c r="G466" s="32">
        <v>0</v>
      </c>
      <c r="H466" s="39">
        <v>4</v>
      </c>
    </row>
    <row r="467" spans="2:8" x14ac:dyDescent="0.2">
      <c r="B467" t="s">
        <v>6861</v>
      </c>
      <c r="C467" t="s">
        <v>6865</v>
      </c>
      <c r="D467" s="23">
        <v>1</v>
      </c>
      <c r="E467" s="32">
        <v>1203.5999999999999</v>
      </c>
      <c r="F467" s="32">
        <v>0</v>
      </c>
      <c r="G467" s="32">
        <v>0</v>
      </c>
      <c r="H467" s="39">
        <v>4</v>
      </c>
    </row>
    <row r="468" spans="2:8" x14ac:dyDescent="0.2">
      <c r="B468" t="s">
        <v>4872</v>
      </c>
      <c r="C468" t="s">
        <v>4876</v>
      </c>
      <c r="D468" s="23">
        <v>1</v>
      </c>
      <c r="E468" s="32">
        <v>12036</v>
      </c>
      <c r="F468" s="32">
        <v>0</v>
      </c>
      <c r="G468" s="32">
        <v>0</v>
      </c>
      <c r="H468" s="39">
        <v>4</v>
      </c>
    </row>
    <row r="469" spans="2:8" x14ac:dyDescent="0.2">
      <c r="B469" t="s">
        <v>4877</v>
      </c>
      <c r="C469" t="s">
        <v>4878</v>
      </c>
      <c r="D469" s="23">
        <v>1</v>
      </c>
      <c r="E469" s="32">
        <v>13230.53</v>
      </c>
      <c r="F469" s="32">
        <v>0</v>
      </c>
      <c r="G469" s="32">
        <v>0</v>
      </c>
      <c r="H469" s="39">
        <v>4</v>
      </c>
    </row>
    <row r="470" spans="2:8" x14ac:dyDescent="0.2">
      <c r="B470" t="s">
        <v>4879</v>
      </c>
      <c r="C470" t="s">
        <v>4883</v>
      </c>
      <c r="D470" s="23">
        <v>1</v>
      </c>
      <c r="E470" s="32">
        <v>13216</v>
      </c>
      <c r="F470" s="32">
        <v>0</v>
      </c>
      <c r="G470" s="32">
        <v>0</v>
      </c>
      <c r="H470" s="39">
        <v>4</v>
      </c>
    </row>
    <row r="471" spans="2:8" x14ac:dyDescent="0.2">
      <c r="B471" t="s">
        <v>4895</v>
      </c>
      <c r="C471" t="s">
        <v>4899</v>
      </c>
      <c r="D471" s="23">
        <v>1</v>
      </c>
      <c r="E471" s="32">
        <v>169471.6</v>
      </c>
      <c r="F471" s="32">
        <v>61352.93</v>
      </c>
      <c r="G471" s="32">
        <v>48.62</v>
      </c>
      <c r="H471" s="39">
        <v>16</v>
      </c>
    </row>
    <row r="472" spans="2:8" x14ac:dyDescent="0.2">
      <c r="B472" t="s">
        <v>6867</v>
      </c>
      <c r="C472" t="s">
        <v>6871</v>
      </c>
      <c r="D472" s="23">
        <v>1</v>
      </c>
      <c r="E472" s="32">
        <v>17518.29</v>
      </c>
      <c r="F472" s="32">
        <v>7274.48</v>
      </c>
      <c r="G472" s="32">
        <v>41.83</v>
      </c>
      <c r="H472" s="39">
        <v>4</v>
      </c>
    </row>
    <row r="473" spans="2:8" x14ac:dyDescent="0.2">
      <c r="B473" t="s">
        <v>4921</v>
      </c>
      <c r="C473" t="s">
        <v>4919</v>
      </c>
      <c r="D473" s="23">
        <v>1</v>
      </c>
      <c r="E473" s="32">
        <v>385103.5</v>
      </c>
      <c r="F473" s="32">
        <v>181685.82</v>
      </c>
      <c r="G473" s="32">
        <v>49.78</v>
      </c>
      <c r="H473" s="39">
        <v>16</v>
      </c>
    </row>
    <row r="474" spans="2:8" x14ac:dyDescent="0.2">
      <c r="B474" t="s">
        <v>2479</v>
      </c>
      <c r="C474" t="s">
        <v>2483</v>
      </c>
      <c r="D474" s="23">
        <v>1</v>
      </c>
      <c r="E474" s="32">
        <v>1290334.8700000001</v>
      </c>
      <c r="F474" s="32">
        <v>0</v>
      </c>
      <c r="G474" s="32">
        <v>0</v>
      </c>
      <c r="H474" s="39">
        <v>4</v>
      </c>
    </row>
    <row r="475" spans="2:8" x14ac:dyDescent="0.2">
      <c r="B475" t="s">
        <v>4938</v>
      </c>
      <c r="C475" t="s">
        <v>4942</v>
      </c>
      <c r="D475" s="23">
        <v>1</v>
      </c>
      <c r="E475" s="32">
        <v>8837.9599999999991</v>
      </c>
      <c r="F475" s="32">
        <v>0</v>
      </c>
      <c r="G475" s="32">
        <v>0</v>
      </c>
      <c r="H475" s="39">
        <v>4</v>
      </c>
    </row>
    <row r="476" spans="2:8" x14ac:dyDescent="0.2">
      <c r="B476" t="s">
        <v>4960</v>
      </c>
      <c r="C476" t="s">
        <v>4964</v>
      </c>
      <c r="D476" s="23">
        <v>1</v>
      </c>
      <c r="E476" s="32">
        <v>2655</v>
      </c>
      <c r="F476" s="32">
        <v>0</v>
      </c>
      <c r="G476" s="32">
        <v>0</v>
      </c>
      <c r="H476" s="39">
        <v>4</v>
      </c>
    </row>
    <row r="477" spans="2:8" x14ac:dyDescent="0.2">
      <c r="B477" t="s">
        <v>4965</v>
      </c>
      <c r="C477" t="s">
        <v>4968</v>
      </c>
      <c r="D477" s="23">
        <v>1</v>
      </c>
      <c r="E477" s="32">
        <v>24190</v>
      </c>
      <c r="F477" s="32">
        <v>6005.61</v>
      </c>
      <c r="G477" s="32">
        <v>27</v>
      </c>
      <c r="H477" s="39">
        <v>-12</v>
      </c>
    </row>
    <row r="478" spans="2:8" x14ac:dyDescent="0.2">
      <c r="B478" t="s">
        <v>6880</v>
      </c>
      <c r="C478" t="s">
        <v>6881</v>
      </c>
      <c r="D478" s="23">
        <v>1</v>
      </c>
      <c r="E478" s="32">
        <v>806.84</v>
      </c>
      <c r="F478" s="32">
        <v>0</v>
      </c>
      <c r="G478" s="32">
        <v>0</v>
      </c>
      <c r="H478" s="39">
        <v>4</v>
      </c>
    </row>
    <row r="479" spans="2:8" x14ac:dyDescent="0.2">
      <c r="B479" t="s">
        <v>6882</v>
      </c>
      <c r="C479" t="s">
        <v>6883</v>
      </c>
      <c r="D479" s="23">
        <v>1</v>
      </c>
      <c r="E479" s="32">
        <v>2655</v>
      </c>
      <c r="F479" s="32">
        <v>0</v>
      </c>
      <c r="G479" s="32">
        <v>0</v>
      </c>
      <c r="H479" s="39">
        <v>4</v>
      </c>
    </row>
    <row r="480" spans="2:8" x14ac:dyDescent="0.2">
      <c r="B480" t="s">
        <v>4971</v>
      </c>
      <c r="C480" t="s">
        <v>4975</v>
      </c>
      <c r="D480" s="23">
        <v>1</v>
      </c>
      <c r="E480" s="32">
        <v>15128.07</v>
      </c>
      <c r="F480" s="32">
        <v>0</v>
      </c>
      <c r="G480" s="32">
        <v>0</v>
      </c>
      <c r="H480" s="39">
        <v>4</v>
      </c>
    </row>
    <row r="481" spans="2:8" x14ac:dyDescent="0.2">
      <c r="B481" t="s">
        <v>8457</v>
      </c>
      <c r="C481" t="s">
        <v>8458</v>
      </c>
      <c r="D481" s="23">
        <v>1</v>
      </c>
      <c r="E481" s="32">
        <v>282051.18</v>
      </c>
      <c r="F481" s="32">
        <v>91999.95</v>
      </c>
      <c r="G481" s="32">
        <v>32.86</v>
      </c>
      <c r="H481" s="39">
        <v>-7</v>
      </c>
    </row>
    <row r="482" spans="2:8" x14ac:dyDescent="0.2">
      <c r="B482" t="s">
        <v>4993</v>
      </c>
      <c r="C482" t="s">
        <v>4997</v>
      </c>
      <c r="D482" s="23">
        <v>1</v>
      </c>
      <c r="E482" s="32">
        <v>185916.4</v>
      </c>
      <c r="F482" s="32">
        <v>58157.19</v>
      </c>
      <c r="G482" s="32">
        <v>36.590000000000003</v>
      </c>
      <c r="H482" s="39">
        <v>16</v>
      </c>
    </row>
    <row r="483" spans="2:8" x14ac:dyDescent="0.2">
      <c r="B483" t="s">
        <v>4999</v>
      </c>
      <c r="C483" t="s">
        <v>5003</v>
      </c>
      <c r="D483" s="23">
        <v>1</v>
      </c>
      <c r="E483" s="32">
        <v>126389.8</v>
      </c>
      <c r="F483" s="32">
        <v>45928.35</v>
      </c>
      <c r="G483" s="32">
        <v>37.03</v>
      </c>
      <c r="H483" s="39">
        <v>16</v>
      </c>
    </row>
    <row r="484" spans="2:8" x14ac:dyDescent="0.2">
      <c r="B484" t="s">
        <v>5005</v>
      </c>
      <c r="C484" t="s">
        <v>4997</v>
      </c>
      <c r="D484" s="23">
        <v>1</v>
      </c>
      <c r="E484" s="32">
        <v>121587.2</v>
      </c>
      <c r="F484" s="32">
        <v>20751.86</v>
      </c>
      <c r="G484" s="32">
        <v>34.54</v>
      </c>
      <c r="H484" s="39">
        <v>16</v>
      </c>
    </row>
    <row r="485" spans="2:8" x14ac:dyDescent="0.2">
      <c r="B485" t="s">
        <v>5009</v>
      </c>
      <c r="C485" t="s">
        <v>5013</v>
      </c>
      <c r="D485" s="23">
        <v>1</v>
      </c>
      <c r="E485" s="32">
        <v>440</v>
      </c>
      <c r="F485" s="32">
        <v>0</v>
      </c>
      <c r="G485" s="32">
        <v>0</v>
      </c>
      <c r="H485" s="39">
        <v>4</v>
      </c>
    </row>
    <row r="486" spans="2:8" x14ac:dyDescent="0.2">
      <c r="B486" t="s">
        <v>5014</v>
      </c>
      <c r="C486" t="s">
        <v>5018</v>
      </c>
      <c r="D486" s="23">
        <v>1</v>
      </c>
      <c r="E486" s="32">
        <v>25000</v>
      </c>
      <c r="F486" s="32">
        <v>5000</v>
      </c>
      <c r="G486" s="32">
        <v>20</v>
      </c>
      <c r="H486" s="39">
        <v>4</v>
      </c>
    </row>
    <row r="487" spans="2:8" x14ac:dyDescent="0.2">
      <c r="B487" t="s">
        <v>5019</v>
      </c>
      <c r="C487" t="s">
        <v>5023</v>
      </c>
      <c r="D487" s="23">
        <v>1</v>
      </c>
      <c r="E487" s="32">
        <v>559.32000000000005</v>
      </c>
      <c r="F487" s="32">
        <v>0</v>
      </c>
      <c r="G487" s="32">
        <v>0</v>
      </c>
      <c r="H487" s="39">
        <v>4</v>
      </c>
    </row>
    <row r="488" spans="2:8" x14ac:dyDescent="0.2">
      <c r="B488" t="s">
        <v>5025</v>
      </c>
      <c r="C488" t="s">
        <v>5026</v>
      </c>
      <c r="D488" s="23">
        <v>1</v>
      </c>
      <c r="E488" s="32">
        <v>1409.93</v>
      </c>
      <c r="F488" s="32">
        <v>0</v>
      </c>
      <c r="G488" s="32">
        <v>0</v>
      </c>
      <c r="H488" s="39">
        <v>4</v>
      </c>
    </row>
    <row r="489" spans="2:8" x14ac:dyDescent="0.2">
      <c r="B489" t="s">
        <v>5027</v>
      </c>
      <c r="C489" t="s">
        <v>5028</v>
      </c>
      <c r="D489" s="23">
        <v>1</v>
      </c>
      <c r="E489" s="32">
        <v>2683.32</v>
      </c>
      <c r="F489" s="32">
        <v>0</v>
      </c>
      <c r="G489" s="32">
        <v>0</v>
      </c>
      <c r="H489" s="39">
        <v>4</v>
      </c>
    </row>
    <row r="490" spans="2:8" x14ac:dyDescent="0.2">
      <c r="B490" t="s">
        <v>5029</v>
      </c>
      <c r="C490" t="s">
        <v>5033</v>
      </c>
      <c r="D490" s="23">
        <v>1</v>
      </c>
      <c r="E490" s="32">
        <v>14735.31</v>
      </c>
      <c r="F490" s="32">
        <v>0</v>
      </c>
      <c r="G490" s="32">
        <v>0</v>
      </c>
      <c r="H490" s="39">
        <v>4</v>
      </c>
    </row>
    <row r="491" spans="2:8" x14ac:dyDescent="0.2">
      <c r="B491" t="s">
        <v>6890</v>
      </c>
      <c r="C491" t="s">
        <v>6891</v>
      </c>
      <c r="D491" s="23">
        <v>1</v>
      </c>
      <c r="E491" s="32">
        <v>2360</v>
      </c>
      <c r="F491" s="32">
        <v>468</v>
      </c>
      <c r="G491" s="32">
        <v>20</v>
      </c>
      <c r="H491" s="39">
        <v>4</v>
      </c>
    </row>
    <row r="492" spans="2:8" x14ac:dyDescent="0.2">
      <c r="B492" t="s">
        <v>5044</v>
      </c>
      <c r="C492" t="s">
        <v>5048</v>
      </c>
      <c r="D492" s="23">
        <v>1</v>
      </c>
      <c r="E492" s="32">
        <v>1682.15</v>
      </c>
      <c r="F492" s="32">
        <v>0</v>
      </c>
      <c r="G492" s="32">
        <v>0</v>
      </c>
      <c r="H492" s="39">
        <v>4</v>
      </c>
    </row>
    <row r="493" spans="2:8" x14ac:dyDescent="0.2">
      <c r="B493" t="s">
        <v>5049</v>
      </c>
      <c r="C493" t="s">
        <v>5050</v>
      </c>
      <c r="D493" s="23">
        <v>1</v>
      </c>
      <c r="E493" s="32">
        <v>30000</v>
      </c>
      <c r="F493" s="32">
        <v>5000</v>
      </c>
      <c r="G493" s="32">
        <v>16.670000000000002</v>
      </c>
      <c r="H493" s="39">
        <v>4</v>
      </c>
    </row>
    <row r="494" spans="2:8" x14ac:dyDescent="0.2">
      <c r="B494" t="s">
        <v>8459</v>
      </c>
      <c r="C494" t="s">
        <v>7014</v>
      </c>
      <c r="D494" s="23">
        <v>1</v>
      </c>
      <c r="E494" s="32">
        <v>4941.84</v>
      </c>
      <c r="F494" s="32">
        <v>0</v>
      </c>
      <c r="G494" s="32">
        <v>0</v>
      </c>
      <c r="H494" s="39">
        <v>-7</v>
      </c>
    </row>
    <row r="495" spans="2:8" x14ac:dyDescent="0.2">
      <c r="B495" t="s">
        <v>8464</v>
      </c>
      <c r="C495" t="s">
        <v>8465</v>
      </c>
      <c r="D495" s="23">
        <v>1</v>
      </c>
      <c r="E495" s="32">
        <v>146.32</v>
      </c>
      <c r="F495" s="32">
        <v>0</v>
      </c>
      <c r="G495" s="32">
        <v>0</v>
      </c>
      <c r="H495" s="39">
        <v>4</v>
      </c>
    </row>
    <row r="496" spans="2:8" x14ac:dyDescent="0.2">
      <c r="B496" t="s">
        <v>5051</v>
      </c>
      <c r="C496" t="s">
        <v>5052</v>
      </c>
      <c r="D496" s="23">
        <v>1</v>
      </c>
      <c r="E496" s="32">
        <v>2257.0700000000002</v>
      </c>
      <c r="F496" s="32">
        <v>0</v>
      </c>
      <c r="G496" s="32">
        <v>0</v>
      </c>
      <c r="H496" s="39">
        <v>4</v>
      </c>
    </row>
    <row r="497" spans="2:8" x14ac:dyDescent="0.2">
      <c r="B497" t="s">
        <v>5053</v>
      </c>
      <c r="C497" t="s">
        <v>5057</v>
      </c>
      <c r="D497" s="23">
        <v>1</v>
      </c>
      <c r="E497" s="32">
        <v>2170.4</v>
      </c>
      <c r="F497" s="32">
        <v>0</v>
      </c>
      <c r="G497" s="32">
        <v>0</v>
      </c>
      <c r="H497" s="39">
        <v>4</v>
      </c>
    </row>
    <row r="498" spans="2:8" x14ac:dyDescent="0.2">
      <c r="B498" t="s">
        <v>6892</v>
      </c>
      <c r="C498" t="s">
        <v>6896</v>
      </c>
      <c r="D498" s="23">
        <v>1</v>
      </c>
      <c r="E498" s="32">
        <v>20154.400000000001</v>
      </c>
      <c r="F498" s="32">
        <v>0</v>
      </c>
      <c r="G498" s="32">
        <v>0</v>
      </c>
      <c r="H498" s="39">
        <v>4</v>
      </c>
    </row>
    <row r="499" spans="2:8" x14ac:dyDescent="0.2">
      <c r="B499" t="s">
        <v>5058</v>
      </c>
      <c r="C499" t="s">
        <v>5059</v>
      </c>
      <c r="D499" s="23">
        <v>1</v>
      </c>
      <c r="E499" s="32">
        <v>14371.67</v>
      </c>
      <c r="F499" s="32">
        <v>0</v>
      </c>
      <c r="G499" s="32">
        <v>0</v>
      </c>
      <c r="H499" s="39">
        <v>4</v>
      </c>
    </row>
    <row r="500" spans="2:8" x14ac:dyDescent="0.2">
      <c r="B500" t="s">
        <v>5061</v>
      </c>
      <c r="C500" t="s">
        <v>5062</v>
      </c>
      <c r="D500" s="23">
        <v>1</v>
      </c>
      <c r="E500" s="32">
        <v>3917.6</v>
      </c>
      <c r="F500" s="32">
        <v>0</v>
      </c>
      <c r="G500" s="32">
        <v>0</v>
      </c>
      <c r="H500" s="39">
        <v>4</v>
      </c>
    </row>
    <row r="501" spans="2:8" x14ac:dyDescent="0.2">
      <c r="B501" t="s">
        <v>5063</v>
      </c>
      <c r="C501" t="s">
        <v>5067</v>
      </c>
      <c r="D501" s="23">
        <v>1</v>
      </c>
      <c r="E501" s="32">
        <v>2000</v>
      </c>
      <c r="F501" s="32">
        <v>0</v>
      </c>
      <c r="G501" s="32">
        <v>0</v>
      </c>
      <c r="H501" s="39">
        <v>4</v>
      </c>
    </row>
    <row r="502" spans="2:8" x14ac:dyDescent="0.2">
      <c r="B502" t="s">
        <v>5069</v>
      </c>
      <c r="C502" t="s">
        <v>5073</v>
      </c>
      <c r="D502" s="23">
        <v>1</v>
      </c>
      <c r="E502" s="32">
        <v>5038.6000000000004</v>
      </c>
      <c r="F502" s="32">
        <v>0</v>
      </c>
      <c r="G502" s="32">
        <v>0</v>
      </c>
      <c r="H502" s="39">
        <v>4</v>
      </c>
    </row>
    <row r="503" spans="2:8" x14ac:dyDescent="0.2">
      <c r="B503" t="s">
        <v>8478</v>
      </c>
      <c r="C503" t="s">
        <v>8476</v>
      </c>
      <c r="D503" s="23">
        <v>1</v>
      </c>
      <c r="E503" s="32">
        <v>269323.2</v>
      </c>
      <c r="F503" s="32">
        <v>0</v>
      </c>
      <c r="G503" s="32">
        <v>0</v>
      </c>
      <c r="H503" s="39">
        <v>-10</v>
      </c>
    </row>
    <row r="504" spans="2:8" x14ac:dyDescent="0.2">
      <c r="B504" t="s">
        <v>5076</v>
      </c>
      <c r="C504" t="s">
        <v>5077</v>
      </c>
      <c r="D504" s="23">
        <v>1</v>
      </c>
      <c r="E504" s="32">
        <v>18216</v>
      </c>
      <c r="F504" s="32">
        <v>3216</v>
      </c>
      <c r="G504" s="32">
        <v>17.649999999999999</v>
      </c>
      <c r="H504" s="39">
        <v>4</v>
      </c>
    </row>
    <row r="505" spans="2:8" x14ac:dyDescent="0.2">
      <c r="B505" t="s">
        <v>5088</v>
      </c>
      <c r="C505" t="s">
        <v>5089</v>
      </c>
      <c r="D505" s="23">
        <v>1</v>
      </c>
      <c r="E505" s="32">
        <v>21957.31</v>
      </c>
      <c r="F505" s="32">
        <v>0</v>
      </c>
      <c r="G505" s="32">
        <v>0</v>
      </c>
      <c r="H505" s="39">
        <v>4</v>
      </c>
    </row>
    <row r="506" spans="2:8" x14ac:dyDescent="0.2">
      <c r="B506" t="s">
        <v>6897</v>
      </c>
      <c r="C506" t="s">
        <v>6898</v>
      </c>
      <c r="D506" s="23">
        <v>1</v>
      </c>
      <c r="E506" s="32">
        <v>1239</v>
      </c>
      <c r="F506" s="32">
        <v>0</v>
      </c>
      <c r="G506" s="32">
        <v>0</v>
      </c>
      <c r="H506" s="39">
        <v>4</v>
      </c>
    </row>
    <row r="507" spans="2:8" x14ac:dyDescent="0.2">
      <c r="B507" t="s">
        <v>6899</v>
      </c>
      <c r="C507" t="s">
        <v>6902</v>
      </c>
      <c r="D507" s="23">
        <v>1</v>
      </c>
      <c r="E507" s="32">
        <v>1200</v>
      </c>
      <c r="F507" s="32">
        <v>0</v>
      </c>
      <c r="G507" s="32">
        <v>0</v>
      </c>
      <c r="H507" s="39">
        <v>4</v>
      </c>
    </row>
    <row r="508" spans="2:8" x14ac:dyDescent="0.2">
      <c r="B508" t="s">
        <v>2484</v>
      </c>
      <c r="C508" t="s">
        <v>2488</v>
      </c>
      <c r="D508" s="23">
        <v>1</v>
      </c>
      <c r="E508" s="32">
        <v>33930</v>
      </c>
      <c r="F508" s="32">
        <v>0</v>
      </c>
      <c r="G508" s="32">
        <v>0</v>
      </c>
      <c r="H508" s="39">
        <v>4</v>
      </c>
    </row>
    <row r="509" spans="2:8" x14ac:dyDescent="0.2">
      <c r="B509" t="s">
        <v>5139</v>
      </c>
      <c r="C509" t="s">
        <v>5143</v>
      </c>
      <c r="D509" s="23">
        <v>1</v>
      </c>
      <c r="E509" s="32">
        <v>14391</v>
      </c>
      <c r="F509" s="32">
        <v>0</v>
      </c>
      <c r="G509" s="32">
        <v>0</v>
      </c>
      <c r="H509" s="39">
        <v>12</v>
      </c>
    </row>
    <row r="510" spans="2:8" x14ac:dyDescent="0.2">
      <c r="B510" t="s">
        <v>1929</v>
      </c>
      <c r="C510" t="s">
        <v>1933</v>
      </c>
      <c r="D510" s="23">
        <v>1</v>
      </c>
      <c r="E510" s="32">
        <v>280</v>
      </c>
      <c r="F510" s="32">
        <v>0</v>
      </c>
      <c r="G510" s="32">
        <v>0</v>
      </c>
      <c r="H510" s="39">
        <v>4</v>
      </c>
    </row>
    <row r="511" spans="2:8" x14ac:dyDescent="0.2">
      <c r="B511" t="s">
        <v>5162</v>
      </c>
      <c r="C511" t="s">
        <v>5166</v>
      </c>
      <c r="D511" s="23">
        <v>1</v>
      </c>
      <c r="E511" s="32">
        <v>32952.5</v>
      </c>
      <c r="F511" s="32">
        <v>5118.8</v>
      </c>
      <c r="G511" s="32">
        <v>15.53</v>
      </c>
      <c r="H511" s="39">
        <v>4</v>
      </c>
    </row>
    <row r="512" spans="2:8" x14ac:dyDescent="0.2">
      <c r="B512" t="s">
        <v>5174</v>
      </c>
      <c r="C512" t="s">
        <v>5098</v>
      </c>
      <c r="D512" s="23">
        <v>1</v>
      </c>
      <c r="E512" s="32">
        <v>5079.8999999999996</v>
      </c>
      <c r="F512" s="32">
        <v>0</v>
      </c>
      <c r="G512" s="32">
        <v>0</v>
      </c>
      <c r="H512" s="39">
        <v>10</v>
      </c>
    </row>
    <row r="513" spans="2:8" x14ac:dyDescent="0.2">
      <c r="B513" t="s">
        <v>5182</v>
      </c>
      <c r="C513" t="s">
        <v>5098</v>
      </c>
      <c r="D513" s="23">
        <v>1</v>
      </c>
      <c r="E513" s="32">
        <v>5079.8999999999996</v>
      </c>
      <c r="F513" s="32">
        <v>0</v>
      </c>
      <c r="G513" s="32">
        <v>0</v>
      </c>
      <c r="H513" s="39">
        <v>10</v>
      </c>
    </row>
    <row r="514" spans="2:8" x14ac:dyDescent="0.2">
      <c r="B514" t="s">
        <v>5187</v>
      </c>
      <c r="C514" t="s">
        <v>5188</v>
      </c>
      <c r="D514" s="23">
        <v>1</v>
      </c>
      <c r="E514" s="32">
        <v>26906.14</v>
      </c>
      <c r="F514" s="32">
        <v>2500</v>
      </c>
      <c r="G514" s="32">
        <v>9.36</v>
      </c>
      <c r="H514" s="39">
        <v>4</v>
      </c>
    </row>
    <row r="515" spans="2:8" x14ac:dyDescent="0.2">
      <c r="B515" t="s">
        <v>5189</v>
      </c>
      <c r="C515" t="s">
        <v>5190</v>
      </c>
      <c r="D515" s="23">
        <v>1</v>
      </c>
      <c r="E515" s="32">
        <v>51056</v>
      </c>
      <c r="F515" s="32">
        <v>1056</v>
      </c>
      <c r="G515" s="32">
        <v>2.0699999999999998</v>
      </c>
      <c r="H515" s="39">
        <v>4</v>
      </c>
    </row>
    <row r="516" spans="2:8" x14ac:dyDescent="0.2">
      <c r="B516" t="s">
        <v>5191</v>
      </c>
      <c r="C516" t="s">
        <v>5195</v>
      </c>
      <c r="D516" s="23">
        <v>1</v>
      </c>
      <c r="E516" s="32">
        <v>30000</v>
      </c>
      <c r="F516" s="32">
        <v>0</v>
      </c>
      <c r="G516" s="32">
        <v>0</v>
      </c>
      <c r="H516" s="39">
        <v>4</v>
      </c>
    </row>
    <row r="517" spans="2:8" x14ac:dyDescent="0.2">
      <c r="B517" t="s">
        <v>5202</v>
      </c>
      <c r="C517" t="s">
        <v>5206</v>
      </c>
      <c r="D517" s="23">
        <v>1</v>
      </c>
      <c r="E517" s="32">
        <v>31850</v>
      </c>
      <c r="F517" s="32">
        <v>13850</v>
      </c>
      <c r="G517" s="32">
        <v>43.49</v>
      </c>
      <c r="H517" s="39">
        <v>4</v>
      </c>
    </row>
    <row r="518" spans="2:8" x14ac:dyDescent="0.2">
      <c r="B518" t="s">
        <v>5207</v>
      </c>
      <c r="C518" t="s">
        <v>5208</v>
      </c>
      <c r="D518" s="23">
        <v>1</v>
      </c>
      <c r="E518" s="32">
        <v>15671</v>
      </c>
      <c r="F518" s="32">
        <v>5671</v>
      </c>
      <c r="G518" s="32">
        <v>36.19</v>
      </c>
      <c r="H518" s="39">
        <v>4</v>
      </c>
    </row>
    <row r="519" spans="2:8" x14ac:dyDescent="0.2">
      <c r="B519" t="s">
        <v>5209</v>
      </c>
      <c r="C519" t="s">
        <v>5213</v>
      </c>
      <c r="D519" s="23">
        <v>1</v>
      </c>
      <c r="E519" s="32">
        <v>559.32000000000005</v>
      </c>
      <c r="F519" s="32">
        <v>0</v>
      </c>
      <c r="G519" s="32">
        <v>0</v>
      </c>
      <c r="H519" s="39">
        <v>4</v>
      </c>
    </row>
    <row r="520" spans="2:8" x14ac:dyDescent="0.2">
      <c r="B520" t="s">
        <v>8487</v>
      </c>
      <c r="C520" t="s">
        <v>8083</v>
      </c>
      <c r="D520" s="23">
        <v>1</v>
      </c>
      <c r="E520" s="32">
        <v>227700</v>
      </c>
      <c r="F520" s="32">
        <v>0</v>
      </c>
      <c r="G520" s="32">
        <v>0</v>
      </c>
      <c r="H520" s="39">
        <v>-2</v>
      </c>
    </row>
    <row r="521" spans="2:8" x14ac:dyDescent="0.2">
      <c r="B521" t="s">
        <v>5220</v>
      </c>
      <c r="C521" t="s">
        <v>5221</v>
      </c>
      <c r="D521" s="23">
        <v>1</v>
      </c>
      <c r="E521" s="32">
        <v>40000</v>
      </c>
      <c r="F521" s="32">
        <v>0</v>
      </c>
      <c r="G521" s="32">
        <v>0</v>
      </c>
      <c r="H521" s="39">
        <v>4</v>
      </c>
    </row>
    <row r="522" spans="2:8" x14ac:dyDescent="0.2">
      <c r="B522" t="s">
        <v>5222</v>
      </c>
      <c r="C522" t="s">
        <v>5223</v>
      </c>
      <c r="D522" s="23">
        <v>1</v>
      </c>
      <c r="E522" s="32">
        <v>20000</v>
      </c>
      <c r="F522" s="32">
        <v>0</v>
      </c>
      <c r="G522" s="32">
        <v>0</v>
      </c>
      <c r="H522" s="39">
        <v>4</v>
      </c>
    </row>
    <row r="523" spans="2:8" x14ac:dyDescent="0.2">
      <c r="B523" t="s">
        <v>5224</v>
      </c>
      <c r="C523" t="s">
        <v>5228</v>
      </c>
      <c r="D523" s="23">
        <v>1</v>
      </c>
      <c r="E523" s="32">
        <v>40000</v>
      </c>
      <c r="F523" s="32">
        <v>0</v>
      </c>
      <c r="G523" s="32">
        <v>0</v>
      </c>
      <c r="H523" s="39">
        <v>4</v>
      </c>
    </row>
    <row r="524" spans="2:8" x14ac:dyDescent="0.2">
      <c r="B524" t="s">
        <v>5229</v>
      </c>
      <c r="C524" t="s">
        <v>4398</v>
      </c>
      <c r="D524" s="23">
        <v>1</v>
      </c>
      <c r="E524" s="32">
        <v>24190</v>
      </c>
      <c r="F524" s="32">
        <v>0</v>
      </c>
      <c r="G524" s="32">
        <v>0</v>
      </c>
      <c r="H524" s="39">
        <v>10</v>
      </c>
    </row>
    <row r="525" spans="2:8" x14ac:dyDescent="0.2">
      <c r="B525" t="s">
        <v>5234</v>
      </c>
      <c r="C525" t="s">
        <v>5238</v>
      </c>
      <c r="D525" s="23">
        <v>1</v>
      </c>
      <c r="E525" s="32">
        <v>100000</v>
      </c>
      <c r="F525" s="32">
        <v>30000</v>
      </c>
      <c r="G525" s="32">
        <v>30</v>
      </c>
      <c r="H525" s="39">
        <v>4</v>
      </c>
    </row>
    <row r="526" spans="2:8" x14ac:dyDescent="0.2">
      <c r="B526" t="s">
        <v>5244</v>
      </c>
      <c r="C526" t="s">
        <v>5248</v>
      </c>
      <c r="D526" s="23">
        <v>1</v>
      </c>
      <c r="E526" s="32">
        <v>15000</v>
      </c>
      <c r="F526" s="32">
        <v>0</v>
      </c>
      <c r="G526" s="32">
        <v>0</v>
      </c>
      <c r="H526" s="39">
        <v>4</v>
      </c>
    </row>
    <row r="527" spans="2:8" x14ac:dyDescent="0.2">
      <c r="B527" t="s">
        <v>5249</v>
      </c>
      <c r="C527" t="s">
        <v>5250</v>
      </c>
      <c r="D527" s="23">
        <v>1</v>
      </c>
      <c r="E527" s="32">
        <v>15000</v>
      </c>
      <c r="F527" s="32">
        <v>0</v>
      </c>
      <c r="G527" s="32">
        <v>0</v>
      </c>
      <c r="H527" s="39">
        <v>4</v>
      </c>
    </row>
    <row r="528" spans="2:8" x14ac:dyDescent="0.2">
      <c r="B528" t="s">
        <v>5251</v>
      </c>
      <c r="C528" t="s">
        <v>5252</v>
      </c>
      <c r="D528" s="23">
        <v>1</v>
      </c>
      <c r="E528" s="32">
        <v>30000</v>
      </c>
      <c r="F528" s="32">
        <v>0</v>
      </c>
      <c r="G528" s="32">
        <v>0</v>
      </c>
      <c r="H528" s="39">
        <v>4</v>
      </c>
    </row>
    <row r="529" spans="2:8" x14ac:dyDescent="0.2">
      <c r="B529" t="s">
        <v>6903</v>
      </c>
      <c r="C529" t="s">
        <v>6904</v>
      </c>
      <c r="D529" s="23">
        <v>1</v>
      </c>
      <c r="E529" s="32">
        <v>531</v>
      </c>
      <c r="F529" s="32">
        <v>0</v>
      </c>
      <c r="G529" s="32">
        <v>0</v>
      </c>
      <c r="H529" s="39">
        <v>4</v>
      </c>
    </row>
    <row r="530" spans="2:8" x14ac:dyDescent="0.2">
      <c r="B530" t="s">
        <v>5253</v>
      </c>
      <c r="C530" t="s">
        <v>5254</v>
      </c>
      <c r="D530" s="23">
        <v>1</v>
      </c>
      <c r="E530" s="32">
        <v>44959</v>
      </c>
      <c r="F530" s="32">
        <v>14734</v>
      </c>
      <c r="G530" s="32">
        <v>32.770000000000003</v>
      </c>
      <c r="H530" s="39">
        <v>4</v>
      </c>
    </row>
    <row r="531" spans="2:8" x14ac:dyDescent="0.2">
      <c r="B531" t="s">
        <v>5255</v>
      </c>
      <c r="C531" t="s">
        <v>5256</v>
      </c>
      <c r="D531" s="23">
        <v>1</v>
      </c>
      <c r="E531" s="32">
        <v>50000</v>
      </c>
      <c r="F531" s="32">
        <v>17500</v>
      </c>
      <c r="G531" s="32">
        <v>35</v>
      </c>
      <c r="H531" s="39">
        <v>4</v>
      </c>
    </row>
    <row r="532" spans="2:8" x14ac:dyDescent="0.2">
      <c r="B532" t="s">
        <v>5257</v>
      </c>
      <c r="C532" t="s">
        <v>5258</v>
      </c>
      <c r="D532" s="23">
        <v>1</v>
      </c>
      <c r="E532" s="32">
        <v>12000</v>
      </c>
      <c r="F532" s="32">
        <v>0</v>
      </c>
      <c r="G532" s="32">
        <v>0</v>
      </c>
      <c r="H532" s="39">
        <v>4</v>
      </c>
    </row>
    <row r="533" spans="2:8" x14ac:dyDescent="0.2">
      <c r="B533" t="s">
        <v>5259</v>
      </c>
      <c r="C533" t="s">
        <v>5260</v>
      </c>
      <c r="D533" s="23">
        <v>1</v>
      </c>
      <c r="E533" s="32">
        <v>30000</v>
      </c>
      <c r="F533" s="32">
        <v>0</v>
      </c>
      <c r="G533" s="32">
        <v>0</v>
      </c>
      <c r="H533" s="39">
        <v>4</v>
      </c>
    </row>
    <row r="534" spans="2:8" x14ac:dyDescent="0.2">
      <c r="B534" t="s">
        <v>5261</v>
      </c>
      <c r="C534" t="s">
        <v>5262</v>
      </c>
      <c r="D534" s="23">
        <v>1</v>
      </c>
      <c r="E534" s="32">
        <v>35000</v>
      </c>
      <c r="F534" s="32">
        <v>0</v>
      </c>
      <c r="G534" s="32">
        <v>0</v>
      </c>
      <c r="H534" s="39">
        <v>4</v>
      </c>
    </row>
    <row r="535" spans="2:8" x14ac:dyDescent="0.2">
      <c r="B535" t="s">
        <v>5263</v>
      </c>
      <c r="C535" t="s">
        <v>5264</v>
      </c>
      <c r="D535" s="23">
        <v>1</v>
      </c>
      <c r="E535" s="32">
        <v>25959</v>
      </c>
      <c r="F535" s="32">
        <v>5959</v>
      </c>
      <c r="G535" s="32">
        <v>22.96</v>
      </c>
      <c r="H535" s="39">
        <v>4</v>
      </c>
    </row>
    <row r="536" spans="2:8" x14ac:dyDescent="0.2">
      <c r="B536" t="s">
        <v>5265</v>
      </c>
      <c r="C536" t="s">
        <v>5266</v>
      </c>
      <c r="D536" s="23">
        <v>1</v>
      </c>
      <c r="E536" s="32">
        <v>30000</v>
      </c>
      <c r="F536" s="32">
        <v>0</v>
      </c>
      <c r="G536" s="32">
        <v>0</v>
      </c>
      <c r="H536" s="39">
        <v>4</v>
      </c>
    </row>
    <row r="537" spans="2:8" x14ac:dyDescent="0.2">
      <c r="B537" t="s">
        <v>5267</v>
      </c>
      <c r="C537" t="s">
        <v>5268</v>
      </c>
      <c r="D537" s="23">
        <v>1</v>
      </c>
      <c r="E537" s="32">
        <v>42000</v>
      </c>
      <c r="F537" s="32">
        <v>17500</v>
      </c>
      <c r="G537" s="32">
        <v>41.67</v>
      </c>
      <c r="H537" s="39">
        <v>4</v>
      </c>
    </row>
    <row r="538" spans="2:8" x14ac:dyDescent="0.2">
      <c r="B538" t="s">
        <v>5269</v>
      </c>
      <c r="C538" t="s">
        <v>5273</v>
      </c>
      <c r="D538" s="23">
        <v>1</v>
      </c>
      <c r="E538" s="32">
        <v>25698.18</v>
      </c>
      <c r="F538" s="32">
        <v>0</v>
      </c>
      <c r="G538" s="32">
        <v>0</v>
      </c>
      <c r="H538" s="39">
        <v>4</v>
      </c>
    </row>
    <row r="539" spans="2:8" x14ac:dyDescent="0.2">
      <c r="B539" t="s">
        <v>6914</v>
      </c>
      <c r="C539" t="s">
        <v>6915</v>
      </c>
      <c r="D539" s="23">
        <v>1</v>
      </c>
      <c r="E539" s="32">
        <v>29047.42</v>
      </c>
      <c r="F539" s="32">
        <v>0</v>
      </c>
      <c r="G539" s="32">
        <v>0</v>
      </c>
      <c r="H539" s="39">
        <v>4</v>
      </c>
    </row>
    <row r="540" spans="2:8" x14ac:dyDescent="0.2">
      <c r="B540" t="s">
        <v>6916</v>
      </c>
      <c r="C540" t="s">
        <v>6917</v>
      </c>
      <c r="D540" s="23">
        <v>1</v>
      </c>
      <c r="E540" s="32">
        <v>117068.13</v>
      </c>
      <c r="F540" s="32">
        <v>0</v>
      </c>
      <c r="G540" s="32">
        <v>0</v>
      </c>
      <c r="H540" s="39">
        <v>4</v>
      </c>
    </row>
    <row r="541" spans="2:8" x14ac:dyDescent="0.2">
      <c r="B541" t="s">
        <v>6918</v>
      </c>
      <c r="C541" t="s">
        <v>6919</v>
      </c>
      <c r="D541" s="23">
        <v>1</v>
      </c>
      <c r="E541" s="32">
        <v>14692.31</v>
      </c>
      <c r="F541" s="32">
        <v>0</v>
      </c>
      <c r="G541" s="32">
        <v>0</v>
      </c>
      <c r="H541" s="39">
        <v>4</v>
      </c>
    </row>
    <row r="542" spans="2:8" x14ac:dyDescent="0.2">
      <c r="B542" t="s">
        <v>6920</v>
      </c>
      <c r="C542" t="s">
        <v>6921</v>
      </c>
      <c r="D542" s="23">
        <v>1</v>
      </c>
      <c r="E542" s="32">
        <v>101530.15</v>
      </c>
      <c r="F542" s="32">
        <v>0</v>
      </c>
      <c r="G542" s="32">
        <v>0</v>
      </c>
      <c r="H542" s="39">
        <v>4</v>
      </c>
    </row>
    <row r="543" spans="2:8" x14ac:dyDescent="0.2">
      <c r="B543" t="s">
        <v>6922</v>
      </c>
      <c r="D543" s="23">
        <v>1</v>
      </c>
      <c r="E543" s="32">
        <v>8415.2900000000009</v>
      </c>
      <c r="F543" s="32">
        <v>0</v>
      </c>
      <c r="G543" s="32">
        <v>0</v>
      </c>
      <c r="H543" s="39">
        <v>4</v>
      </c>
    </row>
    <row r="544" spans="2:8" x14ac:dyDescent="0.2">
      <c r="B544" t="s">
        <v>6923</v>
      </c>
      <c r="C544" t="s">
        <v>6924</v>
      </c>
      <c r="D544" s="23">
        <v>1</v>
      </c>
      <c r="E544" s="32">
        <v>8487.2099999999991</v>
      </c>
      <c r="F544" s="32">
        <v>0</v>
      </c>
      <c r="G544" s="32">
        <v>0</v>
      </c>
      <c r="H544" s="39">
        <v>4</v>
      </c>
    </row>
    <row r="545" spans="2:8" x14ac:dyDescent="0.2">
      <c r="B545" t="s">
        <v>6925</v>
      </c>
      <c r="C545" t="s">
        <v>6926</v>
      </c>
      <c r="D545" s="23">
        <v>1</v>
      </c>
      <c r="E545" s="32">
        <v>7331.45</v>
      </c>
      <c r="F545" s="32">
        <v>0</v>
      </c>
      <c r="G545" s="32">
        <v>0</v>
      </c>
      <c r="H545" s="39">
        <v>4</v>
      </c>
    </row>
    <row r="546" spans="2:8" x14ac:dyDescent="0.2">
      <c r="B546" t="s">
        <v>5277</v>
      </c>
      <c r="C546" t="s">
        <v>5281</v>
      </c>
      <c r="D546" s="23">
        <v>1</v>
      </c>
      <c r="E546" s="32">
        <v>131203.5</v>
      </c>
      <c r="F546" s="32">
        <v>32964.75</v>
      </c>
      <c r="G546" s="32">
        <v>37.94</v>
      </c>
      <c r="H546" s="39">
        <v>4</v>
      </c>
    </row>
    <row r="547" spans="2:8" x14ac:dyDescent="0.2">
      <c r="B547" t="s">
        <v>8502</v>
      </c>
      <c r="C547" t="s">
        <v>8503</v>
      </c>
      <c r="D547" s="23">
        <v>1</v>
      </c>
      <c r="E547" s="32">
        <v>296215</v>
      </c>
      <c r="F547" s="32">
        <v>0</v>
      </c>
      <c r="G547" s="32">
        <v>0</v>
      </c>
      <c r="H547" s="39">
        <v>-13</v>
      </c>
    </row>
    <row r="548" spans="2:8" x14ac:dyDescent="0.2">
      <c r="B548" t="s">
        <v>8504</v>
      </c>
      <c r="C548" t="s">
        <v>3427</v>
      </c>
      <c r="D548" s="23">
        <v>1</v>
      </c>
      <c r="E548" s="32">
        <v>895.05</v>
      </c>
      <c r="F548" s="32">
        <v>0</v>
      </c>
      <c r="G548" s="32">
        <v>0</v>
      </c>
      <c r="H548" s="39">
        <v>4</v>
      </c>
    </row>
    <row r="549" spans="2:8" x14ac:dyDescent="0.2">
      <c r="B549" t="s">
        <v>8505</v>
      </c>
      <c r="C549" t="s">
        <v>3427</v>
      </c>
      <c r="D549" s="23">
        <v>1</v>
      </c>
      <c r="E549" s="32">
        <v>895.05</v>
      </c>
      <c r="F549" s="32">
        <v>0</v>
      </c>
      <c r="G549" s="32">
        <v>0</v>
      </c>
      <c r="H549" s="39">
        <v>4</v>
      </c>
    </row>
    <row r="550" spans="2:8" x14ac:dyDescent="0.2">
      <c r="B550" t="s">
        <v>8506</v>
      </c>
      <c r="C550" t="s">
        <v>3427</v>
      </c>
      <c r="D550" s="23">
        <v>1</v>
      </c>
      <c r="E550" s="32">
        <v>895.05</v>
      </c>
      <c r="F550" s="32">
        <v>0</v>
      </c>
      <c r="G550" s="32">
        <v>0</v>
      </c>
      <c r="H550" s="39">
        <v>4</v>
      </c>
    </row>
    <row r="551" spans="2:8" x14ac:dyDescent="0.2">
      <c r="B551" t="s">
        <v>8507</v>
      </c>
      <c r="C551" t="s">
        <v>8511</v>
      </c>
      <c r="D551" s="23">
        <v>1</v>
      </c>
      <c r="E551" s="32">
        <v>1170932.28</v>
      </c>
      <c r="F551" s="32">
        <v>383456.37</v>
      </c>
      <c r="G551" s="32">
        <v>32.92</v>
      </c>
      <c r="H551" s="39">
        <v>4</v>
      </c>
    </row>
    <row r="552" spans="2:8" x14ac:dyDescent="0.2">
      <c r="B552" t="s">
        <v>5283</v>
      </c>
      <c r="C552" t="s">
        <v>5284</v>
      </c>
      <c r="D552" s="23">
        <v>1</v>
      </c>
      <c r="E552" s="32">
        <v>53216</v>
      </c>
      <c r="F552" s="32">
        <v>0</v>
      </c>
      <c r="G552" s="32">
        <v>0</v>
      </c>
      <c r="H552" s="39">
        <v>4</v>
      </c>
    </row>
    <row r="553" spans="2:8" x14ac:dyDescent="0.2">
      <c r="B553" t="s">
        <v>5285</v>
      </c>
      <c r="C553" t="s">
        <v>5286</v>
      </c>
      <c r="D553" s="23">
        <v>1</v>
      </c>
      <c r="E553" s="32">
        <v>45671</v>
      </c>
      <c r="F553" s="32">
        <v>0</v>
      </c>
      <c r="G553" s="32">
        <v>0</v>
      </c>
      <c r="H553" s="39">
        <v>4</v>
      </c>
    </row>
    <row r="554" spans="2:8" x14ac:dyDescent="0.2">
      <c r="B554" t="s">
        <v>8516</v>
      </c>
      <c r="C554" t="s">
        <v>8298</v>
      </c>
      <c r="D554" s="23">
        <v>1</v>
      </c>
      <c r="E554" s="32">
        <v>285560</v>
      </c>
      <c r="F554" s="32">
        <v>0</v>
      </c>
      <c r="G554" s="32">
        <v>0</v>
      </c>
      <c r="H554" s="39">
        <v>4</v>
      </c>
    </row>
    <row r="555" spans="2:8" x14ac:dyDescent="0.2">
      <c r="B555" t="s">
        <v>5289</v>
      </c>
      <c r="C555" t="s">
        <v>5292</v>
      </c>
      <c r="D555" s="23">
        <v>1</v>
      </c>
      <c r="E555" s="32">
        <v>559.32000000000005</v>
      </c>
      <c r="F555" s="32">
        <v>0</v>
      </c>
      <c r="G555" s="32">
        <v>0</v>
      </c>
      <c r="H555" s="39">
        <v>4</v>
      </c>
    </row>
    <row r="556" spans="2:8" x14ac:dyDescent="0.2">
      <c r="B556" t="s">
        <v>1935</v>
      </c>
      <c r="C556" t="s">
        <v>1939</v>
      </c>
      <c r="D556" s="23">
        <v>1</v>
      </c>
      <c r="E556" s="32">
        <v>19031.04</v>
      </c>
      <c r="F556" s="32">
        <v>3802.37</v>
      </c>
      <c r="G556" s="32">
        <v>20</v>
      </c>
      <c r="H556" s="39">
        <v>4</v>
      </c>
    </row>
    <row r="557" spans="2:8" x14ac:dyDescent="0.2">
      <c r="B557" t="s">
        <v>8517</v>
      </c>
      <c r="C557" t="s">
        <v>8520</v>
      </c>
      <c r="D557" s="23">
        <v>1</v>
      </c>
      <c r="E557" s="32">
        <v>4005218.51</v>
      </c>
      <c r="F557" s="32">
        <v>0</v>
      </c>
      <c r="G557" s="32">
        <v>0</v>
      </c>
      <c r="H557" s="39">
        <v>-7</v>
      </c>
    </row>
    <row r="558" spans="2:8" x14ac:dyDescent="0.2">
      <c r="B558" t="s">
        <v>1942</v>
      </c>
      <c r="C558" t="s">
        <v>1946</v>
      </c>
      <c r="D558" s="23">
        <v>1</v>
      </c>
      <c r="E558" s="32">
        <v>363.44</v>
      </c>
      <c r="F558" s="32">
        <v>0</v>
      </c>
      <c r="G558" s="32">
        <v>0</v>
      </c>
      <c r="H558" s="39">
        <v>4</v>
      </c>
    </row>
    <row r="559" spans="2:8" x14ac:dyDescent="0.2">
      <c r="B559" t="s">
        <v>8522</v>
      </c>
      <c r="C559" t="s">
        <v>8525</v>
      </c>
      <c r="D559" s="23">
        <v>1</v>
      </c>
      <c r="E559" s="32">
        <v>133766.71</v>
      </c>
      <c r="F559" s="32">
        <v>0</v>
      </c>
      <c r="G559" s="32">
        <v>0</v>
      </c>
      <c r="H559" s="39">
        <v>-7</v>
      </c>
    </row>
    <row r="560" spans="2:8" x14ac:dyDescent="0.2">
      <c r="B560" t="s">
        <v>5295</v>
      </c>
      <c r="C560" t="s">
        <v>5296</v>
      </c>
      <c r="D560" s="23">
        <v>1</v>
      </c>
      <c r="E560" s="32">
        <v>1184.72</v>
      </c>
      <c r="F560" s="32">
        <v>0</v>
      </c>
      <c r="G560" s="32">
        <v>0</v>
      </c>
      <c r="H560" s="39">
        <v>4</v>
      </c>
    </row>
    <row r="561" spans="2:8" x14ac:dyDescent="0.2">
      <c r="B561" t="s">
        <v>1947</v>
      </c>
      <c r="C561" t="s">
        <v>1951</v>
      </c>
      <c r="D561" s="23">
        <v>1</v>
      </c>
      <c r="E561" s="32">
        <v>2064.4899999999998</v>
      </c>
      <c r="F561" s="32">
        <v>0</v>
      </c>
      <c r="G561" s="32">
        <v>0</v>
      </c>
      <c r="H561" s="39">
        <v>-13</v>
      </c>
    </row>
    <row r="562" spans="2:8" x14ac:dyDescent="0.2">
      <c r="B562" t="s">
        <v>5304</v>
      </c>
      <c r="C562" t="s">
        <v>5308</v>
      </c>
      <c r="D562" s="23">
        <v>1</v>
      </c>
      <c r="E562" s="32">
        <v>50209</v>
      </c>
      <c r="F562" s="32">
        <v>0</v>
      </c>
      <c r="G562" s="32">
        <v>0</v>
      </c>
      <c r="H562" s="39">
        <v>15</v>
      </c>
    </row>
    <row r="563" spans="2:8" x14ac:dyDescent="0.2">
      <c r="B563" t="s">
        <v>5315</v>
      </c>
      <c r="C563" t="s">
        <v>5308</v>
      </c>
      <c r="D563" s="23">
        <v>1</v>
      </c>
      <c r="E563" s="32">
        <v>50209</v>
      </c>
      <c r="F563" s="32">
        <v>0</v>
      </c>
      <c r="G563" s="32">
        <v>0</v>
      </c>
      <c r="H563" s="39">
        <v>15</v>
      </c>
    </row>
    <row r="564" spans="2:8" x14ac:dyDescent="0.2">
      <c r="B564" t="s">
        <v>1952</v>
      </c>
      <c r="C564" t="s">
        <v>1956</v>
      </c>
      <c r="D564" s="23">
        <v>1</v>
      </c>
      <c r="E564" s="32">
        <v>4885.2</v>
      </c>
      <c r="F564" s="32">
        <v>0</v>
      </c>
      <c r="G564" s="32">
        <v>0</v>
      </c>
      <c r="H564" s="39">
        <v>4</v>
      </c>
    </row>
    <row r="565" spans="2:8" x14ac:dyDescent="0.2">
      <c r="B565" t="s">
        <v>2498</v>
      </c>
      <c r="C565" t="s">
        <v>2502</v>
      </c>
      <c r="D565" s="23">
        <v>1</v>
      </c>
      <c r="E565" s="32">
        <v>4320</v>
      </c>
      <c r="F565" s="32">
        <v>864</v>
      </c>
      <c r="G565" s="32">
        <v>20</v>
      </c>
      <c r="H565" s="39">
        <v>4</v>
      </c>
    </row>
    <row r="566" spans="2:8" x14ac:dyDescent="0.2">
      <c r="B566" t="s">
        <v>6929</v>
      </c>
      <c r="C566" t="s">
        <v>6933</v>
      </c>
      <c r="D566" s="23">
        <v>1</v>
      </c>
      <c r="E566" s="32">
        <v>50427.35</v>
      </c>
      <c r="F566" s="32">
        <v>0</v>
      </c>
      <c r="G566" s="32">
        <v>0</v>
      </c>
      <c r="H566" s="39">
        <v>4</v>
      </c>
    </row>
    <row r="567" spans="2:8" x14ac:dyDescent="0.2">
      <c r="B567" t="s">
        <v>5327</v>
      </c>
      <c r="C567" t="s">
        <v>5328</v>
      </c>
      <c r="D567" s="23">
        <v>1</v>
      </c>
      <c r="E567" s="32">
        <v>105998.22</v>
      </c>
      <c r="F567" s="32">
        <v>41196.01</v>
      </c>
      <c r="G567" s="32">
        <v>35.61</v>
      </c>
      <c r="H567" s="39">
        <v>4</v>
      </c>
    </row>
    <row r="568" spans="2:8" x14ac:dyDescent="0.2">
      <c r="B568" t="s">
        <v>5330</v>
      </c>
      <c r="C568" t="s">
        <v>5333</v>
      </c>
      <c r="D568" s="23">
        <v>1</v>
      </c>
      <c r="E568" s="32">
        <v>400000</v>
      </c>
      <c r="F568" s="32">
        <v>181212</v>
      </c>
      <c r="G568" s="32">
        <v>45.3</v>
      </c>
      <c r="H568" s="39">
        <v>4</v>
      </c>
    </row>
    <row r="569" spans="2:8" x14ac:dyDescent="0.2">
      <c r="B569" t="s">
        <v>5339</v>
      </c>
      <c r="C569" t="s">
        <v>5343</v>
      </c>
      <c r="D569" s="23">
        <v>1</v>
      </c>
      <c r="E569" s="32">
        <v>8190</v>
      </c>
      <c r="F569" s="32">
        <v>2392.9299999999998</v>
      </c>
      <c r="G569" s="32">
        <v>29.22</v>
      </c>
      <c r="H569" s="39">
        <v>-7</v>
      </c>
    </row>
    <row r="570" spans="2:8" x14ac:dyDescent="0.2">
      <c r="B570" t="s">
        <v>5344</v>
      </c>
      <c r="C570" t="s">
        <v>5348</v>
      </c>
      <c r="D570" s="23">
        <v>1</v>
      </c>
      <c r="E570" s="32">
        <v>23500</v>
      </c>
      <c r="F570" s="32">
        <v>6970</v>
      </c>
      <c r="G570" s="32">
        <v>29.66</v>
      </c>
      <c r="H570" s="39">
        <v>4</v>
      </c>
    </row>
    <row r="571" spans="2:8" x14ac:dyDescent="0.2">
      <c r="B571" t="s">
        <v>5349</v>
      </c>
      <c r="C571" t="s">
        <v>5353</v>
      </c>
      <c r="D571" s="23">
        <v>1</v>
      </c>
      <c r="E571" s="32">
        <v>11700</v>
      </c>
      <c r="F571" s="32">
        <v>4928.29</v>
      </c>
      <c r="G571" s="32">
        <v>42.12</v>
      </c>
      <c r="H571" s="39">
        <v>-7</v>
      </c>
    </row>
    <row r="572" spans="2:8" x14ac:dyDescent="0.2">
      <c r="B572" t="s">
        <v>6934</v>
      </c>
      <c r="C572" t="s">
        <v>6935</v>
      </c>
      <c r="D572" s="23">
        <v>1</v>
      </c>
      <c r="E572" s="32">
        <v>69990.52</v>
      </c>
      <c r="F572" s="32">
        <v>0</v>
      </c>
      <c r="G572" s="32">
        <v>0</v>
      </c>
      <c r="H572" s="39">
        <v>4</v>
      </c>
    </row>
    <row r="573" spans="2:8" x14ac:dyDescent="0.2">
      <c r="B573" t="s">
        <v>1964</v>
      </c>
      <c r="C573" t="s">
        <v>1968</v>
      </c>
      <c r="D573" s="23">
        <v>1</v>
      </c>
      <c r="E573" s="32">
        <v>3516.4</v>
      </c>
      <c r="F573" s="32">
        <v>0</v>
      </c>
      <c r="G573" s="32">
        <v>0</v>
      </c>
      <c r="H573" s="39">
        <v>4</v>
      </c>
    </row>
    <row r="574" spans="2:8" x14ac:dyDescent="0.2">
      <c r="B574" t="s">
        <v>5358</v>
      </c>
      <c r="C574" t="s">
        <v>5359</v>
      </c>
      <c r="D574" s="23">
        <v>1</v>
      </c>
      <c r="E574" s="32">
        <v>5000</v>
      </c>
      <c r="F574" s="32">
        <v>0</v>
      </c>
      <c r="G574" s="32">
        <v>0</v>
      </c>
      <c r="H574" s="39">
        <v>4</v>
      </c>
    </row>
    <row r="575" spans="2:8" x14ac:dyDescent="0.2">
      <c r="B575" t="s">
        <v>6938</v>
      </c>
      <c r="C575" t="s">
        <v>6942</v>
      </c>
      <c r="D575" s="23">
        <v>1</v>
      </c>
      <c r="E575" s="32">
        <v>4867.5</v>
      </c>
      <c r="F575" s="32">
        <v>0</v>
      </c>
      <c r="G575" s="32">
        <v>0</v>
      </c>
      <c r="H575" s="39">
        <v>4</v>
      </c>
    </row>
    <row r="576" spans="2:8" x14ac:dyDescent="0.2">
      <c r="B576" t="s">
        <v>8529</v>
      </c>
      <c r="C576" t="s">
        <v>8083</v>
      </c>
      <c r="D576" s="23">
        <v>1</v>
      </c>
      <c r="E576" s="32">
        <v>1195547.8600000001</v>
      </c>
      <c r="F576" s="32">
        <v>322842.39</v>
      </c>
      <c r="G576" s="32">
        <v>27</v>
      </c>
      <c r="H576" s="39">
        <v>7</v>
      </c>
    </row>
    <row r="577" spans="2:8" x14ac:dyDescent="0.2">
      <c r="B577" t="s">
        <v>1788</v>
      </c>
      <c r="C577" t="s">
        <v>1792</v>
      </c>
      <c r="D577" s="23">
        <v>1</v>
      </c>
      <c r="E577" s="32">
        <v>1858725.35</v>
      </c>
      <c r="F577" s="32">
        <v>1346988.52</v>
      </c>
      <c r="G577" s="32">
        <v>48.69</v>
      </c>
      <c r="H577" s="39">
        <v>4</v>
      </c>
    </row>
    <row r="578" spans="2:8" x14ac:dyDescent="0.2">
      <c r="B578" t="s">
        <v>6943</v>
      </c>
      <c r="C578" t="s">
        <v>6944</v>
      </c>
      <c r="D578" s="23">
        <v>1</v>
      </c>
      <c r="E578" s="32">
        <v>15302.24</v>
      </c>
      <c r="F578" s="32">
        <v>6959.16</v>
      </c>
      <c r="G578" s="32">
        <v>45.87</v>
      </c>
      <c r="H578" s="39">
        <v>4</v>
      </c>
    </row>
    <row r="579" spans="2:8" x14ac:dyDescent="0.2">
      <c r="B579" t="s">
        <v>6946</v>
      </c>
      <c r="C579" t="s">
        <v>6947</v>
      </c>
      <c r="D579" s="23">
        <v>1</v>
      </c>
      <c r="E579" s="32">
        <v>4856.3100000000004</v>
      </c>
      <c r="F579" s="32">
        <v>0</v>
      </c>
      <c r="G579" s="32">
        <v>0</v>
      </c>
      <c r="H579" s="39">
        <v>4</v>
      </c>
    </row>
    <row r="580" spans="2:8" x14ac:dyDescent="0.2">
      <c r="B580" t="s">
        <v>5360</v>
      </c>
      <c r="C580" t="s">
        <v>5361</v>
      </c>
      <c r="D580" s="23">
        <v>1</v>
      </c>
      <c r="E580" s="32">
        <v>2537</v>
      </c>
      <c r="F580" s="32">
        <v>0</v>
      </c>
      <c r="G580" s="32">
        <v>0</v>
      </c>
      <c r="H580" s="39">
        <v>4</v>
      </c>
    </row>
    <row r="581" spans="2:8" x14ac:dyDescent="0.2">
      <c r="B581" t="s">
        <v>6948</v>
      </c>
      <c r="C581" t="s">
        <v>6949</v>
      </c>
      <c r="D581" s="23">
        <v>1</v>
      </c>
      <c r="E581" s="32">
        <v>47200</v>
      </c>
      <c r="F581" s="32">
        <v>0</v>
      </c>
      <c r="G581" s="32">
        <v>0</v>
      </c>
      <c r="H581" s="39">
        <v>4</v>
      </c>
    </row>
    <row r="582" spans="2:8" x14ac:dyDescent="0.2">
      <c r="B582" t="s">
        <v>6950</v>
      </c>
      <c r="C582" t="s">
        <v>6954</v>
      </c>
      <c r="D582" s="23">
        <v>1</v>
      </c>
      <c r="E582" s="32">
        <v>955.8</v>
      </c>
      <c r="F582" s="32">
        <v>0</v>
      </c>
      <c r="G582" s="32">
        <v>0</v>
      </c>
      <c r="H582" s="39">
        <v>4</v>
      </c>
    </row>
    <row r="583" spans="2:8" x14ac:dyDescent="0.2">
      <c r="B583" t="s">
        <v>1971</v>
      </c>
      <c r="C583" t="s">
        <v>1972</v>
      </c>
      <c r="D583" s="23">
        <v>1</v>
      </c>
      <c r="E583" s="32">
        <v>227.74</v>
      </c>
      <c r="F583" s="32">
        <v>0</v>
      </c>
      <c r="G583" s="32">
        <v>0</v>
      </c>
      <c r="H583" s="39">
        <v>4</v>
      </c>
    </row>
    <row r="584" spans="2:8" x14ac:dyDescent="0.2">
      <c r="B584" t="s">
        <v>8540</v>
      </c>
      <c r="C584" t="s">
        <v>8544</v>
      </c>
      <c r="D584" s="23">
        <v>1</v>
      </c>
      <c r="E584" s="32">
        <v>2017.8</v>
      </c>
      <c r="F584" s="32">
        <v>0</v>
      </c>
      <c r="G584" s="32">
        <v>0</v>
      </c>
      <c r="H584" s="39">
        <v>4</v>
      </c>
    </row>
    <row r="585" spans="2:8" x14ac:dyDescent="0.2">
      <c r="B585" t="s">
        <v>5371</v>
      </c>
      <c r="C585" t="s">
        <v>5375</v>
      </c>
      <c r="D585" s="23">
        <v>1</v>
      </c>
      <c r="E585" s="32">
        <v>50209</v>
      </c>
      <c r="F585" s="32">
        <v>3754.76</v>
      </c>
      <c r="G585" s="32">
        <v>7.48</v>
      </c>
      <c r="H585" s="39">
        <v>-2</v>
      </c>
    </row>
    <row r="586" spans="2:8" x14ac:dyDescent="0.2">
      <c r="B586" t="s">
        <v>5389</v>
      </c>
      <c r="C586" t="s">
        <v>5390</v>
      </c>
      <c r="D586" s="23">
        <v>1</v>
      </c>
      <c r="E586" s="32">
        <v>2527.4499999999998</v>
      </c>
      <c r="F586" s="32">
        <v>0</v>
      </c>
      <c r="G586" s="32">
        <v>0</v>
      </c>
      <c r="H586" s="39">
        <v>4</v>
      </c>
    </row>
    <row r="587" spans="2:8" x14ac:dyDescent="0.2">
      <c r="B587" t="s">
        <v>1976</v>
      </c>
      <c r="C587" t="s">
        <v>1977</v>
      </c>
      <c r="D587" s="23">
        <v>1</v>
      </c>
      <c r="E587" s="32">
        <v>580.55999999999995</v>
      </c>
      <c r="F587" s="32">
        <v>0</v>
      </c>
      <c r="G587" s="32">
        <v>0</v>
      </c>
      <c r="H587" s="39">
        <v>4</v>
      </c>
    </row>
    <row r="588" spans="2:8" x14ac:dyDescent="0.2">
      <c r="B588" t="s">
        <v>5391</v>
      </c>
      <c r="C588" t="s">
        <v>5394</v>
      </c>
      <c r="D588" s="23">
        <v>1</v>
      </c>
      <c r="E588" s="32">
        <v>20837.86</v>
      </c>
      <c r="F588" s="32">
        <v>0</v>
      </c>
      <c r="G588" s="32">
        <v>0</v>
      </c>
      <c r="H588" s="39">
        <v>-6</v>
      </c>
    </row>
    <row r="589" spans="2:8" x14ac:dyDescent="0.2">
      <c r="B589" t="s">
        <v>5395</v>
      </c>
      <c r="C589" t="s">
        <v>5399</v>
      </c>
      <c r="D589" s="23">
        <v>1</v>
      </c>
      <c r="E589" s="32">
        <v>2478</v>
      </c>
      <c r="F589" s="32">
        <v>0</v>
      </c>
      <c r="G589" s="32">
        <v>0</v>
      </c>
      <c r="H589" s="39">
        <v>4</v>
      </c>
    </row>
    <row r="590" spans="2:8" x14ac:dyDescent="0.2">
      <c r="B590" t="s">
        <v>6975</v>
      </c>
      <c r="C590" t="s">
        <v>6976</v>
      </c>
      <c r="D590" s="23">
        <v>1</v>
      </c>
      <c r="E590" s="32">
        <v>955.8</v>
      </c>
      <c r="F590" s="32">
        <v>0</v>
      </c>
      <c r="G590" s="32">
        <v>0</v>
      </c>
      <c r="H590" s="39">
        <v>4</v>
      </c>
    </row>
    <row r="591" spans="2:8" x14ac:dyDescent="0.2">
      <c r="B591" t="s">
        <v>6977</v>
      </c>
      <c r="C591" t="s">
        <v>6978</v>
      </c>
      <c r="D591" s="23">
        <v>1</v>
      </c>
      <c r="E591" s="32">
        <v>254.88</v>
      </c>
      <c r="F591" s="32">
        <v>0</v>
      </c>
      <c r="G591" s="32">
        <v>0</v>
      </c>
      <c r="H591" s="39">
        <v>4</v>
      </c>
    </row>
    <row r="592" spans="2:8" x14ac:dyDescent="0.2">
      <c r="B592" t="s">
        <v>5418</v>
      </c>
      <c r="C592" t="s">
        <v>5419</v>
      </c>
      <c r="D592" s="23">
        <v>1</v>
      </c>
      <c r="E592" s="32">
        <v>2907.52</v>
      </c>
      <c r="F592" s="32">
        <v>0</v>
      </c>
      <c r="G592" s="32">
        <v>0</v>
      </c>
      <c r="H592" s="39">
        <v>4</v>
      </c>
    </row>
    <row r="593" spans="2:8" x14ac:dyDescent="0.2">
      <c r="B593" t="s">
        <v>7553</v>
      </c>
      <c r="C593" t="s">
        <v>7556</v>
      </c>
      <c r="D593" s="23">
        <v>1</v>
      </c>
      <c r="E593" s="32">
        <v>0</v>
      </c>
      <c r="F593" s="32">
        <v>0</v>
      </c>
      <c r="G593" s="32">
        <v>0</v>
      </c>
      <c r="H593" s="39">
        <v>4</v>
      </c>
    </row>
    <row r="594" spans="2:8" x14ac:dyDescent="0.2">
      <c r="B594" t="s">
        <v>1982</v>
      </c>
      <c r="C594" t="s">
        <v>1983</v>
      </c>
      <c r="D594" s="23">
        <v>1</v>
      </c>
      <c r="E594" s="32">
        <v>792.96</v>
      </c>
      <c r="F594" s="32">
        <v>0</v>
      </c>
      <c r="G594" s="32">
        <v>0</v>
      </c>
      <c r="H594" s="39">
        <v>4</v>
      </c>
    </row>
    <row r="595" spans="2:8" x14ac:dyDescent="0.2">
      <c r="B595" t="s">
        <v>8569</v>
      </c>
      <c r="C595" t="s">
        <v>801</v>
      </c>
      <c r="D595" s="23">
        <v>1</v>
      </c>
      <c r="E595" s="32">
        <v>1776689.21</v>
      </c>
      <c r="F595" s="32">
        <v>131680.44</v>
      </c>
      <c r="G595" s="32">
        <v>7.41</v>
      </c>
      <c r="H595" s="39">
        <v>0</v>
      </c>
    </row>
    <row r="596" spans="2:8" x14ac:dyDescent="0.2">
      <c r="B596" t="s">
        <v>5420</v>
      </c>
      <c r="C596" t="s">
        <v>5421</v>
      </c>
      <c r="D596" s="23">
        <v>1</v>
      </c>
      <c r="E596" s="32">
        <v>10072.48</v>
      </c>
      <c r="F596" s="32">
        <v>3267.81</v>
      </c>
      <c r="G596" s="32">
        <v>30.64</v>
      </c>
      <c r="H596" s="39">
        <v>4</v>
      </c>
    </row>
    <row r="597" spans="2:8" x14ac:dyDescent="0.2">
      <c r="B597" t="s">
        <v>6979</v>
      </c>
      <c r="C597" t="s">
        <v>6980</v>
      </c>
      <c r="D597" s="23">
        <v>1</v>
      </c>
      <c r="E597" s="32">
        <v>33802.400000000001</v>
      </c>
      <c r="F597" s="32">
        <v>13565.88</v>
      </c>
      <c r="G597" s="32">
        <v>40.479999999999997</v>
      </c>
      <c r="H597" s="39">
        <v>4</v>
      </c>
    </row>
    <row r="598" spans="2:8" x14ac:dyDescent="0.2">
      <c r="B598" t="s">
        <v>1989</v>
      </c>
      <c r="C598" t="s">
        <v>1993</v>
      </c>
      <c r="D598" s="23">
        <v>1</v>
      </c>
      <c r="E598" s="32">
        <v>2527.4499999999998</v>
      </c>
      <c r="F598" s="32">
        <v>0</v>
      </c>
      <c r="G598" s="32">
        <v>0</v>
      </c>
      <c r="H598" s="39">
        <v>4</v>
      </c>
    </row>
    <row r="599" spans="2:8" x14ac:dyDescent="0.2">
      <c r="B599" t="s">
        <v>5423</v>
      </c>
      <c r="C599" t="s">
        <v>5427</v>
      </c>
      <c r="D599" s="23">
        <v>1</v>
      </c>
      <c r="E599" s="32">
        <v>504.21</v>
      </c>
      <c r="F599" s="32">
        <v>0</v>
      </c>
      <c r="G599" s="32">
        <v>0</v>
      </c>
      <c r="H599" s="39">
        <v>4</v>
      </c>
    </row>
    <row r="600" spans="2:8" x14ac:dyDescent="0.2">
      <c r="B600" t="s">
        <v>6993</v>
      </c>
      <c r="C600" t="s">
        <v>6997</v>
      </c>
      <c r="D600" s="23">
        <v>1</v>
      </c>
      <c r="E600" s="32">
        <v>46895.78</v>
      </c>
      <c r="F600" s="32">
        <v>18390.5</v>
      </c>
      <c r="G600" s="32">
        <v>39.729999999999997</v>
      </c>
      <c r="H600" s="39">
        <v>-7</v>
      </c>
    </row>
    <row r="601" spans="2:8" x14ac:dyDescent="0.2">
      <c r="B601" t="s">
        <v>5430</v>
      </c>
      <c r="C601" t="s">
        <v>5431</v>
      </c>
      <c r="D601" s="23">
        <v>1</v>
      </c>
      <c r="E601" s="32">
        <v>2117.6999999999998</v>
      </c>
      <c r="F601" s="32">
        <v>0</v>
      </c>
      <c r="G601" s="32">
        <v>0</v>
      </c>
      <c r="H601" s="39">
        <v>4</v>
      </c>
    </row>
    <row r="602" spans="2:8" x14ac:dyDescent="0.2">
      <c r="B602" t="s">
        <v>5432</v>
      </c>
      <c r="C602" t="s">
        <v>5433</v>
      </c>
      <c r="D602" s="23">
        <v>1</v>
      </c>
      <c r="E602" s="32">
        <v>118</v>
      </c>
      <c r="F602" s="32">
        <v>0</v>
      </c>
      <c r="G602" s="32">
        <v>0</v>
      </c>
      <c r="H602" s="39">
        <v>4</v>
      </c>
    </row>
    <row r="603" spans="2:8" x14ac:dyDescent="0.2">
      <c r="B603" t="s">
        <v>7004</v>
      </c>
      <c r="C603" t="s">
        <v>7005</v>
      </c>
      <c r="D603" s="23">
        <v>1</v>
      </c>
      <c r="E603" s="32">
        <v>118</v>
      </c>
      <c r="F603" s="32">
        <v>0</v>
      </c>
      <c r="G603" s="32">
        <v>0</v>
      </c>
      <c r="H603" s="39">
        <v>4</v>
      </c>
    </row>
    <row r="604" spans="2:8" x14ac:dyDescent="0.2">
      <c r="B604" t="s">
        <v>7010</v>
      </c>
      <c r="C604" t="s">
        <v>7014</v>
      </c>
      <c r="D604" s="23">
        <v>1</v>
      </c>
      <c r="E604" s="32">
        <v>5900</v>
      </c>
      <c r="F604" s="32">
        <v>0</v>
      </c>
      <c r="G604" s="32">
        <v>0</v>
      </c>
      <c r="H604" s="39">
        <v>4</v>
      </c>
    </row>
    <row r="605" spans="2:8" x14ac:dyDescent="0.2">
      <c r="B605" t="s">
        <v>8582</v>
      </c>
      <c r="C605" t="s">
        <v>8586</v>
      </c>
      <c r="D605" s="23">
        <v>1</v>
      </c>
      <c r="E605" s="32">
        <v>77091.570000000007</v>
      </c>
      <c r="F605" s="32">
        <v>24926.34</v>
      </c>
      <c r="G605" s="32">
        <v>32.33</v>
      </c>
      <c r="H605" s="39">
        <v>-2</v>
      </c>
    </row>
    <row r="606" spans="2:8" x14ac:dyDescent="0.2">
      <c r="B606" t="s">
        <v>2005</v>
      </c>
      <c r="C606" t="s">
        <v>2006</v>
      </c>
      <c r="D606" s="23">
        <v>1</v>
      </c>
      <c r="E606" s="32">
        <v>407.1</v>
      </c>
      <c r="F606" s="32">
        <v>0</v>
      </c>
      <c r="G606" s="32">
        <v>0</v>
      </c>
      <c r="H606" s="39">
        <v>4</v>
      </c>
    </row>
    <row r="607" spans="2:8" x14ac:dyDescent="0.2">
      <c r="B607" t="s">
        <v>5455</v>
      </c>
      <c r="C607" t="s">
        <v>5456</v>
      </c>
      <c r="D607" s="23">
        <v>1</v>
      </c>
      <c r="E607" s="32">
        <v>7929.6</v>
      </c>
      <c r="F607" s="32">
        <v>0</v>
      </c>
      <c r="G607" s="32">
        <v>0</v>
      </c>
      <c r="H607" s="39">
        <v>4</v>
      </c>
    </row>
    <row r="608" spans="2:8" x14ac:dyDescent="0.2">
      <c r="B608" t="s">
        <v>5458</v>
      </c>
      <c r="C608" t="s">
        <v>5459</v>
      </c>
      <c r="D608" s="23">
        <v>1</v>
      </c>
      <c r="E608" s="32">
        <v>3451.5</v>
      </c>
      <c r="F608" s="32">
        <v>0</v>
      </c>
      <c r="G608" s="32">
        <v>0</v>
      </c>
      <c r="H608" s="39">
        <v>4</v>
      </c>
    </row>
    <row r="609" spans="2:8" x14ac:dyDescent="0.2">
      <c r="B609" t="s">
        <v>5460</v>
      </c>
      <c r="C609" t="s">
        <v>5461</v>
      </c>
      <c r="D609" s="23">
        <v>1</v>
      </c>
      <c r="E609" s="32">
        <v>54280</v>
      </c>
      <c r="F609" s="32">
        <v>0</v>
      </c>
      <c r="G609" s="32">
        <v>0</v>
      </c>
      <c r="H609" s="39">
        <v>15</v>
      </c>
    </row>
    <row r="610" spans="2:8" x14ac:dyDescent="0.2">
      <c r="B610" t="s">
        <v>5462</v>
      </c>
      <c r="C610" t="s">
        <v>5466</v>
      </c>
      <c r="D610" s="23">
        <v>1</v>
      </c>
      <c r="E610" s="32">
        <v>48380</v>
      </c>
      <c r="F610" s="32">
        <v>2878.5</v>
      </c>
      <c r="G610" s="32">
        <v>5.95</v>
      </c>
      <c r="H610" s="39">
        <v>12</v>
      </c>
    </row>
    <row r="611" spans="2:8" x14ac:dyDescent="0.2">
      <c r="B611" t="s">
        <v>8621</v>
      </c>
      <c r="C611" t="s">
        <v>801</v>
      </c>
      <c r="D611" s="23">
        <v>1</v>
      </c>
      <c r="E611" s="32">
        <v>802280</v>
      </c>
      <c r="F611" s="32">
        <v>41764.25</v>
      </c>
      <c r="G611" s="32">
        <v>5.21</v>
      </c>
      <c r="H611" s="39">
        <v>5</v>
      </c>
    </row>
    <row r="612" spans="2:8" x14ac:dyDescent="0.2">
      <c r="B612" t="s">
        <v>8625</v>
      </c>
      <c r="C612" t="s">
        <v>801</v>
      </c>
      <c r="D612" s="23">
        <v>1</v>
      </c>
      <c r="E612" s="32">
        <v>1002357.88</v>
      </c>
      <c r="F612" s="32">
        <v>241276.71</v>
      </c>
      <c r="G612" s="32">
        <v>24.07</v>
      </c>
      <c r="H612" s="39">
        <v>4</v>
      </c>
    </row>
    <row r="613" spans="2:8" x14ac:dyDescent="0.2">
      <c r="B613" t="s">
        <v>7030</v>
      </c>
      <c r="C613" t="s">
        <v>7031</v>
      </c>
      <c r="D613" s="23">
        <v>1</v>
      </c>
      <c r="E613" s="32">
        <v>5704.84</v>
      </c>
      <c r="F613" s="32">
        <v>0</v>
      </c>
      <c r="G613" s="32">
        <v>0</v>
      </c>
      <c r="H613" s="39">
        <v>4</v>
      </c>
    </row>
    <row r="614" spans="2:8" x14ac:dyDescent="0.2">
      <c r="B614" t="s">
        <v>5472</v>
      </c>
      <c r="C614" t="s">
        <v>5476</v>
      </c>
      <c r="D614" s="23">
        <v>1</v>
      </c>
      <c r="E614" s="32">
        <v>4602</v>
      </c>
      <c r="F614" s="32">
        <v>0</v>
      </c>
      <c r="G614" s="32">
        <v>0</v>
      </c>
      <c r="H614" s="39">
        <v>4</v>
      </c>
    </row>
    <row r="615" spans="2:8" x14ac:dyDescent="0.2">
      <c r="B615" t="s">
        <v>5477</v>
      </c>
      <c r="C615" t="s">
        <v>5478</v>
      </c>
      <c r="D615" s="23">
        <v>1</v>
      </c>
      <c r="E615" s="32">
        <v>735.14</v>
      </c>
      <c r="F615" s="32">
        <v>0</v>
      </c>
      <c r="G615" s="32">
        <v>0</v>
      </c>
      <c r="H615" s="39">
        <v>4</v>
      </c>
    </row>
    <row r="616" spans="2:8" x14ac:dyDescent="0.2">
      <c r="B616" t="s">
        <v>2014</v>
      </c>
      <c r="C616" t="s">
        <v>2018</v>
      </c>
      <c r="D616" s="23">
        <v>1</v>
      </c>
      <c r="E616" s="32">
        <v>607.70000000000005</v>
      </c>
      <c r="F616" s="32">
        <v>0</v>
      </c>
      <c r="G616" s="32">
        <v>0</v>
      </c>
      <c r="H616" s="39">
        <v>4</v>
      </c>
    </row>
    <row r="617" spans="2:8" x14ac:dyDescent="0.2">
      <c r="B617" t="s">
        <v>7037</v>
      </c>
      <c r="D617" s="23">
        <v>1</v>
      </c>
      <c r="E617" s="32">
        <v>10085.459999999999</v>
      </c>
      <c r="F617" s="32">
        <v>0</v>
      </c>
      <c r="G617" s="32">
        <v>0</v>
      </c>
      <c r="H617" s="39">
        <v>4</v>
      </c>
    </row>
    <row r="618" spans="2:8" x14ac:dyDescent="0.2">
      <c r="B618" t="s">
        <v>8629</v>
      </c>
      <c r="C618" t="s">
        <v>801</v>
      </c>
      <c r="D618" s="23">
        <v>1</v>
      </c>
      <c r="E618" s="32">
        <v>3163728.39</v>
      </c>
      <c r="F618" s="32">
        <v>1033964.24</v>
      </c>
      <c r="G618" s="32">
        <v>32.68</v>
      </c>
      <c r="H618" s="39">
        <v>4</v>
      </c>
    </row>
    <row r="619" spans="2:8" x14ac:dyDescent="0.2">
      <c r="B619" t="s">
        <v>2019</v>
      </c>
      <c r="C619" t="s">
        <v>2023</v>
      </c>
      <c r="D619" s="23">
        <v>1</v>
      </c>
      <c r="E619" s="32">
        <v>1227.2</v>
      </c>
      <c r="F619" s="32">
        <v>0</v>
      </c>
      <c r="G619" s="32">
        <v>0</v>
      </c>
      <c r="H619" s="39">
        <v>4</v>
      </c>
    </row>
    <row r="620" spans="2:8" x14ac:dyDescent="0.2">
      <c r="B620" t="s">
        <v>7042</v>
      </c>
      <c r="C620" t="s">
        <v>7043</v>
      </c>
      <c r="D620" s="23">
        <v>1</v>
      </c>
      <c r="E620" s="32">
        <v>332.83</v>
      </c>
      <c r="F620" s="32">
        <v>0</v>
      </c>
      <c r="G620" s="32">
        <v>0</v>
      </c>
      <c r="H620" s="39">
        <v>4</v>
      </c>
    </row>
    <row r="621" spans="2:8" x14ac:dyDescent="0.2">
      <c r="B621" t="s">
        <v>7044</v>
      </c>
      <c r="C621" t="s">
        <v>7048</v>
      </c>
      <c r="D621" s="23">
        <v>1</v>
      </c>
      <c r="E621" s="32">
        <v>4414.1000000000004</v>
      </c>
      <c r="F621" s="32">
        <v>0</v>
      </c>
      <c r="G621" s="32">
        <v>0</v>
      </c>
      <c r="H621" s="39">
        <v>4</v>
      </c>
    </row>
    <row r="622" spans="2:8" x14ac:dyDescent="0.2">
      <c r="B622" t="s">
        <v>7049</v>
      </c>
      <c r="C622" t="s">
        <v>7050</v>
      </c>
      <c r="D622" s="23">
        <v>1</v>
      </c>
      <c r="E622" s="32">
        <v>4414.1000000000004</v>
      </c>
      <c r="F622" s="32">
        <v>0</v>
      </c>
      <c r="G622" s="32">
        <v>0</v>
      </c>
      <c r="H622" s="39">
        <v>4</v>
      </c>
    </row>
    <row r="623" spans="2:8" x14ac:dyDescent="0.2">
      <c r="B623" t="s">
        <v>7051</v>
      </c>
      <c r="C623" t="s">
        <v>7052</v>
      </c>
      <c r="D623" s="23">
        <v>1</v>
      </c>
      <c r="E623" s="32">
        <v>3328.67</v>
      </c>
      <c r="F623" s="32">
        <v>0</v>
      </c>
      <c r="G623" s="32">
        <v>0</v>
      </c>
      <c r="H623" s="39">
        <v>4</v>
      </c>
    </row>
    <row r="624" spans="2:8" x14ac:dyDescent="0.2">
      <c r="B624" t="s">
        <v>8631</v>
      </c>
      <c r="C624" t="s">
        <v>8632</v>
      </c>
      <c r="D624" s="23">
        <v>1</v>
      </c>
      <c r="E624" s="32">
        <v>499.14</v>
      </c>
      <c r="F624" s="32">
        <v>0</v>
      </c>
      <c r="G624" s="32">
        <v>0</v>
      </c>
      <c r="H624" s="39">
        <v>4</v>
      </c>
    </row>
    <row r="625" spans="2:8" x14ac:dyDescent="0.2">
      <c r="B625" t="s">
        <v>5483</v>
      </c>
      <c r="C625" t="s">
        <v>5484</v>
      </c>
      <c r="D625" s="23">
        <v>1</v>
      </c>
      <c r="E625" s="32">
        <v>944</v>
      </c>
      <c r="F625" s="32">
        <v>0</v>
      </c>
      <c r="G625" s="32">
        <v>0</v>
      </c>
      <c r="H625" s="39">
        <v>4</v>
      </c>
    </row>
    <row r="626" spans="2:8" x14ac:dyDescent="0.2">
      <c r="B626" t="s">
        <v>2029</v>
      </c>
      <c r="C626" t="s">
        <v>2033</v>
      </c>
      <c r="D626" s="23">
        <v>1</v>
      </c>
      <c r="E626" s="32">
        <v>7670</v>
      </c>
      <c r="F626" s="32">
        <v>0</v>
      </c>
      <c r="G626" s="32">
        <v>0</v>
      </c>
      <c r="H626" s="39">
        <v>4</v>
      </c>
    </row>
    <row r="627" spans="2:8" x14ac:dyDescent="0.2">
      <c r="B627" t="s">
        <v>8633</v>
      </c>
      <c r="C627" t="s">
        <v>8634</v>
      </c>
      <c r="D627" s="23">
        <v>1</v>
      </c>
      <c r="E627" s="32">
        <v>1909.24</v>
      </c>
      <c r="F627" s="32">
        <v>0</v>
      </c>
      <c r="G627" s="32">
        <v>0</v>
      </c>
      <c r="H627" s="39">
        <v>4</v>
      </c>
    </row>
    <row r="628" spans="2:8" x14ac:dyDescent="0.2">
      <c r="B628" t="s">
        <v>5485</v>
      </c>
      <c r="C628" t="s">
        <v>5489</v>
      </c>
      <c r="D628" s="23">
        <v>1</v>
      </c>
      <c r="E628" s="32">
        <v>12095</v>
      </c>
      <c r="F628" s="32">
        <v>1199.25</v>
      </c>
      <c r="G628" s="32">
        <v>9.92</v>
      </c>
      <c r="H628" s="39">
        <v>4</v>
      </c>
    </row>
    <row r="629" spans="2:8" x14ac:dyDescent="0.2">
      <c r="B629" t="s">
        <v>2034</v>
      </c>
      <c r="C629" t="s">
        <v>2038</v>
      </c>
      <c r="D629" s="23">
        <v>1</v>
      </c>
      <c r="E629" s="32">
        <v>5029.16</v>
      </c>
      <c r="F629" s="32">
        <v>0</v>
      </c>
      <c r="G629" s="32">
        <v>0</v>
      </c>
      <c r="H629" s="39">
        <v>4</v>
      </c>
    </row>
    <row r="630" spans="2:8" x14ac:dyDescent="0.2">
      <c r="B630" t="s">
        <v>8635</v>
      </c>
      <c r="C630" t="s">
        <v>801</v>
      </c>
      <c r="D630" s="23">
        <v>1</v>
      </c>
      <c r="E630" s="32">
        <v>1587640</v>
      </c>
      <c r="F630" s="32">
        <v>613174.56000000006</v>
      </c>
      <c r="G630" s="32">
        <v>38.619999999999997</v>
      </c>
      <c r="H630" s="39">
        <v>5</v>
      </c>
    </row>
    <row r="631" spans="2:8" x14ac:dyDescent="0.2">
      <c r="B631" t="s">
        <v>8639</v>
      </c>
      <c r="C631" t="s">
        <v>801</v>
      </c>
      <c r="D631" s="23">
        <v>1</v>
      </c>
      <c r="E631" s="32">
        <v>756560</v>
      </c>
      <c r="F631" s="32">
        <v>43182.81</v>
      </c>
      <c r="G631" s="32">
        <v>5.71</v>
      </c>
      <c r="H631" s="39">
        <v>7</v>
      </c>
    </row>
    <row r="632" spans="2:8" x14ac:dyDescent="0.2">
      <c r="B632" t="s">
        <v>5491</v>
      </c>
      <c r="C632" t="s">
        <v>5492</v>
      </c>
      <c r="D632" s="23">
        <v>1</v>
      </c>
      <c r="E632" s="32">
        <v>12060</v>
      </c>
      <c r="F632" s="32">
        <v>0</v>
      </c>
      <c r="G632" s="32">
        <v>0</v>
      </c>
      <c r="H632" s="39">
        <v>4</v>
      </c>
    </row>
    <row r="633" spans="2:8" x14ac:dyDescent="0.2">
      <c r="B633" t="s">
        <v>5499</v>
      </c>
      <c r="C633" t="s">
        <v>5503</v>
      </c>
      <c r="D633" s="23">
        <v>1</v>
      </c>
      <c r="E633" s="32">
        <v>100854.6</v>
      </c>
      <c r="F633" s="32">
        <v>24900</v>
      </c>
      <c r="G633" s="32">
        <v>24.69</v>
      </c>
      <c r="H633" s="39">
        <v>-2</v>
      </c>
    </row>
    <row r="634" spans="2:8" x14ac:dyDescent="0.2">
      <c r="B634" t="s">
        <v>8643</v>
      </c>
      <c r="C634" t="s">
        <v>8647</v>
      </c>
      <c r="D634" s="23">
        <v>1</v>
      </c>
      <c r="E634" s="32">
        <v>160246.17000000001</v>
      </c>
      <c r="F634" s="32">
        <v>48340.44</v>
      </c>
      <c r="G634" s="32">
        <v>30.17</v>
      </c>
      <c r="H634" s="39">
        <v>-2</v>
      </c>
    </row>
    <row r="635" spans="2:8" x14ac:dyDescent="0.2">
      <c r="B635" t="s">
        <v>7053</v>
      </c>
      <c r="C635" t="s">
        <v>7054</v>
      </c>
      <c r="D635" s="23">
        <v>1</v>
      </c>
      <c r="E635" s="32">
        <v>282.49</v>
      </c>
      <c r="F635" s="32">
        <v>0</v>
      </c>
      <c r="G635" s="32">
        <v>0</v>
      </c>
      <c r="H635" s="39">
        <v>4</v>
      </c>
    </row>
    <row r="636" spans="2:8" x14ac:dyDescent="0.2">
      <c r="B636" t="s">
        <v>2041</v>
      </c>
      <c r="C636" t="s">
        <v>2042</v>
      </c>
      <c r="D636" s="23">
        <v>1</v>
      </c>
      <c r="E636" s="32">
        <v>50000</v>
      </c>
      <c r="F636" s="32">
        <v>0</v>
      </c>
      <c r="G636" s="32">
        <v>0</v>
      </c>
      <c r="H636" s="39">
        <v>-12</v>
      </c>
    </row>
    <row r="637" spans="2:8" x14ac:dyDescent="0.2">
      <c r="B637" t="s">
        <v>2044</v>
      </c>
      <c r="C637" t="s">
        <v>2048</v>
      </c>
      <c r="D637" s="23">
        <v>1</v>
      </c>
      <c r="E637" s="32">
        <v>6094.18</v>
      </c>
      <c r="F637" s="32">
        <v>0</v>
      </c>
      <c r="G637" s="32">
        <v>0</v>
      </c>
      <c r="H637" s="39">
        <v>4</v>
      </c>
    </row>
    <row r="638" spans="2:8" x14ac:dyDescent="0.2">
      <c r="B638" t="s">
        <v>8659</v>
      </c>
      <c r="D638" s="23">
        <v>1</v>
      </c>
      <c r="E638" s="32">
        <v>117000</v>
      </c>
      <c r="F638" s="32">
        <v>0</v>
      </c>
      <c r="G638" s="32">
        <v>0</v>
      </c>
      <c r="H638" s="39">
        <v>-1</v>
      </c>
    </row>
    <row r="639" spans="2:8" x14ac:dyDescent="0.2">
      <c r="B639" t="s">
        <v>2049</v>
      </c>
      <c r="C639" t="s">
        <v>2053</v>
      </c>
      <c r="D639" s="23">
        <v>1</v>
      </c>
      <c r="E639" s="32">
        <v>5040.96</v>
      </c>
      <c r="F639" s="32">
        <v>0</v>
      </c>
      <c r="G639" s="32">
        <v>0</v>
      </c>
      <c r="H639" s="39">
        <v>4</v>
      </c>
    </row>
    <row r="640" spans="2:8" x14ac:dyDescent="0.2">
      <c r="B640" t="s">
        <v>5507</v>
      </c>
      <c r="C640" t="s">
        <v>5508</v>
      </c>
      <c r="D640" s="23">
        <v>1</v>
      </c>
      <c r="E640" s="32">
        <v>727.12</v>
      </c>
      <c r="F640" s="32">
        <v>0</v>
      </c>
      <c r="G640" s="32">
        <v>0</v>
      </c>
      <c r="H640" s="39">
        <v>4</v>
      </c>
    </row>
    <row r="641" spans="2:8" x14ac:dyDescent="0.2">
      <c r="B641" t="s">
        <v>2054</v>
      </c>
      <c r="C641" t="s">
        <v>2055</v>
      </c>
      <c r="D641" s="23">
        <v>1</v>
      </c>
      <c r="E641" s="32">
        <v>3145</v>
      </c>
      <c r="F641" s="32">
        <v>0</v>
      </c>
      <c r="G641" s="32">
        <v>0</v>
      </c>
      <c r="H641" s="39">
        <v>4</v>
      </c>
    </row>
    <row r="642" spans="2:8" x14ac:dyDescent="0.2">
      <c r="B642" t="s">
        <v>2056</v>
      </c>
      <c r="C642" t="s">
        <v>2060</v>
      </c>
      <c r="D642" s="23">
        <v>1</v>
      </c>
      <c r="E642" s="32">
        <v>22188.27</v>
      </c>
      <c r="F642" s="32">
        <v>0</v>
      </c>
      <c r="G642" s="32">
        <v>0</v>
      </c>
      <c r="H642" s="39">
        <v>4</v>
      </c>
    </row>
    <row r="643" spans="2:8" x14ac:dyDescent="0.2">
      <c r="B643" t="s">
        <v>7055</v>
      </c>
      <c r="C643" t="s">
        <v>7059</v>
      </c>
      <c r="D643" s="23">
        <v>1</v>
      </c>
      <c r="E643" s="32">
        <v>5042.6099999999997</v>
      </c>
      <c r="F643" s="32">
        <v>299.99</v>
      </c>
      <c r="G643" s="32">
        <v>6</v>
      </c>
      <c r="H643" s="39">
        <v>4</v>
      </c>
    </row>
    <row r="644" spans="2:8" x14ac:dyDescent="0.2">
      <c r="B644" t="s">
        <v>5509</v>
      </c>
      <c r="C644" t="s">
        <v>5513</v>
      </c>
      <c r="D644" s="23">
        <v>1</v>
      </c>
      <c r="E644" s="32">
        <v>40000</v>
      </c>
      <c r="F644" s="32">
        <v>2000</v>
      </c>
      <c r="G644" s="32">
        <v>5</v>
      </c>
      <c r="H644" s="39">
        <v>4</v>
      </c>
    </row>
    <row r="645" spans="2:8" x14ac:dyDescent="0.2">
      <c r="B645" t="s">
        <v>2061</v>
      </c>
      <c r="C645" t="s">
        <v>2065</v>
      </c>
      <c r="D645" s="23">
        <v>1</v>
      </c>
      <c r="E645" s="32">
        <v>1600</v>
      </c>
      <c r="F645" s="32">
        <v>0</v>
      </c>
      <c r="G645" s="32">
        <v>0</v>
      </c>
      <c r="H645" s="39">
        <v>4</v>
      </c>
    </row>
    <row r="646" spans="2:8" x14ac:dyDescent="0.2">
      <c r="B646" t="s">
        <v>7060</v>
      </c>
      <c r="C646" t="s">
        <v>7061</v>
      </c>
      <c r="D646" s="23">
        <v>1</v>
      </c>
      <c r="E646" s="32">
        <v>3540</v>
      </c>
      <c r="F646" s="32">
        <v>0</v>
      </c>
      <c r="G646" s="32">
        <v>0</v>
      </c>
      <c r="H646" s="39">
        <v>4</v>
      </c>
    </row>
    <row r="647" spans="2:8" x14ac:dyDescent="0.2">
      <c r="B647" t="s">
        <v>5514</v>
      </c>
      <c r="C647" t="s">
        <v>5515</v>
      </c>
      <c r="D647" s="23">
        <v>1</v>
      </c>
      <c r="E647" s="32">
        <v>2336.4</v>
      </c>
      <c r="F647" s="32">
        <v>0</v>
      </c>
      <c r="G647" s="32">
        <v>0</v>
      </c>
      <c r="H647" s="39">
        <v>4</v>
      </c>
    </row>
    <row r="648" spans="2:8" x14ac:dyDescent="0.2">
      <c r="B648" t="s">
        <v>7062</v>
      </c>
      <c r="C648" t="s">
        <v>7063</v>
      </c>
      <c r="D648" s="23">
        <v>1</v>
      </c>
      <c r="E648" s="32">
        <v>307.98</v>
      </c>
      <c r="F648" s="32">
        <v>0</v>
      </c>
      <c r="G648" s="32">
        <v>0</v>
      </c>
      <c r="H648" s="39">
        <v>4</v>
      </c>
    </row>
    <row r="649" spans="2:8" x14ac:dyDescent="0.2">
      <c r="B649" t="s">
        <v>2071</v>
      </c>
      <c r="C649" t="s">
        <v>2075</v>
      </c>
      <c r="D649" s="23">
        <v>1</v>
      </c>
      <c r="E649" s="32">
        <v>261.67</v>
      </c>
      <c r="F649" s="32">
        <v>0</v>
      </c>
      <c r="G649" s="32">
        <v>0</v>
      </c>
      <c r="H649" s="39">
        <v>4</v>
      </c>
    </row>
    <row r="650" spans="2:8" x14ac:dyDescent="0.2">
      <c r="B650" t="s">
        <v>8662</v>
      </c>
      <c r="C650" t="s">
        <v>801</v>
      </c>
      <c r="D650" s="23">
        <v>1</v>
      </c>
      <c r="E650" s="32">
        <v>760704</v>
      </c>
      <c r="F650" s="32">
        <v>0</v>
      </c>
      <c r="G650" s="32">
        <v>0</v>
      </c>
      <c r="H650" s="39">
        <v>-7</v>
      </c>
    </row>
    <row r="651" spans="2:8" x14ac:dyDescent="0.2">
      <c r="B651" t="s">
        <v>5522</v>
      </c>
      <c r="C651" t="s">
        <v>5523</v>
      </c>
      <c r="D651" s="23">
        <v>1</v>
      </c>
      <c r="E651" s="32">
        <v>46972.800000000003</v>
      </c>
      <c r="F651" s="32">
        <v>3790.8</v>
      </c>
      <c r="G651" s="32">
        <v>8.11</v>
      </c>
      <c r="H651" s="39">
        <v>4</v>
      </c>
    </row>
    <row r="652" spans="2:8" x14ac:dyDescent="0.2">
      <c r="B652" t="s">
        <v>7068</v>
      </c>
      <c r="C652" t="s">
        <v>7069</v>
      </c>
      <c r="D652" s="23">
        <v>1</v>
      </c>
      <c r="E652" s="32">
        <v>9600</v>
      </c>
      <c r="F652" s="32">
        <v>0</v>
      </c>
      <c r="G652" s="32">
        <v>0</v>
      </c>
      <c r="H652" s="39">
        <v>4</v>
      </c>
    </row>
    <row r="653" spans="2:8" x14ac:dyDescent="0.2">
      <c r="B653" t="s">
        <v>2076</v>
      </c>
      <c r="C653" t="s">
        <v>2080</v>
      </c>
      <c r="D653" s="23">
        <v>1</v>
      </c>
      <c r="E653" s="32">
        <v>1416</v>
      </c>
      <c r="F653" s="32">
        <v>0</v>
      </c>
      <c r="G653" s="32">
        <v>0</v>
      </c>
      <c r="H653" s="39">
        <v>4</v>
      </c>
    </row>
    <row r="654" spans="2:8" x14ac:dyDescent="0.2">
      <c r="B654" t="s">
        <v>5524</v>
      </c>
      <c r="C654" t="s">
        <v>5527</v>
      </c>
      <c r="D654" s="23">
        <v>1</v>
      </c>
      <c r="E654" s="32">
        <v>823</v>
      </c>
      <c r="F654" s="32">
        <v>0</v>
      </c>
      <c r="G654" s="32">
        <v>0</v>
      </c>
      <c r="H654" s="39">
        <v>4</v>
      </c>
    </row>
    <row r="655" spans="2:8" x14ac:dyDescent="0.2">
      <c r="B655" t="s">
        <v>5529</v>
      </c>
      <c r="C655" t="s">
        <v>5530</v>
      </c>
      <c r="D655" s="23">
        <v>1</v>
      </c>
      <c r="E655" s="32">
        <v>4633.2</v>
      </c>
      <c r="F655" s="32">
        <v>0</v>
      </c>
      <c r="G655" s="32">
        <v>0</v>
      </c>
      <c r="H655" s="39">
        <v>4</v>
      </c>
    </row>
    <row r="656" spans="2:8" x14ac:dyDescent="0.2">
      <c r="B656" t="s">
        <v>7070</v>
      </c>
      <c r="C656" t="s">
        <v>7071</v>
      </c>
      <c r="D656" s="23">
        <v>1</v>
      </c>
      <c r="E656" s="32">
        <v>354</v>
      </c>
      <c r="F656" s="32">
        <v>0</v>
      </c>
      <c r="G656" s="32">
        <v>0</v>
      </c>
      <c r="H656" s="39">
        <v>4</v>
      </c>
    </row>
    <row r="657" spans="2:8" x14ac:dyDescent="0.2">
      <c r="B657" t="s">
        <v>5537</v>
      </c>
      <c r="C657" t="s">
        <v>5538</v>
      </c>
      <c r="D657" s="23">
        <v>1</v>
      </c>
      <c r="E657" s="32">
        <v>3068</v>
      </c>
      <c r="F657" s="32">
        <v>0</v>
      </c>
      <c r="G657" s="32">
        <v>0</v>
      </c>
      <c r="H657" s="39">
        <v>4</v>
      </c>
    </row>
    <row r="658" spans="2:8" x14ac:dyDescent="0.2">
      <c r="B658" t="s">
        <v>5539</v>
      </c>
      <c r="C658" t="s">
        <v>5540</v>
      </c>
      <c r="D658" s="23">
        <v>1</v>
      </c>
      <c r="E658" s="32">
        <v>4425</v>
      </c>
      <c r="F658" s="32">
        <v>0</v>
      </c>
      <c r="G658" s="32">
        <v>0</v>
      </c>
      <c r="H658" s="39">
        <v>4</v>
      </c>
    </row>
    <row r="659" spans="2:8" x14ac:dyDescent="0.2">
      <c r="B659" t="s">
        <v>5543</v>
      </c>
      <c r="C659" t="s">
        <v>5544</v>
      </c>
      <c r="D659" s="23">
        <v>1</v>
      </c>
      <c r="E659" s="32">
        <v>15000</v>
      </c>
      <c r="F659" s="32">
        <v>0</v>
      </c>
      <c r="G659" s="32">
        <v>0</v>
      </c>
      <c r="H659" s="39">
        <v>4</v>
      </c>
    </row>
    <row r="660" spans="2:8" x14ac:dyDescent="0.2">
      <c r="B660" t="s">
        <v>5545</v>
      </c>
      <c r="C660" t="s">
        <v>5549</v>
      </c>
      <c r="D660" s="23">
        <v>1</v>
      </c>
      <c r="E660" s="32">
        <v>15000</v>
      </c>
      <c r="F660" s="32">
        <v>0</v>
      </c>
      <c r="G660" s="32">
        <v>0</v>
      </c>
      <c r="H660" s="39">
        <v>4</v>
      </c>
    </row>
    <row r="661" spans="2:8" x14ac:dyDescent="0.2">
      <c r="B661" t="s">
        <v>5550</v>
      </c>
      <c r="C661" t="s">
        <v>5551</v>
      </c>
      <c r="D661" s="23">
        <v>1</v>
      </c>
      <c r="E661" s="32">
        <v>25000</v>
      </c>
      <c r="F661" s="32">
        <v>0</v>
      </c>
      <c r="G661" s="32">
        <v>0</v>
      </c>
      <c r="H661" s="39">
        <v>4</v>
      </c>
    </row>
    <row r="662" spans="2:8" x14ac:dyDescent="0.2">
      <c r="B662" t="s">
        <v>5557</v>
      </c>
      <c r="C662" t="s">
        <v>5558</v>
      </c>
      <c r="D662" s="23">
        <v>1</v>
      </c>
      <c r="E662" s="32">
        <v>15000</v>
      </c>
      <c r="F662" s="32">
        <v>0</v>
      </c>
      <c r="G662" s="32">
        <v>0</v>
      </c>
      <c r="H662" s="39">
        <v>4</v>
      </c>
    </row>
    <row r="663" spans="2:8" x14ac:dyDescent="0.2">
      <c r="B663" t="s">
        <v>5559</v>
      </c>
      <c r="C663" t="s">
        <v>5560</v>
      </c>
      <c r="D663" s="23">
        <v>1</v>
      </c>
      <c r="E663" s="32">
        <v>15000</v>
      </c>
      <c r="F663" s="32">
        <v>0</v>
      </c>
      <c r="G663" s="32">
        <v>0</v>
      </c>
      <c r="H663" s="39">
        <v>4</v>
      </c>
    </row>
    <row r="664" spans="2:8" x14ac:dyDescent="0.2">
      <c r="B664" t="s">
        <v>5563</v>
      </c>
      <c r="C664" t="s">
        <v>5564</v>
      </c>
      <c r="D664" s="23">
        <v>1</v>
      </c>
      <c r="E664" s="32">
        <v>54040</v>
      </c>
      <c r="F664" s="32">
        <v>0</v>
      </c>
      <c r="G664" s="32">
        <v>0</v>
      </c>
      <c r="H664" s="39">
        <v>4</v>
      </c>
    </row>
    <row r="665" spans="2:8" x14ac:dyDescent="0.2">
      <c r="B665" t="s">
        <v>5567</v>
      </c>
      <c r="C665" t="s">
        <v>5568</v>
      </c>
      <c r="D665" s="23">
        <v>1</v>
      </c>
      <c r="E665" s="32">
        <v>40000</v>
      </c>
      <c r="F665" s="32">
        <v>0</v>
      </c>
      <c r="G665" s="32">
        <v>0</v>
      </c>
      <c r="H665" s="39">
        <v>4</v>
      </c>
    </row>
    <row r="666" spans="2:8" x14ac:dyDescent="0.2">
      <c r="B666" t="s">
        <v>5569</v>
      </c>
      <c r="C666" t="s">
        <v>5570</v>
      </c>
      <c r="D666" s="23">
        <v>1</v>
      </c>
      <c r="E666" s="32">
        <v>15000</v>
      </c>
      <c r="F666" s="32">
        <v>0</v>
      </c>
      <c r="G666" s="32">
        <v>0</v>
      </c>
      <c r="H666" s="39">
        <v>4</v>
      </c>
    </row>
    <row r="667" spans="2:8" x14ac:dyDescent="0.2">
      <c r="B667" t="s">
        <v>5571</v>
      </c>
      <c r="C667" t="s">
        <v>5572</v>
      </c>
      <c r="D667" s="23">
        <v>1</v>
      </c>
      <c r="E667" s="32">
        <v>10000</v>
      </c>
      <c r="F667" s="32">
        <v>0</v>
      </c>
      <c r="G667" s="32">
        <v>0</v>
      </c>
      <c r="H667" s="39">
        <v>4</v>
      </c>
    </row>
    <row r="668" spans="2:8" x14ac:dyDescent="0.2">
      <c r="B668" t="s">
        <v>5573</v>
      </c>
      <c r="C668" t="s">
        <v>5574</v>
      </c>
      <c r="D668" s="23">
        <v>1</v>
      </c>
      <c r="E668" s="32">
        <v>54190</v>
      </c>
      <c r="F668" s="32">
        <v>10000</v>
      </c>
      <c r="G668" s="32">
        <v>18.45</v>
      </c>
      <c r="H668" s="39">
        <v>4</v>
      </c>
    </row>
    <row r="669" spans="2:8" x14ac:dyDescent="0.2">
      <c r="B669" t="s">
        <v>5579</v>
      </c>
      <c r="C669" t="s">
        <v>5580</v>
      </c>
      <c r="D669" s="23">
        <v>1</v>
      </c>
      <c r="E669" s="32">
        <v>29355</v>
      </c>
      <c r="F669" s="32">
        <v>0</v>
      </c>
      <c r="G669" s="32">
        <v>0</v>
      </c>
      <c r="H669" s="39">
        <v>4</v>
      </c>
    </row>
    <row r="670" spans="2:8" x14ac:dyDescent="0.2">
      <c r="B670" t="s">
        <v>2094</v>
      </c>
      <c r="C670" t="s">
        <v>2097</v>
      </c>
      <c r="D670" s="23">
        <v>1</v>
      </c>
      <c r="E670" s="32">
        <v>1017.9</v>
      </c>
      <c r="F670" s="32">
        <v>0</v>
      </c>
      <c r="G670" s="32">
        <v>0</v>
      </c>
      <c r="H670" s="39">
        <v>4</v>
      </c>
    </row>
    <row r="671" spans="2:8" x14ac:dyDescent="0.2">
      <c r="B671" t="s">
        <v>8670</v>
      </c>
      <c r="C671" t="s">
        <v>801</v>
      </c>
      <c r="D671" s="23">
        <v>1</v>
      </c>
      <c r="E671" s="32">
        <v>151559.79999999999</v>
      </c>
      <c r="F671" s="32">
        <v>0</v>
      </c>
      <c r="G671" s="32">
        <v>0</v>
      </c>
      <c r="H671" s="39">
        <v>2</v>
      </c>
    </row>
    <row r="672" spans="2:8" x14ac:dyDescent="0.2">
      <c r="B672" t="s">
        <v>2512</v>
      </c>
      <c r="C672" t="s">
        <v>2513</v>
      </c>
      <c r="D672" s="23">
        <v>1</v>
      </c>
      <c r="E672" s="32">
        <v>3500</v>
      </c>
      <c r="F672" s="32">
        <v>0</v>
      </c>
      <c r="G672" s="32">
        <v>0</v>
      </c>
      <c r="H672" s="39">
        <v>4</v>
      </c>
    </row>
    <row r="673" spans="2:8" x14ac:dyDescent="0.2">
      <c r="B673" t="s">
        <v>2514</v>
      </c>
      <c r="C673" t="s">
        <v>2518</v>
      </c>
      <c r="D673" s="23">
        <v>1</v>
      </c>
      <c r="E673" s="32">
        <v>32096</v>
      </c>
      <c r="F673" s="32">
        <v>0</v>
      </c>
      <c r="G673" s="32">
        <v>0</v>
      </c>
      <c r="H673" s="39">
        <v>4</v>
      </c>
    </row>
    <row r="674" spans="2:8" x14ac:dyDescent="0.2">
      <c r="B674" t="s">
        <v>5600</v>
      </c>
      <c r="C674" t="s">
        <v>5601</v>
      </c>
      <c r="D674" s="23">
        <v>1</v>
      </c>
      <c r="E674" s="32">
        <v>944</v>
      </c>
      <c r="F674" s="32">
        <v>0</v>
      </c>
      <c r="G674" s="32">
        <v>0</v>
      </c>
      <c r="H674" s="39">
        <v>4</v>
      </c>
    </row>
    <row r="675" spans="2:8" x14ac:dyDescent="0.2">
      <c r="B675" t="s">
        <v>2100</v>
      </c>
      <c r="C675" t="s">
        <v>2104</v>
      </c>
      <c r="D675" s="23">
        <v>1</v>
      </c>
      <c r="E675" s="32">
        <v>1180</v>
      </c>
      <c r="F675" s="32">
        <v>0</v>
      </c>
      <c r="G675" s="32">
        <v>0</v>
      </c>
      <c r="H675" s="39">
        <v>4</v>
      </c>
    </row>
    <row r="676" spans="2:8" x14ac:dyDescent="0.2">
      <c r="B676" t="s">
        <v>7086</v>
      </c>
      <c r="C676" t="s">
        <v>7090</v>
      </c>
      <c r="D676" s="23">
        <v>1</v>
      </c>
      <c r="E676" s="32">
        <v>17700</v>
      </c>
      <c r="F676" s="32">
        <v>0</v>
      </c>
      <c r="G676" s="32">
        <v>0</v>
      </c>
      <c r="H676" s="39">
        <v>4</v>
      </c>
    </row>
    <row r="677" spans="2:8" x14ac:dyDescent="0.2">
      <c r="B677" t="s">
        <v>2106</v>
      </c>
      <c r="C677" t="s">
        <v>2110</v>
      </c>
      <c r="D677" s="23">
        <v>1</v>
      </c>
      <c r="E677" s="32">
        <v>5042.1400000000003</v>
      </c>
      <c r="F677" s="32">
        <v>0</v>
      </c>
      <c r="G677" s="32">
        <v>0</v>
      </c>
      <c r="H677" s="39">
        <v>4</v>
      </c>
    </row>
    <row r="678" spans="2:8" x14ac:dyDescent="0.2">
      <c r="B678" t="s">
        <v>8690</v>
      </c>
      <c r="C678" t="s">
        <v>8694</v>
      </c>
      <c r="D678" s="23">
        <v>1</v>
      </c>
      <c r="E678" s="32">
        <v>1416000</v>
      </c>
      <c r="F678" s="32">
        <v>467153.95</v>
      </c>
      <c r="G678" s="32">
        <v>32.99</v>
      </c>
      <c r="H678" s="39">
        <v>-3</v>
      </c>
    </row>
    <row r="679" spans="2:8" x14ac:dyDescent="0.2">
      <c r="B679" t="s">
        <v>2519</v>
      </c>
      <c r="C679" t="s">
        <v>2522</v>
      </c>
      <c r="D679" s="23">
        <v>1</v>
      </c>
      <c r="E679" s="32">
        <v>6600</v>
      </c>
      <c r="F679" s="32">
        <v>0</v>
      </c>
      <c r="G679" s="32">
        <v>0</v>
      </c>
      <c r="H679" s="39">
        <v>4</v>
      </c>
    </row>
    <row r="680" spans="2:8" x14ac:dyDescent="0.2">
      <c r="B680" t="s">
        <v>5620</v>
      </c>
      <c r="C680" t="s">
        <v>5621</v>
      </c>
      <c r="D680" s="23">
        <v>1</v>
      </c>
      <c r="E680" s="32">
        <v>8583.32</v>
      </c>
      <c r="F680" s="32">
        <v>0</v>
      </c>
      <c r="G680" s="32">
        <v>0</v>
      </c>
      <c r="H680" s="39">
        <v>-7</v>
      </c>
    </row>
    <row r="681" spans="2:8" x14ac:dyDescent="0.2">
      <c r="B681" t="s">
        <v>5622</v>
      </c>
      <c r="C681" t="s">
        <v>5623</v>
      </c>
      <c r="D681" s="23">
        <v>1</v>
      </c>
      <c r="E681" s="32">
        <v>11897.94</v>
      </c>
      <c r="F681" s="32">
        <v>0</v>
      </c>
      <c r="G681" s="32">
        <v>0</v>
      </c>
      <c r="H681" s="39">
        <v>-2</v>
      </c>
    </row>
    <row r="682" spans="2:8" x14ac:dyDescent="0.2">
      <c r="B682" t="s">
        <v>7096</v>
      </c>
      <c r="C682" t="s">
        <v>7097</v>
      </c>
      <c r="D682" s="23">
        <v>1</v>
      </c>
      <c r="E682" s="32">
        <v>1323.96</v>
      </c>
      <c r="F682" s="32">
        <v>0</v>
      </c>
      <c r="G682" s="32">
        <v>0</v>
      </c>
      <c r="H682" s="39">
        <v>4</v>
      </c>
    </row>
    <row r="683" spans="2:8" x14ac:dyDescent="0.2">
      <c r="B683" t="s">
        <v>5628</v>
      </c>
      <c r="C683" t="s">
        <v>5629</v>
      </c>
      <c r="D683" s="23">
        <v>1</v>
      </c>
      <c r="E683" s="32">
        <v>2983.5</v>
      </c>
      <c r="F683" s="32">
        <v>0</v>
      </c>
      <c r="G683" s="32">
        <v>0</v>
      </c>
      <c r="H683" s="39">
        <v>4</v>
      </c>
    </row>
    <row r="684" spans="2:8" x14ac:dyDescent="0.2">
      <c r="B684" t="s">
        <v>2523</v>
      </c>
      <c r="C684" t="s">
        <v>2527</v>
      </c>
      <c r="D684" s="23">
        <v>1</v>
      </c>
      <c r="E684" s="32">
        <v>1000</v>
      </c>
      <c r="F684" s="32">
        <v>0</v>
      </c>
      <c r="G684" s="32">
        <v>0</v>
      </c>
      <c r="H684" s="39">
        <v>4</v>
      </c>
    </row>
    <row r="685" spans="2:8" x14ac:dyDescent="0.2">
      <c r="B685" t="s">
        <v>5630</v>
      </c>
      <c r="C685" t="s">
        <v>5631</v>
      </c>
      <c r="D685" s="23">
        <v>1</v>
      </c>
      <c r="E685" s="32">
        <v>1872</v>
      </c>
      <c r="F685" s="32">
        <v>0</v>
      </c>
      <c r="G685" s="32">
        <v>0</v>
      </c>
      <c r="H685" s="39">
        <v>4</v>
      </c>
    </row>
    <row r="686" spans="2:8" x14ac:dyDescent="0.2">
      <c r="B686" t="s">
        <v>5632</v>
      </c>
      <c r="C686" t="s">
        <v>5633</v>
      </c>
      <c r="D686" s="23">
        <v>1</v>
      </c>
      <c r="E686" s="32">
        <v>1392.4</v>
      </c>
      <c r="F686" s="32">
        <v>0</v>
      </c>
      <c r="G686" s="32">
        <v>0</v>
      </c>
      <c r="H686" s="39">
        <v>4</v>
      </c>
    </row>
    <row r="687" spans="2:8" x14ac:dyDescent="0.2">
      <c r="B687" t="s">
        <v>7100</v>
      </c>
      <c r="C687" t="s">
        <v>7104</v>
      </c>
      <c r="D687" s="23">
        <v>1</v>
      </c>
      <c r="E687" s="32">
        <v>3450.32</v>
      </c>
      <c r="F687" s="32">
        <v>0</v>
      </c>
      <c r="G687" s="32">
        <v>0</v>
      </c>
      <c r="H687" s="39">
        <v>4</v>
      </c>
    </row>
    <row r="688" spans="2:8" x14ac:dyDescent="0.2">
      <c r="B688" t="s">
        <v>5640</v>
      </c>
      <c r="C688" t="s">
        <v>5387</v>
      </c>
      <c r="D688" s="23">
        <v>1</v>
      </c>
      <c r="E688" s="32">
        <v>9840</v>
      </c>
      <c r="F688" s="32">
        <v>1332.5</v>
      </c>
      <c r="G688" s="32">
        <v>13.54</v>
      </c>
      <c r="H688" s="39">
        <v>17</v>
      </c>
    </row>
    <row r="689" spans="2:8" x14ac:dyDescent="0.2">
      <c r="B689" t="s">
        <v>7108</v>
      </c>
      <c r="C689" t="s">
        <v>7109</v>
      </c>
      <c r="D689" s="23">
        <v>1</v>
      </c>
      <c r="E689" s="32">
        <v>900</v>
      </c>
      <c r="F689" s="32">
        <v>0</v>
      </c>
      <c r="G689" s="32">
        <v>0</v>
      </c>
      <c r="H689" s="39">
        <v>4</v>
      </c>
    </row>
    <row r="690" spans="2:8" x14ac:dyDescent="0.2">
      <c r="B690" t="s">
        <v>1491</v>
      </c>
      <c r="C690" t="s">
        <v>1495</v>
      </c>
      <c r="D690" s="23">
        <v>1</v>
      </c>
      <c r="E690" s="32">
        <v>336854.69</v>
      </c>
      <c r="F690" s="32">
        <v>0</v>
      </c>
      <c r="G690" s="32">
        <v>0</v>
      </c>
      <c r="H690" s="39">
        <v>0</v>
      </c>
    </row>
    <row r="691" spans="2:8" x14ac:dyDescent="0.2">
      <c r="B691" t="s">
        <v>5645</v>
      </c>
      <c r="C691" t="s">
        <v>5650</v>
      </c>
      <c r="D691" s="23">
        <v>1</v>
      </c>
      <c r="E691" s="32">
        <v>2035.5</v>
      </c>
      <c r="F691" s="32">
        <v>0</v>
      </c>
      <c r="G691" s="32">
        <v>0</v>
      </c>
      <c r="H691" s="39">
        <v>4</v>
      </c>
    </row>
    <row r="692" spans="2:8" x14ac:dyDescent="0.2">
      <c r="B692" t="s">
        <v>7113</v>
      </c>
      <c r="C692" t="s">
        <v>7117</v>
      </c>
      <c r="D692" s="23">
        <v>1</v>
      </c>
      <c r="E692" s="32">
        <v>1858.5</v>
      </c>
      <c r="F692" s="32">
        <v>0</v>
      </c>
      <c r="G692" s="32">
        <v>0</v>
      </c>
      <c r="H692" s="39">
        <v>4</v>
      </c>
    </row>
    <row r="693" spans="2:8" x14ac:dyDescent="0.2">
      <c r="B693" t="s">
        <v>5654</v>
      </c>
      <c r="C693" t="s">
        <v>5655</v>
      </c>
      <c r="D693" s="23">
        <v>1</v>
      </c>
      <c r="E693" s="32">
        <v>29300</v>
      </c>
      <c r="F693" s="32">
        <v>0</v>
      </c>
      <c r="G693" s="32">
        <v>0</v>
      </c>
      <c r="H693" s="39">
        <v>4</v>
      </c>
    </row>
    <row r="694" spans="2:8" x14ac:dyDescent="0.2">
      <c r="B694" t="s">
        <v>2116</v>
      </c>
      <c r="C694" t="s">
        <v>2117</v>
      </c>
      <c r="D694" s="23">
        <v>1</v>
      </c>
      <c r="E694" s="32">
        <v>62693.64</v>
      </c>
      <c r="F694" s="32">
        <v>0</v>
      </c>
      <c r="G694" s="32">
        <v>0</v>
      </c>
      <c r="H694" s="39">
        <v>4</v>
      </c>
    </row>
    <row r="695" spans="2:8" x14ac:dyDescent="0.2">
      <c r="B695" t="s">
        <v>5656</v>
      </c>
      <c r="C695" t="s">
        <v>5657</v>
      </c>
      <c r="D695" s="23">
        <v>1</v>
      </c>
      <c r="E695" s="32">
        <v>20000</v>
      </c>
      <c r="F695" s="32">
        <v>0</v>
      </c>
      <c r="G695" s="32">
        <v>0</v>
      </c>
      <c r="H695" s="39">
        <v>4</v>
      </c>
    </row>
    <row r="696" spans="2:8" x14ac:dyDescent="0.2">
      <c r="B696" t="s">
        <v>5658</v>
      </c>
      <c r="C696" t="s">
        <v>5659</v>
      </c>
      <c r="D696" s="23">
        <v>1</v>
      </c>
      <c r="E696" s="32">
        <v>20000</v>
      </c>
      <c r="F696" s="32">
        <v>0</v>
      </c>
      <c r="G696" s="32">
        <v>0</v>
      </c>
      <c r="H696" s="39">
        <v>4</v>
      </c>
    </row>
    <row r="697" spans="2:8" x14ac:dyDescent="0.2">
      <c r="B697" t="s">
        <v>7123</v>
      </c>
      <c r="C697" t="s">
        <v>7124</v>
      </c>
      <c r="D697" s="23">
        <v>1</v>
      </c>
      <c r="E697" s="32">
        <v>5975.25</v>
      </c>
      <c r="F697" s="32">
        <v>0</v>
      </c>
      <c r="G697" s="32">
        <v>0</v>
      </c>
      <c r="H697" s="39">
        <v>4</v>
      </c>
    </row>
    <row r="698" spans="2:8" x14ac:dyDescent="0.2">
      <c r="B698" t="s">
        <v>8706</v>
      </c>
      <c r="C698" t="s">
        <v>8710</v>
      </c>
      <c r="D698" s="23">
        <v>1</v>
      </c>
      <c r="E698" s="32">
        <v>177000</v>
      </c>
      <c r="F698" s="32">
        <v>0</v>
      </c>
      <c r="G698" s="32">
        <v>0</v>
      </c>
      <c r="H698" s="39">
        <v>0</v>
      </c>
    </row>
    <row r="699" spans="2:8" x14ac:dyDescent="0.2">
      <c r="B699" t="s">
        <v>5660</v>
      </c>
      <c r="C699" t="s">
        <v>5663</v>
      </c>
      <c r="D699" s="23">
        <v>1</v>
      </c>
      <c r="E699" s="32">
        <v>3630.77</v>
      </c>
      <c r="F699" s="32">
        <v>0</v>
      </c>
      <c r="G699" s="32">
        <v>0</v>
      </c>
      <c r="H699" s="39">
        <v>4</v>
      </c>
    </row>
    <row r="700" spans="2:8" x14ac:dyDescent="0.2">
      <c r="B700" t="s">
        <v>7129</v>
      </c>
      <c r="C700" t="s">
        <v>7133</v>
      </c>
      <c r="D700" s="23">
        <v>1</v>
      </c>
      <c r="E700" s="32">
        <v>50124.04</v>
      </c>
      <c r="F700" s="32">
        <v>6304.74</v>
      </c>
      <c r="G700" s="32">
        <v>12.69</v>
      </c>
      <c r="H700" s="39">
        <v>4</v>
      </c>
    </row>
    <row r="701" spans="2:8" x14ac:dyDescent="0.2">
      <c r="B701" t="s">
        <v>7134</v>
      </c>
      <c r="C701" t="s">
        <v>7138</v>
      </c>
      <c r="D701" s="23">
        <v>1</v>
      </c>
      <c r="E701" s="32">
        <v>49648.5</v>
      </c>
      <c r="F701" s="32">
        <v>0</v>
      </c>
      <c r="G701" s="32">
        <v>0</v>
      </c>
      <c r="H701" s="39">
        <v>4</v>
      </c>
    </row>
    <row r="702" spans="2:8" x14ac:dyDescent="0.2">
      <c r="B702" t="s">
        <v>8717</v>
      </c>
      <c r="C702" t="s">
        <v>8721</v>
      </c>
      <c r="D702" s="23">
        <v>1</v>
      </c>
      <c r="E702" s="32">
        <v>302563.8</v>
      </c>
      <c r="F702" s="32">
        <v>129450.84</v>
      </c>
      <c r="G702" s="32">
        <v>42.78</v>
      </c>
      <c r="H702" s="39">
        <v>0</v>
      </c>
    </row>
    <row r="703" spans="2:8" x14ac:dyDescent="0.2">
      <c r="B703" t="s">
        <v>5664</v>
      </c>
      <c r="C703" t="s">
        <v>5665</v>
      </c>
      <c r="D703" s="23">
        <v>1</v>
      </c>
      <c r="E703" s="32">
        <v>31026.92</v>
      </c>
      <c r="F703" s="32">
        <v>0</v>
      </c>
      <c r="G703" s="32">
        <v>0</v>
      </c>
      <c r="H703" s="39">
        <v>-4</v>
      </c>
    </row>
    <row r="704" spans="2:8" x14ac:dyDescent="0.2">
      <c r="B704" t="s">
        <v>5667</v>
      </c>
      <c r="C704" t="s">
        <v>5671</v>
      </c>
      <c r="D704" s="23">
        <v>1</v>
      </c>
      <c r="E704" s="32">
        <v>4169.97</v>
      </c>
      <c r="F704" s="32">
        <v>0</v>
      </c>
      <c r="G704" s="32">
        <v>0</v>
      </c>
      <c r="H704" s="39">
        <v>4</v>
      </c>
    </row>
    <row r="705" spans="2:8" x14ac:dyDescent="0.2">
      <c r="B705" t="s">
        <v>5673</v>
      </c>
      <c r="C705" t="s">
        <v>5671</v>
      </c>
      <c r="D705" s="23">
        <v>1</v>
      </c>
      <c r="E705" s="32">
        <v>4625.26</v>
      </c>
      <c r="F705" s="32">
        <v>0</v>
      </c>
      <c r="G705" s="32">
        <v>0</v>
      </c>
      <c r="H705" s="39">
        <v>4</v>
      </c>
    </row>
    <row r="706" spans="2:8" x14ac:dyDescent="0.2">
      <c r="B706" t="s">
        <v>5678</v>
      </c>
      <c r="C706" t="s">
        <v>5679</v>
      </c>
      <c r="D706" s="23">
        <v>1</v>
      </c>
      <c r="E706" s="32">
        <v>2796.6</v>
      </c>
      <c r="F706" s="32">
        <v>0</v>
      </c>
      <c r="G706" s="32">
        <v>0</v>
      </c>
      <c r="H706" s="39">
        <v>4</v>
      </c>
    </row>
    <row r="707" spans="2:8" x14ac:dyDescent="0.2">
      <c r="B707" t="s">
        <v>2530</v>
      </c>
      <c r="C707" t="s">
        <v>2534</v>
      </c>
      <c r="D707" s="23">
        <v>1</v>
      </c>
      <c r="E707" s="32">
        <v>21240</v>
      </c>
      <c r="F707" s="32">
        <v>0</v>
      </c>
      <c r="G707" s="32">
        <v>0</v>
      </c>
      <c r="H707" s="39">
        <v>4</v>
      </c>
    </row>
    <row r="708" spans="2:8" x14ac:dyDescent="0.2">
      <c r="B708" t="s">
        <v>8723</v>
      </c>
      <c r="C708" t="s">
        <v>8724</v>
      </c>
      <c r="D708" s="23">
        <v>1</v>
      </c>
      <c r="E708" s="32">
        <v>1168.2</v>
      </c>
      <c r="F708" s="32">
        <v>0</v>
      </c>
      <c r="G708" s="32">
        <v>0</v>
      </c>
      <c r="H708" s="39">
        <v>4</v>
      </c>
    </row>
    <row r="709" spans="2:8" x14ac:dyDescent="0.2">
      <c r="B709" t="s">
        <v>5682</v>
      </c>
      <c r="C709" t="s">
        <v>5685</v>
      </c>
      <c r="D709" s="23">
        <v>1</v>
      </c>
      <c r="E709" s="32">
        <v>100536</v>
      </c>
      <c r="F709" s="32">
        <v>0</v>
      </c>
      <c r="G709" s="32">
        <v>0</v>
      </c>
      <c r="H709" s="39">
        <v>4</v>
      </c>
    </row>
    <row r="710" spans="2:8" x14ac:dyDescent="0.2">
      <c r="B710" t="s">
        <v>2122</v>
      </c>
      <c r="C710" t="s">
        <v>2126</v>
      </c>
      <c r="D710" s="23">
        <v>1</v>
      </c>
      <c r="E710" s="32">
        <v>4850</v>
      </c>
      <c r="F710" s="32">
        <v>0</v>
      </c>
      <c r="G710" s="32">
        <v>0</v>
      </c>
      <c r="H710" s="39">
        <v>4</v>
      </c>
    </row>
    <row r="711" spans="2:8" x14ac:dyDescent="0.2">
      <c r="B711" t="s">
        <v>7578</v>
      </c>
      <c r="C711" t="s">
        <v>7582</v>
      </c>
      <c r="D711" s="23">
        <v>1</v>
      </c>
      <c r="E711" s="32">
        <v>1192.1099999999999</v>
      </c>
      <c r="F711" s="32">
        <v>0</v>
      </c>
      <c r="G711" s="32">
        <v>0</v>
      </c>
      <c r="H711" s="39">
        <v>4</v>
      </c>
    </row>
    <row r="712" spans="2:8" x14ac:dyDescent="0.2">
      <c r="B712" t="s">
        <v>7583</v>
      </c>
      <c r="C712" t="s">
        <v>7584</v>
      </c>
      <c r="D712" s="23">
        <v>1</v>
      </c>
      <c r="E712" s="32">
        <v>1815.38</v>
      </c>
      <c r="F712" s="32">
        <v>0</v>
      </c>
      <c r="G712" s="32">
        <v>0</v>
      </c>
      <c r="H712" s="39">
        <v>4</v>
      </c>
    </row>
    <row r="713" spans="2:8" x14ac:dyDescent="0.2">
      <c r="B713" t="s">
        <v>5687</v>
      </c>
      <c r="C713" t="s">
        <v>5688</v>
      </c>
      <c r="D713" s="23">
        <v>1</v>
      </c>
      <c r="E713" s="32">
        <v>257.18</v>
      </c>
      <c r="F713" s="32">
        <v>0</v>
      </c>
      <c r="G713" s="32">
        <v>0</v>
      </c>
      <c r="H713" s="39">
        <v>4</v>
      </c>
    </row>
    <row r="714" spans="2:8" x14ac:dyDescent="0.2">
      <c r="B714" t="s">
        <v>5689</v>
      </c>
      <c r="C714" t="s">
        <v>5690</v>
      </c>
      <c r="D714" s="23">
        <v>1</v>
      </c>
      <c r="E714" s="32">
        <v>633.9</v>
      </c>
      <c r="F714" s="32">
        <v>0</v>
      </c>
      <c r="G714" s="32">
        <v>0</v>
      </c>
      <c r="H714" s="39">
        <v>4</v>
      </c>
    </row>
    <row r="715" spans="2:8" x14ac:dyDescent="0.2">
      <c r="B715" t="s">
        <v>5691</v>
      </c>
      <c r="C715" t="s">
        <v>5695</v>
      </c>
      <c r="D715" s="23">
        <v>1</v>
      </c>
      <c r="E715" s="32">
        <v>1051.3800000000001</v>
      </c>
      <c r="F715" s="32">
        <v>0</v>
      </c>
      <c r="G715" s="32">
        <v>0</v>
      </c>
      <c r="H715" s="39">
        <v>4</v>
      </c>
    </row>
    <row r="716" spans="2:8" x14ac:dyDescent="0.2">
      <c r="B716" t="s">
        <v>5696</v>
      </c>
      <c r="C716" t="s">
        <v>5700</v>
      </c>
      <c r="D716" s="23">
        <v>1</v>
      </c>
      <c r="E716" s="32">
        <v>4897</v>
      </c>
      <c r="F716" s="32">
        <v>0</v>
      </c>
      <c r="G716" s="32">
        <v>0</v>
      </c>
      <c r="H716" s="39">
        <v>4</v>
      </c>
    </row>
    <row r="717" spans="2:8" x14ac:dyDescent="0.2">
      <c r="B717" t="s">
        <v>5701</v>
      </c>
      <c r="C717" t="s">
        <v>5705</v>
      </c>
      <c r="D717" s="23">
        <v>1</v>
      </c>
      <c r="E717" s="32">
        <v>10041.799999999999</v>
      </c>
      <c r="F717" s="32">
        <v>2152.8000000000002</v>
      </c>
      <c r="G717" s="32">
        <v>21.44</v>
      </c>
      <c r="H717" s="39">
        <v>2</v>
      </c>
    </row>
    <row r="718" spans="2:8" x14ac:dyDescent="0.2">
      <c r="B718" t="s">
        <v>5707</v>
      </c>
      <c r="D718" s="23">
        <v>1</v>
      </c>
      <c r="E718" s="32">
        <v>0</v>
      </c>
      <c r="F718" s="32">
        <v>0</v>
      </c>
      <c r="G718" s="32">
        <v>0</v>
      </c>
      <c r="H718" s="39">
        <v>4</v>
      </c>
    </row>
    <row r="719" spans="2:8" x14ac:dyDescent="0.2">
      <c r="B719" t="s">
        <v>2535</v>
      </c>
      <c r="C719" t="s">
        <v>2538</v>
      </c>
      <c r="D719" s="23">
        <v>1</v>
      </c>
      <c r="E719" s="32">
        <v>6000</v>
      </c>
      <c r="F719" s="32">
        <v>0</v>
      </c>
      <c r="G719" s="32">
        <v>0</v>
      </c>
      <c r="H719" s="39">
        <v>-2</v>
      </c>
    </row>
    <row r="720" spans="2:8" x14ac:dyDescent="0.2">
      <c r="B720" t="s">
        <v>2129</v>
      </c>
      <c r="C720" t="s">
        <v>2130</v>
      </c>
      <c r="D720" s="23">
        <v>1</v>
      </c>
      <c r="E720" s="32">
        <v>975</v>
      </c>
      <c r="F720" s="32">
        <v>0</v>
      </c>
      <c r="G720" s="32">
        <v>0</v>
      </c>
      <c r="H720" s="39">
        <v>4</v>
      </c>
    </row>
    <row r="721" spans="2:8" x14ac:dyDescent="0.2">
      <c r="B721" t="s">
        <v>2133</v>
      </c>
      <c r="C721" t="s">
        <v>2137</v>
      </c>
      <c r="D721" s="23">
        <v>1</v>
      </c>
      <c r="E721" s="32">
        <v>966.17</v>
      </c>
      <c r="F721" s="32">
        <v>0</v>
      </c>
      <c r="G721" s="32">
        <v>0</v>
      </c>
      <c r="H721" s="39">
        <v>4</v>
      </c>
    </row>
    <row r="722" spans="2:8" x14ac:dyDescent="0.2">
      <c r="B722" t="s">
        <v>5719</v>
      </c>
      <c r="C722" t="s">
        <v>5720</v>
      </c>
      <c r="D722" s="23">
        <v>1</v>
      </c>
      <c r="E722" s="32">
        <v>14430.81</v>
      </c>
      <c r="F722" s="32">
        <v>0</v>
      </c>
      <c r="G722" s="32">
        <v>0</v>
      </c>
      <c r="H722" s="39">
        <v>4</v>
      </c>
    </row>
    <row r="723" spans="2:8" x14ac:dyDescent="0.2">
      <c r="B723" t="s">
        <v>5721</v>
      </c>
      <c r="C723" t="s">
        <v>5722</v>
      </c>
      <c r="D723" s="23">
        <v>1</v>
      </c>
      <c r="E723" s="32">
        <v>4189</v>
      </c>
      <c r="F723" s="32">
        <v>0</v>
      </c>
      <c r="G723" s="32">
        <v>0</v>
      </c>
      <c r="H723" s="39">
        <v>4</v>
      </c>
    </row>
    <row r="724" spans="2:8" x14ac:dyDescent="0.2">
      <c r="B724" t="s">
        <v>5723</v>
      </c>
      <c r="C724" t="s">
        <v>5724</v>
      </c>
      <c r="D724" s="23">
        <v>1</v>
      </c>
      <c r="E724" s="32">
        <v>2527.4499999999998</v>
      </c>
      <c r="F724" s="32">
        <v>0</v>
      </c>
      <c r="G724" s="32">
        <v>0</v>
      </c>
      <c r="H724" s="39">
        <v>4</v>
      </c>
    </row>
    <row r="725" spans="2:8" x14ac:dyDescent="0.2">
      <c r="B725" t="s">
        <v>5731</v>
      </c>
      <c r="C725" t="s">
        <v>5732</v>
      </c>
      <c r="D725" s="23">
        <v>1</v>
      </c>
      <c r="E725" s="32">
        <v>4975</v>
      </c>
      <c r="F725" s="32">
        <v>0</v>
      </c>
      <c r="G725" s="32">
        <v>0</v>
      </c>
      <c r="H725" s="39">
        <v>4</v>
      </c>
    </row>
    <row r="726" spans="2:8" x14ac:dyDescent="0.2">
      <c r="B726" t="s">
        <v>2139</v>
      </c>
      <c r="C726" t="s">
        <v>2140</v>
      </c>
      <c r="D726" s="23">
        <v>1</v>
      </c>
      <c r="E726" s="32">
        <v>227.74</v>
      </c>
      <c r="F726" s="32">
        <v>0</v>
      </c>
      <c r="G726" s="32">
        <v>0</v>
      </c>
      <c r="H726" s="39">
        <v>4</v>
      </c>
    </row>
    <row r="727" spans="2:8" x14ac:dyDescent="0.2">
      <c r="B727" t="s">
        <v>7148</v>
      </c>
      <c r="C727" t="s">
        <v>7149</v>
      </c>
      <c r="D727" s="23">
        <v>1</v>
      </c>
      <c r="E727" s="32">
        <v>2156.4499999999998</v>
      </c>
      <c r="F727" s="32">
        <v>0</v>
      </c>
      <c r="G727" s="32">
        <v>0</v>
      </c>
      <c r="H727" s="39">
        <v>4</v>
      </c>
    </row>
    <row r="728" spans="2:8" x14ac:dyDescent="0.2">
      <c r="B728" t="s">
        <v>5734</v>
      </c>
      <c r="C728" t="s">
        <v>5735</v>
      </c>
      <c r="D728" s="23">
        <v>1</v>
      </c>
      <c r="E728" s="32">
        <v>503.86</v>
      </c>
      <c r="F728" s="32">
        <v>0</v>
      </c>
      <c r="G728" s="32">
        <v>0</v>
      </c>
      <c r="H728" s="39">
        <v>4</v>
      </c>
    </row>
    <row r="729" spans="2:8" x14ac:dyDescent="0.2">
      <c r="B729" t="s">
        <v>8730</v>
      </c>
      <c r="C729" t="s">
        <v>8731</v>
      </c>
      <c r="D729" s="23">
        <v>1</v>
      </c>
      <c r="E729" s="32">
        <v>330.4</v>
      </c>
      <c r="F729" s="32">
        <v>0</v>
      </c>
      <c r="G729" s="32">
        <v>0</v>
      </c>
      <c r="H729" s="39">
        <v>4</v>
      </c>
    </row>
    <row r="730" spans="2:8" x14ac:dyDescent="0.2">
      <c r="B730" t="s">
        <v>5737</v>
      </c>
      <c r="C730" t="s">
        <v>5738</v>
      </c>
      <c r="D730" s="23">
        <v>1</v>
      </c>
      <c r="E730" s="32">
        <v>3200</v>
      </c>
      <c r="F730" s="32">
        <v>0</v>
      </c>
      <c r="G730" s="32">
        <v>0</v>
      </c>
      <c r="H730" s="39">
        <v>4</v>
      </c>
    </row>
    <row r="731" spans="2:8" x14ac:dyDescent="0.2">
      <c r="B731" t="s">
        <v>2543</v>
      </c>
      <c r="C731" t="s">
        <v>2547</v>
      </c>
      <c r="D731" s="23">
        <v>1</v>
      </c>
      <c r="E731" s="32">
        <v>7797.44</v>
      </c>
      <c r="F731" s="32">
        <v>2227.84</v>
      </c>
      <c r="G731" s="32">
        <v>28.57</v>
      </c>
      <c r="H731" s="39">
        <v>-2</v>
      </c>
    </row>
    <row r="732" spans="2:8" x14ac:dyDescent="0.2">
      <c r="B732" t="s">
        <v>7151</v>
      </c>
      <c r="C732" t="s">
        <v>7152</v>
      </c>
      <c r="D732" s="23">
        <v>1</v>
      </c>
      <c r="E732" s="32">
        <v>2527.4499999999998</v>
      </c>
      <c r="F732" s="32">
        <v>0</v>
      </c>
      <c r="G732" s="32">
        <v>0</v>
      </c>
      <c r="H732" s="39">
        <v>4</v>
      </c>
    </row>
    <row r="733" spans="2:8" x14ac:dyDescent="0.2">
      <c r="B733" t="s">
        <v>5739</v>
      </c>
      <c r="C733" t="s">
        <v>5740</v>
      </c>
      <c r="D733" s="23">
        <v>1</v>
      </c>
      <c r="E733" s="32">
        <v>1917.5</v>
      </c>
      <c r="F733" s="32">
        <v>0</v>
      </c>
      <c r="G733" s="32">
        <v>0</v>
      </c>
      <c r="H733" s="39">
        <v>4</v>
      </c>
    </row>
    <row r="734" spans="2:8" x14ac:dyDescent="0.2">
      <c r="B734" t="s">
        <v>7153</v>
      </c>
      <c r="C734" t="s">
        <v>7157</v>
      </c>
      <c r="D734" s="23">
        <v>1</v>
      </c>
      <c r="E734" s="32">
        <v>2601.9</v>
      </c>
      <c r="F734" s="32">
        <v>0</v>
      </c>
      <c r="G734" s="32">
        <v>0</v>
      </c>
      <c r="H734" s="39">
        <v>4</v>
      </c>
    </row>
    <row r="735" spans="2:8" x14ac:dyDescent="0.2">
      <c r="B735" t="s">
        <v>7160</v>
      </c>
      <c r="C735" t="s">
        <v>7161</v>
      </c>
      <c r="D735" s="23">
        <v>1</v>
      </c>
      <c r="E735" s="32">
        <v>411.82</v>
      </c>
      <c r="F735" s="32">
        <v>0</v>
      </c>
      <c r="G735" s="32">
        <v>0</v>
      </c>
      <c r="H735" s="39">
        <v>4</v>
      </c>
    </row>
    <row r="736" spans="2:8" x14ac:dyDescent="0.2">
      <c r="B736" t="s">
        <v>5741</v>
      </c>
      <c r="C736" t="s">
        <v>5745</v>
      </c>
      <c r="D736" s="23">
        <v>1</v>
      </c>
      <c r="E736" s="32">
        <v>3630.86</v>
      </c>
      <c r="F736" s="32">
        <v>0</v>
      </c>
      <c r="G736" s="32">
        <v>0</v>
      </c>
      <c r="H736" s="39">
        <v>4</v>
      </c>
    </row>
    <row r="737" spans="2:8" x14ac:dyDescent="0.2">
      <c r="B737" t="s">
        <v>5746</v>
      </c>
      <c r="C737" t="s">
        <v>5747</v>
      </c>
      <c r="D737" s="23">
        <v>1</v>
      </c>
      <c r="E737" s="32">
        <v>20000</v>
      </c>
      <c r="F737" s="32">
        <v>3600</v>
      </c>
      <c r="G737" s="32">
        <v>18</v>
      </c>
      <c r="H737" s="39">
        <v>4</v>
      </c>
    </row>
    <row r="738" spans="2:8" x14ac:dyDescent="0.2">
      <c r="B738" t="s">
        <v>2143</v>
      </c>
      <c r="C738" t="s">
        <v>2147</v>
      </c>
      <c r="D738" s="23">
        <v>1</v>
      </c>
      <c r="E738" s="32">
        <v>2226.0700000000002</v>
      </c>
      <c r="F738" s="32">
        <v>0</v>
      </c>
      <c r="G738" s="32">
        <v>0</v>
      </c>
      <c r="H738" s="39">
        <v>4</v>
      </c>
    </row>
    <row r="739" spans="2:8" x14ac:dyDescent="0.2">
      <c r="B739" t="s">
        <v>2148</v>
      </c>
      <c r="C739" t="s">
        <v>2149</v>
      </c>
      <c r="D739" s="23">
        <v>1</v>
      </c>
      <c r="E739" s="32">
        <v>8050</v>
      </c>
      <c r="F739" s="32">
        <v>0</v>
      </c>
      <c r="G739" s="32">
        <v>0</v>
      </c>
      <c r="H739" s="39">
        <v>4</v>
      </c>
    </row>
    <row r="740" spans="2:8" x14ac:dyDescent="0.2">
      <c r="B740" t="s">
        <v>5748</v>
      </c>
      <c r="C740" t="s">
        <v>5752</v>
      </c>
      <c r="D740" s="23">
        <v>1</v>
      </c>
      <c r="E740" s="32">
        <v>1205.58</v>
      </c>
      <c r="F740" s="32">
        <v>0</v>
      </c>
      <c r="G740" s="32">
        <v>0</v>
      </c>
      <c r="H740" s="39">
        <v>4</v>
      </c>
    </row>
    <row r="741" spans="2:8" x14ac:dyDescent="0.2">
      <c r="B741" t="s">
        <v>8735</v>
      </c>
      <c r="C741" t="s">
        <v>8736</v>
      </c>
      <c r="D741" s="23">
        <v>1</v>
      </c>
      <c r="E741" s="32">
        <v>507.49</v>
      </c>
      <c r="F741" s="32">
        <v>0</v>
      </c>
      <c r="G741" s="32">
        <v>0</v>
      </c>
      <c r="H741" s="39">
        <v>4</v>
      </c>
    </row>
    <row r="742" spans="2:8" x14ac:dyDescent="0.2">
      <c r="B742" t="s">
        <v>5754</v>
      </c>
      <c r="C742" t="s">
        <v>5755</v>
      </c>
      <c r="D742" s="23">
        <v>1</v>
      </c>
      <c r="E742" s="32">
        <v>44958</v>
      </c>
      <c r="F742" s="32">
        <v>0</v>
      </c>
      <c r="G742" s="32">
        <v>0</v>
      </c>
      <c r="H742" s="39">
        <v>4</v>
      </c>
    </row>
    <row r="743" spans="2:8" x14ac:dyDescent="0.2">
      <c r="B743" t="s">
        <v>5756</v>
      </c>
      <c r="C743" t="s">
        <v>5759</v>
      </c>
      <c r="D743" s="23">
        <v>1</v>
      </c>
      <c r="E743" s="32">
        <v>4000</v>
      </c>
      <c r="F743" s="32">
        <v>0</v>
      </c>
      <c r="G743" s="32">
        <v>0</v>
      </c>
      <c r="H743" s="39">
        <v>4</v>
      </c>
    </row>
    <row r="744" spans="2:8" x14ac:dyDescent="0.2">
      <c r="B744" t="s">
        <v>5760</v>
      </c>
      <c r="C744" t="s">
        <v>5752</v>
      </c>
      <c r="D744" s="23">
        <v>1</v>
      </c>
      <c r="E744" s="32">
        <v>523.83000000000004</v>
      </c>
      <c r="F744" s="32">
        <v>0</v>
      </c>
      <c r="G744" s="32">
        <v>0</v>
      </c>
      <c r="H744" s="39">
        <v>4</v>
      </c>
    </row>
    <row r="745" spans="2:8" x14ac:dyDescent="0.2">
      <c r="B745" t="s">
        <v>5765</v>
      </c>
      <c r="D745" s="23">
        <v>1</v>
      </c>
      <c r="E745" s="32">
        <v>2442.67</v>
      </c>
      <c r="F745" s="32">
        <v>0</v>
      </c>
      <c r="G745" s="32">
        <v>0</v>
      </c>
      <c r="H745" s="39">
        <v>4</v>
      </c>
    </row>
    <row r="746" spans="2:8" x14ac:dyDescent="0.2">
      <c r="B746" t="s">
        <v>5769</v>
      </c>
      <c r="C746" t="s">
        <v>5770</v>
      </c>
      <c r="D746" s="23">
        <v>1</v>
      </c>
      <c r="E746" s="32">
        <v>2473.0500000000002</v>
      </c>
      <c r="F746" s="32">
        <v>0</v>
      </c>
      <c r="G746" s="32">
        <v>0</v>
      </c>
      <c r="H746" s="39">
        <v>4</v>
      </c>
    </row>
    <row r="747" spans="2:8" x14ac:dyDescent="0.2">
      <c r="B747" t="s">
        <v>5771</v>
      </c>
      <c r="D747" s="23">
        <v>1</v>
      </c>
      <c r="E747" s="32">
        <v>2447.9899999999998</v>
      </c>
      <c r="F747" s="32">
        <v>0</v>
      </c>
      <c r="G747" s="32">
        <v>0</v>
      </c>
      <c r="H747" s="39">
        <v>4</v>
      </c>
    </row>
    <row r="748" spans="2:8" x14ac:dyDescent="0.2">
      <c r="B748" t="s">
        <v>5775</v>
      </c>
      <c r="D748" s="23">
        <v>1</v>
      </c>
      <c r="E748" s="32">
        <v>2454.0500000000002</v>
      </c>
      <c r="F748" s="32">
        <v>0</v>
      </c>
      <c r="G748" s="32">
        <v>0</v>
      </c>
      <c r="H748" s="39">
        <v>4</v>
      </c>
    </row>
    <row r="749" spans="2:8" x14ac:dyDescent="0.2">
      <c r="B749" t="s">
        <v>5776</v>
      </c>
      <c r="C749" t="s">
        <v>5732</v>
      </c>
      <c r="D749" s="23">
        <v>1</v>
      </c>
      <c r="E749" s="32">
        <v>3991.02</v>
      </c>
      <c r="F749" s="32">
        <v>0</v>
      </c>
      <c r="G749" s="32">
        <v>0</v>
      </c>
      <c r="H749" s="39">
        <v>4</v>
      </c>
    </row>
    <row r="750" spans="2:8" x14ac:dyDescent="0.2">
      <c r="B750" t="s">
        <v>5781</v>
      </c>
      <c r="C750" t="s">
        <v>5782</v>
      </c>
      <c r="D750" s="23">
        <v>1</v>
      </c>
      <c r="E750" s="32">
        <v>3300.03</v>
      </c>
      <c r="F750" s="32">
        <v>0</v>
      </c>
      <c r="G750" s="32">
        <v>0</v>
      </c>
      <c r="H750" s="39">
        <v>4</v>
      </c>
    </row>
    <row r="751" spans="2:8" x14ac:dyDescent="0.2">
      <c r="B751" t="s">
        <v>5783</v>
      </c>
      <c r="C751" t="s">
        <v>5787</v>
      </c>
      <c r="D751" s="23">
        <v>1</v>
      </c>
      <c r="E751" s="32">
        <v>20500</v>
      </c>
      <c r="F751" s="32">
        <v>0</v>
      </c>
      <c r="G751" s="32">
        <v>0</v>
      </c>
      <c r="H751" s="39">
        <v>4</v>
      </c>
    </row>
    <row r="752" spans="2:8" x14ac:dyDescent="0.2">
      <c r="B752" t="s">
        <v>5788</v>
      </c>
      <c r="C752" t="s">
        <v>5789</v>
      </c>
      <c r="D752" s="23">
        <v>1</v>
      </c>
      <c r="E752" s="32">
        <v>100854.6</v>
      </c>
      <c r="F752" s="32">
        <v>0</v>
      </c>
      <c r="G752" s="32">
        <v>0</v>
      </c>
      <c r="H752" s="39">
        <v>4</v>
      </c>
    </row>
    <row r="753" spans="2:8" x14ac:dyDescent="0.2">
      <c r="B753" t="s">
        <v>8742</v>
      </c>
      <c r="C753" t="s">
        <v>8745</v>
      </c>
      <c r="D753" s="23">
        <v>1</v>
      </c>
      <c r="E753" s="32">
        <v>1500000</v>
      </c>
      <c r="F753" s="32">
        <v>541758.75</v>
      </c>
      <c r="G753" s="32">
        <v>36.119999999999997</v>
      </c>
      <c r="H753" s="39">
        <v>2</v>
      </c>
    </row>
    <row r="754" spans="2:8" x14ac:dyDescent="0.2">
      <c r="B754" t="s">
        <v>5796</v>
      </c>
      <c r="C754" t="s">
        <v>5800</v>
      </c>
      <c r="D754" s="23">
        <v>1</v>
      </c>
      <c r="E754" s="32">
        <v>580</v>
      </c>
      <c r="F754" s="32">
        <v>0</v>
      </c>
      <c r="G754" s="32">
        <v>0</v>
      </c>
      <c r="H754" s="39">
        <v>4</v>
      </c>
    </row>
    <row r="755" spans="2:8" x14ac:dyDescent="0.2">
      <c r="B755" t="s">
        <v>5807</v>
      </c>
      <c r="C755" t="s">
        <v>5808</v>
      </c>
      <c r="D755" s="23">
        <v>1</v>
      </c>
      <c r="E755" s="32">
        <v>1262.3399999999999</v>
      </c>
      <c r="F755" s="32">
        <v>0</v>
      </c>
      <c r="G755" s="32">
        <v>0</v>
      </c>
      <c r="H755" s="39">
        <v>4</v>
      </c>
    </row>
    <row r="756" spans="2:8" x14ac:dyDescent="0.2">
      <c r="B756" t="s">
        <v>1521</v>
      </c>
      <c r="C756" t="s">
        <v>1525</v>
      </c>
      <c r="D756" s="23">
        <v>1</v>
      </c>
      <c r="E756" s="32">
        <v>23600</v>
      </c>
      <c r="F756" s="32">
        <v>0</v>
      </c>
      <c r="G756" s="32">
        <v>0</v>
      </c>
      <c r="H756" s="39">
        <v>-7</v>
      </c>
    </row>
    <row r="757" spans="2:8" x14ac:dyDescent="0.2">
      <c r="B757" t="s">
        <v>5809</v>
      </c>
      <c r="C757" t="s">
        <v>5813</v>
      </c>
      <c r="D757" s="23">
        <v>1</v>
      </c>
      <c r="E757" s="32">
        <v>50000</v>
      </c>
      <c r="F757" s="32">
        <v>0</v>
      </c>
      <c r="G757" s="32">
        <v>0</v>
      </c>
      <c r="H757" s="39">
        <v>4</v>
      </c>
    </row>
    <row r="758" spans="2:8" x14ac:dyDescent="0.2">
      <c r="B758" t="s">
        <v>5814</v>
      </c>
      <c r="C758" t="s">
        <v>5817</v>
      </c>
      <c r="D758" s="23">
        <v>1</v>
      </c>
      <c r="E758" s="32">
        <v>592.36</v>
      </c>
      <c r="F758" s="32">
        <v>0</v>
      </c>
      <c r="G758" s="32">
        <v>0</v>
      </c>
      <c r="H758" s="39">
        <v>4</v>
      </c>
    </row>
    <row r="759" spans="2:8" x14ac:dyDescent="0.2">
      <c r="B759" t="s">
        <v>7585</v>
      </c>
      <c r="C759" t="s">
        <v>7589</v>
      </c>
      <c r="D759" s="23">
        <v>1</v>
      </c>
      <c r="E759" s="32">
        <v>403.42</v>
      </c>
      <c r="F759" s="32">
        <v>0</v>
      </c>
      <c r="G759" s="32">
        <v>0</v>
      </c>
      <c r="H759" s="39">
        <v>4</v>
      </c>
    </row>
    <row r="760" spans="2:8" x14ac:dyDescent="0.2">
      <c r="B760" t="s">
        <v>7168</v>
      </c>
      <c r="C760" t="s">
        <v>7169</v>
      </c>
      <c r="D760" s="23">
        <v>1</v>
      </c>
      <c r="E760" s="32">
        <v>5805.6</v>
      </c>
      <c r="F760" s="32">
        <v>0</v>
      </c>
      <c r="G760" s="32">
        <v>0</v>
      </c>
      <c r="H760" s="39">
        <v>4</v>
      </c>
    </row>
    <row r="761" spans="2:8" x14ac:dyDescent="0.2">
      <c r="B761" t="s">
        <v>5818</v>
      </c>
      <c r="C761" t="s">
        <v>5822</v>
      </c>
      <c r="D761" s="23">
        <v>1</v>
      </c>
      <c r="E761" s="32">
        <v>35400</v>
      </c>
      <c r="F761" s="32">
        <v>0</v>
      </c>
      <c r="G761" s="32">
        <v>0</v>
      </c>
      <c r="H761" s="39">
        <v>4</v>
      </c>
    </row>
    <row r="762" spans="2:8" x14ac:dyDescent="0.2">
      <c r="B762" t="s">
        <v>7590</v>
      </c>
      <c r="C762" t="s">
        <v>7591</v>
      </c>
      <c r="D762" s="23">
        <v>1</v>
      </c>
      <c r="E762" s="32">
        <v>354</v>
      </c>
      <c r="F762" s="32">
        <v>0</v>
      </c>
      <c r="G762" s="32">
        <v>0</v>
      </c>
      <c r="H762" s="39">
        <v>4</v>
      </c>
    </row>
    <row r="763" spans="2:8" x14ac:dyDescent="0.2">
      <c r="B763" t="s">
        <v>5827</v>
      </c>
      <c r="C763" t="s">
        <v>5828</v>
      </c>
      <c r="D763" s="23">
        <v>1</v>
      </c>
      <c r="E763" s="32">
        <v>474.22</v>
      </c>
      <c r="F763" s="32">
        <v>0</v>
      </c>
      <c r="G763" s="32">
        <v>0</v>
      </c>
      <c r="H763" s="39">
        <v>4</v>
      </c>
    </row>
    <row r="764" spans="2:8" x14ac:dyDescent="0.2">
      <c r="B764" t="s">
        <v>5829</v>
      </c>
      <c r="C764" t="s">
        <v>5830</v>
      </c>
      <c r="D764" s="23">
        <v>1</v>
      </c>
      <c r="E764" s="32">
        <v>5690</v>
      </c>
      <c r="F764" s="32">
        <v>0</v>
      </c>
      <c r="G764" s="32">
        <v>0</v>
      </c>
      <c r="H764" s="39">
        <v>4</v>
      </c>
    </row>
    <row r="765" spans="2:8" x14ac:dyDescent="0.2">
      <c r="B765" t="s">
        <v>5831</v>
      </c>
      <c r="C765" t="s">
        <v>5835</v>
      </c>
      <c r="D765" s="23">
        <v>1</v>
      </c>
      <c r="E765" s="32">
        <v>403418.81</v>
      </c>
      <c r="F765" s="32">
        <v>0</v>
      </c>
      <c r="G765" s="32">
        <v>0</v>
      </c>
      <c r="H765" s="39">
        <v>4</v>
      </c>
    </row>
    <row r="766" spans="2:8" x14ac:dyDescent="0.2">
      <c r="B766" t="s">
        <v>7175</v>
      </c>
      <c r="C766" t="s">
        <v>7176</v>
      </c>
      <c r="D766" s="23">
        <v>1</v>
      </c>
      <c r="E766" s="32">
        <v>46040.65</v>
      </c>
      <c r="F766" s="32">
        <v>0</v>
      </c>
      <c r="G766" s="32">
        <v>0</v>
      </c>
      <c r="H766" s="39">
        <v>4</v>
      </c>
    </row>
    <row r="767" spans="2:8" x14ac:dyDescent="0.2">
      <c r="B767" t="s">
        <v>5836</v>
      </c>
      <c r="C767" t="s">
        <v>5732</v>
      </c>
      <c r="D767" s="23">
        <v>1</v>
      </c>
      <c r="E767" s="32">
        <v>3991.02</v>
      </c>
      <c r="F767" s="32">
        <v>0</v>
      </c>
      <c r="G767" s="32">
        <v>0</v>
      </c>
      <c r="H767" s="39">
        <v>4</v>
      </c>
    </row>
    <row r="768" spans="2:8" x14ac:dyDescent="0.2">
      <c r="B768" t="s">
        <v>7188</v>
      </c>
      <c r="C768" t="s">
        <v>7189</v>
      </c>
      <c r="D768" s="23">
        <v>1</v>
      </c>
      <c r="E768" s="32">
        <v>55231.08</v>
      </c>
      <c r="F768" s="32">
        <v>0</v>
      </c>
      <c r="G768" s="32">
        <v>0</v>
      </c>
      <c r="H768" s="39">
        <v>4</v>
      </c>
    </row>
    <row r="769" spans="2:8" x14ac:dyDescent="0.2">
      <c r="B769" t="s">
        <v>5837</v>
      </c>
      <c r="C769" t="s">
        <v>5841</v>
      </c>
      <c r="D769" s="23">
        <v>1</v>
      </c>
      <c r="E769" s="32">
        <v>44692.5</v>
      </c>
      <c r="F769" s="32">
        <v>0</v>
      </c>
      <c r="G769" s="32">
        <v>0</v>
      </c>
      <c r="H769" s="39">
        <v>4</v>
      </c>
    </row>
    <row r="770" spans="2:8" x14ac:dyDescent="0.2">
      <c r="B770" t="s">
        <v>2152</v>
      </c>
      <c r="C770" t="s">
        <v>2156</v>
      </c>
      <c r="D770" s="23">
        <v>1</v>
      </c>
      <c r="E770" s="32">
        <v>13452</v>
      </c>
      <c r="F770" s="32">
        <v>0</v>
      </c>
      <c r="G770" s="32">
        <v>0</v>
      </c>
      <c r="H770" s="39">
        <v>4</v>
      </c>
    </row>
    <row r="771" spans="2:8" x14ac:dyDescent="0.2">
      <c r="B771" t="s">
        <v>8761</v>
      </c>
      <c r="C771" t="s">
        <v>8762</v>
      </c>
      <c r="D771" s="23">
        <v>1</v>
      </c>
      <c r="E771" s="32">
        <v>312649.56</v>
      </c>
      <c r="F771" s="32">
        <v>0</v>
      </c>
      <c r="G771" s="32">
        <v>0</v>
      </c>
      <c r="H771" s="39">
        <v>3</v>
      </c>
    </row>
    <row r="772" spans="2:8" x14ac:dyDescent="0.2">
      <c r="B772" t="s">
        <v>8763</v>
      </c>
      <c r="C772" t="s">
        <v>8745</v>
      </c>
      <c r="D772" s="23">
        <v>1</v>
      </c>
      <c r="E772" s="32">
        <v>1500000</v>
      </c>
      <c r="F772" s="32">
        <v>286466</v>
      </c>
      <c r="G772" s="32">
        <v>19.100000000000001</v>
      </c>
      <c r="H772" s="39">
        <v>2</v>
      </c>
    </row>
    <row r="773" spans="2:8" x14ac:dyDescent="0.2">
      <c r="B773" t="s">
        <v>5842</v>
      </c>
      <c r="C773" t="s">
        <v>5846</v>
      </c>
      <c r="D773" s="23">
        <v>1</v>
      </c>
      <c r="E773" s="32">
        <v>1199.3599999999999</v>
      </c>
      <c r="F773" s="32">
        <v>0</v>
      </c>
      <c r="G773" s="32">
        <v>0</v>
      </c>
      <c r="H773" s="39">
        <v>4</v>
      </c>
    </row>
    <row r="774" spans="2:8" x14ac:dyDescent="0.2">
      <c r="B774" t="s">
        <v>5848</v>
      </c>
      <c r="C774" t="s">
        <v>5846</v>
      </c>
      <c r="D774" s="23">
        <v>1</v>
      </c>
      <c r="E774" s="32">
        <v>859.09</v>
      </c>
      <c r="F774" s="32">
        <v>0</v>
      </c>
      <c r="G774" s="32">
        <v>0</v>
      </c>
      <c r="H774" s="39">
        <v>4</v>
      </c>
    </row>
    <row r="775" spans="2:8" x14ac:dyDescent="0.2">
      <c r="B775" t="s">
        <v>5853</v>
      </c>
      <c r="C775" t="s">
        <v>5729</v>
      </c>
      <c r="D775" s="23">
        <v>1</v>
      </c>
      <c r="E775" s="32">
        <v>5030.34</v>
      </c>
      <c r="F775" s="32">
        <v>0</v>
      </c>
      <c r="G775" s="32">
        <v>0</v>
      </c>
      <c r="H775" s="39">
        <v>4</v>
      </c>
    </row>
    <row r="776" spans="2:8" x14ac:dyDescent="0.2">
      <c r="B776" t="s">
        <v>5858</v>
      </c>
      <c r="C776" t="s">
        <v>5846</v>
      </c>
      <c r="D776" s="23">
        <v>1</v>
      </c>
      <c r="E776" s="32">
        <v>1031.1300000000001</v>
      </c>
      <c r="F776" s="32">
        <v>0</v>
      </c>
      <c r="G776" s="32">
        <v>0</v>
      </c>
      <c r="H776" s="39">
        <v>4</v>
      </c>
    </row>
    <row r="777" spans="2:8" x14ac:dyDescent="0.2">
      <c r="B777" t="s">
        <v>5863</v>
      </c>
      <c r="C777" t="s">
        <v>5867</v>
      </c>
      <c r="D777" s="23">
        <v>1</v>
      </c>
      <c r="E777" s="32">
        <v>7866.35</v>
      </c>
      <c r="F777" s="32">
        <v>0</v>
      </c>
      <c r="G777" s="32">
        <v>0</v>
      </c>
      <c r="H777" s="39">
        <v>4</v>
      </c>
    </row>
    <row r="778" spans="2:8" x14ac:dyDescent="0.2">
      <c r="B778" t="s">
        <v>5868</v>
      </c>
      <c r="C778" t="s">
        <v>5869</v>
      </c>
      <c r="D778" s="23">
        <v>1</v>
      </c>
      <c r="E778" s="32">
        <v>153.4</v>
      </c>
      <c r="F778" s="32">
        <v>0</v>
      </c>
      <c r="G778" s="32">
        <v>0</v>
      </c>
      <c r="H778" s="39">
        <v>4</v>
      </c>
    </row>
    <row r="779" spans="2:8" x14ac:dyDescent="0.2">
      <c r="B779" t="s">
        <v>5870</v>
      </c>
      <c r="C779" t="s">
        <v>4968</v>
      </c>
      <c r="D779" s="23">
        <v>1</v>
      </c>
      <c r="E779" s="32">
        <v>14514</v>
      </c>
      <c r="F779" s="32">
        <v>3357.9</v>
      </c>
      <c r="G779" s="32">
        <v>23.14</v>
      </c>
      <c r="H779" s="39">
        <v>6</v>
      </c>
    </row>
    <row r="780" spans="2:8" x14ac:dyDescent="0.2">
      <c r="B780" t="s">
        <v>2553</v>
      </c>
      <c r="C780" t="s">
        <v>2557</v>
      </c>
      <c r="D780" s="23">
        <v>1</v>
      </c>
      <c r="E780" s="32">
        <v>5002.87</v>
      </c>
      <c r="F780" s="32">
        <v>0</v>
      </c>
      <c r="G780" s="32">
        <v>0</v>
      </c>
      <c r="H780" s="39">
        <v>4</v>
      </c>
    </row>
    <row r="781" spans="2:8" x14ac:dyDescent="0.2">
      <c r="B781" t="s">
        <v>2166</v>
      </c>
      <c r="C781" t="s">
        <v>2170</v>
      </c>
      <c r="D781" s="23">
        <v>1</v>
      </c>
      <c r="E781" s="32">
        <v>1008.55</v>
      </c>
      <c r="F781" s="32">
        <v>0</v>
      </c>
      <c r="G781" s="32">
        <v>0</v>
      </c>
      <c r="H781" s="39">
        <v>4</v>
      </c>
    </row>
    <row r="782" spans="2:8" x14ac:dyDescent="0.2">
      <c r="B782" t="s">
        <v>5877</v>
      </c>
      <c r="C782" t="s">
        <v>5878</v>
      </c>
      <c r="D782" s="23">
        <v>1</v>
      </c>
      <c r="E782" s="32">
        <v>2527.4499999999998</v>
      </c>
      <c r="F782" s="32">
        <v>0</v>
      </c>
      <c r="G782" s="32">
        <v>0</v>
      </c>
      <c r="H782" s="39">
        <v>4</v>
      </c>
    </row>
    <row r="783" spans="2:8" x14ac:dyDescent="0.2">
      <c r="B783" t="s">
        <v>5879</v>
      </c>
      <c r="C783" t="s">
        <v>5880</v>
      </c>
      <c r="D783" s="23">
        <v>1</v>
      </c>
      <c r="E783" s="32">
        <v>4956</v>
      </c>
      <c r="F783" s="32">
        <v>0</v>
      </c>
      <c r="G783" s="32">
        <v>0</v>
      </c>
      <c r="H783" s="39">
        <v>4</v>
      </c>
    </row>
    <row r="784" spans="2:8" x14ac:dyDescent="0.2">
      <c r="B784" t="s">
        <v>7200</v>
      </c>
      <c r="C784" t="s">
        <v>7201</v>
      </c>
      <c r="D784" s="23">
        <v>1</v>
      </c>
      <c r="E784" s="32">
        <v>28320</v>
      </c>
      <c r="F784" s="32">
        <v>0</v>
      </c>
      <c r="G784" s="32">
        <v>0</v>
      </c>
      <c r="H784" s="39">
        <v>4</v>
      </c>
    </row>
    <row r="785" spans="2:8" x14ac:dyDescent="0.2">
      <c r="B785" t="s">
        <v>7204</v>
      </c>
      <c r="C785" t="s">
        <v>7205</v>
      </c>
      <c r="D785" s="23">
        <v>1</v>
      </c>
      <c r="E785" s="32">
        <v>6175</v>
      </c>
      <c r="F785" s="32">
        <v>0</v>
      </c>
      <c r="G785" s="32">
        <v>0</v>
      </c>
      <c r="H785" s="39">
        <v>4</v>
      </c>
    </row>
    <row r="786" spans="2:8" x14ac:dyDescent="0.2">
      <c r="B786" t="s">
        <v>7208</v>
      </c>
      <c r="C786" t="s">
        <v>7209</v>
      </c>
      <c r="D786" s="23">
        <v>1</v>
      </c>
      <c r="E786" s="32">
        <v>3870.4</v>
      </c>
      <c r="F786" s="32">
        <v>0</v>
      </c>
      <c r="G786" s="32">
        <v>0</v>
      </c>
      <c r="H786" s="39">
        <v>4</v>
      </c>
    </row>
    <row r="787" spans="2:8" x14ac:dyDescent="0.2">
      <c r="B787" t="s">
        <v>5881</v>
      </c>
      <c r="C787" t="s">
        <v>5885</v>
      </c>
      <c r="D787" s="23">
        <v>1</v>
      </c>
      <c r="E787" s="32">
        <v>27612.240000000002</v>
      </c>
      <c r="F787" s="32">
        <v>0</v>
      </c>
      <c r="G787" s="32">
        <v>0</v>
      </c>
      <c r="H787" s="39">
        <v>4</v>
      </c>
    </row>
    <row r="788" spans="2:8" x14ac:dyDescent="0.2">
      <c r="B788" t="s">
        <v>2173</v>
      </c>
      <c r="C788" t="s">
        <v>2174</v>
      </c>
      <c r="D788" s="23">
        <v>1</v>
      </c>
      <c r="E788" s="32">
        <v>3065</v>
      </c>
      <c r="F788" s="32">
        <v>0</v>
      </c>
      <c r="G788" s="32">
        <v>0</v>
      </c>
      <c r="H788" s="39">
        <v>4</v>
      </c>
    </row>
    <row r="789" spans="2:8" x14ac:dyDescent="0.2">
      <c r="B789" t="s">
        <v>7597</v>
      </c>
      <c r="C789" t="s">
        <v>7598</v>
      </c>
      <c r="D789" s="23">
        <v>1</v>
      </c>
      <c r="E789" s="32">
        <v>504.27</v>
      </c>
      <c r="F789" s="32">
        <v>0</v>
      </c>
      <c r="G789" s="32">
        <v>0</v>
      </c>
      <c r="H789" s="39">
        <v>4</v>
      </c>
    </row>
    <row r="790" spans="2:8" x14ac:dyDescent="0.2">
      <c r="B790" t="s">
        <v>7212</v>
      </c>
      <c r="C790" t="s">
        <v>7216</v>
      </c>
      <c r="D790" s="23">
        <v>1</v>
      </c>
      <c r="E790" s="32">
        <v>5074</v>
      </c>
      <c r="F790" s="32">
        <v>0</v>
      </c>
      <c r="G790" s="32">
        <v>0</v>
      </c>
      <c r="H790" s="39">
        <v>4</v>
      </c>
    </row>
    <row r="791" spans="2:8" x14ac:dyDescent="0.2">
      <c r="B791" t="s">
        <v>5898</v>
      </c>
      <c r="C791" t="s">
        <v>5902</v>
      </c>
      <c r="D791" s="23">
        <v>1</v>
      </c>
      <c r="E791" s="32">
        <v>149099.98000000001</v>
      </c>
      <c r="F791" s="32">
        <v>0</v>
      </c>
      <c r="G791" s="32">
        <v>0</v>
      </c>
      <c r="H791" s="39">
        <v>4</v>
      </c>
    </row>
    <row r="792" spans="2:8" x14ac:dyDescent="0.2">
      <c r="B792" t="s">
        <v>5903</v>
      </c>
      <c r="C792" t="s">
        <v>5904</v>
      </c>
      <c r="D792" s="23">
        <v>1</v>
      </c>
      <c r="E792" s="32">
        <v>5015</v>
      </c>
      <c r="F792" s="32">
        <v>0</v>
      </c>
      <c r="G792" s="32">
        <v>0</v>
      </c>
      <c r="H792" s="39">
        <v>4</v>
      </c>
    </row>
    <row r="793" spans="2:8" x14ac:dyDescent="0.2">
      <c r="B793" t="s">
        <v>5905</v>
      </c>
      <c r="C793" t="s">
        <v>5909</v>
      </c>
      <c r="D793" s="23">
        <v>1</v>
      </c>
      <c r="E793" s="32">
        <v>3970</v>
      </c>
      <c r="F793" s="32">
        <v>0</v>
      </c>
      <c r="G793" s="32">
        <v>0</v>
      </c>
      <c r="H793" s="39">
        <v>4</v>
      </c>
    </row>
    <row r="794" spans="2:8" x14ac:dyDescent="0.2">
      <c r="B794" t="s">
        <v>5911</v>
      </c>
      <c r="C794" t="s">
        <v>5915</v>
      </c>
      <c r="D794" s="23">
        <v>1</v>
      </c>
      <c r="E794" s="32">
        <v>4800.24</v>
      </c>
      <c r="F794" s="32">
        <v>0</v>
      </c>
      <c r="G794" s="32">
        <v>0</v>
      </c>
      <c r="H794" s="39">
        <v>4</v>
      </c>
    </row>
    <row r="795" spans="2:8" x14ac:dyDescent="0.2">
      <c r="B795" t="s">
        <v>5917</v>
      </c>
      <c r="C795" t="s">
        <v>5921</v>
      </c>
      <c r="D795" s="23">
        <v>1</v>
      </c>
      <c r="E795" s="32">
        <v>7788</v>
      </c>
      <c r="F795" s="32">
        <v>0</v>
      </c>
      <c r="G795" s="32">
        <v>0</v>
      </c>
      <c r="H795" s="39">
        <v>4</v>
      </c>
    </row>
    <row r="796" spans="2:8" x14ac:dyDescent="0.2">
      <c r="B796" t="s">
        <v>5922</v>
      </c>
      <c r="C796" t="s">
        <v>5926</v>
      </c>
      <c r="D796" s="23">
        <v>1</v>
      </c>
      <c r="E796" s="32">
        <v>9251.2000000000007</v>
      </c>
      <c r="F796" s="32">
        <v>0</v>
      </c>
      <c r="G796" s="32">
        <v>0</v>
      </c>
      <c r="H796" s="39">
        <v>4</v>
      </c>
    </row>
    <row r="797" spans="2:8" x14ac:dyDescent="0.2">
      <c r="B797" t="s">
        <v>5927</v>
      </c>
      <c r="C797" t="s">
        <v>5909</v>
      </c>
      <c r="D797" s="23">
        <v>1</v>
      </c>
      <c r="E797" s="32">
        <v>41205.800000000003</v>
      </c>
      <c r="F797" s="32">
        <v>0</v>
      </c>
      <c r="G797" s="32">
        <v>0</v>
      </c>
      <c r="H797" s="39">
        <v>4</v>
      </c>
    </row>
    <row r="798" spans="2:8" x14ac:dyDescent="0.2">
      <c r="B798" t="s">
        <v>5937</v>
      </c>
      <c r="C798" t="s">
        <v>5941</v>
      </c>
      <c r="D798" s="23">
        <v>1</v>
      </c>
      <c r="E798" s="32">
        <v>15430.72</v>
      </c>
      <c r="F798" s="32">
        <v>0</v>
      </c>
      <c r="G798" s="32">
        <v>0</v>
      </c>
      <c r="H798" s="39">
        <v>4</v>
      </c>
    </row>
    <row r="799" spans="2:8" x14ac:dyDescent="0.2">
      <c r="B799" t="s">
        <v>7222</v>
      </c>
      <c r="C799" t="s">
        <v>7226</v>
      </c>
      <c r="D799" s="23">
        <v>1</v>
      </c>
      <c r="E799" s="32">
        <v>100848.7</v>
      </c>
      <c r="F799" s="32">
        <v>0</v>
      </c>
      <c r="G799" s="32">
        <v>0</v>
      </c>
      <c r="H799" s="39">
        <v>4</v>
      </c>
    </row>
    <row r="800" spans="2:8" x14ac:dyDescent="0.2">
      <c r="B800" t="s">
        <v>7229</v>
      </c>
      <c r="C800" t="s">
        <v>7232</v>
      </c>
      <c r="D800" s="23">
        <v>1</v>
      </c>
      <c r="E800" s="32">
        <v>1500</v>
      </c>
      <c r="F800" s="32">
        <v>0</v>
      </c>
      <c r="G800" s="32">
        <v>0</v>
      </c>
      <c r="H800" s="39">
        <v>4</v>
      </c>
    </row>
    <row r="801" spans="2:8" x14ac:dyDescent="0.2">
      <c r="B801" t="s">
        <v>5947</v>
      </c>
      <c r="C801" t="s">
        <v>5951</v>
      </c>
      <c r="D801" s="23">
        <v>1</v>
      </c>
      <c r="E801" s="32">
        <v>46303.15</v>
      </c>
      <c r="F801" s="32">
        <v>0</v>
      </c>
      <c r="G801" s="32">
        <v>0</v>
      </c>
      <c r="H801" s="39">
        <v>4</v>
      </c>
    </row>
    <row r="802" spans="2:8" x14ac:dyDescent="0.2">
      <c r="B802" t="s">
        <v>5953</v>
      </c>
      <c r="C802" t="s">
        <v>5957</v>
      </c>
      <c r="D802" s="23">
        <v>1</v>
      </c>
      <c r="E802" s="32">
        <v>1367.57</v>
      </c>
      <c r="F802" s="32">
        <v>0</v>
      </c>
      <c r="G802" s="32">
        <v>0</v>
      </c>
      <c r="H802" s="39">
        <v>4</v>
      </c>
    </row>
    <row r="803" spans="2:8" x14ac:dyDescent="0.2">
      <c r="B803" t="s">
        <v>5959</v>
      </c>
      <c r="C803" t="s">
        <v>5963</v>
      </c>
      <c r="D803" s="23">
        <v>1</v>
      </c>
      <c r="E803" s="32">
        <v>4379.92</v>
      </c>
      <c r="F803" s="32">
        <v>0</v>
      </c>
      <c r="G803" s="32">
        <v>0</v>
      </c>
      <c r="H803" s="39">
        <v>4</v>
      </c>
    </row>
    <row r="804" spans="2:8" x14ac:dyDescent="0.2">
      <c r="B804" t="s">
        <v>5964</v>
      </c>
      <c r="C804" t="s">
        <v>5957</v>
      </c>
      <c r="D804" s="23">
        <v>1</v>
      </c>
      <c r="E804" s="32">
        <v>1367.57</v>
      </c>
      <c r="F804" s="32">
        <v>0</v>
      </c>
      <c r="G804" s="32">
        <v>0</v>
      </c>
      <c r="H804" s="39">
        <v>4</v>
      </c>
    </row>
    <row r="805" spans="2:8" x14ac:dyDescent="0.2">
      <c r="B805" t="s">
        <v>5968</v>
      </c>
      <c r="C805" t="s">
        <v>5957</v>
      </c>
      <c r="D805" s="23">
        <v>1</v>
      </c>
      <c r="E805" s="32">
        <v>1367.57</v>
      </c>
      <c r="F805" s="32">
        <v>0</v>
      </c>
      <c r="G805" s="32">
        <v>0</v>
      </c>
      <c r="H805" s="39">
        <v>4</v>
      </c>
    </row>
    <row r="806" spans="2:8" x14ac:dyDescent="0.2">
      <c r="B806" t="s">
        <v>5973</v>
      </c>
      <c r="C806" t="s">
        <v>5977</v>
      </c>
      <c r="D806" s="23">
        <v>1</v>
      </c>
      <c r="E806" s="32">
        <v>3909.34</v>
      </c>
      <c r="F806" s="32">
        <v>0</v>
      </c>
      <c r="G806" s="32">
        <v>0</v>
      </c>
      <c r="H806" s="39">
        <v>4</v>
      </c>
    </row>
    <row r="807" spans="2:8" x14ac:dyDescent="0.2">
      <c r="B807" t="s">
        <v>5978</v>
      </c>
      <c r="C807" t="s">
        <v>5957</v>
      </c>
      <c r="D807" s="23">
        <v>1</v>
      </c>
      <c r="E807" s="32">
        <v>1367.57</v>
      </c>
      <c r="F807" s="32">
        <v>0</v>
      </c>
      <c r="G807" s="32">
        <v>0</v>
      </c>
      <c r="H807" s="39">
        <v>4</v>
      </c>
    </row>
    <row r="808" spans="2:8" x14ac:dyDescent="0.2">
      <c r="B808" t="s">
        <v>5982</v>
      </c>
      <c r="C808" t="s">
        <v>5957</v>
      </c>
      <c r="D808" s="23">
        <v>1</v>
      </c>
      <c r="E808" s="32">
        <v>2003.48</v>
      </c>
      <c r="F808" s="32">
        <v>0</v>
      </c>
      <c r="G808" s="32">
        <v>0</v>
      </c>
      <c r="H808" s="39">
        <v>4</v>
      </c>
    </row>
    <row r="809" spans="2:8" x14ac:dyDescent="0.2">
      <c r="B809" t="s">
        <v>5987</v>
      </c>
      <c r="C809" t="s">
        <v>5988</v>
      </c>
      <c r="D809" s="23">
        <v>1</v>
      </c>
      <c r="E809" s="32">
        <v>2572.4</v>
      </c>
      <c r="F809" s="32">
        <v>0</v>
      </c>
      <c r="G809" s="32">
        <v>0</v>
      </c>
      <c r="H809" s="39">
        <v>4</v>
      </c>
    </row>
    <row r="810" spans="2:8" x14ac:dyDescent="0.2">
      <c r="B810" t="s">
        <v>5989</v>
      </c>
      <c r="C810" t="s">
        <v>5990</v>
      </c>
      <c r="D810" s="23">
        <v>1</v>
      </c>
      <c r="E810" s="32">
        <v>84717.93</v>
      </c>
      <c r="F810" s="32">
        <v>0</v>
      </c>
      <c r="G810" s="32">
        <v>0</v>
      </c>
      <c r="H810" s="39">
        <v>4</v>
      </c>
    </row>
    <row r="811" spans="2:8" x14ac:dyDescent="0.2">
      <c r="B811" t="s">
        <v>7545</v>
      </c>
      <c r="C811" t="s">
        <v>7549</v>
      </c>
      <c r="D811" s="23">
        <v>1</v>
      </c>
      <c r="E811" s="32">
        <v>468</v>
      </c>
      <c r="F811" s="32">
        <v>0</v>
      </c>
      <c r="G811" s="32">
        <v>0</v>
      </c>
      <c r="H811" s="39">
        <v>4</v>
      </c>
    </row>
    <row r="812" spans="2:8" x14ac:dyDescent="0.2">
      <c r="B812" t="s">
        <v>2558</v>
      </c>
      <c r="C812" t="s">
        <v>2562</v>
      </c>
      <c r="D812" s="23">
        <v>1</v>
      </c>
      <c r="E812" s="32">
        <v>5043.2299999999996</v>
      </c>
      <c r="F812" s="32">
        <v>0</v>
      </c>
      <c r="G812" s="32">
        <v>0</v>
      </c>
      <c r="H812" s="39">
        <v>4</v>
      </c>
    </row>
    <row r="813" spans="2:8" x14ac:dyDescent="0.2">
      <c r="B813" t="s">
        <v>2563</v>
      </c>
      <c r="C813" t="s">
        <v>2567</v>
      </c>
      <c r="D813" s="23">
        <v>1</v>
      </c>
      <c r="E813" s="32">
        <v>46886.12</v>
      </c>
      <c r="F813" s="32">
        <v>0</v>
      </c>
      <c r="G813" s="32">
        <v>0</v>
      </c>
      <c r="H813" s="39">
        <v>4</v>
      </c>
    </row>
    <row r="814" spans="2:8" x14ac:dyDescent="0.2">
      <c r="B814" t="s">
        <v>2568</v>
      </c>
      <c r="C814" t="s">
        <v>2572</v>
      </c>
      <c r="D814" s="23">
        <v>1</v>
      </c>
      <c r="E814" s="32">
        <v>2201.6</v>
      </c>
      <c r="F814" s="32">
        <v>0</v>
      </c>
      <c r="G814" s="32">
        <v>0</v>
      </c>
      <c r="H814" s="39">
        <v>4</v>
      </c>
    </row>
    <row r="815" spans="2:8" x14ac:dyDescent="0.2">
      <c r="B815" t="s">
        <v>5993</v>
      </c>
      <c r="C815" t="s">
        <v>5994</v>
      </c>
      <c r="D815" s="23">
        <v>1</v>
      </c>
      <c r="E815" s="32">
        <v>35000</v>
      </c>
      <c r="F815" s="32">
        <v>0</v>
      </c>
      <c r="G815" s="32">
        <v>0</v>
      </c>
      <c r="H815" s="39">
        <v>4</v>
      </c>
    </row>
    <row r="816" spans="2:8" x14ac:dyDescent="0.2">
      <c r="B816" t="s">
        <v>5995</v>
      </c>
      <c r="C816" t="s">
        <v>5996</v>
      </c>
      <c r="D816" s="23">
        <v>1</v>
      </c>
      <c r="E816" s="32">
        <v>20000</v>
      </c>
      <c r="F816" s="32">
        <v>0</v>
      </c>
      <c r="G816" s="32">
        <v>0</v>
      </c>
      <c r="H816" s="39">
        <v>4</v>
      </c>
    </row>
    <row r="817" spans="2:8" x14ac:dyDescent="0.2">
      <c r="B817" t="s">
        <v>5997</v>
      </c>
      <c r="C817" t="s">
        <v>5998</v>
      </c>
      <c r="D817" s="23">
        <v>1</v>
      </c>
      <c r="E817" s="32">
        <v>40000</v>
      </c>
      <c r="F817" s="32">
        <v>0</v>
      </c>
      <c r="G817" s="32">
        <v>0</v>
      </c>
      <c r="H817" s="39">
        <v>4</v>
      </c>
    </row>
    <row r="818" spans="2:8" x14ac:dyDescent="0.2">
      <c r="B818" t="s">
        <v>5999</v>
      </c>
      <c r="C818" t="s">
        <v>6003</v>
      </c>
      <c r="D818" s="23">
        <v>1</v>
      </c>
      <c r="E818" s="32">
        <v>20000</v>
      </c>
      <c r="F818" s="32">
        <v>0</v>
      </c>
      <c r="G818" s="32">
        <v>0</v>
      </c>
      <c r="H818" s="39">
        <v>4</v>
      </c>
    </row>
    <row r="819" spans="2:8" x14ac:dyDescent="0.2">
      <c r="B819" t="s">
        <v>6004</v>
      </c>
      <c r="C819" t="s">
        <v>6005</v>
      </c>
      <c r="D819" s="23">
        <v>1</v>
      </c>
      <c r="E819" s="32">
        <v>20000</v>
      </c>
      <c r="F819" s="32">
        <v>0</v>
      </c>
      <c r="G819" s="32">
        <v>0</v>
      </c>
      <c r="H819" s="39">
        <v>4</v>
      </c>
    </row>
    <row r="820" spans="2:8" x14ac:dyDescent="0.2">
      <c r="B820" t="s">
        <v>6006</v>
      </c>
      <c r="C820" t="s">
        <v>6010</v>
      </c>
      <c r="D820" s="23">
        <v>1</v>
      </c>
      <c r="E820" s="32">
        <v>15500</v>
      </c>
      <c r="F820" s="32">
        <v>0</v>
      </c>
      <c r="G820" s="32">
        <v>0</v>
      </c>
      <c r="H820" s="39">
        <v>4</v>
      </c>
    </row>
    <row r="821" spans="2:8" x14ac:dyDescent="0.2">
      <c r="B821" t="s">
        <v>6011</v>
      </c>
      <c r="C821" t="s">
        <v>6012</v>
      </c>
      <c r="D821" s="23">
        <v>1</v>
      </c>
      <c r="E821" s="32">
        <v>20000</v>
      </c>
      <c r="F821" s="32">
        <v>0</v>
      </c>
      <c r="G821" s="32">
        <v>0</v>
      </c>
      <c r="H821" s="39">
        <v>4</v>
      </c>
    </row>
    <row r="822" spans="2:8" x14ac:dyDescent="0.2">
      <c r="B822" t="s">
        <v>6018</v>
      </c>
      <c r="C822" t="s">
        <v>6019</v>
      </c>
      <c r="D822" s="23">
        <v>1</v>
      </c>
      <c r="E822" s="32">
        <v>290000</v>
      </c>
      <c r="F822" s="32">
        <v>0</v>
      </c>
      <c r="G822" s="32">
        <v>0</v>
      </c>
      <c r="H822" s="39">
        <v>-6</v>
      </c>
    </row>
    <row r="823" spans="2:8" x14ac:dyDescent="0.2">
      <c r="B823" t="s">
        <v>1536</v>
      </c>
      <c r="C823" t="s">
        <v>1540</v>
      </c>
      <c r="D823" s="23">
        <v>1</v>
      </c>
      <c r="E823" s="32">
        <v>2651106</v>
      </c>
      <c r="F823" s="32">
        <v>0</v>
      </c>
      <c r="G823" s="32">
        <v>0</v>
      </c>
      <c r="H823" s="39">
        <v>-6</v>
      </c>
    </row>
    <row r="824" spans="2:8" x14ac:dyDescent="0.2">
      <c r="B824" t="s">
        <v>1541</v>
      </c>
      <c r="C824" t="s">
        <v>1542</v>
      </c>
      <c r="D824" s="23">
        <v>1</v>
      </c>
      <c r="E824" s="32">
        <v>625036.56000000006</v>
      </c>
      <c r="F824" s="32">
        <v>0</v>
      </c>
      <c r="G824" s="32">
        <v>0</v>
      </c>
      <c r="H824" s="39">
        <v>1</v>
      </c>
    </row>
    <row r="825" spans="2:8" x14ac:dyDescent="0.2">
      <c r="B825" t="s">
        <v>1543</v>
      </c>
      <c r="C825" t="s">
        <v>1544</v>
      </c>
      <c r="D825" s="23">
        <v>1</v>
      </c>
      <c r="E825" s="32">
        <v>1417843.75</v>
      </c>
      <c r="F825" s="32">
        <v>110252.25</v>
      </c>
      <c r="G825" s="32">
        <v>7.78</v>
      </c>
      <c r="H825" s="39">
        <v>1</v>
      </c>
    </row>
    <row r="826" spans="2:8" x14ac:dyDescent="0.2">
      <c r="B826" t="s">
        <v>1545</v>
      </c>
      <c r="C826" t="s">
        <v>1546</v>
      </c>
      <c r="D826" s="23">
        <v>1</v>
      </c>
      <c r="E826" s="32">
        <v>151281.9</v>
      </c>
      <c r="F826" s="32">
        <v>0</v>
      </c>
      <c r="G826" s="32">
        <v>0</v>
      </c>
      <c r="H826" s="39">
        <v>4</v>
      </c>
    </row>
    <row r="827" spans="2:8" x14ac:dyDescent="0.2">
      <c r="B827" t="s">
        <v>1547</v>
      </c>
      <c r="C827" t="s">
        <v>1548</v>
      </c>
      <c r="D827" s="23">
        <v>1</v>
      </c>
      <c r="E827" s="32">
        <v>99845.7</v>
      </c>
      <c r="F827" s="32">
        <v>7582.68</v>
      </c>
      <c r="G827" s="32">
        <v>7.59</v>
      </c>
      <c r="H827" s="39">
        <v>4</v>
      </c>
    </row>
    <row r="828" spans="2:8" x14ac:dyDescent="0.2">
      <c r="B828" t="s">
        <v>1549</v>
      </c>
      <c r="C828" t="s">
        <v>1553</v>
      </c>
      <c r="D828" s="23">
        <v>1</v>
      </c>
      <c r="E828" s="32">
        <v>2832000</v>
      </c>
      <c r="F828" s="32">
        <v>432241.56</v>
      </c>
      <c r="G828" s="32">
        <v>15.26</v>
      </c>
      <c r="H828" s="39">
        <v>4</v>
      </c>
    </row>
    <row r="829" spans="2:8" x14ac:dyDescent="0.2">
      <c r="B829" t="s">
        <v>2178</v>
      </c>
      <c r="C829" t="s">
        <v>2117</v>
      </c>
      <c r="D829" s="23">
        <v>1</v>
      </c>
      <c r="E829" s="32">
        <v>283014.15000000002</v>
      </c>
      <c r="F829" s="32">
        <v>0</v>
      </c>
      <c r="G829" s="32">
        <v>0</v>
      </c>
      <c r="H829" s="39">
        <v>4</v>
      </c>
    </row>
    <row r="830" spans="2:8" x14ac:dyDescent="0.2">
      <c r="B830" t="s">
        <v>7601</v>
      </c>
      <c r="C830" t="s">
        <v>7602</v>
      </c>
      <c r="D830" s="23">
        <v>1</v>
      </c>
      <c r="E830" s="32">
        <v>2980</v>
      </c>
      <c r="F830" s="32">
        <v>0</v>
      </c>
      <c r="G830" s="32">
        <v>0</v>
      </c>
      <c r="H830" s="39">
        <v>4</v>
      </c>
    </row>
    <row r="831" spans="2:8" x14ac:dyDescent="0.2">
      <c r="B831" t="s">
        <v>7603</v>
      </c>
      <c r="C831" t="s">
        <v>7607</v>
      </c>
      <c r="D831" s="23">
        <v>1</v>
      </c>
      <c r="E831" s="32">
        <v>3829.01</v>
      </c>
      <c r="F831" s="32">
        <v>0</v>
      </c>
      <c r="G831" s="32">
        <v>0</v>
      </c>
      <c r="H831" s="39">
        <v>4</v>
      </c>
    </row>
    <row r="832" spans="2:8" x14ac:dyDescent="0.2">
      <c r="B832" t="s">
        <v>1562</v>
      </c>
      <c r="C832" t="s">
        <v>1563</v>
      </c>
      <c r="D832" s="23">
        <v>1</v>
      </c>
      <c r="E832" s="32">
        <v>217531.58</v>
      </c>
      <c r="F832" s="32">
        <v>0</v>
      </c>
      <c r="G832" s="32">
        <v>0</v>
      </c>
      <c r="H832" s="39">
        <v>4</v>
      </c>
    </row>
    <row r="833" spans="2:8" x14ac:dyDescent="0.2">
      <c r="B833" t="s">
        <v>1594</v>
      </c>
      <c r="C833" t="s">
        <v>1597</v>
      </c>
      <c r="D833" s="23">
        <v>1</v>
      </c>
      <c r="E833" s="32">
        <v>10824</v>
      </c>
      <c r="F833" s="32">
        <v>0</v>
      </c>
      <c r="G833" s="32">
        <v>0</v>
      </c>
      <c r="H833" s="39">
        <v>4</v>
      </c>
    </row>
    <row r="834" spans="2:8" x14ac:dyDescent="0.2">
      <c r="B834" t="s">
        <v>7608</v>
      </c>
      <c r="C834" t="s">
        <v>7612</v>
      </c>
      <c r="D834" s="23">
        <v>1</v>
      </c>
      <c r="E834" s="32">
        <v>2006</v>
      </c>
      <c r="F834" s="32">
        <v>0</v>
      </c>
      <c r="G834" s="32">
        <v>0</v>
      </c>
      <c r="H834" s="39">
        <v>4</v>
      </c>
    </row>
    <row r="835" spans="2:8" x14ac:dyDescent="0.2">
      <c r="B835" t="s">
        <v>6026</v>
      </c>
      <c r="C835" t="s">
        <v>6029</v>
      </c>
      <c r="D835" s="23">
        <v>1</v>
      </c>
      <c r="E835" s="32">
        <v>2961.8</v>
      </c>
      <c r="F835" s="32">
        <v>0</v>
      </c>
      <c r="G835" s="32">
        <v>0</v>
      </c>
      <c r="H835" s="39">
        <v>4</v>
      </c>
    </row>
    <row r="836" spans="2:8" x14ac:dyDescent="0.2">
      <c r="B836" t="s">
        <v>2179</v>
      </c>
      <c r="C836" t="s">
        <v>2180</v>
      </c>
      <c r="D836" s="23">
        <v>1</v>
      </c>
      <c r="E836" s="32">
        <v>932.2</v>
      </c>
      <c r="F836" s="32">
        <v>0</v>
      </c>
      <c r="G836" s="32">
        <v>0</v>
      </c>
      <c r="H836" s="39">
        <v>4</v>
      </c>
    </row>
    <row r="837" spans="2:8" x14ac:dyDescent="0.2">
      <c r="B837" t="s">
        <v>2181</v>
      </c>
      <c r="C837" t="s">
        <v>2185</v>
      </c>
      <c r="D837" s="23">
        <v>1</v>
      </c>
      <c r="E837" s="32">
        <v>996.56</v>
      </c>
      <c r="F837" s="32">
        <v>0</v>
      </c>
      <c r="G837" s="32">
        <v>0</v>
      </c>
      <c r="H837" s="39">
        <v>4</v>
      </c>
    </row>
    <row r="838" spans="2:8" x14ac:dyDescent="0.2">
      <c r="B838" t="s">
        <v>6030</v>
      </c>
      <c r="C838" t="s">
        <v>6031</v>
      </c>
      <c r="D838" s="23">
        <v>1</v>
      </c>
      <c r="E838" s="32">
        <v>330000</v>
      </c>
      <c r="F838" s="32">
        <v>0</v>
      </c>
      <c r="G838" s="32">
        <v>0</v>
      </c>
      <c r="H838" s="39">
        <v>4</v>
      </c>
    </row>
    <row r="839" spans="2:8" x14ac:dyDescent="0.2">
      <c r="B839" t="s">
        <v>6033</v>
      </c>
      <c r="C839" t="s">
        <v>6034</v>
      </c>
      <c r="D839" s="23">
        <v>1</v>
      </c>
      <c r="E839" s="32">
        <v>997.79</v>
      </c>
      <c r="F839" s="32">
        <v>0</v>
      </c>
      <c r="G839" s="32">
        <v>0</v>
      </c>
      <c r="H839" s="39">
        <v>4</v>
      </c>
    </row>
    <row r="840" spans="2:8" x14ac:dyDescent="0.2">
      <c r="B840" t="s">
        <v>1709</v>
      </c>
      <c r="C840" t="s">
        <v>1713</v>
      </c>
      <c r="D840" s="23">
        <v>1</v>
      </c>
      <c r="E840" s="32">
        <v>401742.8</v>
      </c>
      <c r="F840" s="32">
        <v>0</v>
      </c>
      <c r="G840" s="32">
        <v>0</v>
      </c>
      <c r="H840" s="39">
        <v>-1</v>
      </c>
    </row>
    <row r="841" spans="2:8" x14ac:dyDescent="0.2">
      <c r="B841" t="s">
        <v>6051</v>
      </c>
      <c r="C841" t="s">
        <v>6052</v>
      </c>
      <c r="D841" s="23">
        <v>1</v>
      </c>
      <c r="E841" s="32">
        <v>1297.3399999999999</v>
      </c>
      <c r="F841" s="32">
        <v>0</v>
      </c>
      <c r="G841" s="32">
        <v>0</v>
      </c>
      <c r="H841" s="39">
        <v>4</v>
      </c>
    </row>
    <row r="842" spans="2:8" x14ac:dyDescent="0.2">
      <c r="B842" t="s">
        <v>6054</v>
      </c>
      <c r="C842" t="s">
        <v>6055</v>
      </c>
      <c r="D842" s="23">
        <v>1</v>
      </c>
      <c r="E842" s="32">
        <v>4170000</v>
      </c>
      <c r="F842" s="32">
        <v>0</v>
      </c>
      <c r="G842" s="32">
        <v>0</v>
      </c>
      <c r="H842" s="39">
        <v>4</v>
      </c>
    </row>
    <row r="843" spans="2:8" x14ac:dyDescent="0.2">
      <c r="B843" t="s">
        <v>1735</v>
      </c>
      <c r="C843" t="s">
        <v>1739</v>
      </c>
      <c r="D843" s="23">
        <v>1</v>
      </c>
      <c r="E843" s="32">
        <v>1243465.1200000001</v>
      </c>
      <c r="F843" s="32">
        <v>0</v>
      </c>
      <c r="G843" s="32">
        <v>0</v>
      </c>
      <c r="H843" s="39">
        <v>-1</v>
      </c>
    </row>
    <row r="844" spans="2:8" x14ac:dyDescent="0.2">
      <c r="B844" t="s">
        <v>1746</v>
      </c>
      <c r="C844" t="s">
        <v>1747</v>
      </c>
      <c r="D844" s="23">
        <v>1</v>
      </c>
      <c r="E844" s="32">
        <v>1104358.98</v>
      </c>
      <c r="F844" s="32">
        <v>343379.77</v>
      </c>
      <c r="G844" s="32">
        <v>27.32</v>
      </c>
      <c r="H844" s="39">
        <v>2</v>
      </c>
    </row>
    <row r="845" spans="2:8" x14ac:dyDescent="0.2">
      <c r="B845" t="s">
        <v>6244</v>
      </c>
      <c r="C845" t="s">
        <v>6245</v>
      </c>
      <c r="D845" s="23">
        <v>1</v>
      </c>
      <c r="E845" s="32">
        <v>142314.37</v>
      </c>
      <c r="F845" s="32">
        <v>0</v>
      </c>
      <c r="G845" s="32">
        <v>0</v>
      </c>
      <c r="H845" s="39">
        <v>3</v>
      </c>
    </row>
    <row r="846" spans="2:8" x14ac:dyDescent="0.2">
      <c r="B846" t="s">
        <v>7359</v>
      </c>
      <c r="C846" t="s">
        <v>7360</v>
      </c>
      <c r="D846" s="23">
        <v>1</v>
      </c>
      <c r="E846" s="32">
        <v>151282.04999999999</v>
      </c>
      <c r="F846" s="32">
        <v>0</v>
      </c>
      <c r="G846" s="32">
        <v>0</v>
      </c>
      <c r="H846" s="39">
        <v>4</v>
      </c>
    </row>
    <row r="847" spans="2:8" x14ac:dyDescent="0.2">
      <c r="B847" t="s">
        <v>8772</v>
      </c>
      <c r="C847" t="s">
        <v>833</v>
      </c>
      <c r="D847" s="23">
        <v>1</v>
      </c>
      <c r="E847" s="32">
        <v>65775.56</v>
      </c>
      <c r="F847" s="32">
        <v>0</v>
      </c>
      <c r="G847" s="32">
        <v>0</v>
      </c>
      <c r="H847" s="39">
        <v>4</v>
      </c>
    </row>
    <row r="848" spans="2:8" x14ac:dyDescent="0.2">
      <c r="B848" t="s">
        <v>8787</v>
      </c>
      <c r="C848" t="s">
        <v>8790</v>
      </c>
      <c r="D848" s="23">
        <v>1</v>
      </c>
      <c r="E848" s="32">
        <v>623206.91</v>
      </c>
      <c r="F848" s="32">
        <v>112540.34</v>
      </c>
      <c r="G848" s="32">
        <v>18.059999999999999</v>
      </c>
      <c r="H848" s="39">
        <v>10</v>
      </c>
    </row>
    <row r="849" spans="1:8" x14ac:dyDescent="0.2">
      <c r="B849" t="s">
        <v>8794</v>
      </c>
      <c r="C849" t="s">
        <v>8798</v>
      </c>
      <c r="D849" s="23">
        <v>1</v>
      </c>
      <c r="E849" s="32">
        <v>767000</v>
      </c>
      <c r="F849" s="32">
        <v>258803.5</v>
      </c>
      <c r="G849" s="32">
        <v>33.74</v>
      </c>
      <c r="H849" s="39">
        <v>-4</v>
      </c>
    </row>
    <row r="850" spans="1:8" x14ac:dyDescent="0.2">
      <c r="B850" t="s">
        <v>2438</v>
      </c>
      <c r="C850" t="s">
        <v>2441</v>
      </c>
      <c r="D850" s="23">
        <v>1</v>
      </c>
      <c r="E850" s="32">
        <v>39067</v>
      </c>
      <c r="F850" s="32">
        <v>0</v>
      </c>
      <c r="G850" s="32">
        <v>0</v>
      </c>
      <c r="H850" s="39">
        <v>4</v>
      </c>
    </row>
    <row r="851" spans="1:8" x14ac:dyDescent="0.2">
      <c r="A851" t="s">
        <v>8950</v>
      </c>
      <c r="D851" s="23">
        <v>524</v>
      </c>
      <c r="E851" s="32">
        <v>77181143.690000087</v>
      </c>
      <c r="F851" s="32">
        <v>13660985.180000003</v>
      </c>
      <c r="G851" s="32">
        <v>4263.6500000000024</v>
      </c>
      <c r="H851" s="39">
        <v>3.4274809160305342</v>
      </c>
    </row>
    <row r="852" spans="1:8" x14ac:dyDescent="0.2">
      <c r="A852" t="s">
        <v>8946</v>
      </c>
      <c r="D852" s="23">
        <v>833</v>
      </c>
      <c r="E852" s="32">
        <v>188232754.15999991</v>
      </c>
      <c r="F852" s="32">
        <v>51019265.37999998</v>
      </c>
      <c r="G852" s="32">
        <v>7180.9999999999918</v>
      </c>
      <c r="H852" s="39">
        <v>3.0372148859543819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8"/>
  <sheetViews>
    <sheetView rightToLeft="1" workbookViewId="0">
      <selection activeCell="D6" sqref="D6"/>
    </sheetView>
  </sheetViews>
  <sheetFormatPr defaultRowHeight="14.25" x14ac:dyDescent="0.2"/>
  <cols>
    <col min="1" max="1" width="10.625" customWidth="1"/>
    <col min="2" max="2" width="11.625" customWidth="1"/>
    <col min="3" max="3" width="11" customWidth="1"/>
    <col min="4" max="4" width="14" customWidth="1"/>
    <col min="5" max="5" width="10.25" customWidth="1"/>
    <col min="6" max="6" width="11.75" customWidth="1"/>
    <col min="7" max="7" width="12.5" customWidth="1"/>
    <col min="8" max="8" width="18.625" customWidth="1"/>
    <col min="9" max="9" width="16.25" customWidth="1"/>
    <col min="10" max="10" width="15.375" customWidth="1"/>
    <col min="12" max="12" width="10.375" customWidth="1"/>
    <col min="13" max="13" width="16.875" customWidth="1"/>
    <col min="14" max="14" width="10.625" customWidth="1"/>
    <col min="15" max="15" width="19.375" customWidth="1"/>
    <col min="17" max="17" width="17.125" customWidth="1"/>
    <col min="18" max="18" width="16.375" customWidth="1"/>
    <col min="19" max="19" width="27" customWidth="1"/>
    <col min="20" max="20" width="35.75" customWidth="1"/>
    <col min="21" max="21" width="38" customWidth="1"/>
    <col min="22" max="22" width="10.375" customWidth="1"/>
    <col min="23" max="23" width="12.625" customWidth="1"/>
    <col min="24" max="24" width="11.375" customWidth="1"/>
    <col min="25" max="25" width="32.625" customWidth="1"/>
    <col min="26" max="26" width="11.125" customWidth="1"/>
    <col min="27" max="27" width="15.75" customWidth="1"/>
    <col min="28" max="28" width="11" customWidth="1"/>
    <col min="29" max="29" width="12.25" customWidth="1"/>
    <col min="30" max="30" width="33.5" customWidth="1"/>
    <col min="31" max="31" width="9.875" customWidth="1"/>
    <col min="32" max="32" width="26.875" customWidth="1"/>
    <col min="33" max="33" width="20.5" customWidth="1"/>
    <col min="34" max="34" width="25.5" customWidth="1"/>
    <col min="35" max="35" width="29.875" customWidth="1"/>
    <col min="36" max="36" width="17.375" customWidth="1"/>
    <col min="37" max="37" width="19.625" customWidth="1"/>
    <col min="40" max="40" width="13.125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8934</v>
      </c>
      <c r="AH1" t="s">
        <v>8935</v>
      </c>
      <c r="AI1" t="s">
        <v>8936</v>
      </c>
      <c r="AJ1" t="s">
        <v>10117</v>
      </c>
      <c r="AK1" t="s">
        <v>8957</v>
      </c>
      <c r="AL1" t="s">
        <v>8939</v>
      </c>
      <c r="AM1" t="s">
        <v>8937</v>
      </c>
      <c r="AN1" t="s">
        <v>8956</v>
      </c>
    </row>
    <row r="2" spans="1:40" x14ac:dyDescent="0.2">
      <c r="C2" t="s">
        <v>8812</v>
      </c>
      <c r="D2" t="s">
        <v>50</v>
      </c>
      <c r="E2" t="s">
        <v>32</v>
      </c>
      <c r="F2" t="s">
        <v>35</v>
      </c>
      <c r="G2" s="26">
        <v>45818</v>
      </c>
      <c r="K2" t="s">
        <v>1764</v>
      </c>
      <c r="L2" t="s">
        <v>1765</v>
      </c>
      <c r="M2" t="s">
        <v>1766</v>
      </c>
      <c r="N2" t="s">
        <v>40</v>
      </c>
      <c r="O2">
        <v>9918.23</v>
      </c>
      <c r="P2" t="s">
        <v>41</v>
      </c>
      <c r="Q2">
        <v>9918.23</v>
      </c>
      <c r="R2">
        <v>0</v>
      </c>
      <c r="S2">
        <v>0</v>
      </c>
      <c r="T2">
        <v>0</v>
      </c>
      <c r="U2">
        <v>10258.030000000001</v>
      </c>
      <c r="V2" t="s">
        <v>35</v>
      </c>
      <c r="W2" t="s">
        <v>8813</v>
      </c>
      <c r="X2" t="s">
        <v>57</v>
      </c>
      <c r="Y2">
        <v>0</v>
      </c>
      <c r="Z2" t="s">
        <v>42</v>
      </c>
      <c r="AA2" t="s">
        <v>65</v>
      </c>
      <c r="AB2" t="s">
        <v>35</v>
      </c>
      <c r="AC2" t="s">
        <v>8066</v>
      </c>
      <c r="AD2" t="s">
        <v>35</v>
      </c>
      <c r="AE2" t="s">
        <v>1848</v>
      </c>
      <c r="AF2">
        <v>9918.23</v>
      </c>
      <c r="AG2">
        <v>0</v>
      </c>
      <c r="AH2">
        <v>1507</v>
      </c>
      <c r="AI2" t="e">
        <v>#NUM!</v>
      </c>
      <c r="AJ2">
        <v>0</v>
      </c>
      <c r="AK2" t="e">
        <v>#DIV/0!</v>
      </c>
      <c r="AL2" t="e">
        <v>#DIV/0!</v>
      </c>
      <c r="AM2" t="e">
        <v>#N/A</v>
      </c>
      <c r="AN2" t="s">
        <v>9877</v>
      </c>
    </row>
    <row r="3" spans="1:40" x14ac:dyDescent="0.2">
      <c r="C3" t="s">
        <v>8759</v>
      </c>
      <c r="D3" t="s">
        <v>50</v>
      </c>
      <c r="E3" t="s">
        <v>32</v>
      </c>
      <c r="F3" t="s">
        <v>35</v>
      </c>
      <c r="G3" s="26">
        <v>45622</v>
      </c>
      <c r="K3" t="s">
        <v>1764</v>
      </c>
      <c r="L3" t="s">
        <v>1765</v>
      </c>
      <c r="M3" t="s">
        <v>1766</v>
      </c>
      <c r="N3" t="s">
        <v>40</v>
      </c>
      <c r="O3">
        <v>13075.56</v>
      </c>
      <c r="P3" t="s">
        <v>41</v>
      </c>
      <c r="Q3">
        <v>13075.56</v>
      </c>
      <c r="R3">
        <v>83.57</v>
      </c>
      <c r="S3">
        <v>10931.5</v>
      </c>
      <c r="T3">
        <v>10834.13</v>
      </c>
      <c r="U3">
        <v>2217.5100000000002</v>
      </c>
      <c r="V3" t="s">
        <v>35</v>
      </c>
      <c r="W3" t="s">
        <v>8760</v>
      </c>
      <c r="X3" t="s">
        <v>57</v>
      </c>
      <c r="Y3">
        <v>0</v>
      </c>
      <c r="Z3" t="s">
        <v>42</v>
      </c>
      <c r="AA3" t="s">
        <v>65</v>
      </c>
      <c r="AB3" t="s">
        <v>35</v>
      </c>
      <c r="AC3" t="s">
        <v>8066</v>
      </c>
      <c r="AD3" t="s">
        <v>35</v>
      </c>
      <c r="AE3" t="s">
        <v>1769</v>
      </c>
      <c r="AF3">
        <v>2144.06</v>
      </c>
      <c r="AG3">
        <v>0</v>
      </c>
      <c r="AH3">
        <v>1507</v>
      </c>
      <c r="AI3" t="e">
        <v>#NUM!</v>
      </c>
      <c r="AJ3">
        <v>83.57</v>
      </c>
      <c r="AK3" t="e">
        <v>#DIV/0!</v>
      </c>
      <c r="AL3" t="e">
        <v>#DIV/0!</v>
      </c>
      <c r="AM3" t="e">
        <v>#N/A</v>
      </c>
      <c r="AN3" t="s">
        <v>9877</v>
      </c>
    </row>
    <row r="4" spans="1:40" x14ac:dyDescent="0.2">
      <c r="C4" t="s">
        <v>8734</v>
      </c>
      <c r="D4" t="s">
        <v>50</v>
      </c>
      <c r="E4" t="s">
        <v>32</v>
      </c>
      <c r="F4" t="s">
        <v>35</v>
      </c>
      <c r="G4" s="26">
        <v>45594</v>
      </c>
      <c r="K4" t="s">
        <v>1764</v>
      </c>
      <c r="L4" t="s">
        <v>1765</v>
      </c>
      <c r="M4" t="s">
        <v>1766</v>
      </c>
      <c r="N4" t="s">
        <v>40</v>
      </c>
      <c r="O4">
        <v>1443.61</v>
      </c>
      <c r="P4" t="s">
        <v>41</v>
      </c>
      <c r="Q4">
        <v>1443.61</v>
      </c>
      <c r="R4">
        <v>48.13</v>
      </c>
      <c r="S4">
        <v>694.78</v>
      </c>
      <c r="T4">
        <v>688.9</v>
      </c>
      <c r="U4">
        <v>774.48</v>
      </c>
      <c r="V4" t="s">
        <v>35</v>
      </c>
      <c r="W4" t="s">
        <v>8028</v>
      </c>
      <c r="X4" t="s">
        <v>57</v>
      </c>
      <c r="Y4">
        <v>0</v>
      </c>
      <c r="Z4" t="s">
        <v>42</v>
      </c>
      <c r="AA4" t="s">
        <v>65</v>
      </c>
      <c r="AB4" t="s">
        <v>35</v>
      </c>
      <c r="AC4" t="s">
        <v>8066</v>
      </c>
      <c r="AD4" t="s">
        <v>35</v>
      </c>
      <c r="AE4" t="s">
        <v>1848</v>
      </c>
      <c r="AF4">
        <v>748.83</v>
      </c>
      <c r="AG4">
        <v>0</v>
      </c>
      <c r="AH4">
        <v>1507</v>
      </c>
      <c r="AI4" t="e">
        <v>#NUM!</v>
      </c>
      <c r="AJ4">
        <v>48.13</v>
      </c>
      <c r="AK4" t="e">
        <v>#DIV/0!</v>
      </c>
      <c r="AL4" t="e">
        <v>#DIV/0!</v>
      </c>
      <c r="AM4" t="e">
        <v>#N/A</v>
      </c>
      <c r="AN4" t="s">
        <v>9877</v>
      </c>
    </row>
    <row r="5" spans="1:40" x14ac:dyDescent="0.2">
      <c r="C5" t="s">
        <v>8683</v>
      </c>
      <c r="D5" t="s">
        <v>50</v>
      </c>
      <c r="E5" t="s">
        <v>32</v>
      </c>
      <c r="F5" t="s">
        <v>35</v>
      </c>
      <c r="G5" s="26">
        <v>45519</v>
      </c>
      <c r="K5" t="s">
        <v>1764</v>
      </c>
      <c r="L5" t="s">
        <v>1765</v>
      </c>
      <c r="M5" t="s">
        <v>1766</v>
      </c>
      <c r="N5" t="s">
        <v>40</v>
      </c>
      <c r="O5">
        <v>10985.82</v>
      </c>
      <c r="P5" t="s">
        <v>41</v>
      </c>
      <c r="Q5">
        <v>10985.82</v>
      </c>
      <c r="R5">
        <v>97.42</v>
      </c>
      <c r="S5">
        <v>10699.99</v>
      </c>
      <c r="T5">
        <v>10700</v>
      </c>
      <c r="U5">
        <v>295.61</v>
      </c>
      <c r="V5" t="s">
        <v>35</v>
      </c>
      <c r="W5" t="s">
        <v>8684</v>
      </c>
      <c r="X5" t="s">
        <v>57</v>
      </c>
      <c r="Y5">
        <v>0</v>
      </c>
      <c r="Z5" t="s">
        <v>42</v>
      </c>
      <c r="AA5" t="s">
        <v>65</v>
      </c>
      <c r="AB5" t="s">
        <v>35</v>
      </c>
      <c r="AC5" t="s">
        <v>8066</v>
      </c>
      <c r="AD5" t="s">
        <v>35</v>
      </c>
      <c r="AE5" t="s">
        <v>1769</v>
      </c>
      <c r="AF5">
        <v>285.83</v>
      </c>
      <c r="AG5">
        <v>0</v>
      </c>
      <c r="AH5">
        <v>1507</v>
      </c>
      <c r="AI5" t="e">
        <v>#NUM!</v>
      </c>
      <c r="AJ5">
        <v>97.42</v>
      </c>
      <c r="AK5" t="e">
        <v>#DIV/0!</v>
      </c>
      <c r="AL5" t="e">
        <v>#DIV/0!</v>
      </c>
      <c r="AM5" t="e">
        <v>#N/A</v>
      </c>
      <c r="AN5" t="s">
        <v>9877</v>
      </c>
    </row>
    <row r="6" spans="1:40" x14ac:dyDescent="0.2">
      <c r="C6" t="s">
        <v>8654</v>
      </c>
      <c r="D6" t="s">
        <v>50</v>
      </c>
      <c r="E6" t="s">
        <v>32</v>
      </c>
      <c r="F6" t="s">
        <v>35</v>
      </c>
      <c r="G6" s="26">
        <v>45460</v>
      </c>
      <c r="K6" t="s">
        <v>1764</v>
      </c>
      <c r="L6" t="s">
        <v>1765</v>
      </c>
      <c r="M6" t="s">
        <v>1766</v>
      </c>
      <c r="N6" t="s">
        <v>40</v>
      </c>
      <c r="O6">
        <v>9444.06</v>
      </c>
      <c r="P6" t="s">
        <v>41</v>
      </c>
      <c r="Q6">
        <v>9444.06</v>
      </c>
      <c r="R6">
        <v>94.71</v>
      </c>
      <c r="S6">
        <v>8940.17</v>
      </c>
      <c r="T6">
        <v>9960.8799999999992</v>
      </c>
      <c r="U6">
        <v>582.77</v>
      </c>
      <c r="V6" t="s">
        <v>35</v>
      </c>
      <c r="W6" t="s">
        <v>8655</v>
      </c>
      <c r="X6" t="s">
        <v>57</v>
      </c>
      <c r="Y6">
        <v>0</v>
      </c>
      <c r="Z6" t="s">
        <v>42</v>
      </c>
      <c r="AA6" t="s">
        <v>65</v>
      </c>
      <c r="AB6" t="s">
        <v>35</v>
      </c>
      <c r="AC6" t="s">
        <v>8066</v>
      </c>
      <c r="AD6" t="s">
        <v>35</v>
      </c>
      <c r="AE6" t="s">
        <v>1769</v>
      </c>
      <c r="AF6">
        <v>503.81</v>
      </c>
      <c r="AG6">
        <v>0</v>
      </c>
      <c r="AH6">
        <v>1507</v>
      </c>
      <c r="AI6" t="e">
        <v>#NUM!</v>
      </c>
      <c r="AJ6">
        <v>94.71</v>
      </c>
      <c r="AK6" t="e">
        <v>#DIV/0!</v>
      </c>
      <c r="AL6" t="e">
        <v>#DIV/0!</v>
      </c>
      <c r="AM6" t="e">
        <v>#N/A</v>
      </c>
      <c r="AN6" t="s">
        <v>9877</v>
      </c>
    </row>
    <row r="7" spans="1:40" x14ac:dyDescent="0.2">
      <c r="C7" t="s">
        <v>8631</v>
      </c>
      <c r="D7" t="s">
        <v>50</v>
      </c>
      <c r="E7" t="s">
        <v>32</v>
      </c>
      <c r="F7" t="s">
        <v>35</v>
      </c>
      <c r="G7" s="26">
        <v>45439</v>
      </c>
      <c r="K7" t="s">
        <v>1943</v>
      </c>
      <c r="L7" t="s">
        <v>1944</v>
      </c>
      <c r="M7" t="s">
        <v>1945</v>
      </c>
      <c r="N7" t="s">
        <v>40</v>
      </c>
      <c r="O7">
        <v>499.14</v>
      </c>
      <c r="P7" t="s">
        <v>41</v>
      </c>
      <c r="Q7">
        <v>499.14</v>
      </c>
      <c r="R7">
        <v>0</v>
      </c>
      <c r="S7">
        <v>0</v>
      </c>
      <c r="T7">
        <v>0</v>
      </c>
      <c r="U7">
        <v>499.14</v>
      </c>
      <c r="V7" t="s">
        <v>35</v>
      </c>
      <c r="W7" t="s">
        <v>8632</v>
      </c>
      <c r="X7" t="s">
        <v>35</v>
      </c>
      <c r="Y7">
        <v>0</v>
      </c>
      <c r="Z7" t="s">
        <v>42</v>
      </c>
      <c r="AA7" t="s">
        <v>43</v>
      </c>
      <c r="AB7" t="s">
        <v>60</v>
      </c>
      <c r="AC7" t="s">
        <v>8066</v>
      </c>
      <c r="AD7" t="s">
        <v>35</v>
      </c>
      <c r="AE7" t="s">
        <v>2200</v>
      </c>
      <c r="AF7">
        <v>499.14</v>
      </c>
      <c r="AG7">
        <v>0</v>
      </c>
      <c r="AH7">
        <v>1507</v>
      </c>
      <c r="AI7" t="e">
        <v>#NUM!</v>
      </c>
      <c r="AJ7">
        <v>0</v>
      </c>
      <c r="AK7" t="e">
        <v>#DIV/0!</v>
      </c>
      <c r="AL7" t="e">
        <v>#DIV/0!</v>
      </c>
      <c r="AM7" t="e">
        <v>#N/A</v>
      </c>
      <c r="AN7" t="s">
        <v>9877</v>
      </c>
    </row>
    <row r="8" spans="1:40" x14ac:dyDescent="0.2">
      <c r="C8" t="s">
        <v>8615</v>
      </c>
      <c r="D8" t="s">
        <v>50</v>
      </c>
      <c r="E8" t="s">
        <v>32</v>
      </c>
      <c r="F8" t="s">
        <v>35</v>
      </c>
      <c r="G8" s="26">
        <v>45419</v>
      </c>
      <c r="K8" t="s">
        <v>1764</v>
      </c>
      <c r="L8" t="s">
        <v>1765</v>
      </c>
      <c r="M8" t="s">
        <v>1766</v>
      </c>
      <c r="N8" t="s">
        <v>40</v>
      </c>
      <c r="O8">
        <v>8940.25</v>
      </c>
      <c r="P8" t="s">
        <v>41</v>
      </c>
      <c r="Q8">
        <v>8940.25</v>
      </c>
      <c r="R8">
        <v>93.07</v>
      </c>
      <c r="S8">
        <v>8793.9599999999991</v>
      </c>
      <c r="T8">
        <v>9264.18</v>
      </c>
      <c r="U8">
        <v>720.05</v>
      </c>
      <c r="V8" t="s">
        <v>35</v>
      </c>
      <c r="W8" t="s">
        <v>8616</v>
      </c>
      <c r="X8" t="s">
        <v>57</v>
      </c>
      <c r="Y8">
        <v>0</v>
      </c>
      <c r="Z8" t="s">
        <v>42</v>
      </c>
      <c r="AA8" t="s">
        <v>65</v>
      </c>
      <c r="AB8" t="s">
        <v>35</v>
      </c>
      <c r="AC8" t="s">
        <v>8066</v>
      </c>
      <c r="AD8" t="s">
        <v>35</v>
      </c>
      <c r="AE8" t="s">
        <v>2200</v>
      </c>
      <c r="AF8">
        <v>622.5</v>
      </c>
      <c r="AG8">
        <v>0</v>
      </c>
      <c r="AH8">
        <v>1507</v>
      </c>
      <c r="AI8" t="e">
        <v>#NUM!</v>
      </c>
      <c r="AJ8">
        <v>93.07</v>
      </c>
      <c r="AK8" t="e">
        <v>#DIV/0!</v>
      </c>
      <c r="AL8" t="e">
        <v>#DIV/0!</v>
      </c>
      <c r="AM8" t="e">
        <v>#N/A</v>
      </c>
      <c r="AN8" t="s">
        <v>9877</v>
      </c>
    </row>
    <row r="9" spans="1:40" x14ac:dyDescent="0.2">
      <c r="C9" t="s">
        <v>8607</v>
      </c>
      <c r="D9" t="s">
        <v>50</v>
      </c>
      <c r="E9" t="s">
        <v>32</v>
      </c>
      <c r="F9" t="s">
        <v>35</v>
      </c>
      <c r="G9" s="26">
        <v>45418</v>
      </c>
      <c r="K9" t="s">
        <v>1764</v>
      </c>
      <c r="L9" t="s">
        <v>1765</v>
      </c>
      <c r="M9" t="s">
        <v>1766</v>
      </c>
      <c r="N9" t="s">
        <v>40</v>
      </c>
      <c r="O9">
        <v>10648.35</v>
      </c>
      <c r="P9" t="s">
        <v>41</v>
      </c>
      <c r="Q9">
        <v>10648.35</v>
      </c>
      <c r="R9">
        <v>98.26</v>
      </c>
      <c r="S9">
        <v>10456.15</v>
      </c>
      <c r="T9">
        <v>11649.84</v>
      </c>
      <c r="U9">
        <v>216.03</v>
      </c>
      <c r="V9" t="s">
        <v>35</v>
      </c>
      <c r="W9" t="s">
        <v>8608</v>
      </c>
      <c r="X9" t="s">
        <v>57</v>
      </c>
      <c r="Y9">
        <v>0</v>
      </c>
      <c r="Z9" t="s">
        <v>42</v>
      </c>
      <c r="AA9" t="s">
        <v>65</v>
      </c>
      <c r="AB9" t="s">
        <v>35</v>
      </c>
      <c r="AC9" t="s">
        <v>8066</v>
      </c>
      <c r="AD9" t="s">
        <v>35</v>
      </c>
      <c r="AE9" t="s">
        <v>1769</v>
      </c>
      <c r="AF9">
        <v>186.76</v>
      </c>
      <c r="AG9">
        <v>0</v>
      </c>
      <c r="AH9">
        <v>1507</v>
      </c>
      <c r="AI9" t="e">
        <v>#NUM!</v>
      </c>
      <c r="AJ9">
        <v>98.26</v>
      </c>
      <c r="AK9" t="e">
        <v>#DIV/0!</v>
      </c>
      <c r="AL9" t="e">
        <v>#DIV/0!</v>
      </c>
      <c r="AM9" t="e">
        <v>#N/A</v>
      </c>
      <c r="AN9" t="s">
        <v>9877</v>
      </c>
    </row>
    <row r="10" spans="1:40" x14ac:dyDescent="0.2">
      <c r="C10" t="s">
        <v>8528</v>
      </c>
      <c r="D10" t="s">
        <v>50</v>
      </c>
      <c r="E10" t="s">
        <v>32</v>
      </c>
      <c r="F10" t="s">
        <v>35</v>
      </c>
      <c r="G10" s="26">
        <v>45315</v>
      </c>
      <c r="K10" t="s">
        <v>1764</v>
      </c>
      <c r="L10" t="s">
        <v>1765</v>
      </c>
      <c r="M10" t="s">
        <v>1766</v>
      </c>
      <c r="N10" t="s">
        <v>40</v>
      </c>
      <c r="O10">
        <v>4211.3999999999996</v>
      </c>
      <c r="P10" t="s">
        <v>41</v>
      </c>
      <c r="Q10">
        <v>4211.3999999999996</v>
      </c>
      <c r="R10">
        <v>96.6</v>
      </c>
      <c r="S10">
        <v>4067.09</v>
      </c>
      <c r="T10">
        <v>4531.3900000000003</v>
      </c>
      <c r="U10">
        <v>166.93</v>
      </c>
      <c r="V10" t="s">
        <v>35</v>
      </c>
      <c r="W10" t="s">
        <v>8527</v>
      </c>
      <c r="X10" t="s">
        <v>57</v>
      </c>
      <c r="Y10">
        <v>0</v>
      </c>
      <c r="Z10" t="s">
        <v>42</v>
      </c>
      <c r="AA10" t="s">
        <v>65</v>
      </c>
      <c r="AB10" t="s">
        <v>35</v>
      </c>
      <c r="AC10" t="s">
        <v>8066</v>
      </c>
      <c r="AD10" t="s">
        <v>35</v>
      </c>
      <c r="AE10" t="s">
        <v>1769</v>
      </c>
      <c r="AF10">
        <v>144.31</v>
      </c>
      <c r="AG10">
        <v>0</v>
      </c>
      <c r="AH10">
        <v>1507</v>
      </c>
      <c r="AI10" t="e">
        <v>#NUM!</v>
      </c>
      <c r="AJ10">
        <v>96.6</v>
      </c>
      <c r="AK10" t="e">
        <v>#DIV/0!</v>
      </c>
      <c r="AL10" t="e">
        <v>#DIV/0!</v>
      </c>
      <c r="AM10" t="e">
        <v>#N/A</v>
      </c>
      <c r="AN10" t="s">
        <v>9877</v>
      </c>
    </row>
    <row r="11" spans="1:40" x14ac:dyDescent="0.2">
      <c r="C11" t="s">
        <v>8526</v>
      </c>
      <c r="D11" t="s">
        <v>50</v>
      </c>
      <c r="E11" t="s">
        <v>32</v>
      </c>
      <c r="F11" t="s">
        <v>35</v>
      </c>
      <c r="G11" s="26">
        <v>45312</v>
      </c>
      <c r="K11" t="s">
        <v>1764</v>
      </c>
      <c r="L11" t="s">
        <v>1765</v>
      </c>
      <c r="M11" t="s">
        <v>1766</v>
      </c>
      <c r="N11" t="s">
        <v>40</v>
      </c>
      <c r="O11">
        <v>2312.4</v>
      </c>
      <c r="P11" t="s">
        <v>41</v>
      </c>
      <c r="Q11">
        <v>2312.4</v>
      </c>
      <c r="R11">
        <v>88</v>
      </c>
      <c r="S11">
        <v>2026.25</v>
      </c>
      <c r="T11">
        <v>2246.83</v>
      </c>
      <c r="U11">
        <v>322.35000000000002</v>
      </c>
      <c r="V11" t="s">
        <v>35</v>
      </c>
      <c r="W11" t="s">
        <v>8527</v>
      </c>
      <c r="X11" t="s">
        <v>57</v>
      </c>
      <c r="Y11">
        <v>0</v>
      </c>
      <c r="Z11" t="s">
        <v>42</v>
      </c>
      <c r="AA11" t="s">
        <v>65</v>
      </c>
      <c r="AB11" t="s">
        <v>35</v>
      </c>
      <c r="AC11" t="s">
        <v>8066</v>
      </c>
      <c r="AD11" t="s">
        <v>35</v>
      </c>
      <c r="AE11" t="s">
        <v>1769</v>
      </c>
      <c r="AF11">
        <v>278.67</v>
      </c>
      <c r="AG11">
        <v>0</v>
      </c>
      <c r="AH11">
        <v>1507</v>
      </c>
      <c r="AI11" t="e">
        <v>#NUM!</v>
      </c>
      <c r="AJ11">
        <v>88</v>
      </c>
      <c r="AK11" t="e">
        <v>#DIV/0!</v>
      </c>
      <c r="AL11" t="e">
        <v>#DIV/0!</v>
      </c>
      <c r="AM11" t="e">
        <v>#N/A</v>
      </c>
      <c r="AN11" t="s">
        <v>9877</v>
      </c>
    </row>
    <row r="12" spans="1:40" x14ac:dyDescent="0.2">
      <c r="C12" t="s">
        <v>8235</v>
      </c>
      <c r="D12" t="s">
        <v>50</v>
      </c>
      <c r="E12" t="s">
        <v>32</v>
      </c>
      <c r="F12" t="s">
        <v>35</v>
      </c>
      <c r="G12" s="26">
        <v>44817</v>
      </c>
      <c r="K12" t="s">
        <v>1764</v>
      </c>
      <c r="L12" t="s">
        <v>1765</v>
      </c>
      <c r="M12" t="s">
        <v>1766</v>
      </c>
      <c r="N12" t="s">
        <v>40</v>
      </c>
      <c r="O12">
        <v>4574.4799999999996</v>
      </c>
      <c r="P12" t="s">
        <v>41</v>
      </c>
      <c r="Q12">
        <v>4574.4799999999996</v>
      </c>
      <c r="R12">
        <v>86.85</v>
      </c>
      <c r="S12">
        <v>3968.4</v>
      </c>
      <c r="T12">
        <v>4258.67</v>
      </c>
      <c r="U12">
        <v>700.97</v>
      </c>
      <c r="V12" t="s">
        <v>35</v>
      </c>
      <c r="W12" t="s">
        <v>8236</v>
      </c>
      <c r="X12" t="s">
        <v>57</v>
      </c>
      <c r="Y12">
        <v>0</v>
      </c>
      <c r="Z12" t="s">
        <v>42</v>
      </c>
      <c r="AA12" t="s">
        <v>65</v>
      </c>
      <c r="AB12" t="s">
        <v>35</v>
      </c>
      <c r="AC12" t="s">
        <v>8066</v>
      </c>
      <c r="AD12" t="s">
        <v>35</v>
      </c>
      <c r="AE12" t="s">
        <v>1848</v>
      </c>
      <c r="AF12">
        <v>605.99</v>
      </c>
      <c r="AG12">
        <v>0</v>
      </c>
      <c r="AH12">
        <v>1507</v>
      </c>
      <c r="AI12" t="e">
        <v>#NUM!</v>
      </c>
      <c r="AJ12">
        <v>86.85</v>
      </c>
      <c r="AK12" t="e">
        <v>#DIV/0!</v>
      </c>
      <c r="AL12" t="e">
        <v>#DIV/0!</v>
      </c>
      <c r="AM12" t="e">
        <v>#N/A</v>
      </c>
      <c r="AN12" t="s">
        <v>9877</v>
      </c>
    </row>
    <row r="13" spans="1:40" x14ac:dyDescent="0.2">
      <c r="C13" t="s">
        <v>8204</v>
      </c>
      <c r="D13" t="s">
        <v>50</v>
      </c>
      <c r="E13" t="s">
        <v>32</v>
      </c>
      <c r="F13" t="s">
        <v>35</v>
      </c>
      <c r="G13" s="26">
        <v>44752</v>
      </c>
      <c r="K13" t="s">
        <v>1764</v>
      </c>
      <c r="L13" t="s">
        <v>1765</v>
      </c>
      <c r="M13" t="s">
        <v>1766</v>
      </c>
      <c r="N13" t="s">
        <v>40</v>
      </c>
      <c r="O13">
        <v>12772.76</v>
      </c>
      <c r="P13" t="s">
        <v>41</v>
      </c>
      <c r="Q13">
        <v>12772.76</v>
      </c>
      <c r="R13">
        <v>91.83</v>
      </c>
      <c r="S13">
        <v>12224.86</v>
      </c>
      <c r="T13">
        <v>12582.91</v>
      </c>
      <c r="U13">
        <v>633.77</v>
      </c>
      <c r="V13" t="s">
        <v>35</v>
      </c>
      <c r="W13" t="s">
        <v>8205</v>
      </c>
      <c r="X13" t="s">
        <v>57</v>
      </c>
      <c r="Y13">
        <v>0</v>
      </c>
      <c r="Z13" t="s">
        <v>42</v>
      </c>
      <c r="AA13" t="s">
        <v>65</v>
      </c>
      <c r="AB13" t="s">
        <v>35</v>
      </c>
      <c r="AC13" t="s">
        <v>8066</v>
      </c>
      <c r="AD13" t="s">
        <v>35</v>
      </c>
      <c r="AE13" t="s">
        <v>1769</v>
      </c>
      <c r="AF13">
        <v>547.9</v>
      </c>
      <c r="AG13">
        <v>0</v>
      </c>
      <c r="AH13">
        <v>1507</v>
      </c>
      <c r="AI13" t="e">
        <v>#NUM!</v>
      </c>
      <c r="AJ13">
        <v>91.83</v>
      </c>
      <c r="AK13" t="e">
        <v>#DIV/0!</v>
      </c>
      <c r="AL13" t="e">
        <v>#DIV/0!</v>
      </c>
      <c r="AM13" t="e">
        <v>#N/A</v>
      </c>
      <c r="AN13" t="s">
        <v>9877</v>
      </c>
    </row>
    <row r="14" spans="1:40" x14ac:dyDescent="0.2">
      <c r="C14" t="s">
        <v>8072</v>
      </c>
      <c r="D14" t="s">
        <v>50</v>
      </c>
      <c r="E14" t="s">
        <v>32</v>
      </c>
      <c r="F14" t="s">
        <v>35</v>
      </c>
      <c r="G14" s="26">
        <v>42935</v>
      </c>
      <c r="K14" t="s">
        <v>1751</v>
      </c>
      <c r="L14" t="s">
        <v>1752</v>
      </c>
      <c r="M14" t="s">
        <v>1753</v>
      </c>
      <c r="N14" t="s">
        <v>40</v>
      </c>
      <c r="O14">
        <v>7644.16</v>
      </c>
      <c r="P14" t="s">
        <v>41</v>
      </c>
      <c r="Q14">
        <v>7644.16</v>
      </c>
      <c r="R14">
        <v>96</v>
      </c>
      <c r="S14">
        <v>7285.62</v>
      </c>
      <c r="T14">
        <v>7285.61</v>
      </c>
      <c r="U14">
        <v>305.93</v>
      </c>
      <c r="V14" t="s">
        <v>35</v>
      </c>
      <c r="W14" t="s">
        <v>8073</v>
      </c>
      <c r="X14" t="s">
        <v>35</v>
      </c>
      <c r="Y14">
        <v>0</v>
      </c>
      <c r="Z14" t="s">
        <v>42</v>
      </c>
      <c r="AA14" t="s">
        <v>65</v>
      </c>
      <c r="AB14" t="s">
        <v>35</v>
      </c>
      <c r="AC14" t="s">
        <v>8066</v>
      </c>
      <c r="AD14" t="s">
        <v>35</v>
      </c>
      <c r="AE14" t="s">
        <v>35</v>
      </c>
      <c r="AF14">
        <v>305.93</v>
      </c>
      <c r="AG14">
        <v>0</v>
      </c>
      <c r="AH14">
        <v>1507</v>
      </c>
      <c r="AI14" t="e">
        <v>#NUM!</v>
      </c>
      <c r="AJ14">
        <v>96</v>
      </c>
      <c r="AK14" t="e">
        <v>#DIV/0!</v>
      </c>
      <c r="AL14" t="e">
        <v>#DIV/0!</v>
      </c>
      <c r="AM14" t="e">
        <v>#N/A</v>
      </c>
      <c r="AN14" t="s">
        <v>9877</v>
      </c>
    </row>
    <row r="15" spans="1:40" x14ac:dyDescent="0.2">
      <c r="C15" t="s">
        <v>8063</v>
      </c>
      <c r="D15" t="s">
        <v>50</v>
      </c>
      <c r="E15" t="s">
        <v>32</v>
      </c>
      <c r="F15" t="s">
        <v>35</v>
      </c>
      <c r="G15" s="26">
        <v>42814</v>
      </c>
      <c r="J15" t="s">
        <v>8064</v>
      </c>
      <c r="K15" t="s">
        <v>1751</v>
      </c>
      <c r="L15" t="s">
        <v>1752</v>
      </c>
      <c r="M15" t="s">
        <v>1753</v>
      </c>
      <c r="N15" t="s">
        <v>40</v>
      </c>
      <c r="O15">
        <v>5996.74</v>
      </c>
      <c r="P15" t="s">
        <v>41</v>
      </c>
      <c r="Q15">
        <v>5996.74</v>
      </c>
      <c r="R15">
        <v>100</v>
      </c>
      <c r="S15">
        <v>5996.74</v>
      </c>
      <c r="T15">
        <v>5996.73</v>
      </c>
      <c r="U15">
        <v>0</v>
      </c>
      <c r="V15" t="s">
        <v>35</v>
      </c>
      <c r="W15" t="s">
        <v>8065</v>
      </c>
      <c r="X15" t="s">
        <v>35</v>
      </c>
      <c r="Y15">
        <v>0</v>
      </c>
      <c r="Z15" t="s">
        <v>42</v>
      </c>
      <c r="AA15" t="s">
        <v>65</v>
      </c>
      <c r="AB15" t="s">
        <v>35</v>
      </c>
      <c r="AC15" t="s">
        <v>8066</v>
      </c>
      <c r="AD15" t="s">
        <v>35</v>
      </c>
      <c r="AE15" t="s">
        <v>3328</v>
      </c>
      <c r="AF15">
        <v>0</v>
      </c>
      <c r="AG15">
        <v>0</v>
      </c>
      <c r="AH15">
        <v>1507</v>
      </c>
      <c r="AI15" t="e">
        <v>#NUM!</v>
      </c>
      <c r="AJ15">
        <v>100</v>
      </c>
      <c r="AK15" t="e">
        <v>#DIV/0!</v>
      </c>
      <c r="AL15" t="e">
        <v>#DIV/0!</v>
      </c>
      <c r="AM15" t="e">
        <v>#N/A</v>
      </c>
      <c r="AN15" t="s">
        <v>9877</v>
      </c>
    </row>
    <row r="16" spans="1:40" x14ac:dyDescent="0.2">
      <c r="C16" t="s">
        <v>8027</v>
      </c>
      <c r="D16" t="s">
        <v>50</v>
      </c>
      <c r="E16" t="s">
        <v>32</v>
      </c>
      <c r="F16" t="s">
        <v>35</v>
      </c>
      <c r="G16" s="26">
        <v>45785</v>
      </c>
      <c r="K16" t="s">
        <v>1764</v>
      </c>
      <c r="L16" t="s">
        <v>1765</v>
      </c>
      <c r="M16" t="s">
        <v>1766</v>
      </c>
      <c r="N16" t="s">
        <v>40</v>
      </c>
      <c r="O16">
        <v>9963.77</v>
      </c>
      <c r="P16" t="s">
        <v>41</v>
      </c>
      <c r="Q16">
        <v>9963.77</v>
      </c>
      <c r="R16">
        <v>0</v>
      </c>
      <c r="S16">
        <v>0</v>
      </c>
      <c r="T16">
        <v>0</v>
      </c>
      <c r="U16">
        <v>10305.06</v>
      </c>
      <c r="V16" t="s">
        <v>35</v>
      </c>
      <c r="W16" t="s">
        <v>8028</v>
      </c>
      <c r="X16" t="s">
        <v>57</v>
      </c>
      <c r="Y16">
        <v>0</v>
      </c>
      <c r="Z16" t="s">
        <v>42</v>
      </c>
      <c r="AA16" t="s">
        <v>65</v>
      </c>
      <c r="AB16" t="s">
        <v>35</v>
      </c>
      <c r="AC16" t="s">
        <v>1768</v>
      </c>
      <c r="AD16" t="s">
        <v>35</v>
      </c>
      <c r="AE16" t="s">
        <v>1848</v>
      </c>
      <c r="AF16">
        <v>9963.77</v>
      </c>
      <c r="AG16">
        <v>0</v>
      </c>
      <c r="AH16">
        <v>1507</v>
      </c>
      <c r="AI16" t="e">
        <v>#NUM!</v>
      </c>
      <c r="AJ16">
        <v>0</v>
      </c>
      <c r="AK16" t="e">
        <v>#DIV/0!</v>
      </c>
      <c r="AL16" t="e">
        <v>#DIV/0!</v>
      </c>
      <c r="AM16" t="e">
        <v>#N/A</v>
      </c>
      <c r="AN16" t="s">
        <v>9877</v>
      </c>
    </row>
    <row r="17" spans="3:40" x14ac:dyDescent="0.2">
      <c r="C17" t="s">
        <v>7462</v>
      </c>
      <c r="D17" t="s">
        <v>50</v>
      </c>
      <c r="E17" t="s">
        <v>32</v>
      </c>
      <c r="F17" t="s">
        <v>35</v>
      </c>
      <c r="G17" s="26">
        <v>45854</v>
      </c>
      <c r="K17" t="s">
        <v>1764</v>
      </c>
      <c r="L17" t="s">
        <v>1765</v>
      </c>
      <c r="M17" t="s">
        <v>1766</v>
      </c>
      <c r="N17" t="s">
        <v>40</v>
      </c>
      <c r="O17">
        <v>7684.11</v>
      </c>
      <c r="P17" t="s">
        <v>41</v>
      </c>
      <c r="Q17">
        <v>7684.11</v>
      </c>
      <c r="R17">
        <v>0</v>
      </c>
      <c r="S17">
        <v>0</v>
      </c>
      <c r="T17">
        <v>0</v>
      </c>
      <c r="U17">
        <v>7946.86</v>
      </c>
      <c r="V17" t="s">
        <v>35</v>
      </c>
      <c r="W17" t="s">
        <v>7211</v>
      </c>
      <c r="X17" t="s">
        <v>57</v>
      </c>
      <c r="Y17">
        <v>0</v>
      </c>
      <c r="Z17" t="s">
        <v>42</v>
      </c>
      <c r="AA17" t="s">
        <v>65</v>
      </c>
      <c r="AB17" t="s">
        <v>35</v>
      </c>
      <c r="AC17" t="s">
        <v>4348</v>
      </c>
      <c r="AD17" t="s">
        <v>35</v>
      </c>
      <c r="AE17" t="s">
        <v>6866</v>
      </c>
      <c r="AF17">
        <v>7684.11</v>
      </c>
      <c r="AG17">
        <v>0</v>
      </c>
      <c r="AH17">
        <v>1507</v>
      </c>
      <c r="AI17" t="e">
        <v>#NUM!</v>
      </c>
      <c r="AJ17">
        <v>0</v>
      </c>
      <c r="AK17" t="e">
        <v>#DIV/0!</v>
      </c>
      <c r="AL17" t="e">
        <v>#DIV/0!</v>
      </c>
      <c r="AM17" t="e">
        <v>#N/A</v>
      </c>
      <c r="AN17" t="s">
        <v>9877</v>
      </c>
    </row>
    <row r="18" spans="3:40" x14ac:dyDescent="0.2">
      <c r="C18" t="s">
        <v>7431</v>
      </c>
      <c r="D18" t="s">
        <v>50</v>
      </c>
      <c r="E18" t="s">
        <v>32</v>
      </c>
      <c r="F18" t="s">
        <v>35</v>
      </c>
      <c r="G18" s="26">
        <v>45816</v>
      </c>
      <c r="K18" t="s">
        <v>1764</v>
      </c>
      <c r="L18" t="s">
        <v>1765</v>
      </c>
      <c r="M18" t="s">
        <v>1766</v>
      </c>
      <c r="N18" t="s">
        <v>40</v>
      </c>
      <c r="O18">
        <v>3467.79</v>
      </c>
      <c r="P18" t="s">
        <v>41</v>
      </c>
      <c r="Q18">
        <v>3467.79</v>
      </c>
      <c r="R18">
        <v>0</v>
      </c>
      <c r="S18">
        <v>0</v>
      </c>
      <c r="T18">
        <v>0</v>
      </c>
      <c r="U18">
        <v>3586.59</v>
      </c>
      <c r="V18" t="s">
        <v>35</v>
      </c>
      <c r="W18" t="s">
        <v>7432</v>
      </c>
      <c r="X18" t="s">
        <v>57</v>
      </c>
      <c r="Y18">
        <v>0</v>
      </c>
      <c r="Z18" t="s">
        <v>42</v>
      </c>
      <c r="AA18" t="s">
        <v>65</v>
      </c>
      <c r="AB18" t="s">
        <v>35</v>
      </c>
      <c r="AC18" t="s">
        <v>4348</v>
      </c>
      <c r="AD18" t="s">
        <v>35</v>
      </c>
      <c r="AE18" t="s">
        <v>2427</v>
      </c>
      <c r="AF18">
        <v>3467.79</v>
      </c>
      <c r="AG18">
        <v>0</v>
      </c>
      <c r="AH18">
        <v>1507</v>
      </c>
      <c r="AI18" t="e">
        <v>#NUM!</v>
      </c>
      <c r="AJ18">
        <v>0</v>
      </c>
      <c r="AK18" t="e">
        <v>#DIV/0!</v>
      </c>
      <c r="AL18" t="e">
        <v>#DIV/0!</v>
      </c>
      <c r="AM18" t="e">
        <v>#N/A</v>
      </c>
      <c r="AN18" t="s">
        <v>9877</v>
      </c>
    </row>
    <row r="19" spans="3:40" x14ac:dyDescent="0.2">
      <c r="C19" t="s">
        <v>7429</v>
      </c>
      <c r="D19" t="s">
        <v>50</v>
      </c>
      <c r="E19" t="s">
        <v>32</v>
      </c>
      <c r="F19" t="s">
        <v>35</v>
      </c>
      <c r="G19" s="26">
        <v>45812</v>
      </c>
      <c r="K19" t="s">
        <v>1764</v>
      </c>
      <c r="L19" t="s">
        <v>1765</v>
      </c>
      <c r="M19" t="s">
        <v>1766</v>
      </c>
      <c r="N19" t="s">
        <v>40</v>
      </c>
      <c r="O19">
        <v>11991.09</v>
      </c>
      <c r="P19" t="s">
        <v>41</v>
      </c>
      <c r="Q19">
        <v>11991.09</v>
      </c>
      <c r="R19">
        <v>0</v>
      </c>
      <c r="S19">
        <v>0</v>
      </c>
      <c r="T19">
        <v>0</v>
      </c>
      <c r="U19">
        <v>12401.91</v>
      </c>
      <c r="V19" t="s">
        <v>35</v>
      </c>
      <c r="W19" t="s">
        <v>7430</v>
      </c>
      <c r="X19" t="s">
        <v>57</v>
      </c>
      <c r="Y19">
        <v>0</v>
      </c>
      <c r="Z19" t="s">
        <v>42</v>
      </c>
      <c r="AA19" t="s">
        <v>65</v>
      </c>
      <c r="AB19" t="s">
        <v>35</v>
      </c>
      <c r="AC19" t="s">
        <v>4348</v>
      </c>
      <c r="AD19" t="s">
        <v>35</v>
      </c>
      <c r="AE19" t="s">
        <v>1471</v>
      </c>
      <c r="AF19">
        <v>11991.09</v>
      </c>
      <c r="AG19">
        <v>0</v>
      </c>
      <c r="AH19">
        <v>1507</v>
      </c>
      <c r="AI19" t="e">
        <v>#NUM!</v>
      </c>
      <c r="AJ19">
        <v>0</v>
      </c>
      <c r="AK19" t="e">
        <v>#DIV/0!</v>
      </c>
      <c r="AL19" t="e">
        <v>#DIV/0!</v>
      </c>
      <c r="AM19" t="e">
        <v>#N/A</v>
      </c>
      <c r="AN19" t="s">
        <v>9877</v>
      </c>
    </row>
    <row r="20" spans="3:40" x14ac:dyDescent="0.2">
      <c r="C20" t="s">
        <v>7427</v>
      </c>
      <c r="D20" t="s">
        <v>50</v>
      </c>
      <c r="E20" t="s">
        <v>32</v>
      </c>
      <c r="F20" t="s">
        <v>35</v>
      </c>
      <c r="G20" s="26">
        <v>45833</v>
      </c>
      <c r="K20" t="s">
        <v>1764</v>
      </c>
      <c r="L20" t="s">
        <v>1765</v>
      </c>
      <c r="M20" t="s">
        <v>1766</v>
      </c>
      <c r="N20" t="s">
        <v>40</v>
      </c>
      <c r="O20">
        <v>3687.61</v>
      </c>
      <c r="P20" t="s">
        <v>41</v>
      </c>
      <c r="Q20">
        <v>3687.61</v>
      </c>
      <c r="R20">
        <v>0</v>
      </c>
      <c r="S20">
        <v>0</v>
      </c>
      <c r="T20">
        <v>0</v>
      </c>
      <c r="U20">
        <v>3813.95</v>
      </c>
      <c r="V20" t="s">
        <v>35</v>
      </c>
      <c r="W20" t="s">
        <v>7428</v>
      </c>
      <c r="X20" t="s">
        <v>57</v>
      </c>
      <c r="Y20">
        <v>0</v>
      </c>
      <c r="Z20" t="s">
        <v>42</v>
      </c>
      <c r="AA20" t="s">
        <v>65</v>
      </c>
      <c r="AB20" t="s">
        <v>35</v>
      </c>
      <c r="AC20" t="s">
        <v>4348</v>
      </c>
      <c r="AD20" t="s">
        <v>35</v>
      </c>
      <c r="AE20" t="s">
        <v>7283</v>
      </c>
      <c r="AF20">
        <v>3687.61</v>
      </c>
      <c r="AG20">
        <v>0</v>
      </c>
      <c r="AH20">
        <v>1507</v>
      </c>
      <c r="AI20" t="e">
        <v>#NUM!</v>
      </c>
      <c r="AJ20">
        <v>0</v>
      </c>
      <c r="AK20" t="e">
        <v>#DIV/0!</v>
      </c>
      <c r="AL20" t="e">
        <v>#DIV/0!</v>
      </c>
      <c r="AM20" t="e">
        <v>#N/A</v>
      </c>
      <c r="AN20" t="s">
        <v>9877</v>
      </c>
    </row>
    <row r="21" spans="3:40" x14ac:dyDescent="0.2">
      <c r="C21" t="s">
        <v>7423</v>
      </c>
      <c r="D21" t="s">
        <v>50</v>
      </c>
      <c r="E21" t="s">
        <v>32</v>
      </c>
      <c r="F21" t="s">
        <v>35</v>
      </c>
      <c r="G21" s="26">
        <v>45811</v>
      </c>
      <c r="K21" t="s">
        <v>1764</v>
      </c>
      <c r="L21" t="s">
        <v>1765</v>
      </c>
      <c r="M21" t="s">
        <v>1766</v>
      </c>
      <c r="N21" t="s">
        <v>40</v>
      </c>
      <c r="O21">
        <v>1236.24</v>
      </c>
      <c r="P21" t="s">
        <v>41</v>
      </c>
      <c r="Q21">
        <v>1236.24</v>
      </c>
      <c r="R21">
        <v>0</v>
      </c>
      <c r="S21">
        <v>0</v>
      </c>
      <c r="T21">
        <v>0</v>
      </c>
      <c r="U21">
        <v>1278.5899999999999</v>
      </c>
      <c r="V21" t="s">
        <v>35</v>
      </c>
      <c r="W21" t="s">
        <v>7424</v>
      </c>
      <c r="X21" t="s">
        <v>57</v>
      </c>
      <c r="Y21">
        <v>0</v>
      </c>
      <c r="Z21" t="s">
        <v>42</v>
      </c>
      <c r="AA21" t="s">
        <v>65</v>
      </c>
      <c r="AB21" t="s">
        <v>35</v>
      </c>
      <c r="AC21" t="s">
        <v>4348</v>
      </c>
      <c r="AD21" t="s">
        <v>35</v>
      </c>
      <c r="AE21" t="s">
        <v>2427</v>
      </c>
      <c r="AF21">
        <v>1236.24</v>
      </c>
      <c r="AG21">
        <v>0</v>
      </c>
      <c r="AH21">
        <v>1507</v>
      </c>
      <c r="AI21" t="e">
        <v>#NUM!</v>
      </c>
      <c r="AJ21">
        <v>0</v>
      </c>
      <c r="AK21" t="e">
        <v>#DIV/0!</v>
      </c>
      <c r="AL21" t="e">
        <v>#DIV/0!</v>
      </c>
      <c r="AM21" t="e">
        <v>#N/A</v>
      </c>
      <c r="AN21" t="s">
        <v>9877</v>
      </c>
    </row>
    <row r="22" spans="3:40" x14ac:dyDescent="0.2">
      <c r="C22" t="s">
        <v>7387</v>
      </c>
      <c r="D22" t="s">
        <v>50</v>
      </c>
      <c r="E22" t="s">
        <v>32</v>
      </c>
      <c r="F22" t="s">
        <v>35</v>
      </c>
      <c r="G22" s="26">
        <v>45803</v>
      </c>
      <c r="K22" t="s">
        <v>1764</v>
      </c>
      <c r="L22" t="s">
        <v>1765</v>
      </c>
      <c r="M22" t="s">
        <v>1766</v>
      </c>
      <c r="N22" t="s">
        <v>40</v>
      </c>
      <c r="O22">
        <v>2649.4</v>
      </c>
      <c r="P22" t="s">
        <v>41</v>
      </c>
      <c r="Q22">
        <v>2649.4</v>
      </c>
      <c r="R22">
        <v>0</v>
      </c>
      <c r="S22">
        <v>0</v>
      </c>
      <c r="T22">
        <v>0</v>
      </c>
      <c r="U22">
        <v>2740.17</v>
      </c>
      <c r="V22" t="s">
        <v>35</v>
      </c>
      <c r="W22" t="s">
        <v>7107</v>
      </c>
      <c r="X22" t="s">
        <v>57</v>
      </c>
      <c r="Y22">
        <v>0</v>
      </c>
      <c r="Z22" t="s">
        <v>42</v>
      </c>
      <c r="AA22" t="s">
        <v>65</v>
      </c>
      <c r="AB22" t="s">
        <v>35</v>
      </c>
      <c r="AC22" t="s">
        <v>4348</v>
      </c>
      <c r="AD22" t="s">
        <v>35</v>
      </c>
      <c r="AE22" t="s">
        <v>2430</v>
      </c>
      <c r="AF22">
        <v>2649.4</v>
      </c>
      <c r="AG22">
        <v>0</v>
      </c>
      <c r="AH22">
        <v>1507</v>
      </c>
      <c r="AI22" t="e">
        <v>#NUM!</v>
      </c>
      <c r="AJ22">
        <v>0</v>
      </c>
      <c r="AK22" t="e">
        <v>#DIV/0!</v>
      </c>
      <c r="AL22" t="e">
        <v>#DIV/0!</v>
      </c>
      <c r="AM22" t="e">
        <v>#N/A</v>
      </c>
      <c r="AN22" t="s">
        <v>9877</v>
      </c>
    </row>
    <row r="23" spans="3:40" x14ac:dyDescent="0.2">
      <c r="C23" t="s">
        <v>7357</v>
      </c>
      <c r="D23" t="s">
        <v>50</v>
      </c>
      <c r="E23" t="s">
        <v>32</v>
      </c>
      <c r="F23" t="s">
        <v>35</v>
      </c>
      <c r="G23" s="26">
        <v>45782</v>
      </c>
      <c r="K23" t="s">
        <v>1764</v>
      </c>
      <c r="L23" t="s">
        <v>1765</v>
      </c>
      <c r="M23" t="s">
        <v>1766</v>
      </c>
      <c r="N23" t="s">
        <v>40</v>
      </c>
      <c r="O23">
        <v>1738.09</v>
      </c>
      <c r="P23" t="s">
        <v>41</v>
      </c>
      <c r="Q23">
        <v>1738.09</v>
      </c>
      <c r="R23">
        <v>0</v>
      </c>
      <c r="S23">
        <v>0</v>
      </c>
      <c r="T23">
        <v>0</v>
      </c>
      <c r="U23">
        <v>1797.65</v>
      </c>
      <c r="V23" t="s">
        <v>35</v>
      </c>
      <c r="W23" t="s">
        <v>7358</v>
      </c>
      <c r="X23" t="s">
        <v>57</v>
      </c>
      <c r="Y23">
        <v>0</v>
      </c>
      <c r="Z23" t="s">
        <v>42</v>
      </c>
      <c r="AA23" t="s">
        <v>65</v>
      </c>
      <c r="AB23" t="s">
        <v>35</v>
      </c>
      <c r="AC23" t="s">
        <v>4348</v>
      </c>
      <c r="AD23" t="s">
        <v>35</v>
      </c>
      <c r="AE23" t="s">
        <v>1471</v>
      </c>
      <c r="AF23">
        <v>1738.09</v>
      </c>
      <c r="AG23">
        <v>0</v>
      </c>
      <c r="AH23">
        <v>1507</v>
      </c>
      <c r="AI23" t="e">
        <v>#NUM!</v>
      </c>
      <c r="AJ23">
        <v>0</v>
      </c>
      <c r="AK23" t="e">
        <v>#DIV/0!</v>
      </c>
      <c r="AL23" t="e">
        <v>#DIV/0!</v>
      </c>
      <c r="AM23" t="e">
        <v>#N/A</v>
      </c>
      <c r="AN23" t="s">
        <v>9877</v>
      </c>
    </row>
    <row r="24" spans="3:40" x14ac:dyDescent="0.2">
      <c r="C24" t="s">
        <v>7353</v>
      </c>
      <c r="D24" t="s">
        <v>50</v>
      </c>
      <c r="E24" t="s">
        <v>32</v>
      </c>
      <c r="F24" t="s">
        <v>35</v>
      </c>
      <c r="G24" s="26">
        <v>45791</v>
      </c>
      <c r="K24" t="s">
        <v>1764</v>
      </c>
      <c r="L24" t="s">
        <v>1765</v>
      </c>
      <c r="M24" t="s">
        <v>1766</v>
      </c>
      <c r="N24" t="s">
        <v>35</v>
      </c>
      <c r="O24">
        <v>2622.44</v>
      </c>
      <c r="P24" t="s">
        <v>41</v>
      </c>
      <c r="Q24">
        <v>2622.44</v>
      </c>
      <c r="R24">
        <v>0</v>
      </c>
      <c r="S24">
        <v>0</v>
      </c>
      <c r="T24">
        <v>0</v>
      </c>
      <c r="U24">
        <v>0</v>
      </c>
      <c r="V24" t="s">
        <v>57</v>
      </c>
      <c r="W24" t="s">
        <v>7354</v>
      </c>
      <c r="X24" t="s">
        <v>57</v>
      </c>
      <c r="Y24">
        <v>0</v>
      </c>
      <c r="Z24" t="s">
        <v>42</v>
      </c>
      <c r="AA24" t="s">
        <v>65</v>
      </c>
      <c r="AB24" t="s">
        <v>35</v>
      </c>
      <c r="AC24" t="s">
        <v>4348</v>
      </c>
      <c r="AD24" t="s">
        <v>35</v>
      </c>
      <c r="AE24" t="s">
        <v>2234</v>
      </c>
      <c r="AF24">
        <v>2622.44</v>
      </c>
      <c r="AG24">
        <v>0</v>
      </c>
      <c r="AH24">
        <v>1507</v>
      </c>
      <c r="AI24" t="e">
        <v>#NUM!</v>
      </c>
      <c r="AJ24">
        <v>0</v>
      </c>
      <c r="AK24" t="e">
        <v>#DIV/0!</v>
      </c>
      <c r="AL24" t="e">
        <v>#DIV/0!</v>
      </c>
      <c r="AM24" t="e">
        <v>#N/A</v>
      </c>
      <c r="AN24" t="s">
        <v>9877</v>
      </c>
    </row>
    <row r="25" spans="3:40" x14ac:dyDescent="0.2">
      <c r="C25" t="s">
        <v>7339</v>
      </c>
      <c r="D25" t="s">
        <v>50</v>
      </c>
      <c r="E25" t="s">
        <v>32</v>
      </c>
      <c r="F25" t="s">
        <v>35</v>
      </c>
      <c r="G25" s="26">
        <v>45785</v>
      </c>
      <c r="K25" t="s">
        <v>1764</v>
      </c>
      <c r="L25" t="s">
        <v>1765</v>
      </c>
      <c r="M25" t="s">
        <v>1766</v>
      </c>
      <c r="N25" t="s">
        <v>40</v>
      </c>
      <c r="O25">
        <v>5436.11</v>
      </c>
      <c r="P25" t="s">
        <v>41</v>
      </c>
      <c r="Q25">
        <v>5436.11</v>
      </c>
      <c r="R25">
        <v>97.26</v>
      </c>
      <c r="S25">
        <v>5287.43</v>
      </c>
      <c r="T25">
        <v>5287.41</v>
      </c>
      <c r="U25">
        <v>153.77000000000001</v>
      </c>
      <c r="V25" t="s">
        <v>35</v>
      </c>
      <c r="W25" t="s">
        <v>7282</v>
      </c>
      <c r="X25" t="s">
        <v>57</v>
      </c>
      <c r="Y25">
        <v>0</v>
      </c>
      <c r="Z25" t="s">
        <v>42</v>
      </c>
      <c r="AA25" t="s">
        <v>65</v>
      </c>
      <c r="AB25" t="s">
        <v>35</v>
      </c>
      <c r="AC25" t="s">
        <v>4348</v>
      </c>
      <c r="AD25" t="s">
        <v>35</v>
      </c>
      <c r="AE25" t="s">
        <v>7283</v>
      </c>
      <c r="AF25">
        <v>148.68</v>
      </c>
      <c r="AG25">
        <v>0</v>
      </c>
      <c r="AH25">
        <v>1507</v>
      </c>
      <c r="AI25" t="e">
        <v>#NUM!</v>
      </c>
      <c r="AJ25">
        <v>97.26</v>
      </c>
      <c r="AK25" t="e">
        <v>#DIV/0!</v>
      </c>
      <c r="AL25" t="e">
        <v>#DIV/0!</v>
      </c>
      <c r="AM25" t="e">
        <v>#N/A</v>
      </c>
      <c r="AN25" t="s">
        <v>9877</v>
      </c>
    </row>
    <row r="26" spans="3:40" x14ac:dyDescent="0.2">
      <c r="C26" t="s">
        <v>7335</v>
      </c>
      <c r="D26" t="s">
        <v>50</v>
      </c>
      <c r="E26" t="s">
        <v>32</v>
      </c>
      <c r="F26" t="s">
        <v>35</v>
      </c>
      <c r="G26" s="26">
        <v>45781</v>
      </c>
      <c r="K26" t="s">
        <v>1764</v>
      </c>
      <c r="L26" t="s">
        <v>1765</v>
      </c>
      <c r="M26" t="s">
        <v>1766</v>
      </c>
      <c r="N26" t="s">
        <v>40</v>
      </c>
      <c r="O26">
        <v>26879.1</v>
      </c>
      <c r="P26" t="s">
        <v>41</v>
      </c>
      <c r="Q26">
        <v>26879.1</v>
      </c>
      <c r="R26">
        <v>0</v>
      </c>
      <c r="S26">
        <v>0</v>
      </c>
      <c r="T26">
        <v>0</v>
      </c>
      <c r="U26">
        <v>27799.97</v>
      </c>
      <c r="V26" t="s">
        <v>35</v>
      </c>
      <c r="W26" t="s">
        <v>7336</v>
      </c>
      <c r="X26" t="s">
        <v>57</v>
      </c>
      <c r="Y26">
        <v>0</v>
      </c>
      <c r="Z26" t="s">
        <v>42</v>
      </c>
      <c r="AA26" t="s">
        <v>65</v>
      </c>
      <c r="AB26" t="s">
        <v>35</v>
      </c>
      <c r="AC26" t="s">
        <v>4348</v>
      </c>
      <c r="AD26" t="s">
        <v>35</v>
      </c>
      <c r="AE26" t="s">
        <v>1815</v>
      </c>
      <c r="AF26">
        <v>26879.1</v>
      </c>
      <c r="AG26">
        <v>0</v>
      </c>
      <c r="AH26">
        <v>1507</v>
      </c>
      <c r="AI26" t="e">
        <v>#NUM!</v>
      </c>
      <c r="AJ26">
        <v>0</v>
      </c>
      <c r="AK26" t="e">
        <v>#DIV/0!</v>
      </c>
      <c r="AL26" t="e">
        <v>#DIV/0!</v>
      </c>
      <c r="AM26" t="e">
        <v>#N/A</v>
      </c>
      <c r="AN26" t="s">
        <v>9877</v>
      </c>
    </row>
    <row r="27" spans="3:40" x14ac:dyDescent="0.2">
      <c r="C27" t="s">
        <v>7329</v>
      </c>
      <c r="D27" t="s">
        <v>50</v>
      </c>
      <c r="E27" t="s">
        <v>32</v>
      </c>
      <c r="F27" t="s">
        <v>35</v>
      </c>
      <c r="G27" s="26">
        <v>45781</v>
      </c>
      <c r="K27" t="s">
        <v>1764</v>
      </c>
      <c r="L27" t="s">
        <v>1765</v>
      </c>
      <c r="M27" t="s">
        <v>1766</v>
      </c>
      <c r="N27" t="s">
        <v>40</v>
      </c>
      <c r="O27">
        <v>1389.03</v>
      </c>
      <c r="P27" t="s">
        <v>41</v>
      </c>
      <c r="Q27">
        <v>1389.03</v>
      </c>
      <c r="R27">
        <v>94.27</v>
      </c>
      <c r="S27">
        <v>1309.3800000000001</v>
      </c>
      <c r="T27">
        <v>1309.3900000000001</v>
      </c>
      <c r="U27">
        <v>82.38</v>
      </c>
      <c r="V27" t="s">
        <v>35</v>
      </c>
      <c r="W27" t="s">
        <v>7330</v>
      </c>
      <c r="X27" t="s">
        <v>57</v>
      </c>
      <c r="Y27">
        <v>0</v>
      </c>
      <c r="Z27" t="s">
        <v>42</v>
      </c>
      <c r="AA27" t="s">
        <v>65</v>
      </c>
      <c r="AB27" t="s">
        <v>35</v>
      </c>
      <c r="AC27" t="s">
        <v>4348</v>
      </c>
      <c r="AD27" t="s">
        <v>35</v>
      </c>
      <c r="AE27" t="s">
        <v>2234</v>
      </c>
      <c r="AF27">
        <v>79.650000000000006</v>
      </c>
      <c r="AG27">
        <v>0</v>
      </c>
      <c r="AH27">
        <v>1507</v>
      </c>
      <c r="AI27" t="e">
        <v>#NUM!</v>
      </c>
      <c r="AJ27">
        <v>94.27</v>
      </c>
      <c r="AK27" t="e">
        <v>#DIV/0!</v>
      </c>
      <c r="AL27" t="e">
        <v>#DIV/0!</v>
      </c>
      <c r="AM27" t="e">
        <v>#N/A</v>
      </c>
      <c r="AN27" t="s">
        <v>9877</v>
      </c>
    </row>
    <row r="28" spans="3:40" x14ac:dyDescent="0.2">
      <c r="C28" t="s">
        <v>7310</v>
      </c>
      <c r="D28" t="s">
        <v>50</v>
      </c>
      <c r="E28" t="s">
        <v>32</v>
      </c>
      <c r="F28" t="s">
        <v>35</v>
      </c>
      <c r="G28" s="26">
        <v>45767</v>
      </c>
      <c r="K28" t="s">
        <v>1764</v>
      </c>
      <c r="L28" t="s">
        <v>1765</v>
      </c>
      <c r="M28" t="s">
        <v>1766</v>
      </c>
      <c r="N28" t="s">
        <v>40</v>
      </c>
      <c r="O28">
        <v>1470.92</v>
      </c>
      <c r="P28" t="s">
        <v>41</v>
      </c>
      <c r="Q28">
        <v>1470.92</v>
      </c>
      <c r="R28">
        <v>0</v>
      </c>
      <c r="S28">
        <v>0</v>
      </c>
      <c r="T28">
        <v>0</v>
      </c>
      <c r="U28">
        <v>1521.33</v>
      </c>
      <c r="V28" t="s">
        <v>35</v>
      </c>
      <c r="W28" t="s">
        <v>6969</v>
      </c>
      <c r="X28" t="s">
        <v>57</v>
      </c>
      <c r="Y28">
        <v>0</v>
      </c>
      <c r="Z28" t="s">
        <v>42</v>
      </c>
      <c r="AA28" t="s">
        <v>65</v>
      </c>
      <c r="AB28" t="s">
        <v>35</v>
      </c>
      <c r="AC28" t="s">
        <v>4348</v>
      </c>
      <c r="AD28" t="s">
        <v>35</v>
      </c>
      <c r="AE28" t="s">
        <v>2427</v>
      </c>
      <c r="AF28">
        <v>1470.92</v>
      </c>
      <c r="AG28">
        <v>0</v>
      </c>
      <c r="AH28">
        <v>1507</v>
      </c>
      <c r="AI28" t="e">
        <v>#NUM!</v>
      </c>
      <c r="AJ28">
        <v>0</v>
      </c>
      <c r="AK28" t="e">
        <v>#DIV/0!</v>
      </c>
      <c r="AL28" t="e">
        <v>#DIV/0!</v>
      </c>
      <c r="AM28" t="e">
        <v>#N/A</v>
      </c>
      <c r="AN28" t="s">
        <v>9877</v>
      </c>
    </row>
    <row r="29" spans="3:40" x14ac:dyDescent="0.2">
      <c r="C29" t="s">
        <v>7281</v>
      </c>
      <c r="D29" t="s">
        <v>50</v>
      </c>
      <c r="E29" t="s">
        <v>32</v>
      </c>
      <c r="F29" t="s">
        <v>35</v>
      </c>
      <c r="G29" s="26">
        <v>45741</v>
      </c>
      <c r="K29" t="s">
        <v>1764</v>
      </c>
      <c r="L29" t="s">
        <v>1765</v>
      </c>
      <c r="M29" t="s">
        <v>1766</v>
      </c>
      <c r="N29" t="s">
        <v>40</v>
      </c>
      <c r="O29">
        <v>1869.37</v>
      </c>
      <c r="P29" t="s">
        <v>41</v>
      </c>
      <c r="Q29">
        <v>1869.37</v>
      </c>
      <c r="R29">
        <v>71.37</v>
      </c>
      <c r="S29">
        <v>1334.12</v>
      </c>
      <c r="T29">
        <v>1334.13</v>
      </c>
      <c r="U29">
        <v>553.59</v>
      </c>
      <c r="V29" t="s">
        <v>35</v>
      </c>
      <c r="W29" t="s">
        <v>7282</v>
      </c>
      <c r="X29" t="s">
        <v>57</v>
      </c>
      <c r="Y29">
        <v>0</v>
      </c>
      <c r="Z29" t="s">
        <v>42</v>
      </c>
      <c r="AA29" t="s">
        <v>65</v>
      </c>
      <c r="AB29" t="s">
        <v>35</v>
      </c>
      <c r="AC29" t="s">
        <v>4348</v>
      </c>
      <c r="AD29" t="s">
        <v>35</v>
      </c>
      <c r="AE29" t="s">
        <v>7283</v>
      </c>
      <c r="AF29">
        <v>535.25</v>
      </c>
      <c r="AG29">
        <v>0</v>
      </c>
      <c r="AH29">
        <v>1507</v>
      </c>
      <c r="AI29" t="e">
        <v>#NUM!</v>
      </c>
      <c r="AJ29">
        <v>71.37</v>
      </c>
      <c r="AK29" t="e">
        <v>#DIV/0!</v>
      </c>
      <c r="AL29" t="e">
        <v>#DIV/0!</v>
      </c>
      <c r="AM29" t="e">
        <v>#N/A</v>
      </c>
      <c r="AN29" t="s">
        <v>9877</v>
      </c>
    </row>
    <row r="30" spans="3:40" x14ac:dyDescent="0.2">
      <c r="C30" t="s">
        <v>7280</v>
      </c>
      <c r="D30" t="s">
        <v>50</v>
      </c>
      <c r="E30" t="s">
        <v>32</v>
      </c>
      <c r="F30" t="s">
        <v>35</v>
      </c>
      <c r="G30" s="26">
        <v>45741</v>
      </c>
      <c r="K30" t="s">
        <v>1764</v>
      </c>
      <c r="L30" t="s">
        <v>1765</v>
      </c>
      <c r="M30" t="s">
        <v>1766</v>
      </c>
      <c r="N30" t="s">
        <v>40</v>
      </c>
      <c r="O30">
        <v>4788.09</v>
      </c>
      <c r="P30" t="s">
        <v>41</v>
      </c>
      <c r="Q30">
        <v>4788.09</v>
      </c>
      <c r="R30">
        <v>76.150000000000006</v>
      </c>
      <c r="S30">
        <v>3646.08</v>
      </c>
      <c r="T30">
        <v>3646.08</v>
      </c>
      <c r="U30">
        <v>1181.1300000000001</v>
      </c>
      <c r="V30" t="s">
        <v>35</v>
      </c>
      <c r="W30" t="s">
        <v>7211</v>
      </c>
      <c r="X30" t="s">
        <v>57</v>
      </c>
      <c r="Y30">
        <v>0</v>
      </c>
      <c r="Z30" t="s">
        <v>42</v>
      </c>
      <c r="AA30" t="s">
        <v>65</v>
      </c>
      <c r="AB30" t="s">
        <v>35</v>
      </c>
      <c r="AC30" t="s">
        <v>4348</v>
      </c>
      <c r="AD30" t="s">
        <v>35</v>
      </c>
      <c r="AE30" t="s">
        <v>2427</v>
      </c>
      <c r="AF30">
        <v>1142.01</v>
      </c>
      <c r="AG30">
        <v>0</v>
      </c>
      <c r="AH30">
        <v>1507</v>
      </c>
      <c r="AI30" t="e">
        <v>#NUM!</v>
      </c>
      <c r="AJ30">
        <v>76.150000000000006</v>
      </c>
      <c r="AK30" t="e">
        <v>#DIV/0!</v>
      </c>
      <c r="AL30" t="e">
        <v>#DIV/0!</v>
      </c>
      <c r="AM30" t="e">
        <v>#N/A</v>
      </c>
      <c r="AN30" t="s">
        <v>9877</v>
      </c>
    </row>
    <row r="31" spans="3:40" x14ac:dyDescent="0.2">
      <c r="C31" t="s">
        <v>7210</v>
      </c>
      <c r="D31" t="s">
        <v>50</v>
      </c>
      <c r="E31" t="s">
        <v>32</v>
      </c>
      <c r="F31" t="s">
        <v>35</v>
      </c>
      <c r="G31" s="26">
        <v>45634</v>
      </c>
      <c r="K31" t="s">
        <v>1764</v>
      </c>
      <c r="L31" t="s">
        <v>1765</v>
      </c>
      <c r="M31" t="s">
        <v>1766</v>
      </c>
      <c r="N31" t="s">
        <v>40</v>
      </c>
      <c r="O31">
        <v>2784.49</v>
      </c>
      <c r="P31" t="s">
        <v>41</v>
      </c>
      <c r="Q31">
        <v>2784.49</v>
      </c>
      <c r="R31">
        <v>70.41</v>
      </c>
      <c r="S31">
        <v>1960.38</v>
      </c>
      <c r="T31">
        <v>1944.03</v>
      </c>
      <c r="U31">
        <v>852.34</v>
      </c>
      <c r="V31" t="s">
        <v>35</v>
      </c>
      <c r="W31" t="s">
        <v>7211</v>
      </c>
      <c r="X31" t="s">
        <v>57</v>
      </c>
      <c r="Y31">
        <v>0</v>
      </c>
      <c r="Z31" t="s">
        <v>42</v>
      </c>
      <c r="AA31" t="s">
        <v>65</v>
      </c>
      <c r="AB31" t="s">
        <v>35</v>
      </c>
      <c r="AC31" t="s">
        <v>4348</v>
      </c>
      <c r="AD31" t="s">
        <v>35</v>
      </c>
      <c r="AE31" t="s">
        <v>6866</v>
      </c>
      <c r="AF31">
        <v>824.11</v>
      </c>
      <c r="AG31">
        <v>0</v>
      </c>
      <c r="AH31">
        <v>1507</v>
      </c>
      <c r="AI31" t="e">
        <v>#NUM!</v>
      </c>
      <c r="AJ31">
        <v>70.41</v>
      </c>
      <c r="AK31" t="e">
        <v>#DIV/0!</v>
      </c>
      <c r="AL31" t="e">
        <v>#DIV/0!</v>
      </c>
      <c r="AM31" t="e">
        <v>#N/A</v>
      </c>
      <c r="AN31" t="s">
        <v>9877</v>
      </c>
    </row>
    <row r="32" spans="3:40" x14ac:dyDescent="0.2">
      <c r="C32" t="s">
        <v>7197</v>
      </c>
      <c r="D32" t="s">
        <v>50</v>
      </c>
      <c r="E32" t="s">
        <v>32</v>
      </c>
      <c r="F32" t="s">
        <v>35</v>
      </c>
      <c r="G32" s="26">
        <v>45634</v>
      </c>
      <c r="K32" t="s">
        <v>1764</v>
      </c>
      <c r="L32" t="s">
        <v>1765</v>
      </c>
      <c r="M32" t="s">
        <v>1766</v>
      </c>
      <c r="N32" t="s">
        <v>40</v>
      </c>
      <c r="O32">
        <v>18205.259999999998</v>
      </c>
      <c r="P32" t="s">
        <v>41</v>
      </c>
      <c r="Q32">
        <v>18205.259999999998</v>
      </c>
      <c r="R32">
        <v>99.13</v>
      </c>
      <c r="S32">
        <v>18049.14</v>
      </c>
      <c r="T32">
        <v>17893.900000000001</v>
      </c>
      <c r="U32">
        <v>161.47</v>
      </c>
      <c r="V32" t="s">
        <v>35</v>
      </c>
      <c r="W32" t="s">
        <v>1905</v>
      </c>
      <c r="X32" t="s">
        <v>57</v>
      </c>
      <c r="Y32">
        <v>0</v>
      </c>
      <c r="Z32" t="s">
        <v>42</v>
      </c>
      <c r="AA32" t="s">
        <v>65</v>
      </c>
      <c r="AB32" t="s">
        <v>35</v>
      </c>
      <c r="AC32" t="s">
        <v>4348</v>
      </c>
      <c r="AD32" t="s">
        <v>35</v>
      </c>
      <c r="AE32" t="s">
        <v>1906</v>
      </c>
      <c r="AF32">
        <v>156.12</v>
      </c>
      <c r="AG32">
        <v>0</v>
      </c>
      <c r="AH32">
        <v>1507</v>
      </c>
      <c r="AI32" t="e">
        <v>#NUM!</v>
      </c>
      <c r="AJ32">
        <v>99.13</v>
      </c>
      <c r="AK32" t="e">
        <v>#DIV/0!</v>
      </c>
      <c r="AL32" t="e">
        <v>#DIV/0!</v>
      </c>
      <c r="AM32" t="e">
        <v>#N/A</v>
      </c>
      <c r="AN32" t="s">
        <v>9877</v>
      </c>
    </row>
    <row r="33" spans="3:40" x14ac:dyDescent="0.2">
      <c r="C33" t="s">
        <v>7181</v>
      </c>
      <c r="D33" t="s">
        <v>50</v>
      </c>
      <c r="E33" t="s">
        <v>32</v>
      </c>
      <c r="F33" t="s">
        <v>35</v>
      </c>
      <c r="G33" s="26">
        <v>45616</v>
      </c>
      <c r="K33" t="s">
        <v>1764</v>
      </c>
      <c r="L33" t="s">
        <v>1765</v>
      </c>
      <c r="M33" t="s">
        <v>1766</v>
      </c>
      <c r="N33" t="s">
        <v>40</v>
      </c>
      <c r="O33">
        <v>5488.19</v>
      </c>
      <c r="P33" t="s">
        <v>41</v>
      </c>
      <c r="Q33">
        <v>5488.19</v>
      </c>
      <c r="R33">
        <v>98.51</v>
      </c>
      <c r="S33">
        <v>5406.26</v>
      </c>
      <c r="T33">
        <v>5360.46</v>
      </c>
      <c r="U33">
        <v>84.72</v>
      </c>
      <c r="V33" t="s">
        <v>35</v>
      </c>
      <c r="W33" t="s">
        <v>7182</v>
      </c>
      <c r="X33" t="s">
        <v>57</v>
      </c>
      <c r="Y33">
        <v>0</v>
      </c>
      <c r="Z33" t="s">
        <v>42</v>
      </c>
      <c r="AA33" t="s">
        <v>65</v>
      </c>
      <c r="AB33" t="s">
        <v>35</v>
      </c>
      <c r="AC33" t="s">
        <v>4348</v>
      </c>
      <c r="AD33" t="s">
        <v>35</v>
      </c>
      <c r="AE33" t="s">
        <v>35</v>
      </c>
      <c r="AF33">
        <v>81.93</v>
      </c>
      <c r="AG33">
        <v>0</v>
      </c>
      <c r="AH33">
        <v>1507</v>
      </c>
      <c r="AI33" t="e">
        <v>#NUM!</v>
      </c>
      <c r="AJ33">
        <v>98.51</v>
      </c>
      <c r="AK33" t="e">
        <v>#DIV/0!</v>
      </c>
      <c r="AL33" t="e">
        <v>#DIV/0!</v>
      </c>
      <c r="AM33" t="e">
        <v>#N/A</v>
      </c>
      <c r="AN33" t="s">
        <v>9877</v>
      </c>
    </row>
    <row r="34" spans="3:40" x14ac:dyDescent="0.2">
      <c r="C34" t="s">
        <v>7139</v>
      </c>
      <c r="D34" t="s">
        <v>50</v>
      </c>
      <c r="E34" t="s">
        <v>32</v>
      </c>
      <c r="F34" t="s">
        <v>35</v>
      </c>
      <c r="G34" s="26">
        <v>45551</v>
      </c>
      <c r="K34" t="s">
        <v>1764</v>
      </c>
      <c r="L34" t="s">
        <v>1765</v>
      </c>
      <c r="M34" t="s">
        <v>1766</v>
      </c>
      <c r="N34" t="s">
        <v>40</v>
      </c>
      <c r="O34">
        <v>2569.29</v>
      </c>
      <c r="P34" t="s">
        <v>41</v>
      </c>
      <c r="Q34">
        <v>2569.29</v>
      </c>
      <c r="R34">
        <v>63.47</v>
      </c>
      <c r="S34">
        <v>1625.67</v>
      </c>
      <c r="T34">
        <v>1625.67</v>
      </c>
      <c r="U34">
        <v>975.95</v>
      </c>
      <c r="V34" t="s">
        <v>35</v>
      </c>
      <c r="W34" t="s">
        <v>7107</v>
      </c>
      <c r="X34" t="s">
        <v>57</v>
      </c>
      <c r="Y34">
        <v>0</v>
      </c>
      <c r="Z34" t="s">
        <v>42</v>
      </c>
      <c r="AA34" t="s">
        <v>65</v>
      </c>
      <c r="AB34" t="s">
        <v>35</v>
      </c>
      <c r="AC34" t="s">
        <v>4348</v>
      </c>
      <c r="AD34" t="s">
        <v>35</v>
      </c>
      <c r="AE34" t="s">
        <v>2430</v>
      </c>
      <c r="AF34">
        <v>943.62</v>
      </c>
      <c r="AG34">
        <v>0</v>
      </c>
      <c r="AH34">
        <v>1507</v>
      </c>
      <c r="AI34" t="e">
        <v>#NUM!</v>
      </c>
      <c r="AJ34">
        <v>63.47</v>
      </c>
      <c r="AK34" t="e">
        <v>#DIV/0!</v>
      </c>
      <c r="AL34" t="e">
        <v>#DIV/0!</v>
      </c>
      <c r="AM34" t="e">
        <v>#N/A</v>
      </c>
      <c r="AN34" t="s">
        <v>9877</v>
      </c>
    </row>
    <row r="35" spans="3:40" x14ac:dyDescent="0.2">
      <c r="C35" t="s">
        <v>7110</v>
      </c>
      <c r="D35" t="s">
        <v>50</v>
      </c>
      <c r="E35" t="s">
        <v>32</v>
      </c>
      <c r="F35" t="s">
        <v>35</v>
      </c>
      <c r="G35" s="26">
        <v>45531</v>
      </c>
      <c r="K35" t="s">
        <v>1764</v>
      </c>
      <c r="L35" t="s">
        <v>1765</v>
      </c>
      <c r="M35" t="s">
        <v>1766</v>
      </c>
      <c r="N35" t="s">
        <v>40</v>
      </c>
      <c r="O35">
        <v>5020.67</v>
      </c>
      <c r="P35" t="s">
        <v>41</v>
      </c>
      <c r="Q35">
        <v>5020.67</v>
      </c>
      <c r="R35">
        <v>74.38</v>
      </c>
      <c r="S35">
        <v>3726.32</v>
      </c>
      <c r="T35">
        <v>3726.36</v>
      </c>
      <c r="U35">
        <v>1334.93</v>
      </c>
      <c r="V35" t="s">
        <v>35</v>
      </c>
      <c r="W35" t="s">
        <v>6907</v>
      </c>
      <c r="X35" t="s">
        <v>57</v>
      </c>
      <c r="Y35">
        <v>0</v>
      </c>
      <c r="Z35" t="s">
        <v>42</v>
      </c>
      <c r="AA35" t="s">
        <v>65</v>
      </c>
      <c r="AB35" t="s">
        <v>35</v>
      </c>
      <c r="AC35" t="s">
        <v>4348</v>
      </c>
      <c r="AD35" t="s">
        <v>35</v>
      </c>
      <c r="AE35" t="s">
        <v>2177</v>
      </c>
      <c r="AF35">
        <v>1290.71</v>
      </c>
      <c r="AG35">
        <v>0</v>
      </c>
      <c r="AH35">
        <v>1507</v>
      </c>
      <c r="AI35" t="e">
        <v>#NUM!</v>
      </c>
      <c r="AJ35">
        <v>74.38</v>
      </c>
      <c r="AK35" t="e">
        <v>#DIV/0!</v>
      </c>
      <c r="AL35" t="e">
        <v>#DIV/0!</v>
      </c>
      <c r="AM35" t="e">
        <v>#N/A</v>
      </c>
      <c r="AN35" t="s">
        <v>9877</v>
      </c>
    </row>
    <row r="36" spans="3:40" x14ac:dyDescent="0.2">
      <c r="C36" t="s">
        <v>7106</v>
      </c>
      <c r="D36" t="s">
        <v>50</v>
      </c>
      <c r="E36" t="s">
        <v>32</v>
      </c>
      <c r="F36" t="s">
        <v>35</v>
      </c>
      <c r="G36" s="26">
        <v>45531</v>
      </c>
      <c r="K36" t="s">
        <v>1764</v>
      </c>
      <c r="L36" t="s">
        <v>1765</v>
      </c>
      <c r="M36" t="s">
        <v>1766</v>
      </c>
      <c r="N36" t="s">
        <v>40</v>
      </c>
      <c r="O36">
        <v>7477.81</v>
      </c>
      <c r="P36" t="s">
        <v>41</v>
      </c>
      <c r="Q36">
        <v>7477.81</v>
      </c>
      <c r="R36">
        <v>95.91</v>
      </c>
      <c r="S36">
        <v>7171.01</v>
      </c>
      <c r="T36">
        <v>7150.31</v>
      </c>
      <c r="U36">
        <v>317.31</v>
      </c>
      <c r="V36" t="s">
        <v>35</v>
      </c>
      <c r="W36" t="s">
        <v>7107</v>
      </c>
      <c r="X36" t="s">
        <v>57</v>
      </c>
      <c r="Y36">
        <v>0</v>
      </c>
      <c r="Z36" t="s">
        <v>42</v>
      </c>
      <c r="AA36" t="s">
        <v>65</v>
      </c>
      <c r="AB36" t="s">
        <v>35</v>
      </c>
      <c r="AC36" t="s">
        <v>4348</v>
      </c>
      <c r="AD36" t="s">
        <v>35</v>
      </c>
      <c r="AE36" t="s">
        <v>2430</v>
      </c>
      <c r="AF36">
        <v>306.8</v>
      </c>
      <c r="AG36">
        <v>0</v>
      </c>
      <c r="AH36">
        <v>1507</v>
      </c>
      <c r="AI36" t="e">
        <v>#NUM!</v>
      </c>
      <c r="AJ36">
        <v>95.91</v>
      </c>
      <c r="AK36" t="e">
        <v>#DIV/0!</v>
      </c>
      <c r="AL36" t="e">
        <v>#DIV/0!</v>
      </c>
      <c r="AM36" t="e">
        <v>#N/A</v>
      </c>
      <c r="AN36" t="s">
        <v>9877</v>
      </c>
    </row>
    <row r="37" spans="3:40" x14ac:dyDescent="0.2">
      <c r="C37" t="s">
        <v>7098</v>
      </c>
      <c r="D37" t="s">
        <v>50</v>
      </c>
      <c r="E37" t="s">
        <v>32</v>
      </c>
      <c r="F37" t="s">
        <v>35</v>
      </c>
      <c r="G37" s="26">
        <v>45522</v>
      </c>
      <c r="K37" t="s">
        <v>1764</v>
      </c>
      <c r="L37" t="s">
        <v>1765</v>
      </c>
      <c r="M37" t="s">
        <v>1766</v>
      </c>
      <c r="N37" t="s">
        <v>40</v>
      </c>
      <c r="O37">
        <v>1200.6500000000001</v>
      </c>
      <c r="P37" t="s">
        <v>41</v>
      </c>
      <c r="Q37">
        <v>1200.6500000000001</v>
      </c>
      <c r="R37">
        <v>85.38</v>
      </c>
      <c r="S37">
        <v>1023.84</v>
      </c>
      <c r="T37">
        <v>1023.82</v>
      </c>
      <c r="U37">
        <v>182.86</v>
      </c>
      <c r="V37" t="s">
        <v>35</v>
      </c>
      <c r="W37" t="s">
        <v>7099</v>
      </c>
      <c r="X37" t="s">
        <v>57</v>
      </c>
      <c r="Y37">
        <v>0</v>
      </c>
      <c r="Z37" t="s">
        <v>42</v>
      </c>
      <c r="AA37" t="s">
        <v>65</v>
      </c>
      <c r="AB37" t="s">
        <v>35</v>
      </c>
      <c r="AC37" t="s">
        <v>4348</v>
      </c>
      <c r="AD37" t="s">
        <v>35</v>
      </c>
      <c r="AE37" t="s">
        <v>35</v>
      </c>
      <c r="AF37">
        <v>176.81</v>
      </c>
      <c r="AG37">
        <v>0</v>
      </c>
      <c r="AH37">
        <v>1507</v>
      </c>
      <c r="AI37" t="e">
        <v>#NUM!</v>
      </c>
      <c r="AJ37">
        <v>85.38</v>
      </c>
      <c r="AK37" t="e">
        <v>#DIV/0!</v>
      </c>
      <c r="AL37" t="e">
        <v>#DIV/0!</v>
      </c>
      <c r="AM37" t="e">
        <v>#N/A</v>
      </c>
      <c r="AN37" t="s">
        <v>9877</v>
      </c>
    </row>
    <row r="38" spans="3:40" x14ac:dyDescent="0.2">
      <c r="C38" t="s">
        <v>7023</v>
      </c>
      <c r="D38" t="s">
        <v>50</v>
      </c>
      <c r="E38" t="s">
        <v>32</v>
      </c>
      <c r="F38" t="s">
        <v>35</v>
      </c>
      <c r="G38" s="26">
        <v>45424</v>
      </c>
      <c r="K38" t="s">
        <v>1764</v>
      </c>
      <c r="L38" t="s">
        <v>1765</v>
      </c>
      <c r="M38" t="s">
        <v>1766</v>
      </c>
      <c r="N38" t="s">
        <v>40</v>
      </c>
      <c r="O38">
        <v>1342.84</v>
      </c>
      <c r="P38" t="s">
        <v>41</v>
      </c>
      <c r="Q38">
        <v>1342.84</v>
      </c>
      <c r="R38">
        <v>79.88</v>
      </c>
      <c r="S38">
        <v>1071.28</v>
      </c>
      <c r="T38">
        <v>1193.56</v>
      </c>
      <c r="U38">
        <v>234.22</v>
      </c>
      <c r="V38" t="s">
        <v>35</v>
      </c>
      <c r="W38" t="s">
        <v>7024</v>
      </c>
      <c r="X38" t="s">
        <v>57</v>
      </c>
      <c r="Y38">
        <v>0</v>
      </c>
      <c r="Z38" t="s">
        <v>42</v>
      </c>
      <c r="AA38" t="s">
        <v>65</v>
      </c>
      <c r="AB38" t="s">
        <v>35</v>
      </c>
      <c r="AC38" t="s">
        <v>4348</v>
      </c>
      <c r="AD38" t="s">
        <v>35</v>
      </c>
      <c r="AE38" t="s">
        <v>7000</v>
      </c>
      <c r="AF38">
        <v>202.48</v>
      </c>
      <c r="AG38">
        <v>0</v>
      </c>
      <c r="AH38">
        <v>1507</v>
      </c>
      <c r="AI38" t="e">
        <v>#NUM!</v>
      </c>
      <c r="AJ38">
        <v>79.88</v>
      </c>
      <c r="AK38" t="e">
        <v>#DIV/0!</v>
      </c>
      <c r="AL38" t="e">
        <v>#DIV/0!</v>
      </c>
      <c r="AM38" t="e">
        <v>#N/A</v>
      </c>
      <c r="AN38" t="s">
        <v>9877</v>
      </c>
    </row>
    <row r="39" spans="3:40" x14ac:dyDescent="0.2">
      <c r="C39" t="s">
        <v>7006</v>
      </c>
      <c r="D39" t="s">
        <v>50</v>
      </c>
      <c r="E39" t="s">
        <v>32</v>
      </c>
      <c r="F39" t="s">
        <v>35</v>
      </c>
      <c r="G39" s="26">
        <v>45378</v>
      </c>
      <c r="K39" t="s">
        <v>1764</v>
      </c>
      <c r="L39" t="s">
        <v>1765</v>
      </c>
      <c r="M39" t="s">
        <v>1766</v>
      </c>
      <c r="N39" t="s">
        <v>40</v>
      </c>
      <c r="O39">
        <v>1089.97</v>
      </c>
      <c r="P39" t="s">
        <v>41</v>
      </c>
      <c r="Q39">
        <v>1089.97</v>
      </c>
      <c r="R39">
        <v>87.37</v>
      </c>
      <c r="S39">
        <v>951.32</v>
      </c>
      <c r="T39">
        <v>1059.93</v>
      </c>
      <c r="U39">
        <v>160.38</v>
      </c>
      <c r="V39" t="s">
        <v>35</v>
      </c>
      <c r="W39" t="s">
        <v>7007</v>
      </c>
      <c r="X39" t="s">
        <v>57</v>
      </c>
      <c r="Y39">
        <v>0</v>
      </c>
      <c r="Z39" t="s">
        <v>42</v>
      </c>
      <c r="AA39" t="s">
        <v>65</v>
      </c>
      <c r="AB39" t="s">
        <v>35</v>
      </c>
      <c r="AC39" t="s">
        <v>4348</v>
      </c>
      <c r="AD39" t="s">
        <v>35</v>
      </c>
      <c r="AE39" t="s">
        <v>35</v>
      </c>
      <c r="AF39">
        <v>138.65</v>
      </c>
      <c r="AG39">
        <v>0</v>
      </c>
      <c r="AH39">
        <v>1507</v>
      </c>
      <c r="AI39" t="e">
        <v>#NUM!</v>
      </c>
      <c r="AJ39">
        <v>87.37</v>
      </c>
      <c r="AK39" t="e">
        <v>#DIV/0!</v>
      </c>
      <c r="AL39" t="e">
        <v>#DIV/0!</v>
      </c>
      <c r="AM39" t="e">
        <v>#N/A</v>
      </c>
      <c r="AN39" t="s">
        <v>9877</v>
      </c>
    </row>
    <row r="40" spans="3:40" x14ac:dyDescent="0.2">
      <c r="C40" t="s">
        <v>7001</v>
      </c>
      <c r="D40" t="s">
        <v>50</v>
      </c>
      <c r="E40" t="s">
        <v>32</v>
      </c>
      <c r="F40" t="s">
        <v>35</v>
      </c>
      <c r="G40" s="26">
        <v>45378</v>
      </c>
      <c r="K40" t="s">
        <v>1764</v>
      </c>
      <c r="L40" t="s">
        <v>1765</v>
      </c>
      <c r="M40" t="s">
        <v>1766</v>
      </c>
      <c r="N40" t="s">
        <v>40</v>
      </c>
      <c r="O40">
        <v>5994.78</v>
      </c>
      <c r="P40" t="s">
        <v>41</v>
      </c>
      <c r="Q40">
        <v>5994.78</v>
      </c>
      <c r="R40">
        <v>87.95</v>
      </c>
      <c r="S40">
        <v>5486.57</v>
      </c>
      <c r="T40">
        <v>5870.26</v>
      </c>
      <c r="U40">
        <v>587.86</v>
      </c>
      <c r="V40" t="s">
        <v>35</v>
      </c>
      <c r="W40" t="s">
        <v>7002</v>
      </c>
      <c r="X40" t="s">
        <v>57</v>
      </c>
      <c r="Y40">
        <v>0</v>
      </c>
      <c r="Z40" t="s">
        <v>42</v>
      </c>
      <c r="AA40" t="s">
        <v>65</v>
      </c>
      <c r="AB40" t="s">
        <v>35</v>
      </c>
      <c r="AC40" t="s">
        <v>4348</v>
      </c>
      <c r="AD40" t="s">
        <v>35</v>
      </c>
      <c r="AE40" t="s">
        <v>7003</v>
      </c>
      <c r="AF40">
        <v>508.21</v>
      </c>
      <c r="AG40">
        <v>0</v>
      </c>
      <c r="AH40">
        <v>1507</v>
      </c>
      <c r="AI40" t="e">
        <v>#NUM!</v>
      </c>
      <c r="AJ40">
        <v>87.95</v>
      </c>
      <c r="AK40" t="e">
        <v>#DIV/0!</v>
      </c>
      <c r="AL40" t="e">
        <v>#DIV/0!</v>
      </c>
      <c r="AM40" t="e">
        <v>#N/A</v>
      </c>
      <c r="AN40" t="s">
        <v>9877</v>
      </c>
    </row>
    <row r="41" spans="3:40" x14ac:dyDescent="0.2">
      <c r="C41" t="s">
        <v>6986</v>
      </c>
      <c r="D41" t="s">
        <v>50</v>
      </c>
      <c r="E41" t="s">
        <v>32</v>
      </c>
      <c r="F41" t="s">
        <v>35</v>
      </c>
      <c r="G41" s="26">
        <v>45369</v>
      </c>
      <c r="K41" t="s">
        <v>1764</v>
      </c>
      <c r="L41" t="s">
        <v>1765</v>
      </c>
      <c r="M41" t="s">
        <v>1766</v>
      </c>
      <c r="N41" t="s">
        <v>40</v>
      </c>
      <c r="O41">
        <v>1842.58</v>
      </c>
      <c r="P41" t="s">
        <v>41</v>
      </c>
      <c r="Q41">
        <v>1842.58</v>
      </c>
      <c r="R41">
        <v>92.53</v>
      </c>
      <c r="S41">
        <v>1703.93</v>
      </c>
      <c r="T41">
        <v>1898.43</v>
      </c>
      <c r="U41">
        <v>160.38</v>
      </c>
      <c r="V41" t="s">
        <v>35</v>
      </c>
      <c r="W41" t="s">
        <v>6987</v>
      </c>
      <c r="X41" t="s">
        <v>57</v>
      </c>
      <c r="Y41">
        <v>0</v>
      </c>
      <c r="Z41" t="s">
        <v>42</v>
      </c>
      <c r="AA41" t="s">
        <v>65</v>
      </c>
      <c r="AB41" t="s">
        <v>35</v>
      </c>
      <c r="AC41" t="s">
        <v>4348</v>
      </c>
      <c r="AD41" t="s">
        <v>35</v>
      </c>
      <c r="AE41" t="s">
        <v>2427</v>
      </c>
      <c r="AF41">
        <v>138.65</v>
      </c>
      <c r="AG41">
        <v>0</v>
      </c>
      <c r="AH41">
        <v>1507</v>
      </c>
      <c r="AI41" t="e">
        <v>#NUM!</v>
      </c>
      <c r="AJ41">
        <v>92.53</v>
      </c>
      <c r="AK41" t="e">
        <v>#DIV/0!</v>
      </c>
      <c r="AL41" t="e">
        <v>#DIV/0!</v>
      </c>
      <c r="AM41" t="e">
        <v>#N/A</v>
      </c>
      <c r="AN41" t="s">
        <v>9877</v>
      </c>
    </row>
    <row r="42" spans="3:40" x14ac:dyDescent="0.2">
      <c r="C42" t="s">
        <v>6968</v>
      </c>
      <c r="D42" t="s">
        <v>50</v>
      </c>
      <c r="E42" t="s">
        <v>32</v>
      </c>
      <c r="F42" t="s">
        <v>35</v>
      </c>
      <c r="G42" s="26">
        <v>45347</v>
      </c>
      <c r="K42" t="s">
        <v>1764</v>
      </c>
      <c r="L42" t="s">
        <v>1765</v>
      </c>
      <c r="M42" t="s">
        <v>1766</v>
      </c>
      <c r="N42" t="s">
        <v>40</v>
      </c>
      <c r="O42">
        <v>866.86</v>
      </c>
      <c r="P42" t="s">
        <v>41</v>
      </c>
      <c r="Q42">
        <v>866.86</v>
      </c>
      <c r="R42">
        <v>84.12</v>
      </c>
      <c r="S42">
        <v>728.21</v>
      </c>
      <c r="T42">
        <v>811.34</v>
      </c>
      <c r="U42">
        <v>160.38</v>
      </c>
      <c r="V42" t="s">
        <v>35</v>
      </c>
      <c r="W42" t="s">
        <v>6969</v>
      </c>
      <c r="X42" t="s">
        <v>57</v>
      </c>
      <c r="Y42">
        <v>0</v>
      </c>
      <c r="Z42" t="s">
        <v>42</v>
      </c>
      <c r="AA42" t="s">
        <v>65</v>
      </c>
      <c r="AB42" t="s">
        <v>35</v>
      </c>
      <c r="AC42" t="s">
        <v>4348</v>
      </c>
      <c r="AD42" t="s">
        <v>35</v>
      </c>
      <c r="AE42" t="s">
        <v>2427</v>
      </c>
      <c r="AF42">
        <v>138.65</v>
      </c>
      <c r="AG42">
        <v>0</v>
      </c>
      <c r="AH42">
        <v>1507</v>
      </c>
      <c r="AI42" t="e">
        <v>#NUM!</v>
      </c>
      <c r="AJ42">
        <v>84.12</v>
      </c>
      <c r="AK42" t="e">
        <v>#DIV/0!</v>
      </c>
      <c r="AL42" t="e">
        <v>#DIV/0!</v>
      </c>
      <c r="AM42" t="e">
        <v>#N/A</v>
      </c>
      <c r="AN42" t="s">
        <v>9877</v>
      </c>
    </row>
    <row r="43" spans="3:40" x14ac:dyDescent="0.2">
      <c r="C43" t="s">
        <v>6965</v>
      </c>
      <c r="D43" t="s">
        <v>50</v>
      </c>
      <c r="E43" t="s">
        <v>32</v>
      </c>
      <c r="F43" t="s">
        <v>35</v>
      </c>
      <c r="G43" s="26">
        <v>45342</v>
      </c>
      <c r="K43" t="s">
        <v>1764</v>
      </c>
      <c r="L43" t="s">
        <v>1765</v>
      </c>
      <c r="M43" t="s">
        <v>1766</v>
      </c>
      <c r="N43" t="s">
        <v>40</v>
      </c>
      <c r="O43">
        <v>9392.39</v>
      </c>
      <c r="P43" t="s">
        <v>41</v>
      </c>
      <c r="Q43">
        <v>9392.39</v>
      </c>
      <c r="R43">
        <v>94.36</v>
      </c>
      <c r="S43">
        <v>8865.27</v>
      </c>
      <c r="T43">
        <v>9865.24</v>
      </c>
      <c r="U43">
        <v>604.91999999999996</v>
      </c>
      <c r="V43" t="s">
        <v>35</v>
      </c>
      <c r="W43" t="s">
        <v>1905</v>
      </c>
      <c r="X43" t="s">
        <v>57</v>
      </c>
      <c r="Y43">
        <v>0</v>
      </c>
      <c r="Z43" t="s">
        <v>42</v>
      </c>
      <c r="AA43" t="s">
        <v>65</v>
      </c>
      <c r="AB43" t="s">
        <v>35</v>
      </c>
      <c r="AC43" t="s">
        <v>4348</v>
      </c>
      <c r="AD43" t="s">
        <v>35</v>
      </c>
      <c r="AE43" t="s">
        <v>1906</v>
      </c>
      <c r="AF43">
        <v>522.95000000000005</v>
      </c>
      <c r="AG43">
        <v>0</v>
      </c>
      <c r="AH43">
        <v>1507</v>
      </c>
      <c r="AI43" t="e">
        <v>#NUM!</v>
      </c>
      <c r="AJ43">
        <v>94.36</v>
      </c>
      <c r="AK43" t="e">
        <v>#DIV/0!</v>
      </c>
      <c r="AL43" t="e">
        <v>#DIV/0!</v>
      </c>
      <c r="AM43" t="e">
        <v>#N/A</v>
      </c>
      <c r="AN43" t="s">
        <v>9877</v>
      </c>
    </row>
    <row r="44" spans="3:40" x14ac:dyDescent="0.2">
      <c r="C44" t="s">
        <v>6957</v>
      </c>
      <c r="D44" t="s">
        <v>50</v>
      </c>
      <c r="E44" t="s">
        <v>32</v>
      </c>
      <c r="F44" t="s">
        <v>35</v>
      </c>
      <c r="G44" s="26">
        <v>45341</v>
      </c>
      <c r="K44" t="s">
        <v>1764</v>
      </c>
      <c r="L44" t="s">
        <v>1765</v>
      </c>
      <c r="M44" t="s">
        <v>1766</v>
      </c>
      <c r="N44" t="s">
        <v>40</v>
      </c>
      <c r="O44">
        <v>22250.58</v>
      </c>
      <c r="P44" t="s">
        <v>41</v>
      </c>
      <c r="Q44">
        <v>22250.58</v>
      </c>
      <c r="R44">
        <v>99.09</v>
      </c>
      <c r="S44">
        <v>22047.82</v>
      </c>
      <c r="T44">
        <v>24563.21</v>
      </c>
      <c r="U44">
        <v>234.54</v>
      </c>
      <c r="V44" t="s">
        <v>35</v>
      </c>
      <c r="W44" t="s">
        <v>6958</v>
      </c>
      <c r="X44" t="s">
        <v>57</v>
      </c>
      <c r="Y44">
        <v>0</v>
      </c>
      <c r="Z44" t="s">
        <v>42</v>
      </c>
      <c r="AA44" t="s">
        <v>65</v>
      </c>
      <c r="AB44" t="s">
        <v>35</v>
      </c>
      <c r="AC44" t="s">
        <v>4348</v>
      </c>
      <c r="AD44" t="s">
        <v>35</v>
      </c>
      <c r="AE44" t="s">
        <v>1815</v>
      </c>
      <c r="AF44">
        <v>202.76</v>
      </c>
      <c r="AG44">
        <v>0</v>
      </c>
      <c r="AH44">
        <v>1507</v>
      </c>
      <c r="AI44" t="e">
        <v>#NUM!</v>
      </c>
      <c r="AJ44">
        <v>99.09</v>
      </c>
      <c r="AK44" t="e">
        <v>#DIV/0!</v>
      </c>
      <c r="AL44" t="e">
        <v>#DIV/0!</v>
      </c>
      <c r="AM44" t="e">
        <v>#N/A</v>
      </c>
      <c r="AN44" t="s">
        <v>9877</v>
      </c>
    </row>
    <row r="45" spans="3:40" x14ac:dyDescent="0.2">
      <c r="C45" t="s">
        <v>6906</v>
      </c>
      <c r="D45" t="s">
        <v>50</v>
      </c>
      <c r="E45" t="s">
        <v>32</v>
      </c>
      <c r="F45" t="s">
        <v>35</v>
      </c>
      <c r="G45" s="26">
        <v>45265</v>
      </c>
      <c r="K45" t="s">
        <v>1764</v>
      </c>
      <c r="L45" t="s">
        <v>1765</v>
      </c>
      <c r="M45" t="s">
        <v>1766</v>
      </c>
      <c r="N45" t="s">
        <v>40</v>
      </c>
      <c r="O45">
        <v>3970.93</v>
      </c>
      <c r="P45" t="s">
        <v>41</v>
      </c>
      <c r="Q45">
        <v>3970.93</v>
      </c>
      <c r="R45">
        <v>99.43</v>
      </c>
      <c r="S45">
        <v>3970.78</v>
      </c>
      <c r="T45">
        <v>4378.09</v>
      </c>
      <c r="U45">
        <v>20.149999999999999</v>
      </c>
      <c r="V45" t="s">
        <v>35</v>
      </c>
      <c r="W45" t="s">
        <v>6907</v>
      </c>
      <c r="X45" t="s">
        <v>57</v>
      </c>
      <c r="Y45">
        <v>0</v>
      </c>
      <c r="Z45" t="s">
        <v>42</v>
      </c>
      <c r="AA45" t="s">
        <v>65</v>
      </c>
      <c r="AB45" t="s">
        <v>35</v>
      </c>
      <c r="AC45" t="s">
        <v>4348</v>
      </c>
      <c r="AD45" t="s">
        <v>35</v>
      </c>
      <c r="AE45" t="s">
        <v>2177</v>
      </c>
      <c r="AF45">
        <v>17.420000000000002</v>
      </c>
      <c r="AG45">
        <v>0</v>
      </c>
      <c r="AH45">
        <v>1507</v>
      </c>
      <c r="AI45" t="e">
        <v>#NUM!</v>
      </c>
      <c r="AJ45">
        <v>99.43</v>
      </c>
      <c r="AK45" t="e">
        <v>#DIV/0!</v>
      </c>
      <c r="AL45" t="e">
        <v>#DIV/0!</v>
      </c>
      <c r="AM45" t="e">
        <v>#N/A</v>
      </c>
      <c r="AN45" t="s">
        <v>9877</v>
      </c>
    </row>
    <row r="46" spans="3:40" x14ac:dyDescent="0.2">
      <c r="C46" t="s">
        <v>6886</v>
      </c>
      <c r="D46" t="s">
        <v>50</v>
      </c>
      <c r="E46" t="s">
        <v>32</v>
      </c>
      <c r="F46" t="s">
        <v>35</v>
      </c>
      <c r="G46" s="26">
        <v>45162</v>
      </c>
      <c r="K46" t="s">
        <v>1764</v>
      </c>
      <c r="L46" t="s">
        <v>1765</v>
      </c>
      <c r="M46" t="s">
        <v>1766</v>
      </c>
      <c r="N46" t="s">
        <v>40</v>
      </c>
      <c r="O46">
        <v>4262.37</v>
      </c>
      <c r="P46" t="s">
        <v>41</v>
      </c>
      <c r="Q46">
        <v>4262.37</v>
      </c>
      <c r="R46">
        <v>67.790000000000006</v>
      </c>
      <c r="S46">
        <v>2881.35</v>
      </c>
      <c r="T46">
        <v>3195.04</v>
      </c>
      <c r="U46">
        <v>1597.48</v>
      </c>
      <c r="V46" t="s">
        <v>35</v>
      </c>
      <c r="W46" t="s">
        <v>6887</v>
      </c>
      <c r="X46" t="s">
        <v>57</v>
      </c>
      <c r="Y46">
        <v>0</v>
      </c>
      <c r="Z46" t="s">
        <v>42</v>
      </c>
      <c r="AA46" t="s">
        <v>65</v>
      </c>
      <c r="AB46" t="s">
        <v>35</v>
      </c>
      <c r="AC46" t="s">
        <v>4348</v>
      </c>
      <c r="AD46" t="s">
        <v>35</v>
      </c>
      <c r="AE46" t="s">
        <v>674</v>
      </c>
      <c r="AF46">
        <v>1381.02</v>
      </c>
      <c r="AG46">
        <v>0</v>
      </c>
      <c r="AH46">
        <v>1507</v>
      </c>
      <c r="AI46" t="e">
        <v>#NUM!</v>
      </c>
      <c r="AJ46">
        <v>67.790000000000006</v>
      </c>
      <c r="AK46" t="e">
        <v>#DIV/0!</v>
      </c>
      <c r="AL46" t="e">
        <v>#DIV/0!</v>
      </c>
      <c r="AM46" t="e">
        <v>#N/A</v>
      </c>
      <c r="AN46" t="s">
        <v>9877</v>
      </c>
    </row>
    <row r="47" spans="3:40" x14ac:dyDescent="0.2">
      <c r="C47" t="s">
        <v>6851</v>
      </c>
      <c r="D47" t="s">
        <v>50</v>
      </c>
      <c r="E47" t="s">
        <v>32</v>
      </c>
      <c r="F47" t="s">
        <v>35</v>
      </c>
      <c r="G47" s="26">
        <v>45102</v>
      </c>
      <c r="K47" t="s">
        <v>1764</v>
      </c>
      <c r="L47" t="s">
        <v>1765</v>
      </c>
      <c r="M47" t="s">
        <v>1766</v>
      </c>
      <c r="N47" t="s">
        <v>40</v>
      </c>
      <c r="O47">
        <v>14131.91</v>
      </c>
      <c r="P47" t="s">
        <v>41</v>
      </c>
      <c r="Q47">
        <v>14131.91</v>
      </c>
      <c r="R47">
        <v>82.88</v>
      </c>
      <c r="S47">
        <v>11694.43</v>
      </c>
      <c r="T47">
        <v>12690.48</v>
      </c>
      <c r="U47">
        <v>2812.46</v>
      </c>
      <c r="V47" t="s">
        <v>35</v>
      </c>
      <c r="W47" t="s">
        <v>6852</v>
      </c>
      <c r="X47" t="s">
        <v>57</v>
      </c>
      <c r="Y47">
        <v>0</v>
      </c>
      <c r="Z47" t="s">
        <v>42</v>
      </c>
      <c r="AA47" t="s">
        <v>65</v>
      </c>
      <c r="AB47" t="s">
        <v>35</v>
      </c>
      <c r="AC47" t="s">
        <v>4348</v>
      </c>
      <c r="AD47" t="s">
        <v>35</v>
      </c>
      <c r="AE47" t="s">
        <v>1815</v>
      </c>
      <c r="AF47">
        <v>2431.39</v>
      </c>
      <c r="AG47">
        <v>0</v>
      </c>
      <c r="AH47">
        <v>1507</v>
      </c>
      <c r="AI47" t="e">
        <v>#NUM!</v>
      </c>
      <c r="AJ47">
        <v>82.88</v>
      </c>
      <c r="AK47" t="e">
        <v>#DIV/0!</v>
      </c>
      <c r="AL47" t="e">
        <v>#DIV/0!</v>
      </c>
      <c r="AM47" t="e">
        <v>#N/A</v>
      </c>
      <c r="AN47" t="s">
        <v>9877</v>
      </c>
    </row>
    <row r="48" spans="3:40" x14ac:dyDescent="0.2">
      <c r="C48" t="s">
        <v>6779</v>
      </c>
      <c r="D48" t="s">
        <v>50</v>
      </c>
      <c r="E48" t="s">
        <v>32</v>
      </c>
      <c r="F48" t="s">
        <v>35</v>
      </c>
      <c r="G48" s="26">
        <v>45389</v>
      </c>
      <c r="J48" t="s">
        <v>2612</v>
      </c>
      <c r="K48" t="s">
        <v>1764</v>
      </c>
      <c r="L48" t="s">
        <v>1765</v>
      </c>
      <c r="M48" t="s">
        <v>1766</v>
      </c>
      <c r="N48" t="s">
        <v>40</v>
      </c>
      <c r="O48">
        <v>1134.18</v>
      </c>
      <c r="P48" t="s">
        <v>41</v>
      </c>
      <c r="Q48">
        <v>1134.18</v>
      </c>
      <c r="R48">
        <v>57.28</v>
      </c>
      <c r="S48">
        <v>992.58</v>
      </c>
      <c r="T48">
        <v>721.2</v>
      </c>
      <c r="U48">
        <v>563.22</v>
      </c>
      <c r="V48" t="s">
        <v>35</v>
      </c>
      <c r="W48" t="s">
        <v>6780</v>
      </c>
      <c r="X48" t="s">
        <v>57</v>
      </c>
      <c r="Y48">
        <v>0</v>
      </c>
      <c r="Z48" t="s">
        <v>42</v>
      </c>
      <c r="AA48" t="s">
        <v>65</v>
      </c>
      <c r="AB48" t="s">
        <v>35</v>
      </c>
      <c r="AC48" t="s">
        <v>2614</v>
      </c>
      <c r="AD48" t="s">
        <v>35</v>
      </c>
      <c r="AE48" t="s">
        <v>2302</v>
      </c>
      <c r="AF48">
        <v>486.9</v>
      </c>
      <c r="AG48">
        <v>0</v>
      </c>
      <c r="AH48">
        <v>1507</v>
      </c>
      <c r="AI48" t="e">
        <v>#NUM!</v>
      </c>
      <c r="AJ48">
        <v>57.28</v>
      </c>
      <c r="AK48" t="e">
        <v>#DIV/0!</v>
      </c>
      <c r="AL48" t="e">
        <v>#DIV/0!</v>
      </c>
      <c r="AM48" t="s">
        <v>8925</v>
      </c>
      <c r="AN48" t="s">
        <v>9877</v>
      </c>
    </row>
    <row r="49" spans="3:40" x14ac:dyDescent="0.2">
      <c r="C49" t="s">
        <v>6762</v>
      </c>
      <c r="D49" t="s">
        <v>50</v>
      </c>
      <c r="E49" t="s">
        <v>32</v>
      </c>
      <c r="F49" t="s">
        <v>35</v>
      </c>
      <c r="G49" s="26">
        <v>44585</v>
      </c>
      <c r="J49" t="s">
        <v>36</v>
      </c>
      <c r="K49" t="s">
        <v>1764</v>
      </c>
      <c r="L49" t="s">
        <v>1765</v>
      </c>
      <c r="M49" t="s">
        <v>1766</v>
      </c>
      <c r="N49" t="s">
        <v>40</v>
      </c>
      <c r="O49">
        <v>5383.67</v>
      </c>
      <c r="P49" t="s">
        <v>41</v>
      </c>
      <c r="Q49">
        <v>5383.67</v>
      </c>
      <c r="R49">
        <v>97.35</v>
      </c>
      <c r="S49">
        <v>5242.7700000000004</v>
      </c>
      <c r="T49">
        <v>5344.95</v>
      </c>
      <c r="U49">
        <v>162.99</v>
      </c>
      <c r="V49" t="s">
        <v>35</v>
      </c>
      <c r="W49" t="s">
        <v>6763</v>
      </c>
      <c r="X49" t="s">
        <v>57</v>
      </c>
      <c r="Y49">
        <v>0</v>
      </c>
      <c r="Z49" t="s">
        <v>42</v>
      </c>
      <c r="AA49" t="s">
        <v>65</v>
      </c>
      <c r="AB49" t="s">
        <v>35</v>
      </c>
      <c r="AC49" t="s">
        <v>45</v>
      </c>
      <c r="AD49" t="s">
        <v>35</v>
      </c>
      <c r="AE49" t="s">
        <v>1829</v>
      </c>
      <c r="AF49">
        <v>140.9</v>
      </c>
      <c r="AG49">
        <v>0</v>
      </c>
      <c r="AH49">
        <v>1507</v>
      </c>
      <c r="AI49" t="e">
        <v>#NUM!</v>
      </c>
      <c r="AJ49">
        <v>97.35</v>
      </c>
      <c r="AK49" t="e">
        <v>#DIV/0!</v>
      </c>
      <c r="AL49" t="e">
        <v>#DIV/0!</v>
      </c>
      <c r="AM49" t="e">
        <v>#N/A</v>
      </c>
      <c r="AN49" t="s">
        <v>9877</v>
      </c>
    </row>
    <row r="50" spans="3:40" x14ac:dyDescent="0.2">
      <c r="C50" t="s">
        <v>6667</v>
      </c>
      <c r="D50" t="s">
        <v>50</v>
      </c>
      <c r="E50" t="s">
        <v>32</v>
      </c>
      <c r="F50" t="s">
        <v>35</v>
      </c>
      <c r="G50" s="26">
        <v>42848</v>
      </c>
      <c r="J50" t="s">
        <v>86</v>
      </c>
      <c r="K50" t="s">
        <v>1751</v>
      </c>
      <c r="L50" t="s">
        <v>1752</v>
      </c>
      <c r="M50" t="s">
        <v>1753</v>
      </c>
      <c r="N50" t="s">
        <v>40</v>
      </c>
      <c r="O50">
        <v>9602.0499999999993</v>
      </c>
      <c r="P50" t="s">
        <v>41</v>
      </c>
      <c r="Q50">
        <v>9602.0499999999993</v>
      </c>
      <c r="R50">
        <v>100</v>
      </c>
      <c r="S50">
        <v>9602.0499999999993</v>
      </c>
      <c r="T50">
        <v>9601.91</v>
      </c>
      <c r="U50">
        <v>0</v>
      </c>
      <c r="V50" t="s">
        <v>35</v>
      </c>
      <c r="W50" t="s">
        <v>6668</v>
      </c>
      <c r="X50" t="s">
        <v>35</v>
      </c>
      <c r="Y50">
        <v>0</v>
      </c>
      <c r="Z50" t="s">
        <v>42</v>
      </c>
      <c r="AA50" t="s">
        <v>65</v>
      </c>
      <c r="AB50" t="s">
        <v>35</v>
      </c>
      <c r="AC50" t="s">
        <v>91</v>
      </c>
      <c r="AD50" t="s">
        <v>35</v>
      </c>
      <c r="AE50" t="s">
        <v>6669</v>
      </c>
      <c r="AF50">
        <v>0</v>
      </c>
      <c r="AG50">
        <v>0</v>
      </c>
      <c r="AH50">
        <v>1507</v>
      </c>
      <c r="AI50" t="e">
        <v>#NUM!</v>
      </c>
      <c r="AJ50">
        <v>100</v>
      </c>
      <c r="AK50" t="e">
        <v>#DIV/0!</v>
      </c>
      <c r="AL50" t="e">
        <v>#DIV/0!</v>
      </c>
      <c r="AM50" t="s">
        <v>8915</v>
      </c>
      <c r="AN50" t="s">
        <v>9877</v>
      </c>
    </row>
    <row r="51" spans="3:40" x14ac:dyDescent="0.2">
      <c r="C51" t="s">
        <v>6616</v>
      </c>
      <c r="D51" t="s">
        <v>50</v>
      </c>
      <c r="E51" t="s">
        <v>32</v>
      </c>
      <c r="F51" t="s">
        <v>35</v>
      </c>
      <c r="G51" s="26">
        <v>45859</v>
      </c>
      <c r="K51" t="s">
        <v>1764</v>
      </c>
      <c r="L51" t="s">
        <v>1765</v>
      </c>
      <c r="M51" t="s">
        <v>1766</v>
      </c>
      <c r="N51" t="s">
        <v>40</v>
      </c>
      <c r="O51">
        <v>1608.52</v>
      </c>
      <c r="P51" t="s">
        <v>41</v>
      </c>
      <c r="Q51">
        <v>1608.52</v>
      </c>
      <c r="R51">
        <v>0</v>
      </c>
      <c r="S51">
        <v>0</v>
      </c>
      <c r="T51">
        <v>0</v>
      </c>
      <c r="U51">
        <v>1663.66</v>
      </c>
      <c r="V51" t="s">
        <v>35</v>
      </c>
      <c r="W51" t="s">
        <v>6542</v>
      </c>
      <c r="X51" t="s">
        <v>57</v>
      </c>
      <c r="Y51">
        <v>0</v>
      </c>
      <c r="Z51" t="s">
        <v>42</v>
      </c>
      <c r="AA51" t="s">
        <v>65</v>
      </c>
      <c r="AB51" t="s">
        <v>35</v>
      </c>
      <c r="AC51" t="s">
        <v>54</v>
      </c>
      <c r="AD51" t="s">
        <v>35</v>
      </c>
      <c r="AE51" t="s">
        <v>4654</v>
      </c>
      <c r="AF51">
        <v>1608.52</v>
      </c>
      <c r="AG51">
        <v>0</v>
      </c>
      <c r="AH51">
        <v>1507</v>
      </c>
      <c r="AI51" t="e">
        <v>#NUM!</v>
      </c>
      <c r="AJ51">
        <v>0</v>
      </c>
      <c r="AK51" t="e">
        <v>#DIV/0!</v>
      </c>
      <c r="AL51" t="e">
        <v>#DIV/0!</v>
      </c>
      <c r="AM51" t="e">
        <v>#N/A</v>
      </c>
      <c r="AN51" t="s">
        <v>9877</v>
      </c>
    </row>
    <row r="52" spans="3:40" x14ac:dyDescent="0.2">
      <c r="C52" t="s">
        <v>6612</v>
      </c>
      <c r="D52" t="s">
        <v>50</v>
      </c>
      <c r="E52" t="s">
        <v>32</v>
      </c>
      <c r="F52" t="s">
        <v>35</v>
      </c>
      <c r="G52" s="26">
        <v>45859</v>
      </c>
      <c r="K52" t="s">
        <v>1764</v>
      </c>
      <c r="L52" t="s">
        <v>1765</v>
      </c>
      <c r="M52" t="s">
        <v>1766</v>
      </c>
      <c r="N52" t="s">
        <v>40</v>
      </c>
      <c r="O52">
        <v>2164.5300000000002</v>
      </c>
      <c r="P52" t="s">
        <v>41</v>
      </c>
      <c r="Q52">
        <v>2164.5300000000002</v>
      </c>
      <c r="R52">
        <v>0</v>
      </c>
      <c r="S52">
        <v>0</v>
      </c>
      <c r="T52">
        <v>0</v>
      </c>
      <c r="U52">
        <v>2238.6799999999998</v>
      </c>
      <c r="V52" t="s">
        <v>35</v>
      </c>
      <c r="W52" t="s">
        <v>6613</v>
      </c>
      <c r="X52" t="s">
        <v>57</v>
      </c>
      <c r="Y52">
        <v>0</v>
      </c>
      <c r="Z52" t="s">
        <v>42</v>
      </c>
      <c r="AA52" t="s">
        <v>65</v>
      </c>
      <c r="AB52" t="s">
        <v>35</v>
      </c>
      <c r="AC52" t="s">
        <v>54</v>
      </c>
      <c r="AD52" t="s">
        <v>35</v>
      </c>
      <c r="AE52" t="s">
        <v>4826</v>
      </c>
      <c r="AF52">
        <v>2164.5300000000002</v>
      </c>
      <c r="AG52">
        <v>0</v>
      </c>
      <c r="AH52">
        <v>1507</v>
      </c>
      <c r="AI52" t="e">
        <v>#NUM!</v>
      </c>
      <c r="AJ52">
        <v>0</v>
      </c>
      <c r="AK52" t="e">
        <v>#DIV/0!</v>
      </c>
      <c r="AL52" t="e">
        <v>#DIV/0!</v>
      </c>
      <c r="AM52" t="e">
        <v>#N/A</v>
      </c>
      <c r="AN52" t="s">
        <v>9877</v>
      </c>
    </row>
    <row r="53" spans="3:40" x14ac:dyDescent="0.2">
      <c r="C53" t="s">
        <v>6543</v>
      </c>
      <c r="D53" t="s">
        <v>50</v>
      </c>
      <c r="E53" t="s">
        <v>32</v>
      </c>
      <c r="F53" t="s">
        <v>35</v>
      </c>
      <c r="G53" s="26">
        <v>45854</v>
      </c>
      <c r="K53" t="s">
        <v>1764</v>
      </c>
      <c r="L53" t="s">
        <v>1765</v>
      </c>
      <c r="M53" t="s">
        <v>1766</v>
      </c>
      <c r="N53" t="s">
        <v>40</v>
      </c>
      <c r="O53">
        <v>1704.69</v>
      </c>
      <c r="P53" t="s">
        <v>41</v>
      </c>
      <c r="Q53">
        <v>1704.69</v>
      </c>
      <c r="R53">
        <v>0</v>
      </c>
      <c r="S53">
        <v>0</v>
      </c>
      <c r="T53">
        <v>0</v>
      </c>
      <c r="U53">
        <v>1763.08</v>
      </c>
      <c r="V53" t="s">
        <v>35</v>
      </c>
      <c r="W53" t="s">
        <v>6544</v>
      </c>
      <c r="X53" t="s">
        <v>57</v>
      </c>
      <c r="Y53">
        <v>0</v>
      </c>
      <c r="Z53" t="s">
        <v>42</v>
      </c>
      <c r="AA53" t="s">
        <v>65</v>
      </c>
      <c r="AB53" t="s">
        <v>35</v>
      </c>
      <c r="AC53" t="s">
        <v>54</v>
      </c>
      <c r="AD53" t="s">
        <v>35</v>
      </c>
      <c r="AE53" t="s">
        <v>4548</v>
      </c>
      <c r="AF53">
        <v>1704.69</v>
      </c>
      <c r="AG53">
        <v>0</v>
      </c>
      <c r="AH53">
        <v>1507</v>
      </c>
      <c r="AI53" t="e">
        <v>#NUM!</v>
      </c>
      <c r="AJ53">
        <v>0</v>
      </c>
      <c r="AK53" t="e">
        <v>#DIV/0!</v>
      </c>
      <c r="AL53" t="e">
        <v>#DIV/0!</v>
      </c>
      <c r="AM53" t="e">
        <v>#N/A</v>
      </c>
      <c r="AN53" t="s">
        <v>9877</v>
      </c>
    </row>
    <row r="54" spans="3:40" x14ac:dyDescent="0.2">
      <c r="C54" t="s">
        <v>6541</v>
      </c>
      <c r="D54" t="s">
        <v>50</v>
      </c>
      <c r="E54" t="s">
        <v>32</v>
      </c>
      <c r="F54" t="s">
        <v>35</v>
      </c>
      <c r="G54" s="26">
        <v>45854</v>
      </c>
      <c r="K54" t="s">
        <v>1764</v>
      </c>
      <c r="L54" t="s">
        <v>1765</v>
      </c>
      <c r="M54" t="s">
        <v>1766</v>
      </c>
      <c r="N54" t="s">
        <v>113</v>
      </c>
      <c r="O54">
        <v>5892.84</v>
      </c>
      <c r="P54" t="s">
        <v>41</v>
      </c>
      <c r="Q54">
        <v>5892.84</v>
      </c>
      <c r="R54">
        <v>0</v>
      </c>
      <c r="S54">
        <v>0</v>
      </c>
      <c r="T54">
        <v>0</v>
      </c>
      <c r="U54">
        <v>6094.74</v>
      </c>
      <c r="V54" t="s">
        <v>35</v>
      </c>
      <c r="W54" t="s">
        <v>6542</v>
      </c>
      <c r="X54" t="s">
        <v>57</v>
      </c>
      <c r="Y54">
        <v>0</v>
      </c>
      <c r="Z54" t="s">
        <v>42</v>
      </c>
      <c r="AA54" t="s">
        <v>65</v>
      </c>
      <c r="AB54" t="s">
        <v>35</v>
      </c>
      <c r="AC54" t="s">
        <v>54</v>
      </c>
      <c r="AD54" t="s">
        <v>35</v>
      </c>
      <c r="AE54" t="s">
        <v>4654</v>
      </c>
      <c r="AF54">
        <v>5892.84</v>
      </c>
      <c r="AG54">
        <v>0</v>
      </c>
      <c r="AH54">
        <v>1507</v>
      </c>
      <c r="AI54" t="e">
        <v>#NUM!</v>
      </c>
      <c r="AJ54">
        <v>0</v>
      </c>
      <c r="AK54" t="e">
        <v>#DIV/0!</v>
      </c>
      <c r="AL54" t="e">
        <v>#DIV/0!</v>
      </c>
      <c r="AM54" t="e">
        <v>#N/A</v>
      </c>
      <c r="AN54" t="s">
        <v>9877</v>
      </c>
    </row>
    <row r="55" spans="3:40" x14ac:dyDescent="0.2">
      <c r="C55" t="s">
        <v>6504</v>
      </c>
      <c r="D55" t="s">
        <v>50</v>
      </c>
      <c r="E55" t="s">
        <v>32</v>
      </c>
      <c r="F55" t="s">
        <v>35</v>
      </c>
      <c r="G55" s="26">
        <v>45846</v>
      </c>
      <c r="K55" t="s">
        <v>1764</v>
      </c>
      <c r="L55" t="s">
        <v>1765</v>
      </c>
      <c r="M55" t="s">
        <v>1766</v>
      </c>
      <c r="N55" t="s">
        <v>40</v>
      </c>
      <c r="O55">
        <v>2726.88</v>
      </c>
      <c r="P55" t="s">
        <v>41</v>
      </c>
      <c r="Q55">
        <v>2726.88</v>
      </c>
      <c r="R55">
        <v>0</v>
      </c>
      <c r="S55">
        <v>0</v>
      </c>
      <c r="T55">
        <v>0</v>
      </c>
      <c r="U55">
        <v>2820.29</v>
      </c>
      <c r="V55" t="s">
        <v>35</v>
      </c>
      <c r="W55" t="s">
        <v>6505</v>
      </c>
      <c r="X55" t="s">
        <v>57</v>
      </c>
      <c r="Y55">
        <v>0</v>
      </c>
      <c r="Z55" t="s">
        <v>42</v>
      </c>
      <c r="AA55" t="s">
        <v>65</v>
      </c>
      <c r="AB55" t="s">
        <v>35</v>
      </c>
      <c r="AC55" t="s">
        <v>54</v>
      </c>
      <c r="AD55" t="s">
        <v>35</v>
      </c>
      <c r="AE55" t="s">
        <v>4548</v>
      </c>
      <c r="AF55">
        <v>2726.88</v>
      </c>
      <c r="AG55">
        <v>0</v>
      </c>
      <c r="AH55">
        <v>1507</v>
      </c>
      <c r="AI55" t="e">
        <v>#NUM!</v>
      </c>
      <c r="AJ55">
        <v>0</v>
      </c>
      <c r="AK55" t="e">
        <v>#DIV/0!</v>
      </c>
      <c r="AL55" t="e">
        <v>#DIV/0!</v>
      </c>
      <c r="AM55" t="e">
        <v>#N/A</v>
      </c>
      <c r="AN55" t="s">
        <v>9877</v>
      </c>
    </row>
    <row r="56" spans="3:40" x14ac:dyDescent="0.2">
      <c r="C56" t="s">
        <v>6451</v>
      </c>
      <c r="D56" t="s">
        <v>50</v>
      </c>
      <c r="E56" t="s">
        <v>32</v>
      </c>
      <c r="F56" t="s">
        <v>35</v>
      </c>
      <c r="G56" s="26">
        <v>45837</v>
      </c>
      <c r="K56" t="s">
        <v>1764</v>
      </c>
      <c r="L56" t="s">
        <v>1765</v>
      </c>
      <c r="M56" t="s">
        <v>1766</v>
      </c>
      <c r="N56" t="s">
        <v>40</v>
      </c>
      <c r="O56">
        <v>3957.62</v>
      </c>
      <c r="P56" t="s">
        <v>41</v>
      </c>
      <c r="Q56">
        <v>3957.62</v>
      </c>
      <c r="R56">
        <v>0</v>
      </c>
      <c r="S56">
        <v>0</v>
      </c>
      <c r="T56">
        <v>0</v>
      </c>
      <c r="U56">
        <v>4093.22</v>
      </c>
      <c r="V56" t="s">
        <v>35</v>
      </c>
      <c r="W56" t="s">
        <v>5826</v>
      </c>
      <c r="X56" t="s">
        <v>57</v>
      </c>
      <c r="Y56">
        <v>0</v>
      </c>
      <c r="Z56" t="s">
        <v>42</v>
      </c>
      <c r="AA56" t="s">
        <v>65</v>
      </c>
      <c r="AB56" t="s">
        <v>35</v>
      </c>
      <c r="AC56" t="s">
        <v>54</v>
      </c>
      <c r="AD56" t="s">
        <v>35</v>
      </c>
      <c r="AE56" t="s">
        <v>35</v>
      </c>
      <c r="AF56">
        <v>3957.62</v>
      </c>
      <c r="AG56">
        <v>0</v>
      </c>
      <c r="AH56">
        <v>1507</v>
      </c>
      <c r="AI56" t="e">
        <v>#NUM!</v>
      </c>
      <c r="AJ56">
        <v>0</v>
      </c>
      <c r="AK56" t="e">
        <v>#DIV/0!</v>
      </c>
      <c r="AL56" t="e">
        <v>#DIV/0!</v>
      </c>
      <c r="AM56" t="e">
        <v>#N/A</v>
      </c>
      <c r="AN56" t="s">
        <v>9877</v>
      </c>
    </row>
    <row r="57" spans="3:40" x14ac:dyDescent="0.2">
      <c r="C57" t="s">
        <v>6396</v>
      </c>
      <c r="D57" t="s">
        <v>50</v>
      </c>
      <c r="E57" t="s">
        <v>32</v>
      </c>
      <c r="F57" t="s">
        <v>35</v>
      </c>
      <c r="G57" s="26">
        <v>45817</v>
      </c>
      <c r="K57" t="s">
        <v>1764</v>
      </c>
      <c r="L57" t="s">
        <v>1765</v>
      </c>
      <c r="M57" t="s">
        <v>1766</v>
      </c>
      <c r="N57" t="s">
        <v>40</v>
      </c>
      <c r="O57">
        <v>1418.64</v>
      </c>
      <c r="P57" t="s">
        <v>41</v>
      </c>
      <c r="Q57">
        <v>1418.64</v>
      </c>
      <c r="R57">
        <v>0</v>
      </c>
      <c r="S57">
        <v>0</v>
      </c>
      <c r="T57">
        <v>0</v>
      </c>
      <c r="U57">
        <v>1467.23</v>
      </c>
      <c r="V57" t="s">
        <v>35</v>
      </c>
      <c r="W57" t="s">
        <v>6397</v>
      </c>
      <c r="X57" t="s">
        <v>57</v>
      </c>
      <c r="Y57">
        <v>0</v>
      </c>
      <c r="Z57" t="s">
        <v>42</v>
      </c>
      <c r="AA57" t="s">
        <v>43</v>
      </c>
      <c r="AB57" t="s">
        <v>60</v>
      </c>
      <c r="AC57" t="s">
        <v>54</v>
      </c>
      <c r="AD57" t="s">
        <v>35</v>
      </c>
      <c r="AE57" t="s">
        <v>4548</v>
      </c>
      <c r="AF57">
        <v>1418.64</v>
      </c>
      <c r="AG57">
        <v>0</v>
      </c>
      <c r="AH57">
        <v>1507</v>
      </c>
      <c r="AI57" t="e">
        <v>#NUM!</v>
      </c>
      <c r="AJ57">
        <v>0</v>
      </c>
      <c r="AK57" t="e">
        <v>#DIV/0!</v>
      </c>
      <c r="AL57" t="e">
        <v>#DIV/0!</v>
      </c>
      <c r="AM57" t="e">
        <v>#N/A</v>
      </c>
      <c r="AN57" t="s">
        <v>9877</v>
      </c>
    </row>
    <row r="58" spans="3:40" x14ac:dyDescent="0.2">
      <c r="C58" t="s">
        <v>6395</v>
      </c>
      <c r="D58" t="s">
        <v>50</v>
      </c>
      <c r="E58" t="s">
        <v>32</v>
      </c>
      <c r="F58" t="s">
        <v>35</v>
      </c>
      <c r="G58" s="26">
        <v>45817</v>
      </c>
      <c r="K58" t="s">
        <v>1764</v>
      </c>
      <c r="L58" t="s">
        <v>1765</v>
      </c>
      <c r="M58" t="s">
        <v>1766</v>
      </c>
      <c r="N58" t="s">
        <v>40</v>
      </c>
      <c r="O58">
        <v>1491.17</v>
      </c>
      <c r="P58" t="s">
        <v>41</v>
      </c>
      <c r="Q58">
        <v>1491.17</v>
      </c>
      <c r="R58">
        <v>0</v>
      </c>
      <c r="S58">
        <v>0</v>
      </c>
      <c r="T58">
        <v>0</v>
      </c>
      <c r="U58">
        <v>1542.24</v>
      </c>
      <c r="V58" t="s">
        <v>35</v>
      </c>
      <c r="W58" t="s">
        <v>5625</v>
      </c>
      <c r="X58" t="s">
        <v>57</v>
      </c>
      <c r="Y58">
        <v>0</v>
      </c>
      <c r="Z58" t="s">
        <v>42</v>
      </c>
      <c r="AA58" t="s">
        <v>65</v>
      </c>
      <c r="AB58" t="s">
        <v>35</v>
      </c>
      <c r="AC58" t="s">
        <v>54</v>
      </c>
      <c r="AD58" t="s">
        <v>35</v>
      </c>
      <c r="AE58" t="s">
        <v>1832</v>
      </c>
      <c r="AF58">
        <v>1491.17</v>
      </c>
      <c r="AG58">
        <v>0</v>
      </c>
      <c r="AH58">
        <v>1507</v>
      </c>
      <c r="AI58" t="e">
        <v>#NUM!</v>
      </c>
      <c r="AJ58">
        <v>0</v>
      </c>
      <c r="AK58" t="e">
        <v>#DIV/0!</v>
      </c>
      <c r="AL58" t="e">
        <v>#DIV/0!</v>
      </c>
      <c r="AM58" t="e">
        <v>#N/A</v>
      </c>
      <c r="AN58" t="s">
        <v>9877</v>
      </c>
    </row>
    <row r="59" spans="3:40" x14ac:dyDescent="0.2">
      <c r="C59" t="s">
        <v>6357</v>
      </c>
      <c r="D59" t="s">
        <v>50</v>
      </c>
      <c r="E59" t="s">
        <v>32</v>
      </c>
      <c r="F59" t="s">
        <v>35</v>
      </c>
      <c r="G59" s="26">
        <v>45806</v>
      </c>
      <c r="K59" t="s">
        <v>1764</v>
      </c>
      <c r="L59" t="s">
        <v>1765</v>
      </c>
      <c r="M59" t="s">
        <v>1766</v>
      </c>
      <c r="N59" t="s">
        <v>40</v>
      </c>
      <c r="O59">
        <v>2630.53</v>
      </c>
      <c r="P59" t="s">
        <v>41</v>
      </c>
      <c r="Q59">
        <v>2630.53</v>
      </c>
      <c r="R59">
        <v>0</v>
      </c>
      <c r="S59">
        <v>0</v>
      </c>
      <c r="T59">
        <v>0</v>
      </c>
      <c r="U59">
        <v>2720.64</v>
      </c>
      <c r="V59" t="s">
        <v>35</v>
      </c>
      <c r="W59" t="s">
        <v>6358</v>
      </c>
      <c r="X59" t="s">
        <v>57</v>
      </c>
      <c r="Y59">
        <v>0</v>
      </c>
      <c r="Z59" t="s">
        <v>42</v>
      </c>
      <c r="AA59" t="s">
        <v>65</v>
      </c>
      <c r="AB59" t="s">
        <v>35</v>
      </c>
      <c r="AC59" t="s">
        <v>54</v>
      </c>
      <c r="AD59" t="s">
        <v>35</v>
      </c>
      <c r="AE59" t="s">
        <v>625</v>
      </c>
      <c r="AF59">
        <v>2630.53</v>
      </c>
      <c r="AG59">
        <v>0</v>
      </c>
      <c r="AH59">
        <v>1507</v>
      </c>
      <c r="AI59" t="e">
        <v>#NUM!</v>
      </c>
      <c r="AJ59">
        <v>0</v>
      </c>
      <c r="AK59" t="e">
        <v>#DIV/0!</v>
      </c>
      <c r="AL59" t="e">
        <v>#DIV/0!</v>
      </c>
      <c r="AM59" t="e">
        <v>#N/A</v>
      </c>
      <c r="AN59" t="s">
        <v>9877</v>
      </c>
    </row>
    <row r="60" spans="3:40" x14ac:dyDescent="0.2">
      <c r="C60" t="s">
        <v>6305</v>
      </c>
      <c r="D60" t="s">
        <v>50</v>
      </c>
      <c r="E60" t="s">
        <v>32</v>
      </c>
      <c r="F60" t="s">
        <v>35</v>
      </c>
      <c r="G60" s="26">
        <v>45803</v>
      </c>
      <c r="K60" t="s">
        <v>1764</v>
      </c>
      <c r="L60" t="s">
        <v>1765</v>
      </c>
      <c r="M60" t="s">
        <v>1766</v>
      </c>
      <c r="N60" t="s">
        <v>40</v>
      </c>
      <c r="O60">
        <v>2948.54</v>
      </c>
      <c r="P60" t="s">
        <v>41</v>
      </c>
      <c r="Q60">
        <v>2948.54</v>
      </c>
      <c r="R60">
        <v>0</v>
      </c>
      <c r="S60">
        <v>0</v>
      </c>
      <c r="T60">
        <v>0</v>
      </c>
      <c r="U60">
        <v>3049.56</v>
      </c>
      <c r="V60" t="s">
        <v>35</v>
      </c>
      <c r="W60" t="s">
        <v>6306</v>
      </c>
      <c r="X60" t="s">
        <v>57</v>
      </c>
      <c r="Y60">
        <v>0</v>
      </c>
      <c r="Z60" t="s">
        <v>42</v>
      </c>
      <c r="AA60" t="s">
        <v>65</v>
      </c>
      <c r="AB60" t="s">
        <v>35</v>
      </c>
      <c r="AC60" t="s">
        <v>54</v>
      </c>
      <c r="AD60" t="s">
        <v>35</v>
      </c>
      <c r="AE60" t="s">
        <v>5068</v>
      </c>
      <c r="AF60">
        <v>2948.54</v>
      </c>
      <c r="AG60">
        <v>0</v>
      </c>
      <c r="AH60">
        <v>1507</v>
      </c>
      <c r="AI60" t="e">
        <v>#NUM!</v>
      </c>
      <c r="AJ60">
        <v>0</v>
      </c>
      <c r="AK60" t="e">
        <v>#DIV/0!</v>
      </c>
      <c r="AL60" t="e">
        <v>#DIV/0!</v>
      </c>
      <c r="AM60" t="e">
        <v>#N/A</v>
      </c>
      <c r="AN60" t="s">
        <v>9877</v>
      </c>
    </row>
    <row r="61" spans="3:40" x14ac:dyDescent="0.2">
      <c r="C61" t="s">
        <v>6285</v>
      </c>
      <c r="D61" t="s">
        <v>50</v>
      </c>
      <c r="E61" t="s">
        <v>32</v>
      </c>
      <c r="F61" t="s">
        <v>35</v>
      </c>
      <c r="G61" s="26">
        <v>45803</v>
      </c>
      <c r="K61" t="s">
        <v>1764</v>
      </c>
      <c r="L61" t="s">
        <v>1765</v>
      </c>
      <c r="M61" t="s">
        <v>1766</v>
      </c>
      <c r="N61" t="s">
        <v>40</v>
      </c>
      <c r="O61">
        <v>1578.47</v>
      </c>
      <c r="P61" t="s">
        <v>41</v>
      </c>
      <c r="Q61">
        <v>1578.47</v>
      </c>
      <c r="R61">
        <v>0</v>
      </c>
      <c r="S61">
        <v>0</v>
      </c>
      <c r="T61">
        <v>0</v>
      </c>
      <c r="U61">
        <v>1632.54</v>
      </c>
      <c r="V61" t="s">
        <v>35</v>
      </c>
      <c r="W61" t="s">
        <v>6286</v>
      </c>
      <c r="X61" t="s">
        <v>57</v>
      </c>
      <c r="Y61">
        <v>0</v>
      </c>
      <c r="Z61" t="s">
        <v>42</v>
      </c>
      <c r="AA61" t="s">
        <v>65</v>
      </c>
      <c r="AB61" t="s">
        <v>35</v>
      </c>
      <c r="AC61" t="s">
        <v>54</v>
      </c>
      <c r="AD61" t="s">
        <v>35</v>
      </c>
      <c r="AE61" t="s">
        <v>4548</v>
      </c>
      <c r="AF61">
        <v>1578.47</v>
      </c>
      <c r="AG61">
        <v>0</v>
      </c>
      <c r="AH61">
        <v>1507</v>
      </c>
      <c r="AI61" t="e">
        <v>#NUM!</v>
      </c>
      <c r="AJ61">
        <v>0</v>
      </c>
      <c r="AK61" t="e">
        <v>#DIV/0!</v>
      </c>
      <c r="AL61" t="e">
        <v>#DIV/0!</v>
      </c>
      <c r="AM61" t="e">
        <v>#N/A</v>
      </c>
      <c r="AN61" t="s">
        <v>9877</v>
      </c>
    </row>
    <row r="62" spans="3:40" x14ac:dyDescent="0.2">
      <c r="C62" t="s">
        <v>6270</v>
      </c>
      <c r="D62" t="s">
        <v>50</v>
      </c>
      <c r="E62" t="s">
        <v>32</v>
      </c>
      <c r="F62" t="s">
        <v>35</v>
      </c>
      <c r="G62" s="26">
        <v>45783</v>
      </c>
      <c r="K62" t="s">
        <v>1764</v>
      </c>
      <c r="L62" t="s">
        <v>1765</v>
      </c>
      <c r="M62" t="s">
        <v>1766</v>
      </c>
      <c r="N62" t="s">
        <v>40</v>
      </c>
      <c r="O62">
        <v>1248.9000000000001</v>
      </c>
      <c r="P62" t="s">
        <v>41</v>
      </c>
      <c r="Q62">
        <v>1248.9000000000001</v>
      </c>
      <c r="R62">
        <v>0</v>
      </c>
      <c r="S62">
        <v>0</v>
      </c>
      <c r="T62">
        <v>0</v>
      </c>
      <c r="U62">
        <v>1291.72</v>
      </c>
      <c r="V62" t="s">
        <v>35</v>
      </c>
      <c r="W62" t="s">
        <v>6271</v>
      </c>
      <c r="X62" t="s">
        <v>57</v>
      </c>
      <c r="Y62">
        <v>0</v>
      </c>
      <c r="Z62" t="s">
        <v>42</v>
      </c>
      <c r="AA62" t="s">
        <v>65</v>
      </c>
      <c r="AB62" t="s">
        <v>35</v>
      </c>
      <c r="AC62" t="s">
        <v>54</v>
      </c>
      <c r="AD62" t="s">
        <v>35</v>
      </c>
      <c r="AE62" t="s">
        <v>4548</v>
      </c>
      <c r="AF62">
        <v>1248.9000000000001</v>
      </c>
      <c r="AG62">
        <v>0</v>
      </c>
      <c r="AH62">
        <v>1507</v>
      </c>
      <c r="AI62" t="e">
        <v>#NUM!</v>
      </c>
      <c r="AJ62">
        <v>0</v>
      </c>
      <c r="AK62" t="e">
        <v>#DIV/0!</v>
      </c>
      <c r="AL62" t="e">
        <v>#DIV/0!</v>
      </c>
      <c r="AM62" t="e">
        <v>#N/A</v>
      </c>
      <c r="AN62" t="s">
        <v>9877</v>
      </c>
    </row>
    <row r="63" spans="3:40" x14ac:dyDescent="0.2">
      <c r="C63" t="s">
        <v>6262</v>
      </c>
      <c r="D63" t="s">
        <v>50</v>
      </c>
      <c r="E63" t="s">
        <v>32</v>
      </c>
      <c r="F63" t="s">
        <v>35</v>
      </c>
      <c r="G63" s="26">
        <v>45783</v>
      </c>
      <c r="K63" t="s">
        <v>1764</v>
      </c>
      <c r="L63" t="s">
        <v>1765</v>
      </c>
      <c r="M63" t="s">
        <v>1766</v>
      </c>
      <c r="N63" t="s">
        <v>40</v>
      </c>
      <c r="O63">
        <v>1574.08</v>
      </c>
      <c r="P63" t="s">
        <v>41</v>
      </c>
      <c r="Q63">
        <v>1574.08</v>
      </c>
      <c r="R63">
        <v>0</v>
      </c>
      <c r="S63">
        <v>0</v>
      </c>
      <c r="T63">
        <v>0</v>
      </c>
      <c r="U63">
        <v>1628.01</v>
      </c>
      <c r="V63" t="s">
        <v>35</v>
      </c>
      <c r="W63" t="s">
        <v>6263</v>
      </c>
      <c r="X63" t="s">
        <v>57</v>
      </c>
      <c r="Y63">
        <v>0</v>
      </c>
      <c r="Z63" t="s">
        <v>42</v>
      </c>
      <c r="AA63" t="s">
        <v>65</v>
      </c>
      <c r="AB63" t="s">
        <v>35</v>
      </c>
      <c r="AC63" t="s">
        <v>54</v>
      </c>
      <c r="AD63" t="s">
        <v>35</v>
      </c>
      <c r="AE63" t="s">
        <v>4548</v>
      </c>
      <c r="AF63">
        <v>1574.08</v>
      </c>
      <c r="AG63">
        <v>0</v>
      </c>
      <c r="AH63">
        <v>1507</v>
      </c>
      <c r="AI63" t="e">
        <v>#NUM!</v>
      </c>
      <c r="AJ63">
        <v>0</v>
      </c>
      <c r="AK63" t="e">
        <v>#DIV/0!</v>
      </c>
      <c r="AL63" t="e">
        <v>#DIV/0!</v>
      </c>
      <c r="AM63" t="e">
        <v>#N/A</v>
      </c>
      <c r="AN63" t="s">
        <v>9877</v>
      </c>
    </row>
    <row r="64" spans="3:40" x14ac:dyDescent="0.2">
      <c r="C64" t="s">
        <v>6237</v>
      </c>
      <c r="D64" t="s">
        <v>50</v>
      </c>
      <c r="E64" t="s">
        <v>32</v>
      </c>
      <c r="F64" t="s">
        <v>35</v>
      </c>
      <c r="G64" s="26">
        <v>45795</v>
      </c>
      <c r="K64" t="s">
        <v>1764</v>
      </c>
      <c r="L64" t="s">
        <v>1765</v>
      </c>
      <c r="M64" t="s">
        <v>1766</v>
      </c>
      <c r="N64" t="s">
        <v>40</v>
      </c>
      <c r="O64">
        <v>3182.58</v>
      </c>
      <c r="P64" t="s">
        <v>41</v>
      </c>
      <c r="Q64">
        <v>3182.58</v>
      </c>
      <c r="R64">
        <v>0</v>
      </c>
      <c r="S64">
        <v>0</v>
      </c>
      <c r="T64">
        <v>0</v>
      </c>
      <c r="U64">
        <v>3291.59</v>
      </c>
      <c r="V64" t="s">
        <v>35</v>
      </c>
      <c r="W64" t="s">
        <v>6238</v>
      </c>
      <c r="X64" t="s">
        <v>57</v>
      </c>
      <c r="Y64">
        <v>0</v>
      </c>
      <c r="Z64" t="s">
        <v>42</v>
      </c>
      <c r="AA64" t="s">
        <v>65</v>
      </c>
      <c r="AB64" t="s">
        <v>35</v>
      </c>
      <c r="AC64" t="s">
        <v>54</v>
      </c>
      <c r="AD64" t="s">
        <v>35</v>
      </c>
      <c r="AE64" t="s">
        <v>6239</v>
      </c>
      <c r="AF64">
        <v>3182.58</v>
      </c>
      <c r="AG64">
        <v>0</v>
      </c>
      <c r="AH64">
        <v>1507</v>
      </c>
      <c r="AI64" t="e">
        <v>#NUM!</v>
      </c>
      <c r="AJ64">
        <v>0</v>
      </c>
      <c r="AK64" t="e">
        <v>#DIV/0!</v>
      </c>
      <c r="AL64" t="e">
        <v>#DIV/0!</v>
      </c>
      <c r="AM64" t="e">
        <v>#N/A</v>
      </c>
      <c r="AN64" t="s">
        <v>9877</v>
      </c>
    </row>
    <row r="65" spans="3:40" x14ac:dyDescent="0.2">
      <c r="C65" t="s">
        <v>6229</v>
      </c>
      <c r="D65" t="s">
        <v>50</v>
      </c>
      <c r="E65" t="s">
        <v>32</v>
      </c>
      <c r="F65" t="s">
        <v>35</v>
      </c>
      <c r="G65" s="26">
        <v>45775</v>
      </c>
      <c r="K65" t="s">
        <v>1764</v>
      </c>
      <c r="L65" t="s">
        <v>1765</v>
      </c>
      <c r="M65" t="s">
        <v>1766</v>
      </c>
      <c r="N65" t="s">
        <v>40</v>
      </c>
      <c r="O65">
        <v>4007.44</v>
      </c>
      <c r="P65" t="s">
        <v>41</v>
      </c>
      <c r="Q65">
        <v>4007.44</v>
      </c>
      <c r="R65">
        <v>0</v>
      </c>
      <c r="S65">
        <v>0</v>
      </c>
      <c r="T65">
        <v>0</v>
      </c>
      <c r="U65">
        <v>4144.74</v>
      </c>
      <c r="V65" t="s">
        <v>35</v>
      </c>
      <c r="W65" t="s">
        <v>6230</v>
      </c>
      <c r="X65" t="s">
        <v>57</v>
      </c>
      <c r="Y65">
        <v>0</v>
      </c>
      <c r="Z65" t="s">
        <v>42</v>
      </c>
      <c r="AA65" t="s">
        <v>65</v>
      </c>
      <c r="AB65" t="s">
        <v>35</v>
      </c>
      <c r="AC65" t="s">
        <v>54</v>
      </c>
      <c r="AD65" t="s">
        <v>35</v>
      </c>
      <c r="AE65" t="s">
        <v>4393</v>
      </c>
      <c r="AF65">
        <v>4007.44</v>
      </c>
      <c r="AG65">
        <v>0</v>
      </c>
      <c r="AH65">
        <v>1507</v>
      </c>
      <c r="AI65" t="e">
        <v>#NUM!</v>
      </c>
      <c r="AJ65">
        <v>0</v>
      </c>
      <c r="AK65" t="e">
        <v>#DIV/0!</v>
      </c>
      <c r="AL65" t="e">
        <v>#DIV/0!</v>
      </c>
      <c r="AM65" t="e">
        <v>#N/A</v>
      </c>
      <c r="AN65" t="s">
        <v>9877</v>
      </c>
    </row>
    <row r="66" spans="3:40" x14ac:dyDescent="0.2">
      <c r="C66" t="s">
        <v>6178</v>
      </c>
      <c r="D66" t="s">
        <v>50</v>
      </c>
      <c r="E66" t="s">
        <v>32</v>
      </c>
      <c r="F66" t="s">
        <v>35</v>
      </c>
      <c r="G66" s="26">
        <v>45775</v>
      </c>
      <c r="K66" t="s">
        <v>1764</v>
      </c>
      <c r="L66" t="s">
        <v>1765</v>
      </c>
      <c r="M66" t="s">
        <v>1766</v>
      </c>
      <c r="N66" t="s">
        <v>40</v>
      </c>
      <c r="O66">
        <v>6206.02</v>
      </c>
      <c r="P66" t="s">
        <v>41</v>
      </c>
      <c r="Q66">
        <v>6206.02</v>
      </c>
      <c r="R66">
        <v>0</v>
      </c>
      <c r="S66">
        <v>0</v>
      </c>
      <c r="T66">
        <v>0</v>
      </c>
      <c r="U66">
        <v>6418.64</v>
      </c>
      <c r="V66" t="s">
        <v>35</v>
      </c>
      <c r="W66" t="s">
        <v>6179</v>
      </c>
      <c r="X66" t="s">
        <v>57</v>
      </c>
      <c r="Y66">
        <v>0</v>
      </c>
      <c r="Z66" t="s">
        <v>42</v>
      </c>
      <c r="AA66" t="s">
        <v>65</v>
      </c>
      <c r="AB66" t="s">
        <v>35</v>
      </c>
      <c r="AC66" t="s">
        <v>54</v>
      </c>
      <c r="AD66" t="s">
        <v>35</v>
      </c>
      <c r="AE66" t="s">
        <v>4554</v>
      </c>
      <c r="AF66">
        <v>6206.02</v>
      </c>
      <c r="AG66">
        <v>0</v>
      </c>
      <c r="AH66">
        <v>1507</v>
      </c>
      <c r="AI66" t="e">
        <v>#NUM!</v>
      </c>
      <c r="AJ66">
        <v>0</v>
      </c>
      <c r="AK66" t="e">
        <v>#DIV/0!</v>
      </c>
      <c r="AL66" t="e">
        <v>#DIV/0!</v>
      </c>
      <c r="AM66" t="e">
        <v>#N/A</v>
      </c>
      <c r="AN66" t="s">
        <v>9877</v>
      </c>
    </row>
    <row r="67" spans="3:40" x14ac:dyDescent="0.2">
      <c r="C67" t="s">
        <v>6166</v>
      </c>
      <c r="D67" t="s">
        <v>50</v>
      </c>
      <c r="E67" t="s">
        <v>32</v>
      </c>
      <c r="F67" t="s">
        <v>35</v>
      </c>
      <c r="G67" s="26">
        <v>45753</v>
      </c>
      <c r="K67" t="s">
        <v>1764</v>
      </c>
      <c r="L67" t="s">
        <v>1765</v>
      </c>
      <c r="M67" t="s">
        <v>1766</v>
      </c>
      <c r="N67" t="s">
        <v>40</v>
      </c>
      <c r="O67">
        <v>1825.92</v>
      </c>
      <c r="P67" t="s">
        <v>41</v>
      </c>
      <c r="Q67">
        <v>1825.92</v>
      </c>
      <c r="R67">
        <v>94.3</v>
      </c>
      <c r="S67">
        <v>1721.78</v>
      </c>
      <c r="T67">
        <v>1721.76</v>
      </c>
      <c r="U67">
        <v>107.71</v>
      </c>
      <c r="V67" t="s">
        <v>35</v>
      </c>
      <c r="W67" t="s">
        <v>6167</v>
      </c>
      <c r="X67" t="s">
        <v>57</v>
      </c>
      <c r="Y67">
        <v>0</v>
      </c>
      <c r="Z67" t="s">
        <v>42</v>
      </c>
      <c r="AA67" t="s">
        <v>65</v>
      </c>
      <c r="AB67" t="s">
        <v>35</v>
      </c>
      <c r="AC67" t="s">
        <v>54</v>
      </c>
      <c r="AD67" t="s">
        <v>35</v>
      </c>
      <c r="AE67" t="s">
        <v>4419</v>
      </c>
      <c r="AF67">
        <v>104.14</v>
      </c>
      <c r="AG67">
        <v>0</v>
      </c>
      <c r="AH67">
        <v>1507</v>
      </c>
      <c r="AI67" t="e">
        <v>#NUM!</v>
      </c>
      <c r="AJ67">
        <v>94.3</v>
      </c>
      <c r="AK67" t="e">
        <v>#DIV/0!</v>
      </c>
      <c r="AL67" t="e">
        <v>#DIV/0!</v>
      </c>
      <c r="AM67" t="e">
        <v>#N/A</v>
      </c>
      <c r="AN67" t="s">
        <v>9877</v>
      </c>
    </row>
    <row r="68" spans="3:40" x14ac:dyDescent="0.2">
      <c r="C68" t="s">
        <v>6164</v>
      </c>
      <c r="D68" t="s">
        <v>50</v>
      </c>
      <c r="E68" t="s">
        <v>32</v>
      </c>
      <c r="F68" t="s">
        <v>35</v>
      </c>
      <c r="G68" s="26">
        <v>45753</v>
      </c>
      <c r="K68" t="s">
        <v>1764</v>
      </c>
      <c r="L68" t="s">
        <v>1765</v>
      </c>
      <c r="M68" t="s">
        <v>1766</v>
      </c>
      <c r="N68" t="s">
        <v>40</v>
      </c>
      <c r="O68">
        <v>1205.3800000000001</v>
      </c>
      <c r="P68" t="s">
        <v>41</v>
      </c>
      <c r="Q68">
        <v>1205.3800000000001</v>
      </c>
      <c r="R68">
        <v>97.96</v>
      </c>
      <c r="S68">
        <v>1205.3800000000001</v>
      </c>
      <c r="T68">
        <v>1180.8</v>
      </c>
      <c r="U68">
        <v>0</v>
      </c>
      <c r="V68" t="s">
        <v>35</v>
      </c>
      <c r="W68" t="s">
        <v>6165</v>
      </c>
      <c r="X68" t="s">
        <v>57</v>
      </c>
      <c r="Y68">
        <v>0</v>
      </c>
      <c r="Z68" t="s">
        <v>42</v>
      </c>
      <c r="AA68" t="s">
        <v>65</v>
      </c>
      <c r="AB68" t="s">
        <v>35</v>
      </c>
      <c r="AC68" t="s">
        <v>54</v>
      </c>
      <c r="AD68" t="s">
        <v>35</v>
      </c>
      <c r="AE68" t="s">
        <v>4826</v>
      </c>
      <c r="AF68">
        <v>0</v>
      </c>
      <c r="AG68">
        <v>0</v>
      </c>
      <c r="AH68">
        <v>1507</v>
      </c>
      <c r="AI68" t="e">
        <v>#NUM!</v>
      </c>
      <c r="AJ68">
        <v>97.96</v>
      </c>
      <c r="AK68" t="e">
        <v>#DIV/0!</v>
      </c>
      <c r="AL68" t="e">
        <v>#DIV/0!</v>
      </c>
      <c r="AM68" t="e">
        <v>#N/A</v>
      </c>
      <c r="AN68" t="s">
        <v>9877</v>
      </c>
    </row>
    <row r="69" spans="3:40" x14ac:dyDescent="0.2">
      <c r="C69" t="s">
        <v>6163</v>
      </c>
      <c r="D69" t="s">
        <v>50</v>
      </c>
      <c r="E69" t="s">
        <v>32</v>
      </c>
      <c r="F69" t="s">
        <v>35</v>
      </c>
      <c r="G69" s="26">
        <v>45753</v>
      </c>
      <c r="K69" t="s">
        <v>1764</v>
      </c>
      <c r="L69" t="s">
        <v>1765</v>
      </c>
      <c r="M69" t="s">
        <v>1766</v>
      </c>
      <c r="N69" t="s">
        <v>40</v>
      </c>
      <c r="O69">
        <v>1599.18</v>
      </c>
      <c r="P69" t="s">
        <v>41</v>
      </c>
      <c r="Q69">
        <v>1599.18</v>
      </c>
      <c r="R69">
        <v>42.17</v>
      </c>
      <c r="S69">
        <v>674.34</v>
      </c>
      <c r="T69">
        <v>674.33</v>
      </c>
      <c r="U69">
        <v>956.52</v>
      </c>
      <c r="V69" t="s">
        <v>35</v>
      </c>
      <c r="W69" t="s">
        <v>5653</v>
      </c>
      <c r="X69" t="s">
        <v>57</v>
      </c>
      <c r="Y69">
        <v>0</v>
      </c>
      <c r="Z69" t="s">
        <v>42</v>
      </c>
      <c r="AA69" t="s">
        <v>65</v>
      </c>
      <c r="AB69" t="s">
        <v>35</v>
      </c>
      <c r="AC69" t="s">
        <v>54</v>
      </c>
      <c r="AD69" t="s">
        <v>35</v>
      </c>
      <c r="AE69" t="s">
        <v>4654</v>
      </c>
      <c r="AF69">
        <v>924.84</v>
      </c>
      <c r="AG69">
        <v>0</v>
      </c>
      <c r="AH69">
        <v>1507</v>
      </c>
      <c r="AI69" t="e">
        <v>#NUM!</v>
      </c>
      <c r="AJ69">
        <v>42.17</v>
      </c>
      <c r="AK69" t="e">
        <v>#DIV/0!</v>
      </c>
      <c r="AL69" t="e">
        <v>#DIV/0!</v>
      </c>
      <c r="AM69" t="e">
        <v>#N/A</v>
      </c>
      <c r="AN69" t="s">
        <v>9877</v>
      </c>
    </row>
    <row r="70" spans="3:40" x14ac:dyDescent="0.2">
      <c r="C70" t="s">
        <v>6161</v>
      </c>
      <c r="D70" t="s">
        <v>50</v>
      </c>
      <c r="E70" t="s">
        <v>32</v>
      </c>
      <c r="F70" t="s">
        <v>35</v>
      </c>
      <c r="G70" s="26">
        <v>45753</v>
      </c>
      <c r="K70" t="s">
        <v>1764</v>
      </c>
      <c r="L70" t="s">
        <v>1765</v>
      </c>
      <c r="M70" t="s">
        <v>1766</v>
      </c>
      <c r="N70" t="s">
        <v>40</v>
      </c>
      <c r="O70">
        <v>3243.1</v>
      </c>
      <c r="P70" t="s">
        <v>41</v>
      </c>
      <c r="Q70">
        <v>3243.1</v>
      </c>
      <c r="R70">
        <v>98.29</v>
      </c>
      <c r="S70">
        <v>3187.59</v>
      </c>
      <c r="T70">
        <v>3187.6</v>
      </c>
      <c r="U70">
        <v>57.41</v>
      </c>
      <c r="V70" t="s">
        <v>35</v>
      </c>
      <c r="W70" t="s">
        <v>6162</v>
      </c>
      <c r="X70" t="s">
        <v>57</v>
      </c>
      <c r="Y70">
        <v>0</v>
      </c>
      <c r="Z70" t="s">
        <v>42</v>
      </c>
      <c r="AA70" t="s">
        <v>65</v>
      </c>
      <c r="AB70" t="s">
        <v>35</v>
      </c>
      <c r="AC70" t="s">
        <v>54</v>
      </c>
      <c r="AD70" t="s">
        <v>35</v>
      </c>
      <c r="AE70" t="s">
        <v>4414</v>
      </c>
      <c r="AF70">
        <v>55.51</v>
      </c>
      <c r="AG70">
        <v>0</v>
      </c>
      <c r="AH70">
        <v>1507</v>
      </c>
      <c r="AI70" t="e">
        <v>#NUM!</v>
      </c>
      <c r="AJ70">
        <v>98.29</v>
      </c>
      <c r="AK70" t="e">
        <v>#DIV/0!</v>
      </c>
      <c r="AL70" t="e">
        <v>#DIV/0!</v>
      </c>
      <c r="AM70" t="e">
        <v>#N/A</v>
      </c>
      <c r="AN70" t="s">
        <v>9877</v>
      </c>
    </row>
    <row r="71" spans="3:40" x14ac:dyDescent="0.2">
      <c r="C71" t="s">
        <v>6159</v>
      </c>
      <c r="D71" t="s">
        <v>50</v>
      </c>
      <c r="E71" t="s">
        <v>32</v>
      </c>
      <c r="F71" t="s">
        <v>35</v>
      </c>
      <c r="G71" s="26">
        <v>45775</v>
      </c>
      <c r="K71" t="s">
        <v>1764</v>
      </c>
      <c r="L71" t="s">
        <v>1765</v>
      </c>
      <c r="M71" t="s">
        <v>1766</v>
      </c>
      <c r="N71" t="s">
        <v>40</v>
      </c>
      <c r="O71">
        <v>2687.04</v>
      </c>
      <c r="P71" t="s">
        <v>41</v>
      </c>
      <c r="Q71">
        <v>2687.04</v>
      </c>
      <c r="R71">
        <v>0</v>
      </c>
      <c r="S71">
        <v>0</v>
      </c>
      <c r="T71">
        <v>0</v>
      </c>
      <c r="U71">
        <v>2779.11</v>
      </c>
      <c r="V71" t="s">
        <v>35</v>
      </c>
      <c r="W71" t="s">
        <v>6160</v>
      </c>
      <c r="X71" t="s">
        <v>57</v>
      </c>
      <c r="Y71">
        <v>0</v>
      </c>
      <c r="Z71" t="s">
        <v>42</v>
      </c>
      <c r="AA71" t="s">
        <v>65</v>
      </c>
      <c r="AB71" t="s">
        <v>35</v>
      </c>
      <c r="AC71" t="s">
        <v>54</v>
      </c>
      <c r="AD71" t="s">
        <v>35</v>
      </c>
      <c r="AE71" t="s">
        <v>4654</v>
      </c>
      <c r="AF71">
        <v>2687.04</v>
      </c>
      <c r="AG71">
        <v>0</v>
      </c>
      <c r="AH71">
        <v>1507</v>
      </c>
      <c r="AI71" t="e">
        <v>#NUM!</v>
      </c>
      <c r="AJ71">
        <v>0</v>
      </c>
      <c r="AK71" t="e">
        <v>#DIV/0!</v>
      </c>
      <c r="AL71" t="e">
        <v>#DIV/0!</v>
      </c>
      <c r="AM71" t="e">
        <v>#N/A</v>
      </c>
      <c r="AN71" t="s">
        <v>9877</v>
      </c>
    </row>
    <row r="72" spans="3:40" x14ac:dyDescent="0.2">
      <c r="C72" t="s">
        <v>6158</v>
      </c>
      <c r="D72" t="s">
        <v>50</v>
      </c>
      <c r="E72" t="s">
        <v>32</v>
      </c>
      <c r="F72" t="s">
        <v>35</v>
      </c>
      <c r="G72" s="26">
        <v>45775</v>
      </c>
      <c r="K72" t="s">
        <v>1764</v>
      </c>
      <c r="L72" t="s">
        <v>1765</v>
      </c>
      <c r="M72" t="s">
        <v>1766</v>
      </c>
      <c r="N72" t="s">
        <v>40</v>
      </c>
      <c r="O72">
        <v>11781.38</v>
      </c>
      <c r="P72" t="s">
        <v>41</v>
      </c>
      <c r="Q72">
        <v>11781.38</v>
      </c>
      <c r="R72">
        <v>0</v>
      </c>
      <c r="S72">
        <v>0</v>
      </c>
      <c r="T72">
        <v>0</v>
      </c>
      <c r="U72">
        <v>12185.04</v>
      </c>
      <c r="V72" t="s">
        <v>35</v>
      </c>
      <c r="W72" t="s">
        <v>4767</v>
      </c>
      <c r="X72" t="s">
        <v>57</v>
      </c>
      <c r="Y72">
        <v>0</v>
      </c>
      <c r="Z72" t="s">
        <v>42</v>
      </c>
      <c r="AA72" t="s">
        <v>65</v>
      </c>
      <c r="AB72" t="s">
        <v>35</v>
      </c>
      <c r="AC72" t="s">
        <v>54</v>
      </c>
      <c r="AD72" t="s">
        <v>35</v>
      </c>
      <c r="AE72" t="s">
        <v>603</v>
      </c>
      <c r="AF72">
        <v>11781.38</v>
      </c>
      <c r="AG72">
        <v>0</v>
      </c>
      <c r="AH72">
        <v>1507</v>
      </c>
      <c r="AI72" t="e">
        <v>#NUM!</v>
      </c>
      <c r="AJ72">
        <v>0</v>
      </c>
      <c r="AK72" t="e">
        <v>#DIV/0!</v>
      </c>
      <c r="AL72" t="e">
        <v>#DIV/0!</v>
      </c>
      <c r="AM72" t="e">
        <v>#N/A</v>
      </c>
      <c r="AN72" t="s">
        <v>9877</v>
      </c>
    </row>
    <row r="73" spans="3:40" x14ac:dyDescent="0.2">
      <c r="C73" t="s">
        <v>6126</v>
      </c>
      <c r="D73" t="s">
        <v>50</v>
      </c>
      <c r="E73" t="s">
        <v>32</v>
      </c>
      <c r="F73" t="s">
        <v>35</v>
      </c>
      <c r="G73" s="26">
        <v>45741</v>
      </c>
      <c r="K73" t="s">
        <v>1764</v>
      </c>
      <c r="L73" t="s">
        <v>1765</v>
      </c>
      <c r="M73" t="s">
        <v>1766</v>
      </c>
      <c r="N73" t="s">
        <v>40</v>
      </c>
      <c r="O73">
        <v>1211.0999999999999</v>
      </c>
      <c r="P73" t="s">
        <v>41</v>
      </c>
      <c r="Q73">
        <v>1211.0999999999999</v>
      </c>
      <c r="R73">
        <v>89.01</v>
      </c>
      <c r="S73">
        <v>1079.06</v>
      </c>
      <c r="T73">
        <v>1078.02</v>
      </c>
      <c r="U73">
        <v>136.56</v>
      </c>
      <c r="V73" t="s">
        <v>35</v>
      </c>
      <c r="W73" t="s">
        <v>6127</v>
      </c>
      <c r="X73" t="s">
        <v>57</v>
      </c>
      <c r="Y73">
        <v>0</v>
      </c>
      <c r="Z73" t="s">
        <v>42</v>
      </c>
      <c r="AA73" t="s">
        <v>65</v>
      </c>
      <c r="AB73" t="s">
        <v>35</v>
      </c>
      <c r="AC73" t="s">
        <v>54</v>
      </c>
      <c r="AD73" t="s">
        <v>35</v>
      </c>
      <c r="AE73" t="s">
        <v>4654</v>
      </c>
      <c r="AF73">
        <v>132.04</v>
      </c>
      <c r="AG73">
        <v>0</v>
      </c>
      <c r="AH73">
        <v>1507</v>
      </c>
      <c r="AI73" t="e">
        <v>#NUM!</v>
      </c>
      <c r="AJ73">
        <v>89.01</v>
      </c>
      <c r="AK73" t="e">
        <v>#DIV/0!</v>
      </c>
      <c r="AL73" t="e">
        <v>#DIV/0!</v>
      </c>
      <c r="AM73" t="e">
        <v>#N/A</v>
      </c>
      <c r="AN73" t="s">
        <v>9877</v>
      </c>
    </row>
    <row r="74" spans="3:40" x14ac:dyDescent="0.2">
      <c r="C74" t="s">
        <v>6118</v>
      </c>
      <c r="D74" t="s">
        <v>50</v>
      </c>
      <c r="E74" t="s">
        <v>32</v>
      </c>
      <c r="F74" t="s">
        <v>35</v>
      </c>
      <c r="G74" s="26">
        <v>45741</v>
      </c>
      <c r="K74" t="s">
        <v>1764</v>
      </c>
      <c r="L74" t="s">
        <v>1765</v>
      </c>
      <c r="M74" t="s">
        <v>1766</v>
      </c>
      <c r="N74" t="s">
        <v>40</v>
      </c>
      <c r="O74">
        <v>1370.51</v>
      </c>
      <c r="P74" t="s">
        <v>41</v>
      </c>
      <c r="Q74">
        <v>1370.51</v>
      </c>
      <c r="R74">
        <v>99.91</v>
      </c>
      <c r="S74">
        <v>1370.51</v>
      </c>
      <c r="T74">
        <v>1369.32</v>
      </c>
      <c r="U74">
        <v>0</v>
      </c>
      <c r="V74" t="s">
        <v>35</v>
      </c>
      <c r="W74" t="s">
        <v>6119</v>
      </c>
      <c r="X74" t="s">
        <v>57</v>
      </c>
      <c r="Y74">
        <v>0</v>
      </c>
      <c r="Z74" t="s">
        <v>42</v>
      </c>
      <c r="AA74" t="s">
        <v>65</v>
      </c>
      <c r="AB74" t="s">
        <v>35</v>
      </c>
      <c r="AC74" t="s">
        <v>54</v>
      </c>
      <c r="AD74" t="s">
        <v>35</v>
      </c>
      <c r="AE74" t="s">
        <v>4414</v>
      </c>
      <c r="AF74">
        <v>0</v>
      </c>
      <c r="AG74">
        <v>0</v>
      </c>
      <c r="AH74">
        <v>1507</v>
      </c>
      <c r="AI74" t="e">
        <v>#NUM!</v>
      </c>
      <c r="AJ74">
        <v>99.91</v>
      </c>
      <c r="AK74" t="e">
        <v>#DIV/0!</v>
      </c>
      <c r="AL74" t="e">
        <v>#DIV/0!</v>
      </c>
      <c r="AM74" t="e">
        <v>#N/A</v>
      </c>
      <c r="AN74" t="s">
        <v>9877</v>
      </c>
    </row>
    <row r="75" spans="3:40" x14ac:dyDescent="0.2">
      <c r="C75" t="s">
        <v>6099</v>
      </c>
      <c r="D75" t="s">
        <v>50</v>
      </c>
      <c r="E75" t="s">
        <v>32</v>
      </c>
      <c r="F75" t="s">
        <v>35</v>
      </c>
      <c r="G75" s="26">
        <v>45734</v>
      </c>
      <c r="K75" t="s">
        <v>1764</v>
      </c>
      <c r="L75" t="s">
        <v>1765</v>
      </c>
      <c r="M75" t="s">
        <v>1766</v>
      </c>
      <c r="N75" t="s">
        <v>40</v>
      </c>
      <c r="O75">
        <v>7477.75</v>
      </c>
      <c r="P75" t="s">
        <v>41</v>
      </c>
      <c r="Q75">
        <v>7477.75</v>
      </c>
      <c r="R75">
        <v>96.4</v>
      </c>
      <c r="S75">
        <v>7208.22</v>
      </c>
      <c r="T75">
        <v>7208.22</v>
      </c>
      <c r="U75">
        <v>278.77</v>
      </c>
      <c r="V75" t="s">
        <v>35</v>
      </c>
      <c r="W75" t="s">
        <v>6100</v>
      </c>
      <c r="X75" t="s">
        <v>57</v>
      </c>
      <c r="Y75">
        <v>0</v>
      </c>
      <c r="Z75" t="s">
        <v>42</v>
      </c>
      <c r="AA75" t="s">
        <v>65</v>
      </c>
      <c r="AB75" t="s">
        <v>35</v>
      </c>
      <c r="AC75" t="s">
        <v>54</v>
      </c>
      <c r="AD75" t="s">
        <v>35</v>
      </c>
      <c r="AE75" t="s">
        <v>658</v>
      </c>
      <c r="AF75">
        <v>269.54000000000002</v>
      </c>
      <c r="AG75">
        <v>0</v>
      </c>
      <c r="AH75">
        <v>1507</v>
      </c>
      <c r="AI75" t="e">
        <v>#NUM!</v>
      </c>
      <c r="AJ75">
        <v>96.4</v>
      </c>
      <c r="AK75" t="e">
        <v>#DIV/0!</v>
      </c>
      <c r="AL75" t="e">
        <v>#DIV/0!</v>
      </c>
      <c r="AM75" t="e">
        <v>#N/A</v>
      </c>
      <c r="AN75" t="s">
        <v>9877</v>
      </c>
    </row>
    <row r="76" spans="3:40" x14ac:dyDescent="0.2">
      <c r="C76" t="s">
        <v>6087</v>
      </c>
      <c r="D76" t="s">
        <v>50</v>
      </c>
      <c r="E76" t="s">
        <v>32</v>
      </c>
      <c r="F76" t="s">
        <v>35</v>
      </c>
      <c r="G76" s="26">
        <v>45733</v>
      </c>
      <c r="K76" t="s">
        <v>1764</v>
      </c>
      <c r="L76" t="s">
        <v>1765</v>
      </c>
      <c r="M76" t="s">
        <v>1766</v>
      </c>
      <c r="N76" t="s">
        <v>40</v>
      </c>
      <c r="O76">
        <v>3190.92</v>
      </c>
      <c r="P76" t="s">
        <v>41</v>
      </c>
      <c r="Q76">
        <v>3190.92</v>
      </c>
      <c r="R76">
        <v>97.76</v>
      </c>
      <c r="S76">
        <v>3119.29</v>
      </c>
      <c r="T76">
        <v>3119.26</v>
      </c>
      <c r="U76">
        <v>73.81</v>
      </c>
      <c r="V76" t="s">
        <v>35</v>
      </c>
      <c r="W76" t="s">
        <v>6088</v>
      </c>
      <c r="X76" t="s">
        <v>57</v>
      </c>
      <c r="Y76">
        <v>0</v>
      </c>
      <c r="Z76" t="s">
        <v>42</v>
      </c>
      <c r="AA76" t="s">
        <v>65</v>
      </c>
      <c r="AB76" t="s">
        <v>35</v>
      </c>
      <c r="AC76" t="s">
        <v>54</v>
      </c>
      <c r="AD76" t="s">
        <v>35</v>
      </c>
      <c r="AE76" t="s">
        <v>4548</v>
      </c>
      <c r="AF76">
        <v>71.63</v>
      </c>
      <c r="AG76">
        <v>0</v>
      </c>
      <c r="AH76">
        <v>1507</v>
      </c>
      <c r="AI76" t="e">
        <v>#NUM!</v>
      </c>
      <c r="AJ76">
        <v>97.76</v>
      </c>
      <c r="AK76" t="e">
        <v>#DIV/0!</v>
      </c>
      <c r="AL76" t="e">
        <v>#DIV/0!</v>
      </c>
      <c r="AM76" t="e">
        <v>#N/A</v>
      </c>
      <c r="AN76" t="s">
        <v>9877</v>
      </c>
    </row>
    <row r="77" spans="3:40" x14ac:dyDescent="0.2">
      <c r="C77" t="s">
        <v>6032</v>
      </c>
      <c r="D77" t="s">
        <v>50</v>
      </c>
      <c r="E77" t="s">
        <v>32</v>
      </c>
      <c r="F77" t="s">
        <v>35</v>
      </c>
      <c r="G77" s="26">
        <v>45684</v>
      </c>
      <c r="K77" t="s">
        <v>1764</v>
      </c>
      <c r="L77" t="s">
        <v>1765</v>
      </c>
      <c r="M77" t="s">
        <v>1766</v>
      </c>
      <c r="N77" t="s">
        <v>40</v>
      </c>
      <c r="O77">
        <v>1176.79</v>
      </c>
      <c r="P77" t="s">
        <v>41</v>
      </c>
      <c r="Q77">
        <v>1176.79</v>
      </c>
      <c r="R77">
        <v>78.540000000000006</v>
      </c>
      <c r="S77">
        <v>924.3</v>
      </c>
      <c r="T77">
        <v>924.29</v>
      </c>
      <c r="U77">
        <v>261.14999999999998</v>
      </c>
      <c r="V77" t="s">
        <v>35</v>
      </c>
      <c r="W77" t="s">
        <v>5625</v>
      </c>
      <c r="X77" t="s">
        <v>57</v>
      </c>
      <c r="Y77">
        <v>0</v>
      </c>
      <c r="Z77" t="s">
        <v>42</v>
      </c>
      <c r="AA77" t="s">
        <v>65</v>
      </c>
      <c r="AB77" t="s">
        <v>35</v>
      </c>
      <c r="AC77" t="s">
        <v>54</v>
      </c>
      <c r="AD77" t="s">
        <v>35</v>
      </c>
      <c r="AE77" t="s">
        <v>1832</v>
      </c>
      <c r="AF77">
        <v>252.49</v>
      </c>
      <c r="AG77">
        <v>0</v>
      </c>
      <c r="AH77">
        <v>1507</v>
      </c>
      <c r="AI77" t="e">
        <v>#NUM!</v>
      </c>
      <c r="AJ77">
        <v>78.540000000000006</v>
      </c>
      <c r="AK77" t="e">
        <v>#DIV/0!</v>
      </c>
      <c r="AL77" t="e">
        <v>#DIV/0!</v>
      </c>
      <c r="AM77" t="e">
        <v>#N/A</v>
      </c>
      <c r="AN77" t="s">
        <v>9877</v>
      </c>
    </row>
    <row r="78" spans="3:40" x14ac:dyDescent="0.2">
      <c r="C78" t="s">
        <v>5875</v>
      </c>
      <c r="D78" t="s">
        <v>50</v>
      </c>
      <c r="E78" t="s">
        <v>32</v>
      </c>
      <c r="F78" t="s">
        <v>35</v>
      </c>
      <c r="G78" s="26">
        <v>45634</v>
      </c>
      <c r="K78" t="s">
        <v>1764</v>
      </c>
      <c r="L78" t="s">
        <v>1765</v>
      </c>
      <c r="M78" t="s">
        <v>1766</v>
      </c>
      <c r="N78" t="s">
        <v>40</v>
      </c>
      <c r="O78">
        <v>1312.77</v>
      </c>
      <c r="P78" t="s">
        <v>41</v>
      </c>
      <c r="Q78">
        <v>1312.77</v>
      </c>
      <c r="R78">
        <v>99.48</v>
      </c>
      <c r="S78">
        <v>1307.1099999999999</v>
      </c>
      <c r="T78">
        <v>1294.8599999999999</v>
      </c>
      <c r="U78">
        <v>5.85</v>
      </c>
      <c r="V78" t="s">
        <v>35</v>
      </c>
      <c r="W78" t="s">
        <v>5876</v>
      </c>
      <c r="X78" t="s">
        <v>57</v>
      </c>
      <c r="Y78">
        <v>0</v>
      </c>
      <c r="Z78" t="s">
        <v>42</v>
      </c>
      <c r="AA78" t="s">
        <v>65</v>
      </c>
      <c r="AB78" t="s">
        <v>35</v>
      </c>
      <c r="AC78" t="s">
        <v>54</v>
      </c>
      <c r="AD78" t="s">
        <v>35</v>
      </c>
      <c r="AE78" t="s">
        <v>4800</v>
      </c>
      <c r="AF78">
        <v>5.66</v>
      </c>
      <c r="AG78">
        <v>0</v>
      </c>
      <c r="AH78">
        <v>1507</v>
      </c>
      <c r="AI78" t="e">
        <v>#NUM!</v>
      </c>
      <c r="AJ78">
        <v>99.48</v>
      </c>
      <c r="AK78" t="e">
        <v>#DIV/0!</v>
      </c>
      <c r="AL78" t="e">
        <v>#DIV/0!</v>
      </c>
      <c r="AM78" t="e">
        <v>#N/A</v>
      </c>
      <c r="AN78" t="s">
        <v>9877</v>
      </c>
    </row>
    <row r="79" spans="3:40" x14ac:dyDescent="0.2">
      <c r="C79" t="s">
        <v>5825</v>
      </c>
      <c r="D79" t="s">
        <v>50</v>
      </c>
      <c r="E79" t="s">
        <v>32</v>
      </c>
      <c r="F79" t="s">
        <v>35</v>
      </c>
      <c r="G79" s="26">
        <v>45615</v>
      </c>
      <c r="K79" t="s">
        <v>1764</v>
      </c>
      <c r="L79" t="s">
        <v>1765</v>
      </c>
      <c r="M79" t="s">
        <v>1766</v>
      </c>
      <c r="N79" t="s">
        <v>40</v>
      </c>
      <c r="O79">
        <v>1197.8399999999999</v>
      </c>
      <c r="P79" t="s">
        <v>41</v>
      </c>
      <c r="Q79">
        <v>1197.8399999999999</v>
      </c>
      <c r="R79">
        <v>85.24</v>
      </c>
      <c r="S79">
        <v>1196.81</v>
      </c>
      <c r="T79">
        <v>1020.12</v>
      </c>
      <c r="U79">
        <v>126.31</v>
      </c>
      <c r="V79" t="s">
        <v>35</v>
      </c>
      <c r="W79" t="s">
        <v>5826</v>
      </c>
      <c r="X79" t="s">
        <v>57</v>
      </c>
      <c r="Y79">
        <v>0</v>
      </c>
      <c r="Z79" t="s">
        <v>42</v>
      </c>
      <c r="AA79" t="s">
        <v>65</v>
      </c>
      <c r="AB79" t="s">
        <v>35</v>
      </c>
      <c r="AC79" t="s">
        <v>54</v>
      </c>
      <c r="AD79" t="s">
        <v>35</v>
      </c>
      <c r="AE79" t="s">
        <v>35</v>
      </c>
      <c r="AF79">
        <v>122.13</v>
      </c>
      <c r="AG79">
        <v>0</v>
      </c>
      <c r="AH79">
        <v>1507</v>
      </c>
      <c r="AI79" t="e">
        <v>#NUM!</v>
      </c>
      <c r="AJ79">
        <v>85.24</v>
      </c>
      <c r="AK79" t="e">
        <v>#DIV/0!</v>
      </c>
      <c r="AL79" t="e">
        <v>#DIV/0!</v>
      </c>
      <c r="AM79" t="e">
        <v>#N/A</v>
      </c>
      <c r="AN79" t="s">
        <v>9877</v>
      </c>
    </row>
    <row r="80" spans="3:40" x14ac:dyDescent="0.2">
      <c r="C80" t="s">
        <v>5717</v>
      </c>
      <c r="D80" t="s">
        <v>50</v>
      </c>
      <c r="E80" t="s">
        <v>32</v>
      </c>
      <c r="F80" t="s">
        <v>35</v>
      </c>
      <c r="G80" s="26">
        <v>45573</v>
      </c>
      <c r="K80" t="s">
        <v>1764</v>
      </c>
      <c r="L80" t="s">
        <v>1765</v>
      </c>
      <c r="M80" t="s">
        <v>1766</v>
      </c>
      <c r="N80" t="s">
        <v>40</v>
      </c>
      <c r="O80">
        <v>2433.92</v>
      </c>
      <c r="P80" t="s">
        <v>41</v>
      </c>
      <c r="Q80">
        <v>2433.92</v>
      </c>
      <c r="R80">
        <v>95.75</v>
      </c>
      <c r="S80">
        <v>2335.7600000000002</v>
      </c>
      <c r="T80">
        <v>2310.77</v>
      </c>
      <c r="U80">
        <v>106.93</v>
      </c>
      <c r="V80" t="s">
        <v>35</v>
      </c>
      <c r="W80" t="s">
        <v>5718</v>
      </c>
      <c r="X80" t="s">
        <v>57</v>
      </c>
      <c r="Y80">
        <v>0</v>
      </c>
      <c r="Z80" t="s">
        <v>42</v>
      </c>
      <c r="AA80" t="s">
        <v>65</v>
      </c>
      <c r="AB80" t="s">
        <v>35</v>
      </c>
      <c r="AC80" t="s">
        <v>54</v>
      </c>
      <c r="AD80" t="s">
        <v>35</v>
      </c>
      <c r="AE80" t="s">
        <v>4548</v>
      </c>
      <c r="AF80">
        <v>103.39</v>
      </c>
      <c r="AG80">
        <v>0</v>
      </c>
      <c r="AH80">
        <v>1507</v>
      </c>
      <c r="AI80" t="e">
        <v>#NUM!</v>
      </c>
      <c r="AJ80">
        <v>95.75</v>
      </c>
      <c r="AK80" t="e">
        <v>#DIV/0!</v>
      </c>
      <c r="AL80" t="e">
        <v>#DIV/0!</v>
      </c>
      <c r="AM80" t="e">
        <v>#N/A</v>
      </c>
      <c r="AN80" t="s">
        <v>9877</v>
      </c>
    </row>
    <row r="81" spans="3:40" x14ac:dyDescent="0.2">
      <c r="C81" t="s">
        <v>5652</v>
      </c>
      <c r="D81" t="s">
        <v>50</v>
      </c>
      <c r="E81" t="s">
        <v>32</v>
      </c>
      <c r="F81" t="s">
        <v>35</v>
      </c>
      <c r="G81" s="26">
        <v>45532</v>
      </c>
      <c r="K81" t="s">
        <v>1764</v>
      </c>
      <c r="L81" t="s">
        <v>1765</v>
      </c>
      <c r="M81" t="s">
        <v>1766</v>
      </c>
      <c r="N81" t="s">
        <v>40</v>
      </c>
      <c r="O81">
        <v>2208.8000000000002</v>
      </c>
      <c r="P81" t="s">
        <v>41</v>
      </c>
      <c r="Q81">
        <v>2208.8000000000002</v>
      </c>
      <c r="R81">
        <v>52.35</v>
      </c>
      <c r="S81">
        <v>1151.52</v>
      </c>
      <c r="T81">
        <v>1151.51</v>
      </c>
      <c r="U81">
        <v>1093.5</v>
      </c>
      <c r="V81" t="s">
        <v>35</v>
      </c>
      <c r="W81" t="s">
        <v>5653</v>
      </c>
      <c r="X81" t="s">
        <v>57</v>
      </c>
      <c r="Y81">
        <v>0</v>
      </c>
      <c r="Z81" t="s">
        <v>42</v>
      </c>
      <c r="AA81" t="s">
        <v>65</v>
      </c>
      <c r="AB81" t="s">
        <v>35</v>
      </c>
      <c r="AC81" t="s">
        <v>54</v>
      </c>
      <c r="AD81" t="s">
        <v>35</v>
      </c>
      <c r="AE81" t="s">
        <v>4654</v>
      </c>
      <c r="AF81">
        <v>1057.28</v>
      </c>
      <c r="AG81">
        <v>0</v>
      </c>
      <c r="AH81">
        <v>1507</v>
      </c>
      <c r="AI81" t="e">
        <v>#NUM!</v>
      </c>
      <c r="AJ81">
        <v>52.35</v>
      </c>
      <c r="AK81" t="e">
        <v>#DIV/0!</v>
      </c>
      <c r="AL81" t="e">
        <v>#DIV/0!</v>
      </c>
      <c r="AM81" t="e">
        <v>#N/A</v>
      </c>
      <c r="AN81" t="s">
        <v>9877</v>
      </c>
    </row>
    <row r="82" spans="3:40" x14ac:dyDescent="0.2">
      <c r="C82" t="s">
        <v>5624</v>
      </c>
      <c r="D82" t="s">
        <v>50</v>
      </c>
      <c r="E82" t="s">
        <v>32</v>
      </c>
      <c r="F82" t="s">
        <v>35</v>
      </c>
      <c r="G82" s="26">
        <v>45522</v>
      </c>
      <c r="K82" t="s">
        <v>1764</v>
      </c>
      <c r="L82" t="s">
        <v>1765</v>
      </c>
      <c r="M82" t="s">
        <v>1766</v>
      </c>
      <c r="N82" t="s">
        <v>40</v>
      </c>
      <c r="O82">
        <v>2324.5300000000002</v>
      </c>
      <c r="P82" t="s">
        <v>41</v>
      </c>
      <c r="Q82">
        <v>2324.5300000000002</v>
      </c>
      <c r="R82">
        <v>81.680000000000007</v>
      </c>
      <c r="S82">
        <v>1895.72</v>
      </c>
      <c r="T82">
        <v>1895.72</v>
      </c>
      <c r="U82">
        <v>443.5</v>
      </c>
      <c r="V82" t="s">
        <v>35</v>
      </c>
      <c r="W82" t="s">
        <v>5625</v>
      </c>
      <c r="X82" t="s">
        <v>57</v>
      </c>
      <c r="Y82">
        <v>0</v>
      </c>
      <c r="Z82" t="s">
        <v>42</v>
      </c>
      <c r="AA82" t="s">
        <v>65</v>
      </c>
      <c r="AB82" t="s">
        <v>35</v>
      </c>
      <c r="AC82" t="s">
        <v>54</v>
      </c>
      <c r="AD82" t="s">
        <v>35</v>
      </c>
      <c r="AE82" t="s">
        <v>1832</v>
      </c>
      <c r="AF82">
        <v>428.81</v>
      </c>
      <c r="AG82">
        <v>0</v>
      </c>
      <c r="AH82">
        <v>1507</v>
      </c>
      <c r="AI82" t="e">
        <v>#NUM!</v>
      </c>
      <c r="AJ82">
        <v>81.680000000000007</v>
      </c>
      <c r="AK82" t="e">
        <v>#DIV/0!</v>
      </c>
      <c r="AL82" t="e">
        <v>#DIV/0!</v>
      </c>
      <c r="AM82" t="e">
        <v>#N/A</v>
      </c>
      <c r="AN82" t="s">
        <v>9877</v>
      </c>
    </row>
    <row r="83" spans="3:40" x14ac:dyDescent="0.2">
      <c r="C83" t="s">
        <v>5610</v>
      </c>
      <c r="D83" t="s">
        <v>50</v>
      </c>
      <c r="E83" t="s">
        <v>32</v>
      </c>
      <c r="F83" t="s">
        <v>35</v>
      </c>
      <c r="G83" s="26">
        <v>45518</v>
      </c>
      <c r="K83" t="s">
        <v>1764</v>
      </c>
      <c r="L83" t="s">
        <v>1765</v>
      </c>
      <c r="M83" t="s">
        <v>1766</v>
      </c>
      <c r="N83" t="s">
        <v>40</v>
      </c>
      <c r="O83">
        <v>1176.96</v>
      </c>
      <c r="P83" t="s">
        <v>41</v>
      </c>
      <c r="Q83">
        <v>1176.96</v>
      </c>
      <c r="R83">
        <v>90.86</v>
      </c>
      <c r="S83">
        <v>1068.51</v>
      </c>
      <c r="T83">
        <v>1068.5</v>
      </c>
      <c r="U83">
        <v>112.16</v>
      </c>
      <c r="V83" t="s">
        <v>35</v>
      </c>
      <c r="W83" t="s">
        <v>5611</v>
      </c>
      <c r="X83" t="s">
        <v>57</v>
      </c>
      <c r="Y83">
        <v>0</v>
      </c>
      <c r="Z83" t="s">
        <v>42</v>
      </c>
      <c r="AA83" t="s">
        <v>65</v>
      </c>
      <c r="AB83" t="s">
        <v>35</v>
      </c>
      <c r="AC83" t="s">
        <v>54</v>
      </c>
      <c r="AD83" t="s">
        <v>35</v>
      </c>
      <c r="AE83" t="s">
        <v>4548</v>
      </c>
      <c r="AF83">
        <v>108.45</v>
      </c>
      <c r="AG83">
        <v>0</v>
      </c>
      <c r="AH83">
        <v>1507</v>
      </c>
      <c r="AI83" t="e">
        <v>#NUM!</v>
      </c>
      <c r="AJ83">
        <v>90.86</v>
      </c>
      <c r="AK83" t="e">
        <v>#DIV/0!</v>
      </c>
      <c r="AL83" t="e">
        <v>#DIV/0!</v>
      </c>
      <c r="AM83" t="e">
        <v>#N/A</v>
      </c>
      <c r="AN83" t="s">
        <v>9877</v>
      </c>
    </row>
    <row r="84" spans="3:40" x14ac:dyDescent="0.2">
      <c r="C84" t="s">
        <v>5608</v>
      </c>
      <c r="D84" t="s">
        <v>50</v>
      </c>
      <c r="E84" t="s">
        <v>32</v>
      </c>
      <c r="F84" t="s">
        <v>35</v>
      </c>
      <c r="G84" s="26">
        <v>45518</v>
      </c>
      <c r="K84" t="s">
        <v>1764</v>
      </c>
      <c r="L84" t="s">
        <v>1765</v>
      </c>
      <c r="M84" t="s">
        <v>1766</v>
      </c>
      <c r="N84" t="s">
        <v>40</v>
      </c>
      <c r="O84">
        <v>1191.92</v>
      </c>
      <c r="P84" t="s">
        <v>41</v>
      </c>
      <c r="Q84">
        <v>1191.92</v>
      </c>
      <c r="R84">
        <v>79.3</v>
      </c>
      <c r="S84">
        <v>943.2</v>
      </c>
      <c r="T84">
        <v>943.17</v>
      </c>
      <c r="U84">
        <v>256.83999999999997</v>
      </c>
      <c r="V84" t="s">
        <v>35</v>
      </c>
      <c r="W84" t="s">
        <v>5609</v>
      </c>
      <c r="X84" t="s">
        <v>57</v>
      </c>
      <c r="Y84">
        <v>0</v>
      </c>
      <c r="Z84" t="s">
        <v>42</v>
      </c>
      <c r="AA84" t="s">
        <v>65</v>
      </c>
      <c r="AB84" t="s">
        <v>35</v>
      </c>
      <c r="AC84" t="s">
        <v>54</v>
      </c>
      <c r="AD84" t="s">
        <v>35</v>
      </c>
      <c r="AE84" t="s">
        <v>5493</v>
      </c>
      <c r="AF84">
        <v>248.31</v>
      </c>
      <c r="AG84">
        <v>0</v>
      </c>
      <c r="AH84">
        <v>1507</v>
      </c>
      <c r="AI84" t="e">
        <v>#NUM!</v>
      </c>
      <c r="AJ84">
        <v>79.3</v>
      </c>
      <c r="AK84" t="e">
        <v>#DIV/0!</v>
      </c>
      <c r="AL84" t="e">
        <v>#DIV/0!</v>
      </c>
      <c r="AM84" t="e">
        <v>#N/A</v>
      </c>
      <c r="AN84" t="s">
        <v>9877</v>
      </c>
    </row>
    <row r="85" spans="3:40" x14ac:dyDescent="0.2">
      <c r="C85" t="s">
        <v>5457</v>
      </c>
      <c r="D85" t="s">
        <v>50</v>
      </c>
      <c r="E85" t="s">
        <v>32</v>
      </c>
      <c r="F85" t="s">
        <v>35</v>
      </c>
      <c r="G85" s="26">
        <v>45418</v>
      </c>
      <c r="K85" t="s">
        <v>1764</v>
      </c>
      <c r="L85" t="s">
        <v>1765</v>
      </c>
      <c r="M85" t="s">
        <v>1766</v>
      </c>
      <c r="N85" t="s">
        <v>40</v>
      </c>
      <c r="O85">
        <v>5470.75</v>
      </c>
      <c r="P85" t="s">
        <v>41</v>
      </c>
      <c r="Q85">
        <v>5470.75</v>
      </c>
      <c r="R85">
        <v>97.05</v>
      </c>
      <c r="S85">
        <v>5306.92</v>
      </c>
      <c r="T85">
        <v>5912.81</v>
      </c>
      <c r="U85">
        <v>188.22</v>
      </c>
      <c r="V85" t="s">
        <v>35</v>
      </c>
      <c r="W85" t="s">
        <v>4767</v>
      </c>
      <c r="X85" t="s">
        <v>57</v>
      </c>
      <c r="Y85">
        <v>0</v>
      </c>
      <c r="Z85" t="s">
        <v>42</v>
      </c>
      <c r="AA85" t="s">
        <v>65</v>
      </c>
      <c r="AB85" t="s">
        <v>35</v>
      </c>
      <c r="AC85" t="s">
        <v>54</v>
      </c>
      <c r="AD85" t="s">
        <v>35</v>
      </c>
      <c r="AE85" t="s">
        <v>603</v>
      </c>
      <c r="AF85">
        <v>162.71</v>
      </c>
      <c r="AG85">
        <v>0</v>
      </c>
      <c r="AH85">
        <v>1507</v>
      </c>
      <c r="AI85" t="e">
        <v>#NUM!</v>
      </c>
      <c r="AJ85">
        <v>97.05</v>
      </c>
      <c r="AK85" t="e">
        <v>#DIV/0!</v>
      </c>
      <c r="AL85" t="e">
        <v>#DIV/0!</v>
      </c>
      <c r="AM85" t="e">
        <v>#N/A</v>
      </c>
      <c r="AN85" t="s">
        <v>9877</v>
      </c>
    </row>
    <row r="86" spans="3:40" x14ac:dyDescent="0.2">
      <c r="C86" t="s">
        <v>5428</v>
      </c>
      <c r="D86" t="s">
        <v>50</v>
      </c>
      <c r="E86" t="s">
        <v>32</v>
      </c>
      <c r="F86" t="s">
        <v>35</v>
      </c>
      <c r="G86" s="26">
        <v>45371</v>
      </c>
      <c r="K86" t="s">
        <v>1764</v>
      </c>
      <c r="L86" t="s">
        <v>1765</v>
      </c>
      <c r="M86" t="s">
        <v>1766</v>
      </c>
      <c r="N86" t="s">
        <v>40</v>
      </c>
      <c r="O86">
        <v>6999.34</v>
      </c>
      <c r="P86" t="s">
        <v>41</v>
      </c>
      <c r="Q86">
        <v>6999.34</v>
      </c>
      <c r="R86">
        <v>95.3</v>
      </c>
      <c r="S86">
        <v>6669.65</v>
      </c>
      <c r="T86">
        <v>7428.87</v>
      </c>
      <c r="U86">
        <v>381.36</v>
      </c>
      <c r="V86" t="s">
        <v>35</v>
      </c>
      <c r="W86" t="s">
        <v>5429</v>
      </c>
      <c r="X86" t="s">
        <v>57</v>
      </c>
      <c r="Y86">
        <v>0</v>
      </c>
      <c r="Z86" t="s">
        <v>42</v>
      </c>
      <c r="AA86" t="s">
        <v>65</v>
      </c>
      <c r="AB86" t="s">
        <v>35</v>
      </c>
      <c r="AC86" t="s">
        <v>54</v>
      </c>
      <c r="AD86" t="s">
        <v>35</v>
      </c>
      <c r="AE86" t="s">
        <v>1832</v>
      </c>
      <c r="AF86">
        <v>329.69</v>
      </c>
      <c r="AG86">
        <v>0</v>
      </c>
      <c r="AH86">
        <v>1507</v>
      </c>
      <c r="AI86" t="e">
        <v>#NUM!</v>
      </c>
      <c r="AJ86">
        <v>95.3</v>
      </c>
      <c r="AK86" t="e">
        <v>#DIV/0!</v>
      </c>
      <c r="AL86" t="e">
        <v>#DIV/0!</v>
      </c>
      <c r="AM86" t="e">
        <v>#N/A</v>
      </c>
      <c r="AN86" t="s">
        <v>9877</v>
      </c>
    </row>
    <row r="87" spans="3:40" x14ac:dyDescent="0.2">
      <c r="C87" t="s">
        <v>5401</v>
      </c>
      <c r="D87" t="s">
        <v>50</v>
      </c>
      <c r="E87" t="s">
        <v>32</v>
      </c>
      <c r="F87" t="s">
        <v>35</v>
      </c>
      <c r="G87" s="26">
        <v>45350</v>
      </c>
      <c r="K87" t="s">
        <v>1764</v>
      </c>
      <c r="L87" t="s">
        <v>1765</v>
      </c>
      <c r="M87" t="s">
        <v>1766</v>
      </c>
      <c r="N87" t="s">
        <v>40</v>
      </c>
      <c r="O87">
        <v>2749.15</v>
      </c>
      <c r="P87" t="s">
        <v>41</v>
      </c>
      <c r="Q87">
        <v>2749.15</v>
      </c>
      <c r="R87">
        <v>95</v>
      </c>
      <c r="S87">
        <v>2610.5</v>
      </c>
      <c r="T87">
        <v>2908.53</v>
      </c>
      <c r="U87">
        <v>160.38</v>
      </c>
      <c r="V87" t="s">
        <v>35</v>
      </c>
      <c r="W87" t="s">
        <v>5402</v>
      </c>
      <c r="X87" t="s">
        <v>57</v>
      </c>
      <c r="Y87">
        <v>0</v>
      </c>
      <c r="Z87" t="s">
        <v>42</v>
      </c>
      <c r="AA87" t="s">
        <v>65</v>
      </c>
      <c r="AB87" t="s">
        <v>35</v>
      </c>
      <c r="AC87" t="s">
        <v>54</v>
      </c>
      <c r="AD87" t="s">
        <v>35</v>
      </c>
      <c r="AE87" t="s">
        <v>4654</v>
      </c>
      <c r="AF87">
        <v>138.65</v>
      </c>
      <c r="AG87">
        <v>0</v>
      </c>
      <c r="AH87">
        <v>1507</v>
      </c>
      <c r="AI87" t="e">
        <v>#NUM!</v>
      </c>
      <c r="AJ87">
        <v>95</v>
      </c>
      <c r="AK87" t="e">
        <v>#DIV/0!</v>
      </c>
      <c r="AL87" t="e">
        <v>#DIV/0!</v>
      </c>
      <c r="AM87" t="e">
        <v>#N/A</v>
      </c>
      <c r="AN87" t="s">
        <v>9877</v>
      </c>
    </row>
    <row r="88" spans="3:40" x14ac:dyDescent="0.2">
      <c r="C88" t="s">
        <v>5219</v>
      </c>
      <c r="D88" t="s">
        <v>50</v>
      </c>
      <c r="E88" t="s">
        <v>32</v>
      </c>
      <c r="F88" t="s">
        <v>35</v>
      </c>
      <c r="G88" s="26">
        <v>45253</v>
      </c>
      <c r="K88" t="s">
        <v>1764</v>
      </c>
      <c r="L88" t="s">
        <v>1765</v>
      </c>
      <c r="M88" t="s">
        <v>1766</v>
      </c>
      <c r="N88" t="s">
        <v>40</v>
      </c>
      <c r="O88">
        <v>5056.07</v>
      </c>
      <c r="P88" t="s">
        <v>41</v>
      </c>
      <c r="Q88">
        <v>5056.07</v>
      </c>
      <c r="R88">
        <v>97.85</v>
      </c>
      <c r="S88">
        <v>4947.8900000000003</v>
      </c>
      <c r="T88">
        <v>5485.1</v>
      </c>
      <c r="U88">
        <v>125.14</v>
      </c>
      <c r="V88" t="s">
        <v>35</v>
      </c>
      <c r="W88" t="s">
        <v>4767</v>
      </c>
      <c r="X88" t="s">
        <v>57</v>
      </c>
      <c r="Y88">
        <v>0</v>
      </c>
      <c r="Z88" t="s">
        <v>42</v>
      </c>
      <c r="AA88" t="s">
        <v>65</v>
      </c>
      <c r="AB88" t="s">
        <v>35</v>
      </c>
      <c r="AC88" t="s">
        <v>54</v>
      </c>
      <c r="AD88" t="s">
        <v>35</v>
      </c>
      <c r="AE88" t="s">
        <v>603</v>
      </c>
      <c r="AF88">
        <v>108.18</v>
      </c>
      <c r="AG88">
        <v>0</v>
      </c>
      <c r="AH88">
        <v>1507</v>
      </c>
      <c r="AI88" t="e">
        <v>#NUM!</v>
      </c>
      <c r="AJ88">
        <v>97.85</v>
      </c>
      <c r="AK88" t="e">
        <v>#DIV/0!</v>
      </c>
      <c r="AL88" t="e">
        <v>#DIV/0!</v>
      </c>
      <c r="AM88" t="e">
        <v>#N/A</v>
      </c>
      <c r="AN88" t="s">
        <v>9877</v>
      </c>
    </row>
    <row r="89" spans="3:40" x14ac:dyDescent="0.2">
      <c r="C89" t="s">
        <v>5074</v>
      </c>
      <c r="D89" t="s">
        <v>50</v>
      </c>
      <c r="E89" t="s">
        <v>32</v>
      </c>
      <c r="F89" t="s">
        <v>35</v>
      </c>
      <c r="G89" s="26">
        <v>45195</v>
      </c>
      <c r="K89" t="s">
        <v>1764</v>
      </c>
      <c r="L89" t="s">
        <v>1765</v>
      </c>
      <c r="M89" t="s">
        <v>1766</v>
      </c>
      <c r="N89" t="s">
        <v>40</v>
      </c>
      <c r="O89">
        <v>4703.63</v>
      </c>
      <c r="P89" t="s">
        <v>41</v>
      </c>
      <c r="Q89">
        <v>4703.63</v>
      </c>
      <c r="R89">
        <v>55.59</v>
      </c>
      <c r="S89">
        <v>2606.1799999999998</v>
      </c>
      <c r="T89">
        <v>2888.38</v>
      </c>
      <c r="U89">
        <v>2426.19</v>
      </c>
      <c r="V89" t="s">
        <v>35</v>
      </c>
      <c r="W89" t="s">
        <v>5075</v>
      </c>
      <c r="X89" t="s">
        <v>57</v>
      </c>
      <c r="Y89">
        <v>0</v>
      </c>
      <c r="Z89" t="s">
        <v>42</v>
      </c>
      <c r="AA89" t="s">
        <v>65</v>
      </c>
      <c r="AB89" t="s">
        <v>35</v>
      </c>
      <c r="AC89" t="s">
        <v>54</v>
      </c>
      <c r="AD89" t="s">
        <v>35</v>
      </c>
      <c r="AE89" t="s">
        <v>4393</v>
      </c>
      <c r="AF89">
        <v>2097.4499999999998</v>
      </c>
      <c r="AG89">
        <v>0</v>
      </c>
      <c r="AH89">
        <v>1507</v>
      </c>
      <c r="AI89" t="e">
        <v>#NUM!</v>
      </c>
      <c r="AJ89">
        <v>55.59</v>
      </c>
      <c r="AK89" t="e">
        <v>#DIV/0!</v>
      </c>
      <c r="AL89" t="e">
        <v>#DIV/0!</v>
      </c>
      <c r="AM89" t="e">
        <v>#N/A</v>
      </c>
      <c r="AN89" t="s">
        <v>9877</v>
      </c>
    </row>
    <row r="90" spans="3:40" x14ac:dyDescent="0.2">
      <c r="C90" t="s">
        <v>4858</v>
      </c>
      <c r="D90" t="s">
        <v>50</v>
      </c>
      <c r="E90" t="s">
        <v>32</v>
      </c>
      <c r="F90" t="s">
        <v>35</v>
      </c>
      <c r="G90" s="26">
        <v>45118</v>
      </c>
      <c r="K90" t="s">
        <v>1764</v>
      </c>
      <c r="L90" t="s">
        <v>1765</v>
      </c>
      <c r="M90" t="s">
        <v>1766</v>
      </c>
      <c r="N90" t="s">
        <v>40</v>
      </c>
      <c r="O90">
        <v>607.63</v>
      </c>
      <c r="P90" t="s">
        <v>41</v>
      </c>
      <c r="Q90">
        <v>607.63</v>
      </c>
      <c r="R90">
        <v>71.69</v>
      </c>
      <c r="S90">
        <v>434.53</v>
      </c>
      <c r="T90">
        <v>471.7</v>
      </c>
      <c r="U90">
        <v>200.23</v>
      </c>
      <c r="V90" t="s">
        <v>35</v>
      </c>
      <c r="W90" t="s">
        <v>4722</v>
      </c>
      <c r="X90" t="s">
        <v>57</v>
      </c>
      <c r="Y90">
        <v>0</v>
      </c>
      <c r="Z90" t="s">
        <v>42</v>
      </c>
      <c r="AA90" t="s">
        <v>65</v>
      </c>
      <c r="AB90" t="s">
        <v>35</v>
      </c>
      <c r="AC90" t="s">
        <v>54</v>
      </c>
      <c r="AD90" t="s">
        <v>35</v>
      </c>
      <c r="AE90" t="s">
        <v>4548</v>
      </c>
      <c r="AF90">
        <v>173.1</v>
      </c>
      <c r="AG90">
        <v>0</v>
      </c>
      <c r="AH90">
        <v>1507</v>
      </c>
      <c r="AI90" t="e">
        <v>#NUM!</v>
      </c>
      <c r="AJ90">
        <v>71.69</v>
      </c>
      <c r="AK90" t="e">
        <v>#DIV/0!</v>
      </c>
      <c r="AL90" t="e">
        <v>#DIV/0!</v>
      </c>
      <c r="AM90" t="e">
        <v>#N/A</v>
      </c>
      <c r="AN90" t="s">
        <v>9877</v>
      </c>
    </row>
    <row r="91" spans="3:40" x14ac:dyDescent="0.2">
      <c r="C91" t="s">
        <v>4766</v>
      </c>
      <c r="D91" t="s">
        <v>50</v>
      </c>
      <c r="E91" t="s">
        <v>32</v>
      </c>
      <c r="F91" t="s">
        <v>35</v>
      </c>
      <c r="G91" s="26">
        <v>45083</v>
      </c>
      <c r="K91" t="s">
        <v>1764</v>
      </c>
      <c r="L91" t="s">
        <v>1765</v>
      </c>
      <c r="M91" t="s">
        <v>1766</v>
      </c>
      <c r="N91" t="s">
        <v>40</v>
      </c>
      <c r="O91">
        <v>9498.89</v>
      </c>
      <c r="P91" t="s">
        <v>41</v>
      </c>
      <c r="Q91">
        <v>9498.89</v>
      </c>
      <c r="R91">
        <v>97.72</v>
      </c>
      <c r="S91">
        <v>9282.2000000000007</v>
      </c>
      <c r="T91">
        <v>10073.09</v>
      </c>
      <c r="U91">
        <v>249.36</v>
      </c>
      <c r="V91" t="s">
        <v>35</v>
      </c>
      <c r="W91" t="s">
        <v>4767</v>
      </c>
      <c r="X91" t="s">
        <v>57</v>
      </c>
      <c r="Y91">
        <v>0</v>
      </c>
      <c r="Z91" t="s">
        <v>42</v>
      </c>
      <c r="AA91" t="s">
        <v>65</v>
      </c>
      <c r="AB91" t="s">
        <v>35</v>
      </c>
      <c r="AC91" t="s">
        <v>54</v>
      </c>
      <c r="AD91" t="s">
        <v>35</v>
      </c>
      <c r="AE91" t="s">
        <v>603</v>
      </c>
      <c r="AF91">
        <v>215.57</v>
      </c>
      <c r="AG91">
        <v>0</v>
      </c>
      <c r="AH91">
        <v>1507</v>
      </c>
      <c r="AI91" t="e">
        <v>#NUM!</v>
      </c>
      <c r="AJ91">
        <v>97.72</v>
      </c>
      <c r="AK91" t="e">
        <v>#DIV/0!</v>
      </c>
      <c r="AL91" t="e">
        <v>#DIV/0!</v>
      </c>
      <c r="AM91" t="e">
        <v>#N/A</v>
      </c>
      <c r="AN91" t="s">
        <v>9877</v>
      </c>
    </row>
    <row r="92" spans="3:40" x14ac:dyDescent="0.2">
      <c r="C92" t="s">
        <v>4721</v>
      </c>
      <c r="D92" t="s">
        <v>50</v>
      </c>
      <c r="E92" t="s">
        <v>32</v>
      </c>
      <c r="F92" t="s">
        <v>35</v>
      </c>
      <c r="G92" s="26">
        <v>45032</v>
      </c>
      <c r="K92" t="s">
        <v>1764</v>
      </c>
      <c r="L92" t="s">
        <v>1765</v>
      </c>
      <c r="M92" t="s">
        <v>1766</v>
      </c>
      <c r="N92" t="s">
        <v>40</v>
      </c>
      <c r="O92">
        <v>1970.92</v>
      </c>
      <c r="P92" t="s">
        <v>41</v>
      </c>
      <c r="Q92">
        <v>1970.92</v>
      </c>
      <c r="R92">
        <v>76.83</v>
      </c>
      <c r="S92">
        <v>1511.06</v>
      </c>
      <c r="T92">
        <v>1640.32</v>
      </c>
      <c r="U92">
        <v>531.61</v>
      </c>
      <c r="V92" t="s">
        <v>35</v>
      </c>
      <c r="W92" t="s">
        <v>4722</v>
      </c>
      <c r="X92" t="s">
        <v>57</v>
      </c>
      <c r="Y92">
        <v>0</v>
      </c>
      <c r="Z92" t="s">
        <v>42</v>
      </c>
      <c r="AA92" t="s">
        <v>65</v>
      </c>
      <c r="AB92" t="s">
        <v>35</v>
      </c>
      <c r="AC92" t="s">
        <v>54</v>
      </c>
      <c r="AD92" t="s">
        <v>35</v>
      </c>
      <c r="AE92" t="s">
        <v>4548</v>
      </c>
      <c r="AF92">
        <v>459.59</v>
      </c>
      <c r="AG92">
        <v>0</v>
      </c>
      <c r="AH92">
        <v>1507</v>
      </c>
      <c r="AI92" t="e">
        <v>#NUM!</v>
      </c>
      <c r="AJ92">
        <v>76.83</v>
      </c>
      <c r="AK92" t="e">
        <v>#DIV/0!</v>
      </c>
      <c r="AL92" t="e">
        <v>#DIV/0!</v>
      </c>
      <c r="AM92" t="e">
        <v>#N/A</v>
      </c>
      <c r="AN92" t="s">
        <v>9877</v>
      </c>
    </row>
    <row r="93" spans="3:40" x14ac:dyDescent="0.2">
      <c r="C93" t="s">
        <v>4673</v>
      </c>
      <c r="D93" t="s">
        <v>50</v>
      </c>
      <c r="E93" t="s">
        <v>32</v>
      </c>
      <c r="F93" t="s">
        <v>35</v>
      </c>
      <c r="G93" s="26">
        <v>44979</v>
      </c>
      <c r="K93" t="s">
        <v>1764</v>
      </c>
      <c r="L93" t="s">
        <v>1765</v>
      </c>
      <c r="M93" t="s">
        <v>1766</v>
      </c>
      <c r="N93" t="s">
        <v>40</v>
      </c>
      <c r="O93">
        <v>2021.88</v>
      </c>
      <c r="P93" t="s">
        <v>41</v>
      </c>
      <c r="Q93">
        <v>2021.88</v>
      </c>
      <c r="R93">
        <v>72.56</v>
      </c>
      <c r="S93">
        <v>1462.99</v>
      </c>
      <c r="T93">
        <v>1588.44</v>
      </c>
      <c r="U93">
        <v>645.86</v>
      </c>
      <c r="V93" t="s">
        <v>35</v>
      </c>
      <c r="W93" t="s">
        <v>4674</v>
      </c>
      <c r="X93" t="s">
        <v>57</v>
      </c>
      <c r="Y93">
        <v>0</v>
      </c>
      <c r="Z93" t="s">
        <v>42</v>
      </c>
      <c r="AA93" t="s">
        <v>65</v>
      </c>
      <c r="AB93" t="s">
        <v>35</v>
      </c>
      <c r="AC93" t="s">
        <v>54</v>
      </c>
      <c r="AD93" t="s">
        <v>35</v>
      </c>
      <c r="AE93" t="s">
        <v>4548</v>
      </c>
      <c r="AF93">
        <v>558.36</v>
      </c>
      <c r="AG93">
        <v>0</v>
      </c>
      <c r="AH93">
        <v>1507</v>
      </c>
      <c r="AI93" t="e">
        <v>#NUM!</v>
      </c>
      <c r="AJ93">
        <v>72.56</v>
      </c>
      <c r="AK93" t="e">
        <v>#DIV/0!</v>
      </c>
      <c r="AL93" t="e">
        <v>#DIV/0!</v>
      </c>
      <c r="AM93" t="e">
        <v>#N/A</v>
      </c>
      <c r="AN93" t="s">
        <v>9877</v>
      </c>
    </row>
    <row r="94" spans="3:40" x14ac:dyDescent="0.2">
      <c r="C94" t="s">
        <v>4647</v>
      </c>
      <c r="D94" t="s">
        <v>50</v>
      </c>
      <c r="E94" t="s">
        <v>32</v>
      </c>
      <c r="F94" t="s">
        <v>35</v>
      </c>
      <c r="G94" s="26">
        <v>44959</v>
      </c>
      <c r="K94" t="s">
        <v>1764</v>
      </c>
      <c r="L94" t="s">
        <v>1765</v>
      </c>
      <c r="M94" t="s">
        <v>1766</v>
      </c>
      <c r="N94" t="s">
        <v>40</v>
      </c>
      <c r="O94">
        <v>1365.99</v>
      </c>
      <c r="P94" t="s">
        <v>41</v>
      </c>
      <c r="Q94">
        <v>1365.99</v>
      </c>
      <c r="R94">
        <v>89.57</v>
      </c>
      <c r="S94">
        <v>1237.47</v>
      </c>
      <c r="T94">
        <v>1325.6</v>
      </c>
      <c r="U94">
        <v>146.83000000000001</v>
      </c>
      <c r="V94" t="s">
        <v>35</v>
      </c>
      <c r="W94" t="s">
        <v>4648</v>
      </c>
      <c r="X94" t="s">
        <v>57</v>
      </c>
      <c r="Y94">
        <v>0</v>
      </c>
      <c r="Z94" t="s">
        <v>42</v>
      </c>
      <c r="AA94" t="s">
        <v>65</v>
      </c>
      <c r="AB94" t="s">
        <v>35</v>
      </c>
      <c r="AC94" t="s">
        <v>54</v>
      </c>
      <c r="AD94" t="s">
        <v>35</v>
      </c>
      <c r="AE94" t="s">
        <v>4548</v>
      </c>
      <c r="AF94">
        <v>126.95</v>
      </c>
      <c r="AG94">
        <v>0</v>
      </c>
      <c r="AH94">
        <v>1507</v>
      </c>
      <c r="AI94" t="e">
        <v>#NUM!</v>
      </c>
      <c r="AJ94">
        <v>89.57</v>
      </c>
      <c r="AK94" t="e">
        <v>#DIV/0!</v>
      </c>
      <c r="AL94" t="e">
        <v>#DIV/0!</v>
      </c>
      <c r="AM94" t="e">
        <v>#N/A</v>
      </c>
      <c r="AN94" t="s">
        <v>9877</v>
      </c>
    </row>
    <row r="95" spans="3:40" x14ac:dyDescent="0.2">
      <c r="C95" t="s">
        <v>4574</v>
      </c>
      <c r="D95" t="s">
        <v>50</v>
      </c>
      <c r="E95" t="s">
        <v>32</v>
      </c>
      <c r="F95" t="s">
        <v>35</v>
      </c>
      <c r="G95" s="26">
        <v>44894</v>
      </c>
      <c r="K95" t="s">
        <v>1764</v>
      </c>
      <c r="L95" t="s">
        <v>1765</v>
      </c>
      <c r="M95" t="s">
        <v>1766</v>
      </c>
      <c r="N95" t="s">
        <v>40</v>
      </c>
      <c r="O95">
        <v>1684.42</v>
      </c>
      <c r="P95" t="s">
        <v>41</v>
      </c>
      <c r="Q95">
        <v>1684.42</v>
      </c>
      <c r="R95">
        <v>91.67</v>
      </c>
      <c r="S95">
        <v>1570.3</v>
      </c>
      <c r="T95">
        <v>1656.1</v>
      </c>
      <c r="U95">
        <v>132.01</v>
      </c>
      <c r="V95" t="s">
        <v>35</v>
      </c>
      <c r="W95" t="s">
        <v>4575</v>
      </c>
      <c r="X95" t="s">
        <v>57</v>
      </c>
      <c r="Y95">
        <v>0</v>
      </c>
      <c r="Z95" t="s">
        <v>42</v>
      </c>
      <c r="AA95" t="s">
        <v>65</v>
      </c>
      <c r="AB95" t="s">
        <v>35</v>
      </c>
      <c r="AC95" t="s">
        <v>54</v>
      </c>
      <c r="AD95" t="s">
        <v>35</v>
      </c>
      <c r="AE95" t="s">
        <v>35</v>
      </c>
      <c r="AF95">
        <v>114.12</v>
      </c>
      <c r="AG95">
        <v>0</v>
      </c>
      <c r="AH95">
        <v>1507</v>
      </c>
      <c r="AI95" t="e">
        <v>#NUM!</v>
      </c>
      <c r="AJ95">
        <v>91.67</v>
      </c>
      <c r="AK95" t="e">
        <v>#DIV/0!</v>
      </c>
      <c r="AL95" t="e">
        <v>#DIV/0!</v>
      </c>
      <c r="AM95" t="e">
        <v>#N/A</v>
      </c>
      <c r="AN95" t="s">
        <v>9877</v>
      </c>
    </row>
    <row r="96" spans="3:40" x14ac:dyDescent="0.2">
      <c r="C96" t="s">
        <v>4420</v>
      </c>
      <c r="D96" t="s">
        <v>50</v>
      </c>
      <c r="E96" t="s">
        <v>32</v>
      </c>
      <c r="F96" t="s">
        <v>35</v>
      </c>
      <c r="G96" s="26">
        <v>45356</v>
      </c>
      <c r="J96" t="s">
        <v>2612</v>
      </c>
      <c r="K96" t="s">
        <v>1764</v>
      </c>
      <c r="L96" t="s">
        <v>1765</v>
      </c>
      <c r="M96" t="s">
        <v>1766</v>
      </c>
      <c r="N96" t="s">
        <v>40</v>
      </c>
      <c r="O96">
        <v>3314.37</v>
      </c>
      <c r="P96" t="s">
        <v>41</v>
      </c>
      <c r="Q96">
        <v>3314.37</v>
      </c>
      <c r="R96">
        <v>101.26</v>
      </c>
      <c r="S96">
        <v>3015.02</v>
      </c>
      <c r="T96">
        <v>3351.8</v>
      </c>
      <c r="U96">
        <v>466.22</v>
      </c>
      <c r="V96" t="s">
        <v>35</v>
      </c>
      <c r="W96" t="s">
        <v>4421</v>
      </c>
      <c r="X96" t="s">
        <v>57</v>
      </c>
      <c r="Y96">
        <v>0</v>
      </c>
      <c r="Z96" t="s">
        <v>42</v>
      </c>
      <c r="AA96" t="s">
        <v>65</v>
      </c>
      <c r="AB96" t="s">
        <v>35</v>
      </c>
      <c r="AC96" t="s">
        <v>2614</v>
      </c>
      <c r="AD96" t="s">
        <v>35</v>
      </c>
      <c r="AE96" t="s">
        <v>4419</v>
      </c>
      <c r="AF96">
        <v>403.06</v>
      </c>
      <c r="AG96">
        <v>0</v>
      </c>
      <c r="AH96">
        <v>1507</v>
      </c>
      <c r="AI96" t="e">
        <v>#NUM!</v>
      </c>
      <c r="AJ96">
        <v>101.26</v>
      </c>
      <c r="AK96" t="e">
        <v>#DIV/0!</v>
      </c>
      <c r="AL96" t="e">
        <v>#DIV/0!</v>
      </c>
      <c r="AM96" t="s">
        <v>8925</v>
      </c>
      <c r="AN96" t="s">
        <v>9877</v>
      </c>
    </row>
    <row r="97" spans="3:40" x14ac:dyDescent="0.2">
      <c r="C97" t="s">
        <v>4415</v>
      </c>
      <c r="D97" t="s">
        <v>50</v>
      </c>
      <c r="E97" t="s">
        <v>32</v>
      </c>
      <c r="F97" t="s">
        <v>35</v>
      </c>
      <c r="G97" s="26">
        <v>45354</v>
      </c>
      <c r="K97" t="s">
        <v>1764</v>
      </c>
      <c r="L97" t="s">
        <v>1765</v>
      </c>
      <c r="M97" t="s">
        <v>1766</v>
      </c>
      <c r="N97" t="s">
        <v>40</v>
      </c>
      <c r="O97">
        <v>2863.21</v>
      </c>
      <c r="P97" t="s">
        <v>41</v>
      </c>
      <c r="Q97">
        <v>2863.21</v>
      </c>
      <c r="R97">
        <v>88.95</v>
      </c>
      <c r="S97">
        <v>2544.48</v>
      </c>
      <c r="T97">
        <v>2834.79</v>
      </c>
      <c r="U97">
        <v>368.69</v>
      </c>
      <c r="V97" t="s">
        <v>35</v>
      </c>
      <c r="W97" t="s">
        <v>4416</v>
      </c>
      <c r="X97" t="s">
        <v>57</v>
      </c>
      <c r="Y97">
        <v>0</v>
      </c>
      <c r="Z97" t="s">
        <v>42</v>
      </c>
      <c r="AA97" t="s">
        <v>65</v>
      </c>
      <c r="AB97" t="s">
        <v>35</v>
      </c>
      <c r="AC97" t="s">
        <v>2614</v>
      </c>
      <c r="AD97" t="s">
        <v>35</v>
      </c>
      <c r="AE97" t="s">
        <v>4414</v>
      </c>
      <c r="AF97">
        <v>318.73</v>
      </c>
      <c r="AG97">
        <v>0</v>
      </c>
      <c r="AH97">
        <v>1507</v>
      </c>
      <c r="AI97" t="e">
        <v>#NUM!</v>
      </c>
      <c r="AJ97">
        <v>88.95</v>
      </c>
      <c r="AK97" t="e">
        <v>#DIV/0!</v>
      </c>
      <c r="AL97" t="e">
        <v>#DIV/0!</v>
      </c>
      <c r="AM97" t="s">
        <v>8925</v>
      </c>
      <c r="AN97" t="s">
        <v>9877</v>
      </c>
    </row>
    <row r="98" spans="3:40" x14ac:dyDescent="0.2">
      <c r="C98" t="s">
        <v>4412</v>
      </c>
      <c r="D98" t="s">
        <v>50</v>
      </c>
      <c r="E98" t="s">
        <v>32</v>
      </c>
      <c r="F98" t="s">
        <v>35</v>
      </c>
      <c r="G98" s="26">
        <v>45354</v>
      </c>
      <c r="K98" t="s">
        <v>1764</v>
      </c>
      <c r="L98" t="s">
        <v>1765</v>
      </c>
      <c r="M98" t="s">
        <v>1766</v>
      </c>
      <c r="N98" t="s">
        <v>40</v>
      </c>
      <c r="O98">
        <v>9944.56</v>
      </c>
      <c r="P98" t="s">
        <v>41</v>
      </c>
      <c r="Q98">
        <v>9944.56</v>
      </c>
      <c r="R98">
        <v>91.7</v>
      </c>
      <c r="S98">
        <v>9112.06</v>
      </c>
      <c r="T98">
        <v>10152.36</v>
      </c>
      <c r="U98">
        <v>962.35</v>
      </c>
      <c r="V98" t="s">
        <v>35</v>
      </c>
      <c r="W98" t="s">
        <v>4413</v>
      </c>
      <c r="X98" t="s">
        <v>57</v>
      </c>
      <c r="Y98">
        <v>0</v>
      </c>
      <c r="Z98" t="s">
        <v>42</v>
      </c>
      <c r="AA98" t="s">
        <v>65</v>
      </c>
      <c r="AB98" t="s">
        <v>35</v>
      </c>
      <c r="AC98" t="s">
        <v>2614</v>
      </c>
      <c r="AD98" t="s">
        <v>35</v>
      </c>
      <c r="AE98" t="s">
        <v>4414</v>
      </c>
      <c r="AF98">
        <v>831.95</v>
      </c>
      <c r="AG98">
        <v>0</v>
      </c>
      <c r="AH98">
        <v>1507</v>
      </c>
      <c r="AI98" t="e">
        <v>#NUM!</v>
      </c>
      <c r="AJ98">
        <v>91.7</v>
      </c>
      <c r="AK98" t="e">
        <v>#DIV/0!</v>
      </c>
      <c r="AL98" t="e">
        <v>#DIV/0!</v>
      </c>
      <c r="AM98" t="s">
        <v>8925</v>
      </c>
      <c r="AN98" t="s">
        <v>9877</v>
      </c>
    </row>
    <row r="99" spans="3:40" x14ac:dyDescent="0.2">
      <c r="C99" t="s">
        <v>4260</v>
      </c>
      <c r="D99" t="s">
        <v>50</v>
      </c>
      <c r="E99" t="s">
        <v>32</v>
      </c>
      <c r="F99" t="s">
        <v>35</v>
      </c>
      <c r="G99" s="26">
        <v>45853</v>
      </c>
      <c r="K99" t="s">
        <v>1764</v>
      </c>
      <c r="L99" t="s">
        <v>1765</v>
      </c>
      <c r="M99" t="s">
        <v>1766</v>
      </c>
      <c r="N99" t="s">
        <v>40</v>
      </c>
      <c r="O99">
        <v>1192.17</v>
      </c>
      <c r="P99" t="s">
        <v>41</v>
      </c>
      <c r="Q99">
        <v>1192.17</v>
      </c>
      <c r="R99">
        <v>0</v>
      </c>
      <c r="S99">
        <v>0</v>
      </c>
      <c r="T99">
        <v>0</v>
      </c>
      <c r="U99">
        <v>1233.02</v>
      </c>
      <c r="V99" t="s">
        <v>35</v>
      </c>
      <c r="W99" t="s">
        <v>3830</v>
      </c>
      <c r="X99" t="s">
        <v>57</v>
      </c>
      <c r="Y99">
        <v>0</v>
      </c>
      <c r="Z99" t="s">
        <v>42</v>
      </c>
      <c r="AA99" t="s">
        <v>65</v>
      </c>
      <c r="AB99" t="s">
        <v>35</v>
      </c>
      <c r="AC99" t="s">
        <v>2614</v>
      </c>
      <c r="AD99" t="s">
        <v>35</v>
      </c>
      <c r="AE99" t="s">
        <v>3586</v>
      </c>
      <c r="AF99">
        <v>1192.17</v>
      </c>
      <c r="AG99">
        <v>0</v>
      </c>
      <c r="AH99">
        <v>1507</v>
      </c>
      <c r="AI99" t="e">
        <v>#NUM!</v>
      </c>
      <c r="AJ99">
        <v>0</v>
      </c>
      <c r="AK99" t="e">
        <v>#DIV/0!</v>
      </c>
      <c r="AL99" t="e">
        <v>#DIV/0!</v>
      </c>
      <c r="AM99" t="s">
        <v>8925</v>
      </c>
      <c r="AN99" t="s">
        <v>9877</v>
      </c>
    </row>
    <row r="100" spans="3:40" x14ac:dyDescent="0.2">
      <c r="C100" t="s">
        <v>4258</v>
      </c>
      <c r="D100" t="s">
        <v>50</v>
      </c>
      <c r="E100" t="s">
        <v>32</v>
      </c>
      <c r="F100" t="s">
        <v>35</v>
      </c>
      <c r="G100" s="26">
        <v>45853</v>
      </c>
      <c r="K100" t="s">
        <v>1764</v>
      </c>
      <c r="L100" t="s">
        <v>1765</v>
      </c>
      <c r="M100" t="s">
        <v>1766</v>
      </c>
      <c r="N100" t="s">
        <v>40</v>
      </c>
      <c r="O100">
        <v>19865.560000000001</v>
      </c>
      <c r="P100" t="s">
        <v>41</v>
      </c>
      <c r="Q100">
        <v>19865.560000000001</v>
      </c>
      <c r="R100">
        <v>0</v>
      </c>
      <c r="S100">
        <v>0</v>
      </c>
      <c r="T100">
        <v>0</v>
      </c>
      <c r="U100">
        <v>20546.11</v>
      </c>
      <c r="V100" t="s">
        <v>35</v>
      </c>
      <c r="W100" t="s">
        <v>4259</v>
      </c>
      <c r="X100" t="s">
        <v>57</v>
      </c>
      <c r="Y100">
        <v>0</v>
      </c>
      <c r="Z100" t="s">
        <v>42</v>
      </c>
      <c r="AA100" t="s">
        <v>65</v>
      </c>
      <c r="AB100" t="s">
        <v>35</v>
      </c>
      <c r="AC100" t="s">
        <v>2614</v>
      </c>
      <c r="AD100" t="s">
        <v>35</v>
      </c>
      <c r="AE100" t="s">
        <v>658</v>
      </c>
      <c r="AF100">
        <v>19865.560000000001</v>
      </c>
      <c r="AG100">
        <v>0</v>
      </c>
      <c r="AH100">
        <v>1507</v>
      </c>
      <c r="AI100" t="e">
        <v>#NUM!</v>
      </c>
      <c r="AJ100">
        <v>0</v>
      </c>
      <c r="AK100" t="e">
        <v>#DIV/0!</v>
      </c>
      <c r="AL100" t="e">
        <v>#DIV/0!</v>
      </c>
      <c r="AM100" t="s">
        <v>8925</v>
      </c>
      <c r="AN100" t="s">
        <v>9877</v>
      </c>
    </row>
    <row r="101" spans="3:40" x14ac:dyDescent="0.2">
      <c r="C101" t="s">
        <v>4216</v>
      </c>
      <c r="D101" t="s">
        <v>50</v>
      </c>
      <c r="E101" t="s">
        <v>32</v>
      </c>
      <c r="F101" t="s">
        <v>35</v>
      </c>
      <c r="G101" s="26">
        <v>45846</v>
      </c>
      <c r="K101" t="s">
        <v>1764</v>
      </c>
      <c r="L101" t="s">
        <v>1765</v>
      </c>
      <c r="M101" t="s">
        <v>1766</v>
      </c>
      <c r="N101" t="s">
        <v>40</v>
      </c>
      <c r="O101">
        <v>1903.64</v>
      </c>
      <c r="P101" t="s">
        <v>41</v>
      </c>
      <c r="Q101">
        <v>1903.64</v>
      </c>
      <c r="R101">
        <v>0</v>
      </c>
      <c r="S101">
        <v>0</v>
      </c>
      <c r="T101">
        <v>0</v>
      </c>
      <c r="U101">
        <v>1968.59</v>
      </c>
      <c r="V101" t="s">
        <v>35</v>
      </c>
      <c r="W101" t="s">
        <v>4217</v>
      </c>
      <c r="X101" t="s">
        <v>57</v>
      </c>
      <c r="Y101">
        <v>0</v>
      </c>
      <c r="Z101" t="s">
        <v>42</v>
      </c>
      <c r="AA101" t="s">
        <v>65</v>
      </c>
      <c r="AB101" t="s">
        <v>35</v>
      </c>
      <c r="AC101" t="s">
        <v>2614</v>
      </c>
      <c r="AD101" t="s">
        <v>35</v>
      </c>
      <c r="AE101" t="s">
        <v>2870</v>
      </c>
      <c r="AF101">
        <v>1903.64</v>
      </c>
      <c r="AG101">
        <v>0</v>
      </c>
      <c r="AH101">
        <v>1507</v>
      </c>
      <c r="AI101" t="e">
        <v>#NUM!</v>
      </c>
      <c r="AJ101">
        <v>0</v>
      </c>
      <c r="AK101" t="e">
        <v>#DIV/0!</v>
      </c>
      <c r="AL101" t="e">
        <v>#DIV/0!</v>
      </c>
      <c r="AM101" t="s">
        <v>8925</v>
      </c>
      <c r="AN101" t="s">
        <v>9877</v>
      </c>
    </row>
    <row r="102" spans="3:40" x14ac:dyDescent="0.2">
      <c r="C102" t="s">
        <v>4113</v>
      </c>
      <c r="D102" t="s">
        <v>50</v>
      </c>
      <c r="E102" t="s">
        <v>32</v>
      </c>
      <c r="F102" t="s">
        <v>35</v>
      </c>
      <c r="G102" s="26">
        <v>45818</v>
      </c>
      <c r="K102" t="s">
        <v>1764</v>
      </c>
      <c r="L102" t="s">
        <v>1765</v>
      </c>
      <c r="M102" t="s">
        <v>1766</v>
      </c>
      <c r="N102" t="s">
        <v>40</v>
      </c>
      <c r="O102">
        <v>3873.83</v>
      </c>
      <c r="P102" t="s">
        <v>41</v>
      </c>
      <c r="Q102">
        <v>3873.83</v>
      </c>
      <c r="R102">
        <v>0</v>
      </c>
      <c r="S102">
        <v>0</v>
      </c>
      <c r="T102">
        <v>0</v>
      </c>
      <c r="U102">
        <v>4006.54</v>
      </c>
      <c r="V102" t="s">
        <v>35</v>
      </c>
      <c r="W102" t="s">
        <v>3739</v>
      </c>
      <c r="X102" t="s">
        <v>57</v>
      </c>
      <c r="Y102">
        <v>0</v>
      </c>
      <c r="Z102" t="s">
        <v>42</v>
      </c>
      <c r="AA102" t="s">
        <v>65</v>
      </c>
      <c r="AB102" t="s">
        <v>35</v>
      </c>
      <c r="AC102" t="s">
        <v>2614</v>
      </c>
      <c r="AD102" t="s">
        <v>35</v>
      </c>
      <c r="AE102" t="s">
        <v>3740</v>
      </c>
      <c r="AF102">
        <v>3873.83</v>
      </c>
      <c r="AG102">
        <v>0</v>
      </c>
      <c r="AH102">
        <v>1507</v>
      </c>
      <c r="AI102" t="e">
        <v>#NUM!</v>
      </c>
      <c r="AJ102">
        <v>0</v>
      </c>
      <c r="AK102" t="e">
        <v>#DIV/0!</v>
      </c>
      <c r="AL102" t="e">
        <v>#DIV/0!</v>
      </c>
      <c r="AM102" t="s">
        <v>8925</v>
      </c>
      <c r="AN102" t="s">
        <v>9877</v>
      </c>
    </row>
    <row r="103" spans="3:40" x14ac:dyDescent="0.2">
      <c r="C103" t="s">
        <v>4037</v>
      </c>
      <c r="D103" t="s">
        <v>50</v>
      </c>
      <c r="E103" t="s">
        <v>32</v>
      </c>
      <c r="F103" t="s">
        <v>35</v>
      </c>
      <c r="G103" s="26">
        <v>45798</v>
      </c>
      <c r="K103" t="s">
        <v>1764</v>
      </c>
      <c r="L103" t="s">
        <v>1765</v>
      </c>
      <c r="M103" t="s">
        <v>1766</v>
      </c>
      <c r="N103" t="s">
        <v>40</v>
      </c>
      <c r="O103">
        <v>9719.1</v>
      </c>
      <c r="P103" t="s">
        <v>41</v>
      </c>
      <c r="Q103">
        <v>9719.1</v>
      </c>
      <c r="R103">
        <v>0</v>
      </c>
      <c r="S103">
        <v>0</v>
      </c>
      <c r="T103">
        <v>0</v>
      </c>
      <c r="U103">
        <v>10052.06</v>
      </c>
      <c r="V103" t="s">
        <v>35</v>
      </c>
      <c r="W103" t="s">
        <v>4038</v>
      </c>
      <c r="X103" t="s">
        <v>57</v>
      </c>
      <c r="Y103">
        <v>0</v>
      </c>
      <c r="Z103" t="s">
        <v>42</v>
      </c>
      <c r="AA103" t="s">
        <v>65</v>
      </c>
      <c r="AB103" t="s">
        <v>35</v>
      </c>
      <c r="AC103" t="s">
        <v>2614</v>
      </c>
      <c r="AD103" t="s">
        <v>35</v>
      </c>
      <c r="AE103" t="s">
        <v>3551</v>
      </c>
      <c r="AF103">
        <v>9719.1</v>
      </c>
      <c r="AG103">
        <v>0</v>
      </c>
      <c r="AH103">
        <v>1507</v>
      </c>
      <c r="AI103" t="e">
        <v>#NUM!</v>
      </c>
      <c r="AJ103">
        <v>0</v>
      </c>
      <c r="AK103" t="e">
        <v>#DIV/0!</v>
      </c>
      <c r="AL103" t="e">
        <v>#DIV/0!</v>
      </c>
      <c r="AM103" t="s">
        <v>8925</v>
      </c>
      <c r="AN103" t="s">
        <v>9877</v>
      </c>
    </row>
    <row r="104" spans="3:40" x14ac:dyDescent="0.2">
      <c r="C104" t="s">
        <v>4022</v>
      </c>
      <c r="D104" t="s">
        <v>50</v>
      </c>
      <c r="E104" t="s">
        <v>32</v>
      </c>
      <c r="F104" t="s">
        <v>35</v>
      </c>
      <c r="G104" s="26">
        <v>45796</v>
      </c>
      <c r="K104" t="s">
        <v>1764</v>
      </c>
      <c r="L104" t="s">
        <v>1765</v>
      </c>
      <c r="M104" t="s">
        <v>1766</v>
      </c>
      <c r="N104" t="s">
        <v>40</v>
      </c>
      <c r="O104">
        <v>16371.26</v>
      </c>
      <c r="P104" t="s">
        <v>41</v>
      </c>
      <c r="Q104">
        <v>16371.26</v>
      </c>
      <c r="R104">
        <v>46.38</v>
      </c>
      <c r="S104">
        <v>7593.3</v>
      </c>
      <c r="T104">
        <v>7593.3</v>
      </c>
      <c r="U104">
        <v>9078.7000000000007</v>
      </c>
      <c r="V104" t="s">
        <v>35</v>
      </c>
      <c r="W104" t="s">
        <v>4023</v>
      </c>
      <c r="X104" t="s">
        <v>57</v>
      </c>
      <c r="Y104">
        <v>0</v>
      </c>
      <c r="Z104" t="s">
        <v>42</v>
      </c>
      <c r="AA104" t="s">
        <v>65</v>
      </c>
      <c r="AB104" t="s">
        <v>35</v>
      </c>
      <c r="AC104" t="s">
        <v>2614</v>
      </c>
      <c r="AD104" t="s">
        <v>35</v>
      </c>
      <c r="AE104" t="s">
        <v>658</v>
      </c>
      <c r="AF104">
        <v>8777.9599999999991</v>
      </c>
      <c r="AG104">
        <v>0</v>
      </c>
      <c r="AH104">
        <v>1507</v>
      </c>
      <c r="AI104" t="e">
        <v>#NUM!</v>
      </c>
      <c r="AJ104">
        <v>46.38</v>
      </c>
      <c r="AK104" t="e">
        <v>#DIV/0!</v>
      </c>
      <c r="AL104" t="e">
        <v>#DIV/0!</v>
      </c>
      <c r="AM104" t="s">
        <v>8925</v>
      </c>
      <c r="AN104" t="s">
        <v>9877</v>
      </c>
    </row>
    <row r="105" spans="3:40" x14ac:dyDescent="0.2">
      <c r="C105" t="s">
        <v>3993</v>
      </c>
      <c r="D105" t="s">
        <v>50</v>
      </c>
      <c r="E105" t="s">
        <v>32</v>
      </c>
      <c r="F105" t="s">
        <v>35</v>
      </c>
      <c r="G105" s="26">
        <v>45791</v>
      </c>
      <c r="K105" t="s">
        <v>1764</v>
      </c>
      <c r="L105" t="s">
        <v>1765</v>
      </c>
      <c r="M105" t="s">
        <v>1766</v>
      </c>
      <c r="N105" t="s">
        <v>40</v>
      </c>
      <c r="O105">
        <v>52625.39</v>
      </c>
      <c r="P105" t="s">
        <v>41</v>
      </c>
      <c r="Q105">
        <v>52625.39</v>
      </c>
      <c r="R105">
        <v>0</v>
      </c>
      <c r="S105">
        <v>0</v>
      </c>
      <c r="T105">
        <v>0</v>
      </c>
      <c r="U105">
        <v>54428.31</v>
      </c>
      <c r="V105" t="s">
        <v>35</v>
      </c>
      <c r="W105" t="s">
        <v>3809</v>
      </c>
      <c r="X105" t="s">
        <v>57</v>
      </c>
      <c r="Y105">
        <v>0</v>
      </c>
      <c r="Z105" t="s">
        <v>42</v>
      </c>
      <c r="AA105" t="s">
        <v>65</v>
      </c>
      <c r="AB105" t="s">
        <v>35</v>
      </c>
      <c r="AC105" t="s">
        <v>2614</v>
      </c>
      <c r="AD105" t="s">
        <v>35</v>
      </c>
      <c r="AE105" t="s">
        <v>658</v>
      </c>
      <c r="AF105">
        <v>52625.39</v>
      </c>
      <c r="AG105">
        <v>0</v>
      </c>
      <c r="AH105">
        <v>1507</v>
      </c>
      <c r="AI105" t="e">
        <v>#NUM!</v>
      </c>
      <c r="AJ105">
        <v>0</v>
      </c>
      <c r="AK105" t="e">
        <v>#DIV/0!</v>
      </c>
      <c r="AL105" t="e">
        <v>#DIV/0!</v>
      </c>
      <c r="AM105" t="s">
        <v>8925</v>
      </c>
      <c r="AN105" t="s">
        <v>9877</v>
      </c>
    </row>
    <row r="106" spans="3:40" x14ac:dyDescent="0.2">
      <c r="C106" t="s">
        <v>3960</v>
      </c>
      <c r="D106" t="s">
        <v>50</v>
      </c>
      <c r="E106" t="s">
        <v>32</v>
      </c>
      <c r="F106" t="s">
        <v>35</v>
      </c>
      <c r="G106" s="26">
        <v>45788</v>
      </c>
      <c r="K106" t="s">
        <v>1764</v>
      </c>
      <c r="L106" t="s">
        <v>1765</v>
      </c>
      <c r="M106" t="s">
        <v>1766</v>
      </c>
      <c r="N106" t="s">
        <v>40</v>
      </c>
      <c r="O106">
        <v>4706.75</v>
      </c>
      <c r="P106" t="s">
        <v>41</v>
      </c>
      <c r="Q106">
        <v>4706.75</v>
      </c>
      <c r="R106">
        <v>0</v>
      </c>
      <c r="S106">
        <v>0</v>
      </c>
      <c r="T106">
        <v>0</v>
      </c>
      <c r="U106">
        <v>4868.01</v>
      </c>
      <c r="V106" t="s">
        <v>35</v>
      </c>
      <c r="W106" t="s">
        <v>3961</v>
      </c>
      <c r="X106" t="s">
        <v>57</v>
      </c>
      <c r="Y106">
        <v>0</v>
      </c>
      <c r="Z106" t="s">
        <v>42</v>
      </c>
      <c r="AA106" t="s">
        <v>65</v>
      </c>
      <c r="AB106" t="s">
        <v>35</v>
      </c>
      <c r="AC106" t="s">
        <v>2614</v>
      </c>
      <c r="AD106" t="s">
        <v>35</v>
      </c>
      <c r="AE106" t="s">
        <v>3307</v>
      </c>
      <c r="AF106">
        <v>4706.75</v>
      </c>
      <c r="AG106">
        <v>0</v>
      </c>
      <c r="AH106">
        <v>1507</v>
      </c>
      <c r="AI106" t="e">
        <v>#NUM!</v>
      </c>
      <c r="AJ106">
        <v>0</v>
      </c>
      <c r="AK106" t="e">
        <v>#DIV/0!</v>
      </c>
      <c r="AL106" t="e">
        <v>#DIV/0!</v>
      </c>
      <c r="AM106" t="s">
        <v>8925</v>
      </c>
      <c r="AN106" t="s">
        <v>9877</v>
      </c>
    </row>
    <row r="107" spans="3:40" x14ac:dyDescent="0.2">
      <c r="C107" t="s">
        <v>3954</v>
      </c>
      <c r="D107" t="s">
        <v>50</v>
      </c>
      <c r="E107" t="s">
        <v>32</v>
      </c>
      <c r="F107" t="s">
        <v>35</v>
      </c>
      <c r="G107" s="26">
        <v>45784</v>
      </c>
      <c r="K107" t="s">
        <v>1764</v>
      </c>
      <c r="L107" t="s">
        <v>1765</v>
      </c>
      <c r="M107" t="s">
        <v>1766</v>
      </c>
      <c r="N107" t="s">
        <v>40</v>
      </c>
      <c r="O107">
        <v>1261.1400000000001</v>
      </c>
      <c r="P107" t="s">
        <v>41</v>
      </c>
      <c r="Q107">
        <v>1261.1400000000001</v>
      </c>
      <c r="R107">
        <v>0</v>
      </c>
      <c r="S107">
        <v>0</v>
      </c>
      <c r="T107">
        <v>0</v>
      </c>
      <c r="U107">
        <v>1304.3499999999999</v>
      </c>
      <c r="V107" t="s">
        <v>35</v>
      </c>
      <c r="W107" t="s">
        <v>3955</v>
      </c>
      <c r="X107" t="s">
        <v>57</v>
      </c>
      <c r="Y107">
        <v>0</v>
      </c>
      <c r="Z107" t="s">
        <v>42</v>
      </c>
      <c r="AA107" t="s">
        <v>65</v>
      </c>
      <c r="AB107" t="s">
        <v>35</v>
      </c>
      <c r="AC107" t="s">
        <v>2614</v>
      </c>
      <c r="AD107" t="s">
        <v>35</v>
      </c>
      <c r="AE107" t="s">
        <v>35</v>
      </c>
      <c r="AF107">
        <v>1261.1400000000001</v>
      </c>
      <c r="AG107">
        <v>0</v>
      </c>
      <c r="AH107">
        <v>1507</v>
      </c>
      <c r="AI107" t="e">
        <v>#NUM!</v>
      </c>
      <c r="AJ107">
        <v>0</v>
      </c>
      <c r="AK107" t="e">
        <v>#DIV/0!</v>
      </c>
      <c r="AL107" t="e">
        <v>#DIV/0!</v>
      </c>
      <c r="AM107" t="s">
        <v>8925</v>
      </c>
      <c r="AN107" t="s">
        <v>9877</v>
      </c>
    </row>
    <row r="108" spans="3:40" x14ac:dyDescent="0.2">
      <c r="C108" t="s">
        <v>3829</v>
      </c>
      <c r="D108" t="s">
        <v>50</v>
      </c>
      <c r="E108" t="s">
        <v>32</v>
      </c>
      <c r="F108" t="s">
        <v>35</v>
      </c>
      <c r="G108" s="26">
        <v>45754</v>
      </c>
      <c r="K108" t="s">
        <v>1764</v>
      </c>
      <c r="L108" t="s">
        <v>1765</v>
      </c>
      <c r="M108" t="s">
        <v>1766</v>
      </c>
      <c r="N108" t="s">
        <v>40</v>
      </c>
      <c r="O108">
        <v>1203.93</v>
      </c>
      <c r="P108" t="s">
        <v>41</v>
      </c>
      <c r="Q108">
        <v>1203.93</v>
      </c>
      <c r="R108">
        <v>0</v>
      </c>
      <c r="S108">
        <v>0</v>
      </c>
      <c r="T108">
        <v>0</v>
      </c>
      <c r="U108">
        <v>1245.17</v>
      </c>
      <c r="V108" t="s">
        <v>35</v>
      </c>
      <c r="W108" t="s">
        <v>3830</v>
      </c>
      <c r="X108" t="s">
        <v>57</v>
      </c>
      <c r="Y108">
        <v>0</v>
      </c>
      <c r="Z108" t="s">
        <v>42</v>
      </c>
      <c r="AA108" t="s">
        <v>65</v>
      </c>
      <c r="AB108" t="s">
        <v>35</v>
      </c>
      <c r="AC108" t="s">
        <v>2614</v>
      </c>
      <c r="AD108" t="s">
        <v>35</v>
      </c>
      <c r="AE108" t="s">
        <v>3586</v>
      </c>
      <c r="AF108">
        <v>1203.93</v>
      </c>
      <c r="AG108">
        <v>0</v>
      </c>
      <c r="AH108">
        <v>1507</v>
      </c>
      <c r="AI108" t="e">
        <v>#NUM!</v>
      </c>
      <c r="AJ108">
        <v>0</v>
      </c>
      <c r="AK108" t="e">
        <v>#DIV/0!</v>
      </c>
      <c r="AL108" t="e">
        <v>#DIV/0!</v>
      </c>
      <c r="AM108" t="s">
        <v>8925</v>
      </c>
      <c r="AN108" t="s">
        <v>9877</v>
      </c>
    </row>
    <row r="109" spans="3:40" x14ac:dyDescent="0.2">
      <c r="C109" t="s">
        <v>3808</v>
      </c>
      <c r="D109" t="s">
        <v>50</v>
      </c>
      <c r="E109" t="s">
        <v>32</v>
      </c>
      <c r="F109" t="s">
        <v>35</v>
      </c>
      <c r="G109" s="26">
        <v>45748</v>
      </c>
      <c r="K109" t="s">
        <v>1764</v>
      </c>
      <c r="L109" t="s">
        <v>1765</v>
      </c>
      <c r="M109" t="s">
        <v>1766</v>
      </c>
      <c r="N109" t="s">
        <v>40</v>
      </c>
      <c r="O109">
        <v>25847.77</v>
      </c>
      <c r="P109" t="s">
        <v>41</v>
      </c>
      <c r="Q109">
        <v>25847.77</v>
      </c>
      <c r="R109">
        <v>7.34</v>
      </c>
      <c r="S109">
        <v>25847.77</v>
      </c>
      <c r="T109">
        <v>1896.73</v>
      </c>
      <c r="U109">
        <v>25046.18</v>
      </c>
      <c r="V109" t="s">
        <v>35</v>
      </c>
      <c r="W109" t="s">
        <v>3809</v>
      </c>
      <c r="X109" t="s">
        <v>57</v>
      </c>
      <c r="Y109">
        <v>0</v>
      </c>
      <c r="Z109" t="s">
        <v>42</v>
      </c>
      <c r="AA109" t="s">
        <v>65</v>
      </c>
      <c r="AB109" t="s">
        <v>35</v>
      </c>
      <c r="AC109" t="s">
        <v>2614</v>
      </c>
      <c r="AD109" t="s">
        <v>35</v>
      </c>
      <c r="AE109" t="s">
        <v>658</v>
      </c>
      <c r="AF109">
        <v>24216.54</v>
      </c>
      <c r="AG109">
        <v>0</v>
      </c>
      <c r="AH109">
        <v>1507</v>
      </c>
      <c r="AI109" t="e">
        <v>#NUM!</v>
      </c>
      <c r="AJ109">
        <v>7.34</v>
      </c>
      <c r="AK109" t="e">
        <v>#DIV/0!</v>
      </c>
      <c r="AL109" t="e">
        <v>#DIV/0!</v>
      </c>
      <c r="AM109" t="s">
        <v>8925</v>
      </c>
      <c r="AN109" t="s">
        <v>9877</v>
      </c>
    </row>
    <row r="110" spans="3:40" x14ac:dyDescent="0.2">
      <c r="C110" t="s">
        <v>3780</v>
      </c>
      <c r="D110" t="s">
        <v>50</v>
      </c>
      <c r="E110" t="s">
        <v>32</v>
      </c>
      <c r="F110" t="s">
        <v>35</v>
      </c>
      <c r="G110" s="26">
        <v>45741</v>
      </c>
      <c r="K110" t="s">
        <v>1764</v>
      </c>
      <c r="L110" t="s">
        <v>1765</v>
      </c>
      <c r="M110" t="s">
        <v>1766</v>
      </c>
      <c r="N110" t="s">
        <v>40</v>
      </c>
      <c r="O110">
        <v>14253.65</v>
      </c>
      <c r="P110" t="s">
        <v>41</v>
      </c>
      <c r="Q110">
        <v>14253.65</v>
      </c>
      <c r="R110">
        <v>0</v>
      </c>
      <c r="S110">
        <v>0</v>
      </c>
      <c r="T110">
        <v>0</v>
      </c>
      <c r="U110">
        <v>14741.98</v>
      </c>
      <c r="V110" t="s">
        <v>35</v>
      </c>
      <c r="W110" t="s">
        <v>3781</v>
      </c>
      <c r="X110" t="s">
        <v>57</v>
      </c>
      <c r="Y110">
        <v>0</v>
      </c>
      <c r="Z110" t="s">
        <v>42</v>
      </c>
      <c r="AA110" t="s">
        <v>65</v>
      </c>
      <c r="AB110" t="s">
        <v>35</v>
      </c>
      <c r="AC110" t="s">
        <v>2614</v>
      </c>
      <c r="AD110" t="s">
        <v>35</v>
      </c>
      <c r="AE110" t="s">
        <v>3551</v>
      </c>
      <c r="AF110">
        <v>14253.65</v>
      </c>
      <c r="AG110">
        <v>0</v>
      </c>
      <c r="AH110">
        <v>1507</v>
      </c>
      <c r="AI110" t="e">
        <v>#NUM!</v>
      </c>
      <c r="AJ110">
        <v>0</v>
      </c>
      <c r="AK110" t="e">
        <v>#DIV/0!</v>
      </c>
      <c r="AL110" t="e">
        <v>#DIV/0!</v>
      </c>
      <c r="AM110" t="s">
        <v>8925</v>
      </c>
      <c r="AN110" t="s">
        <v>9877</v>
      </c>
    </row>
    <row r="111" spans="3:40" x14ac:dyDescent="0.2">
      <c r="C111" t="s">
        <v>3738</v>
      </c>
      <c r="D111" t="s">
        <v>50</v>
      </c>
      <c r="E111" t="s">
        <v>32</v>
      </c>
      <c r="F111" t="s">
        <v>35</v>
      </c>
      <c r="G111" s="26">
        <v>45679</v>
      </c>
      <c r="K111" t="s">
        <v>1764</v>
      </c>
      <c r="L111" t="s">
        <v>1765</v>
      </c>
      <c r="M111" t="s">
        <v>1766</v>
      </c>
      <c r="N111" t="s">
        <v>40</v>
      </c>
      <c r="O111">
        <v>2059.8200000000002</v>
      </c>
      <c r="P111" t="s">
        <v>41</v>
      </c>
      <c r="Q111">
        <v>2059.8200000000002</v>
      </c>
      <c r="R111">
        <v>98.47</v>
      </c>
      <c r="S111">
        <v>2028.29</v>
      </c>
      <c r="T111">
        <v>2028.27</v>
      </c>
      <c r="U111">
        <v>32.61</v>
      </c>
      <c r="V111" t="s">
        <v>35</v>
      </c>
      <c r="W111" t="s">
        <v>3739</v>
      </c>
      <c r="X111" t="s">
        <v>57</v>
      </c>
      <c r="Y111">
        <v>0</v>
      </c>
      <c r="Z111" t="s">
        <v>42</v>
      </c>
      <c r="AA111" t="s">
        <v>65</v>
      </c>
      <c r="AB111" t="s">
        <v>35</v>
      </c>
      <c r="AC111" t="s">
        <v>2614</v>
      </c>
      <c r="AD111" t="s">
        <v>35</v>
      </c>
      <c r="AE111" t="s">
        <v>3740</v>
      </c>
      <c r="AF111">
        <v>31.53</v>
      </c>
      <c r="AG111">
        <v>0</v>
      </c>
      <c r="AH111">
        <v>1507</v>
      </c>
      <c r="AI111" t="e">
        <v>#NUM!</v>
      </c>
      <c r="AJ111">
        <v>98.47</v>
      </c>
      <c r="AK111" t="e">
        <v>#DIV/0!</v>
      </c>
      <c r="AL111" t="e">
        <v>#DIV/0!</v>
      </c>
      <c r="AM111" t="s">
        <v>8925</v>
      </c>
      <c r="AN111" t="s">
        <v>9877</v>
      </c>
    </row>
    <row r="112" spans="3:40" x14ac:dyDescent="0.2">
      <c r="C112" t="s">
        <v>3715</v>
      </c>
      <c r="D112" t="s">
        <v>50</v>
      </c>
      <c r="E112" t="s">
        <v>32</v>
      </c>
      <c r="F112" t="s">
        <v>35</v>
      </c>
      <c r="G112" s="26">
        <v>45655</v>
      </c>
      <c r="K112" t="s">
        <v>1764</v>
      </c>
      <c r="L112" t="s">
        <v>1765</v>
      </c>
      <c r="M112" t="s">
        <v>1766</v>
      </c>
      <c r="N112" t="s">
        <v>40</v>
      </c>
      <c r="O112">
        <v>9205.42</v>
      </c>
      <c r="P112" t="s">
        <v>41</v>
      </c>
      <c r="Q112">
        <v>9205.42</v>
      </c>
      <c r="R112">
        <v>79.84</v>
      </c>
      <c r="S112">
        <v>7351.17</v>
      </c>
      <c r="T112">
        <v>7349.96</v>
      </c>
      <c r="U112">
        <v>1917.78</v>
      </c>
      <c r="V112" t="s">
        <v>35</v>
      </c>
      <c r="W112" t="s">
        <v>3716</v>
      </c>
      <c r="X112" t="s">
        <v>57</v>
      </c>
      <c r="Y112">
        <v>0</v>
      </c>
      <c r="Z112" t="s">
        <v>42</v>
      </c>
      <c r="AA112" t="s">
        <v>65</v>
      </c>
      <c r="AB112" t="s">
        <v>35</v>
      </c>
      <c r="AC112" t="s">
        <v>2614</v>
      </c>
      <c r="AD112" t="s">
        <v>35</v>
      </c>
      <c r="AE112" t="s">
        <v>3551</v>
      </c>
      <c r="AF112">
        <v>1854.25</v>
      </c>
      <c r="AG112">
        <v>0</v>
      </c>
      <c r="AH112">
        <v>1507</v>
      </c>
      <c r="AI112" t="e">
        <v>#NUM!</v>
      </c>
      <c r="AJ112">
        <v>79.84</v>
      </c>
      <c r="AK112" t="e">
        <v>#DIV/0!</v>
      </c>
      <c r="AL112" t="e">
        <v>#DIV/0!</v>
      </c>
      <c r="AM112" t="s">
        <v>8925</v>
      </c>
      <c r="AN112" t="s">
        <v>9877</v>
      </c>
    </row>
    <row r="113" spans="3:40" x14ac:dyDescent="0.2">
      <c r="C113" t="s">
        <v>3613</v>
      </c>
      <c r="D113" t="s">
        <v>50</v>
      </c>
      <c r="E113" t="s">
        <v>32</v>
      </c>
      <c r="F113" t="s">
        <v>35</v>
      </c>
      <c r="G113" s="26">
        <v>45606</v>
      </c>
      <c r="K113" t="s">
        <v>1764</v>
      </c>
      <c r="L113" t="s">
        <v>1765</v>
      </c>
      <c r="M113" t="s">
        <v>1766</v>
      </c>
      <c r="N113" t="s">
        <v>40</v>
      </c>
      <c r="O113">
        <v>5781.76</v>
      </c>
      <c r="P113" t="s">
        <v>41</v>
      </c>
      <c r="Q113">
        <v>5781.76</v>
      </c>
      <c r="R113">
        <v>99.87</v>
      </c>
      <c r="S113">
        <v>5781.24</v>
      </c>
      <c r="T113">
        <v>5725.22</v>
      </c>
      <c r="U113">
        <v>0.54</v>
      </c>
      <c r="V113" t="s">
        <v>35</v>
      </c>
      <c r="W113" t="s">
        <v>3614</v>
      </c>
      <c r="X113" t="s">
        <v>57</v>
      </c>
      <c r="Y113">
        <v>0</v>
      </c>
      <c r="Z113" t="s">
        <v>42</v>
      </c>
      <c r="AA113" t="s">
        <v>65</v>
      </c>
      <c r="AB113" t="s">
        <v>35</v>
      </c>
      <c r="AC113" t="s">
        <v>2614</v>
      </c>
      <c r="AD113" t="s">
        <v>35</v>
      </c>
      <c r="AE113" t="s">
        <v>658</v>
      </c>
      <c r="AF113">
        <v>0.52</v>
      </c>
      <c r="AG113">
        <v>0</v>
      </c>
      <c r="AH113">
        <v>1507</v>
      </c>
      <c r="AI113" t="e">
        <v>#NUM!</v>
      </c>
      <c r="AJ113">
        <v>99.87</v>
      </c>
      <c r="AK113" t="e">
        <v>#DIV/0!</v>
      </c>
      <c r="AL113" t="e">
        <v>#DIV/0!</v>
      </c>
      <c r="AM113" t="s">
        <v>8925</v>
      </c>
      <c r="AN113" t="s">
        <v>9877</v>
      </c>
    </row>
    <row r="114" spans="3:40" x14ac:dyDescent="0.2">
      <c r="C114" t="s">
        <v>3572</v>
      </c>
      <c r="D114" t="s">
        <v>50</v>
      </c>
      <c r="E114" t="s">
        <v>32</v>
      </c>
      <c r="F114" t="s">
        <v>35</v>
      </c>
      <c r="G114" s="26">
        <v>45564</v>
      </c>
      <c r="K114" t="s">
        <v>1764</v>
      </c>
      <c r="L114" t="s">
        <v>1765</v>
      </c>
      <c r="M114" t="s">
        <v>1766</v>
      </c>
      <c r="N114" t="s">
        <v>40</v>
      </c>
      <c r="O114">
        <v>1896.09</v>
      </c>
      <c r="P114" t="s">
        <v>41</v>
      </c>
      <c r="Q114">
        <v>1896.09</v>
      </c>
      <c r="R114">
        <v>53.19</v>
      </c>
      <c r="S114">
        <v>1008.45</v>
      </c>
      <c r="T114">
        <v>999.91</v>
      </c>
      <c r="U114">
        <v>918.05</v>
      </c>
      <c r="V114" t="s">
        <v>35</v>
      </c>
      <c r="W114" t="s">
        <v>3573</v>
      </c>
      <c r="X114" t="s">
        <v>57</v>
      </c>
      <c r="Y114">
        <v>0</v>
      </c>
      <c r="Z114" t="s">
        <v>42</v>
      </c>
      <c r="AA114" t="s">
        <v>65</v>
      </c>
      <c r="AB114" t="s">
        <v>35</v>
      </c>
      <c r="AC114" t="s">
        <v>2614</v>
      </c>
      <c r="AD114" t="s">
        <v>35</v>
      </c>
      <c r="AE114" t="s">
        <v>3574</v>
      </c>
      <c r="AF114">
        <v>887.64</v>
      </c>
      <c r="AG114">
        <v>0</v>
      </c>
      <c r="AH114">
        <v>1507</v>
      </c>
      <c r="AI114" t="e">
        <v>#NUM!</v>
      </c>
      <c r="AJ114">
        <v>53.19</v>
      </c>
      <c r="AK114" t="e">
        <v>#DIV/0!</v>
      </c>
      <c r="AL114" t="e">
        <v>#DIV/0!</v>
      </c>
      <c r="AM114" t="s">
        <v>8925</v>
      </c>
      <c r="AN114" t="s">
        <v>9877</v>
      </c>
    </row>
    <row r="115" spans="3:40" x14ac:dyDescent="0.2">
      <c r="C115" t="s">
        <v>3521</v>
      </c>
      <c r="D115" t="s">
        <v>50</v>
      </c>
      <c r="E115" t="s">
        <v>32</v>
      </c>
      <c r="F115" t="s">
        <v>35</v>
      </c>
      <c r="G115" s="26">
        <v>45533</v>
      </c>
      <c r="K115" t="s">
        <v>1764</v>
      </c>
      <c r="L115" t="s">
        <v>1765</v>
      </c>
      <c r="M115" t="s">
        <v>1766</v>
      </c>
      <c r="N115" t="s">
        <v>40</v>
      </c>
      <c r="O115">
        <v>4329.74</v>
      </c>
      <c r="P115" t="s">
        <v>41</v>
      </c>
      <c r="Q115">
        <v>4329.74</v>
      </c>
      <c r="R115">
        <v>90.53</v>
      </c>
      <c r="S115">
        <v>3917.68</v>
      </c>
      <c r="T115">
        <v>3916.5</v>
      </c>
      <c r="U115">
        <v>426.18</v>
      </c>
      <c r="V115" t="s">
        <v>35</v>
      </c>
      <c r="W115" t="s">
        <v>3522</v>
      </c>
      <c r="X115" t="s">
        <v>57</v>
      </c>
      <c r="Y115">
        <v>0</v>
      </c>
      <c r="Z115" t="s">
        <v>42</v>
      </c>
      <c r="AA115" t="s">
        <v>65</v>
      </c>
      <c r="AB115" t="s">
        <v>35</v>
      </c>
      <c r="AC115" t="s">
        <v>2614</v>
      </c>
      <c r="AD115" t="s">
        <v>35</v>
      </c>
      <c r="AE115" t="s">
        <v>2716</v>
      </c>
      <c r="AF115">
        <v>412.06</v>
      </c>
      <c r="AG115">
        <v>0</v>
      </c>
      <c r="AH115">
        <v>1507</v>
      </c>
      <c r="AI115" t="e">
        <v>#NUM!</v>
      </c>
      <c r="AJ115">
        <v>90.53</v>
      </c>
      <c r="AK115" t="e">
        <v>#DIV/0!</v>
      </c>
      <c r="AL115" t="e">
        <v>#DIV/0!</v>
      </c>
      <c r="AM115" t="s">
        <v>8925</v>
      </c>
      <c r="AN115" t="s">
        <v>9877</v>
      </c>
    </row>
    <row r="116" spans="3:40" x14ac:dyDescent="0.2">
      <c r="C116" t="s">
        <v>3372</v>
      </c>
      <c r="D116" t="s">
        <v>50</v>
      </c>
      <c r="E116" t="s">
        <v>32</v>
      </c>
      <c r="F116" t="s">
        <v>35</v>
      </c>
      <c r="G116" s="26">
        <v>45371</v>
      </c>
      <c r="K116" t="s">
        <v>1764</v>
      </c>
      <c r="L116" t="s">
        <v>1765</v>
      </c>
      <c r="M116" t="s">
        <v>1766</v>
      </c>
      <c r="N116" t="s">
        <v>40</v>
      </c>
      <c r="O116">
        <v>5456.5</v>
      </c>
      <c r="P116" t="s">
        <v>41</v>
      </c>
      <c r="Q116">
        <v>5456.5</v>
      </c>
      <c r="R116">
        <v>97.8</v>
      </c>
      <c r="S116">
        <v>5337.91</v>
      </c>
      <c r="T116">
        <v>5944.73</v>
      </c>
      <c r="U116">
        <v>137.18</v>
      </c>
      <c r="V116" t="s">
        <v>35</v>
      </c>
      <c r="W116" t="s">
        <v>3373</v>
      </c>
      <c r="X116" t="s">
        <v>57</v>
      </c>
      <c r="Y116">
        <v>0</v>
      </c>
      <c r="Z116" t="s">
        <v>42</v>
      </c>
      <c r="AA116" t="s">
        <v>65</v>
      </c>
      <c r="AB116" t="s">
        <v>35</v>
      </c>
      <c r="AC116" t="s">
        <v>2614</v>
      </c>
      <c r="AD116" t="s">
        <v>35</v>
      </c>
      <c r="AE116" t="s">
        <v>35</v>
      </c>
      <c r="AF116">
        <v>118.59</v>
      </c>
      <c r="AG116">
        <v>0</v>
      </c>
      <c r="AH116">
        <v>1507</v>
      </c>
      <c r="AI116" t="e">
        <v>#NUM!</v>
      </c>
      <c r="AJ116">
        <v>97.8</v>
      </c>
      <c r="AK116" t="e">
        <v>#DIV/0!</v>
      </c>
      <c r="AL116" t="e">
        <v>#DIV/0!</v>
      </c>
      <c r="AM116" t="s">
        <v>8925</v>
      </c>
      <c r="AN116" t="s">
        <v>9877</v>
      </c>
    </row>
    <row r="117" spans="3:40" x14ac:dyDescent="0.2">
      <c r="C117" t="s">
        <v>3370</v>
      </c>
      <c r="D117" t="s">
        <v>50</v>
      </c>
      <c r="E117" t="s">
        <v>32</v>
      </c>
      <c r="F117" t="s">
        <v>35</v>
      </c>
      <c r="G117" s="26">
        <v>45371</v>
      </c>
      <c r="K117" t="s">
        <v>1764</v>
      </c>
      <c r="L117" t="s">
        <v>1765</v>
      </c>
      <c r="M117" t="s">
        <v>1766</v>
      </c>
      <c r="N117" t="s">
        <v>40</v>
      </c>
      <c r="O117">
        <v>4607.1099999999997</v>
      </c>
      <c r="P117" t="s">
        <v>41</v>
      </c>
      <c r="Q117">
        <v>4607.1099999999997</v>
      </c>
      <c r="R117">
        <v>56.34</v>
      </c>
      <c r="S117">
        <v>2591.3000000000002</v>
      </c>
      <c r="T117">
        <v>2881.3</v>
      </c>
      <c r="U117">
        <v>2331.77</v>
      </c>
      <c r="V117" t="s">
        <v>35</v>
      </c>
      <c r="W117" t="s">
        <v>3371</v>
      </c>
      <c r="X117" t="s">
        <v>57</v>
      </c>
      <c r="Y117">
        <v>0</v>
      </c>
      <c r="Z117" t="s">
        <v>42</v>
      </c>
      <c r="AA117" t="s">
        <v>65</v>
      </c>
      <c r="AB117" t="s">
        <v>35</v>
      </c>
      <c r="AC117" t="s">
        <v>2614</v>
      </c>
      <c r="AD117" t="s">
        <v>35</v>
      </c>
      <c r="AE117" t="s">
        <v>2302</v>
      </c>
      <c r="AF117">
        <v>2015.81</v>
      </c>
      <c r="AG117">
        <v>0</v>
      </c>
      <c r="AH117">
        <v>1507</v>
      </c>
      <c r="AI117" t="e">
        <v>#NUM!</v>
      </c>
      <c r="AJ117">
        <v>56.34</v>
      </c>
      <c r="AK117" t="e">
        <v>#DIV/0!</v>
      </c>
      <c r="AL117" t="e">
        <v>#DIV/0!</v>
      </c>
      <c r="AM117" t="s">
        <v>8925</v>
      </c>
      <c r="AN117" t="s">
        <v>9877</v>
      </c>
    </row>
    <row r="118" spans="3:40" x14ac:dyDescent="0.2">
      <c r="C118" t="s">
        <v>2819</v>
      </c>
      <c r="D118" t="s">
        <v>50</v>
      </c>
      <c r="E118" t="s">
        <v>32</v>
      </c>
      <c r="F118" t="s">
        <v>35</v>
      </c>
      <c r="G118" s="26">
        <v>44811</v>
      </c>
      <c r="K118" t="s">
        <v>1764</v>
      </c>
      <c r="L118" t="s">
        <v>1765</v>
      </c>
      <c r="M118" t="s">
        <v>1766</v>
      </c>
      <c r="N118" t="s">
        <v>40</v>
      </c>
      <c r="O118">
        <v>2217.06</v>
      </c>
      <c r="P118" t="s">
        <v>41</v>
      </c>
      <c r="Q118">
        <v>2217.06</v>
      </c>
      <c r="R118">
        <v>55.3</v>
      </c>
      <c r="S118">
        <v>1221.1300000000001</v>
      </c>
      <c r="T118">
        <v>1310.44</v>
      </c>
      <c r="U118">
        <v>1151.7</v>
      </c>
      <c r="V118" t="s">
        <v>35</v>
      </c>
      <c r="W118" t="s">
        <v>2820</v>
      </c>
      <c r="X118" t="s">
        <v>57</v>
      </c>
      <c r="Y118">
        <v>0</v>
      </c>
      <c r="Z118" t="s">
        <v>42</v>
      </c>
      <c r="AA118" t="s">
        <v>65</v>
      </c>
      <c r="AB118" t="s">
        <v>35</v>
      </c>
      <c r="AC118" t="s">
        <v>2614</v>
      </c>
      <c r="AD118" t="s">
        <v>35</v>
      </c>
      <c r="AE118" t="s">
        <v>35</v>
      </c>
      <c r="AF118">
        <v>995.66</v>
      </c>
      <c r="AG118">
        <v>0</v>
      </c>
      <c r="AH118">
        <v>1507</v>
      </c>
      <c r="AI118" t="e">
        <v>#NUM!</v>
      </c>
      <c r="AJ118">
        <v>55.3</v>
      </c>
      <c r="AK118" t="e">
        <v>#DIV/0!</v>
      </c>
      <c r="AL118" t="e">
        <v>#DIV/0!</v>
      </c>
      <c r="AM118" t="s">
        <v>8925</v>
      </c>
      <c r="AN118" t="s">
        <v>9877</v>
      </c>
    </row>
    <row r="119" spans="3:40" x14ac:dyDescent="0.2">
      <c r="C119" t="s">
        <v>2817</v>
      </c>
      <c r="D119" t="s">
        <v>50</v>
      </c>
      <c r="E119" t="s">
        <v>32</v>
      </c>
      <c r="F119" t="s">
        <v>35</v>
      </c>
      <c r="G119" s="26">
        <v>44811</v>
      </c>
      <c r="K119" t="s">
        <v>1764</v>
      </c>
      <c r="L119" t="s">
        <v>1765</v>
      </c>
      <c r="M119" t="s">
        <v>1766</v>
      </c>
      <c r="N119" t="s">
        <v>40</v>
      </c>
      <c r="O119">
        <v>1830.48</v>
      </c>
      <c r="P119" t="s">
        <v>41</v>
      </c>
      <c r="Q119">
        <v>1830.48</v>
      </c>
      <c r="R119">
        <v>27.11</v>
      </c>
      <c r="S119">
        <v>493.07</v>
      </c>
      <c r="T119">
        <v>529.14</v>
      </c>
      <c r="U119">
        <v>1547.03</v>
      </c>
      <c r="V119" t="s">
        <v>35</v>
      </c>
      <c r="W119" t="s">
        <v>2818</v>
      </c>
      <c r="X119" t="s">
        <v>57</v>
      </c>
      <c r="Y119">
        <v>0</v>
      </c>
      <c r="Z119" t="s">
        <v>42</v>
      </c>
      <c r="AA119" t="s">
        <v>65</v>
      </c>
      <c r="AB119" t="s">
        <v>35</v>
      </c>
      <c r="AC119" t="s">
        <v>2614</v>
      </c>
      <c r="AD119" t="s">
        <v>35</v>
      </c>
      <c r="AE119" t="s">
        <v>1471</v>
      </c>
      <c r="AF119">
        <v>1337.41</v>
      </c>
      <c r="AG119">
        <v>0</v>
      </c>
      <c r="AH119">
        <v>1507</v>
      </c>
      <c r="AI119" t="e">
        <v>#NUM!</v>
      </c>
      <c r="AJ119">
        <v>27.11</v>
      </c>
      <c r="AK119" t="e">
        <v>#DIV/0!</v>
      </c>
      <c r="AL119" t="e">
        <v>#DIV/0!</v>
      </c>
      <c r="AM119" t="s">
        <v>8925</v>
      </c>
      <c r="AN119" t="s">
        <v>9877</v>
      </c>
    </row>
    <row r="120" spans="3:40" x14ac:dyDescent="0.2">
      <c r="C120" t="s">
        <v>2760</v>
      </c>
      <c r="D120" t="s">
        <v>50</v>
      </c>
      <c r="E120" t="s">
        <v>32</v>
      </c>
      <c r="F120" t="s">
        <v>35</v>
      </c>
      <c r="G120" s="26">
        <v>44706</v>
      </c>
      <c r="K120" t="s">
        <v>1764</v>
      </c>
      <c r="L120" t="s">
        <v>1765</v>
      </c>
      <c r="M120" t="s">
        <v>1766</v>
      </c>
      <c r="N120" t="s">
        <v>40</v>
      </c>
      <c r="O120">
        <v>6628.84</v>
      </c>
      <c r="P120" t="s">
        <v>41</v>
      </c>
      <c r="Q120">
        <v>6628.84</v>
      </c>
      <c r="R120">
        <v>96.5</v>
      </c>
      <c r="S120">
        <v>6396.56</v>
      </c>
      <c r="T120">
        <v>6586.4</v>
      </c>
      <c r="U120">
        <v>268.17</v>
      </c>
      <c r="V120" t="s">
        <v>35</v>
      </c>
      <c r="W120" t="s">
        <v>2761</v>
      </c>
      <c r="X120" t="s">
        <v>57</v>
      </c>
      <c r="Y120">
        <v>0</v>
      </c>
      <c r="Z120" t="s">
        <v>42</v>
      </c>
      <c r="AA120" t="s">
        <v>65</v>
      </c>
      <c r="AB120" t="s">
        <v>35</v>
      </c>
      <c r="AC120" t="s">
        <v>2614</v>
      </c>
      <c r="AD120" t="s">
        <v>35</v>
      </c>
      <c r="AE120" t="s">
        <v>2716</v>
      </c>
      <c r="AF120">
        <v>231.84</v>
      </c>
      <c r="AG120">
        <v>0</v>
      </c>
      <c r="AH120">
        <v>1507</v>
      </c>
      <c r="AI120" t="e">
        <v>#NUM!</v>
      </c>
      <c r="AJ120">
        <v>96.5</v>
      </c>
      <c r="AK120" t="e">
        <v>#DIV/0!</v>
      </c>
      <c r="AL120" t="e">
        <v>#DIV/0!</v>
      </c>
      <c r="AM120" t="s">
        <v>8925</v>
      </c>
      <c r="AN120" t="s">
        <v>9877</v>
      </c>
    </row>
    <row r="121" spans="3:40" x14ac:dyDescent="0.2">
      <c r="C121" t="s">
        <v>2743</v>
      </c>
      <c r="D121" t="s">
        <v>50</v>
      </c>
      <c r="E121" t="s">
        <v>32</v>
      </c>
      <c r="F121" t="s">
        <v>35</v>
      </c>
      <c r="G121" s="26">
        <v>44662</v>
      </c>
      <c r="K121" t="s">
        <v>1764</v>
      </c>
      <c r="L121" t="s">
        <v>1765</v>
      </c>
      <c r="M121" t="s">
        <v>1766</v>
      </c>
      <c r="N121" t="s">
        <v>40</v>
      </c>
      <c r="O121">
        <v>5392.62</v>
      </c>
      <c r="P121" t="s">
        <v>41</v>
      </c>
      <c r="Q121">
        <v>5392.62</v>
      </c>
      <c r="R121">
        <v>74.44</v>
      </c>
      <c r="S121">
        <v>4004.85</v>
      </c>
      <c r="T121">
        <v>4125.1899999999996</v>
      </c>
      <c r="U121">
        <v>1604.08</v>
      </c>
      <c r="V121" t="s">
        <v>35</v>
      </c>
      <c r="W121" t="s">
        <v>2744</v>
      </c>
      <c r="X121" t="s">
        <v>57</v>
      </c>
      <c r="Y121">
        <v>0</v>
      </c>
      <c r="Z121" t="s">
        <v>42</v>
      </c>
      <c r="AA121" t="s">
        <v>65</v>
      </c>
      <c r="AB121" t="s">
        <v>35</v>
      </c>
      <c r="AC121" t="s">
        <v>2614</v>
      </c>
      <c r="AD121" t="s">
        <v>35</v>
      </c>
      <c r="AE121" t="s">
        <v>35</v>
      </c>
      <c r="AF121">
        <v>1386.73</v>
      </c>
      <c r="AG121">
        <v>0</v>
      </c>
      <c r="AH121">
        <v>1507</v>
      </c>
      <c r="AI121" t="e">
        <v>#NUM!</v>
      </c>
      <c r="AJ121">
        <v>74.44</v>
      </c>
      <c r="AK121" t="e">
        <v>#DIV/0!</v>
      </c>
      <c r="AL121" t="e">
        <v>#DIV/0!</v>
      </c>
      <c r="AM121" t="s">
        <v>8925</v>
      </c>
      <c r="AN121" t="s">
        <v>9877</v>
      </c>
    </row>
    <row r="122" spans="3:40" x14ac:dyDescent="0.2">
      <c r="C122" t="s">
        <v>2722</v>
      </c>
      <c r="D122" t="s">
        <v>50</v>
      </c>
      <c r="E122" t="s">
        <v>32</v>
      </c>
      <c r="F122" t="s">
        <v>35</v>
      </c>
      <c r="G122" s="26">
        <v>44612</v>
      </c>
      <c r="K122" t="s">
        <v>1764</v>
      </c>
      <c r="L122" t="s">
        <v>1765</v>
      </c>
      <c r="M122" t="s">
        <v>1766</v>
      </c>
      <c r="N122" t="s">
        <v>40</v>
      </c>
      <c r="O122">
        <v>7518.09</v>
      </c>
      <c r="P122" t="s">
        <v>41</v>
      </c>
      <c r="Q122">
        <v>7518.09</v>
      </c>
      <c r="R122">
        <v>97.42</v>
      </c>
      <c r="S122">
        <v>7396.2</v>
      </c>
      <c r="T122">
        <v>7543.11</v>
      </c>
      <c r="U122">
        <v>140.99</v>
      </c>
      <c r="V122" t="s">
        <v>35</v>
      </c>
      <c r="W122" t="s">
        <v>2723</v>
      </c>
      <c r="X122" t="s">
        <v>57</v>
      </c>
      <c r="Y122">
        <v>0</v>
      </c>
      <c r="Z122" t="s">
        <v>42</v>
      </c>
      <c r="AA122" t="s">
        <v>65</v>
      </c>
      <c r="AB122" t="s">
        <v>35</v>
      </c>
      <c r="AC122" t="s">
        <v>2614</v>
      </c>
      <c r="AD122" t="s">
        <v>35</v>
      </c>
      <c r="AE122" t="s">
        <v>2716</v>
      </c>
      <c r="AF122">
        <v>121.89</v>
      </c>
      <c r="AG122">
        <v>0</v>
      </c>
      <c r="AH122">
        <v>1507</v>
      </c>
      <c r="AI122" t="e">
        <v>#NUM!</v>
      </c>
      <c r="AJ122">
        <v>97.42</v>
      </c>
      <c r="AK122" t="e">
        <v>#DIV/0!</v>
      </c>
      <c r="AL122" t="e">
        <v>#DIV/0!</v>
      </c>
      <c r="AM122" t="s">
        <v>8925</v>
      </c>
      <c r="AN122" t="s">
        <v>9877</v>
      </c>
    </row>
    <row r="123" spans="3:40" x14ac:dyDescent="0.2">
      <c r="C123" t="s">
        <v>2611</v>
      </c>
      <c r="D123" t="s">
        <v>50</v>
      </c>
      <c r="E123" t="s">
        <v>32</v>
      </c>
      <c r="F123" t="s">
        <v>35</v>
      </c>
      <c r="G123" s="26">
        <v>42921</v>
      </c>
      <c r="J123" t="s">
        <v>2612</v>
      </c>
      <c r="K123" t="s">
        <v>1751</v>
      </c>
      <c r="L123" t="s">
        <v>1752</v>
      </c>
      <c r="M123" t="s">
        <v>1753</v>
      </c>
      <c r="N123" t="s">
        <v>40</v>
      </c>
      <c r="O123">
        <v>11405.72</v>
      </c>
      <c r="P123" t="s">
        <v>41</v>
      </c>
      <c r="Q123">
        <v>11405.72</v>
      </c>
      <c r="R123">
        <v>99.05</v>
      </c>
      <c r="S123">
        <v>11295.05</v>
      </c>
      <c r="T123">
        <v>11294.96</v>
      </c>
      <c r="U123">
        <v>109.68</v>
      </c>
      <c r="V123" t="s">
        <v>35</v>
      </c>
      <c r="W123" t="s">
        <v>2613</v>
      </c>
      <c r="X123" t="s">
        <v>35</v>
      </c>
      <c r="Y123">
        <v>0</v>
      </c>
      <c r="Z123" t="s">
        <v>42</v>
      </c>
      <c r="AA123" t="s">
        <v>65</v>
      </c>
      <c r="AB123" t="s">
        <v>35</v>
      </c>
      <c r="AC123" t="s">
        <v>2614</v>
      </c>
      <c r="AD123" t="s">
        <v>35</v>
      </c>
      <c r="AE123" t="s">
        <v>35</v>
      </c>
      <c r="AF123">
        <v>109.67</v>
      </c>
      <c r="AG123">
        <v>0</v>
      </c>
      <c r="AH123">
        <v>1507</v>
      </c>
      <c r="AI123" t="e">
        <v>#NUM!</v>
      </c>
      <c r="AJ123">
        <v>99.05</v>
      </c>
      <c r="AK123" t="e">
        <v>#DIV/0!</v>
      </c>
      <c r="AL123" t="e">
        <v>#DIV/0!</v>
      </c>
      <c r="AM123" t="s">
        <v>8925</v>
      </c>
      <c r="AN123" t="s">
        <v>9877</v>
      </c>
    </row>
    <row r="124" spans="3:40" x14ac:dyDescent="0.2">
      <c r="C124" t="s">
        <v>2431</v>
      </c>
      <c r="D124" t="s">
        <v>50</v>
      </c>
      <c r="E124" t="s">
        <v>32</v>
      </c>
      <c r="F124" t="s">
        <v>35</v>
      </c>
      <c r="G124" s="26">
        <v>45859</v>
      </c>
      <c r="K124" t="s">
        <v>1764</v>
      </c>
      <c r="L124" t="s">
        <v>1765</v>
      </c>
      <c r="M124" t="s">
        <v>1766</v>
      </c>
      <c r="N124" t="s">
        <v>40</v>
      </c>
      <c r="O124">
        <v>5925.36</v>
      </c>
      <c r="P124" t="s">
        <v>41</v>
      </c>
      <c r="Q124">
        <v>5925.36</v>
      </c>
      <c r="R124">
        <v>0</v>
      </c>
      <c r="S124">
        <v>0</v>
      </c>
      <c r="T124">
        <v>0</v>
      </c>
      <c r="U124">
        <v>6128.34</v>
      </c>
      <c r="V124" t="s">
        <v>35</v>
      </c>
      <c r="W124" t="s">
        <v>2284</v>
      </c>
      <c r="X124" t="s">
        <v>57</v>
      </c>
      <c r="Y124">
        <v>0</v>
      </c>
      <c r="Z124" t="s">
        <v>42</v>
      </c>
      <c r="AA124" t="s">
        <v>65</v>
      </c>
      <c r="AB124" t="s">
        <v>35</v>
      </c>
      <c r="AC124" t="s">
        <v>1881</v>
      </c>
      <c r="AD124" t="s">
        <v>35</v>
      </c>
      <c r="AE124" t="s">
        <v>1934</v>
      </c>
      <c r="AF124">
        <v>5925.36</v>
      </c>
      <c r="AG124">
        <v>0</v>
      </c>
      <c r="AH124">
        <v>1507</v>
      </c>
      <c r="AI124" t="e">
        <v>#NUM!</v>
      </c>
      <c r="AJ124">
        <v>0</v>
      </c>
      <c r="AK124" t="e">
        <v>#DIV/0!</v>
      </c>
      <c r="AL124" t="e">
        <v>#DIV/0!</v>
      </c>
      <c r="AM124" t="e">
        <v>#N/A</v>
      </c>
      <c r="AN124" t="s">
        <v>9877</v>
      </c>
    </row>
    <row r="125" spans="3:40" x14ac:dyDescent="0.2">
      <c r="C125" t="s">
        <v>2340</v>
      </c>
      <c r="D125" t="s">
        <v>50</v>
      </c>
      <c r="E125" t="s">
        <v>32</v>
      </c>
      <c r="F125" t="s">
        <v>35</v>
      </c>
      <c r="G125" s="26">
        <v>45818</v>
      </c>
      <c r="K125" t="s">
        <v>1764</v>
      </c>
      <c r="L125" t="s">
        <v>1765</v>
      </c>
      <c r="M125" t="s">
        <v>1766</v>
      </c>
      <c r="N125" t="s">
        <v>40</v>
      </c>
      <c r="O125">
        <v>2421.4899999999998</v>
      </c>
      <c r="P125" t="s">
        <v>41</v>
      </c>
      <c r="Q125">
        <v>2421.4899999999998</v>
      </c>
      <c r="R125">
        <v>0</v>
      </c>
      <c r="S125">
        <v>0</v>
      </c>
      <c r="T125">
        <v>0</v>
      </c>
      <c r="U125">
        <v>2504.42</v>
      </c>
      <c r="V125" t="s">
        <v>35</v>
      </c>
      <c r="W125" t="s">
        <v>2341</v>
      </c>
      <c r="X125" t="s">
        <v>57</v>
      </c>
      <c r="Y125">
        <v>0</v>
      </c>
      <c r="Z125" t="s">
        <v>42</v>
      </c>
      <c r="AA125" t="s">
        <v>65</v>
      </c>
      <c r="AB125" t="s">
        <v>35</v>
      </c>
      <c r="AC125" t="s">
        <v>1881</v>
      </c>
      <c r="AD125" t="s">
        <v>35</v>
      </c>
      <c r="AE125" t="s">
        <v>1959</v>
      </c>
      <c r="AF125">
        <v>2421.4899999999998</v>
      </c>
      <c r="AG125">
        <v>0</v>
      </c>
      <c r="AH125">
        <v>1507</v>
      </c>
      <c r="AI125" t="e">
        <v>#NUM!</v>
      </c>
      <c r="AJ125">
        <v>0</v>
      </c>
      <c r="AK125" t="e">
        <v>#DIV/0!</v>
      </c>
      <c r="AL125" t="e">
        <v>#DIV/0!</v>
      </c>
      <c r="AM125" t="e">
        <v>#N/A</v>
      </c>
      <c r="AN125" t="s">
        <v>9877</v>
      </c>
    </row>
    <row r="126" spans="3:40" x14ac:dyDescent="0.2">
      <c r="C126" t="s">
        <v>2320</v>
      </c>
      <c r="D126" t="s">
        <v>50</v>
      </c>
      <c r="E126" t="s">
        <v>32</v>
      </c>
      <c r="F126" t="s">
        <v>35</v>
      </c>
      <c r="G126" s="26">
        <v>45802</v>
      </c>
      <c r="K126" t="s">
        <v>1764</v>
      </c>
      <c r="L126" t="s">
        <v>1765</v>
      </c>
      <c r="M126" t="s">
        <v>1766</v>
      </c>
      <c r="N126" t="s">
        <v>40</v>
      </c>
      <c r="O126">
        <v>5341.71</v>
      </c>
      <c r="P126" t="s">
        <v>41</v>
      </c>
      <c r="Q126">
        <v>5341.71</v>
      </c>
      <c r="R126">
        <v>0</v>
      </c>
      <c r="S126">
        <v>0</v>
      </c>
      <c r="T126">
        <v>0</v>
      </c>
      <c r="U126">
        <v>5523.91</v>
      </c>
      <c r="V126" t="s">
        <v>35</v>
      </c>
      <c r="W126" t="s">
        <v>2321</v>
      </c>
      <c r="X126" t="s">
        <v>57</v>
      </c>
      <c r="Y126">
        <v>0</v>
      </c>
      <c r="Z126" t="s">
        <v>42</v>
      </c>
      <c r="AA126" t="s">
        <v>65</v>
      </c>
      <c r="AB126" t="s">
        <v>35</v>
      </c>
      <c r="AC126" t="s">
        <v>1881</v>
      </c>
      <c r="AD126" t="s">
        <v>35</v>
      </c>
      <c r="AE126" t="s">
        <v>35</v>
      </c>
      <c r="AF126">
        <v>5341.71</v>
      </c>
      <c r="AG126">
        <v>0</v>
      </c>
      <c r="AH126">
        <v>1507</v>
      </c>
      <c r="AI126" t="e">
        <v>#NUM!</v>
      </c>
      <c r="AJ126">
        <v>0</v>
      </c>
      <c r="AK126" t="e">
        <v>#DIV/0!</v>
      </c>
      <c r="AL126" t="e">
        <v>#DIV/0!</v>
      </c>
      <c r="AM126" t="e">
        <v>#N/A</v>
      </c>
      <c r="AN126" t="s">
        <v>9877</v>
      </c>
    </row>
    <row r="127" spans="3:40" x14ac:dyDescent="0.2">
      <c r="C127" t="s">
        <v>2317</v>
      </c>
      <c r="D127" t="s">
        <v>50</v>
      </c>
      <c r="E127" t="s">
        <v>32</v>
      </c>
      <c r="F127" t="s">
        <v>35</v>
      </c>
      <c r="G127" s="26">
        <v>45802</v>
      </c>
      <c r="K127" t="s">
        <v>1764</v>
      </c>
      <c r="L127" t="s">
        <v>1765</v>
      </c>
      <c r="M127" t="s">
        <v>1766</v>
      </c>
      <c r="N127" t="s">
        <v>40</v>
      </c>
      <c r="O127">
        <v>33633.78</v>
      </c>
      <c r="P127" t="s">
        <v>41</v>
      </c>
      <c r="Q127">
        <v>33633.78</v>
      </c>
      <c r="R127">
        <v>0</v>
      </c>
      <c r="S127">
        <v>0</v>
      </c>
      <c r="T127">
        <v>0</v>
      </c>
      <c r="U127">
        <v>34786.1</v>
      </c>
      <c r="V127" t="s">
        <v>35</v>
      </c>
      <c r="W127" t="s">
        <v>2113</v>
      </c>
      <c r="X127" t="s">
        <v>57</v>
      </c>
      <c r="Y127">
        <v>0</v>
      </c>
      <c r="Z127" t="s">
        <v>42</v>
      </c>
      <c r="AA127" t="s">
        <v>65</v>
      </c>
      <c r="AB127" t="s">
        <v>35</v>
      </c>
      <c r="AC127" t="s">
        <v>1881</v>
      </c>
      <c r="AD127" t="s">
        <v>35</v>
      </c>
      <c r="AE127" t="s">
        <v>1762</v>
      </c>
      <c r="AF127">
        <v>33633.78</v>
      </c>
      <c r="AG127">
        <v>0</v>
      </c>
      <c r="AH127">
        <v>1507</v>
      </c>
      <c r="AI127" t="e">
        <v>#NUM!</v>
      </c>
      <c r="AJ127">
        <v>0</v>
      </c>
      <c r="AK127" t="e">
        <v>#DIV/0!</v>
      </c>
      <c r="AL127" t="e">
        <v>#DIV/0!</v>
      </c>
      <c r="AM127" t="e">
        <v>#N/A</v>
      </c>
      <c r="AN127" t="s">
        <v>9877</v>
      </c>
    </row>
    <row r="128" spans="3:40" x14ac:dyDescent="0.2">
      <c r="C128" t="s">
        <v>2295</v>
      </c>
      <c r="D128" t="s">
        <v>50</v>
      </c>
      <c r="E128" t="s">
        <v>32</v>
      </c>
      <c r="F128" t="s">
        <v>35</v>
      </c>
      <c r="G128" s="26">
        <v>45791</v>
      </c>
      <c r="K128" t="s">
        <v>1764</v>
      </c>
      <c r="L128" t="s">
        <v>1765</v>
      </c>
      <c r="M128" t="s">
        <v>1766</v>
      </c>
      <c r="N128" t="s">
        <v>40</v>
      </c>
      <c r="O128">
        <v>19302.3</v>
      </c>
      <c r="P128" t="s">
        <v>41</v>
      </c>
      <c r="Q128">
        <v>19302.3</v>
      </c>
      <c r="R128">
        <v>84.4</v>
      </c>
      <c r="S128">
        <v>19301</v>
      </c>
      <c r="T128">
        <v>16292.04</v>
      </c>
      <c r="U128">
        <v>1330.27</v>
      </c>
      <c r="V128" t="s">
        <v>35</v>
      </c>
      <c r="W128" t="s">
        <v>2296</v>
      </c>
      <c r="X128" t="s">
        <v>57</v>
      </c>
      <c r="Y128">
        <v>0</v>
      </c>
      <c r="Z128" t="s">
        <v>42</v>
      </c>
      <c r="AA128" t="s">
        <v>65</v>
      </c>
      <c r="AB128" t="s">
        <v>35</v>
      </c>
      <c r="AC128" t="s">
        <v>1881</v>
      </c>
      <c r="AD128" t="s">
        <v>35</v>
      </c>
      <c r="AE128" t="s">
        <v>1975</v>
      </c>
      <c r="AF128">
        <v>1287.5</v>
      </c>
      <c r="AG128">
        <v>0</v>
      </c>
      <c r="AH128">
        <v>1507</v>
      </c>
      <c r="AI128" t="e">
        <v>#NUM!</v>
      </c>
      <c r="AJ128">
        <v>84.4</v>
      </c>
      <c r="AK128" t="e">
        <v>#DIV/0!</v>
      </c>
      <c r="AL128" t="e">
        <v>#DIV/0!</v>
      </c>
      <c r="AM128" t="e">
        <v>#N/A</v>
      </c>
      <c r="AN128" t="s">
        <v>9877</v>
      </c>
    </row>
    <row r="129" spans="3:40" x14ac:dyDescent="0.2">
      <c r="C129" t="s">
        <v>2283</v>
      </c>
      <c r="D129" t="s">
        <v>50</v>
      </c>
      <c r="E129" t="s">
        <v>32</v>
      </c>
      <c r="F129" t="s">
        <v>35</v>
      </c>
      <c r="G129" s="26">
        <v>45783</v>
      </c>
      <c r="K129" t="s">
        <v>1764</v>
      </c>
      <c r="L129" t="s">
        <v>1765</v>
      </c>
      <c r="M129" t="s">
        <v>1766</v>
      </c>
      <c r="N129" t="s">
        <v>40</v>
      </c>
      <c r="O129">
        <v>4386.03</v>
      </c>
      <c r="P129" t="s">
        <v>41</v>
      </c>
      <c r="Q129">
        <v>4386.03</v>
      </c>
      <c r="R129">
        <v>89.67</v>
      </c>
      <c r="S129">
        <v>3932.91</v>
      </c>
      <c r="T129">
        <v>3932.94</v>
      </c>
      <c r="U129">
        <v>468.64</v>
      </c>
      <c r="V129" t="s">
        <v>35</v>
      </c>
      <c r="W129" t="s">
        <v>2284</v>
      </c>
      <c r="X129" t="s">
        <v>57</v>
      </c>
      <c r="Y129">
        <v>0</v>
      </c>
      <c r="Z129" t="s">
        <v>42</v>
      </c>
      <c r="AA129" t="s">
        <v>65</v>
      </c>
      <c r="AB129" t="s">
        <v>35</v>
      </c>
      <c r="AC129" t="s">
        <v>1881</v>
      </c>
      <c r="AD129" t="s">
        <v>35</v>
      </c>
      <c r="AE129" t="s">
        <v>1934</v>
      </c>
      <c r="AF129">
        <v>453.12</v>
      </c>
      <c r="AG129">
        <v>0</v>
      </c>
      <c r="AH129">
        <v>1507</v>
      </c>
      <c r="AI129" t="e">
        <v>#NUM!</v>
      </c>
      <c r="AJ129">
        <v>89.67</v>
      </c>
      <c r="AK129" t="e">
        <v>#DIV/0!</v>
      </c>
      <c r="AL129" t="e">
        <v>#DIV/0!</v>
      </c>
      <c r="AM129" t="e">
        <v>#N/A</v>
      </c>
      <c r="AN129" t="s">
        <v>9877</v>
      </c>
    </row>
    <row r="130" spans="3:40" x14ac:dyDescent="0.2">
      <c r="C130" t="s">
        <v>2269</v>
      </c>
      <c r="D130" t="s">
        <v>50</v>
      </c>
      <c r="E130" t="s">
        <v>32</v>
      </c>
      <c r="F130" t="s">
        <v>35</v>
      </c>
      <c r="G130" s="26">
        <v>45782</v>
      </c>
      <c r="K130" t="s">
        <v>1764</v>
      </c>
      <c r="L130" t="s">
        <v>1765</v>
      </c>
      <c r="M130" t="s">
        <v>1766</v>
      </c>
      <c r="N130" t="s">
        <v>40</v>
      </c>
      <c r="O130">
        <v>16217.11</v>
      </c>
      <c r="P130" t="s">
        <v>41</v>
      </c>
      <c r="Q130">
        <v>16217.11</v>
      </c>
      <c r="R130">
        <v>98.11</v>
      </c>
      <c r="S130">
        <v>15910.9</v>
      </c>
      <c r="T130">
        <v>15910.88</v>
      </c>
      <c r="U130">
        <v>256.27999999999997</v>
      </c>
      <c r="V130" t="s">
        <v>35</v>
      </c>
      <c r="W130" t="s">
        <v>2172</v>
      </c>
      <c r="X130" t="s">
        <v>57</v>
      </c>
      <c r="Y130">
        <v>0</v>
      </c>
      <c r="Z130" t="s">
        <v>42</v>
      </c>
      <c r="AA130" t="s">
        <v>65</v>
      </c>
      <c r="AB130" t="s">
        <v>35</v>
      </c>
      <c r="AC130" t="s">
        <v>1881</v>
      </c>
      <c r="AD130" t="s">
        <v>35</v>
      </c>
      <c r="AE130" t="s">
        <v>1924</v>
      </c>
      <c r="AF130">
        <v>306.20999999999998</v>
      </c>
      <c r="AG130">
        <v>0</v>
      </c>
      <c r="AH130">
        <v>1507</v>
      </c>
      <c r="AI130" t="e">
        <v>#NUM!</v>
      </c>
      <c r="AJ130">
        <v>98.11</v>
      </c>
      <c r="AK130" t="e">
        <v>#DIV/0!</v>
      </c>
      <c r="AL130" t="e">
        <v>#DIV/0!</v>
      </c>
      <c r="AM130" t="e">
        <v>#N/A</v>
      </c>
      <c r="AN130" t="s">
        <v>9877</v>
      </c>
    </row>
    <row r="131" spans="3:40" x14ac:dyDescent="0.2">
      <c r="C131" t="s">
        <v>2246</v>
      </c>
      <c r="D131" t="s">
        <v>50</v>
      </c>
      <c r="E131" t="s">
        <v>32</v>
      </c>
      <c r="F131" t="s">
        <v>35</v>
      </c>
      <c r="G131" s="26">
        <v>45776</v>
      </c>
      <c r="K131" t="s">
        <v>1764</v>
      </c>
      <c r="L131" t="s">
        <v>1765</v>
      </c>
      <c r="M131" t="s">
        <v>1766</v>
      </c>
      <c r="N131" t="s">
        <v>40</v>
      </c>
      <c r="O131">
        <v>21293.1</v>
      </c>
      <c r="P131" t="s">
        <v>41</v>
      </c>
      <c r="Q131">
        <v>21293.1</v>
      </c>
      <c r="R131">
        <v>93.27</v>
      </c>
      <c r="S131">
        <v>19859.400000000001</v>
      </c>
      <c r="T131">
        <v>19859.400000000001</v>
      </c>
      <c r="U131">
        <v>0</v>
      </c>
      <c r="V131" t="s">
        <v>35</v>
      </c>
      <c r="W131" t="s">
        <v>2247</v>
      </c>
      <c r="X131" t="s">
        <v>57</v>
      </c>
      <c r="Y131">
        <v>0</v>
      </c>
      <c r="Z131" t="s">
        <v>42</v>
      </c>
      <c r="AA131" t="s">
        <v>65</v>
      </c>
      <c r="AB131" t="s">
        <v>35</v>
      </c>
      <c r="AC131" t="s">
        <v>1881</v>
      </c>
      <c r="AD131" t="s">
        <v>35</v>
      </c>
      <c r="AE131" t="s">
        <v>1886</v>
      </c>
      <c r="AF131">
        <v>1433.7</v>
      </c>
      <c r="AG131">
        <v>0</v>
      </c>
      <c r="AH131">
        <v>1507</v>
      </c>
      <c r="AI131" t="e">
        <v>#NUM!</v>
      </c>
      <c r="AJ131">
        <v>93.27</v>
      </c>
      <c r="AK131" t="e">
        <v>#DIV/0!</v>
      </c>
      <c r="AL131" t="e">
        <v>#DIV/0!</v>
      </c>
      <c r="AM131" t="e">
        <v>#N/A</v>
      </c>
      <c r="AN131" t="s">
        <v>9877</v>
      </c>
    </row>
    <row r="132" spans="3:40" x14ac:dyDescent="0.2">
      <c r="C132" t="s">
        <v>2235</v>
      </c>
      <c r="D132" t="s">
        <v>50</v>
      </c>
      <c r="E132" t="s">
        <v>32</v>
      </c>
      <c r="F132" t="s">
        <v>35</v>
      </c>
      <c r="G132" s="26">
        <v>45755</v>
      </c>
      <c r="K132" t="s">
        <v>1764</v>
      </c>
      <c r="L132" t="s">
        <v>1765</v>
      </c>
      <c r="M132" t="s">
        <v>1766</v>
      </c>
      <c r="N132" t="s">
        <v>40</v>
      </c>
      <c r="O132">
        <v>21905.14</v>
      </c>
      <c r="P132" t="s">
        <v>41</v>
      </c>
      <c r="Q132">
        <v>21905.14</v>
      </c>
      <c r="R132">
        <v>99.98</v>
      </c>
      <c r="S132">
        <v>21905.13</v>
      </c>
      <c r="T132">
        <v>21901.61</v>
      </c>
      <c r="U132">
        <v>0</v>
      </c>
      <c r="V132" t="s">
        <v>35</v>
      </c>
      <c r="W132" t="s">
        <v>2236</v>
      </c>
      <c r="X132" t="s">
        <v>57</v>
      </c>
      <c r="Y132">
        <v>0</v>
      </c>
      <c r="Z132" t="s">
        <v>42</v>
      </c>
      <c r="AA132" t="s">
        <v>65</v>
      </c>
      <c r="AB132" t="s">
        <v>35</v>
      </c>
      <c r="AC132" t="s">
        <v>1881</v>
      </c>
      <c r="AD132" t="s">
        <v>35</v>
      </c>
      <c r="AE132" t="s">
        <v>1886</v>
      </c>
      <c r="AF132">
        <v>0</v>
      </c>
      <c r="AG132">
        <v>0</v>
      </c>
      <c r="AH132">
        <v>1507</v>
      </c>
      <c r="AI132" t="e">
        <v>#NUM!</v>
      </c>
      <c r="AJ132">
        <v>99.98</v>
      </c>
      <c r="AK132" t="e">
        <v>#DIV/0!</v>
      </c>
      <c r="AL132" t="e">
        <v>#DIV/0!</v>
      </c>
      <c r="AM132" t="e">
        <v>#N/A</v>
      </c>
      <c r="AN132" t="s">
        <v>9877</v>
      </c>
    </row>
    <row r="133" spans="3:40" x14ac:dyDescent="0.2">
      <c r="C133" t="s">
        <v>2229</v>
      </c>
      <c r="D133" t="s">
        <v>50</v>
      </c>
      <c r="E133" t="s">
        <v>32</v>
      </c>
      <c r="F133" t="s">
        <v>35</v>
      </c>
      <c r="G133" s="26">
        <v>45749</v>
      </c>
      <c r="K133" t="s">
        <v>1764</v>
      </c>
      <c r="L133" t="s">
        <v>1765</v>
      </c>
      <c r="M133" t="s">
        <v>1766</v>
      </c>
      <c r="N133" t="s">
        <v>40</v>
      </c>
      <c r="O133">
        <v>8624.57</v>
      </c>
      <c r="P133" t="s">
        <v>41</v>
      </c>
      <c r="Q133">
        <v>8624.57</v>
      </c>
      <c r="R133">
        <v>100</v>
      </c>
      <c r="S133">
        <v>8624.57</v>
      </c>
      <c r="T133">
        <v>8624.57</v>
      </c>
      <c r="U133">
        <v>0</v>
      </c>
      <c r="V133" t="s">
        <v>35</v>
      </c>
      <c r="W133" t="s">
        <v>1974</v>
      </c>
      <c r="X133" t="s">
        <v>57</v>
      </c>
      <c r="Y133">
        <v>0</v>
      </c>
      <c r="Z133" t="s">
        <v>42</v>
      </c>
      <c r="AA133" t="s">
        <v>65</v>
      </c>
      <c r="AB133" t="s">
        <v>35</v>
      </c>
      <c r="AC133" t="s">
        <v>1881</v>
      </c>
      <c r="AD133" t="s">
        <v>35</v>
      </c>
      <c r="AE133" t="s">
        <v>1975</v>
      </c>
      <c r="AF133">
        <v>0</v>
      </c>
      <c r="AG133">
        <v>0</v>
      </c>
      <c r="AH133">
        <v>1507</v>
      </c>
      <c r="AI133" t="e">
        <v>#NUM!</v>
      </c>
      <c r="AJ133">
        <v>100</v>
      </c>
      <c r="AK133" t="e">
        <v>#DIV/0!</v>
      </c>
      <c r="AL133" t="e">
        <v>#DIV/0!</v>
      </c>
      <c r="AM133" t="e">
        <v>#N/A</v>
      </c>
      <c r="AN133" t="s">
        <v>9877</v>
      </c>
    </row>
    <row r="134" spans="3:40" x14ac:dyDescent="0.2">
      <c r="C134" t="s">
        <v>2228</v>
      </c>
      <c r="D134" t="s">
        <v>50</v>
      </c>
      <c r="E134" t="s">
        <v>32</v>
      </c>
      <c r="F134" t="s">
        <v>35</v>
      </c>
      <c r="G134" s="26">
        <v>45749</v>
      </c>
      <c r="K134" t="s">
        <v>1764</v>
      </c>
      <c r="L134" t="s">
        <v>1765</v>
      </c>
      <c r="M134" t="s">
        <v>1766</v>
      </c>
      <c r="N134" t="s">
        <v>40</v>
      </c>
      <c r="O134">
        <v>3129.8</v>
      </c>
      <c r="P134" t="s">
        <v>41</v>
      </c>
      <c r="Q134">
        <v>3129.8</v>
      </c>
      <c r="R134">
        <v>92.6</v>
      </c>
      <c r="S134">
        <v>2898.05</v>
      </c>
      <c r="T134">
        <v>2898.06</v>
      </c>
      <c r="U134">
        <v>239.69</v>
      </c>
      <c r="V134" t="s">
        <v>35</v>
      </c>
      <c r="W134" t="s">
        <v>2013</v>
      </c>
      <c r="X134" t="s">
        <v>57</v>
      </c>
      <c r="Y134">
        <v>0</v>
      </c>
      <c r="Z134" t="s">
        <v>42</v>
      </c>
      <c r="AA134" t="s">
        <v>65</v>
      </c>
      <c r="AB134" t="s">
        <v>35</v>
      </c>
      <c r="AC134" t="s">
        <v>1881</v>
      </c>
      <c r="AD134" t="s">
        <v>35</v>
      </c>
      <c r="AE134" t="s">
        <v>1984</v>
      </c>
      <c r="AF134">
        <v>231.75</v>
      </c>
      <c r="AG134">
        <v>0</v>
      </c>
      <c r="AH134">
        <v>1507</v>
      </c>
      <c r="AI134" t="e">
        <v>#NUM!</v>
      </c>
      <c r="AJ134">
        <v>92.6</v>
      </c>
      <c r="AK134" t="e">
        <v>#DIV/0!</v>
      </c>
      <c r="AL134" t="e">
        <v>#DIV/0!</v>
      </c>
      <c r="AM134" t="e">
        <v>#N/A</v>
      </c>
      <c r="AN134" t="s">
        <v>9877</v>
      </c>
    </row>
    <row r="135" spans="3:40" x14ac:dyDescent="0.2">
      <c r="C135" t="s">
        <v>2217</v>
      </c>
      <c r="D135" t="s">
        <v>50</v>
      </c>
      <c r="E135" t="s">
        <v>32</v>
      </c>
      <c r="F135" t="s">
        <v>35</v>
      </c>
      <c r="G135" s="26">
        <v>45728</v>
      </c>
      <c r="K135" t="s">
        <v>1764</v>
      </c>
      <c r="L135" t="s">
        <v>1765</v>
      </c>
      <c r="M135" t="s">
        <v>1766</v>
      </c>
      <c r="N135" t="s">
        <v>40</v>
      </c>
      <c r="O135">
        <v>1798.36</v>
      </c>
      <c r="P135" t="s">
        <v>41</v>
      </c>
      <c r="Q135">
        <v>1798.36</v>
      </c>
      <c r="R135">
        <v>94.57</v>
      </c>
      <c r="S135">
        <v>1700.66</v>
      </c>
      <c r="T135">
        <v>1700.66</v>
      </c>
      <c r="U135">
        <v>101.04</v>
      </c>
      <c r="V135" t="s">
        <v>35</v>
      </c>
      <c r="W135" t="s">
        <v>2218</v>
      </c>
      <c r="X135" t="s">
        <v>57</v>
      </c>
      <c r="Y135">
        <v>0</v>
      </c>
      <c r="Z135" t="s">
        <v>42</v>
      </c>
      <c r="AA135" t="s">
        <v>65</v>
      </c>
      <c r="AB135" t="s">
        <v>35</v>
      </c>
      <c r="AC135" t="s">
        <v>1881</v>
      </c>
      <c r="AD135" t="s">
        <v>35</v>
      </c>
      <c r="AE135" t="s">
        <v>1984</v>
      </c>
      <c r="AF135">
        <v>97.7</v>
      </c>
      <c r="AG135">
        <v>0</v>
      </c>
      <c r="AH135">
        <v>1507</v>
      </c>
      <c r="AI135" t="e">
        <v>#NUM!</v>
      </c>
      <c r="AJ135">
        <v>94.57</v>
      </c>
      <c r="AK135" t="e">
        <v>#DIV/0!</v>
      </c>
      <c r="AL135" t="e">
        <v>#DIV/0!</v>
      </c>
      <c r="AM135" t="e">
        <v>#N/A</v>
      </c>
      <c r="AN135" t="s">
        <v>9877</v>
      </c>
    </row>
    <row r="136" spans="3:40" x14ac:dyDescent="0.2">
      <c r="C136" t="s">
        <v>2215</v>
      </c>
      <c r="D136" t="s">
        <v>50</v>
      </c>
      <c r="E136" t="s">
        <v>32</v>
      </c>
      <c r="F136" t="s">
        <v>35</v>
      </c>
      <c r="G136" s="26">
        <v>45728</v>
      </c>
      <c r="K136" t="s">
        <v>1764</v>
      </c>
      <c r="L136" t="s">
        <v>1765</v>
      </c>
      <c r="M136" t="s">
        <v>1766</v>
      </c>
      <c r="N136" t="s">
        <v>40</v>
      </c>
      <c r="O136">
        <v>1354.05</v>
      </c>
      <c r="P136" t="s">
        <v>41</v>
      </c>
      <c r="Q136">
        <v>1354.05</v>
      </c>
      <c r="R136">
        <v>89.54</v>
      </c>
      <c r="S136">
        <v>1212.45</v>
      </c>
      <c r="T136">
        <v>1212.45</v>
      </c>
      <c r="U136">
        <v>146.44999999999999</v>
      </c>
      <c r="V136" t="s">
        <v>35</v>
      </c>
      <c r="W136" t="s">
        <v>2216</v>
      </c>
      <c r="X136" t="s">
        <v>57</v>
      </c>
      <c r="Y136">
        <v>0</v>
      </c>
      <c r="Z136" t="s">
        <v>42</v>
      </c>
      <c r="AA136" t="s">
        <v>65</v>
      </c>
      <c r="AB136" t="s">
        <v>35</v>
      </c>
      <c r="AC136" t="s">
        <v>1881</v>
      </c>
      <c r="AD136" t="s">
        <v>35</v>
      </c>
      <c r="AE136" t="s">
        <v>1959</v>
      </c>
      <c r="AF136">
        <v>141.6</v>
      </c>
      <c r="AG136">
        <v>0</v>
      </c>
      <c r="AH136">
        <v>1507</v>
      </c>
      <c r="AI136" t="e">
        <v>#NUM!</v>
      </c>
      <c r="AJ136">
        <v>89.54</v>
      </c>
      <c r="AK136" t="e">
        <v>#DIV/0!</v>
      </c>
      <c r="AL136" t="e">
        <v>#DIV/0!</v>
      </c>
      <c r="AM136" t="e">
        <v>#N/A</v>
      </c>
      <c r="AN136" t="s">
        <v>9877</v>
      </c>
    </row>
    <row r="137" spans="3:40" x14ac:dyDescent="0.2">
      <c r="C137" t="s">
        <v>2211</v>
      </c>
      <c r="D137" t="s">
        <v>50</v>
      </c>
      <c r="E137" t="s">
        <v>32</v>
      </c>
      <c r="F137" t="s">
        <v>35</v>
      </c>
      <c r="G137" s="26">
        <v>45714</v>
      </c>
      <c r="K137" t="s">
        <v>1764</v>
      </c>
      <c r="L137" t="s">
        <v>1765</v>
      </c>
      <c r="M137" t="s">
        <v>1766</v>
      </c>
      <c r="N137" t="s">
        <v>40</v>
      </c>
      <c r="O137">
        <v>1973.68</v>
      </c>
      <c r="P137" t="s">
        <v>41</v>
      </c>
      <c r="Q137">
        <v>1973.68</v>
      </c>
      <c r="R137">
        <v>98.15</v>
      </c>
      <c r="S137">
        <v>1938.28</v>
      </c>
      <c r="T137">
        <v>1937.09</v>
      </c>
      <c r="U137">
        <v>36.61</v>
      </c>
      <c r="V137" t="s">
        <v>35</v>
      </c>
      <c r="W137" t="s">
        <v>2212</v>
      </c>
      <c r="X137" t="s">
        <v>57</v>
      </c>
      <c r="Y137">
        <v>0</v>
      </c>
      <c r="Z137" t="s">
        <v>42</v>
      </c>
      <c r="AA137" t="s">
        <v>65</v>
      </c>
      <c r="AB137" t="s">
        <v>35</v>
      </c>
      <c r="AC137" t="s">
        <v>1881</v>
      </c>
      <c r="AD137" t="s">
        <v>35</v>
      </c>
      <c r="AE137" t="s">
        <v>1848</v>
      </c>
      <c r="AF137">
        <v>35.4</v>
      </c>
      <c r="AG137">
        <v>0</v>
      </c>
      <c r="AH137">
        <v>1507</v>
      </c>
      <c r="AI137" t="e">
        <v>#NUM!</v>
      </c>
      <c r="AJ137">
        <v>98.15</v>
      </c>
      <c r="AK137" t="e">
        <v>#DIV/0!</v>
      </c>
      <c r="AL137" t="e">
        <v>#DIV/0!</v>
      </c>
      <c r="AM137" t="e">
        <v>#N/A</v>
      </c>
      <c r="AN137" t="s">
        <v>9877</v>
      </c>
    </row>
    <row r="138" spans="3:40" x14ac:dyDescent="0.2">
      <c r="C138" t="s">
        <v>2186</v>
      </c>
      <c r="D138" t="s">
        <v>50</v>
      </c>
      <c r="E138" t="s">
        <v>32</v>
      </c>
      <c r="F138" t="s">
        <v>35</v>
      </c>
      <c r="G138" s="26">
        <v>45685</v>
      </c>
      <c r="K138" t="s">
        <v>1764</v>
      </c>
      <c r="L138" t="s">
        <v>1765</v>
      </c>
      <c r="M138" t="s">
        <v>1766</v>
      </c>
      <c r="N138" t="s">
        <v>40</v>
      </c>
      <c r="O138">
        <v>1221.19</v>
      </c>
      <c r="P138" t="s">
        <v>41</v>
      </c>
      <c r="Q138">
        <v>1221.19</v>
      </c>
      <c r="R138">
        <v>94.59</v>
      </c>
      <c r="S138">
        <v>1155.1099999999999</v>
      </c>
      <c r="T138">
        <v>1155.0999999999999</v>
      </c>
      <c r="U138">
        <v>68.34</v>
      </c>
      <c r="V138" t="s">
        <v>35</v>
      </c>
      <c r="W138" t="s">
        <v>2187</v>
      </c>
      <c r="X138" t="s">
        <v>57</v>
      </c>
      <c r="Y138">
        <v>0</v>
      </c>
      <c r="Z138" t="s">
        <v>42</v>
      </c>
      <c r="AA138" t="s">
        <v>65</v>
      </c>
      <c r="AB138" t="s">
        <v>35</v>
      </c>
      <c r="AC138" t="s">
        <v>1881</v>
      </c>
      <c r="AD138" t="s">
        <v>35</v>
      </c>
      <c r="AE138" t="s">
        <v>1848</v>
      </c>
      <c r="AF138">
        <v>66.08</v>
      </c>
      <c r="AG138">
        <v>0</v>
      </c>
      <c r="AH138">
        <v>1507</v>
      </c>
      <c r="AI138" t="e">
        <v>#NUM!</v>
      </c>
      <c r="AJ138">
        <v>94.59</v>
      </c>
      <c r="AK138" t="e">
        <v>#DIV/0!</v>
      </c>
      <c r="AL138" t="e">
        <v>#DIV/0!</v>
      </c>
      <c r="AM138" t="e">
        <v>#N/A</v>
      </c>
      <c r="AN138" t="s">
        <v>9877</v>
      </c>
    </row>
    <row r="139" spans="3:40" x14ac:dyDescent="0.2">
      <c r="C139" t="s">
        <v>2171</v>
      </c>
      <c r="D139" t="s">
        <v>50</v>
      </c>
      <c r="E139" t="s">
        <v>32</v>
      </c>
      <c r="F139" t="s">
        <v>35</v>
      </c>
      <c r="G139" s="26">
        <v>45631</v>
      </c>
      <c r="K139" t="s">
        <v>1764</v>
      </c>
      <c r="L139" t="s">
        <v>1765</v>
      </c>
      <c r="M139" t="s">
        <v>1766</v>
      </c>
      <c r="N139" t="s">
        <v>40</v>
      </c>
      <c r="O139">
        <v>16873.68</v>
      </c>
      <c r="P139" t="s">
        <v>41</v>
      </c>
      <c r="Q139">
        <v>16873.68</v>
      </c>
      <c r="R139">
        <v>86.28</v>
      </c>
      <c r="S139">
        <v>16873.68</v>
      </c>
      <c r="T139">
        <v>14435.6</v>
      </c>
      <c r="U139">
        <v>2393.9899999999998</v>
      </c>
      <c r="V139" t="s">
        <v>35</v>
      </c>
      <c r="W139" t="s">
        <v>2172</v>
      </c>
      <c r="X139" t="s">
        <v>57</v>
      </c>
      <c r="Y139">
        <v>0</v>
      </c>
      <c r="Z139" t="s">
        <v>42</v>
      </c>
      <c r="AA139" t="s">
        <v>65</v>
      </c>
      <c r="AB139" t="s">
        <v>35</v>
      </c>
      <c r="AC139" t="s">
        <v>1881</v>
      </c>
      <c r="AD139" t="s">
        <v>35</v>
      </c>
      <c r="AE139" t="s">
        <v>1924</v>
      </c>
      <c r="AF139">
        <v>2314.69</v>
      </c>
      <c r="AG139">
        <v>0</v>
      </c>
      <c r="AH139">
        <v>1507</v>
      </c>
      <c r="AI139" t="e">
        <v>#NUM!</v>
      </c>
      <c r="AJ139">
        <v>86.28</v>
      </c>
      <c r="AK139" t="e">
        <v>#DIV/0!</v>
      </c>
      <c r="AL139" t="e">
        <v>#DIV/0!</v>
      </c>
      <c r="AM139" t="e">
        <v>#N/A</v>
      </c>
      <c r="AN139" t="s">
        <v>9877</v>
      </c>
    </row>
    <row r="140" spans="3:40" x14ac:dyDescent="0.2">
      <c r="C140" t="s">
        <v>2163</v>
      </c>
      <c r="D140" t="s">
        <v>50</v>
      </c>
      <c r="E140" t="s">
        <v>32</v>
      </c>
      <c r="F140" t="s">
        <v>35</v>
      </c>
      <c r="G140" s="26">
        <v>45628</v>
      </c>
      <c r="K140" t="s">
        <v>1764</v>
      </c>
      <c r="L140" t="s">
        <v>1765</v>
      </c>
      <c r="M140" t="s">
        <v>1766</v>
      </c>
      <c r="N140" t="s">
        <v>40</v>
      </c>
      <c r="O140">
        <v>9607.49</v>
      </c>
      <c r="P140" t="s">
        <v>41</v>
      </c>
      <c r="Q140">
        <v>9607.49</v>
      </c>
      <c r="R140">
        <v>70.150000000000006</v>
      </c>
      <c r="S140">
        <v>6740.09</v>
      </c>
      <c r="T140">
        <v>6682.97</v>
      </c>
      <c r="U140">
        <v>2965.64</v>
      </c>
      <c r="V140" t="s">
        <v>35</v>
      </c>
      <c r="W140" t="s">
        <v>2164</v>
      </c>
      <c r="X140" t="s">
        <v>57</v>
      </c>
      <c r="Y140">
        <v>0</v>
      </c>
      <c r="Z140" t="s">
        <v>42</v>
      </c>
      <c r="AA140" t="s">
        <v>65</v>
      </c>
      <c r="AB140" t="s">
        <v>35</v>
      </c>
      <c r="AC140" t="s">
        <v>1881</v>
      </c>
      <c r="AD140" t="s">
        <v>35</v>
      </c>
      <c r="AE140" t="s">
        <v>2165</v>
      </c>
      <c r="AF140">
        <v>2867.4</v>
      </c>
      <c r="AG140">
        <v>0</v>
      </c>
      <c r="AH140">
        <v>1507</v>
      </c>
      <c r="AI140" t="e">
        <v>#NUM!</v>
      </c>
      <c r="AJ140">
        <v>70.150000000000006</v>
      </c>
      <c r="AK140" t="e">
        <v>#DIV/0!</v>
      </c>
      <c r="AL140" t="e">
        <v>#DIV/0!</v>
      </c>
      <c r="AM140" t="e">
        <v>#N/A</v>
      </c>
      <c r="AN140" t="s">
        <v>9877</v>
      </c>
    </row>
    <row r="141" spans="3:40" x14ac:dyDescent="0.2">
      <c r="C141" t="s">
        <v>2161</v>
      </c>
      <c r="D141" t="s">
        <v>50</v>
      </c>
      <c r="E141" t="s">
        <v>32</v>
      </c>
      <c r="F141" t="s">
        <v>35</v>
      </c>
      <c r="G141" s="26">
        <v>45628</v>
      </c>
      <c r="K141" t="s">
        <v>1764</v>
      </c>
      <c r="L141" t="s">
        <v>1765</v>
      </c>
      <c r="M141" t="s">
        <v>1766</v>
      </c>
      <c r="N141" t="s">
        <v>40</v>
      </c>
      <c r="O141">
        <v>1910.67</v>
      </c>
      <c r="P141" t="s">
        <v>41</v>
      </c>
      <c r="Q141">
        <v>1910.67</v>
      </c>
      <c r="R141">
        <v>86.64</v>
      </c>
      <c r="S141">
        <v>1879.65</v>
      </c>
      <c r="T141">
        <v>1641.42</v>
      </c>
      <c r="U141">
        <v>231.88</v>
      </c>
      <c r="V141" t="s">
        <v>35</v>
      </c>
      <c r="W141" t="s">
        <v>2162</v>
      </c>
      <c r="X141" t="s">
        <v>57</v>
      </c>
      <c r="Y141">
        <v>0</v>
      </c>
      <c r="Z141" t="s">
        <v>42</v>
      </c>
      <c r="AA141" t="s">
        <v>65</v>
      </c>
      <c r="AB141" t="s">
        <v>35</v>
      </c>
      <c r="AC141" t="s">
        <v>1881</v>
      </c>
      <c r="AD141" t="s">
        <v>35</v>
      </c>
      <c r="AE141" t="s">
        <v>35</v>
      </c>
      <c r="AF141">
        <v>224.2</v>
      </c>
      <c r="AG141">
        <v>0</v>
      </c>
      <c r="AH141">
        <v>1507</v>
      </c>
      <c r="AI141" t="e">
        <v>#NUM!</v>
      </c>
      <c r="AJ141">
        <v>86.64</v>
      </c>
      <c r="AK141" t="e">
        <v>#DIV/0!</v>
      </c>
      <c r="AL141" t="e">
        <v>#DIV/0!</v>
      </c>
      <c r="AM141" t="e">
        <v>#N/A</v>
      </c>
      <c r="AN141" t="s">
        <v>9877</v>
      </c>
    </row>
    <row r="142" spans="3:40" x14ac:dyDescent="0.2">
      <c r="C142" t="s">
        <v>2157</v>
      </c>
      <c r="D142" t="s">
        <v>50</v>
      </c>
      <c r="E142" t="s">
        <v>32</v>
      </c>
      <c r="F142" t="s">
        <v>35</v>
      </c>
      <c r="G142" s="26">
        <v>45624</v>
      </c>
      <c r="K142" t="s">
        <v>1764</v>
      </c>
      <c r="L142" t="s">
        <v>1765</v>
      </c>
      <c r="M142" t="s">
        <v>1766</v>
      </c>
      <c r="N142" t="s">
        <v>40</v>
      </c>
      <c r="O142">
        <v>1600.3</v>
      </c>
      <c r="P142" t="s">
        <v>41</v>
      </c>
      <c r="Q142">
        <v>1600.3</v>
      </c>
      <c r="R142">
        <v>75.930000000000007</v>
      </c>
      <c r="S142">
        <v>1215.1500000000001</v>
      </c>
      <c r="T142">
        <v>1204.8699999999999</v>
      </c>
      <c r="U142">
        <v>398.34</v>
      </c>
      <c r="V142" t="s">
        <v>35</v>
      </c>
      <c r="W142" t="s">
        <v>2158</v>
      </c>
      <c r="X142" t="s">
        <v>57</v>
      </c>
      <c r="Y142">
        <v>0</v>
      </c>
      <c r="Z142" t="s">
        <v>42</v>
      </c>
      <c r="AA142" t="s">
        <v>65</v>
      </c>
      <c r="AB142" t="s">
        <v>35</v>
      </c>
      <c r="AC142" t="s">
        <v>1881</v>
      </c>
      <c r="AD142" t="s">
        <v>35</v>
      </c>
      <c r="AE142" t="s">
        <v>35</v>
      </c>
      <c r="AF142">
        <v>385.15</v>
      </c>
      <c r="AG142">
        <v>0</v>
      </c>
      <c r="AH142">
        <v>1507</v>
      </c>
      <c r="AI142" t="e">
        <v>#NUM!</v>
      </c>
      <c r="AJ142">
        <v>75.930000000000007</v>
      </c>
      <c r="AK142" t="e">
        <v>#DIV/0!</v>
      </c>
      <c r="AL142" t="e">
        <v>#DIV/0!</v>
      </c>
      <c r="AM142" t="e">
        <v>#N/A</v>
      </c>
      <c r="AN142" t="s">
        <v>9877</v>
      </c>
    </row>
    <row r="143" spans="3:40" x14ac:dyDescent="0.2">
      <c r="C143" t="s">
        <v>2150</v>
      </c>
      <c r="D143" t="s">
        <v>50</v>
      </c>
      <c r="E143" t="s">
        <v>32</v>
      </c>
      <c r="F143" t="s">
        <v>35</v>
      </c>
      <c r="G143" s="26">
        <v>45615</v>
      </c>
      <c r="K143" t="s">
        <v>1764</v>
      </c>
      <c r="L143" t="s">
        <v>1765</v>
      </c>
      <c r="M143" t="s">
        <v>1766</v>
      </c>
      <c r="N143" t="s">
        <v>40</v>
      </c>
      <c r="O143">
        <v>1328.68</v>
      </c>
      <c r="P143" t="s">
        <v>41</v>
      </c>
      <c r="Q143">
        <v>1328.68</v>
      </c>
      <c r="R143">
        <v>33.39</v>
      </c>
      <c r="S143">
        <v>443.68</v>
      </c>
      <c r="T143">
        <v>440.88</v>
      </c>
      <c r="U143">
        <v>915.32</v>
      </c>
      <c r="V143" t="s">
        <v>35</v>
      </c>
      <c r="W143" t="s">
        <v>2151</v>
      </c>
      <c r="X143" t="s">
        <v>57</v>
      </c>
      <c r="Y143">
        <v>0</v>
      </c>
      <c r="Z143" t="s">
        <v>42</v>
      </c>
      <c r="AA143" t="s">
        <v>65</v>
      </c>
      <c r="AB143" t="s">
        <v>35</v>
      </c>
      <c r="AC143" t="s">
        <v>1881</v>
      </c>
      <c r="AD143" t="s">
        <v>35</v>
      </c>
      <c r="AE143" t="s">
        <v>1975</v>
      </c>
      <c r="AF143">
        <v>885</v>
      </c>
      <c r="AG143">
        <v>0</v>
      </c>
      <c r="AH143">
        <v>1507</v>
      </c>
      <c r="AI143" t="e">
        <v>#NUM!</v>
      </c>
      <c r="AJ143">
        <v>33.39</v>
      </c>
      <c r="AK143" t="e">
        <v>#DIV/0!</v>
      </c>
      <c r="AL143" t="e">
        <v>#DIV/0!</v>
      </c>
      <c r="AM143" t="e">
        <v>#N/A</v>
      </c>
      <c r="AN143" t="s">
        <v>9877</v>
      </c>
    </row>
    <row r="144" spans="3:40" x14ac:dyDescent="0.2">
      <c r="C144" t="s">
        <v>2141</v>
      </c>
      <c r="D144" t="s">
        <v>50</v>
      </c>
      <c r="E144" t="s">
        <v>32</v>
      </c>
      <c r="F144" t="s">
        <v>35</v>
      </c>
      <c r="G144" s="26">
        <v>45593</v>
      </c>
      <c r="K144" t="s">
        <v>1764</v>
      </c>
      <c r="L144" t="s">
        <v>1765</v>
      </c>
      <c r="M144" t="s">
        <v>1766</v>
      </c>
      <c r="N144" t="s">
        <v>40</v>
      </c>
      <c r="O144">
        <v>6245.16</v>
      </c>
      <c r="P144" t="s">
        <v>41</v>
      </c>
      <c r="Q144">
        <v>6245.16</v>
      </c>
      <c r="R144">
        <v>85.72</v>
      </c>
      <c r="S144">
        <v>5354.36</v>
      </c>
      <c r="T144">
        <v>5309.06</v>
      </c>
      <c r="U144">
        <v>895.27</v>
      </c>
      <c r="V144" t="s">
        <v>35</v>
      </c>
      <c r="W144" t="s">
        <v>2142</v>
      </c>
      <c r="X144" t="s">
        <v>57</v>
      </c>
      <c r="Y144">
        <v>0</v>
      </c>
      <c r="Z144" t="s">
        <v>42</v>
      </c>
      <c r="AA144" t="s">
        <v>65</v>
      </c>
      <c r="AB144" t="s">
        <v>35</v>
      </c>
      <c r="AC144" t="s">
        <v>1881</v>
      </c>
      <c r="AD144" t="s">
        <v>35</v>
      </c>
      <c r="AE144" t="s">
        <v>35</v>
      </c>
      <c r="AF144">
        <v>865.62</v>
      </c>
      <c r="AG144">
        <v>0</v>
      </c>
      <c r="AH144">
        <v>1507</v>
      </c>
      <c r="AI144" t="e">
        <v>#NUM!</v>
      </c>
      <c r="AJ144">
        <v>85.72</v>
      </c>
      <c r="AK144" t="e">
        <v>#DIV/0!</v>
      </c>
      <c r="AL144" t="e">
        <v>#DIV/0!</v>
      </c>
      <c r="AM144" t="e">
        <v>#N/A</v>
      </c>
      <c r="AN144" t="s">
        <v>9877</v>
      </c>
    </row>
    <row r="145" spans="3:40" x14ac:dyDescent="0.2">
      <c r="C145" t="s">
        <v>2131</v>
      </c>
      <c r="D145" t="s">
        <v>50</v>
      </c>
      <c r="E145" t="s">
        <v>32</v>
      </c>
      <c r="F145" t="s">
        <v>35</v>
      </c>
      <c r="G145" s="26">
        <v>45572</v>
      </c>
      <c r="K145" t="s">
        <v>1764</v>
      </c>
      <c r="L145" t="s">
        <v>1765</v>
      </c>
      <c r="M145" t="s">
        <v>1766</v>
      </c>
      <c r="N145" t="s">
        <v>40</v>
      </c>
      <c r="O145">
        <v>15113.38</v>
      </c>
      <c r="P145" t="s">
        <v>41</v>
      </c>
      <c r="Q145">
        <v>15113.38</v>
      </c>
      <c r="R145">
        <v>99.19</v>
      </c>
      <c r="S145">
        <v>14898.47</v>
      </c>
      <c r="T145">
        <v>14863.65</v>
      </c>
      <c r="U145">
        <v>122.04</v>
      </c>
      <c r="V145" t="s">
        <v>35</v>
      </c>
      <c r="W145" t="s">
        <v>2132</v>
      </c>
      <c r="X145" t="s">
        <v>57</v>
      </c>
      <c r="Y145">
        <v>0</v>
      </c>
      <c r="Z145" t="s">
        <v>42</v>
      </c>
      <c r="AA145" t="s">
        <v>65</v>
      </c>
      <c r="AB145" t="s">
        <v>35</v>
      </c>
      <c r="AC145" t="s">
        <v>1881</v>
      </c>
      <c r="AD145" t="s">
        <v>35</v>
      </c>
      <c r="AE145" t="s">
        <v>1901</v>
      </c>
      <c r="AF145">
        <v>118</v>
      </c>
      <c r="AG145">
        <v>0</v>
      </c>
      <c r="AH145">
        <v>1507</v>
      </c>
      <c r="AI145" t="e">
        <v>#NUM!</v>
      </c>
      <c r="AJ145">
        <v>99.19</v>
      </c>
      <c r="AK145" t="e">
        <v>#DIV/0!</v>
      </c>
      <c r="AL145" t="e">
        <v>#DIV/0!</v>
      </c>
      <c r="AM145" t="e">
        <v>#N/A</v>
      </c>
      <c r="AN145" t="s">
        <v>9877</v>
      </c>
    </row>
    <row r="146" spans="3:40" x14ac:dyDescent="0.2">
      <c r="C146" t="s">
        <v>2127</v>
      </c>
      <c r="D146" t="s">
        <v>50</v>
      </c>
      <c r="E146" t="s">
        <v>32</v>
      </c>
      <c r="F146" t="s">
        <v>35</v>
      </c>
      <c r="G146" s="26">
        <v>45565</v>
      </c>
      <c r="K146" t="s">
        <v>1764</v>
      </c>
      <c r="L146" t="s">
        <v>1765</v>
      </c>
      <c r="M146" t="s">
        <v>1766</v>
      </c>
      <c r="N146" t="s">
        <v>40</v>
      </c>
      <c r="O146">
        <v>7381.99</v>
      </c>
      <c r="P146" t="s">
        <v>41</v>
      </c>
      <c r="Q146">
        <v>7381.99</v>
      </c>
      <c r="R146">
        <v>81.180000000000007</v>
      </c>
      <c r="S146">
        <v>5950.88</v>
      </c>
      <c r="T146">
        <v>5942.1</v>
      </c>
      <c r="U146">
        <v>1436.68</v>
      </c>
      <c r="V146" t="s">
        <v>35</v>
      </c>
      <c r="W146" t="s">
        <v>2128</v>
      </c>
      <c r="X146" t="s">
        <v>57</v>
      </c>
      <c r="Y146">
        <v>0</v>
      </c>
      <c r="Z146" t="s">
        <v>42</v>
      </c>
      <c r="AA146" t="s">
        <v>65</v>
      </c>
      <c r="AB146" t="s">
        <v>35</v>
      </c>
      <c r="AC146" t="s">
        <v>1881</v>
      </c>
      <c r="AD146" t="s">
        <v>35</v>
      </c>
      <c r="AE146" t="s">
        <v>1886</v>
      </c>
      <c r="AF146">
        <v>1389.09</v>
      </c>
      <c r="AG146">
        <v>0</v>
      </c>
      <c r="AH146">
        <v>1507</v>
      </c>
      <c r="AI146" t="e">
        <v>#NUM!</v>
      </c>
      <c r="AJ146">
        <v>81.180000000000007</v>
      </c>
      <c r="AK146" t="e">
        <v>#DIV/0!</v>
      </c>
      <c r="AL146" t="e">
        <v>#DIV/0!</v>
      </c>
      <c r="AM146" t="e">
        <v>#N/A</v>
      </c>
      <c r="AN146" t="s">
        <v>9877</v>
      </c>
    </row>
    <row r="147" spans="3:40" x14ac:dyDescent="0.2">
      <c r="C147" t="s">
        <v>2112</v>
      </c>
      <c r="D147" t="s">
        <v>50</v>
      </c>
      <c r="E147" t="s">
        <v>32</v>
      </c>
      <c r="F147" t="s">
        <v>35</v>
      </c>
      <c r="G147" s="26">
        <v>45519</v>
      </c>
      <c r="K147" t="s">
        <v>1764</v>
      </c>
      <c r="L147" t="s">
        <v>1765</v>
      </c>
      <c r="M147" t="s">
        <v>1766</v>
      </c>
      <c r="N147" t="s">
        <v>40</v>
      </c>
      <c r="O147">
        <v>26373.97</v>
      </c>
      <c r="P147" t="s">
        <v>41</v>
      </c>
      <c r="Q147">
        <v>26373.97</v>
      </c>
      <c r="R147">
        <v>92.44</v>
      </c>
      <c r="S147">
        <v>24333.84</v>
      </c>
      <c r="T147">
        <v>24330.34</v>
      </c>
      <c r="U147">
        <v>2071.5500000000002</v>
      </c>
      <c r="V147" t="s">
        <v>35</v>
      </c>
      <c r="W147" t="s">
        <v>2113</v>
      </c>
      <c r="X147" t="s">
        <v>57</v>
      </c>
      <c r="Y147">
        <v>0</v>
      </c>
      <c r="Z147" t="s">
        <v>42</v>
      </c>
      <c r="AA147" t="s">
        <v>65</v>
      </c>
      <c r="AB147" t="s">
        <v>35</v>
      </c>
      <c r="AC147" t="s">
        <v>1881</v>
      </c>
      <c r="AD147" t="s">
        <v>35</v>
      </c>
      <c r="AE147" t="s">
        <v>1762</v>
      </c>
      <c r="AF147">
        <v>2002.93</v>
      </c>
      <c r="AG147">
        <v>0</v>
      </c>
      <c r="AH147">
        <v>1507</v>
      </c>
      <c r="AI147" t="e">
        <v>#NUM!</v>
      </c>
      <c r="AJ147">
        <v>92.44</v>
      </c>
      <c r="AK147" t="e">
        <v>#DIV/0!</v>
      </c>
      <c r="AL147" t="e">
        <v>#DIV/0!</v>
      </c>
      <c r="AM147" t="e">
        <v>#N/A</v>
      </c>
      <c r="AN147" t="s">
        <v>9877</v>
      </c>
    </row>
    <row r="148" spans="3:40" x14ac:dyDescent="0.2">
      <c r="C148" t="s">
        <v>2111</v>
      </c>
      <c r="D148" t="s">
        <v>50</v>
      </c>
      <c r="E148" t="s">
        <v>32</v>
      </c>
      <c r="F148" t="s">
        <v>35</v>
      </c>
      <c r="G148" s="26">
        <v>45518</v>
      </c>
      <c r="K148" t="s">
        <v>1764</v>
      </c>
      <c r="L148" t="s">
        <v>1765</v>
      </c>
      <c r="M148" t="s">
        <v>1766</v>
      </c>
      <c r="N148" t="s">
        <v>40</v>
      </c>
      <c r="O148">
        <v>4533.8100000000004</v>
      </c>
      <c r="P148" t="s">
        <v>41</v>
      </c>
      <c r="Q148">
        <v>4533.8100000000004</v>
      </c>
      <c r="R148">
        <v>94.95</v>
      </c>
      <c r="S148">
        <v>4304.42</v>
      </c>
      <c r="T148">
        <v>4303</v>
      </c>
      <c r="U148">
        <v>237.25</v>
      </c>
      <c r="V148" t="s">
        <v>35</v>
      </c>
      <c r="W148" t="s">
        <v>2040</v>
      </c>
      <c r="X148" t="s">
        <v>57</v>
      </c>
      <c r="Y148">
        <v>0</v>
      </c>
      <c r="Z148" t="s">
        <v>42</v>
      </c>
      <c r="AA148" t="s">
        <v>65</v>
      </c>
      <c r="AB148" t="s">
        <v>35</v>
      </c>
      <c r="AC148" t="s">
        <v>1881</v>
      </c>
      <c r="AD148" t="s">
        <v>35</v>
      </c>
      <c r="AE148" t="s">
        <v>1924</v>
      </c>
      <c r="AF148">
        <v>229.39</v>
      </c>
      <c r="AG148">
        <v>0</v>
      </c>
      <c r="AH148">
        <v>1507</v>
      </c>
      <c r="AI148" t="e">
        <v>#NUM!</v>
      </c>
      <c r="AJ148">
        <v>94.95</v>
      </c>
      <c r="AK148" t="e">
        <v>#DIV/0!</v>
      </c>
      <c r="AL148" t="e">
        <v>#DIV/0!</v>
      </c>
      <c r="AM148" t="e">
        <v>#N/A</v>
      </c>
      <c r="AN148" t="s">
        <v>9877</v>
      </c>
    </row>
    <row r="149" spans="3:40" x14ac:dyDescent="0.2">
      <c r="C149" t="s">
        <v>2105</v>
      </c>
      <c r="D149" t="s">
        <v>50</v>
      </c>
      <c r="E149" t="s">
        <v>32</v>
      </c>
      <c r="F149" t="s">
        <v>35</v>
      </c>
      <c r="G149" s="26">
        <v>45518</v>
      </c>
      <c r="K149" t="s">
        <v>1764</v>
      </c>
      <c r="L149" t="s">
        <v>1765</v>
      </c>
      <c r="M149" t="s">
        <v>1766</v>
      </c>
      <c r="N149" t="s">
        <v>40</v>
      </c>
      <c r="O149">
        <v>10252.89</v>
      </c>
      <c r="P149" t="s">
        <v>41</v>
      </c>
      <c r="Q149">
        <v>10252.89</v>
      </c>
      <c r="R149">
        <v>98.54</v>
      </c>
      <c r="S149">
        <v>10104.209999999999</v>
      </c>
      <c r="T149">
        <v>10101.84</v>
      </c>
      <c r="U149">
        <v>153.77000000000001</v>
      </c>
      <c r="V149" t="s">
        <v>35</v>
      </c>
      <c r="W149" t="s">
        <v>1974</v>
      </c>
      <c r="X149" t="s">
        <v>57</v>
      </c>
      <c r="Y149">
        <v>0</v>
      </c>
      <c r="Z149" t="s">
        <v>42</v>
      </c>
      <c r="AA149" t="s">
        <v>65</v>
      </c>
      <c r="AB149" t="s">
        <v>35</v>
      </c>
      <c r="AC149" t="s">
        <v>1881</v>
      </c>
      <c r="AD149" t="s">
        <v>35</v>
      </c>
      <c r="AE149" t="s">
        <v>1975</v>
      </c>
      <c r="AF149">
        <v>148.68</v>
      </c>
      <c r="AG149">
        <v>0</v>
      </c>
      <c r="AH149">
        <v>1507</v>
      </c>
      <c r="AI149" t="e">
        <v>#NUM!</v>
      </c>
      <c r="AJ149">
        <v>98.54</v>
      </c>
      <c r="AK149" t="e">
        <v>#DIV/0!</v>
      </c>
      <c r="AL149" t="e">
        <v>#DIV/0!</v>
      </c>
      <c r="AM149" t="e">
        <v>#N/A</v>
      </c>
      <c r="AN149" t="s">
        <v>9877</v>
      </c>
    </row>
    <row r="150" spans="3:40" x14ac:dyDescent="0.2">
      <c r="C150" t="s">
        <v>2098</v>
      </c>
      <c r="D150" t="s">
        <v>50</v>
      </c>
      <c r="E150" t="s">
        <v>32</v>
      </c>
      <c r="F150" t="s">
        <v>35</v>
      </c>
      <c r="G150" s="26">
        <v>45515</v>
      </c>
      <c r="K150" t="s">
        <v>1764</v>
      </c>
      <c r="L150" t="s">
        <v>1765</v>
      </c>
      <c r="M150" t="s">
        <v>1766</v>
      </c>
      <c r="N150" t="s">
        <v>40</v>
      </c>
      <c r="O150">
        <v>8585.41</v>
      </c>
      <c r="P150" t="s">
        <v>41</v>
      </c>
      <c r="Q150">
        <v>8585.41</v>
      </c>
      <c r="R150">
        <v>95.26</v>
      </c>
      <c r="S150">
        <v>8172.77</v>
      </c>
      <c r="T150">
        <v>8172.75</v>
      </c>
      <c r="U150">
        <v>423.74</v>
      </c>
      <c r="V150" t="s">
        <v>35</v>
      </c>
      <c r="W150" t="s">
        <v>2099</v>
      </c>
      <c r="X150" t="s">
        <v>57</v>
      </c>
      <c r="Y150">
        <v>0</v>
      </c>
      <c r="Z150" t="s">
        <v>42</v>
      </c>
      <c r="AA150" t="s">
        <v>65</v>
      </c>
      <c r="AB150" t="s">
        <v>35</v>
      </c>
      <c r="AC150" t="s">
        <v>1881</v>
      </c>
      <c r="AD150" t="s">
        <v>35</v>
      </c>
      <c r="AE150" t="s">
        <v>1898</v>
      </c>
      <c r="AF150">
        <v>409.7</v>
      </c>
      <c r="AG150">
        <v>0</v>
      </c>
      <c r="AH150">
        <v>1507</v>
      </c>
      <c r="AI150" t="e">
        <v>#NUM!</v>
      </c>
      <c r="AJ150">
        <v>95.26</v>
      </c>
      <c r="AK150" t="e">
        <v>#DIV/0!</v>
      </c>
      <c r="AL150" t="e">
        <v>#DIV/0!</v>
      </c>
      <c r="AM150" t="e">
        <v>#N/A</v>
      </c>
      <c r="AN150" t="s">
        <v>9877</v>
      </c>
    </row>
    <row r="151" spans="3:40" x14ac:dyDescent="0.2">
      <c r="C151" t="s">
        <v>2039</v>
      </c>
      <c r="D151" t="s">
        <v>50</v>
      </c>
      <c r="E151" t="s">
        <v>32</v>
      </c>
      <c r="F151" t="s">
        <v>35</v>
      </c>
      <c r="G151" s="26">
        <v>45459</v>
      </c>
      <c r="K151" t="s">
        <v>1764</v>
      </c>
      <c r="L151" t="s">
        <v>1765</v>
      </c>
      <c r="M151" t="s">
        <v>1766</v>
      </c>
      <c r="N151" t="s">
        <v>40</v>
      </c>
      <c r="O151">
        <v>7513.4</v>
      </c>
      <c r="P151" t="s">
        <v>41</v>
      </c>
      <c r="Q151">
        <v>7513.4</v>
      </c>
      <c r="R151">
        <v>92.84</v>
      </c>
      <c r="S151">
        <v>6989.73</v>
      </c>
      <c r="T151">
        <v>7767.5</v>
      </c>
      <c r="U151">
        <v>605.75</v>
      </c>
      <c r="V151" t="s">
        <v>35</v>
      </c>
      <c r="W151" t="s">
        <v>2040</v>
      </c>
      <c r="X151" t="s">
        <v>57</v>
      </c>
      <c r="Y151">
        <v>0</v>
      </c>
      <c r="Z151" t="s">
        <v>42</v>
      </c>
      <c r="AA151" t="s">
        <v>65</v>
      </c>
      <c r="AB151" t="s">
        <v>35</v>
      </c>
      <c r="AC151" t="s">
        <v>1881</v>
      </c>
      <c r="AD151" t="s">
        <v>35</v>
      </c>
      <c r="AE151" t="s">
        <v>1924</v>
      </c>
      <c r="AF151">
        <v>523.66999999999996</v>
      </c>
      <c r="AG151">
        <v>0</v>
      </c>
      <c r="AH151">
        <v>1507</v>
      </c>
      <c r="AI151" t="e">
        <v>#NUM!</v>
      </c>
      <c r="AJ151">
        <v>92.84</v>
      </c>
      <c r="AK151" t="e">
        <v>#DIV/0!</v>
      </c>
      <c r="AL151" t="e">
        <v>#DIV/0!</v>
      </c>
      <c r="AM151" t="e">
        <v>#N/A</v>
      </c>
      <c r="AN151" t="s">
        <v>9877</v>
      </c>
    </row>
    <row r="152" spans="3:40" x14ac:dyDescent="0.2">
      <c r="C152" t="s">
        <v>2012</v>
      </c>
      <c r="D152" t="s">
        <v>50</v>
      </c>
      <c r="E152" t="s">
        <v>32</v>
      </c>
      <c r="F152" t="s">
        <v>35</v>
      </c>
      <c r="G152" s="26">
        <v>45433</v>
      </c>
      <c r="K152" t="s">
        <v>1764</v>
      </c>
      <c r="L152" t="s">
        <v>1765</v>
      </c>
      <c r="M152" t="s">
        <v>1766</v>
      </c>
      <c r="N152" t="s">
        <v>40</v>
      </c>
      <c r="O152">
        <v>8982.08</v>
      </c>
      <c r="P152" t="s">
        <v>41</v>
      </c>
      <c r="Q152">
        <v>8982.08</v>
      </c>
      <c r="R152">
        <v>96.46</v>
      </c>
      <c r="S152">
        <v>8667.82</v>
      </c>
      <c r="T152">
        <v>9650.56</v>
      </c>
      <c r="U152">
        <v>363.52</v>
      </c>
      <c r="V152" t="s">
        <v>35</v>
      </c>
      <c r="W152" t="s">
        <v>2013</v>
      </c>
      <c r="X152" t="s">
        <v>57</v>
      </c>
      <c r="Y152">
        <v>0</v>
      </c>
      <c r="Z152" t="s">
        <v>42</v>
      </c>
      <c r="AA152" t="s">
        <v>65</v>
      </c>
      <c r="AB152" t="s">
        <v>35</v>
      </c>
      <c r="AC152" t="s">
        <v>1881</v>
      </c>
      <c r="AD152" t="s">
        <v>35</v>
      </c>
      <c r="AE152" t="s">
        <v>1984</v>
      </c>
      <c r="AF152">
        <v>314.26</v>
      </c>
      <c r="AG152">
        <v>0</v>
      </c>
      <c r="AH152">
        <v>1507</v>
      </c>
      <c r="AI152" t="e">
        <v>#NUM!</v>
      </c>
      <c r="AJ152">
        <v>96.46</v>
      </c>
      <c r="AK152" t="e">
        <v>#DIV/0!</v>
      </c>
      <c r="AL152" t="e">
        <v>#DIV/0!</v>
      </c>
      <c r="AM152" t="e">
        <v>#N/A</v>
      </c>
      <c r="AN152" t="s">
        <v>9877</v>
      </c>
    </row>
    <row r="153" spans="3:40" x14ac:dyDescent="0.2">
      <c r="C153" t="s">
        <v>2009</v>
      </c>
      <c r="D153" t="s">
        <v>50</v>
      </c>
      <c r="E153" t="s">
        <v>32</v>
      </c>
      <c r="F153" t="s">
        <v>35</v>
      </c>
      <c r="G153" s="26">
        <v>45433</v>
      </c>
      <c r="K153" t="s">
        <v>1764</v>
      </c>
      <c r="L153" t="s">
        <v>1765</v>
      </c>
      <c r="M153" t="s">
        <v>1766</v>
      </c>
      <c r="N153" t="s">
        <v>40</v>
      </c>
      <c r="O153">
        <v>3424.47</v>
      </c>
      <c r="P153" t="s">
        <v>41</v>
      </c>
      <c r="Q153">
        <v>3424.47</v>
      </c>
      <c r="R153">
        <v>94.45</v>
      </c>
      <c r="S153">
        <v>3266.27</v>
      </c>
      <c r="T153">
        <v>3602.32</v>
      </c>
      <c r="U153">
        <v>182.99</v>
      </c>
      <c r="V153" t="s">
        <v>35</v>
      </c>
      <c r="W153" t="s">
        <v>2010</v>
      </c>
      <c r="X153" t="s">
        <v>57</v>
      </c>
      <c r="Y153">
        <v>0</v>
      </c>
      <c r="Z153" t="s">
        <v>42</v>
      </c>
      <c r="AA153" t="s">
        <v>65</v>
      </c>
      <c r="AB153" t="s">
        <v>35</v>
      </c>
      <c r="AC153" t="s">
        <v>1881</v>
      </c>
      <c r="AD153" t="s">
        <v>35</v>
      </c>
      <c r="AE153" t="s">
        <v>2011</v>
      </c>
      <c r="AF153">
        <v>158.19999999999999</v>
      </c>
      <c r="AG153">
        <v>0</v>
      </c>
      <c r="AH153">
        <v>1507</v>
      </c>
      <c r="AI153" t="e">
        <v>#NUM!</v>
      </c>
      <c r="AJ153">
        <v>94.45</v>
      </c>
      <c r="AK153" t="e">
        <v>#DIV/0!</v>
      </c>
      <c r="AL153" t="e">
        <v>#DIV/0!</v>
      </c>
      <c r="AM153" t="e">
        <v>#N/A</v>
      </c>
      <c r="AN153" t="s">
        <v>9877</v>
      </c>
    </row>
    <row r="154" spans="3:40" x14ac:dyDescent="0.2">
      <c r="C154" t="s">
        <v>2007</v>
      </c>
      <c r="D154" t="s">
        <v>50</v>
      </c>
      <c r="E154" t="s">
        <v>32</v>
      </c>
      <c r="F154" t="s">
        <v>35</v>
      </c>
      <c r="G154" s="26">
        <v>45418</v>
      </c>
      <c r="K154" t="s">
        <v>1764</v>
      </c>
      <c r="L154" t="s">
        <v>1765</v>
      </c>
      <c r="M154" t="s">
        <v>1766</v>
      </c>
      <c r="N154" t="s">
        <v>40</v>
      </c>
      <c r="O154">
        <v>8346.4599999999991</v>
      </c>
      <c r="P154" t="s">
        <v>41</v>
      </c>
      <c r="Q154">
        <v>8346.4599999999991</v>
      </c>
      <c r="R154">
        <v>64.959999999999994</v>
      </c>
      <c r="S154">
        <v>5782.41</v>
      </c>
      <c r="T154">
        <v>6025.14</v>
      </c>
      <c r="U154">
        <v>2965.91</v>
      </c>
      <c r="V154" t="s">
        <v>35</v>
      </c>
      <c r="W154" t="s">
        <v>2008</v>
      </c>
      <c r="X154" t="s">
        <v>57</v>
      </c>
      <c r="Y154">
        <v>0</v>
      </c>
      <c r="Z154" t="s">
        <v>42</v>
      </c>
      <c r="AA154" t="s">
        <v>65</v>
      </c>
      <c r="AB154" t="s">
        <v>35</v>
      </c>
      <c r="AC154" t="s">
        <v>1881</v>
      </c>
      <c r="AD154" t="s">
        <v>35</v>
      </c>
      <c r="AE154" t="s">
        <v>1901</v>
      </c>
      <c r="AF154">
        <v>2564.0500000000002</v>
      </c>
      <c r="AG154">
        <v>0</v>
      </c>
      <c r="AH154">
        <v>1507</v>
      </c>
      <c r="AI154" t="e">
        <v>#NUM!</v>
      </c>
      <c r="AJ154">
        <v>64.959999999999994</v>
      </c>
      <c r="AK154" t="e">
        <v>#DIV/0!</v>
      </c>
      <c r="AL154" t="e">
        <v>#DIV/0!</v>
      </c>
      <c r="AM154" t="e">
        <v>#N/A</v>
      </c>
      <c r="AN154" t="s">
        <v>9877</v>
      </c>
    </row>
    <row r="155" spans="3:40" x14ac:dyDescent="0.2">
      <c r="C155" t="s">
        <v>1987</v>
      </c>
      <c r="D155" t="s">
        <v>50</v>
      </c>
      <c r="E155" t="s">
        <v>32</v>
      </c>
      <c r="F155" t="s">
        <v>35</v>
      </c>
      <c r="G155" s="26">
        <v>45371</v>
      </c>
      <c r="K155" t="s">
        <v>1764</v>
      </c>
      <c r="L155" t="s">
        <v>1765</v>
      </c>
      <c r="M155" t="s">
        <v>1766</v>
      </c>
      <c r="N155" t="s">
        <v>40</v>
      </c>
      <c r="O155">
        <v>16186.59</v>
      </c>
      <c r="P155" t="s">
        <v>41</v>
      </c>
      <c r="Q155">
        <v>16186.59</v>
      </c>
      <c r="R155">
        <v>94.71</v>
      </c>
      <c r="S155">
        <v>15435.39</v>
      </c>
      <c r="T155">
        <v>17072.240000000002</v>
      </c>
      <c r="U155">
        <v>867.65</v>
      </c>
      <c r="V155" t="s">
        <v>35</v>
      </c>
      <c r="W155" t="s">
        <v>1988</v>
      </c>
      <c r="X155" t="s">
        <v>57</v>
      </c>
      <c r="Y155">
        <v>0</v>
      </c>
      <c r="Z155" t="s">
        <v>42</v>
      </c>
      <c r="AA155" t="s">
        <v>65</v>
      </c>
      <c r="AB155" t="s">
        <v>35</v>
      </c>
      <c r="AC155" t="s">
        <v>1881</v>
      </c>
      <c r="AD155" t="s">
        <v>35</v>
      </c>
      <c r="AE155" t="s">
        <v>1762</v>
      </c>
      <c r="AF155">
        <v>750.09</v>
      </c>
      <c r="AG155">
        <v>0</v>
      </c>
      <c r="AH155">
        <v>1507</v>
      </c>
      <c r="AI155" t="e">
        <v>#NUM!</v>
      </c>
      <c r="AJ155">
        <v>94.71</v>
      </c>
      <c r="AK155" t="e">
        <v>#DIV/0!</v>
      </c>
      <c r="AL155" t="e">
        <v>#DIV/0!</v>
      </c>
      <c r="AM155" t="e">
        <v>#N/A</v>
      </c>
      <c r="AN155" t="s">
        <v>9877</v>
      </c>
    </row>
    <row r="156" spans="3:40" x14ac:dyDescent="0.2">
      <c r="C156" t="s">
        <v>1973</v>
      </c>
      <c r="D156" t="s">
        <v>50</v>
      </c>
      <c r="E156" t="s">
        <v>32</v>
      </c>
      <c r="F156" t="s">
        <v>35</v>
      </c>
      <c r="G156" s="26">
        <v>45336</v>
      </c>
      <c r="K156" t="s">
        <v>1764</v>
      </c>
      <c r="L156" t="s">
        <v>1765</v>
      </c>
      <c r="M156" t="s">
        <v>1766</v>
      </c>
      <c r="N156" t="s">
        <v>40</v>
      </c>
      <c r="O156">
        <v>5643.25</v>
      </c>
      <c r="P156" t="s">
        <v>41</v>
      </c>
      <c r="Q156">
        <v>5643.25</v>
      </c>
      <c r="R156">
        <v>96.62</v>
      </c>
      <c r="S156">
        <v>5405.27</v>
      </c>
      <c r="T156">
        <v>6073.54</v>
      </c>
      <c r="U156">
        <v>167.89</v>
      </c>
      <c r="V156" t="s">
        <v>35</v>
      </c>
      <c r="W156" t="s">
        <v>1974</v>
      </c>
      <c r="X156" t="s">
        <v>57</v>
      </c>
      <c r="Y156">
        <v>0</v>
      </c>
      <c r="Z156" t="s">
        <v>42</v>
      </c>
      <c r="AA156" t="s">
        <v>65</v>
      </c>
      <c r="AB156" t="s">
        <v>35</v>
      </c>
      <c r="AC156" t="s">
        <v>1881</v>
      </c>
      <c r="AD156" t="s">
        <v>35</v>
      </c>
      <c r="AE156" t="s">
        <v>1975</v>
      </c>
      <c r="AF156">
        <v>145.13999999999999</v>
      </c>
      <c r="AG156">
        <v>0</v>
      </c>
      <c r="AH156">
        <v>1507</v>
      </c>
      <c r="AI156" t="e">
        <v>#NUM!</v>
      </c>
      <c r="AJ156">
        <v>96.62</v>
      </c>
      <c r="AK156" t="e">
        <v>#DIV/0!</v>
      </c>
      <c r="AL156" t="e">
        <v>#DIV/0!</v>
      </c>
      <c r="AM156" t="e">
        <v>#N/A</v>
      </c>
      <c r="AN156" t="s">
        <v>9877</v>
      </c>
    </row>
    <row r="157" spans="3:40" x14ac:dyDescent="0.2">
      <c r="C157" t="s">
        <v>1962</v>
      </c>
      <c r="D157" t="s">
        <v>50</v>
      </c>
      <c r="E157" t="s">
        <v>32</v>
      </c>
      <c r="F157" t="s">
        <v>35</v>
      </c>
      <c r="G157" s="26">
        <v>45314</v>
      </c>
      <c r="K157" t="s">
        <v>1764</v>
      </c>
      <c r="L157" t="s">
        <v>1765</v>
      </c>
      <c r="M157" t="s">
        <v>1766</v>
      </c>
      <c r="N157" t="s">
        <v>40</v>
      </c>
      <c r="O157">
        <v>11474.62</v>
      </c>
      <c r="P157" t="s">
        <v>41</v>
      </c>
      <c r="Q157">
        <v>11474.62</v>
      </c>
      <c r="R157">
        <v>96.88</v>
      </c>
      <c r="S157">
        <v>11120.78</v>
      </c>
      <c r="T157">
        <v>12324.74</v>
      </c>
      <c r="U157">
        <v>266.99</v>
      </c>
      <c r="V157" t="s">
        <v>35</v>
      </c>
      <c r="W157" t="s">
        <v>1963</v>
      </c>
      <c r="X157" t="s">
        <v>57</v>
      </c>
      <c r="Y157">
        <v>0</v>
      </c>
      <c r="Z157" t="s">
        <v>42</v>
      </c>
      <c r="AA157" t="s">
        <v>65</v>
      </c>
      <c r="AB157" t="s">
        <v>35</v>
      </c>
      <c r="AC157" t="s">
        <v>1881</v>
      </c>
      <c r="AD157" t="s">
        <v>35</v>
      </c>
      <c r="AE157" t="s">
        <v>1826</v>
      </c>
      <c r="AF157">
        <v>230.81</v>
      </c>
      <c r="AG157">
        <v>0</v>
      </c>
      <c r="AH157">
        <v>1507</v>
      </c>
      <c r="AI157" t="e">
        <v>#NUM!</v>
      </c>
      <c r="AJ157">
        <v>96.88</v>
      </c>
      <c r="AK157" t="e">
        <v>#DIV/0!</v>
      </c>
      <c r="AL157" t="e">
        <v>#DIV/0!</v>
      </c>
      <c r="AM157" t="e">
        <v>#N/A</v>
      </c>
      <c r="AN157" t="s">
        <v>9877</v>
      </c>
    </row>
    <row r="158" spans="3:40" x14ac:dyDescent="0.2">
      <c r="C158" t="s">
        <v>1960</v>
      </c>
      <c r="D158" t="s">
        <v>50</v>
      </c>
      <c r="E158" t="s">
        <v>32</v>
      </c>
      <c r="F158" t="s">
        <v>35</v>
      </c>
      <c r="G158" s="26">
        <v>45313</v>
      </c>
      <c r="K158" t="s">
        <v>1764</v>
      </c>
      <c r="L158" t="s">
        <v>1765</v>
      </c>
      <c r="M158" t="s">
        <v>1766</v>
      </c>
      <c r="N158" t="s">
        <v>40</v>
      </c>
      <c r="O158">
        <v>4815.4799999999996</v>
      </c>
      <c r="P158" t="s">
        <v>41</v>
      </c>
      <c r="Q158">
        <v>4815.4799999999996</v>
      </c>
      <c r="R158">
        <v>96.83</v>
      </c>
      <c r="S158">
        <v>4692.74</v>
      </c>
      <c r="T158">
        <v>5169.34</v>
      </c>
      <c r="U158">
        <v>120.87</v>
      </c>
      <c r="V158" t="s">
        <v>35</v>
      </c>
      <c r="W158" t="s">
        <v>1961</v>
      </c>
      <c r="X158" t="s">
        <v>57</v>
      </c>
      <c r="Y158">
        <v>0</v>
      </c>
      <c r="Z158" t="s">
        <v>42</v>
      </c>
      <c r="AA158" t="s">
        <v>65</v>
      </c>
      <c r="AB158" t="s">
        <v>35</v>
      </c>
      <c r="AC158" t="s">
        <v>1881</v>
      </c>
      <c r="AD158" t="s">
        <v>35</v>
      </c>
      <c r="AE158" t="s">
        <v>1924</v>
      </c>
      <c r="AF158">
        <v>104.49</v>
      </c>
      <c r="AG158">
        <v>0</v>
      </c>
      <c r="AH158">
        <v>1507</v>
      </c>
      <c r="AI158" t="e">
        <v>#NUM!</v>
      </c>
      <c r="AJ158">
        <v>96.83</v>
      </c>
      <c r="AK158" t="e">
        <v>#DIV/0!</v>
      </c>
      <c r="AL158" t="e">
        <v>#DIV/0!</v>
      </c>
      <c r="AM158" t="e">
        <v>#N/A</v>
      </c>
      <c r="AN158" t="s">
        <v>9877</v>
      </c>
    </row>
    <row r="159" spans="3:40" x14ac:dyDescent="0.2">
      <c r="C159" t="s">
        <v>1957</v>
      </c>
      <c r="D159" t="s">
        <v>50</v>
      </c>
      <c r="E159" t="s">
        <v>32</v>
      </c>
      <c r="F159" t="s">
        <v>35</v>
      </c>
      <c r="G159" s="26">
        <v>45312</v>
      </c>
      <c r="K159" t="s">
        <v>1764</v>
      </c>
      <c r="L159" t="s">
        <v>1765</v>
      </c>
      <c r="M159" t="s">
        <v>1766</v>
      </c>
      <c r="N159" t="s">
        <v>40</v>
      </c>
      <c r="O159">
        <v>3797.39</v>
      </c>
      <c r="P159" t="s">
        <v>41</v>
      </c>
      <c r="Q159">
        <v>3797.39</v>
      </c>
      <c r="R159">
        <v>103.22</v>
      </c>
      <c r="S159">
        <v>3671.21</v>
      </c>
      <c r="T159">
        <v>3918.6</v>
      </c>
      <c r="U159">
        <v>145.96</v>
      </c>
      <c r="V159" t="s">
        <v>35</v>
      </c>
      <c r="W159" t="s">
        <v>1958</v>
      </c>
      <c r="X159" t="s">
        <v>57</v>
      </c>
      <c r="Y159">
        <v>0</v>
      </c>
      <c r="Z159" t="s">
        <v>42</v>
      </c>
      <c r="AA159" t="s">
        <v>65</v>
      </c>
      <c r="AB159" t="s">
        <v>35</v>
      </c>
      <c r="AC159" t="s">
        <v>1881</v>
      </c>
      <c r="AD159" t="s">
        <v>35</v>
      </c>
      <c r="AE159" t="s">
        <v>1959</v>
      </c>
      <c r="AF159">
        <v>126.18</v>
      </c>
      <c r="AG159">
        <v>0</v>
      </c>
      <c r="AH159">
        <v>1507</v>
      </c>
      <c r="AI159" t="e">
        <v>#NUM!</v>
      </c>
      <c r="AJ159">
        <v>103.22</v>
      </c>
      <c r="AK159" t="e">
        <v>#DIV/0!</v>
      </c>
      <c r="AL159" t="e">
        <v>#DIV/0!</v>
      </c>
      <c r="AM159" t="e">
        <v>#N/A</v>
      </c>
      <c r="AN159" t="s">
        <v>9877</v>
      </c>
    </row>
    <row r="160" spans="3:40" x14ac:dyDescent="0.2">
      <c r="C160" t="s">
        <v>1927</v>
      </c>
      <c r="D160" t="s">
        <v>50</v>
      </c>
      <c r="E160" t="s">
        <v>32</v>
      </c>
      <c r="F160" t="s">
        <v>35</v>
      </c>
      <c r="G160" s="26">
        <v>45140</v>
      </c>
      <c r="K160" t="s">
        <v>1764</v>
      </c>
      <c r="L160" t="s">
        <v>1765</v>
      </c>
      <c r="M160" t="s">
        <v>1766</v>
      </c>
      <c r="N160" t="s">
        <v>40</v>
      </c>
      <c r="O160">
        <v>1837.06</v>
      </c>
      <c r="P160" t="s">
        <v>41</v>
      </c>
      <c r="Q160">
        <v>1837.06</v>
      </c>
      <c r="R160">
        <v>97.76</v>
      </c>
      <c r="S160">
        <v>1836.92</v>
      </c>
      <c r="T160">
        <v>1991.27</v>
      </c>
      <c r="U160">
        <v>18.57</v>
      </c>
      <c r="V160" t="s">
        <v>35</v>
      </c>
      <c r="W160" t="s">
        <v>1928</v>
      </c>
      <c r="X160" t="s">
        <v>57</v>
      </c>
      <c r="Y160">
        <v>0</v>
      </c>
      <c r="Z160" t="s">
        <v>42</v>
      </c>
      <c r="AA160" t="s">
        <v>65</v>
      </c>
      <c r="AB160" t="s">
        <v>35</v>
      </c>
      <c r="AC160" t="s">
        <v>1881</v>
      </c>
      <c r="AD160" t="s">
        <v>35</v>
      </c>
      <c r="AE160" t="s">
        <v>35</v>
      </c>
      <c r="AF160">
        <v>16.05</v>
      </c>
      <c r="AG160">
        <v>0</v>
      </c>
      <c r="AH160">
        <v>1507</v>
      </c>
      <c r="AI160" t="e">
        <v>#NUM!</v>
      </c>
      <c r="AJ160">
        <v>97.76</v>
      </c>
      <c r="AK160" t="e">
        <v>#DIV/0!</v>
      </c>
      <c r="AL160" t="e">
        <v>#DIV/0!</v>
      </c>
      <c r="AM160" t="e">
        <v>#N/A</v>
      </c>
      <c r="AN160" t="s">
        <v>9877</v>
      </c>
    </row>
    <row r="161" spans="3:40" x14ac:dyDescent="0.2">
      <c r="C161" t="s">
        <v>1925</v>
      </c>
      <c r="D161" t="s">
        <v>50</v>
      </c>
      <c r="E161" t="s">
        <v>32</v>
      </c>
      <c r="F161" t="s">
        <v>35</v>
      </c>
      <c r="G161" s="26">
        <v>45125</v>
      </c>
      <c r="K161" t="s">
        <v>1764</v>
      </c>
      <c r="L161" t="s">
        <v>1765</v>
      </c>
      <c r="M161" t="s">
        <v>1766</v>
      </c>
      <c r="N161" t="s">
        <v>40</v>
      </c>
      <c r="O161">
        <v>20568.150000000001</v>
      </c>
      <c r="P161" t="s">
        <v>41</v>
      </c>
      <c r="Q161">
        <v>20568.150000000001</v>
      </c>
      <c r="R161">
        <v>77.239999999999995</v>
      </c>
      <c r="S161">
        <v>19464.2</v>
      </c>
      <c r="T161">
        <v>15879.5</v>
      </c>
      <c r="U161">
        <v>85.59</v>
      </c>
      <c r="V161" t="s">
        <v>35</v>
      </c>
      <c r="W161" t="s">
        <v>1926</v>
      </c>
      <c r="X161" t="s">
        <v>57</v>
      </c>
      <c r="Y161">
        <v>0</v>
      </c>
      <c r="Z161" t="s">
        <v>42</v>
      </c>
      <c r="AA161" t="s">
        <v>65</v>
      </c>
      <c r="AB161" t="s">
        <v>35</v>
      </c>
      <c r="AC161" t="s">
        <v>1881</v>
      </c>
      <c r="AD161" t="s">
        <v>35</v>
      </c>
      <c r="AE161" t="s">
        <v>1886</v>
      </c>
      <c r="AF161">
        <v>73.989999999999995</v>
      </c>
      <c r="AG161">
        <v>0</v>
      </c>
      <c r="AH161">
        <v>1507</v>
      </c>
      <c r="AI161" t="e">
        <v>#NUM!</v>
      </c>
      <c r="AJ161">
        <v>77.239999999999995</v>
      </c>
      <c r="AK161" t="e">
        <v>#DIV/0!</v>
      </c>
      <c r="AL161" t="e">
        <v>#DIV/0!</v>
      </c>
      <c r="AM161" t="e">
        <v>#N/A</v>
      </c>
      <c r="AN161" t="s">
        <v>9877</v>
      </c>
    </row>
    <row r="162" spans="3:40" x14ac:dyDescent="0.2">
      <c r="C162" t="s">
        <v>1922</v>
      </c>
      <c r="D162" t="s">
        <v>50</v>
      </c>
      <c r="E162" t="s">
        <v>32</v>
      </c>
      <c r="F162" t="s">
        <v>35</v>
      </c>
      <c r="G162" s="26">
        <v>45103</v>
      </c>
      <c r="K162" t="s">
        <v>1764</v>
      </c>
      <c r="L162" t="s">
        <v>1765</v>
      </c>
      <c r="M162" t="s">
        <v>1766</v>
      </c>
      <c r="N162" t="s">
        <v>40</v>
      </c>
      <c r="O162">
        <v>4524.6499999999996</v>
      </c>
      <c r="P162" t="s">
        <v>41</v>
      </c>
      <c r="Q162">
        <v>4524.6499999999996</v>
      </c>
      <c r="R162">
        <v>92.78</v>
      </c>
      <c r="S162">
        <v>4521.8500000000004</v>
      </c>
      <c r="T162">
        <v>4554.17</v>
      </c>
      <c r="U162">
        <v>380</v>
      </c>
      <c r="V162" t="s">
        <v>35</v>
      </c>
      <c r="W162" t="s">
        <v>1923</v>
      </c>
      <c r="X162" t="s">
        <v>57</v>
      </c>
      <c r="Y162">
        <v>0</v>
      </c>
      <c r="Z162" t="s">
        <v>42</v>
      </c>
      <c r="AA162" t="s">
        <v>65</v>
      </c>
      <c r="AB162" t="s">
        <v>35</v>
      </c>
      <c r="AC162" t="s">
        <v>1881</v>
      </c>
      <c r="AD162" t="s">
        <v>35</v>
      </c>
      <c r="AE162" t="s">
        <v>1924</v>
      </c>
      <c r="AF162">
        <v>328.52</v>
      </c>
      <c r="AG162">
        <v>0</v>
      </c>
      <c r="AH162">
        <v>1507</v>
      </c>
      <c r="AI162" t="e">
        <v>#NUM!</v>
      </c>
      <c r="AJ162">
        <v>92.78</v>
      </c>
      <c r="AK162" t="e">
        <v>#DIV/0!</v>
      </c>
      <c r="AL162" t="e">
        <v>#DIV/0!</v>
      </c>
      <c r="AM162" t="e">
        <v>#N/A</v>
      </c>
      <c r="AN162" t="s">
        <v>9877</v>
      </c>
    </row>
    <row r="163" spans="3:40" x14ac:dyDescent="0.2">
      <c r="C163" t="s">
        <v>1920</v>
      </c>
      <c r="D163" t="s">
        <v>50</v>
      </c>
      <c r="E163" t="s">
        <v>32</v>
      </c>
      <c r="F163" t="s">
        <v>35</v>
      </c>
      <c r="G163" s="26">
        <v>45096</v>
      </c>
      <c r="K163" t="s">
        <v>1764</v>
      </c>
      <c r="L163" t="s">
        <v>1765</v>
      </c>
      <c r="M163" t="s">
        <v>1766</v>
      </c>
      <c r="N163" t="s">
        <v>40</v>
      </c>
      <c r="O163">
        <v>7082.37</v>
      </c>
      <c r="P163" t="s">
        <v>41</v>
      </c>
      <c r="Q163">
        <v>7082.37</v>
      </c>
      <c r="R163">
        <v>88.43</v>
      </c>
      <c r="S163">
        <v>6257.71</v>
      </c>
      <c r="T163">
        <v>6789.83</v>
      </c>
      <c r="U163">
        <v>50.37</v>
      </c>
      <c r="V163" t="s">
        <v>35</v>
      </c>
      <c r="W163" t="s">
        <v>1921</v>
      </c>
      <c r="X163" t="s">
        <v>57</v>
      </c>
      <c r="Y163">
        <v>0</v>
      </c>
      <c r="Z163" t="s">
        <v>42</v>
      </c>
      <c r="AA163" t="s">
        <v>65</v>
      </c>
      <c r="AB163" t="s">
        <v>35</v>
      </c>
      <c r="AC163" t="s">
        <v>1881</v>
      </c>
      <c r="AD163" t="s">
        <v>35</v>
      </c>
      <c r="AE163" t="s">
        <v>1886</v>
      </c>
      <c r="AF163">
        <v>43.54</v>
      </c>
      <c r="AG163">
        <v>0</v>
      </c>
      <c r="AH163">
        <v>1507</v>
      </c>
      <c r="AI163" t="e">
        <v>#NUM!</v>
      </c>
      <c r="AJ163">
        <v>88.43</v>
      </c>
      <c r="AK163" t="e">
        <v>#DIV/0!</v>
      </c>
      <c r="AL163" t="e">
        <v>#DIV/0!</v>
      </c>
      <c r="AM163" t="e">
        <v>#N/A</v>
      </c>
      <c r="AN163" t="s">
        <v>9877</v>
      </c>
    </row>
    <row r="164" spans="3:40" x14ac:dyDescent="0.2">
      <c r="C164" t="s">
        <v>1907</v>
      </c>
      <c r="D164" t="s">
        <v>50</v>
      </c>
      <c r="E164" t="s">
        <v>32</v>
      </c>
      <c r="F164" t="s">
        <v>35</v>
      </c>
      <c r="G164" s="26">
        <v>44893</v>
      </c>
      <c r="K164" t="s">
        <v>1764</v>
      </c>
      <c r="L164" t="s">
        <v>1765</v>
      </c>
      <c r="M164" t="s">
        <v>1766</v>
      </c>
      <c r="N164" t="s">
        <v>40</v>
      </c>
      <c r="O164">
        <v>7739.98</v>
      </c>
      <c r="P164" t="s">
        <v>41</v>
      </c>
      <c r="Q164">
        <v>7739.98</v>
      </c>
      <c r="R164">
        <v>96</v>
      </c>
      <c r="S164">
        <v>7426.74</v>
      </c>
      <c r="T164">
        <v>7969.95</v>
      </c>
      <c r="U164">
        <v>361.04</v>
      </c>
      <c r="V164" t="s">
        <v>35</v>
      </c>
      <c r="W164" t="s">
        <v>1908</v>
      </c>
      <c r="X164" t="s">
        <v>57</v>
      </c>
      <c r="Y164">
        <v>0</v>
      </c>
      <c r="Z164" t="s">
        <v>42</v>
      </c>
      <c r="AA164" t="s">
        <v>65</v>
      </c>
      <c r="AB164" t="s">
        <v>35</v>
      </c>
      <c r="AC164" t="s">
        <v>1881</v>
      </c>
      <c r="AD164" t="s">
        <v>35</v>
      </c>
      <c r="AE164" t="s">
        <v>35</v>
      </c>
      <c r="AF164">
        <v>312.12</v>
      </c>
      <c r="AG164">
        <v>0</v>
      </c>
      <c r="AH164">
        <v>1507</v>
      </c>
      <c r="AI164" t="e">
        <v>#NUM!</v>
      </c>
      <c r="AJ164">
        <v>96</v>
      </c>
      <c r="AK164" t="e">
        <v>#DIV/0!</v>
      </c>
      <c r="AL164" t="e">
        <v>#DIV/0!</v>
      </c>
      <c r="AM164" t="e">
        <v>#N/A</v>
      </c>
      <c r="AN164" t="s">
        <v>9877</v>
      </c>
    </row>
    <row r="165" spans="3:40" x14ac:dyDescent="0.2">
      <c r="C165" t="s">
        <v>1904</v>
      </c>
      <c r="D165" t="s">
        <v>50</v>
      </c>
      <c r="E165" t="s">
        <v>32</v>
      </c>
      <c r="F165" t="s">
        <v>35</v>
      </c>
      <c r="G165" s="26">
        <v>44893</v>
      </c>
      <c r="K165" t="s">
        <v>1764</v>
      </c>
      <c r="L165" t="s">
        <v>1765</v>
      </c>
      <c r="M165" t="s">
        <v>1766</v>
      </c>
      <c r="N165" t="s">
        <v>40</v>
      </c>
      <c r="O165">
        <v>6937.16</v>
      </c>
      <c r="P165" t="s">
        <v>41</v>
      </c>
      <c r="Q165">
        <v>6937.16</v>
      </c>
      <c r="R165">
        <v>94.7</v>
      </c>
      <c r="S165">
        <v>6579.88</v>
      </c>
      <c r="T165">
        <v>7044.99</v>
      </c>
      <c r="U165">
        <v>411.06</v>
      </c>
      <c r="V165" t="s">
        <v>35</v>
      </c>
      <c r="W165" t="s">
        <v>1905</v>
      </c>
      <c r="X165" t="s">
        <v>57</v>
      </c>
      <c r="Y165">
        <v>0</v>
      </c>
      <c r="Z165" t="s">
        <v>42</v>
      </c>
      <c r="AA165" t="s">
        <v>65</v>
      </c>
      <c r="AB165" t="s">
        <v>35</v>
      </c>
      <c r="AC165" t="s">
        <v>1881</v>
      </c>
      <c r="AD165" t="s">
        <v>35</v>
      </c>
      <c r="AE165" t="s">
        <v>1906</v>
      </c>
      <c r="AF165">
        <v>355.35</v>
      </c>
      <c r="AG165">
        <v>0</v>
      </c>
      <c r="AH165">
        <v>1507</v>
      </c>
      <c r="AI165" t="e">
        <v>#NUM!</v>
      </c>
      <c r="AJ165">
        <v>94.7</v>
      </c>
      <c r="AK165" t="e">
        <v>#DIV/0!</v>
      </c>
      <c r="AL165" t="e">
        <v>#DIV/0!</v>
      </c>
      <c r="AM165" t="e">
        <v>#N/A</v>
      </c>
      <c r="AN165" t="s">
        <v>9877</v>
      </c>
    </row>
    <row r="166" spans="3:40" x14ac:dyDescent="0.2">
      <c r="C166" t="s">
        <v>1902</v>
      </c>
      <c r="D166" t="s">
        <v>50</v>
      </c>
      <c r="E166" t="s">
        <v>32</v>
      </c>
      <c r="F166" t="s">
        <v>35</v>
      </c>
      <c r="G166" s="26">
        <v>44893</v>
      </c>
      <c r="K166" t="s">
        <v>1764</v>
      </c>
      <c r="L166" t="s">
        <v>1765</v>
      </c>
      <c r="M166" t="s">
        <v>1766</v>
      </c>
      <c r="N166" t="s">
        <v>40</v>
      </c>
      <c r="O166">
        <v>4161.26</v>
      </c>
      <c r="P166" t="s">
        <v>41</v>
      </c>
      <c r="Q166">
        <v>4161.26</v>
      </c>
      <c r="R166">
        <v>62.57</v>
      </c>
      <c r="S166">
        <v>2733.93</v>
      </c>
      <c r="T166">
        <v>2786.07</v>
      </c>
      <c r="U166">
        <v>1651.04</v>
      </c>
      <c r="V166" t="s">
        <v>35</v>
      </c>
      <c r="W166" t="s">
        <v>1903</v>
      </c>
      <c r="X166" t="s">
        <v>57</v>
      </c>
      <c r="Y166">
        <v>0</v>
      </c>
      <c r="Z166" t="s">
        <v>42</v>
      </c>
      <c r="AA166" t="s">
        <v>65</v>
      </c>
      <c r="AB166" t="s">
        <v>35</v>
      </c>
      <c r="AC166" t="s">
        <v>1881</v>
      </c>
      <c r="AD166" t="s">
        <v>35</v>
      </c>
      <c r="AE166" t="s">
        <v>674</v>
      </c>
      <c r="AF166">
        <v>1427.33</v>
      </c>
      <c r="AG166">
        <v>0</v>
      </c>
      <c r="AH166">
        <v>1507</v>
      </c>
      <c r="AI166" t="e">
        <v>#NUM!</v>
      </c>
      <c r="AJ166">
        <v>62.57</v>
      </c>
      <c r="AK166" t="e">
        <v>#DIV/0!</v>
      </c>
      <c r="AL166" t="e">
        <v>#DIV/0!</v>
      </c>
      <c r="AM166" t="e">
        <v>#N/A</v>
      </c>
      <c r="AN166" t="s">
        <v>9877</v>
      </c>
    </row>
    <row r="167" spans="3:40" x14ac:dyDescent="0.2">
      <c r="C167" t="s">
        <v>1899</v>
      </c>
      <c r="D167" t="s">
        <v>50</v>
      </c>
      <c r="E167" t="s">
        <v>32</v>
      </c>
      <c r="F167" t="s">
        <v>35</v>
      </c>
      <c r="G167" s="26">
        <v>44767</v>
      </c>
      <c r="K167" t="s">
        <v>1764</v>
      </c>
      <c r="L167" t="s">
        <v>1765</v>
      </c>
      <c r="M167" t="s">
        <v>1766</v>
      </c>
      <c r="N167" t="s">
        <v>40</v>
      </c>
      <c r="O167">
        <v>4216.32</v>
      </c>
      <c r="P167" t="s">
        <v>41</v>
      </c>
      <c r="Q167">
        <v>4216.32</v>
      </c>
      <c r="R167">
        <v>68.42</v>
      </c>
      <c r="S167">
        <v>2799.51</v>
      </c>
      <c r="T167">
        <v>2876.44</v>
      </c>
      <c r="U167">
        <v>1638.86</v>
      </c>
      <c r="V167" t="s">
        <v>35</v>
      </c>
      <c r="W167" t="s">
        <v>1900</v>
      </c>
      <c r="X167" t="s">
        <v>57</v>
      </c>
      <c r="Y167">
        <v>0</v>
      </c>
      <c r="Z167" t="s">
        <v>42</v>
      </c>
      <c r="AA167" t="s">
        <v>65</v>
      </c>
      <c r="AB167" t="s">
        <v>35</v>
      </c>
      <c r="AC167" t="s">
        <v>1881</v>
      </c>
      <c r="AD167" t="s">
        <v>35</v>
      </c>
      <c r="AE167" t="s">
        <v>1901</v>
      </c>
      <c r="AF167">
        <v>1416.81</v>
      </c>
      <c r="AG167">
        <v>0</v>
      </c>
      <c r="AH167">
        <v>1507</v>
      </c>
      <c r="AI167" t="e">
        <v>#NUM!</v>
      </c>
      <c r="AJ167">
        <v>68.42</v>
      </c>
      <c r="AK167" t="e">
        <v>#DIV/0!</v>
      </c>
      <c r="AL167" t="e">
        <v>#DIV/0!</v>
      </c>
      <c r="AM167" t="e">
        <v>#N/A</v>
      </c>
      <c r="AN167" t="s">
        <v>9877</v>
      </c>
    </row>
    <row r="168" spans="3:40" x14ac:dyDescent="0.2">
      <c r="C168" t="s">
        <v>1896</v>
      </c>
      <c r="D168" t="s">
        <v>50</v>
      </c>
      <c r="E168" t="s">
        <v>32</v>
      </c>
      <c r="F168" t="s">
        <v>35</v>
      </c>
      <c r="G168" s="26">
        <v>44753</v>
      </c>
      <c r="K168" t="s">
        <v>1764</v>
      </c>
      <c r="L168" t="s">
        <v>1765</v>
      </c>
      <c r="M168" t="s">
        <v>1766</v>
      </c>
      <c r="N168" t="s">
        <v>40</v>
      </c>
      <c r="O168">
        <v>15631.82</v>
      </c>
      <c r="P168" t="s">
        <v>41</v>
      </c>
      <c r="Q168">
        <v>15631.82</v>
      </c>
      <c r="R168">
        <v>98.01</v>
      </c>
      <c r="S168">
        <v>15318.07</v>
      </c>
      <c r="T168">
        <v>15777.61</v>
      </c>
      <c r="U168">
        <v>364.49</v>
      </c>
      <c r="V168" t="s">
        <v>35</v>
      </c>
      <c r="W168" t="s">
        <v>1897</v>
      </c>
      <c r="X168" t="s">
        <v>57</v>
      </c>
      <c r="Y168">
        <v>0</v>
      </c>
      <c r="Z168" t="s">
        <v>42</v>
      </c>
      <c r="AA168" t="s">
        <v>65</v>
      </c>
      <c r="AB168" t="s">
        <v>35</v>
      </c>
      <c r="AC168" t="s">
        <v>1881</v>
      </c>
      <c r="AD168" t="s">
        <v>35</v>
      </c>
      <c r="AE168" t="s">
        <v>1898</v>
      </c>
      <c r="AF168">
        <v>313.3</v>
      </c>
      <c r="AG168">
        <v>0</v>
      </c>
      <c r="AH168">
        <v>1507</v>
      </c>
      <c r="AI168" t="e">
        <v>#NUM!</v>
      </c>
      <c r="AJ168">
        <v>98.01</v>
      </c>
      <c r="AK168" t="e">
        <v>#DIV/0!</v>
      </c>
      <c r="AL168" t="e">
        <v>#DIV/0!</v>
      </c>
      <c r="AM168" t="e">
        <v>#N/A</v>
      </c>
      <c r="AN168" t="s">
        <v>9877</v>
      </c>
    </row>
    <row r="169" spans="3:40" x14ac:dyDescent="0.2">
      <c r="C169" t="s">
        <v>1889</v>
      </c>
      <c r="D169" t="s">
        <v>50</v>
      </c>
      <c r="E169" t="s">
        <v>32</v>
      </c>
      <c r="F169" t="s">
        <v>35</v>
      </c>
      <c r="G169" s="26">
        <v>43005</v>
      </c>
      <c r="K169" t="s">
        <v>1751</v>
      </c>
      <c r="L169" t="s">
        <v>1752</v>
      </c>
      <c r="M169" t="s">
        <v>1753</v>
      </c>
      <c r="N169" t="s">
        <v>40</v>
      </c>
      <c r="O169">
        <v>7448.22</v>
      </c>
      <c r="P169" t="s">
        <v>41</v>
      </c>
      <c r="Q169">
        <v>7448.22</v>
      </c>
      <c r="R169">
        <v>97.07</v>
      </c>
      <c r="S169">
        <v>7228.15</v>
      </c>
      <c r="T169">
        <v>7228.14</v>
      </c>
      <c r="U169">
        <v>220.07</v>
      </c>
      <c r="V169" t="s">
        <v>35</v>
      </c>
      <c r="W169" t="s">
        <v>1890</v>
      </c>
      <c r="X169" t="s">
        <v>35</v>
      </c>
      <c r="Y169">
        <v>0</v>
      </c>
      <c r="Z169" t="s">
        <v>42</v>
      </c>
      <c r="AA169" t="s">
        <v>65</v>
      </c>
      <c r="AB169" t="s">
        <v>35</v>
      </c>
      <c r="AC169" t="s">
        <v>1881</v>
      </c>
      <c r="AD169" t="s">
        <v>35</v>
      </c>
      <c r="AE169" t="s">
        <v>35</v>
      </c>
      <c r="AF169">
        <v>220.07</v>
      </c>
      <c r="AG169">
        <v>0</v>
      </c>
      <c r="AH169">
        <v>1507</v>
      </c>
      <c r="AI169" t="e">
        <v>#NUM!</v>
      </c>
      <c r="AJ169">
        <v>97.07</v>
      </c>
      <c r="AK169" t="e">
        <v>#DIV/0!</v>
      </c>
      <c r="AL169" t="e">
        <v>#DIV/0!</v>
      </c>
      <c r="AM169" t="e">
        <v>#N/A</v>
      </c>
      <c r="AN169" t="s">
        <v>9877</v>
      </c>
    </row>
    <row r="170" spans="3:40" x14ac:dyDescent="0.2">
      <c r="C170" t="s">
        <v>1887</v>
      </c>
      <c r="D170" t="s">
        <v>50</v>
      </c>
      <c r="E170" t="s">
        <v>32</v>
      </c>
      <c r="F170" t="s">
        <v>35</v>
      </c>
      <c r="G170" s="26">
        <v>42778</v>
      </c>
      <c r="K170" t="s">
        <v>1751</v>
      </c>
      <c r="L170" t="s">
        <v>1752</v>
      </c>
      <c r="M170" t="s">
        <v>1753</v>
      </c>
      <c r="N170" t="s">
        <v>40</v>
      </c>
      <c r="O170">
        <v>29004.36</v>
      </c>
      <c r="P170" t="s">
        <v>41</v>
      </c>
      <c r="Q170">
        <v>29004.36</v>
      </c>
      <c r="R170">
        <v>56.38</v>
      </c>
      <c r="S170">
        <v>16464.150000000001</v>
      </c>
      <c r="T170">
        <v>16336.11</v>
      </c>
      <c r="U170">
        <v>3235.56</v>
      </c>
      <c r="V170" t="s">
        <v>35</v>
      </c>
      <c r="W170" t="s">
        <v>1888</v>
      </c>
      <c r="X170" t="s">
        <v>35</v>
      </c>
      <c r="Y170">
        <v>0</v>
      </c>
      <c r="Z170" t="s">
        <v>42</v>
      </c>
      <c r="AA170" t="s">
        <v>65</v>
      </c>
      <c r="AB170" t="s">
        <v>35</v>
      </c>
      <c r="AC170" t="s">
        <v>1881</v>
      </c>
      <c r="AD170" t="s">
        <v>35</v>
      </c>
      <c r="AE170" t="s">
        <v>35</v>
      </c>
      <c r="AF170">
        <v>3235.56</v>
      </c>
      <c r="AG170">
        <v>0</v>
      </c>
      <c r="AH170">
        <v>1507</v>
      </c>
      <c r="AI170" t="e">
        <v>#NUM!</v>
      </c>
      <c r="AJ170">
        <v>56.38</v>
      </c>
      <c r="AK170" t="e">
        <v>#DIV/0!</v>
      </c>
      <c r="AL170" t="e">
        <v>#DIV/0!</v>
      </c>
      <c r="AM170" t="e">
        <v>#N/A</v>
      </c>
      <c r="AN170" t="s">
        <v>9877</v>
      </c>
    </row>
    <row r="171" spans="3:40" x14ac:dyDescent="0.2">
      <c r="C171" t="s">
        <v>1884</v>
      </c>
      <c r="D171" t="s">
        <v>50</v>
      </c>
      <c r="E171" t="s">
        <v>32</v>
      </c>
      <c r="F171" t="s">
        <v>35</v>
      </c>
      <c r="G171" s="26">
        <v>42765</v>
      </c>
      <c r="K171" t="s">
        <v>1751</v>
      </c>
      <c r="L171" t="s">
        <v>1752</v>
      </c>
      <c r="M171" t="s">
        <v>1753</v>
      </c>
      <c r="N171" t="s">
        <v>40</v>
      </c>
      <c r="O171">
        <v>2704.91</v>
      </c>
      <c r="P171" t="s">
        <v>41</v>
      </c>
      <c r="Q171">
        <v>2704.91</v>
      </c>
      <c r="R171">
        <v>90.57</v>
      </c>
      <c r="S171">
        <v>2458.1799999999998</v>
      </c>
      <c r="T171">
        <v>2448</v>
      </c>
      <c r="U171">
        <v>246.73</v>
      </c>
      <c r="V171" t="s">
        <v>35</v>
      </c>
      <c r="W171" t="s">
        <v>1885</v>
      </c>
      <c r="X171" t="s">
        <v>35</v>
      </c>
      <c r="Y171">
        <v>0</v>
      </c>
      <c r="Z171" t="s">
        <v>42</v>
      </c>
      <c r="AA171" t="s">
        <v>65</v>
      </c>
      <c r="AB171" t="s">
        <v>35</v>
      </c>
      <c r="AC171" t="s">
        <v>1881</v>
      </c>
      <c r="AD171" t="s">
        <v>35</v>
      </c>
      <c r="AE171" t="s">
        <v>1886</v>
      </c>
      <c r="AF171">
        <v>246.73</v>
      </c>
      <c r="AG171">
        <v>0</v>
      </c>
      <c r="AH171">
        <v>1507</v>
      </c>
      <c r="AI171" t="e">
        <v>#NUM!</v>
      </c>
      <c r="AJ171">
        <v>90.57</v>
      </c>
      <c r="AK171" t="e">
        <v>#DIV/0!</v>
      </c>
      <c r="AL171" t="e">
        <v>#DIV/0!</v>
      </c>
      <c r="AM171" t="e">
        <v>#N/A</v>
      </c>
      <c r="AN171" t="s">
        <v>9877</v>
      </c>
    </row>
    <row r="172" spans="3:40" x14ac:dyDescent="0.2">
      <c r="C172" t="s">
        <v>1882</v>
      </c>
      <c r="D172" t="s">
        <v>50</v>
      </c>
      <c r="E172" t="s">
        <v>32</v>
      </c>
      <c r="F172" t="s">
        <v>35</v>
      </c>
      <c r="G172" s="26">
        <v>42747</v>
      </c>
      <c r="K172" t="s">
        <v>1751</v>
      </c>
      <c r="L172" t="s">
        <v>1752</v>
      </c>
      <c r="M172" t="s">
        <v>1753</v>
      </c>
      <c r="N172" t="s">
        <v>40</v>
      </c>
      <c r="O172">
        <v>5950.91</v>
      </c>
      <c r="P172" t="s">
        <v>41</v>
      </c>
      <c r="Q172">
        <v>5950.91</v>
      </c>
      <c r="R172">
        <v>96.88</v>
      </c>
      <c r="S172">
        <v>5763.43</v>
      </c>
      <c r="T172">
        <v>5763.41</v>
      </c>
      <c r="U172">
        <v>187.48</v>
      </c>
      <c r="V172" t="s">
        <v>35</v>
      </c>
      <c r="W172" t="s">
        <v>1883</v>
      </c>
      <c r="X172" t="s">
        <v>35</v>
      </c>
      <c r="Y172">
        <v>0</v>
      </c>
      <c r="Z172" t="s">
        <v>42</v>
      </c>
      <c r="AA172" t="s">
        <v>65</v>
      </c>
      <c r="AB172" t="s">
        <v>35</v>
      </c>
      <c r="AC172" t="s">
        <v>1881</v>
      </c>
      <c r="AD172" t="s">
        <v>35</v>
      </c>
      <c r="AE172" t="s">
        <v>35</v>
      </c>
      <c r="AF172">
        <v>187.48</v>
      </c>
      <c r="AG172">
        <v>0</v>
      </c>
      <c r="AH172">
        <v>1507</v>
      </c>
      <c r="AI172" t="e">
        <v>#NUM!</v>
      </c>
      <c r="AJ172">
        <v>96.88</v>
      </c>
      <c r="AK172" t="e">
        <v>#DIV/0!</v>
      </c>
      <c r="AL172" t="e">
        <v>#DIV/0!</v>
      </c>
      <c r="AM172" t="e">
        <v>#N/A</v>
      </c>
      <c r="AN172" t="s">
        <v>9877</v>
      </c>
    </row>
    <row r="173" spans="3:40" x14ac:dyDescent="0.2">
      <c r="C173" t="s">
        <v>1770</v>
      </c>
      <c r="D173" t="s">
        <v>50</v>
      </c>
      <c r="E173" t="s">
        <v>32</v>
      </c>
      <c r="F173" t="s">
        <v>35</v>
      </c>
      <c r="G173" s="26">
        <v>45799</v>
      </c>
      <c r="J173" t="s">
        <v>201</v>
      </c>
      <c r="K173" t="s">
        <v>1764</v>
      </c>
      <c r="L173" t="s">
        <v>1765</v>
      </c>
      <c r="M173" t="s">
        <v>1766</v>
      </c>
      <c r="N173" t="s">
        <v>40</v>
      </c>
      <c r="O173">
        <v>6278.53</v>
      </c>
      <c r="P173" t="s">
        <v>41</v>
      </c>
      <c r="Q173">
        <v>6278.53</v>
      </c>
      <c r="R173">
        <v>0</v>
      </c>
      <c r="S173">
        <v>0</v>
      </c>
      <c r="T173">
        <v>0</v>
      </c>
      <c r="U173">
        <v>6493.64</v>
      </c>
      <c r="V173" t="s">
        <v>35</v>
      </c>
      <c r="W173" t="s">
        <v>1771</v>
      </c>
      <c r="X173" t="s">
        <v>57</v>
      </c>
      <c r="Y173">
        <v>0</v>
      </c>
      <c r="Z173" t="s">
        <v>42</v>
      </c>
      <c r="AA173" t="s">
        <v>65</v>
      </c>
      <c r="AB173" t="s">
        <v>35</v>
      </c>
      <c r="AC173" t="s">
        <v>1768</v>
      </c>
      <c r="AD173" t="s">
        <v>35</v>
      </c>
      <c r="AE173" t="s">
        <v>1769</v>
      </c>
      <c r="AF173">
        <v>6278.53</v>
      </c>
      <c r="AG173">
        <v>0</v>
      </c>
      <c r="AH173">
        <v>1507</v>
      </c>
      <c r="AI173" t="e">
        <v>#NUM!</v>
      </c>
      <c r="AJ173">
        <v>0</v>
      </c>
      <c r="AK173" t="e">
        <v>#DIV/0!</v>
      </c>
      <c r="AL173" t="e">
        <v>#DIV/0!</v>
      </c>
      <c r="AM173" t="e">
        <v>#N/A</v>
      </c>
      <c r="AN173" t="s">
        <v>9877</v>
      </c>
    </row>
    <row r="174" spans="3:40" x14ac:dyDescent="0.2">
      <c r="C174" t="s">
        <v>1763</v>
      </c>
      <c r="D174" t="s">
        <v>50</v>
      </c>
      <c r="E174" t="s">
        <v>32</v>
      </c>
      <c r="F174" t="s">
        <v>35</v>
      </c>
      <c r="G174" s="26">
        <v>45749</v>
      </c>
      <c r="J174" t="s">
        <v>201</v>
      </c>
      <c r="K174" t="s">
        <v>1764</v>
      </c>
      <c r="L174" t="s">
        <v>1765</v>
      </c>
      <c r="M174" t="s">
        <v>1766</v>
      </c>
      <c r="N174" t="s">
        <v>40</v>
      </c>
      <c r="O174">
        <v>17454.43</v>
      </c>
      <c r="P174" t="s">
        <v>41</v>
      </c>
      <c r="Q174">
        <v>17454.43</v>
      </c>
      <c r="R174">
        <v>96.58</v>
      </c>
      <c r="S174">
        <v>17268.97</v>
      </c>
      <c r="T174">
        <v>16858.310000000001</v>
      </c>
      <c r="U174">
        <v>191.83</v>
      </c>
      <c r="V174" t="s">
        <v>35</v>
      </c>
      <c r="W174" t="s">
        <v>1767</v>
      </c>
      <c r="X174" t="s">
        <v>57</v>
      </c>
      <c r="Y174">
        <v>0</v>
      </c>
      <c r="Z174" t="s">
        <v>42</v>
      </c>
      <c r="AA174" t="s">
        <v>65</v>
      </c>
      <c r="AB174" t="s">
        <v>35</v>
      </c>
      <c r="AC174" t="s">
        <v>1768</v>
      </c>
      <c r="AD174" t="s">
        <v>35</v>
      </c>
      <c r="AE174" t="s">
        <v>1769</v>
      </c>
      <c r="AF174">
        <v>185.46</v>
      </c>
      <c r="AG174">
        <v>0</v>
      </c>
      <c r="AH174">
        <v>1507</v>
      </c>
      <c r="AI174" t="e">
        <v>#NUM!</v>
      </c>
      <c r="AJ174">
        <v>96.58</v>
      </c>
      <c r="AK174" t="e">
        <v>#DIV/0!</v>
      </c>
      <c r="AL174" t="e">
        <v>#DIV/0!</v>
      </c>
      <c r="AM174" t="e">
        <v>#N/A</v>
      </c>
      <c r="AN174" t="s">
        <v>9877</v>
      </c>
    </row>
    <row r="175" spans="3:40" x14ac:dyDescent="0.2">
      <c r="C175" t="s">
        <v>1760</v>
      </c>
      <c r="D175" t="s">
        <v>50</v>
      </c>
      <c r="E175" t="s">
        <v>32</v>
      </c>
      <c r="F175" t="s">
        <v>35</v>
      </c>
      <c r="G175" s="26">
        <v>42852</v>
      </c>
      <c r="J175" t="s">
        <v>1750</v>
      </c>
      <c r="K175" t="s">
        <v>1751</v>
      </c>
      <c r="L175" t="s">
        <v>1752</v>
      </c>
      <c r="M175" t="s">
        <v>1753</v>
      </c>
      <c r="N175" t="s">
        <v>40</v>
      </c>
      <c r="O175">
        <v>17156.599999999999</v>
      </c>
      <c r="P175" t="s">
        <v>41</v>
      </c>
      <c r="Q175">
        <v>17156.599999999999</v>
      </c>
      <c r="R175">
        <v>97.07</v>
      </c>
      <c r="S175">
        <v>16649.29</v>
      </c>
      <c r="T175">
        <v>16649.240000000002</v>
      </c>
      <c r="U175">
        <v>507.2</v>
      </c>
      <c r="V175" t="s">
        <v>35</v>
      </c>
      <c r="W175" t="s">
        <v>1761</v>
      </c>
      <c r="X175" t="s">
        <v>35</v>
      </c>
      <c r="Y175">
        <v>0</v>
      </c>
      <c r="Z175" t="s">
        <v>42</v>
      </c>
      <c r="AA175" t="s">
        <v>65</v>
      </c>
      <c r="AB175" t="s">
        <v>35</v>
      </c>
      <c r="AC175" t="s">
        <v>1755</v>
      </c>
      <c r="AD175" t="s">
        <v>35</v>
      </c>
      <c r="AE175" t="s">
        <v>1762</v>
      </c>
      <c r="AF175">
        <v>507.21</v>
      </c>
      <c r="AG175">
        <v>0</v>
      </c>
      <c r="AH175">
        <v>1507</v>
      </c>
      <c r="AI175" t="e">
        <v>#NUM!</v>
      </c>
      <c r="AJ175">
        <v>97.07</v>
      </c>
      <c r="AK175" t="e">
        <v>#DIV/0!</v>
      </c>
      <c r="AL175" t="e">
        <v>#DIV/0!</v>
      </c>
      <c r="AM175" t="e">
        <v>#N/A</v>
      </c>
      <c r="AN175" t="s">
        <v>9877</v>
      </c>
    </row>
    <row r="176" spans="3:40" x14ac:dyDescent="0.2">
      <c r="C176" t="s">
        <v>1758</v>
      </c>
      <c r="D176" t="s">
        <v>50</v>
      </c>
      <c r="E176" t="s">
        <v>32</v>
      </c>
      <c r="F176" t="s">
        <v>35</v>
      </c>
      <c r="G176" s="26">
        <v>42785</v>
      </c>
      <c r="K176" t="s">
        <v>1751</v>
      </c>
      <c r="L176" t="s">
        <v>1752</v>
      </c>
      <c r="M176" t="s">
        <v>1753</v>
      </c>
      <c r="N176" t="s">
        <v>40</v>
      </c>
      <c r="O176">
        <v>7144.74</v>
      </c>
      <c r="P176" t="s">
        <v>41</v>
      </c>
      <c r="Q176">
        <v>7144.74</v>
      </c>
      <c r="R176">
        <v>94.93</v>
      </c>
      <c r="S176">
        <v>6779.88</v>
      </c>
      <c r="T176">
        <v>6779.9</v>
      </c>
      <c r="U176">
        <v>364.86</v>
      </c>
      <c r="V176" t="s">
        <v>35</v>
      </c>
      <c r="W176" t="s">
        <v>1759</v>
      </c>
      <c r="X176" t="s">
        <v>35</v>
      </c>
      <c r="Y176">
        <v>0</v>
      </c>
      <c r="Z176" t="s">
        <v>42</v>
      </c>
      <c r="AA176" t="s">
        <v>65</v>
      </c>
      <c r="AB176" t="s">
        <v>35</v>
      </c>
      <c r="AC176" t="s">
        <v>1755</v>
      </c>
      <c r="AD176" t="s">
        <v>35</v>
      </c>
      <c r="AE176" t="s">
        <v>35</v>
      </c>
      <c r="AF176">
        <v>364.86</v>
      </c>
      <c r="AG176">
        <v>0</v>
      </c>
      <c r="AH176">
        <v>1507</v>
      </c>
      <c r="AI176" t="e">
        <v>#NUM!</v>
      </c>
      <c r="AJ176">
        <v>94.93</v>
      </c>
      <c r="AK176" t="e">
        <v>#DIV/0!</v>
      </c>
      <c r="AL176" t="e">
        <v>#DIV/0!</v>
      </c>
      <c r="AM176" t="e">
        <v>#N/A</v>
      </c>
      <c r="AN176" t="s">
        <v>9877</v>
      </c>
    </row>
    <row r="177" spans="3:40" x14ac:dyDescent="0.2">
      <c r="C177" t="s">
        <v>1756</v>
      </c>
      <c r="D177" t="s">
        <v>50</v>
      </c>
      <c r="E177" t="s">
        <v>32</v>
      </c>
      <c r="F177" t="s">
        <v>35</v>
      </c>
      <c r="G177" s="26">
        <v>42751</v>
      </c>
      <c r="K177" t="s">
        <v>1751</v>
      </c>
      <c r="L177" t="s">
        <v>1752</v>
      </c>
      <c r="M177" t="s">
        <v>1753</v>
      </c>
      <c r="N177" t="s">
        <v>40</v>
      </c>
      <c r="O177">
        <v>2812.75</v>
      </c>
      <c r="P177" t="s">
        <v>41</v>
      </c>
      <c r="Q177">
        <v>2812.75</v>
      </c>
      <c r="R177">
        <v>64.23</v>
      </c>
      <c r="S177">
        <v>1801.03</v>
      </c>
      <c r="T177">
        <v>1801</v>
      </c>
      <c r="U177">
        <v>1011.43</v>
      </c>
      <c r="V177" t="s">
        <v>35</v>
      </c>
      <c r="W177" t="s">
        <v>1757</v>
      </c>
      <c r="X177" t="s">
        <v>35</v>
      </c>
      <c r="Y177">
        <v>0</v>
      </c>
      <c r="Z177" t="s">
        <v>42</v>
      </c>
      <c r="AA177" t="s">
        <v>65</v>
      </c>
      <c r="AB177" t="s">
        <v>35</v>
      </c>
      <c r="AC177" t="s">
        <v>1755</v>
      </c>
      <c r="AD177" t="s">
        <v>35</v>
      </c>
      <c r="AE177" t="s">
        <v>35</v>
      </c>
      <c r="AF177">
        <v>1011.43</v>
      </c>
      <c r="AG177">
        <v>0</v>
      </c>
      <c r="AH177">
        <v>1507</v>
      </c>
      <c r="AI177" t="e">
        <v>#NUM!</v>
      </c>
      <c r="AJ177">
        <v>64.23</v>
      </c>
      <c r="AK177" t="e">
        <v>#DIV/0!</v>
      </c>
      <c r="AL177" t="e">
        <v>#DIV/0!</v>
      </c>
      <c r="AM177" t="e">
        <v>#N/A</v>
      </c>
      <c r="AN177" t="s">
        <v>9877</v>
      </c>
    </row>
    <row r="178" spans="3:40" x14ac:dyDescent="0.2">
      <c r="C178" t="s">
        <v>1749</v>
      </c>
      <c r="D178" t="s">
        <v>50</v>
      </c>
      <c r="E178" t="s">
        <v>32</v>
      </c>
      <c r="F178" t="s">
        <v>35</v>
      </c>
      <c r="G178" s="26">
        <v>42744</v>
      </c>
      <c r="J178" t="s">
        <v>1750</v>
      </c>
      <c r="K178" t="s">
        <v>1751</v>
      </c>
      <c r="L178" t="s">
        <v>1752</v>
      </c>
      <c r="M178" t="s">
        <v>1753</v>
      </c>
      <c r="N178" t="s">
        <v>40</v>
      </c>
      <c r="O178">
        <v>3210.65</v>
      </c>
      <c r="P178" t="s">
        <v>41</v>
      </c>
      <c r="Q178">
        <v>3210.65</v>
      </c>
      <c r="R178">
        <v>71.83</v>
      </c>
      <c r="S178">
        <v>2300.5300000000002</v>
      </c>
      <c r="T178">
        <v>2300.54</v>
      </c>
      <c r="U178">
        <v>910.04</v>
      </c>
      <c r="V178" t="s">
        <v>35</v>
      </c>
      <c r="W178" t="s">
        <v>1754</v>
      </c>
      <c r="X178" t="s">
        <v>35</v>
      </c>
      <c r="Y178">
        <v>0</v>
      </c>
      <c r="Z178" t="s">
        <v>42</v>
      </c>
      <c r="AA178" t="s">
        <v>65</v>
      </c>
      <c r="AB178" t="s">
        <v>35</v>
      </c>
      <c r="AC178" t="s">
        <v>1755</v>
      </c>
      <c r="AD178" t="s">
        <v>35</v>
      </c>
      <c r="AE178" t="s">
        <v>86</v>
      </c>
      <c r="AF178">
        <v>910.04</v>
      </c>
      <c r="AG178">
        <v>0</v>
      </c>
      <c r="AH178">
        <v>1507</v>
      </c>
      <c r="AI178" t="e">
        <v>#NUM!</v>
      </c>
      <c r="AJ178">
        <v>71.83</v>
      </c>
      <c r="AK178" t="e">
        <v>#DIV/0!</v>
      </c>
      <c r="AL178" t="e">
        <v>#DIV/0!</v>
      </c>
      <c r="AM178" t="e">
        <v>#N/A</v>
      </c>
      <c r="AN178" t="s">
        <v>9877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164"/>
  <sheetViews>
    <sheetView rightToLeft="1" workbookViewId="0">
      <selection activeCell="H5" sqref="H5"/>
    </sheetView>
  </sheetViews>
  <sheetFormatPr defaultRowHeight="14.25" x14ac:dyDescent="0.2"/>
  <cols>
    <col min="1" max="1" width="17.625" bestFit="1" customWidth="1"/>
    <col min="2" max="2" width="12.625" bestFit="1" customWidth="1"/>
    <col min="3" max="3" width="6.75" bestFit="1" customWidth="1"/>
    <col min="4" max="4" width="4.25" bestFit="1" customWidth="1"/>
    <col min="5" max="5" width="6.75" bestFit="1" customWidth="1"/>
    <col min="6" max="6" width="6.875" bestFit="1" customWidth="1"/>
    <col min="7" max="7" width="4.75" bestFit="1" customWidth="1"/>
    <col min="8" max="8" width="8.125" bestFit="1" customWidth="1"/>
  </cols>
  <sheetData>
    <row r="3" spans="1:8" x14ac:dyDescent="0.2">
      <c r="A3" s="24" t="s">
        <v>8938</v>
      </c>
      <c r="B3" s="24" t="s">
        <v>10116</v>
      </c>
    </row>
    <row r="4" spans="1:8" x14ac:dyDescent="0.2">
      <c r="A4" s="24" t="s">
        <v>8940</v>
      </c>
      <c r="B4" t="s">
        <v>8941</v>
      </c>
      <c r="C4" t="s">
        <v>8942</v>
      </c>
      <c r="D4" t="s">
        <v>8943</v>
      </c>
      <c r="E4" t="s">
        <v>8944</v>
      </c>
      <c r="F4" t="s">
        <v>8958</v>
      </c>
      <c r="G4" t="s">
        <v>8945</v>
      </c>
      <c r="H4" t="s">
        <v>8946</v>
      </c>
    </row>
    <row r="5" spans="1:8" x14ac:dyDescent="0.2">
      <c r="A5" s="25" t="s">
        <v>9877</v>
      </c>
      <c r="B5" s="23"/>
      <c r="C5" s="23"/>
      <c r="D5" s="23"/>
      <c r="E5" s="23"/>
      <c r="F5" s="23">
        <v>177</v>
      </c>
      <c r="G5" s="23"/>
      <c r="H5" s="23">
        <v>177</v>
      </c>
    </row>
    <row r="6" spans="1:8" x14ac:dyDescent="0.2">
      <c r="A6" s="25" t="s">
        <v>9508</v>
      </c>
      <c r="B6" s="23"/>
      <c r="C6" s="23">
        <v>1</v>
      </c>
      <c r="D6" s="23"/>
      <c r="E6" s="23"/>
      <c r="F6" s="23">
        <v>76</v>
      </c>
      <c r="G6" s="23"/>
      <c r="H6" s="23">
        <v>77</v>
      </c>
    </row>
    <row r="7" spans="1:8" x14ac:dyDescent="0.2">
      <c r="A7" s="25" t="s">
        <v>9979</v>
      </c>
      <c r="B7" s="23"/>
      <c r="C7" s="23">
        <v>32</v>
      </c>
      <c r="D7" s="23">
        <v>10</v>
      </c>
      <c r="E7" s="23"/>
      <c r="F7" s="23">
        <v>1</v>
      </c>
      <c r="G7" s="23"/>
      <c r="H7" s="23">
        <v>43</v>
      </c>
    </row>
    <row r="8" spans="1:8" x14ac:dyDescent="0.2">
      <c r="A8" s="25" t="s">
        <v>9854</v>
      </c>
      <c r="B8" s="23"/>
      <c r="C8" s="23">
        <v>6</v>
      </c>
      <c r="D8" s="23">
        <v>36</v>
      </c>
      <c r="E8" s="23"/>
      <c r="F8" s="23">
        <v>1</v>
      </c>
      <c r="G8" s="23"/>
      <c r="H8" s="23">
        <v>43</v>
      </c>
    </row>
    <row r="9" spans="1:8" x14ac:dyDescent="0.2">
      <c r="A9" s="25" t="s">
        <v>9368</v>
      </c>
      <c r="B9" s="23"/>
      <c r="C9" s="23">
        <v>7</v>
      </c>
      <c r="D9" s="23">
        <v>29</v>
      </c>
      <c r="E9" s="23"/>
      <c r="F9" s="23">
        <v>4</v>
      </c>
      <c r="G9" s="23"/>
      <c r="H9" s="23">
        <v>40</v>
      </c>
    </row>
    <row r="10" spans="1:8" x14ac:dyDescent="0.2">
      <c r="A10" s="25" t="s">
        <v>9719</v>
      </c>
      <c r="B10" s="23">
        <v>14</v>
      </c>
      <c r="C10" s="23">
        <v>10</v>
      </c>
      <c r="D10" s="23">
        <v>13</v>
      </c>
      <c r="E10" s="23"/>
      <c r="F10" s="23">
        <v>1</v>
      </c>
      <c r="G10" s="23"/>
      <c r="H10" s="23">
        <v>38</v>
      </c>
    </row>
    <row r="11" spans="1:8" x14ac:dyDescent="0.2">
      <c r="A11" s="25" t="s">
        <v>9311</v>
      </c>
      <c r="B11" s="23"/>
      <c r="C11" s="23"/>
      <c r="D11" s="23"/>
      <c r="E11" s="23"/>
      <c r="F11" s="23">
        <v>38</v>
      </c>
      <c r="G11" s="23"/>
      <c r="H11" s="23">
        <v>38</v>
      </c>
    </row>
    <row r="12" spans="1:8" x14ac:dyDescent="0.2">
      <c r="A12" s="25" t="s">
        <v>9392</v>
      </c>
      <c r="B12" s="23"/>
      <c r="C12" s="23"/>
      <c r="D12" s="23">
        <v>1</v>
      </c>
      <c r="E12" s="23"/>
      <c r="F12" s="23">
        <v>37</v>
      </c>
      <c r="G12" s="23"/>
      <c r="H12" s="23">
        <v>38</v>
      </c>
    </row>
    <row r="13" spans="1:8" x14ac:dyDescent="0.2">
      <c r="A13" s="25" t="s">
        <v>9345</v>
      </c>
      <c r="B13" s="23">
        <v>3</v>
      </c>
      <c r="C13" s="23">
        <v>10</v>
      </c>
      <c r="D13" s="23">
        <v>20</v>
      </c>
      <c r="E13" s="23">
        <v>1</v>
      </c>
      <c r="F13" s="23">
        <v>2</v>
      </c>
      <c r="G13" s="23"/>
      <c r="H13" s="23">
        <v>36</v>
      </c>
    </row>
    <row r="14" spans="1:8" x14ac:dyDescent="0.2">
      <c r="A14" s="25" t="s">
        <v>9031</v>
      </c>
      <c r="B14" s="23">
        <v>6</v>
      </c>
      <c r="C14" s="23">
        <v>14</v>
      </c>
      <c r="D14" s="23">
        <v>8</v>
      </c>
      <c r="E14" s="23"/>
      <c r="F14" s="23">
        <v>2</v>
      </c>
      <c r="G14" s="23"/>
      <c r="H14" s="23">
        <v>30</v>
      </c>
    </row>
    <row r="15" spans="1:8" x14ac:dyDescent="0.2">
      <c r="A15" s="25" t="s">
        <v>9366</v>
      </c>
      <c r="B15" s="23">
        <v>1</v>
      </c>
      <c r="C15" s="23">
        <v>10</v>
      </c>
      <c r="D15" s="23">
        <v>16</v>
      </c>
      <c r="E15" s="23"/>
      <c r="F15" s="23">
        <v>1</v>
      </c>
      <c r="G15" s="23"/>
      <c r="H15" s="23">
        <v>28</v>
      </c>
    </row>
    <row r="16" spans="1:8" x14ac:dyDescent="0.2">
      <c r="A16" s="25" t="s">
        <v>9494</v>
      </c>
      <c r="B16" s="23"/>
      <c r="C16" s="23"/>
      <c r="D16" s="23"/>
      <c r="E16" s="23"/>
      <c r="F16" s="23">
        <v>27</v>
      </c>
      <c r="G16" s="23"/>
      <c r="H16" s="23">
        <v>27</v>
      </c>
    </row>
    <row r="17" spans="1:8" x14ac:dyDescent="0.2">
      <c r="A17" s="25" t="s">
        <v>9382</v>
      </c>
      <c r="B17" s="23"/>
      <c r="C17" s="23"/>
      <c r="D17" s="23"/>
      <c r="E17" s="23"/>
      <c r="F17" s="23">
        <v>26</v>
      </c>
      <c r="G17" s="23"/>
      <c r="H17" s="23">
        <v>26</v>
      </c>
    </row>
    <row r="18" spans="1:8" x14ac:dyDescent="0.2">
      <c r="A18" s="25" t="s">
        <v>9983</v>
      </c>
      <c r="B18" s="23">
        <v>2</v>
      </c>
      <c r="C18" s="23">
        <v>4</v>
      </c>
      <c r="D18" s="23">
        <v>17</v>
      </c>
      <c r="E18" s="23"/>
      <c r="F18" s="23">
        <v>2</v>
      </c>
      <c r="G18" s="23"/>
      <c r="H18" s="23">
        <v>25</v>
      </c>
    </row>
    <row r="19" spans="1:8" x14ac:dyDescent="0.2">
      <c r="A19" s="25" t="s">
        <v>9354</v>
      </c>
      <c r="B19" s="23"/>
      <c r="C19" s="23"/>
      <c r="D19" s="23"/>
      <c r="E19" s="23"/>
      <c r="F19" s="23">
        <v>21</v>
      </c>
      <c r="G19" s="23"/>
      <c r="H19" s="23">
        <v>21</v>
      </c>
    </row>
    <row r="20" spans="1:8" x14ac:dyDescent="0.2">
      <c r="A20" s="25" t="s">
        <v>9727</v>
      </c>
      <c r="B20" s="23"/>
      <c r="C20" s="23"/>
      <c r="D20" s="23"/>
      <c r="E20" s="23"/>
      <c r="F20" s="23">
        <v>20</v>
      </c>
      <c r="G20" s="23"/>
      <c r="H20" s="23">
        <v>20</v>
      </c>
    </row>
    <row r="21" spans="1:8" x14ac:dyDescent="0.2">
      <c r="A21" s="25" t="s">
        <v>9925</v>
      </c>
      <c r="B21" s="23"/>
      <c r="C21" s="23"/>
      <c r="D21" s="23"/>
      <c r="E21" s="23"/>
      <c r="F21" s="23">
        <v>19</v>
      </c>
      <c r="G21" s="23"/>
      <c r="H21" s="23">
        <v>19</v>
      </c>
    </row>
    <row r="22" spans="1:8" x14ac:dyDescent="0.2">
      <c r="A22" s="25" t="s">
        <v>9876</v>
      </c>
      <c r="B22" s="23"/>
      <c r="C22" s="23"/>
      <c r="D22" s="23"/>
      <c r="E22" s="23"/>
      <c r="F22" s="23">
        <v>18</v>
      </c>
      <c r="G22" s="23"/>
      <c r="H22" s="23">
        <v>18</v>
      </c>
    </row>
    <row r="23" spans="1:8" x14ac:dyDescent="0.2">
      <c r="A23" s="25" t="s">
        <v>9347</v>
      </c>
      <c r="B23" s="23">
        <v>2</v>
      </c>
      <c r="C23" s="23">
        <v>5</v>
      </c>
      <c r="D23" s="23">
        <v>4</v>
      </c>
      <c r="E23" s="23"/>
      <c r="F23" s="23">
        <v>4</v>
      </c>
      <c r="G23" s="23"/>
      <c r="H23" s="23">
        <v>15</v>
      </c>
    </row>
    <row r="24" spans="1:8" x14ac:dyDescent="0.2">
      <c r="A24" s="25" t="s">
        <v>9509</v>
      </c>
      <c r="B24" s="23"/>
      <c r="C24" s="23"/>
      <c r="D24" s="23">
        <v>1</v>
      </c>
      <c r="E24" s="23"/>
      <c r="F24" s="23">
        <v>14</v>
      </c>
      <c r="G24" s="23"/>
      <c r="H24" s="23">
        <v>15</v>
      </c>
    </row>
    <row r="25" spans="1:8" x14ac:dyDescent="0.2">
      <c r="A25" s="25" t="s">
        <v>9997</v>
      </c>
      <c r="B25" s="23"/>
      <c r="C25" s="23">
        <v>1</v>
      </c>
      <c r="D25" s="23"/>
      <c r="E25" s="23"/>
      <c r="F25" s="23">
        <v>13</v>
      </c>
      <c r="G25" s="23"/>
      <c r="H25" s="23">
        <v>14</v>
      </c>
    </row>
    <row r="26" spans="1:8" x14ac:dyDescent="0.2">
      <c r="A26" s="25" t="s">
        <v>9969</v>
      </c>
      <c r="B26" s="23"/>
      <c r="C26" s="23"/>
      <c r="D26" s="23"/>
      <c r="E26" s="23"/>
      <c r="F26" s="23">
        <v>14</v>
      </c>
      <c r="G26" s="23"/>
      <c r="H26" s="23">
        <v>14</v>
      </c>
    </row>
    <row r="27" spans="1:8" x14ac:dyDescent="0.2">
      <c r="A27" s="25" t="s">
        <v>9726</v>
      </c>
      <c r="B27" s="23"/>
      <c r="C27" s="23"/>
      <c r="D27" s="23"/>
      <c r="E27" s="23"/>
      <c r="F27" s="23">
        <v>14</v>
      </c>
      <c r="G27" s="23"/>
      <c r="H27" s="23">
        <v>14</v>
      </c>
    </row>
    <row r="28" spans="1:8" x14ac:dyDescent="0.2">
      <c r="A28" s="25" t="s">
        <v>9533</v>
      </c>
      <c r="B28" s="23"/>
      <c r="C28" s="23"/>
      <c r="D28" s="23"/>
      <c r="E28" s="23"/>
      <c r="F28" s="23">
        <v>14</v>
      </c>
      <c r="G28" s="23"/>
      <c r="H28" s="23">
        <v>14</v>
      </c>
    </row>
    <row r="29" spans="1:8" x14ac:dyDescent="0.2">
      <c r="A29" s="25" t="s">
        <v>9315</v>
      </c>
      <c r="B29" s="23"/>
      <c r="C29" s="23"/>
      <c r="D29" s="23"/>
      <c r="E29" s="23"/>
      <c r="F29" s="23">
        <v>14</v>
      </c>
      <c r="G29" s="23"/>
      <c r="H29" s="23">
        <v>14</v>
      </c>
    </row>
    <row r="30" spans="1:8" x14ac:dyDescent="0.2">
      <c r="A30" s="25" t="s">
        <v>9526</v>
      </c>
      <c r="B30" s="23"/>
      <c r="C30" s="23"/>
      <c r="D30" s="23"/>
      <c r="E30" s="23"/>
      <c r="F30" s="23">
        <v>13</v>
      </c>
      <c r="G30" s="23"/>
      <c r="H30" s="23">
        <v>13</v>
      </c>
    </row>
    <row r="31" spans="1:8" x14ac:dyDescent="0.2">
      <c r="A31" s="25"/>
      <c r="B31" s="23"/>
      <c r="C31" s="23">
        <v>1</v>
      </c>
      <c r="D31" s="23"/>
      <c r="E31" s="23"/>
      <c r="F31" s="23">
        <v>10</v>
      </c>
      <c r="G31" s="23"/>
      <c r="H31" s="23">
        <v>11</v>
      </c>
    </row>
    <row r="32" spans="1:8" x14ac:dyDescent="0.2">
      <c r="A32" s="25" t="s">
        <v>9926</v>
      </c>
      <c r="B32" s="23"/>
      <c r="C32" s="23"/>
      <c r="D32" s="23"/>
      <c r="E32" s="23"/>
      <c r="F32" s="23">
        <v>10</v>
      </c>
      <c r="G32" s="23"/>
      <c r="H32" s="23">
        <v>10</v>
      </c>
    </row>
    <row r="33" spans="1:8" x14ac:dyDescent="0.2">
      <c r="A33" s="25" t="s">
        <v>10057</v>
      </c>
      <c r="B33" s="23"/>
      <c r="C33" s="23"/>
      <c r="D33" s="23"/>
      <c r="E33" s="23"/>
      <c r="F33" s="23">
        <v>10</v>
      </c>
      <c r="G33" s="23"/>
      <c r="H33" s="23">
        <v>10</v>
      </c>
    </row>
    <row r="34" spans="1:8" x14ac:dyDescent="0.2">
      <c r="A34" s="25" t="s">
        <v>9078</v>
      </c>
      <c r="B34" s="23"/>
      <c r="C34" s="23">
        <v>1</v>
      </c>
      <c r="D34" s="23"/>
      <c r="E34" s="23"/>
      <c r="F34" s="23">
        <v>9</v>
      </c>
      <c r="G34" s="23"/>
      <c r="H34" s="23">
        <v>10</v>
      </c>
    </row>
    <row r="35" spans="1:8" x14ac:dyDescent="0.2">
      <c r="A35" s="25" t="s">
        <v>9364</v>
      </c>
      <c r="B35" s="23"/>
      <c r="C35" s="23">
        <v>2</v>
      </c>
      <c r="D35" s="23">
        <v>2</v>
      </c>
      <c r="E35" s="23"/>
      <c r="F35" s="23">
        <v>5</v>
      </c>
      <c r="G35" s="23"/>
      <c r="H35" s="23">
        <v>9</v>
      </c>
    </row>
    <row r="36" spans="1:8" x14ac:dyDescent="0.2">
      <c r="A36" s="25" t="s">
        <v>9985</v>
      </c>
      <c r="B36" s="23">
        <v>1</v>
      </c>
      <c r="C36" s="23">
        <v>3</v>
      </c>
      <c r="D36" s="23">
        <v>3</v>
      </c>
      <c r="E36" s="23"/>
      <c r="F36" s="23">
        <v>1</v>
      </c>
      <c r="G36" s="23"/>
      <c r="H36" s="23">
        <v>8</v>
      </c>
    </row>
    <row r="37" spans="1:8" x14ac:dyDescent="0.2">
      <c r="A37" s="25" t="s">
        <v>9599</v>
      </c>
      <c r="B37" s="23"/>
      <c r="C37" s="23"/>
      <c r="D37" s="23"/>
      <c r="E37" s="23"/>
      <c r="F37" s="23">
        <v>8</v>
      </c>
      <c r="G37" s="23"/>
      <c r="H37" s="23">
        <v>8</v>
      </c>
    </row>
    <row r="38" spans="1:8" x14ac:dyDescent="0.2">
      <c r="A38" s="25" t="s">
        <v>9769</v>
      </c>
      <c r="B38" s="23"/>
      <c r="C38" s="23">
        <v>2</v>
      </c>
      <c r="D38" s="23">
        <v>6</v>
      </c>
      <c r="E38" s="23"/>
      <c r="F38" s="23"/>
      <c r="G38" s="23"/>
      <c r="H38" s="23">
        <v>8</v>
      </c>
    </row>
    <row r="39" spans="1:8" x14ac:dyDescent="0.2">
      <c r="A39" s="25" t="s">
        <v>9632</v>
      </c>
      <c r="B39" s="23"/>
      <c r="C39" s="23">
        <v>7</v>
      </c>
      <c r="D39" s="23">
        <v>1</v>
      </c>
      <c r="E39" s="23"/>
      <c r="F39" s="23"/>
      <c r="G39" s="23"/>
      <c r="H39" s="23">
        <v>8</v>
      </c>
    </row>
    <row r="40" spans="1:8" x14ac:dyDescent="0.2">
      <c r="A40" s="25" t="s">
        <v>9450</v>
      </c>
      <c r="B40" s="23">
        <v>1</v>
      </c>
      <c r="C40" s="23">
        <v>1</v>
      </c>
      <c r="D40" s="23">
        <v>4</v>
      </c>
      <c r="E40" s="23"/>
      <c r="F40" s="23">
        <v>2</v>
      </c>
      <c r="G40" s="23"/>
      <c r="H40" s="23">
        <v>8</v>
      </c>
    </row>
    <row r="41" spans="1:8" x14ac:dyDescent="0.2">
      <c r="A41" s="25" t="s">
        <v>9374</v>
      </c>
      <c r="B41" s="23"/>
      <c r="C41" s="23">
        <v>1</v>
      </c>
      <c r="D41" s="23"/>
      <c r="E41" s="23"/>
      <c r="F41" s="23">
        <v>7</v>
      </c>
      <c r="G41" s="23"/>
      <c r="H41" s="23">
        <v>8</v>
      </c>
    </row>
    <row r="42" spans="1:8" x14ac:dyDescent="0.2">
      <c r="A42" s="25" t="s">
        <v>9390</v>
      </c>
      <c r="B42" s="23"/>
      <c r="C42" s="23"/>
      <c r="D42" s="23"/>
      <c r="E42" s="23"/>
      <c r="F42" s="23">
        <v>8</v>
      </c>
      <c r="G42" s="23"/>
      <c r="H42" s="23">
        <v>8</v>
      </c>
    </row>
    <row r="43" spans="1:8" x14ac:dyDescent="0.2">
      <c r="A43" s="25" t="s">
        <v>9984</v>
      </c>
      <c r="B43" s="23">
        <v>3</v>
      </c>
      <c r="C43" s="23"/>
      <c r="D43" s="23"/>
      <c r="E43" s="23"/>
      <c r="F43" s="23">
        <v>4</v>
      </c>
      <c r="G43" s="23"/>
      <c r="H43" s="23">
        <v>7</v>
      </c>
    </row>
    <row r="44" spans="1:8" x14ac:dyDescent="0.2">
      <c r="A44" s="25" t="s">
        <v>9658</v>
      </c>
      <c r="B44" s="23"/>
      <c r="C44" s="23"/>
      <c r="D44" s="23">
        <v>4</v>
      </c>
      <c r="E44" s="23"/>
      <c r="F44" s="23">
        <v>3</v>
      </c>
      <c r="G44" s="23"/>
      <c r="H44" s="23">
        <v>7</v>
      </c>
    </row>
    <row r="45" spans="1:8" x14ac:dyDescent="0.2">
      <c r="A45" s="25" t="s">
        <v>9365</v>
      </c>
      <c r="B45" s="23">
        <v>3</v>
      </c>
      <c r="C45" s="23">
        <v>1</v>
      </c>
      <c r="D45" s="23">
        <v>1</v>
      </c>
      <c r="E45" s="23"/>
      <c r="F45" s="23">
        <v>2</v>
      </c>
      <c r="G45" s="23"/>
      <c r="H45" s="23">
        <v>7</v>
      </c>
    </row>
    <row r="46" spans="1:8" x14ac:dyDescent="0.2">
      <c r="A46" s="25" t="s">
        <v>9426</v>
      </c>
      <c r="B46" s="23"/>
      <c r="C46" s="23"/>
      <c r="D46" s="23"/>
      <c r="E46" s="23"/>
      <c r="F46" s="23">
        <v>7</v>
      </c>
      <c r="G46" s="23"/>
      <c r="H46" s="23">
        <v>7</v>
      </c>
    </row>
    <row r="47" spans="1:8" x14ac:dyDescent="0.2">
      <c r="A47" s="25" t="s">
        <v>9502</v>
      </c>
      <c r="B47" s="23"/>
      <c r="C47" s="23"/>
      <c r="D47" s="23"/>
      <c r="E47" s="23"/>
      <c r="F47" s="23">
        <v>7</v>
      </c>
      <c r="G47" s="23"/>
      <c r="H47" s="23">
        <v>7</v>
      </c>
    </row>
    <row r="48" spans="1:8" x14ac:dyDescent="0.2">
      <c r="A48" s="25" t="s">
        <v>9273</v>
      </c>
      <c r="B48" s="23"/>
      <c r="C48" s="23">
        <v>4</v>
      </c>
      <c r="D48" s="23"/>
      <c r="E48" s="23"/>
      <c r="F48" s="23">
        <v>3</v>
      </c>
      <c r="G48" s="23"/>
      <c r="H48" s="23">
        <v>7</v>
      </c>
    </row>
    <row r="49" spans="1:8" x14ac:dyDescent="0.2">
      <c r="A49" s="25" t="s">
        <v>9276</v>
      </c>
      <c r="B49" s="23"/>
      <c r="C49" s="23"/>
      <c r="D49" s="23"/>
      <c r="E49" s="23"/>
      <c r="F49" s="23">
        <v>7</v>
      </c>
      <c r="G49" s="23"/>
      <c r="H49" s="23">
        <v>7</v>
      </c>
    </row>
    <row r="50" spans="1:8" x14ac:dyDescent="0.2">
      <c r="A50" s="25" t="s">
        <v>9195</v>
      </c>
      <c r="B50" s="23"/>
      <c r="C50" s="23"/>
      <c r="D50" s="23"/>
      <c r="E50" s="23"/>
      <c r="F50" s="23">
        <v>7</v>
      </c>
      <c r="G50" s="23"/>
      <c r="H50" s="23">
        <v>7</v>
      </c>
    </row>
    <row r="51" spans="1:8" x14ac:dyDescent="0.2">
      <c r="A51" s="25" t="s">
        <v>9113</v>
      </c>
      <c r="B51" s="23"/>
      <c r="C51" s="23"/>
      <c r="D51" s="23"/>
      <c r="E51" s="23"/>
      <c r="F51" s="23">
        <v>7</v>
      </c>
      <c r="G51" s="23"/>
      <c r="H51" s="23">
        <v>7</v>
      </c>
    </row>
    <row r="52" spans="1:8" x14ac:dyDescent="0.2">
      <c r="A52" s="25" t="s">
        <v>9239</v>
      </c>
      <c r="B52" s="23"/>
      <c r="C52" s="23"/>
      <c r="D52" s="23"/>
      <c r="E52" s="23"/>
      <c r="F52" s="23">
        <v>7</v>
      </c>
      <c r="G52" s="23"/>
      <c r="H52" s="23">
        <v>7</v>
      </c>
    </row>
    <row r="53" spans="1:8" x14ac:dyDescent="0.2">
      <c r="A53" s="25" t="s">
        <v>9226</v>
      </c>
      <c r="B53" s="23"/>
      <c r="C53" s="23"/>
      <c r="D53" s="23">
        <v>7</v>
      </c>
      <c r="E53" s="23"/>
      <c r="F53" s="23"/>
      <c r="G53" s="23"/>
      <c r="H53" s="23">
        <v>7</v>
      </c>
    </row>
    <row r="54" spans="1:8" x14ac:dyDescent="0.2">
      <c r="A54" s="25" t="s">
        <v>10027</v>
      </c>
      <c r="B54" s="23"/>
      <c r="C54" s="23"/>
      <c r="D54" s="23">
        <v>6</v>
      </c>
      <c r="E54" s="23"/>
      <c r="F54" s="23"/>
      <c r="G54" s="23"/>
      <c r="H54" s="23">
        <v>6</v>
      </c>
    </row>
    <row r="55" spans="1:8" x14ac:dyDescent="0.2">
      <c r="A55" s="25" t="s">
        <v>10008</v>
      </c>
      <c r="B55" s="23"/>
      <c r="C55" s="23">
        <v>2</v>
      </c>
      <c r="D55" s="23">
        <v>1</v>
      </c>
      <c r="E55" s="23"/>
      <c r="F55" s="23">
        <v>3</v>
      </c>
      <c r="G55" s="23"/>
      <c r="H55" s="23">
        <v>6</v>
      </c>
    </row>
    <row r="56" spans="1:8" x14ac:dyDescent="0.2">
      <c r="A56" s="25" t="s">
        <v>9884</v>
      </c>
      <c r="B56" s="23"/>
      <c r="C56" s="23"/>
      <c r="D56" s="23"/>
      <c r="E56" s="23"/>
      <c r="F56" s="23">
        <v>6</v>
      </c>
      <c r="G56" s="23"/>
      <c r="H56" s="23">
        <v>6</v>
      </c>
    </row>
    <row r="57" spans="1:8" x14ac:dyDescent="0.2">
      <c r="A57" s="25" t="s">
        <v>10081</v>
      </c>
      <c r="B57" s="23"/>
      <c r="C57" s="23"/>
      <c r="D57" s="23"/>
      <c r="E57" s="23"/>
      <c r="F57" s="23">
        <v>6</v>
      </c>
      <c r="G57" s="23"/>
      <c r="H57" s="23">
        <v>6</v>
      </c>
    </row>
    <row r="58" spans="1:8" x14ac:dyDescent="0.2">
      <c r="A58" s="25" t="s">
        <v>9749</v>
      </c>
      <c r="B58" s="23"/>
      <c r="C58" s="23"/>
      <c r="D58" s="23"/>
      <c r="E58" s="23"/>
      <c r="F58" s="23">
        <v>6</v>
      </c>
      <c r="G58" s="23"/>
      <c r="H58" s="23">
        <v>6</v>
      </c>
    </row>
    <row r="59" spans="1:8" x14ac:dyDescent="0.2">
      <c r="A59" s="25" t="s">
        <v>9596</v>
      </c>
      <c r="B59" s="23"/>
      <c r="C59" s="23"/>
      <c r="D59" s="23"/>
      <c r="E59" s="23"/>
      <c r="F59" s="23">
        <v>6</v>
      </c>
      <c r="G59" s="23"/>
      <c r="H59" s="23">
        <v>6</v>
      </c>
    </row>
    <row r="60" spans="1:8" x14ac:dyDescent="0.2">
      <c r="A60" s="25" t="s">
        <v>9641</v>
      </c>
      <c r="B60" s="23"/>
      <c r="C60" s="23"/>
      <c r="D60" s="23">
        <v>6</v>
      </c>
      <c r="E60" s="23"/>
      <c r="F60" s="23"/>
      <c r="G60" s="23"/>
      <c r="H60" s="23">
        <v>6</v>
      </c>
    </row>
    <row r="61" spans="1:8" x14ac:dyDescent="0.2">
      <c r="A61" s="25" t="s">
        <v>9267</v>
      </c>
      <c r="B61" s="23"/>
      <c r="C61" s="23"/>
      <c r="D61" s="23"/>
      <c r="E61" s="23"/>
      <c r="F61" s="23">
        <v>6</v>
      </c>
      <c r="G61" s="23"/>
      <c r="H61" s="23">
        <v>6</v>
      </c>
    </row>
    <row r="62" spans="1:8" x14ac:dyDescent="0.2">
      <c r="A62" s="25" t="s">
        <v>9419</v>
      </c>
      <c r="B62" s="23"/>
      <c r="C62" s="23">
        <v>1</v>
      </c>
      <c r="D62" s="23">
        <v>5</v>
      </c>
      <c r="E62" s="23"/>
      <c r="F62" s="23"/>
      <c r="G62" s="23"/>
      <c r="H62" s="23">
        <v>6</v>
      </c>
    </row>
    <row r="63" spans="1:8" x14ac:dyDescent="0.2">
      <c r="A63" s="25" t="s">
        <v>9413</v>
      </c>
      <c r="B63" s="23"/>
      <c r="C63" s="23">
        <v>1</v>
      </c>
      <c r="D63" s="23">
        <v>5</v>
      </c>
      <c r="E63" s="23"/>
      <c r="F63" s="23"/>
      <c r="G63" s="23"/>
      <c r="H63" s="23">
        <v>6</v>
      </c>
    </row>
    <row r="64" spans="1:8" x14ac:dyDescent="0.2">
      <c r="A64" s="25" t="s">
        <v>9421</v>
      </c>
      <c r="B64" s="23"/>
      <c r="C64" s="23">
        <v>2</v>
      </c>
      <c r="D64" s="23">
        <v>4</v>
      </c>
      <c r="E64" s="23"/>
      <c r="F64" s="23"/>
      <c r="G64" s="23"/>
      <c r="H64" s="23">
        <v>6</v>
      </c>
    </row>
    <row r="65" spans="1:8" x14ac:dyDescent="0.2">
      <c r="A65" s="25" t="s">
        <v>9278</v>
      </c>
      <c r="B65" s="23"/>
      <c r="C65" s="23">
        <v>3</v>
      </c>
      <c r="D65" s="23">
        <v>1</v>
      </c>
      <c r="E65" s="23"/>
      <c r="F65" s="23">
        <v>2</v>
      </c>
      <c r="G65" s="23"/>
      <c r="H65" s="23">
        <v>6</v>
      </c>
    </row>
    <row r="66" spans="1:8" x14ac:dyDescent="0.2">
      <c r="A66" s="25" t="s">
        <v>9293</v>
      </c>
      <c r="B66" s="23"/>
      <c r="C66" s="23"/>
      <c r="D66" s="23"/>
      <c r="E66" s="23"/>
      <c r="F66" s="23">
        <v>6</v>
      </c>
      <c r="G66" s="23"/>
      <c r="H66" s="23">
        <v>6</v>
      </c>
    </row>
    <row r="67" spans="1:8" x14ac:dyDescent="0.2">
      <c r="A67" s="25" t="s">
        <v>9383</v>
      </c>
      <c r="B67" s="23"/>
      <c r="C67" s="23"/>
      <c r="D67" s="23"/>
      <c r="E67" s="23"/>
      <c r="F67" s="23">
        <v>6</v>
      </c>
      <c r="G67" s="23"/>
      <c r="H67" s="23">
        <v>6</v>
      </c>
    </row>
    <row r="68" spans="1:8" x14ac:dyDescent="0.2">
      <c r="A68" s="25" t="s">
        <v>9155</v>
      </c>
      <c r="B68" s="23"/>
      <c r="C68" s="23">
        <v>4</v>
      </c>
      <c r="D68" s="23">
        <v>2</v>
      </c>
      <c r="E68" s="23"/>
      <c r="F68" s="23"/>
      <c r="G68" s="23"/>
      <c r="H68" s="23">
        <v>6</v>
      </c>
    </row>
    <row r="69" spans="1:8" x14ac:dyDescent="0.2">
      <c r="A69" s="25" t="s">
        <v>9082</v>
      </c>
      <c r="B69" s="23"/>
      <c r="C69" s="23"/>
      <c r="D69" s="23"/>
      <c r="E69" s="23"/>
      <c r="F69" s="23">
        <v>6</v>
      </c>
      <c r="G69" s="23"/>
      <c r="H69" s="23">
        <v>6</v>
      </c>
    </row>
    <row r="70" spans="1:8" x14ac:dyDescent="0.2">
      <c r="A70" s="25" t="s">
        <v>9055</v>
      </c>
      <c r="B70" s="23"/>
      <c r="C70" s="23">
        <v>2</v>
      </c>
      <c r="D70" s="23">
        <v>4</v>
      </c>
      <c r="E70" s="23"/>
      <c r="F70" s="23"/>
      <c r="G70" s="23"/>
      <c r="H70" s="23">
        <v>6</v>
      </c>
    </row>
    <row r="71" spans="1:8" x14ac:dyDescent="0.2">
      <c r="A71" s="25" t="s">
        <v>8975</v>
      </c>
      <c r="B71" s="23"/>
      <c r="C71" s="23">
        <v>1</v>
      </c>
      <c r="D71" s="23">
        <v>5</v>
      </c>
      <c r="E71" s="23"/>
      <c r="F71" s="23"/>
      <c r="G71" s="23"/>
      <c r="H71" s="23">
        <v>6</v>
      </c>
    </row>
    <row r="72" spans="1:8" x14ac:dyDescent="0.2">
      <c r="A72" s="25" t="s">
        <v>9858</v>
      </c>
      <c r="B72" s="23"/>
      <c r="C72" s="23"/>
      <c r="D72" s="23"/>
      <c r="E72" s="23"/>
      <c r="F72" s="23">
        <v>5</v>
      </c>
      <c r="G72" s="23"/>
      <c r="H72" s="23">
        <v>5</v>
      </c>
    </row>
    <row r="73" spans="1:8" x14ac:dyDescent="0.2">
      <c r="A73" s="25" t="s">
        <v>9578</v>
      </c>
      <c r="B73" s="23"/>
      <c r="C73" s="23"/>
      <c r="D73" s="23"/>
      <c r="E73" s="23"/>
      <c r="F73" s="23">
        <v>5</v>
      </c>
      <c r="G73" s="23"/>
      <c r="H73" s="23">
        <v>5</v>
      </c>
    </row>
    <row r="74" spans="1:8" x14ac:dyDescent="0.2">
      <c r="A74" s="25" t="s">
        <v>9569</v>
      </c>
      <c r="B74" s="23"/>
      <c r="C74" s="23"/>
      <c r="D74" s="23"/>
      <c r="E74" s="23"/>
      <c r="F74" s="23">
        <v>5</v>
      </c>
      <c r="G74" s="23"/>
      <c r="H74" s="23">
        <v>5</v>
      </c>
    </row>
    <row r="75" spans="1:8" x14ac:dyDescent="0.2">
      <c r="A75" s="25" t="s">
        <v>9647</v>
      </c>
      <c r="B75" s="23"/>
      <c r="C75" s="23"/>
      <c r="D75" s="23">
        <v>3</v>
      </c>
      <c r="E75" s="23"/>
      <c r="F75" s="23">
        <v>2</v>
      </c>
      <c r="G75" s="23"/>
      <c r="H75" s="23">
        <v>5</v>
      </c>
    </row>
    <row r="76" spans="1:8" x14ac:dyDescent="0.2">
      <c r="A76" s="25" t="s">
        <v>9675</v>
      </c>
      <c r="B76" s="23"/>
      <c r="C76" s="23"/>
      <c r="D76" s="23"/>
      <c r="E76" s="23"/>
      <c r="F76" s="23">
        <v>5</v>
      </c>
      <c r="G76" s="23"/>
      <c r="H76" s="23">
        <v>5</v>
      </c>
    </row>
    <row r="77" spans="1:8" x14ac:dyDescent="0.2">
      <c r="A77" s="25" t="s">
        <v>9448</v>
      </c>
      <c r="B77" s="23"/>
      <c r="C77" s="23">
        <v>3</v>
      </c>
      <c r="D77" s="23">
        <v>1</v>
      </c>
      <c r="E77" s="23"/>
      <c r="F77" s="23">
        <v>1</v>
      </c>
      <c r="G77" s="23"/>
      <c r="H77" s="23">
        <v>5</v>
      </c>
    </row>
    <row r="78" spans="1:8" x14ac:dyDescent="0.2">
      <c r="A78" s="25" t="s">
        <v>9492</v>
      </c>
      <c r="B78" s="23"/>
      <c r="C78" s="23"/>
      <c r="D78" s="23"/>
      <c r="E78" s="23"/>
      <c r="F78" s="23">
        <v>5</v>
      </c>
      <c r="G78" s="23"/>
      <c r="H78" s="23">
        <v>5</v>
      </c>
    </row>
    <row r="79" spans="1:8" x14ac:dyDescent="0.2">
      <c r="A79" s="25" t="s">
        <v>9449</v>
      </c>
      <c r="B79" s="23">
        <v>1</v>
      </c>
      <c r="C79" s="23">
        <v>2</v>
      </c>
      <c r="D79" s="23">
        <v>2</v>
      </c>
      <c r="E79" s="23"/>
      <c r="F79" s="23"/>
      <c r="G79" s="23"/>
      <c r="H79" s="23">
        <v>5</v>
      </c>
    </row>
    <row r="80" spans="1:8" x14ac:dyDescent="0.2">
      <c r="A80" s="25" t="s">
        <v>9346</v>
      </c>
      <c r="B80" s="23"/>
      <c r="C80" s="23"/>
      <c r="D80" s="23">
        <v>5</v>
      </c>
      <c r="E80" s="23"/>
      <c r="F80" s="23"/>
      <c r="G80" s="23"/>
      <c r="H80" s="23">
        <v>5</v>
      </c>
    </row>
    <row r="81" spans="1:8" x14ac:dyDescent="0.2">
      <c r="A81" s="25" t="s">
        <v>9464</v>
      </c>
      <c r="B81" s="23"/>
      <c r="C81" s="23"/>
      <c r="D81" s="23"/>
      <c r="E81" s="23"/>
      <c r="F81" s="23">
        <v>5</v>
      </c>
      <c r="G81" s="23"/>
      <c r="H81" s="23">
        <v>5</v>
      </c>
    </row>
    <row r="82" spans="1:8" x14ac:dyDescent="0.2">
      <c r="A82" s="25" t="s">
        <v>9527</v>
      </c>
      <c r="B82" s="23"/>
      <c r="C82" s="23"/>
      <c r="D82" s="23"/>
      <c r="E82" s="23"/>
      <c r="F82" s="23">
        <v>5</v>
      </c>
      <c r="G82" s="23"/>
      <c r="H82" s="23">
        <v>5</v>
      </c>
    </row>
    <row r="83" spans="1:8" x14ac:dyDescent="0.2">
      <c r="A83" s="25" t="s">
        <v>9035</v>
      </c>
      <c r="B83" s="23"/>
      <c r="C83" s="23">
        <v>3</v>
      </c>
      <c r="D83" s="23">
        <v>2</v>
      </c>
      <c r="E83" s="23"/>
      <c r="F83" s="23"/>
      <c r="G83" s="23"/>
      <c r="H83" s="23">
        <v>5</v>
      </c>
    </row>
    <row r="84" spans="1:8" x14ac:dyDescent="0.2">
      <c r="A84" s="25" t="s">
        <v>9081</v>
      </c>
      <c r="B84" s="23"/>
      <c r="C84" s="23"/>
      <c r="D84" s="23"/>
      <c r="E84" s="23"/>
      <c r="F84" s="23">
        <v>5</v>
      </c>
      <c r="G84" s="23"/>
      <c r="H84" s="23">
        <v>5</v>
      </c>
    </row>
    <row r="85" spans="1:8" x14ac:dyDescent="0.2">
      <c r="A85" s="25" t="s">
        <v>9937</v>
      </c>
      <c r="B85" s="23"/>
      <c r="C85" s="23">
        <v>1</v>
      </c>
      <c r="D85" s="23">
        <v>3</v>
      </c>
      <c r="E85" s="23"/>
      <c r="F85" s="23"/>
      <c r="G85" s="23"/>
      <c r="H85" s="23">
        <v>4</v>
      </c>
    </row>
    <row r="86" spans="1:8" x14ac:dyDescent="0.2">
      <c r="A86" s="25" t="s">
        <v>10006</v>
      </c>
      <c r="B86" s="23"/>
      <c r="C86" s="23"/>
      <c r="D86" s="23"/>
      <c r="E86" s="23"/>
      <c r="F86" s="23">
        <v>4</v>
      </c>
      <c r="G86" s="23"/>
      <c r="H86" s="23">
        <v>4</v>
      </c>
    </row>
    <row r="87" spans="1:8" x14ac:dyDescent="0.2">
      <c r="A87" s="25" t="s">
        <v>9976</v>
      </c>
      <c r="B87" s="23"/>
      <c r="C87" s="23"/>
      <c r="D87" s="23">
        <v>4</v>
      </c>
      <c r="E87" s="23"/>
      <c r="F87" s="23"/>
      <c r="G87" s="23"/>
      <c r="H87" s="23">
        <v>4</v>
      </c>
    </row>
    <row r="88" spans="1:8" x14ac:dyDescent="0.2">
      <c r="A88" s="25" t="s">
        <v>9541</v>
      </c>
      <c r="B88" s="23"/>
      <c r="C88" s="23"/>
      <c r="D88" s="23"/>
      <c r="E88" s="23"/>
      <c r="F88" s="23">
        <v>4</v>
      </c>
      <c r="G88" s="23"/>
      <c r="H88" s="23">
        <v>4</v>
      </c>
    </row>
    <row r="89" spans="1:8" x14ac:dyDescent="0.2">
      <c r="A89" s="25" t="s">
        <v>9733</v>
      </c>
      <c r="B89" s="23"/>
      <c r="C89" s="23"/>
      <c r="D89" s="23"/>
      <c r="E89" s="23"/>
      <c r="F89" s="23">
        <v>4</v>
      </c>
      <c r="G89" s="23"/>
      <c r="H89" s="23">
        <v>4</v>
      </c>
    </row>
    <row r="90" spans="1:8" x14ac:dyDescent="0.2">
      <c r="A90" s="25" t="s">
        <v>9730</v>
      </c>
      <c r="B90" s="23"/>
      <c r="C90" s="23"/>
      <c r="D90" s="23"/>
      <c r="E90" s="23"/>
      <c r="F90" s="23">
        <v>4</v>
      </c>
      <c r="G90" s="23"/>
      <c r="H90" s="23">
        <v>4</v>
      </c>
    </row>
    <row r="91" spans="1:8" x14ac:dyDescent="0.2">
      <c r="A91" s="25" t="s">
        <v>9808</v>
      </c>
      <c r="B91" s="23"/>
      <c r="C91" s="23">
        <v>1</v>
      </c>
      <c r="D91" s="23">
        <v>2</v>
      </c>
      <c r="E91" s="23"/>
      <c r="F91" s="23">
        <v>1</v>
      </c>
      <c r="G91" s="23"/>
      <c r="H91" s="23">
        <v>4</v>
      </c>
    </row>
    <row r="92" spans="1:8" x14ac:dyDescent="0.2">
      <c r="A92" s="25" t="s">
        <v>9601</v>
      </c>
      <c r="B92" s="23"/>
      <c r="C92" s="23"/>
      <c r="D92" s="23"/>
      <c r="E92" s="23"/>
      <c r="F92" s="23">
        <v>4</v>
      </c>
      <c r="G92" s="23"/>
      <c r="H92" s="23">
        <v>4</v>
      </c>
    </row>
    <row r="93" spans="1:8" x14ac:dyDescent="0.2">
      <c r="A93" s="25" t="s">
        <v>9651</v>
      </c>
      <c r="B93" s="23">
        <v>2</v>
      </c>
      <c r="C93" s="23">
        <v>1</v>
      </c>
      <c r="D93" s="23">
        <v>1</v>
      </c>
      <c r="E93" s="23"/>
      <c r="F93" s="23"/>
      <c r="G93" s="23"/>
      <c r="H93" s="23">
        <v>4</v>
      </c>
    </row>
    <row r="94" spans="1:8" x14ac:dyDescent="0.2">
      <c r="A94" s="25" t="s">
        <v>9575</v>
      </c>
      <c r="B94" s="23"/>
      <c r="C94" s="23"/>
      <c r="D94" s="23">
        <v>1</v>
      </c>
      <c r="E94" s="23"/>
      <c r="F94" s="23">
        <v>3</v>
      </c>
      <c r="G94" s="23"/>
      <c r="H94" s="23">
        <v>4</v>
      </c>
    </row>
    <row r="95" spans="1:8" x14ac:dyDescent="0.2">
      <c r="A95" s="25" t="s">
        <v>9451</v>
      </c>
      <c r="B95" s="23"/>
      <c r="C95" s="23"/>
      <c r="D95" s="23"/>
      <c r="E95" s="23"/>
      <c r="F95" s="23">
        <v>4</v>
      </c>
      <c r="G95" s="23"/>
      <c r="H95" s="23">
        <v>4</v>
      </c>
    </row>
    <row r="96" spans="1:8" x14ac:dyDescent="0.2">
      <c r="A96" s="25" t="s">
        <v>9469</v>
      </c>
      <c r="B96" s="23">
        <v>1</v>
      </c>
      <c r="C96" s="23"/>
      <c r="D96" s="23">
        <v>1</v>
      </c>
      <c r="E96" s="23"/>
      <c r="F96" s="23">
        <v>2</v>
      </c>
      <c r="G96" s="23"/>
      <c r="H96" s="23">
        <v>4</v>
      </c>
    </row>
    <row r="97" spans="1:8" x14ac:dyDescent="0.2">
      <c r="A97" s="25" t="s">
        <v>9291</v>
      </c>
      <c r="B97" s="23"/>
      <c r="C97" s="23"/>
      <c r="D97" s="23"/>
      <c r="E97" s="23"/>
      <c r="F97" s="23">
        <v>4</v>
      </c>
      <c r="G97" s="23"/>
      <c r="H97" s="23">
        <v>4</v>
      </c>
    </row>
    <row r="98" spans="1:8" x14ac:dyDescent="0.2">
      <c r="A98" s="25" t="s">
        <v>9529</v>
      </c>
      <c r="B98" s="23"/>
      <c r="C98" s="23"/>
      <c r="D98" s="23"/>
      <c r="E98" s="23"/>
      <c r="F98" s="23">
        <v>4</v>
      </c>
      <c r="G98" s="23"/>
      <c r="H98" s="23">
        <v>4</v>
      </c>
    </row>
    <row r="99" spans="1:8" x14ac:dyDescent="0.2">
      <c r="A99" s="25" t="s">
        <v>9213</v>
      </c>
      <c r="B99" s="23"/>
      <c r="C99" s="23"/>
      <c r="D99" s="23">
        <v>4</v>
      </c>
      <c r="E99" s="23"/>
      <c r="F99" s="23"/>
      <c r="G99" s="23"/>
      <c r="H99" s="23">
        <v>4</v>
      </c>
    </row>
    <row r="100" spans="1:8" x14ac:dyDescent="0.2">
      <c r="A100" s="25" t="s">
        <v>9181</v>
      </c>
      <c r="B100" s="23"/>
      <c r="C100" s="23"/>
      <c r="D100" s="23"/>
      <c r="E100" s="23"/>
      <c r="F100" s="23">
        <v>4</v>
      </c>
      <c r="G100" s="23"/>
      <c r="H100" s="23">
        <v>4</v>
      </c>
    </row>
    <row r="101" spans="1:8" x14ac:dyDescent="0.2">
      <c r="A101" s="25" t="s">
        <v>9156</v>
      </c>
      <c r="B101" s="23"/>
      <c r="C101" s="23">
        <v>4</v>
      </c>
      <c r="D101" s="23"/>
      <c r="E101" s="23"/>
      <c r="F101" s="23"/>
      <c r="G101" s="23"/>
      <c r="H101" s="23">
        <v>4</v>
      </c>
    </row>
    <row r="102" spans="1:8" x14ac:dyDescent="0.2">
      <c r="A102" s="25" t="s">
        <v>9122</v>
      </c>
      <c r="B102" s="23"/>
      <c r="C102" s="23"/>
      <c r="D102" s="23">
        <v>1</v>
      </c>
      <c r="E102" s="23"/>
      <c r="F102" s="23">
        <v>3</v>
      </c>
      <c r="G102" s="23"/>
      <c r="H102" s="23">
        <v>4</v>
      </c>
    </row>
    <row r="103" spans="1:8" x14ac:dyDescent="0.2">
      <c r="A103" s="25" t="s">
        <v>10112</v>
      </c>
      <c r="B103" s="23"/>
      <c r="C103" s="23">
        <v>1</v>
      </c>
      <c r="D103" s="23"/>
      <c r="E103" s="23"/>
      <c r="F103" s="23">
        <v>2</v>
      </c>
      <c r="G103" s="23"/>
      <c r="H103" s="23">
        <v>3</v>
      </c>
    </row>
    <row r="104" spans="1:8" x14ac:dyDescent="0.2">
      <c r="A104" s="25" t="s">
        <v>9842</v>
      </c>
      <c r="B104" s="23"/>
      <c r="C104" s="23"/>
      <c r="D104" s="23"/>
      <c r="E104" s="23"/>
      <c r="F104" s="23">
        <v>3</v>
      </c>
      <c r="G104" s="23"/>
      <c r="H104" s="23">
        <v>3</v>
      </c>
    </row>
    <row r="105" spans="1:8" x14ac:dyDescent="0.2">
      <c r="A105" s="25" t="s">
        <v>10055</v>
      </c>
      <c r="B105" s="23"/>
      <c r="C105" s="23"/>
      <c r="D105" s="23"/>
      <c r="E105" s="23"/>
      <c r="F105" s="23">
        <v>3</v>
      </c>
      <c r="G105" s="23"/>
      <c r="H105" s="23">
        <v>3</v>
      </c>
    </row>
    <row r="106" spans="1:8" x14ac:dyDescent="0.2">
      <c r="A106" s="25" t="s">
        <v>9953</v>
      </c>
      <c r="B106" s="23"/>
      <c r="C106" s="23"/>
      <c r="D106" s="23"/>
      <c r="E106" s="23"/>
      <c r="F106" s="23">
        <v>3</v>
      </c>
      <c r="G106" s="23"/>
      <c r="H106" s="23">
        <v>3</v>
      </c>
    </row>
    <row r="107" spans="1:8" x14ac:dyDescent="0.2">
      <c r="A107" s="25" t="s">
        <v>9999</v>
      </c>
      <c r="B107" s="23"/>
      <c r="C107" s="23">
        <v>2</v>
      </c>
      <c r="D107" s="23">
        <v>1</v>
      </c>
      <c r="E107" s="23"/>
      <c r="F107" s="23"/>
      <c r="G107" s="23"/>
      <c r="H107" s="23">
        <v>3</v>
      </c>
    </row>
    <row r="108" spans="1:8" x14ac:dyDescent="0.2">
      <c r="A108" s="25" t="s">
        <v>9862</v>
      </c>
      <c r="B108" s="23"/>
      <c r="C108" s="23"/>
      <c r="D108" s="23"/>
      <c r="E108" s="23"/>
      <c r="F108" s="23">
        <v>3</v>
      </c>
      <c r="G108" s="23"/>
      <c r="H108" s="23">
        <v>3</v>
      </c>
    </row>
    <row r="109" spans="1:8" x14ac:dyDescent="0.2">
      <c r="A109" s="25" t="s">
        <v>10045</v>
      </c>
      <c r="B109" s="23"/>
      <c r="C109" s="23"/>
      <c r="D109" s="23">
        <v>1</v>
      </c>
      <c r="E109" s="23"/>
      <c r="F109" s="23">
        <v>2</v>
      </c>
      <c r="G109" s="23"/>
      <c r="H109" s="23">
        <v>3</v>
      </c>
    </row>
    <row r="110" spans="1:8" x14ac:dyDescent="0.2">
      <c r="A110" s="25" t="s">
        <v>9865</v>
      </c>
      <c r="B110" s="23"/>
      <c r="C110" s="23"/>
      <c r="D110" s="23"/>
      <c r="E110" s="23"/>
      <c r="F110" s="23">
        <v>3</v>
      </c>
      <c r="G110" s="23"/>
      <c r="H110" s="23">
        <v>3</v>
      </c>
    </row>
    <row r="111" spans="1:8" x14ac:dyDescent="0.2">
      <c r="A111" s="25" t="s">
        <v>9978</v>
      </c>
      <c r="B111" s="23"/>
      <c r="C111" s="23"/>
      <c r="D111" s="23">
        <v>1</v>
      </c>
      <c r="E111" s="23"/>
      <c r="F111" s="23">
        <v>2</v>
      </c>
      <c r="G111" s="23"/>
      <c r="H111" s="23">
        <v>3</v>
      </c>
    </row>
    <row r="112" spans="1:8" x14ac:dyDescent="0.2">
      <c r="A112" s="25" t="s">
        <v>10054</v>
      </c>
      <c r="B112" s="23"/>
      <c r="C112" s="23"/>
      <c r="D112" s="23"/>
      <c r="E112" s="23"/>
      <c r="F112" s="23">
        <v>3</v>
      </c>
      <c r="G112" s="23"/>
      <c r="H112" s="23">
        <v>3</v>
      </c>
    </row>
    <row r="113" spans="1:8" x14ac:dyDescent="0.2">
      <c r="A113" s="25" t="s">
        <v>10060</v>
      </c>
      <c r="B113" s="23">
        <v>1</v>
      </c>
      <c r="C113" s="23"/>
      <c r="D113" s="23"/>
      <c r="E113" s="23"/>
      <c r="F113" s="23">
        <v>2</v>
      </c>
      <c r="G113" s="23"/>
      <c r="H113" s="23">
        <v>3</v>
      </c>
    </row>
    <row r="114" spans="1:8" x14ac:dyDescent="0.2">
      <c r="A114" s="25" t="s">
        <v>10056</v>
      </c>
      <c r="B114" s="23">
        <v>1</v>
      </c>
      <c r="C114" s="23">
        <v>1</v>
      </c>
      <c r="D114" s="23"/>
      <c r="E114" s="23"/>
      <c r="F114" s="23">
        <v>1</v>
      </c>
      <c r="G114" s="23"/>
      <c r="H114" s="23">
        <v>3</v>
      </c>
    </row>
    <row r="115" spans="1:8" x14ac:dyDescent="0.2">
      <c r="A115" s="25" t="s">
        <v>10082</v>
      </c>
      <c r="B115" s="23"/>
      <c r="C115" s="23"/>
      <c r="D115" s="23"/>
      <c r="E115" s="23"/>
      <c r="F115" s="23">
        <v>3</v>
      </c>
      <c r="G115" s="23"/>
      <c r="H115" s="23">
        <v>3</v>
      </c>
    </row>
    <row r="116" spans="1:8" x14ac:dyDescent="0.2">
      <c r="A116" s="25" t="s">
        <v>9911</v>
      </c>
      <c r="B116" s="23"/>
      <c r="C116" s="23"/>
      <c r="D116" s="23"/>
      <c r="E116" s="23"/>
      <c r="F116" s="23">
        <v>3</v>
      </c>
      <c r="G116" s="23"/>
      <c r="H116" s="23">
        <v>3</v>
      </c>
    </row>
    <row r="117" spans="1:8" x14ac:dyDescent="0.2">
      <c r="A117" s="25" t="s">
        <v>9859</v>
      </c>
      <c r="B117" s="23"/>
      <c r="C117" s="23"/>
      <c r="D117" s="23"/>
      <c r="E117" s="23"/>
      <c r="F117" s="23">
        <v>3</v>
      </c>
      <c r="G117" s="23"/>
      <c r="H117" s="23">
        <v>3</v>
      </c>
    </row>
    <row r="118" spans="1:8" x14ac:dyDescent="0.2">
      <c r="A118" s="25" t="s">
        <v>9981</v>
      </c>
      <c r="B118" s="23">
        <v>1</v>
      </c>
      <c r="C118" s="23">
        <v>1</v>
      </c>
      <c r="D118" s="23"/>
      <c r="E118" s="23"/>
      <c r="F118" s="23">
        <v>1</v>
      </c>
      <c r="G118" s="23"/>
      <c r="H118" s="23">
        <v>3</v>
      </c>
    </row>
    <row r="119" spans="1:8" x14ac:dyDescent="0.2">
      <c r="A119" s="25" t="s">
        <v>10086</v>
      </c>
      <c r="B119" s="23">
        <v>1</v>
      </c>
      <c r="C119" s="23"/>
      <c r="D119" s="23"/>
      <c r="E119" s="23"/>
      <c r="F119" s="23">
        <v>2</v>
      </c>
      <c r="G119" s="23"/>
      <c r="H119" s="23">
        <v>3</v>
      </c>
    </row>
    <row r="120" spans="1:8" x14ac:dyDescent="0.2">
      <c r="A120" s="25" t="s">
        <v>10089</v>
      </c>
      <c r="B120" s="23"/>
      <c r="C120" s="23"/>
      <c r="D120" s="23"/>
      <c r="E120" s="23"/>
      <c r="F120" s="23">
        <v>3</v>
      </c>
      <c r="G120" s="23"/>
      <c r="H120" s="23">
        <v>3</v>
      </c>
    </row>
    <row r="121" spans="1:8" x14ac:dyDescent="0.2">
      <c r="A121" s="25" t="s">
        <v>9843</v>
      </c>
      <c r="B121" s="23"/>
      <c r="C121" s="23"/>
      <c r="D121" s="23"/>
      <c r="E121" s="23"/>
      <c r="F121" s="23">
        <v>3</v>
      </c>
      <c r="G121" s="23"/>
      <c r="H121" s="23">
        <v>3</v>
      </c>
    </row>
    <row r="122" spans="1:8" x14ac:dyDescent="0.2">
      <c r="A122" s="25" t="s">
        <v>9989</v>
      </c>
      <c r="B122" s="23">
        <v>1</v>
      </c>
      <c r="C122" s="23"/>
      <c r="D122" s="23">
        <v>2</v>
      </c>
      <c r="E122" s="23"/>
      <c r="F122" s="23"/>
      <c r="G122" s="23"/>
      <c r="H122" s="23">
        <v>3</v>
      </c>
    </row>
    <row r="123" spans="1:8" x14ac:dyDescent="0.2">
      <c r="A123" s="25" t="s">
        <v>9543</v>
      </c>
      <c r="B123" s="23"/>
      <c r="C123" s="23"/>
      <c r="D123" s="23"/>
      <c r="E123" s="23"/>
      <c r="F123" s="23">
        <v>3</v>
      </c>
      <c r="G123" s="23"/>
      <c r="H123" s="23">
        <v>3</v>
      </c>
    </row>
    <row r="124" spans="1:8" x14ac:dyDescent="0.2">
      <c r="A124" s="25" t="s">
        <v>9626</v>
      </c>
      <c r="B124" s="23"/>
      <c r="C124" s="23"/>
      <c r="D124" s="23">
        <v>3</v>
      </c>
      <c r="E124" s="23"/>
      <c r="F124" s="23"/>
      <c r="G124" s="23"/>
      <c r="H124" s="23">
        <v>3</v>
      </c>
    </row>
    <row r="125" spans="1:8" x14ac:dyDescent="0.2">
      <c r="A125" s="25" t="s">
        <v>9562</v>
      </c>
      <c r="B125" s="23"/>
      <c r="C125" s="23"/>
      <c r="D125" s="23"/>
      <c r="E125" s="23"/>
      <c r="F125" s="23">
        <v>3</v>
      </c>
      <c r="G125" s="23"/>
      <c r="H125" s="23">
        <v>3</v>
      </c>
    </row>
    <row r="126" spans="1:8" x14ac:dyDescent="0.2">
      <c r="A126" s="25" t="s">
        <v>9676</v>
      </c>
      <c r="B126" s="23"/>
      <c r="C126" s="23"/>
      <c r="D126" s="23"/>
      <c r="E126" s="23"/>
      <c r="F126" s="23">
        <v>3</v>
      </c>
      <c r="G126" s="23"/>
      <c r="H126" s="23">
        <v>3</v>
      </c>
    </row>
    <row r="127" spans="1:8" x14ac:dyDescent="0.2">
      <c r="A127" s="25" t="s">
        <v>9668</v>
      </c>
      <c r="B127" s="23"/>
      <c r="C127" s="23"/>
      <c r="D127" s="23"/>
      <c r="E127" s="23"/>
      <c r="F127" s="23">
        <v>3</v>
      </c>
      <c r="G127" s="23"/>
      <c r="H127" s="23">
        <v>3</v>
      </c>
    </row>
    <row r="128" spans="1:8" x14ac:dyDescent="0.2">
      <c r="A128" s="25" t="s">
        <v>9681</v>
      </c>
      <c r="B128" s="23"/>
      <c r="C128" s="23"/>
      <c r="D128" s="23"/>
      <c r="E128" s="23"/>
      <c r="F128" s="23">
        <v>3</v>
      </c>
      <c r="G128" s="23"/>
      <c r="H128" s="23">
        <v>3</v>
      </c>
    </row>
    <row r="129" spans="1:8" x14ac:dyDescent="0.2">
      <c r="A129" s="25" t="s">
        <v>9442</v>
      </c>
      <c r="B129" s="23"/>
      <c r="C129" s="23"/>
      <c r="D129" s="23">
        <v>3</v>
      </c>
      <c r="E129" s="23"/>
      <c r="F129" s="23"/>
      <c r="G129" s="23"/>
      <c r="H129" s="23">
        <v>3</v>
      </c>
    </row>
    <row r="130" spans="1:8" x14ac:dyDescent="0.2">
      <c r="A130" s="25" t="s">
        <v>9468</v>
      </c>
      <c r="B130" s="23"/>
      <c r="C130" s="23"/>
      <c r="D130" s="23"/>
      <c r="E130" s="23"/>
      <c r="F130" s="23">
        <v>3</v>
      </c>
      <c r="G130" s="23"/>
      <c r="H130" s="23">
        <v>3</v>
      </c>
    </row>
    <row r="131" spans="1:8" x14ac:dyDescent="0.2">
      <c r="A131" s="25" t="s">
        <v>9322</v>
      </c>
      <c r="B131" s="23"/>
      <c r="C131" s="23"/>
      <c r="D131" s="23"/>
      <c r="E131" s="23"/>
      <c r="F131" s="23">
        <v>3</v>
      </c>
      <c r="G131" s="23"/>
      <c r="H131" s="23">
        <v>3</v>
      </c>
    </row>
    <row r="132" spans="1:8" x14ac:dyDescent="0.2">
      <c r="A132" s="25" t="s">
        <v>9288</v>
      </c>
      <c r="B132" s="23"/>
      <c r="C132" s="23"/>
      <c r="D132" s="23"/>
      <c r="E132" s="23"/>
      <c r="F132" s="23">
        <v>3</v>
      </c>
      <c r="G132" s="23"/>
      <c r="H132" s="23">
        <v>3</v>
      </c>
    </row>
    <row r="133" spans="1:8" x14ac:dyDescent="0.2">
      <c r="A133" s="25" t="s">
        <v>9280</v>
      </c>
      <c r="B133" s="23"/>
      <c r="C133" s="23"/>
      <c r="D133" s="23"/>
      <c r="E133" s="23"/>
      <c r="F133" s="23">
        <v>3</v>
      </c>
      <c r="G133" s="23"/>
      <c r="H133" s="23">
        <v>3</v>
      </c>
    </row>
    <row r="134" spans="1:8" x14ac:dyDescent="0.2">
      <c r="A134" s="25" t="s">
        <v>9530</v>
      </c>
      <c r="B134" s="23"/>
      <c r="C134" s="23"/>
      <c r="D134" s="23"/>
      <c r="E134" s="23"/>
      <c r="F134" s="23">
        <v>3</v>
      </c>
      <c r="G134" s="23"/>
      <c r="H134" s="23">
        <v>3</v>
      </c>
    </row>
    <row r="135" spans="1:8" x14ac:dyDescent="0.2">
      <c r="A135" s="25" t="s">
        <v>9445</v>
      </c>
      <c r="B135" s="23">
        <v>2</v>
      </c>
      <c r="C135" s="23"/>
      <c r="D135" s="23">
        <v>1</v>
      </c>
      <c r="E135" s="23"/>
      <c r="F135" s="23"/>
      <c r="G135" s="23"/>
      <c r="H135" s="23">
        <v>3</v>
      </c>
    </row>
    <row r="136" spans="1:8" x14ac:dyDescent="0.2">
      <c r="A136" s="25" t="s">
        <v>9499</v>
      </c>
      <c r="B136" s="23"/>
      <c r="C136" s="23"/>
      <c r="D136" s="23"/>
      <c r="E136" s="23"/>
      <c r="F136" s="23">
        <v>3</v>
      </c>
      <c r="G136" s="23"/>
      <c r="H136" s="23">
        <v>3</v>
      </c>
    </row>
    <row r="137" spans="1:8" x14ac:dyDescent="0.2">
      <c r="A137" s="25" t="s">
        <v>9465</v>
      </c>
      <c r="B137" s="23"/>
      <c r="C137" s="23"/>
      <c r="D137" s="23"/>
      <c r="E137" s="23"/>
      <c r="F137" s="23">
        <v>3</v>
      </c>
      <c r="G137" s="23"/>
      <c r="H137" s="23">
        <v>3</v>
      </c>
    </row>
    <row r="138" spans="1:8" x14ac:dyDescent="0.2">
      <c r="A138" s="25" t="s">
        <v>9298</v>
      </c>
      <c r="B138" s="23"/>
      <c r="C138" s="23">
        <v>1</v>
      </c>
      <c r="D138" s="23">
        <v>2</v>
      </c>
      <c r="E138" s="23"/>
      <c r="F138" s="23"/>
      <c r="G138" s="23"/>
      <c r="H138" s="23">
        <v>3</v>
      </c>
    </row>
    <row r="139" spans="1:8" x14ac:dyDescent="0.2">
      <c r="A139" s="25" t="s">
        <v>9479</v>
      </c>
      <c r="B139" s="23"/>
      <c r="C139" s="23"/>
      <c r="D139" s="23"/>
      <c r="E139" s="23"/>
      <c r="F139" s="23">
        <v>3</v>
      </c>
      <c r="G139" s="23"/>
      <c r="H139" s="23">
        <v>3</v>
      </c>
    </row>
    <row r="140" spans="1:8" x14ac:dyDescent="0.2">
      <c r="A140" s="25" t="s">
        <v>9417</v>
      </c>
      <c r="B140" s="23"/>
      <c r="C140" s="23">
        <v>2</v>
      </c>
      <c r="D140" s="23">
        <v>1</v>
      </c>
      <c r="E140" s="23"/>
      <c r="F140" s="23"/>
      <c r="G140" s="23"/>
      <c r="H140" s="23">
        <v>3</v>
      </c>
    </row>
    <row r="141" spans="1:8" x14ac:dyDescent="0.2">
      <c r="A141" s="25" t="s">
        <v>9299</v>
      </c>
      <c r="B141" s="23"/>
      <c r="C141" s="23"/>
      <c r="D141" s="23">
        <v>3</v>
      </c>
      <c r="E141" s="23"/>
      <c r="F141" s="23"/>
      <c r="G141" s="23"/>
      <c r="H141" s="23">
        <v>3</v>
      </c>
    </row>
    <row r="142" spans="1:8" x14ac:dyDescent="0.2">
      <c r="A142" s="25" t="s">
        <v>9194</v>
      </c>
      <c r="B142" s="23"/>
      <c r="C142" s="23"/>
      <c r="D142" s="23"/>
      <c r="E142" s="23"/>
      <c r="F142" s="23">
        <v>3</v>
      </c>
      <c r="G142" s="23"/>
      <c r="H142" s="23">
        <v>3</v>
      </c>
    </row>
    <row r="143" spans="1:8" x14ac:dyDescent="0.2">
      <c r="A143" s="25" t="s">
        <v>9024</v>
      </c>
      <c r="B143" s="23"/>
      <c r="C143" s="23"/>
      <c r="D143" s="23">
        <v>3</v>
      </c>
      <c r="E143" s="23"/>
      <c r="F143" s="23"/>
      <c r="G143" s="23"/>
      <c r="H143" s="23">
        <v>3</v>
      </c>
    </row>
    <row r="144" spans="1:8" x14ac:dyDescent="0.2">
      <c r="A144" s="25" t="s">
        <v>9015</v>
      </c>
      <c r="B144" s="23"/>
      <c r="C144" s="23">
        <v>1</v>
      </c>
      <c r="D144" s="23">
        <v>2</v>
      </c>
      <c r="E144" s="23"/>
      <c r="F144" s="23"/>
      <c r="G144" s="23"/>
      <c r="H144" s="23">
        <v>3</v>
      </c>
    </row>
    <row r="145" spans="1:8" x14ac:dyDescent="0.2">
      <c r="A145" s="25" t="s">
        <v>9005</v>
      </c>
      <c r="B145" s="23"/>
      <c r="C145" s="23"/>
      <c r="D145" s="23">
        <v>3</v>
      </c>
      <c r="E145" s="23"/>
      <c r="F145" s="23"/>
      <c r="G145" s="23"/>
      <c r="H145" s="23">
        <v>3</v>
      </c>
    </row>
    <row r="146" spans="1:8" x14ac:dyDescent="0.2">
      <c r="A146" s="25" t="s">
        <v>9191</v>
      </c>
      <c r="B146" s="23"/>
      <c r="C146" s="23"/>
      <c r="D146" s="23"/>
      <c r="E146" s="23"/>
      <c r="F146" s="23">
        <v>3</v>
      </c>
      <c r="G146" s="23"/>
      <c r="H146" s="23">
        <v>3</v>
      </c>
    </row>
    <row r="147" spans="1:8" x14ac:dyDescent="0.2">
      <c r="A147" s="25" t="s">
        <v>9221</v>
      </c>
      <c r="B147" s="23"/>
      <c r="C147" s="23"/>
      <c r="D147" s="23">
        <v>3</v>
      </c>
      <c r="E147" s="23"/>
      <c r="F147" s="23"/>
      <c r="G147" s="23"/>
      <c r="H147" s="23">
        <v>3</v>
      </c>
    </row>
    <row r="148" spans="1:8" x14ac:dyDescent="0.2">
      <c r="A148" s="25" t="s">
        <v>9210</v>
      </c>
      <c r="B148" s="23"/>
      <c r="C148" s="23"/>
      <c r="D148" s="23">
        <v>3</v>
      </c>
      <c r="E148" s="23"/>
      <c r="F148" s="23"/>
      <c r="G148" s="23"/>
      <c r="H148" s="23">
        <v>3</v>
      </c>
    </row>
    <row r="149" spans="1:8" x14ac:dyDescent="0.2">
      <c r="A149" s="25" t="s">
        <v>9135</v>
      </c>
      <c r="B149" s="23"/>
      <c r="C149" s="23"/>
      <c r="D149" s="23">
        <v>3</v>
      </c>
      <c r="E149" s="23"/>
      <c r="F149" s="23"/>
      <c r="G149" s="23"/>
      <c r="H149" s="23">
        <v>3</v>
      </c>
    </row>
    <row r="150" spans="1:8" x14ac:dyDescent="0.2">
      <c r="A150" s="25" t="s">
        <v>9028</v>
      </c>
      <c r="B150" s="23"/>
      <c r="C150" s="23">
        <v>1</v>
      </c>
      <c r="D150" s="23">
        <v>2</v>
      </c>
      <c r="E150" s="23"/>
      <c r="F150" s="23"/>
      <c r="G150" s="23"/>
      <c r="H150" s="23">
        <v>3</v>
      </c>
    </row>
    <row r="151" spans="1:8" x14ac:dyDescent="0.2">
      <c r="A151" s="25" t="s">
        <v>10083</v>
      </c>
      <c r="B151" s="23"/>
      <c r="C151" s="23"/>
      <c r="D151" s="23">
        <v>1</v>
      </c>
      <c r="E151" s="23"/>
      <c r="F151" s="23">
        <v>1</v>
      </c>
      <c r="G151" s="23"/>
      <c r="H151" s="23">
        <v>2</v>
      </c>
    </row>
    <row r="152" spans="1:8" x14ac:dyDescent="0.2">
      <c r="A152" s="25" t="s">
        <v>9967</v>
      </c>
      <c r="B152" s="23">
        <v>1</v>
      </c>
      <c r="C152" s="23"/>
      <c r="D152" s="23">
        <v>1</v>
      </c>
      <c r="E152" s="23"/>
      <c r="F152" s="23"/>
      <c r="G152" s="23"/>
      <c r="H152" s="23">
        <v>2</v>
      </c>
    </row>
    <row r="153" spans="1:8" x14ac:dyDescent="0.2">
      <c r="A153" s="25" t="s">
        <v>10050</v>
      </c>
      <c r="B153" s="23"/>
      <c r="C153" s="23"/>
      <c r="D153" s="23">
        <v>2</v>
      </c>
      <c r="E153" s="23"/>
      <c r="F153" s="23"/>
      <c r="G153" s="23"/>
      <c r="H153" s="23">
        <v>2</v>
      </c>
    </row>
    <row r="154" spans="1:8" x14ac:dyDescent="0.2">
      <c r="A154" s="25" t="s">
        <v>10099</v>
      </c>
      <c r="B154" s="23"/>
      <c r="C154" s="23"/>
      <c r="D154" s="23"/>
      <c r="E154" s="23"/>
      <c r="F154" s="23">
        <v>2</v>
      </c>
      <c r="G154" s="23"/>
      <c r="H154" s="23">
        <v>2</v>
      </c>
    </row>
    <row r="155" spans="1:8" x14ac:dyDescent="0.2">
      <c r="A155" s="25" t="s">
        <v>10073</v>
      </c>
      <c r="B155" s="23"/>
      <c r="C155" s="23"/>
      <c r="D155" s="23"/>
      <c r="E155" s="23"/>
      <c r="F155" s="23">
        <v>2</v>
      </c>
      <c r="G155" s="23"/>
      <c r="H155" s="23">
        <v>2</v>
      </c>
    </row>
    <row r="156" spans="1:8" x14ac:dyDescent="0.2">
      <c r="A156" s="25" t="s">
        <v>10100</v>
      </c>
      <c r="B156" s="23"/>
      <c r="C156" s="23"/>
      <c r="D156" s="23"/>
      <c r="E156" s="23"/>
      <c r="F156" s="23">
        <v>2</v>
      </c>
      <c r="G156" s="23"/>
      <c r="H156" s="23">
        <v>2</v>
      </c>
    </row>
    <row r="157" spans="1:8" x14ac:dyDescent="0.2">
      <c r="A157" s="25" t="s">
        <v>10094</v>
      </c>
      <c r="B157" s="23"/>
      <c r="C157" s="23"/>
      <c r="D157" s="23"/>
      <c r="E157" s="23"/>
      <c r="F157" s="23">
        <v>2</v>
      </c>
      <c r="G157" s="23"/>
      <c r="H157" s="23">
        <v>2</v>
      </c>
    </row>
    <row r="158" spans="1:8" x14ac:dyDescent="0.2">
      <c r="A158" s="25" t="s">
        <v>9907</v>
      </c>
      <c r="B158" s="23"/>
      <c r="C158" s="23"/>
      <c r="D158" s="23"/>
      <c r="E158" s="23"/>
      <c r="F158" s="23">
        <v>2</v>
      </c>
      <c r="G158" s="23"/>
      <c r="H158" s="23">
        <v>2</v>
      </c>
    </row>
    <row r="159" spans="1:8" x14ac:dyDescent="0.2">
      <c r="A159" s="25" t="s">
        <v>9831</v>
      </c>
      <c r="B159" s="23"/>
      <c r="C159" s="23"/>
      <c r="D159" s="23"/>
      <c r="E159" s="23"/>
      <c r="F159" s="23">
        <v>2</v>
      </c>
      <c r="G159" s="23"/>
      <c r="H159" s="23">
        <v>2</v>
      </c>
    </row>
    <row r="160" spans="1:8" x14ac:dyDescent="0.2">
      <c r="A160" s="25" t="s">
        <v>9990</v>
      </c>
      <c r="B160" s="23"/>
      <c r="C160" s="23"/>
      <c r="D160" s="23"/>
      <c r="E160" s="23"/>
      <c r="F160" s="23">
        <v>2</v>
      </c>
      <c r="G160" s="23"/>
      <c r="H160" s="23">
        <v>2</v>
      </c>
    </row>
    <row r="161" spans="1:8" x14ac:dyDescent="0.2">
      <c r="A161" s="25" t="s">
        <v>10067</v>
      </c>
      <c r="B161" s="23"/>
      <c r="C161" s="23">
        <v>2</v>
      </c>
      <c r="D161" s="23"/>
      <c r="E161" s="23"/>
      <c r="F161" s="23"/>
      <c r="G161" s="23"/>
      <c r="H161" s="23">
        <v>2</v>
      </c>
    </row>
    <row r="162" spans="1:8" x14ac:dyDescent="0.2">
      <c r="A162" s="25" t="s">
        <v>9991</v>
      </c>
      <c r="B162" s="23"/>
      <c r="C162" s="23"/>
      <c r="D162" s="23"/>
      <c r="E162" s="23"/>
      <c r="F162" s="23">
        <v>2</v>
      </c>
      <c r="G162" s="23"/>
      <c r="H162" s="23">
        <v>2</v>
      </c>
    </row>
    <row r="163" spans="1:8" x14ac:dyDescent="0.2">
      <c r="A163" s="25" t="s">
        <v>9863</v>
      </c>
      <c r="B163" s="23"/>
      <c r="C163" s="23"/>
      <c r="D163" s="23"/>
      <c r="E163" s="23"/>
      <c r="F163" s="23">
        <v>2</v>
      </c>
      <c r="G163" s="23"/>
      <c r="H163" s="23">
        <v>2</v>
      </c>
    </row>
    <row r="164" spans="1:8" x14ac:dyDescent="0.2">
      <c r="A164" s="25" t="s">
        <v>9992</v>
      </c>
      <c r="B164" s="23"/>
      <c r="C164" s="23"/>
      <c r="D164" s="23">
        <v>1</v>
      </c>
      <c r="E164" s="23"/>
      <c r="F164" s="23">
        <v>1</v>
      </c>
      <c r="G164" s="23"/>
      <c r="H164" s="23">
        <v>2</v>
      </c>
    </row>
    <row r="165" spans="1:8" x14ac:dyDescent="0.2">
      <c r="A165" s="25" t="s">
        <v>10088</v>
      </c>
      <c r="B165" s="23"/>
      <c r="C165" s="23"/>
      <c r="D165" s="23"/>
      <c r="E165" s="23"/>
      <c r="F165" s="23">
        <v>2</v>
      </c>
      <c r="G165" s="23"/>
      <c r="H165" s="23">
        <v>2</v>
      </c>
    </row>
    <row r="166" spans="1:8" x14ac:dyDescent="0.2">
      <c r="A166" s="25" t="s">
        <v>9993</v>
      </c>
      <c r="B166" s="23"/>
      <c r="C166" s="23">
        <v>2</v>
      </c>
      <c r="D166" s="23"/>
      <c r="E166" s="23"/>
      <c r="F166" s="23"/>
      <c r="G166" s="23"/>
      <c r="H166" s="23">
        <v>2</v>
      </c>
    </row>
    <row r="167" spans="1:8" x14ac:dyDescent="0.2">
      <c r="A167" s="25" t="s">
        <v>9830</v>
      </c>
      <c r="B167" s="23"/>
      <c r="C167" s="23"/>
      <c r="D167" s="23"/>
      <c r="E167" s="23"/>
      <c r="F167" s="23">
        <v>2</v>
      </c>
      <c r="G167" s="23"/>
      <c r="H167" s="23">
        <v>2</v>
      </c>
    </row>
    <row r="168" spans="1:8" x14ac:dyDescent="0.2">
      <c r="A168" s="25" t="s">
        <v>9995</v>
      </c>
      <c r="B168" s="23"/>
      <c r="C168" s="23"/>
      <c r="D168" s="23"/>
      <c r="E168" s="23"/>
      <c r="F168" s="23">
        <v>2</v>
      </c>
      <c r="G168" s="23"/>
      <c r="H168" s="23">
        <v>2</v>
      </c>
    </row>
    <row r="169" spans="1:8" x14ac:dyDescent="0.2">
      <c r="A169" s="25" t="s">
        <v>9949</v>
      </c>
      <c r="B169" s="23"/>
      <c r="C169" s="23">
        <v>1</v>
      </c>
      <c r="D169" s="23">
        <v>1</v>
      </c>
      <c r="E169" s="23"/>
      <c r="F169" s="23"/>
      <c r="G169" s="23"/>
      <c r="H169" s="23">
        <v>2</v>
      </c>
    </row>
    <row r="170" spans="1:8" x14ac:dyDescent="0.2">
      <c r="A170" s="25" t="s">
        <v>9868</v>
      </c>
      <c r="B170" s="23"/>
      <c r="C170" s="23"/>
      <c r="D170" s="23"/>
      <c r="E170" s="23"/>
      <c r="F170" s="23">
        <v>2</v>
      </c>
      <c r="G170" s="23"/>
      <c r="H170" s="23">
        <v>2</v>
      </c>
    </row>
    <row r="171" spans="1:8" x14ac:dyDescent="0.2">
      <c r="A171" s="25" t="s">
        <v>9958</v>
      </c>
      <c r="B171" s="23"/>
      <c r="C171" s="23"/>
      <c r="D171" s="23"/>
      <c r="E171" s="23"/>
      <c r="F171" s="23">
        <v>2</v>
      </c>
      <c r="G171" s="23"/>
      <c r="H171" s="23">
        <v>2</v>
      </c>
    </row>
    <row r="172" spans="1:8" x14ac:dyDescent="0.2">
      <c r="A172" s="25" t="s">
        <v>10004</v>
      </c>
      <c r="B172" s="23"/>
      <c r="C172" s="23"/>
      <c r="D172" s="23">
        <v>2</v>
      </c>
      <c r="E172" s="23"/>
      <c r="F172" s="23"/>
      <c r="G172" s="23"/>
      <c r="H172" s="23">
        <v>2</v>
      </c>
    </row>
    <row r="173" spans="1:8" x14ac:dyDescent="0.2">
      <c r="A173" s="25" t="s">
        <v>9878</v>
      </c>
      <c r="B173" s="23"/>
      <c r="C173" s="23"/>
      <c r="D173" s="23"/>
      <c r="E173" s="23"/>
      <c r="F173" s="23">
        <v>2</v>
      </c>
      <c r="G173" s="23"/>
      <c r="H173" s="23">
        <v>2</v>
      </c>
    </row>
    <row r="174" spans="1:8" x14ac:dyDescent="0.2">
      <c r="A174" s="25" t="s">
        <v>9912</v>
      </c>
      <c r="B174" s="23"/>
      <c r="C174" s="23"/>
      <c r="D174" s="23"/>
      <c r="E174" s="23"/>
      <c r="F174" s="23">
        <v>2</v>
      </c>
      <c r="G174" s="23"/>
      <c r="H174" s="23">
        <v>2</v>
      </c>
    </row>
    <row r="175" spans="1:8" x14ac:dyDescent="0.2">
      <c r="A175" s="25" t="s">
        <v>10071</v>
      </c>
      <c r="B175" s="23"/>
      <c r="C175" s="23"/>
      <c r="D175" s="23"/>
      <c r="E175" s="23"/>
      <c r="F175" s="23">
        <v>2</v>
      </c>
      <c r="G175" s="23"/>
      <c r="H175" s="23">
        <v>2</v>
      </c>
    </row>
    <row r="176" spans="1:8" x14ac:dyDescent="0.2">
      <c r="A176" s="25" t="s">
        <v>10007</v>
      </c>
      <c r="B176" s="23"/>
      <c r="C176" s="23">
        <v>1</v>
      </c>
      <c r="D176" s="23">
        <v>1</v>
      </c>
      <c r="E176" s="23"/>
      <c r="F176" s="23"/>
      <c r="G176" s="23"/>
      <c r="H176" s="23">
        <v>2</v>
      </c>
    </row>
    <row r="177" spans="1:8" x14ac:dyDescent="0.2">
      <c r="A177" s="25" t="s">
        <v>10076</v>
      </c>
      <c r="B177" s="23"/>
      <c r="C177" s="23"/>
      <c r="D177" s="23"/>
      <c r="E177" s="23"/>
      <c r="F177" s="23">
        <v>2</v>
      </c>
      <c r="G177" s="23"/>
      <c r="H177" s="23">
        <v>2</v>
      </c>
    </row>
    <row r="178" spans="1:8" x14ac:dyDescent="0.2">
      <c r="A178" s="25" t="s">
        <v>9838</v>
      </c>
      <c r="B178" s="23"/>
      <c r="C178" s="23"/>
      <c r="D178" s="23"/>
      <c r="E178" s="23"/>
      <c r="F178" s="23">
        <v>2</v>
      </c>
      <c r="G178" s="23"/>
      <c r="H178" s="23">
        <v>2</v>
      </c>
    </row>
    <row r="179" spans="1:8" x14ac:dyDescent="0.2">
      <c r="A179" s="25" t="s">
        <v>9890</v>
      </c>
      <c r="B179" s="23"/>
      <c r="C179" s="23"/>
      <c r="D179" s="23"/>
      <c r="E179" s="23"/>
      <c r="F179" s="23">
        <v>2</v>
      </c>
      <c r="G179" s="23"/>
      <c r="H179" s="23">
        <v>2</v>
      </c>
    </row>
    <row r="180" spans="1:8" x14ac:dyDescent="0.2">
      <c r="A180" s="25" t="s">
        <v>10009</v>
      </c>
      <c r="B180" s="23"/>
      <c r="C180" s="23"/>
      <c r="D180" s="23">
        <v>1</v>
      </c>
      <c r="E180" s="23"/>
      <c r="F180" s="23">
        <v>1</v>
      </c>
      <c r="G180" s="23"/>
      <c r="H180" s="23">
        <v>2</v>
      </c>
    </row>
    <row r="181" spans="1:8" x14ac:dyDescent="0.2">
      <c r="A181" s="25" t="s">
        <v>9980</v>
      </c>
      <c r="B181" s="23"/>
      <c r="C181" s="23"/>
      <c r="D181" s="23">
        <v>1</v>
      </c>
      <c r="E181" s="23"/>
      <c r="F181" s="23">
        <v>1</v>
      </c>
      <c r="G181" s="23"/>
      <c r="H181" s="23">
        <v>2</v>
      </c>
    </row>
    <row r="182" spans="1:8" x14ac:dyDescent="0.2">
      <c r="A182" s="25" t="s">
        <v>10011</v>
      </c>
      <c r="B182" s="23"/>
      <c r="C182" s="23"/>
      <c r="D182" s="23"/>
      <c r="E182" s="23"/>
      <c r="F182" s="23">
        <v>2</v>
      </c>
      <c r="G182" s="23"/>
      <c r="H182" s="23">
        <v>2</v>
      </c>
    </row>
    <row r="183" spans="1:8" x14ac:dyDescent="0.2">
      <c r="A183" s="25" t="s">
        <v>9903</v>
      </c>
      <c r="B183" s="23"/>
      <c r="C183" s="23">
        <v>1</v>
      </c>
      <c r="D183" s="23"/>
      <c r="E183" s="23"/>
      <c r="F183" s="23">
        <v>1</v>
      </c>
      <c r="G183" s="23"/>
      <c r="H183" s="23">
        <v>2</v>
      </c>
    </row>
    <row r="184" spans="1:8" x14ac:dyDescent="0.2">
      <c r="A184" s="25" t="s">
        <v>9932</v>
      </c>
      <c r="B184" s="23">
        <v>1</v>
      </c>
      <c r="C184" s="23"/>
      <c r="D184" s="23">
        <v>1</v>
      </c>
      <c r="E184" s="23"/>
      <c r="F184" s="23"/>
      <c r="G184" s="23"/>
      <c r="H184" s="23">
        <v>2</v>
      </c>
    </row>
    <row r="185" spans="1:8" x14ac:dyDescent="0.2">
      <c r="A185" s="25" t="s">
        <v>9904</v>
      </c>
      <c r="B185" s="23"/>
      <c r="C185" s="23">
        <v>2</v>
      </c>
      <c r="D185" s="23"/>
      <c r="E185" s="23"/>
      <c r="F185" s="23"/>
      <c r="G185" s="23"/>
      <c r="H185" s="23">
        <v>2</v>
      </c>
    </row>
    <row r="186" spans="1:8" x14ac:dyDescent="0.2">
      <c r="A186" s="25" t="s">
        <v>10039</v>
      </c>
      <c r="B186" s="23"/>
      <c r="C186" s="23"/>
      <c r="D186" s="23">
        <v>2</v>
      </c>
      <c r="E186" s="23"/>
      <c r="F186" s="23"/>
      <c r="G186" s="23"/>
      <c r="H186" s="23">
        <v>2</v>
      </c>
    </row>
    <row r="187" spans="1:8" x14ac:dyDescent="0.2">
      <c r="A187" s="25" t="s">
        <v>10105</v>
      </c>
      <c r="B187" s="23"/>
      <c r="C187" s="23"/>
      <c r="D187" s="23"/>
      <c r="E187" s="23"/>
      <c r="F187" s="23">
        <v>2</v>
      </c>
      <c r="G187" s="23"/>
      <c r="H187" s="23">
        <v>2</v>
      </c>
    </row>
    <row r="188" spans="1:8" x14ac:dyDescent="0.2">
      <c r="A188" s="25" t="s">
        <v>9987</v>
      </c>
      <c r="B188" s="23"/>
      <c r="C188" s="23"/>
      <c r="D188" s="23"/>
      <c r="E188" s="23"/>
      <c r="F188" s="23">
        <v>2</v>
      </c>
      <c r="G188" s="23"/>
      <c r="H188" s="23">
        <v>2</v>
      </c>
    </row>
    <row r="189" spans="1:8" x14ac:dyDescent="0.2">
      <c r="A189" s="25" t="s">
        <v>10115</v>
      </c>
      <c r="B189" s="23"/>
      <c r="C189" s="23"/>
      <c r="D189" s="23"/>
      <c r="E189" s="23"/>
      <c r="F189" s="23">
        <v>2</v>
      </c>
      <c r="G189" s="23"/>
      <c r="H189" s="23">
        <v>2</v>
      </c>
    </row>
    <row r="190" spans="1:8" x14ac:dyDescent="0.2">
      <c r="A190" s="25" t="s">
        <v>9551</v>
      </c>
      <c r="B190" s="23"/>
      <c r="C190" s="23"/>
      <c r="D190" s="23"/>
      <c r="E190" s="23"/>
      <c r="F190" s="23">
        <v>2</v>
      </c>
      <c r="G190" s="23"/>
      <c r="H190" s="23">
        <v>2</v>
      </c>
    </row>
    <row r="191" spans="1:8" x14ac:dyDescent="0.2">
      <c r="A191" s="25" t="s">
        <v>9747</v>
      </c>
      <c r="B191" s="23"/>
      <c r="C191" s="23"/>
      <c r="D191" s="23"/>
      <c r="E191" s="23"/>
      <c r="F191" s="23">
        <v>2</v>
      </c>
      <c r="G191" s="23"/>
      <c r="H191" s="23">
        <v>2</v>
      </c>
    </row>
    <row r="192" spans="1:8" x14ac:dyDescent="0.2">
      <c r="A192" s="25" t="s">
        <v>9717</v>
      </c>
      <c r="B192" s="23"/>
      <c r="C192" s="23"/>
      <c r="D192" s="23"/>
      <c r="E192" s="23"/>
      <c r="F192" s="23">
        <v>2</v>
      </c>
      <c r="G192" s="23"/>
      <c r="H192" s="23">
        <v>2</v>
      </c>
    </row>
    <row r="193" spans="1:8" x14ac:dyDescent="0.2">
      <c r="A193" s="25" t="s">
        <v>9573</v>
      </c>
      <c r="B193" s="23"/>
      <c r="C193" s="23"/>
      <c r="D193" s="23"/>
      <c r="E193" s="23"/>
      <c r="F193" s="23">
        <v>2</v>
      </c>
      <c r="G193" s="23"/>
      <c r="H193" s="23">
        <v>2</v>
      </c>
    </row>
    <row r="194" spans="1:8" x14ac:dyDescent="0.2">
      <c r="A194" s="25" t="s">
        <v>9794</v>
      </c>
      <c r="B194" s="23"/>
      <c r="C194" s="23"/>
      <c r="D194" s="23"/>
      <c r="E194" s="23"/>
      <c r="F194" s="23">
        <v>2</v>
      </c>
      <c r="G194" s="23"/>
      <c r="H194" s="23">
        <v>2</v>
      </c>
    </row>
    <row r="195" spans="1:8" x14ac:dyDescent="0.2">
      <c r="A195" s="25" t="s">
        <v>9574</v>
      </c>
      <c r="B195" s="23">
        <v>1</v>
      </c>
      <c r="C195" s="23"/>
      <c r="D195" s="23"/>
      <c r="E195" s="23"/>
      <c r="F195" s="23">
        <v>1</v>
      </c>
      <c r="G195" s="23"/>
      <c r="H195" s="23">
        <v>2</v>
      </c>
    </row>
    <row r="196" spans="1:8" x14ac:dyDescent="0.2">
      <c r="A196" s="25" t="s">
        <v>9680</v>
      </c>
      <c r="B196" s="23"/>
      <c r="C196" s="23"/>
      <c r="D196" s="23"/>
      <c r="E196" s="23"/>
      <c r="F196" s="23">
        <v>2</v>
      </c>
      <c r="G196" s="23"/>
      <c r="H196" s="23">
        <v>2</v>
      </c>
    </row>
    <row r="197" spans="1:8" x14ac:dyDescent="0.2">
      <c r="A197" s="25" t="s">
        <v>9611</v>
      </c>
      <c r="B197" s="23"/>
      <c r="C197" s="23"/>
      <c r="D197" s="23"/>
      <c r="E197" s="23"/>
      <c r="F197" s="23">
        <v>2</v>
      </c>
      <c r="G197" s="23"/>
      <c r="H197" s="23">
        <v>2</v>
      </c>
    </row>
    <row r="198" spans="1:8" x14ac:dyDescent="0.2">
      <c r="A198" s="25" t="s">
        <v>9734</v>
      </c>
      <c r="B198" s="23"/>
      <c r="C198" s="23"/>
      <c r="D198" s="23"/>
      <c r="E198" s="23"/>
      <c r="F198" s="23">
        <v>2</v>
      </c>
      <c r="G198" s="23"/>
      <c r="H198" s="23">
        <v>2</v>
      </c>
    </row>
    <row r="199" spans="1:8" x14ac:dyDescent="0.2">
      <c r="A199" s="25" t="s">
        <v>9614</v>
      </c>
      <c r="B199" s="23"/>
      <c r="C199" s="23"/>
      <c r="D199" s="23"/>
      <c r="E199" s="23"/>
      <c r="F199" s="23">
        <v>2</v>
      </c>
      <c r="G199" s="23"/>
      <c r="H199" s="23">
        <v>2</v>
      </c>
    </row>
    <row r="200" spans="1:8" x14ac:dyDescent="0.2">
      <c r="A200" s="25" t="s">
        <v>9774</v>
      </c>
      <c r="B200" s="23"/>
      <c r="C200" s="23"/>
      <c r="D200" s="23">
        <v>2</v>
      </c>
      <c r="E200" s="23"/>
      <c r="F200" s="23"/>
      <c r="G200" s="23"/>
      <c r="H200" s="23">
        <v>2</v>
      </c>
    </row>
    <row r="201" spans="1:8" x14ac:dyDescent="0.2">
      <c r="A201" s="25" t="s">
        <v>9623</v>
      </c>
      <c r="B201" s="23"/>
      <c r="C201" s="23"/>
      <c r="D201" s="23">
        <v>2</v>
      </c>
      <c r="E201" s="23"/>
      <c r="F201" s="23"/>
      <c r="G201" s="23"/>
      <c r="H201" s="23">
        <v>2</v>
      </c>
    </row>
    <row r="202" spans="1:8" x14ac:dyDescent="0.2">
      <c r="A202" s="25" t="s">
        <v>9804</v>
      </c>
      <c r="B202" s="23"/>
      <c r="C202" s="23"/>
      <c r="D202" s="23"/>
      <c r="E202" s="23"/>
      <c r="F202" s="23">
        <v>2</v>
      </c>
      <c r="G202" s="23"/>
      <c r="H202" s="23">
        <v>2</v>
      </c>
    </row>
    <row r="203" spans="1:8" x14ac:dyDescent="0.2">
      <c r="A203" s="25" t="s">
        <v>9624</v>
      </c>
      <c r="B203" s="23"/>
      <c r="C203" s="23"/>
      <c r="D203" s="23">
        <v>2</v>
      </c>
      <c r="E203" s="23"/>
      <c r="F203" s="23"/>
      <c r="G203" s="23"/>
      <c r="H203" s="23">
        <v>2</v>
      </c>
    </row>
    <row r="204" spans="1:8" x14ac:dyDescent="0.2">
      <c r="A204" s="25" t="s">
        <v>9669</v>
      </c>
      <c r="B204" s="23"/>
      <c r="C204" s="23"/>
      <c r="D204" s="23"/>
      <c r="E204" s="23"/>
      <c r="F204" s="23">
        <v>2</v>
      </c>
      <c r="G204" s="23"/>
      <c r="H204" s="23">
        <v>2</v>
      </c>
    </row>
    <row r="205" spans="1:8" x14ac:dyDescent="0.2">
      <c r="A205" s="25" t="s">
        <v>9625</v>
      </c>
      <c r="B205" s="23"/>
      <c r="C205" s="23"/>
      <c r="D205" s="23">
        <v>2</v>
      </c>
      <c r="E205" s="23"/>
      <c r="F205" s="23"/>
      <c r="G205" s="23"/>
      <c r="H205" s="23">
        <v>2</v>
      </c>
    </row>
    <row r="206" spans="1:8" x14ac:dyDescent="0.2">
      <c r="A206" s="25" t="s">
        <v>9702</v>
      </c>
      <c r="B206" s="23"/>
      <c r="C206" s="23"/>
      <c r="D206" s="23"/>
      <c r="E206" s="23"/>
      <c r="F206" s="23">
        <v>2</v>
      </c>
      <c r="G206" s="23"/>
      <c r="H206" s="23">
        <v>2</v>
      </c>
    </row>
    <row r="207" spans="1:8" x14ac:dyDescent="0.2">
      <c r="A207" s="25" t="s">
        <v>9628</v>
      </c>
      <c r="B207" s="23"/>
      <c r="C207" s="23">
        <v>1</v>
      </c>
      <c r="D207" s="23">
        <v>1</v>
      </c>
      <c r="E207" s="23"/>
      <c r="F207" s="23"/>
      <c r="G207" s="23"/>
      <c r="H207" s="23">
        <v>2</v>
      </c>
    </row>
    <row r="208" spans="1:8" x14ac:dyDescent="0.2">
      <c r="A208" s="25" t="s">
        <v>9732</v>
      </c>
      <c r="B208" s="23"/>
      <c r="C208" s="23"/>
      <c r="D208" s="23">
        <v>1</v>
      </c>
      <c r="E208" s="23"/>
      <c r="F208" s="23">
        <v>1</v>
      </c>
      <c r="G208" s="23"/>
      <c r="H208" s="23">
        <v>2</v>
      </c>
    </row>
    <row r="209" spans="1:8" x14ac:dyDescent="0.2">
      <c r="A209" s="25" t="s">
        <v>9629</v>
      </c>
      <c r="B209" s="23"/>
      <c r="C209" s="23">
        <v>2</v>
      </c>
      <c r="D209" s="23"/>
      <c r="E209" s="23"/>
      <c r="F209" s="23"/>
      <c r="G209" s="23"/>
      <c r="H209" s="23">
        <v>2</v>
      </c>
    </row>
    <row r="210" spans="1:8" x14ac:dyDescent="0.2">
      <c r="A210" s="25" t="s">
        <v>9743</v>
      </c>
      <c r="B210" s="23"/>
      <c r="C210" s="23"/>
      <c r="D210" s="23"/>
      <c r="E210" s="23"/>
      <c r="F210" s="23">
        <v>2</v>
      </c>
      <c r="G210" s="23"/>
      <c r="H210" s="23">
        <v>2</v>
      </c>
    </row>
    <row r="211" spans="1:8" x14ac:dyDescent="0.2">
      <c r="A211" s="25" t="s">
        <v>9633</v>
      </c>
      <c r="B211" s="23"/>
      <c r="C211" s="23">
        <v>2</v>
      </c>
      <c r="D211" s="23"/>
      <c r="E211" s="23"/>
      <c r="F211" s="23"/>
      <c r="G211" s="23"/>
      <c r="H211" s="23">
        <v>2</v>
      </c>
    </row>
    <row r="212" spans="1:8" x14ac:dyDescent="0.2">
      <c r="A212" s="25" t="s">
        <v>9767</v>
      </c>
      <c r="B212" s="23"/>
      <c r="C212" s="23"/>
      <c r="D212" s="23"/>
      <c r="E212" s="23"/>
      <c r="F212" s="23">
        <v>2</v>
      </c>
      <c r="G212" s="23"/>
      <c r="H212" s="23">
        <v>2</v>
      </c>
    </row>
    <row r="213" spans="1:8" x14ac:dyDescent="0.2">
      <c r="A213" s="25" t="s">
        <v>9634</v>
      </c>
      <c r="B213" s="23"/>
      <c r="C213" s="23"/>
      <c r="D213" s="23">
        <v>2</v>
      </c>
      <c r="E213" s="23"/>
      <c r="F213" s="23"/>
      <c r="G213" s="23"/>
      <c r="H213" s="23">
        <v>2</v>
      </c>
    </row>
    <row r="214" spans="1:8" x14ac:dyDescent="0.2">
      <c r="A214" s="25" t="s">
        <v>9775</v>
      </c>
      <c r="B214" s="23"/>
      <c r="C214" s="23"/>
      <c r="D214" s="23"/>
      <c r="E214" s="23"/>
      <c r="F214" s="23">
        <v>2</v>
      </c>
      <c r="G214" s="23"/>
      <c r="H214" s="23">
        <v>2</v>
      </c>
    </row>
    <row r="215" spans="1:8" x14ac:dyDescent="0.2">
      <c r="A215" s="25" t="s">
        <v>9635</v>
      </c>
      <c r="B215" s="23"/>
      <c r="C215" s="23">
        <v>1</v>
      </c>
      <c r="D215" s="23">
        <v>1</v>
      </c>
      <c r="E215" s="23"/>
      <c r="F215" s="23"/>
      <c r="G215" s="23"/>
      <c r="H215" s="23">
        <v>2</v>
      </c>
    </row>
    <row r="216" spans="1:8" x14ac:dyDescent="0.2">
      <c r="A216" s="25" t="s">
        <v>9796</v>
      </c>
      <c r="B216" s="23"/>
      <c r="C216" s="23"/>
      <c r="D216" s="23"/>
      <c r="E216" s="23"/>
      <c r="F216" s="23">
        <v>2</v>
      </c>
      <c r="G216" s="23"/>
      <c r="H216" s="23">
        <v>2</v>
      </c>
    </row>
    <row r="217" spans="1:8" x14ac:dyDescent="0.2">
      <c r="A217" s="25" t="s">
        <v>9636</v>
      </c>
      <c r="B217" s="23"/>
      <c r="C217" s="23">
        <v>2</v>
      </c>
      <c r="D217" s="23"/>
      <c r="E217" s="23"/>
      <c r="F217" s="23"/>
      <c r="G217" s="23"/>
      <c r="H217" s="23">
        <v>2</v>
      </c>
    </row>
    <row r="218" spans="1:8" x14ac:dyDescent="0.2">
      <c r="A218" s="25" t="s">
        <v>9637</v>
      </c>
      <c r="B218" s="23"/>
      <c r="C218" s="23">
        <v>2</v>
      </c>
      <c r="D218" s="23"/>
      <c r="E218" s="23"/>
      <c r="F218" s="23"/>
      <c r="G218" s="23"/>
      <c r="H218" s="23">
        <v>2</v>
      </c>
    </row>
    <row r="219" spans="1:8" x14ac:dyDescent="0.2">
      <c r="A219" s="25" t="s">
        <v>9807</v>
      </c>
      <c r="B219" s="23"/>
      <c r="C219" s="23"/>
      <c r="D219" s="23"/>
      <c r="E219" s="23"/>
      <c r="F219" s="23">
        <v>2</v>
      </c>
      <c r="G219" s="23"/>
      <c r="H219" s="23">
        <v>2</v>
      </c>
    </row>
    <row r="220" spans="1:8" x14ac:dyDescent="0.2">
      <c r="A220" s="25" t="s">
        <v>9336</v>
      </c>
      <c r="B220" s="23"/>
      <c r="C220" s="23"/>
      <c r="D220" s="23"/>
      <c r="E220" s="23"/>
      <c r="F220" s="23">
        <v>2</v>
      </c>
      <c r="G220" s="23"/>
      <c r="H220" s="23">
        <v>2</v>
      </c>
    </row>
    <row r="221" spans="1:8" x14ac:dyDescent="0.2">
      <c r="A221" s="25" t="s">
        <v>9270</v>
      </c>
      <c r="B221" s="23"/>
      <c r="C221" s="23"/>
      <c r="D221" s="23"/>
      <c r="E221" s="23"/>
      <c r="F221" s="23">
        <v>2</v>
      </c>
      <c r="G221" s="23"/>
      <c r="H221" s="23">
        <v>2</v>
      </c>
    </row>
    <row r="222" spans="1:8" x14ac:dyDescent="0.2">
      <c r="A222" s="25" t="s">
        <v>9317</v>
      </c>
      <c r="B222" s="23"/>
      <c r="C222" s="23"/>
      <c r="D222" s="23"/>
      <c r="E222" s="23"/>
      <c r="F222" s="23">
        <v>2</v>
      </c>
      <c r="G222" s="23"/>
      <c r="H222" s="23">
        <v>2</v>
      </c>
    </row>
    <row r="223" spans="1:8" x14ac:dyDescent="0.2">
      <c r="A223" s="25" t="s">
        <v>9512</v>
      </c>
      <c r="B223" s="23"/>
      <c r="C223" s="23"/>
      <c r="D223" s="23"/>
      <c r="E223" s="23"/>
      <c r="F223" s="23">
        <v>2</v>
      </c>
      <c r="G223" s="23"/>
      <c r="H223" s="23">
        <v>2</v>
      </c>
    </row>
    <row r="224" spans="1:8" x14ac:dyDescent="0.2">
      <c r="A224" s="25" t="s">
        <v>9475</v>
      </c>
      <c r="B224" s="23"/>
      <c r="C224" s="23"/>
      <c r="D224" s="23"/>
      <c r="E224" s="23"/>
      <c r="F224" s="23">
        <v>2</v>
      </c>
      <c r="G224" s="23"/>
      <c r="H224" s="23">
        <v>2</v>
      </c>
    </row>
    <row r="225" spans="1:8" x14ac:dyDescent="0.2">
      <c r="A225" s="25" t="s">
        <v>9409</v>
      </c>
      <c r="B225" s="23"/>
      <c r="C225" s="23"/>
      <c r="D225" s="23">
        <v>2</v>
      </c>
      <c r="E225" s="23"/>
      <c r="F225" s="23"/>
      <c r="G225" s="23"/>
      <c r="H225" s="23">
        <v>2</v>
      </c>
    </row>
    <row r="226" spans="1:8" x14ac:dyDescent="0.2">
      <c r="A226" s="25" t="s">
        <v>9367</v>
      </c>
      <c r="B226" s="23"/>
      <c r="C226" s="23"/>
      <c r="D226" s="23"/>
      <c r="E226" s="23"/>
      <c r="F226" s="23">
        <v>2</v>
      </c>
      <c r="G226" s="23"/>
      <c r="H226" s="23">
        <v>2</v>
      </c>
    </row>
    <row r="227" spans="1:8" x14ac:dyDescent="0.2">
      <c r="A227" s="25" t="s">
        <v>9410</v>
      </c>
      <c r="B227" s="23"/>
      <c r="C227" s="23"/>
      <c r="D227" s="23">
        <v>2</v>
      </c>
      <c r="E227" s="23"/>
      <c r="F227" s="23"/>
      <c r="G227" s="23"/>
      <c r="H227" s="23">
        <v>2</v>
      </c>
    </row>
    <row r="228" spans="1:8" x14ac:dyDescent="0.2">
      <c r="A228" s="25" t="s">
        <v>9348</v>
      </c>
      <c r="B228" s="23"/>
      <c r="C228" s="23">
        <v>1</v>
      </c>
      <c r="D228" s="23">
        <v>1</v>
      </c>
      <c r="E228" s="23"/>
      <c r="F228" s="23"/>
      <c r="G228" s="23"/>
      <c r="H228" s="23">
        <v>2</v>
      </c>
    </row>
    <row r="229" spans="1:8" x14ac:dyDescent="0.2">
      <c r="A229" s="25" t="s">
        <v>9412</v>
      </c>
      <c r="B229" s="23"/>
      <c r="C229" s="23"/>
      <c r="D229" s="23">
        <v>2</v>
      </c>
      <c r="E229" s="23"/>
      <c r="F229" s="23"/>
      <c r="G229" s="23"/>
      <c r="H229" s="23">
        <v>2</v>
      </c>
    </row>
    <row r="230" spans="1:8" x14ac:dyDescent="0.2">
      <c r="A230" s="25" t="s">
        <v>9331</v>
      </c>
      <c r="B230" s="23"/>
      <c r="C230" s="23">
        <v>2</v>
      </c>
      <c r="D230" s="23"/>
      <c r="E230" s="23"/>
      <c r="F230" s="23"/>
      <c r="G230" s="23"/>
      <c r="H230" s="23">
        <v>2</v>
      </c>
    </row>
    <row r="231" spans="1:8" x14ac:dyDescent="0.2">
      <c r="A231" s="25" t="s">
        <v>9353</v>
      </c>
      <c r="B231" s="23"/>
      <c r="C231" s="23">
        <v>1</v>
      </c>
      <c r="D231" s="23">
        <v>1</v>
      </c>
      <c r="E231" s="23"/>
      <c r="F231" s="23"/>
      <c r="G231" s="23"/>
      <c r="H231" s="23">
        <v>2</v>
      </c>
    </row>
    <row r="232" spans="1:8" x14ac:dyDescent="0.2">
      <c r="A232" s="25" t="s">
        <v>9478</v>
      </c>
      <c r="B232" s="23">
        <v>1</v>
      </c>
      <c r="C232" s="23"/>
      <c r="D232" s="23"/>
      <c r="E232" s="23"/>
      <c r="F232" s="23">
        <v>1</v>
      </c>
      <c r="G232" s="23"/>
      <c r="H232" s="23">
        <v>2</v>
      </c>
    </row>
    <row r="233" spans="1:8" x14ac:dyDescent="0.2">
      <c r="A233" s="25" t="s">
        <v>9414</v>
      </c>
      <c r="B233" s="23"/>
      <c r="C233" s="23">
        <v>2</v>
      </c>
      <c r="D233" s="23"/>
      <c r="E233" s="23"/>
      <c r="F233" s="23"/>
      <c r="G233" s="23"/>
      <c r="H233" s="23">
        <v>2</v>
      </c>
    </row>
    <row r="234" spans="1:8" x14ac:dyDescent="0.2">
      <c r="A234" s="25" t="s">
        <v>9294</v>
      </c>
      <c r="B234" s="23">
        <v>1</v>
      </c>
      <c r="C234" s="23"/>
      <c r="D234" s="23"/>
      <c r="E234" s="23"/>
      <c r="F234" s="23">
        <v>1</v>
      </c>
      <c r="G234" s="23"/>
      <c r="H234" s="23">
        <v>2</v>
      </c>
    </row>
    <row r="235" spans="1:8" x14ac:dyDescent="0.2">
      <c r="A235" s="25" t="s">
        <v>9416</v>
      </c>
      <c r="B235" s="23"/>
      <c r="C235" s="23"/>
      <c r="D235" s="23">
        <v>2</v>
      </c>
      <c r="E235" s="23"/>
      <c r="F235" s="23"/>
      <c r="G235" s="23"/>
      <c r="H235" s="23">
        <v>2</v>
      </c>
    </row>
    <row r="236" spans="1:8" x14ac:dyDescent="0.2">
      <c r="A236" s="25" t="s">
        <v>9272</v>
      </c>
      <c r="B236" s="23"/>
      <c r="C236" s="23"/>
      <c r="D236" s="23">
        <v>2</v>
      </c>
      <c r="E236" s="23"/>
      <c r="F236" s="23"/>
      <c r="G236" s="23"/>
      <c r="H236" s="23">
        <v>2</v>
      </c>
    </row>
    <row r="237" spans="1:8" x14ac:dyDescent="0.2">
      <c r="A237" s="25" t="s">
        <v>9360</v>
      </c>
      <c r="B237" s="23"/>
      <c r="C237" s="23"/>
      <c r="D237" s="23"/>
      <c r="E237" s="23"/>
      <c r="F237" s="23">
        <v>2</v>
      </c>
      <c r="G237" s="23"/>
      <c r="H237" s="23">
        <v>2</v>
      </c>
    </row>
    <row r="238" spans="1:8" x14ac:dyDescent="0.2">
      <c r="A238" s="25" t="s">
        <v>9319</v>
      </c>
      <c r="B238" s="23"/>
      <c r="C238" s="23"/>
      <c r="D238" s="23"/>
      <c r="E238" s="23"/>
      <c r="F238" s="23">
        <v>2</v>
      </c>
      <c r="G238" s="23"/>
      <c r="H238" s="23">
        <v>2</v>
      </c>
    </row>
    <row r="239" spans="1:8" x14ac:dyDescent="0.2">
      <c r="A239" s="25" t="s">
        <v>9255</v>
      </c>
      <c r="B239" s="23"/>
      <c r="C239" s="23"/>
      <c r="D239" s="23"/>
      <c r="E239" s="23"/>
      <c r="F239" s="23">
        <v>2</v>
      </c>
      <c r="G239" s="23"/>
      <c r="H239" s="23">
        <v>2</v>
      </c>
    </row>
    <row r="240" spans="1:8" x14ac:dyDescent="0.2">
      <c r="A240" s="25" t="s">
        <v>9326</v>
      </c>
      <c r="B240" s="23"/>
      <c r="C240" s="23"/>
      <c r="D240" s="23"/>
      <c r="E240" s="23"/>
      <c r="F240" s="23">
        <v>2</v>
      </c>
      <c r="G240" s="23"/>
      <c r="H240" s="23">
        <v>2</v>
      </c>
    </row>
    <row r="241" spans="1:8" x14ac:dyDescent="0.2">
      <c r="A241" s="25" t="s">
        <v>9420</v>
      </c>
      <c r="B241" s="23"/>
      <c r="C241" s="23">
        <v>1</v>
      </c>
      <c r="D241" s="23">
        <v>1</v>
      </c>
      <c r="E241" s="23"/>
      <c r="F241" s="23"/>
      <c r="G241" s="23"/>
      <c r="H241" s="23">
        <v>2</v>
      </c>
    </row>
    <row r="242" spans="1:8" x14ac:dyDescent="0.2">
      <c r="A242" s="25" t="s">
        <v>9498</v>
      </c>
      <c r="B242" s="23"/>
      <c r="C242" s="23"/>
      <c r="D242" s="23"/>
      <c r="E242" s="23"/>
      <c r="F242" s="23">
        <v>2</v>
      </c>
      <c r="G242" s="23"/>
      <c r="H242" s="23">
        <v>2</v>
      </c>
    </row>
    <row r="243" spans="1:8" x14ac:dyDescent="0.2">
      <c r="A243" s="25" t="s">
        <v>9305</v>
      </c>
      <c r="B243" s="23"/>
      <c r="C243" s="23">
        <v>1</v>
      </c>
      <c r="D243" s="23"/>
      <c r="E243" s="23"/>
      <c r="F243" s="23">
        <v>1</v>
      </c>
      <c r="G243" s="23"/>
      <c r="H243" s="23">
        <v>2</v>
      </c>
    </row>
    <row r="244" spans="1:8" x14ac:dyDescent="0.2">
      <c r="A244" s="25" t="s">
        <v>9474</v>
      </c>
      <c r="B244" s="23"/>
      <c r="C244" s="23"/>
      <c r="D244" s="23">
        <v>2</v>
      </c>
      <c r="E244" s="23"/>
      <c r="F244" s="23"/>
      <c r="G244" s="23"/>
      <c r="H244" s="23">
        <v>2</v>
      </c>
    </row>
    <row r="245" spans="1:8" x14ac:dyDescent="0.2">
      <c r="A245" s="25" t="s">
        <v>9422</v>
      </c>
      <c r="B245" s="23"/>
      <c r="C245" s="23">
        <v>2</v>
      </c>
      <c r="D245" s="23"/>
      <c r="E245" s="23"/>
      <c r="F245" s="23"/>
      <c r="G245" s="23"/>
      <c r="H245" s="23">
        <v>2</v>
      </c>
    </row>
    <row r="246" spans="1:8" x14ac:dyDescent="0.2">
      <c r="A246" s="25" t="s">
        <v>9476</v>
      </c>
      <c r="B246" s="23"/>
      <c r="C246" s="23"/>
      <c r="D246" s="23">
        <v>2</v>
      </c>
      <c r="E246" s="23"/>
      <c r="F246" s="23"/>
      <c r="G246" s="23"/>
      <c r="H246" s="23">
        <v>2</v>
      </c>
    </row>
    <row r="247" spans="1:8" x14ac:dyDescent="0.2">
      <c r="A247" s="25" t="s">
        <v>9423</v>
      </c>
      <c r="B247" s="23"/>
      <c r="C247" s="23"/>
      <c r="D247" s="23">
        <v>2</v>
      </c>
      <c r="E247" s="23"/>
      <c r="F247" s="23"/>
      <c r="G247" s="23"/>
      <c r="H247" s="23">
        <v>2</v>
      </c>
    </row>
    <row r="248" spans="1:8" x14ac:dyDescent="0.2">
      <c r="A248" s="25" t="s">
        <v>9351</v>
      </c>
      <c r="B248" s="23"/>
      <c r="C248" s="23"/>
      <c r="D248" s="23"/>
      <c r="E248" s="23"/>
      <c r="F248" s="23">
        <v>2</v>
      </c>
      <c r="G248" s="23"/>
      <c r="H248" s="23">
        <v>2</v>
      </c>
    </row>
    <row r="249" spans="1:8" x14ac:dyDescent="0.2">
      <c r="A249" s="25" t="s">
        <v>9253</v>
      </c>
      <c r="B249" s="23"/>
      <c r="C249" s="23"/>
      <c r="D249" s="23"/>
      <c r="E249" s="23"/>
      <c r="F249" s="23">
        <v>2</v>
      </c>
      <c r="G249" s="23"/>
      <c r="H249" s="23">
        <v>2</v>
      </c>
    </row>
    <row r="250" spans="1:8" x14ac:dyDescent="0.2">
      <c r="A250" s="25" t="s">
        <v>9263</v>
      </c>
      <c r="B250" s="23"/>
      <c r="C250" s="23">
        <v>2</v>
      </c>
      <c r="D250" s="23"/>
      <c r="E250" s="23"/>
      <c r="F250" s="23"/>
      <c r="G250" s="23"/>
      <c r="H250" s="23">
        <v>2</v>
      </c>
    </row>
    <row r="251" spans="1:8" x14ac:dyDescent="0.2">
      <c r="A251" s="25" t="s">
        <v>9435</v>
      </c>
      <c r="B251" s="23"/>
      <c r="C251" s="23"/>
      <c r="D251" s="23"/>
      <c r="E251" s="23"/>
      <c r="F251" s="23">
        <v>2</v>
      </c>
      <c r="G251" s="23"/>
      <c r="H251" s="23">
        <v>2</v>
      </c>
    </row>
    <row r="252" spans="1:8" x14ac:dyDescent="0.2">
      <c r="A252" s="25" t="s">
        <v>9436</v>
      </c>
      <c r="B252" s="23"/>
      <c r="C252" s="23">
        <v>1</v>
      </c>
      <c r="D252" s="23">
        <v>1</v>
      </c>
      <c r="E252" s="23"/>
      <c r="F252" s="23"/>
      <c r="G252" s="23"/>
      <c r="H252" s="23">
        <v>2</v>
      </c>
    </row>
    <row r="253" spans="1:8" x14ac:dyDescent="0.2">
      <c r="A253" s="25" t="s">
        <v>9501</v>
      </c>
      <c r="B253" s="23"/>
      <c r="C253" s="23"/>
      <c r="D253" s="23"/>
      <c r="E253" s="23"/>
      <c r="F253" s="23">
        <v>2</v>
      </c>
      <c r="G253" s="23"/>
      <c r="H253" s="23">
        <v>2</v>
      </c>
    </row>
    <row r="254" spans="1:8" x14ac:dyDescent="0.2">
      <c r="A254" s="25" t="s">
        <v>9402</v>
      </c>
      <c r="B254" s="23"/>
      <c r="C254" s="23"/>
      <c r="D254" s="23"/>
      <c r="E254" s="23"/>
      <c r="F254" s="23">
        <v>2</v>
      </c>
      <c r="G254" s="23"/>
      <c r="H254" s="23">
        <v>2</v>
      </c>
    </row>
    <row r="255" spans="1:8" x14ac:dyDescent="0.2">
      <c r="A255" s="25" t="s">
        <v>9504</v>
      </c>
      <c r="B255" s="23"/>
      <c r="C255" s="23"/>
      <c r="D255" s="23"/>
      <c r="E255" s="23"/>
      <c r="F255" s="23">
        <v>2</v>
      </c>
      <c r="G255" s="23"/>
      <c r="H255" s="23">
        <v>2</v>
      </c>
    </row>
    <row r="256" spans="1:8" x14ac:dyDescent="0.2">
      <c r="A256" s="25" t="s">
        <v>9405</v>
      </c>
      <c r="B256" s="23"/>
      <c r="C256" s="23">
        <v>1</v>
      </c>
      <c r="D256" s="23"/>
      <c r="E256" s="23"/>
      <c r="F256" s="23">
        <v>1</v>
      </c>
      <c r="G256" s="23"/>
      <c r="H256" s="23">
        <v>2</v>
      </c>
    </row>
    <row r="257" spans="1:8" x14ac:dyDescent="0.2">
      <c r="A257" s="25" t="s">
        <v>9514</v>
      </c>
      <c r="B257" s="23"/>
      <c r="C257" s="23">
        <v>1</v>
      </c>
      <c r="D257" s="23">
        <v>1</v>
      </c>
      <c r="E257" s="23"/>
      <c r="F257" s="23"/>
      <c r="G257" s="23"/>
      <c r="H257" s="23">
        <v>2</v>
      </c>
    </row>
    <row r="258" spans="1:8" x14ac:dyDescent="0.2">
      <c r="A258" s="25" t="s">
        <v>9408</v>
      </c>
      <c r="B258" s="23"/>
      <c r="C258" s="23">
        <v>2</v>
      </c>
      <c r="D258" s="23"/>
      <c r="E258" s="23"/>
      <c r="F258" s="23"/>
      <c r="G258" s="23"/>
      <c r="H258" s="23">
        <v>2</v>
      </c>
    </row>
    <row r="259" spans="1:8" x14ac:dyDescent="0.2">
      <c r="A259" s="25" t="s">
        <v>9531</v>
      </c>
      <c r="B259" s="23"/>
      <c r="C259" s="23"/>
      <c r="D259" s="23"/>
      <c r="E259" s="23"/>
      <c r="F259" s="23">
        <v>2</v>
      </c>
      <c r="G259" s="23"/>
      <c r="H259" s="23">
        <v>2</v>
      </c>
    </row>
    <row r="260" spans="1:8" x14ac:dyDescent="0.2">
      <c r="A260" s="25" t="s">
        <v>9205</v>
      </c>
      <c r="B260" s="23"/>
      <c r="C260" s="23"/>
      <c r="D260" s="23"/>
      <c r="E260" s="23"/>
      <c r="F260" s="23">
        <v>2</v>
      </c>
      <c r="G260" s="23"/>
      <c r="H260" s="23">
        <v>2</v>
      </c>
    </row>
    <row r="261" spans="1:8" x14ac:dyDescent="0.2">
      <c r="A261" s="25" t="s">
        <v>9158</v>
      </c>
      <c r="B261" s="23">
        <v>1</v>
      </c>
      <c r="C261" s="23"/>
      <c r="D261" s="23">
        <v>1</v>
      </c>
      <c r="E261" s="23"/>
      <c r="F261" s="23"/>
      <c r="G261" s="23"/>
      <c r="H261" s="23">
        <v>2</v>
      </c>
    </row>
    <row r="262" spans="1:8" x14ac:dyDescent="0.2">
      <c r="A262" s="25" t="s">
        <v>9154</v>
      </c>
      <c r="B262" s="23"/>
      <c r="C262" s="23">
        <v>1</v>
      </c>
      <c r="D262" s="23">
        <v>1</v>
      </c>
      <c r="E262" s="23"/>
      <c r="F262" s="23"/>
      <c r="G262" s="23"/>
      <c r="H262" s="23">
        <v>2</v>
      </c>
    </row>
    <row r="263" spans="1:8" x14ac:dyDescent="0.2">
      <c r="A263" s="25" t="s">
        <v>9077</v>
      </c>
      <c r="B263" s="23"/>
      <c r="C263" s="23"/>
      <c r="D263" s="23"/>
      <c r="E263" s="23"/>
      <c r="F263" s="23">
        <v>2</v>
      </c>
      <c r="G263" s="23"/>
      <c r="H263" s="23">
        <v>2</v>
      </c>
    </row>
    <row r="264" spans="1:8" x14ac:dyDescent="0.2">
      <c r="A264" s="25" t="s">
        <v>9189</v>
      </c>
      <c r="B264" s="23"/>
      <c r="C264" s="23"/>
      <c r="D264" s="23"/>
      <c r="E264" s="23"/>
      <c r="F264" s="23">
        <v>2</v>
      </c>
      <c r="G264" s="23"/>
      <c r="H264" s="23">
        <v>2</v>
      </c>
    </row>
    <row r="265" spans="1:8" x14ac:dyDescent="0.2">
      <c r="A265" s="25" t="s">
        <v>8967</v>
      </c>
      <c r="B265" s="23"/>
      <c r="C265" s="23"/>
      <c r="D265" s="23">
        <v>2</v>
      </c>
      <c r="E265" s="23"/>
      <c r="F265" s="23"/>
      <c r="G265" s="23"/>
      <c r="H265" s="23">
        <v>2</v>
      </c>
    </row>
    <row r="266" spans="1:8" x14ac:dyDescent="0.2">
      <c r="A266" s="25" t="s">
        <v>9215</v>
      </c>
      <c r="B266" s="23"/>
      <c r="C266" s="23"/>
      <c r="D266" s="23">
        <v>2</v>
      </c>
      <c r="E266" s="23"/>
      <c r="F266" s="23"/>
      <c r="G266" s="23"/>
      <c r="H266" s="23">
        <v>2</v>
      </c>
    </row>
    <row r="267" spans="1:8" x14ac:dyDescent="0.2">
      <c r="A267" s="25" t="s">
        <v>9006</v>
      </c>
      <c r="B267" s="23"/>
      <c r="C267" s="23"/>
      <c r="D267" s="23">
        <v>2</v>
      </c>
      <c r="E267" s="23"/>
      <c r="F267" s="23"/>
      <c r="G267" s="23"/>
      <c r="H267" s="23">
        <v>2</v>
      </c>
    </row>
    <row r="268" spans="1:8" x14ac:dyDescent="0.2">
      <c r="A268" s="25" t="s">
        <v>8981</v>
      </c>
      <c r="B268" s="23"/>
      <c r="C268" s="23"/>
      <c r="D268" s="23">
        <v>2</v>
      </c>
      <c r="E268" s="23"/>
      <c r="F268" s="23"/>
      <c r="G268" s="23"/>
      <c r="H268" s="23">
        <v>2</v>
      </c>
    </row>
    <row r="269" spans="1:8" x14ac:dyDescent="0.2">
      <c r="A269" s="25" t="s">
        <v>8994</v>
      </c>
      <c r="B269" s="23"/>
      <c r="C269" s="23"/>
      <c r="D269" s="23">
        <v>2</v>
      </c>
      <c r="E269" s="23"/>
      <c r="F269" s="23"/>
      <c r="G269" s="23"/>
      <c r="H269" s="23">
        <v>2</v>
      </c>
    </row>
    <row r="270" spans="1:8" x14ac:dyDescent="0.2">
      <c r="A270" s="25" t="s">
        <v>9183</v>
      </c>
      <c r="B270" s="23"/>
      <c r="C270" s="23"/>
      <c r="D270" s="23"/>
      <c r="E270" s="23"/>
      <c r="F270" s="23">
        <v>2</v>
      </c>
      <c r="G270" s="23"/>
      <c r="H270" s="23">
        <v>2</v>
      </c>
    </row>
    <row r="271" spans="1:8" x14ac:dyDescent="0.2">
      <c r="A271" s="25" t="s">
        <v>8969</v>
      </c>
      <c r="B271" s="23"/>
      <c r="C271" s="23">
        <v>2</v>
      </c>
      <c r="D271" s="23"/>
      <c r="E271" s="23"/>
      <c r="F271" s="23"/>
      <c r="G271" s="23"/>
      <c r="H271" s="23">
        <v>2</v>
      </c>
    </row>
    <row r="272" spans="1:8" x14ac:dyDescent="0.2">
      <c r="A272" s="25" t="s">
        <v>9065</v>
      </c>
      <c r="B272" s="23"/>
      <c r="C272" s="23">
        <v>2</v>
      </c>
      <c r="D272" s="23"/>
      <c r="E272" s="23"/>
      <c r="F272" s="23"/>
      <c r="G272" s="23"/>
      <c r="H272" s="23">
        <v>2</v>
      </c>
    </row>
    <row r="273" spans="1:8" x14ac:dyDescent="0.2">
      <c r="A273" s="25" t="s">
        <v>9030</v>
      </c>
      <c r="B273" s="23"/>
      <c r="C273" s="23"/>
      <c r="D273" s="23">
        <v>2</v>
      </c>
      <c r="E273" s="23"/>
      <c r="F273" s="23"/>
      <c r="G273" s="23"/>
      <c r="H273" s="23">
        <v>2</v>
      </c>
    </row>
    <row r="274" spans="1:8" x14ac:dyDescent="0.2">
      <c r="A274" s="25" t="s">
        <v>9025</v>
      </c>
      <c r="B274" s="23"/>
      <c r="C274" s="23"/>
      <c r="D274" s="23">
        <v>2</v>
      </c>
      <c r="E274" s="23"/>
      <c r="F274" s="23"/>
      <c r="G274" s="23"/>
      <c r="H274" s="23">
        <v>2</v>
      </c>
    </row>
    <row r="275" spans="1:8" x14ac:dyDescent="0.2">
      <c r="A275" s="25" t="s">
        <v>9233</v>
      </c>
      <c r="B275" s="23"/>
      <c r="C275" s="23">
        <v>1</v>
      </c>
      <c r="D275" s="23">
        <v>1</v>
      </c>
      <c r="E275" s="23"/>
      <c r="F275" s="23"/>
      <c r="G275" s="23"/>
      <c r="H275" s="23">
        <v>2</v>
      </c>
    </row>
    <row r="276" spans="1:8" x14ac:dyDescent="0.2">
      <c r="A276" s="25" t="s">
        <v>9148</v>
      </c>
      <c r="B276" s="23"/>
      <c r="C276" s="23"/>
      <c r="D276" s="23"/>
      <c r="E276" s="23"/>
      <c r="F276" s="23">
        <v>2</v>
      </c>
      <c r="G276" s="23"/>
      <c r="H276" s="23">
        <v>2</v>
      </c>
    </row>
    <row r="277" spans="1:8" x14ac:dyDescent="0.2">
      <c r="A277" s="25" t="s">
        <v>8979</v>
      </c>
      <c r="B277" s="23"/>
      <c r="C277" s="23">
        <v>2</v>
      </c>
      <c r="D277" s="23"/>
      <c r="E277" s="23"/>
      <c r="F277" s="23"/>
      <c r="G277" s="23"/>
      <c r="H277" s="23">
        <v>2</v>
      </c>
    </row>
    <row r="278" spans="1:8" x14ac:dyDescent="0.2">
      <c r="A278" s="25" t="s">
        <v>8997</v>
      </c>
      <c r="B278" s="23"/>
      <c r="C278" s="23">
        <v>1</v>
      </c>
      <c r="D278" s="23">
        <v>1</v>
      </c>
      <c r="E278" s="23"/>
      <c r="F278" s="23"/>
      <c r="G278" s="23"/>
      <c r="H278" s="23">
        <v>2</v>
      </c>
    </row>
    <row r="279" spans="1:8" x14ac:dyDescent="0.2">
      <c r="A279" s="25" t="s">
        <v>9121</v>
      </c>
      <c r="B279" s="23"/>
      <c r="C279" s="23"/>
      <c r="D279" s="23"/>
      <c r="E279" s="23"/>
      <c r="F279" s="23">
        <v>2</v>
      </c>
      <c r="G279" s="23"/>
      <c r="H279" s="23">
        <v>2</v>
      </c>
    </row>
    <row r="280" spans="1:8" x14ac:dyDescent="0.2">
      <c r="A280" s="25" t="s">
        <v>9157</v>
      </c>
      <c r="B280" s="23"/>
      <c r="C280" s="23">
        <v>2</v>
      </c>
      <c r="D280" s="23"/>
      <c r="E280" s="23"/>
      <c r="F280" s="23"/>
      <c r="G280" s="23"/>
      <c r="H280" s="23">
        <v>2</v>
      </c>
    </row>
    <row r="281" spans="1:8" x14ac:dyDescent="0.2">
      <c r="A281" s="25" t="s">
        <v>9000</v>
      </c>
      <c r="B281" s="23"/>
      <c r="C281" s="23">
        <v>1</v>
      </c>
      <c r="D281" s="23">
        <v>1</v>
      </c>
      <c r="E281" s="23"/>
      <c r="F281" s="23"/>
      <c r="G281" s="23"/>
      <c r="H281" s="23">
        <v>2</v>
      </c>
    </row>
    <row r="282" spans="1:8" x14ac:dyDescent="0.2">
      <c r="A282" s="25" t="s">
        <v>9060</v>
      </c>
      <c r="B282" s="23">
        <v>1</v>
      </c>
      <c r="C282" s="23"/>
      <c r="D282" s="23">
        <v>1</v>
      </c>
      <c r="E282" s="23"/>
      <c r="F282" s="23"/>
      <c r="G282" s="23"/>
      <c r="H282" s="23">
        <v>2</v>
      </c>
    </row>
    <row r="283" spans="1:8" x14ac:dyDescent="0.2">
      <c r="A283" s="25" t="s">
        <v>9125</v>
      </c>
      <c r="B283" s="23"/>
      <c r="C283" s="23"/>
      <c r="D283" s="23"/>
      <c r="E283" s="23"/>
      <c r="F283" s="23">
        <v>2</v>
      </c>
      <c r="G283" s="23"/>
      <c r="H283" s="23">
        <v>2</v>
      </c>
    </row>
    <row r="284" spans="1:8" x14ac:dyDescent="0.2">
      <c r="A284" s="25" t="s">
        <v>9185</v>
      </c>
      <c r="B284" s="23"/>
      <c r="C284" s="23"/>
      <c r="D284" s="23"/>
      <c r="E284" s="23"/>
      <c r="F284" s="23">
        <v>2</v>
      </c>
      <c r="G284" s="23"/>
      <c r="H284" s="23">
        <v>2</v>
      </c>
    </row>
    <row r="285" spans="1:8" x14ac:dyDescent="0.2">
      <c r="A285" s="25" t="s">
        <v>9126</v>
      </c>
      <c r="B285" s="23"/>
      <c r="C285" s="23"/>
      <c r="D285" s="23"/>
      <c r="E285" s="23"/>
      <c r="F285" s="23">
        <v>2</v>
      </c>
      <c r="G285" s="23"/>
      <c r="H285" s="23">
        <v>2</v>
      </c>
    </row>
    <row r="286" spans="1:8" x14ac:dyDescent="0.2">
      <c r="A286" s="25" t="s">
        <v>9061</v>
      </c>
      <c r="B286" s="23"/>
      <c r="C286" s="23">
        <v>1</v>
      </c>
      <c r="D286" s="23">
        <v>1</v>
      </c>
      <c r="E286" s="23"/>
      <c r="F286" s="23"/>
      <c r="G286" s="23"/>
      <c r="H286" s="23">
        <v>2</v>
      </c>
    </row>
    <row r="287" spans="1:8" x14ac:dyDescent="0.2">
      <c r="A287" s="25" t="s">
        <v>9219</v>
      </c>
      <c r="B287" s="23"/>
      <c r="C287" s="23"/>
      <c r="D287" s="23">
        <v>2</v>
      </c>
      <c r="E287" s="23"/>
      <c r="F287" s="23"/>
      <c r="G287" s="23"/>
      <c r="H287" s="23">
        <v>2</v>
      </c>
    </row>
    <row r="288" spans="1:8" x14ac:dyDescent="0.2">
      <c r="A288" s="25" t="s">
        <v>8977</v>
      </c>
      <c r="B288" s="23"/>
      <c r="C288" s="23"/>
      <c r="D288" s="23">
        <v>2</v>
      </c>
      <c r="E288" s="23"/>
      <c r="F288" s="23"/>
      <c r="G288" s="23"/>
      <c r="H288" s="23">
        <v>2</v>
      </c>
    </row>
    <row r="289" spans="1:8" x14ac:dyDescent="0.2">
      <c r="A289" s="25" t="s">
        <v>9039</v>
      </c>
      <c r="B289" s="23"/>
      <c r="C289" s="23"/>
      <c r="D289" s="23">
        <v>2</v>
      </c>
      <c r="E289" s="23"/>
      <c r="F289" s="23"/>
      <c r="G289" s="23"/>
      <c r="H289" s="23">
        <v>2</v>
      </c>
    </row>
    <row r="290" spans="1:8" x14ac:dyDescent="0.2">
      <c r="A290" s="25" t="s">
        <v>9066</v>
      </c>
      <c r="B290" s="23"/>
      <c r="C290" s="23"/>
      <c r="D290" s="23"/>
      <c r="E290" s="23"/>
      <c r="F290" s="23">
        <v>2</v>
      </c>
      <c r="G290" s="23"/>
      <c r="H290" s="23">
        <v>2</v>
      </c>
    </row>
    <row r="291" spans="1:8" x14ac:dyDescent="0.2">
      <c r="A291" s="25" t="s">
        <v>9136</v>
      </c>
      <c r="B291" s="23"/>
      <c r="C291" s="23"/>
      <c r="D291" s="23">
        <v>2</v>
      </c>
      <c r="E291" s="23"/>
      <c r="F291" s="23"/>
      <c r="G291" s="23"/>
      <c r="H291" s="23">
        <v>2</v>
      </c>
    </row>
    <row r="292" spans="1:8" x14ac:dyDescent="0.2">
      <c r="A292" s="25" t="s">
        <v>9214</v>
      </c>
      <c r="B292" s="23"/>
      <c r="C292" s="23"/>
      <c r="D292" s="23">
        <v>2</v>
      </c>
      <c r="E292" s="23"/>
      <c r="F292" s="23"/>
      <c r="G292" s="23"/>
      <c r="H292" s="23">
        <v>2</v>
      </c>
    </row>
    <row r="293" spans="1:8" x14ac:dyDescent="0.2">
      <c r="A293" s="25" t="s">
        <v>9145</v>
      </c>
      <c r="B293" s="23"/>
      <c r="C293" s="23"/>
      <c r="D293" s="23"/>
      <c r="E293" s="23"/>
      <c r="F293" s="23">
        <v>2</v>
      </c>
      <c r="G293" s="23"/>
      <c r="H293" s="23">
        <v>2</v>
      </c>
    </row>
    <row r="294" spans="1:8" x14ac:dyDescent="0.2">
      <c r="A294" s="25" t="s">
        <v>9075</v>
      </c>
      <c r="B294" s="23"/>
      <c r="C294" s="23"/>
      <c r="D294" s="23">
        <v>1</v>
      </c>
      <c r="E294" s="23"/>
      <c r="F294" s="23">
        <v>1</v>
      </c>
      <c r="G294" s="23"/>
      <c r="H294" s="23">
        <v>2</v>
      </c>
    </row>
    <row r="295" spans="1:8" x14ac:dyDescent="0.2">
      <c r="A295" s="25" t="s">
        <v>9147</v>
      </c>
      <c r="B295" s="23">
        <v>1</v>
      </c>
      <c r="C295" s="23">
        <v>1</v>
      </c>
      <c r="D295" s="23"/>
      <c r="E295" s="23"/>
      <c r="F295" s="23"/>
      <c r="G295" s="23"/>
      <c r="H295" s="23">
        <v>2</v>
      </c>
    </row>
    <row r="296" spans="1:8" x14ac:dyDescent="0.2">
      <c r="A296" s="25" t="s">
        <v>9133</v>
      </c>
      <c r="B296" s="23"/>
      <c r="C296" s="23"/>
      <c r="D296" s="23">
        <v>2</v>
      </c>
      <c r="E296" s="23"/>
      <c r="F296" s="23"/>
      <c r="G296" s="23"/>
      <c r="H296" s="23">
        <v>2</v>
      </c>
    </row>
    <row r="297" spans="1:8" x14ac:dyDescent="0.2">
      <c r="A297" s="25" t="s">
        <v>9106</v>
      </c>
      <c r="B297" s="23"/>
      <c r="C297" s="23"/>
      <c r="D297" s="23">
        <v>2</v>
      </c>
      <c r="E297" s="23"/>
      <c r="F297" s="23"/>
      <c r="G297" s="23"/>
      <c r="H297" s="23">
        <v>2</v>
      </c>
    </row>
    <row r="298" spans="1:8" x14ac:dyDescent="0.2">
      <c r="A298" s="25" t="s">
        <v>9235</v>
      </c>
      <c r="B298" s="23"/>
      <c r="C298" s="23"/>
      <c r="D298" s="23"/>
      <c r="E298" s="23"/>
      <c r="F298" s="23">
        <v>2</v>
      </c>
      <c r="G298" s="23"/>
      <c r="H298" s="23">
        <v>2</v>
      </c>
    </row>
    <row r="299" spans="1:8" x14ac:dyDescent="0.2">
      <c r="A299" s="25" t="s">
        <v>9109</v>
      </c>
      <c r="B299" s="23"/>
      <c r="C299" s="23">
        <v>1</v>
      </c>
      <c r="D299" s="23"/>
      <c r="E299" s="23"/>
      <c r="F299" s="23">
        <v>1</v>
      </c>
      <c r="G299" s="23"/>
      <c r="H299" s="23">
        <v>2</v>
      </c>
    </row>
    <row r="300" spans="1:8" x14ac:dyDescent="0.2">
      <c r="A300" s="25" t="s">
        <v>9097</v>
      </c>
      <c r="B300" s="23"/>
      <c r="C300" s="23"/>
      <c r="D300" s="23"/>
      <c r="E300" s="23"/>
      <c r="F300" s="23">
        <v>2</v>
      </c>
      <c r="G300" s="23"/>
      <c r="H300" s="23">
        <v>2</v>
      </c>
    </row>
    <row r="301" spans="1:8" x14ac:dyDescent="0.2">
      <c r="A301" s="25" t="s">
        <v>10034</v>
      </c>
      <c r="B301" s="23"/>
      <c r="C301" s="23"/>
      <c r="D301" s="23"/>
      <c r="E301" s="23"/>
      <c r="F301" s="23">
        <v>1</v>
      </c>
      <c r="G301" s="23"/>
      <c r="H301" s="23">
        <v>1</v>
      </c>
    </row>
    <row r="302" spans="1:8" x14ac:dyDescent="0.2">
      <c r="A302" s="25" t="s">
        <v>10098</v>
      </c>
      <c r="B302" s="23"/>
      <c r="C302" s="23"/>
      <c r="D302" s="23"/>
      <c r="E302" s="23"/>
      <c r="F302" s="23">
        <v>1</v>
      </c>
      <c r="G302" s="23"/>
      <c r="H302" s="23">
        <v>1</v>
      </c>
    </row>
    <row r="303" spans="1:8" x14ac:dyDescent="0.2">
      <c r="A303" s="25" t="s">
        <v>10066</v>
      </c>
      <c r="B303" s="23"/>
      <c r="C303" s="23"/>
      <c r="D303" s="23"/>
      <c r="E303" s="23"/>
      <c r="F303" s="23">
        <v>1</v>
      </c>
      <c r="G303" s="23"/>
      <c r="H303" s="23">
        <v>1</v>
      </c>
    </row>
    <row r="304" spans="1:8" x14ac:dyDescent="0.2">
      <c r="A304" s="25" t="s">
        <v>9908</v>
      </c>
      <c r="B304" s="23"/>
      <c r="C304" s="23"/>
      <c r="D304" s="23"/>
      <c r="E304" s="23"/>
      <c r="F304" s="23">
        <v>1</v>
      </c>
      <c r="G304" s="23"/>
      <c r="H304" s="23">
        <v>1</v>
      </c>
    </row>
    <row r="305" spans="1:8" x14ac:dyDescent="0.2">
      <c r="A305" s="25" t="s">
        <v>10018</v>
      </c>
      <c r="B305" s="23"/>
      <c r="C305" s="23"/>
      <c r="D305" s="23"/>
      <c r="E305" s="23"/>
      <c r="F305" s="23">
        <v>1</v>
      </c>
      <c r="G305" s="23"/>
      <c r="H305" s="23">
        <v>1</v>
      </c>
    </row>
    <row r="306" spans="1:8" x14ac:dyDescent="0.2">
      <c r="A306" s="25" t="s">
        <v>9909</v>
      </c>
      <c r="B306" s="23"/>
      <c r="C306" s="23"/>
      <c r="D306" s="23"/>
      <c r="E306" s="23"/>
      <c r="F306" s="23">
        <v>1</v>
      </c>
      <c r="G306" s="23"/>
      <c r="H306" s="23">
        <v>1</v>
      </c>
    </row>
    <row r="307" spans="1:8" x14ac:dyDescent="0.2">
      <c r="A307" s="25" t="s">
        <v>9887</v>
      </c>
      <c r="B307" s="23"/>
      <c r="C307" s="23"/>
      <c r="D307" s="23"/>
      <c r="E307" s="23"/>
      <c r="F307" s="23">
        <v>1</v>
      </c>
      <c r="G307" s="23"/>
      <c r="H307" s="23">
        <v>1</v>
      </c>
    </row>
    <row r="308" spans="1:8" x14ac:dyDescent="0.2">
      <c r="A308" s="25" t="s">
        <v>9910</v>
      </c>
      <c r="B308" s="23"/>
      <c r="C308" s="23"/>
      <c r="D308" s="23"/>
      <c r="E308" s="23"/>
      <c r="F308" s="23">
        <v>1</v>
      </c>
      <c r="G308" s="23"/>
      <c r="H308" s="23">
        <v>1</v>
      </c>
    </row>
    <row r="309" spans="1:8" x14ac:dyDescent="0.2">
      <c r="A309" s="25" t="s">
        <v>9898</v>
      </c>
      <c r="B309" s="23"/>
      <c r="C309" s="23"/>
      <c r="D309" s="23"/>
      <c r="E309" s="23"/>
      <c r="F309" s="23">
        <v>1</v>
      </c>
      <c r="G309" s="23"/>
      <c r="H309" s="23">
        <v>1</v>
      </c>
    </row>
    <row r="310" spans="1:8" x14ac:dyDescent="0.2">
      <c r="A310" s="25" t="s">
        <v>9829</v>
      </c>
      <c r="B310" s="23"/>
      <c r="C310" s="23"/>
      <c r="D310" s="23"/>
      <c r="E310" s="23"/>
      <c r="F310" s="23">
        <v>1</v>
      </c>
      <c r="G310" s="23"/>
      <c r="H310" s="23">
        <v>1</v>
      </c>
    </row>
    <row r="311" spans="1:8" x14ac:dyDescent="0.2">
      <c r="A311" s="25" t="s">
        <v>10010</v>
      </c>
      <c r="B311" s="23"/>
      <c r="C311" s="23"/>
      <c r="D311" s="23"/>
      <c r="E311" s="23"/>
      <c r="F311" s="23">
        <v>1</v>
      </c>
      <c r="G311" s="23"/>
      <c r="H311" s="23">
        <v>1</v>
      </c>
    </row>
    <row r="312" spans="1:8" x14ac:dyDescent="0.2">
      <c r="A312" s="25" t="s">
        <v>9855</v>
      </c>
      <c r="B312" s="23"/>
      <c r="C312" s="23"/>
      <c r="D312" s="23"/>
      <c r="E312" s="23"/>
      <c r="F312" s="23">
        <v>1</v>
      </c>
      <c r="G312" s="23"/>
      <c r="H312" s="23">
        <v>1</v>
      </c>
    </row>
    <row r="313" spans="1:8" x14ac:dyDescent="0.2">
      <c r="A313" s="25" t="s">
        <v>10026</v>
      </c>
      <c r="B313" s="23"/>
      <c r="C313" s="23"/>
      <c r="D313" s="23">
        <v>1</v>
      </c>
      <c r="E313" s="23"/>
      <c r="F313" s="23"/>
      <c r="G313" s="23"/>
      <c r="H313" s="23">
        <v>1</v>
      </c>
    </row>
    <row r="314" spans="1:8" x14ac:dyDescent="0.2">
      <c r="A314" s="25" t="s">
        <v>9913</v>
      </c>
      <c r="B314" s="23"/>
      <c r="C314" s="23"/>
      <c r="D314" s="23"/>
      <c r="E314" s="23"/>
      <c r="F314" s="23">
        <v>1</v>
      </c>
      <c r="G314" s="23"/>
      <c r="H314" s="23">
        <v>1</v>
      </c>
    </row>
    <row r="315" spans="1:8" x14ac:dyDescent="0.2">
      <c r="A315" s="25" t="s">
        <v>10042</v>
      </c>
      <c r="B315" s="23"/>
      <c r="C315" s="23"/>
      <c r="D315" s="23"/>
      <c r="E315" s="23"/>
      <c r="F315" s="23">
        <v>1</v>
      </c>
      <c r="G315" s="23"/>
      <c r="H315" s="23">
        <v>1</v>
      </c>
    </row>
    <row r="316" spans="1:8" x14ac:dyDescent="0.2">
      <c r="A316" s="25" t="s">
        <v>9914</v>
      </c>
      <c r="B316" s="23"/>
      <c r="C316" s="23"/>
      <c r="D316" s="23"/>
      <c r="E316" s="23"/>
      <c r="F316" s="23">
        <v>1</v>
      </c>
      <c r="G316" s="23"/>
      <c r="H316" s="23">
        <v>1</v>
      </c>
    </row>
    <row r="317" spans="1:8" x14ac:dyDescent="0.2">
      <c r="A317" s="25" t="s">
        <v>10058</v>
      </c>
      <c r="B317" s="23"/>
      <c r="C317" s="23"/>
      <c r="D317" s="23"/>
      <c r="E317" s="23"/>
      <c r="F317" s="23">
        <v>1</v>
      </c>
      <c r="G317" s="23"/>
      <c r="H317" s="23">
        <v>1</v>
      </c>
    </row>
    <row r="318" spans="1:8" x14ac:dyDescent="0.2">
      <c r="A318" s="25" t="s">
        <v>9915</v>
      </c>
      <c r="B318" s="23"/>
      <c r="C318" s="23"/>
      <c r="D318" s="23"/>
      <c r="E318" s="23"/>
      <c r="F318" s="23">
        <v>1</v>
      </c>
      <c r="G318" s="23"/>
      <c r="H318" s="23">
        <v>1</v>
      </c>
    </row>
    <row r="319" spans="1:8" x14ac:dyDescent="0.2">
      <c r="A319" s="25" t="s">
        <v>10074</v>
      </c>
      <c r="B319" s="23"/>
      <c r="C319" s="23"/>
      <c r="D319" s="23"/>
      <c r="E319" s="23"/>
      <c r="F319" s="23">
        <v>1</v>
      </c>
      <c r="G319" s="23"/>
      <c r="H319" s="23">
        <v>1</v>
      </c>
    </row>
    <row r="320" spans="1:8" x14ac:dyDescent="0.2">
      <c r="A320" s="25" t="s">
        <v>9916</v>
      </c>
      <c r="B320" s="23"/>
      <c r="C320" s="23"/>
      <c r="D320" s="23"/>
      <c r="E320" s="23"/>
      <c r="F320" s="23">
        <v>1</v>
      </c>
      <c r="G320" s="23"/>
      <c r="H320" s="23">
        <v>1</v>
      </c>
    </row>
    <row r="321" spans="1:8" x14ac:dyDescent="0.2">
      <c r="A321" s="25" t="s">
        <v>10090</v>
      </c>
      <c r="B321" s="23"/>
      <c r="C321" s="23"/>
      <c r="D321" s="23"/>
      <c r="E321" s="23"/>
      <c r="F321" s="23">
        <v>1</v>
      </c>
      <c r="G321" s="23"/>
      <c r="H321" s="23">
        <v>1</v>
      </c>
    </row>
    <row r="322" spans="1:8" x14ac:dyDescent="0.2">
      <c r="A322" s="25" t="s">
        <v>9917</v>
      </c>
      <c r="B322" s="23"/>
      <c r="C322" s="23"/>
      <c r="D322" s="23"/>
      <c r="E322" s="23"/>
      <c r="F322" s="23">
        <v>1</v>
      </c>
      <c r="G322" s="23"/>
      <c r="H322" s="23">
        <v>1</v>
      </c>
    </row>
    <row r="323" spans="1:8" x14ac:dyDescent="0.2">
      <c r="A323" s="25" t="s">
        <v>10106</v>
      </c>
      <c r="B323" s="23"/>
      <c r="C323" s="23"/>
      <c r="D323" s="23"/>
      <c r="E323" s="23"/>
      <c r="F323" s="23">
        <v>1</v>
      </c>
      <c r="G323" s="23"/>
      <c r="H323" s="23">
        <v>1</v>
      </c>
    </row>
    <row r="324" spans="1:8" x14ac:dyDescent="0.2">
      <c r="A324" s="25" t="s">
        <v>9918</v>
      </c>
      <c r="B324" s="23"/>
      <c r="C324" s="23"/>
      <c r="D324" s="23"/>
      <c r="E324" s="23"/>
      <c r="F324" s="23">
        <v>1</v>
      </c>
      <c r="G324" s="23"/>
      <c r="H324" s="23">
        <v>1</v>
      </c>
    </row>
    <row r="325" spans="1:8" x14ac:dyDescent="0.2">
      <c r="A325" s="25" t="s">
        <v>10014</v>
      </c>
      <c r="B325" s="23"/>
      <c r="C325" s="23"/>
      <c r="D325" s="23"/>
      <c r="E325" s="23"/>
      <c r="F325" s="23">
        <v>1</v>
      </c>
      <c r="G325" s="23"/>
      <c r="H325" s="23">
        <v>1</v>
      </c>
    </row>
    <row r="326" spans="1:8" x14ac:dyDescent="0.2">
      <c r="A326" s="25" t="s">
        <v>9919</v>
      </c>
      <c r="B326" s="23"/>
      <c r="C326" s="23"/>
      <c r="D326" s="23"/>
      <c r="E326" s="23"/>
      <c r="F326" s="23">
        <v>1</v>
      </c>
      <c r="G326" s="23"/>
      <c r="H326" s="23">
        <v>1</v>
      </c>
    </row>
    <row r="327" spans="1:8" x14ac:dyDescent="0.2">
      <c r="A327" s="25" t="s">
        <v>10022</v>
      </c>
      <c r="B327" s="23"/>
      <c r="C327" s="23"/>
      <c r="D327" s="23"/>
      <c r="E327" s="23"/>
      <c r="F327" s="23">
        <v>1</v>
      </c>
      <c r="G327" s="23"/>
      <c r="H327" s="23">
        <v>1</v>
      </c>
    </row>
    <row r="328" spans="1:8" x14ac:dyDescent="0.2">
      <c r="A328" s="25" t="s">
        <v>9920</v>
      </c>
      <c r="B328" s="23"/>
      <c r="C328" s="23"/>
      <c r="D328" s="23"/>
      <c r="E328" s="23"/>
      <c r="F328" s="23">
        <v>1</v>
      </c>
      <c r="G328" s="23"/>
      <c r="H328" s="23">
        <v>1</v>
      </c>
    </row>
    <row r="329" spans="1:8" x14ac:dyDescent="0.2">
      <c r="A329" s="25" t="s">
        <v>10030</v>
      </c>
      <c r="B329" s="23"/>
      <c r="C329" s="23"/>
      <c r="D329" s="23"/>
      <c r="E329" s="23"/>
      <c r="F329" s="23">
        <v>1</v>
      </c>
      <c r="G329" s="23"/>
      <c r="H329" s="23">
        <v>1</v>
      </c>
    </row>
    <row r="330" spans="1:8" x14ac:dyDescent="0.2">
      <c r="A330" s="25" t="s">
        <v>9921</v>
      </c>
      <c r="B330" s="23"/>
      <c r="C330" s="23"/>
      <c r="D330" s="23"/>
      <c r="E330" s="23"/>
      <c r="F330" s="23">
        <v>1</v>
      </c>
      <c r="G330" s="23"/>
      <c r="H330" s="23">
        <v>1</v>
      </c>
    </row>
    <row r="331" spans="1:8" x14ac:dyDescent="0.2">
      <c r="A331" s="25" t="s">
        <v>10038</v>
      </c>
      <c r="B331" s="23"/>
      <c r="C331" s="23"/>
      <c r="D331" s="23"/>
      <c r="E331" s="23"/>
      <c r="F331" s="23">
        <v>1</v>
      </c>
      <c r="G331" s="23"/>
      <c r="H331" s="23">
        <v>1</v>
      </c>
    </row>
    <row r="332" spans="1:8" x14ac:dyDescent="0.2">
      <c r="A332" s="25" t="s">
        <v>9922</v>
      </c>
      <c r="B332" s="23"/>
      <c r="C332" s="23"/>
      <c r="D332" s="23"/>
      <c r="E332" s="23"/>
      <c r="F332" s="23">
        <v>1</v>
      </c>
      <c r="G332" s="23"/>
      <c r="H332" s="23">
        <v>1</v>
      </c>
    </row>
    <row r="333" spans="1:8" x14ac:dyDescent="0.2">
      <c r="A333" s="25" t="s">
        <v>10046</v>
      </c>
      <c r="B333" s="23"/>
      <c r="C333" s="23"/>
      <c r="D333" s="23"/>
      <c r="E333" s="23"/>
      <c r="F333" s="23">
        <v>1</v>
      </c>
      <c r="G333" s="23"/>
      <c r="H333" s="23">
        <v>1</v>
      </c>
    </row>
    <row r="334" spans="1:8" x14ac:dyDescent="0.2">
      <c r="A334" s="25" t="s">
        <v>9923</v>
      </c>
      <c r="B334" s="23"/>
      <c r="C334" s="23"/>
      <c r="D334" s="23"/>
      <c r="E334" s="23"/>
      <c r="F334" s="23">
        <v>1</v>
      </c>
      <c r="G334" s="23"/>
      <c r="H334" s="23">
        <v>1</v>
      </c>
    </row>
    <row r="335" spans="1:8" x14ac:dyDescent="0.2">
      <c r="A335" s="25" t="s">
        <v>9888</v>
      </c>
      <c r="B335" s="23"/>
      <c r="C335" s="23"/>
      <c r="D335" s="23"/>
      <c r="E335" s="23"/>
      <c r="F335" s="23">
        <v>1</v>
      </c>
      <c r="G335" s="23"/>
      <c r="H335" s="23">
        <v>1</v>
      </c>
    </row>
    <row r="336" spans="1:8" x14ac:dyDescent="0.2">
      <c r="A336" s="25" t="s">
        <v>9924</v>
      </c>
      <c r="B336" s="23"/>
      <c r="C336" s="23"/>
      <c r="D336" s="23"/>
      <c r="E336" s="23"/>
      <c r="F336" s="23">
        <v>1</v>
      </c>
      <c r="G336" s="23"/>
      <c r="H336" s="23">
        <v>1</v>
      </c>
    </row>
    <row r="337" spans="1:8" x14ac:dyDescent="0.2">
      <c r="A337" s="25" t="s">
        <v>10062</v>
      </c>
      <c r="B337" s="23"/>
      <c r="C337" s="23"/>
      <c r="D337" s="23"/>
      <c r="E337" s="23"/>
      <c r="F337" s="23">
        <v>1</v>
      </c>
      <c r="G337" s="23"/>
      <c r="H337" s="23">
        <v>1</v>
      </c>
    </row>
    <row r="338" spans="1:8" x14ac:dyDescent="0.2">
      <c r="A338" s="25" t="s">
        <v>9832</v>
      </c>
      <c r="B338" s="23"/>
      <c r="C338" s="23"/>
      <c r="D338" s="23"/>
      <c r="E338" s="23"/>
      <c r="F338" s="23">
        <v>1</v>
      </c>
      <c r="G338" s="23"/>
      <c r="H338" s="23">
        <v>1</v>
      </c>
    </row>
    <row r="339" spans="1:8" x14ac:dyDescent="0.2">
      <c r="A339" s="25" t="s">
        <v>10070</v>
      </c>
      <c r="B339" s="23"/>
      <c r="C339" s="23"/>
      <c r="D339" s="23"/>
      <c r="E339" s="23"/>
      <c r="F339" s="23">
        <v>1</v>
      </c>
      <c r="G339" s="23"/>
      <c r="H339" s="23">
        <v>1</v>
      </c>
    </row>
    <row r="340" spans="1:8" x14ac:dyDescent="0.2">
      <c r="A340" s="25" t="s">
        <v>9856</v>
      </c>
      <c r="B340" s="23"/>
      <c r="C340" s="23"/>
      <c r="D340" s="23">
        <v>1</v>
      </c>
      <c r="E340" s="23"/>
      <c r="F340" s="23"/>
      <c r="G340" s="23"/>
      <c r="H340" s="23">
        <v>1</v>
      </c>
    </row>
    <row r="341" spans="1:8" x14ac:dyDescent="0.2">
      <c r="A341" s="25" t="s">
        <v>10078</v>
      </c>
      <c r="B341" s="23"/>
      <c r="C341" s="23"/>
      <c r="D341" s="23"/>
      <c r="E341" s="23"/>
      <c r="F341" s="23">
        <v>1</v>
      </c>
      <c r="G341" s="23"/>
      <c r="H341" s="23">
        <v>1</v>
      </c>
    </row>
    <row r="342" spans="1:8" x14ac:dyDescent="0.2">
      <c r="A342" s="25" t="s">
        <v>9927</v>
      </c>
      <c r="B342" s="23"/>
      <c r="C342" s="23"/>
      <c r="D342" s="23"/>
      <c r="E342" s="23"/>
      <c r="F342" s="23">
        <v>1</v>
      </c>
      <c r="G342" s="23"/>
      <c r="H342" s="23">
        <v>1</v>
      </c>
    </row>
    <row r="343" spans="1:8" x14ac:dyDescent="0.2">
      <c r="A343" s="25" t="s">
        <v>9900</v>
      </c>
      <c r="B343" s="23"/>
      <c r="C343" s="23"/>
      <c r="D343" s="23"/>
      <c r="E343" s="23"/>
      <c r="F343" s="23">
        <v>1</v>
      </c>
      <c r="G343" s="23"/>
      <c r="H343" s="23">
        <v>1</v>
      </c>
    </row>
    <row r="344" spans="1:8" x14ac:dyDescent="0.2">
      <c r="A344" s="25" t="s">
        <v>9928</v>
      </c>
      <c r="B344" s="23"/>
      <c r="C344" s="23"/>
      <c r="D344" s="23"/>
      <c r="E344" s="23"/>
      <c r="F344" s="23">
        <v>1</v>
      </c>
      <c r="G344" s="23"/>
      <c r="H344" s="23">
        <v>1</v>
      </c>
    </row>
    <row r="345" spans="1:8" x14ac:dyDescent="0.2">
      <c r="A345" s="25" t="s">
        <v>9851</v>
      </c>
      <c r="B345" s="23"/>
      <c r="C345" s="23"/>
      <c r="D345" s="23"/>
      <c r="E345" s="23"/>
      <c r="F345" s="23">
        <v>1</v>
      </c>
      <c r="G345" s="23"/>
      <c r="H345" s="23">
        <v>1</v>
      </c>
    </row>
    <row r="346" spans="1:8" x14ac:dyDescent="0.2">
      <c r="A346" s="25" t="s">
        <v>9929</v>
      </c>
      <c r="B346" s="23"/>
      <c r="C346" s="23"/>
      <c r="D346" s="23"/>
      <c r="E346" s="23"/>
      <c r="F346" s="23">
        <v>1</v>
      </c>
      <c r="G346" s="23"/>
      <c r="H346" s="23">
        <v>1</v>
      </c>
    </row>
    <row r="347" spans="1:8" x14ac:dyDescent="0.2">
      <c r="A347" s="25" t="s">
        <v>10102</v>
      </c>
      <c r="B347" s="23"/>
      <c r="C347" s="23"/>
      <c r="D347" s="23"/>
      <c r="E347" s="23"/>
      <c r="F347" s="23">
        <v>1</v>
      </c>
      <c r="G347" s="23"/>
      <c r="H347" s="23">
        <v>1</v>
      </c>
    </row>
    <row r="348" spans="1:8" x14ac:dyDescent="0.2">
      <c r="A348" s="25" t="s">
        <v>9930</v>
      </c>
      <c r="B348" s="23"/>
      <c r="C348" s="23">
        <v>1</v>
      </c>
      <c r="D348" s="23"/>
      <c r="E348" s="23"/>
      <c r="F348" s="23"/>
      <c r="G348" s="23"/>
      <c r="H348" s="23">
        <v>1</v>
      </c>
    </row>
    <row r="349" spans="1:8" x14ac:dyDescent="0.2">
      <c r="A349" s="25" t="s">
        <v>9881</v>
      </c>
      <c r="B349" s="23"/>
      <c r="C349" s="23"/>
      <c r="D349" s="23"/>
      <c r="E349" s="23"/>
      <c r="F349" s="23">
        <v>1</v>
      </c>
      <c r="G349" s="23"/>
      <c r="H349" s="23">
        <v>1</v>
      </c>
    </row>
    <row r="350" spans="1:8" x14ac:dyDescent="0.2">
      <c r="A350" s="25" t="s">
        <v>9931</v>
      </c>
      <c r="B350" s="23"/>
      <c r="C350" s="23"/>
      <c r="D350" s="23"/>
      <c r="E350" s="23"/>
      <c r="F350" s="23">
        <v>1</v>
      </c>
      <c r="G350" s="23"/>
      <c r="H350" s="23">
        <v>1</v>
      </c>
    </row>
    <row r="351" spans="1:8" x14ac:dyDescent="0.2">
      <c r="A351" s="25" t="s">
        <v>10012</v>
      </c>
      <c r="B351" s="23"/>
      <c r="C351" s="23"/>
      <c r="D351" s="23"/>
      <c r="E351" s="23"/>
      <c r="F351" s="23">
        <v>1</v>
      </c>
      <c r="G351" s="23"/>
      <c r="H351" s="23">
        <v>1</v>
      </c>
    </row>
    <row r="352" spans="1:8" x14ac:dyDescent="0.2">
      <c r="A352" s="25" t="s">
        <v>9857</v>
      </c>
      <c r="B352" s="23"/>
      <c r="C352" s="23"/>
      <c r="D352" s="23"/>
      <c r="E352" s="23"/>
      <c r="F352" s="23">
        <v>1</v>
      </c>
      <c r="G352" s="23"/>
      <c r="H352" s="23">
        <v>1</v>
      </c>
    </row>
    <row r="353" spans="1:8" x14ac:dyDescent="0.2">
      <c r="A353" s="25" t="s">
        <v>10016</v>
      </c>
      <c r="B353" s="23"/>
      <c r="C353" s="23"/>
      <c r="D353" s="23"/>
      <c r="E353" s="23"/>
      <c r="F353" s="23">
        <v>1</v>
      </c>
      <c r="G353" s="23"/>
      <c r="H353" s="23">
        <v>1</v>
      </c>
    </row>
    <row r="354" spans="1:8" x14ac:dyDescent="0.2">
      <c r="A354" s="25" t="s">
        <v>9933</v>
      </c>
      <c r="B354" s="23"/>
      <c r="C354" s="23"/>
      <c r="D354" s="23"/>
      <c r="E354" s="23"/>
      <c r="F354" s="23">
        <v>1</v>
      </c>
      <c r="G354" s="23"/>
      <c r="H354" s="23">
        <v>1</v>
      </c>
    </row>
    <row r="355" spans="1:8" x14ac:dyDescent="0.2">
      <c r="A355" s="25" t="s">
        <v>10020</v>
      </c>
      <c r="B355" s="23"/>
      <c r="C355" s="23"/>
      <c r="D355" s="23"/>
      <c r="E355" s="23"/>
      <c r="F355" s="23">
        <v>1</v>
      </c>
      <c r="G355" s="23"/>
      <c r="H355" s="23">
        <v>1</v>
      </c>
    </row>
    <row r="356" spans="1:8" x14ac:dyDescent="0.2">
      <c r="A356" s="25" t="s">
        <v>9934</v>
      </c>
      <c r="B356" s="23"/>
      <c r="C356" s="23"/>
      <c r="D356" s="23"/>
      <c r="E356" s="23"/>
      <c r="F356" s="23">
        <v>1</v>
      </c>
      <c r="G356" s="23"/>
      <c r="H356" s="23">
        <v>1</v>
      </c>
    </row>
    <row r="357" spans="1:8" x14ac:dyDescent="0.2">
      <c r="A357" s="25" t="s">
        <v>10024</v>
      </c>
      <c r="B357" s="23"/>
      <c r="C357" s="23"/>
      <c r="D357" s="23">
        <v>1</v>
      </c>
      <c r="E357" s="23"/>
      <c r="F357" s="23"/>
      <c r="G357" s="23"/>
      <c r="H357" s="23">
        <v>1</v>
      </c>
    </row>
    <row r="358" spans="1:8" x14ac:dyDescent="0.2">
      <c r="A358" s="25" t="s">
        <v>9935</v>
      </c>
      <c r="B358" s="23"/>
      <c r="C358" s="23"/>
      <c r="D358" s="23">
        <v>1</v>
      </c>
      <c r="E358" s="23"/>
      <c r="F358" s="23"/>
      <c r="G358" s="23"/>
      <c r="H358" s="23">
        <v>1</v>
      </c>
    </row>
    <row r="359" spans="1:8" x14ac:dyDescent="0.2">
      <c r="A359" s="25" t="s">
        <v>10028</v>
      </c>
      <c r="B359" s="23"/>
      <c r="C359" s="23"/>
      <c r="D359" s="23"/>
      <c r="E359" s="23"/>
      <c r="F359" s="23">
        <v>1</v>
      </c>
      <c r="G359" s="23"/>
      <c r="H359" s="23">
        <v>1</v>
      </c>
    </row>
    <row r="360" spans="1:8" x14ac:dyDescent="0.2">
      <c r="A360" s="25" t="s">
        <v>9936</v>
      </c>
      <c r="B360" s="23"/>
      <c r="C360" s="23"/>
      <c r="D360" s="23"/>
      <c r="E360" s="23"/>
      <c r="F360" s="23">
        <v>1</v>
      </c>
      <c r="G360" s="23"/>
      <c r="H360" s="23">
        <v>1</v>
      </c>
    </row>
    <row r="361" spans="1:8" x14ac:dyDescent="0.2">
      <c r="A361" s="25" t="s">
        <v>10032</v>
      </c>
      <c r="B361" s="23"/>
      <c r="C361" s="23"/>
      <c r="D361" s="23"/>
      <c r="E361" s="23"/>
      <c r="F361" s="23">
        <v>1</v>
      </c>
      <c r="G361" s="23"/>
      <c r="H361" s="23">
        <v>1</v>
      </c>
    </row>
    <row r="362" spans="1:8" x14ac:dyDescent="0.2">
      <c r="A362" s="25" t="s">
        <v>9840</v>
      </c>
      <c r="B362" s="23"/>
      <c r="C362" s="23"/>
      <c r="D362" s="23"/>
      <c r="E362" s="23"/>
      <c r="F362" s="23">
        <v>1</v>
      </c>
      <c r="G362" s="23"/>
      <c r="H362" s="23">
        <v>1</v>
      </c>
    </row>
    <row r="363" spans="1:8" x14ac:dyDescent="0.2">
      <c r="A363" s="25" t="s">
        <v>10036</v>
      </c>
      <c r="B363" s="23"/>
      <c r="C363" s="23"/>
      <c r="D363" s="23"/>
      <c r="E363" s="23"/>
      <c r="F363" s="23">
        <v>1</v>
      </c>
      <c r="G363" s="23"/>
      <c r="H363" s="23">
        <v>1</v>
      </c>
    </row>
    <row r="364" spans="1:8" x14ac:dyDescent="0.2">
      <c r="A364" s="25" t="s">
        <v>9938</v>
      </c>
      <c r="B364" s="23">
        <v>1</v>
      </c>
      <c r="C364" s="23"/>
      <c r="D364" s="23"/>
      <c r="E364" s="23"/>
      <c r="F364" s="23"/>
      <c r="G364" s="23"/>
      <c r="H364" s="23">
        <v>1</v>
      </c>
    </row>
    <row r="365" spans="1:8" x14ac:dyDescent="0.2">
      <c r="A365" s="25" t="s">
        <v>10040</v>
      </c>
      <c r="B365" s="23"/>
      <c r="C365" s="23"/>
      <c r="D365" s="23"/>
      <c r="E365" s="23"/>
      <c r="F365" s="23">
        <v>1</v>
      </c>
      <c r="G365" s="23"/>
      <c r="H365" s="23">
        <v>1</v>
      </c>
    </row>
    <row r="366" spans="1:8" x14ac:dyDescent="0.2">
      <c r="A366" s="25" t="s">
        <v>9939</v>
      </c>
      <c r="B366" s="23"/>
      <c r="C366" s="23"/>
      <c r="D366" s="23"/>
      <c r="E366" s="23"/>
      <c r="F366" s="23">
        <v>1</v>
      </c>
      <c r="G366" s="23"/>
      <c r="H366" s="23">
        <v>1</v>
      </c>
    </row>
    <row r="367" spans="1:8" x14ac:dyDescent="0.2">
      <c r="A367" s="25" t="s">
        <v>10044</v>
      </c>
      <c r="B367" s="23"/>
      <c r="C367" s="23"/>
      <c r="D367" s="23"/>
      <c r="E367" s="23"/>
      <c r="F367" s="23">
        <v>1</v>
      </c>
      <c r="G367" s="23"/>
      <c r="H367" s="23">
        <v>1</v>
      </c>
    </row>
    <row r="368" spans="1:8" x14ac:dyDescent="0.2">
      <c r="A368" s="25" t="s">
        <v>9940</v>
      </c>
      <c r="B368" s="23"/>
      <c r="C368" s="23"/>
      <c r="D368" s="23"/>
      <c r="E368" s="23"/>
      <c r="F368" s="23">
        <v>1</v>
      </c>
      <c r="G368" s="23"/>
      <c r="H368" s="23">
        <v>1</v>
      </c>
    </row>
    <row r="369" spans="1:8" x14ac:dyDescent="0.2">
      <c r="A369" s="25" t="s">
        <v>10048</v>
      </c>
      <c r="B369" s="23"/>
      <c r="C369" s="23"/>
      <c r="D369" s="23"/>
      <c r="E369" s="23"/>
      <c r="F369" s="23">
        <v>1</v>
      </c>
      <c r="G369" s="23"/>
      <c r="H369" s="23">
        <v>1</v>
      </c>
    </row>
    <row r="370" spans="1:8" x14ac:dyDescent="0.2">
      <c r="A370" s="25" t="s">
        <v>9941</v>
      </c>
      <c r="B370" s="23"/>
      <c r="C370" s="23"/>
      <c r="D370" s="23"/>
      <c r="E370" s="23"/>
      <c r="F370" s="23">
        <v>1</v>
      </c>
      <c r="G370" s="23"/>
      <c r="H370" s="23">
        <v>1</v>
      </c>
    </row>
    <row r="371" spans="1:8" x14ac:dyDescent="0.2">
      <c r="A371" s="25" t="s">
        <v>10052</v>
      </c>
      <c r="B371" s="23"/>
      <c r="C371" s="23">
        <v>1</v>
      </c>
      <c r="D371" s="23"/>
      <c r="E371" s="23"/>
      <c r="F371" s="23"/>
      <c r="G371" s="23"/>
      <c r="H371" s="23">
        <v>1</v>
      </c>
    </row>
    <row r="372" spans="1:8" x14ac:dyDescent="0.2">
      <c r="A372" s="25" t="s">
        <v>9942</v>
      </c>
      <c r="B372" s="23"/>
      <c r="C372" s="23">
        <v>1</v>
      </c>
      <c r="D372" s="23"/>
      <c r="E372" s="23"/>
      <c r="F372" s="23"/>
      <c r="G372" s="23"/>
      <c r="H372" s="23">
        <v>1</v>
      </c>
    </row>
    <row r="373" spans="1:8" x14ac:dyDescent="0.2">
      <c r="A373" s="25" t="s">
        <v>9850</v>
      </c>
      <c r="B373" s="23"/>
      <c r="C373" s="23"/>
      <c r="D373" s="23"/>
      <c r="E373" s="23"/>
      <c r="F373" s="23">
        <v>1</v>
      </c>
      <c r="G373" s="23"/>
      <c r="H373" s="23">
        <v>1</v>
      </c>
    </row>
    <row r="374" spans="1:8" x14ac:dyDescent="0.2">
      <c r="A374" s="25" t="s">
        <v>9943</v>
      </c>
      <c r="B374" s="23"/>
      <c r="C374" s="23"/>
      <c r="D374" s="23">
        <v>1</v>
      </c>
      <c r="E374" s="23"/>
      <c r="F374" s="23"/>
      <c r="G374" s="23"/>
      <c r="H374" s="23">
        <v>1</v>
      </c>
    </row>
    <row r="375" spans="1:8" x14ac:dyDescent="0.2">
      <c r="A375" s="25" t="s">
        <v>9892</v>
      </c>
      <c r="B375" s="23"/>
      <c r="C375" s="23"/>
      <c r="D375" s="23"/>
      <c r="E375" s="23"/>
      <c r="F375" s="23">
        <v>1</v>
      </c>
      <c r="G375" s="23"/>
      <c r="H375" s="23">
        <v>1</v>
      </c>
    </row>
    <row r="376" spans="1:8" x14ac:dyDescent="0.2">
      <c r="A376" s="25" t="s">
        <v>9944</v>
      </c>
      <c r="B376" s="23"/>
      <c r="C376" s="23"/>
      <c r="D376" s="23"/>
      <c r="E376" s="23"/>
      <c r="F376" s="23">
        <v>1</v>
      </c>
      <c r="G376" s="23"/>
      <c r="H376" s="23">
        <v>1</v>
      </c>
    </row>
    <row r="377" spans="1:8" x14ac:dyDescent="0.2">
      <c r="A377" s="25" t="s">
        <v>10064</v>
      </c>
      <c r="B377" s="23"/>
      <c r="C377" s="23"/>
      <c r="D377" s="23">
        <v>1</v>
      </c>
      <c r="E377" s="23"/>
      <c r="F377" s="23"/>
      <c r="G377" s="23"/>
      <c r="H377" s="23">
        <v>1</v>
      </c>
    </row>
    <row r="378" spans="1:8" x14ac:dyDescent="0.2">
      <c r="A378" s="25" t="s">
        <v>9945</v>
      </c>
      <c r="B378" s="23"/>
      <c r="C378" s="23"/>
      <c r="D378" s="23"/>
      <c r="E378" s="23"/>
      <c r="F378" s="23">
        <v>1</v>
      </c>
      <c r="G378" s="23"/>
      <c r="H378" s="23">
        <v>1</v>
      </c>
    </row>
    <row r="379" spans="1:8" x14ac:dyDescent="0.2">
      <c r="A379" s="25" t="s">
        <v>10068</v>
      </c>
      <c r="B379" s="23">
        <v>1</v>
      </c>
      <c r="C379" s="23"/>
      <c r="D379" s="23"/>
      <c r="E379" s="23"/>
      <c r="F379" s="23"/>
      <c r="G379" s="23"/>
      <c r="H379" s="23">
        <v>1</v>
      </c>
    </row>
    <row r="380" spans="1:8" x14ac:dyDescent="0.2">
      <c r="A380" s="25" t="s">
        <v>9946</v>
      </c>
      <c r="B380" s="23"/>
      <c r="C380" s="23"/>
      <c r="D380" s="23"/>
      <c r="E380" s="23"/>
      <c r="F380" s="23">
        <v>1</v>
      </c>
      <c r="G380" s="23"/>
      <c r="H380" s="23">
        <v>1</v>
      </c>
    </row>
    <row r="381" spans="1:8" x14ac:dyDescent="0.2">
      <c r="A381" s="25" t="s">
        <v>10072</v>
      </c>
      <c r="B381" s="23"/>
      <c r="C381" s="23"/>
      <c r="D381" s="23"/>
      <c r="E381" s="23"/>
      <c r="F381" s="23">
        <v>1</v>
      </c>
      <c r="G381" s="23"/>
      <c r="H381" s="23">
        <v>1</v>
      </c>
    </row>
    <row r="382" spans="1:8" x14ac:dyDescent="0.2">
      <c r="A382" s="25" t="s">
        <v>9947</v>
      </c>
      <c r="B382" s="23"/>
      <c r="C382" s="23"/>
      <c r="D382" s="23"/>
      <c r="E382" s="23"/>
      <c r="F382" s="23">
        <v>1</v>
      </c>
      <c r="G382" s="23"/>
      <c r="H382" s="23">
        <v>1</v>
      </c>
    </row>
    <row r="383" spans="1:8" x14ac:dyDescent="0.2">
      <c r="A383" s="25" t="s">
        <v>9896</v>
      </c>
      <c r="B383" s="23"/>
      <c r="C383" s="23"/>
      <c r="D383" s="23"/>
      <c r="E383" s="23"/>
      <c r="F383" s="23">
        <v>1</v>
      </c>
      <c r="G383" s="23"/>
      <c r="H383" s="23">
        <v>1</v>
      </c>
    </row>
    <row r="384" spans="1:8" x14ac:dyDescent="0.2">
      <c r="A384" s="25" t="s">
        <v>9948</v>
      </c>
      <c r="B384" s="23"/>
      <c r="C384" s="23"/>
      <c r="D384" s="23"/>
      <c r="E384" s="23"/>
      <c r="F384" s="23">
        <v>1</v>
      </c>
      <c r="G384" s="23"/>
      <c r="H384" s="23">
        <v>1</v>
      </c>
    </row>
    <row r="385" spans="1:8" x14ac:dyDescent="0.2">
      <c r="A385" s="25" t="s">
        <v>10080</v>
      </c>
      <c r="B385" s="23"/>
      <c r="C385" s="23"/>
      <c r="D385" s="23"/>
      <c r="E385" s="23"/>
      <c r="F385" s="23">
        <v>1</v>
      </c>
      <c r="G385" s="23"/>
      <c r="H385" s="23">
        <v>1</v>
      </c>
    </row>
    <row r="386" spans="1:8" x14ac:dyDescent="0.2">
      <c r="A386" s="25" t="s">
        <v>9841</v>
      </c>
      <c r="B386" s="23"/>
      <c r="C386" s="23"/>
      <c r="D386" s="23"/>
      <c r="E386" s="23"/>
      <c r="F386" s="23">
        <v>1</v>
      </c>
      <c r="G386" s="23"/>
      <c r="H386" s="23">
        <v>1</v>
      </c>
    </row>
    <row r="387" spans="1:8" x14ac:dyDescent="0.2">
      <c r="A387" s="25" t="s">
        <v>10084</v>
      </c>
      <c r="B387" s="23"/>
      <c r="C387" s="23"/>
      <c r="D387" s="23"/>
      <c r="E387" s="23"/>
      <c r="F387" s="23">
        <v>1</v>
      </c>
      <c r="G387" s="23"/>
      <c r="H387" s="23">
        <v>1</v>
      </c>
    </row>
    <row r="388" spans="1:8" x14ac:dyDescent="0.2">
      <c r="A388" s="25" t="s">
        <v>9950</v>
      </c>
      <c r="B388" s="23"/>
      <c r="C388" s="23"/>
      <c r="D388" s="23"/>
      <c r="E388" s="23"/>
      <c r="F388" s="23">
        <v>1</v>
      </c>
      <c r="G388" s="23"/>
      <c r="H388" s="23">
        <v>1</v>
      </c>
    </row>
    <row r="389" spans="1:8" x14ac:dyDescent="0.2">
      <c r="A389" s="25" t="s">
        <v>9901</v>
      </c>
      <c r="B389" s="23"/>
      <c r="C389" s="23"/>
      <c r="D389" s="23"/>
      <c r="E389" s="23"/>
      <c r="F389" s="23">
        <v>1</v>
      </c>
      <c r="G389" s="23"/>
      <c r="H389" s="23">
        <v>1</v>
      </c>
    </row>
    <row r="390" spans="1:8" x14ac:dyDescent="0.2">
      <c r="A390" s="25" t="s">
        <v>9951</v>
      </c>
      <c r="B390" s="23"/>
      <c r="C390" s="23"/>
      <c r="D390" s="23"/>
      <c r="E390" s="23"/>
      <c r="F390" s="23">
        <v>1</v>
      </c>
      <c r="G390" s="23"/>
      <c r="H390" s="23">
        <v>1</v>
      </c>
    </row>
    <row r="391" spans="1:8" x14ac:dyDescent="0.2">
      <c r="A391" s="25" t="s">
        <v>10092</v>
      </c>
      <c r="B391" s="23"/>
      <c r="C391" s="23"/>
      <c r="D391" s="23"/>
      <c r="E391" s="23"/>
      <c r="F391" s="23">
        <v>1</v>
      </c>
      <c r="G391" s="23"/>
      <c r="H391" s="23">
        <v>1</v>
      </c>
    </row>
    <row r="392" spans="1:8" x14ac:dyDescent="0.2">
      <c r="A392" s="25" t="s">
        <v>9952</v>
      </c>
      <c r="B392" s="23"/>
      <c r="C392" s="23"/>
      <c r="D392" s="23"/>
      <c r="E392" s="23"/>
      <c r="F392" s="23">
        <v>1</v>
      </c>
      <c r="G392" s="23"/>
      <c r="H392" s="23">
        <v>1</v>
      </c>
    </row>
    <row r="393" spans="1:8" x14ac:dyDescent="0.2">
      <c r="A393" s="25" t="s">
        <v>10096</v>
      </c>
      <c r="B393" s="23"/>
      <c r="C393" s="23"/>
      <c r="D393" s="23"/>
      <c r="E393" s="23"/>
      <c r="F393" s="23">
        <v>1</v>
      </c>
      <c r="G393" s="23"/>
      <c r="H393" s="23">
        <v>1</v>
      </c>
    </row>
    <row r="394" spans="1:8" x14ac:dyDescent="0.2">
      <c r="A394" s="25" t="s">
        <v>9860</v>
      </c>
      <c r="B394" s="23"/>
      <c r="C394" s="23"/>
      <c r="D394" s="23"/>
      <c r="E394" s="23"/>
      <c r="F394" s="23">
        <v>1</v>
      </c>
      <c r="G394" s="23"/>
      <c r="H394" s="23">
        <v>1</v>
      </c>
    </row>
    <row r="395" spans="1:8" x14ac:dyDescent="0.2">
      <c r="A395" s="25" t="s">
        <v>9905</v>
      </c>
      <c r="B395" s="23"/>
      <c r="C395" s="23"/>
      <c r="D395" s="23"/>
      <c r="E395" s="23"/>
      <c r="F395" s="23">
        <v>1</v>
      </c>
      <c r="G395" s="23"/>
      <c r="H395" s="23">
        <v>1</v>
      </c>
    </row>
    <row r="396" spans="1:8" x14ac:dyDescent="0.2">
      <c r="A396" s="25" t="s">
        <v>9954</v>
      </c>
      <c r="B396" s="23"/>
      <c r="C396" s="23"/>
      <c r="D396" s="23"/>
      <c r="E396" s="23"/>
      <c r="F396" s="23">
        <v>1</v>
      </c>
      <c r="G396" s="23"/>
      <c r="H396" s="23">
        <v>1</v>
      </c>
    </row>
    <row r="397" spans="1:8" x14ac:dyDescent="0.2">
      <c r="A397" s="25" t="s">
        <v>10104</v>
      </c>
      <c r="B397" s="23"/>
      <c r="C397" s="23">
        <v>1</v>
      </c>
      <c r="D397" s="23"/>
      <c r="E397" s="23"/>
      <c r="F397" s="23"/>
      <c r="G397" s="23"/>
      <c r="H397" s="23">
        <v>1</v>
      </c>
    </row>
    <row r="398" spans="1:8" x14ac:dyDescent="0.2">
      <c r="A398" s="25" t="s">
        <v>9955</v>
      </c>
      <c r="B398" s="23"/>
      <c r="C398" s="23"/>
      <c r="D398" s="23"/>
      <c r="E398" s="23"/>
      <c r="F398" s="23">
        <v>1</v>
      </c>
      <c r="G398" s="23"/>
      <c r="H398" s="23">
        <v>1</v>
      </c>
    </row>
    <row r="399" spans="1:8" x14ac:dyDescent="0.2">
      <c r="A399" s="25" t="s">
        <v>9853</v>
      </c>
      <c r="B399" s="23"/>
      <c r="C399" s="23"/>
      <c r="D399" s="23">
        <v>1</v>
      </c>
      <c r="E399" s="23"/>
      <c r="F399" s="23"/>
      <c r="G399" s="23"/>
      <c r="H399" s="23">
        <v>1</v>
      </c>
    </row>
    <row r="400" spans="1:8" x14ac:dyDescent="0.2">
      <c r="A400" s="25" t="s">
        <v>9956</v>
      </c>
      <c r="B400" s="23"/>
      <c r="C400" s="23"/>
      <c r="D400" s="23"/>
      <c r="E400" s="23"/>
      <c r="F400" s="23">
        <v>1</v>
      </c>
      <c r="G400" s="23"/>
      <c r="H400" s="23">
        <v>1</v>
      </c>
    </row>
    <row r="401" spans="1:8" x14ac:dyDescent="0.2">
      <c r="A401" s="25" t="s">
        <v>9882</v>
      </c>
      <c r="B401" s="23"/>
      <c r="C401" s="23"/>
      <c r="D401" s="23"/>
      <c r="E401" s="23"/>
      <c r="F401" s="23">
        <v>1</v>
      </c>
      <c r="G401" s="23"/>
      <c r="H401" s="23">
        <v>1</v>
      </c>
    </row>
    <row r="402" spans="1:8" x14ac:dyDescent="0.2">
      <c r="A402" s="25" t="s">
        <v>9957</v>
      </c>
      <c r="B402" s="23"/>
      <c r="C402" s="23"/>
      <c r="D402" s="23"/>
      <c r="E402" s="23"/>
      <c r="F402" s="23">
        <v>1</v>
      </c>
      <c r="G402" s="23"/>
      <c r="H402" s="23">
        <v>1</v>
      </c>
    </row>
    <row r="403" spans="1:8" x14ac:dyDescent="0.2">
      <c r="A403" s="25" t="s">
        <v>9883</v>
      </c>
      <c r="B403" s="23"/>
      <c r="C403" s="23"/>
      <c r="D403" s="23"/>
      <c r="E403" s="23"/>
      <c r="F403" s="23">
        <v>1</v>
      </c>
      <c r="G403" s="23"/>
      <c r="H403" s="23">
        <v>1</v>
      </c>
    </row>
    <row r="404" spans="1:8" x14ac:dyDescent="0.2">
      <c r="A404" s="25" t="s">
        <v>9861</v>
      </c>
      <c r="B404" s="23"/>
      <c r="C404" s="23"/>
      <c r="D404" s="23"/>
      <c r="E404" s="23"/>
      <c r="F404" s="23">
        <v>1</v>
      </c>
      <c r="G404" s="23"/>
      <c r="H404" s="23">
        <v>1</v>
      </c>
    </row>
    <row r="405" spans="1:8" x14ac:dyDescent="0.2">
      <c r="A405" s="25" t="s">
        <v>10013</v>
      </c>
      <c r="B405" s="23"/>
      <c r="C405" s="23"/>
      <c r="D405" s="23"/>
      <c r="E405" s="23"/>
      <c r="F405" s="23">
        <v>1</v>
      </c>
      <c r="G405" s="23"/>
      <c r="H405" s="23">
        <v>1</v>
      </c>
    </row>
    <row r="406" spans="1:8" x14ac:dyDescent="0.2">
      <c r="A406" s="25" t="s">
        <v>9959</v>
      </c>
      <c r="B406" s="23"/>
      <c r="C406" s="23"/>
      <c r="D406" s="23"/>
      <c r="E406" s="23"/>
      <c r="F406" s="23">
        <v>1</v>
      </c>
      <c r="G406" s="23"/>
      <c r="H406" s="23">
        <v>1</v>
      </c>
    </row>
    <row r="407" spans="1:8" x14ac:dyDescent="0.2">
      <c r="A407" s="25" t="s">
        <v>10015</v>
      </c>
      <c r="B407" s="23"/>
      <c r="C407" s="23"/>
      <c r="D407" s="23"/>
      <c r="E407" s="23"/>
      <c r="F407" s="23">
        <v>1</v>
      </c>
      <c r="G407" s="23"/>
      <c r="H407" s="23">
        <v>1</v>
      </c>
    </row>
    <row r="408" spans="1:8" x14ac:dyDescent="0.2">
      <c r="A408" s="25" t="s">
        <v>9960</v>
      </c>
      <c r="B408" s="23"/>
      <c r="C408" s="23"/>
      <c r="D408" s="23"/>
      <c r="E408" s="23"/>
      <c r="F408" s="23">
        <v>1</v>
      </c>
      <c r="G408" s="23"/>
      <c r="H408" s="23">
        <v>1</v>
      </c>
    </row>
    <row r="409" spans="1:8" x14ac:dyDescent="0.2">
      <c r="A409" s="25" t="s">
        <v>10017</v>
      </c>
      <c r="B409" s="23"/>
      <c r="C409" s="23"/>
      <c r="D409" s="23"/>
      <c r="E409" s="23"/>
      <c r="F409" s="23">
        <v>1</v>
      </c>
      <c r="G409" s="23"/>
      <c r="H409" s="23">
        <v>1</v>
      </c>
    </row>
    <row r="410" spans="1:8" x14ac:dyDescent="0.2">
      <c r="A410" s="25" t="s">
        <v>9961</v>
      </c>
      <c r="B410" s="23"/>
      <c r="C410" s="23"/>
      <c r="D410" s="23"/>
      <c r="E410" s="23"/>
      <c r="F410" s="23">
        <v>1</v>
      </c>
      <c r="G410" s="23"/>
      <c r="H410" s="23">
        <v>1</v>
      </c>
    </row>
    <row r="411" spans="1:8" x14ac:dyDescent="0.2">
      <c r="A411" s="25" t="s">
        <v>10019</v>
      </c>
      <c r="B411" s="23"/>
      <c r="C411" s="23"/>
      <c r="D411" s="23"/>
      <c r="E411" s="23"/>
      <c r="F411" s="23">
        <v>1</v>
      </c>
      <c r="G411" s="23"/>
      <c r="H411" s="23">
        <v>1</v>
      </c>
    </row>
    <row r="412" spans="1:8" x14ac:dyDescent="0.2">
      <c r="A412" s="25" t="s">
        <v>9962</v>
      </c>
      <c r="B412" s="23"/>
      <c r="C412" s="23"/>
      <c r="D412" s="23"/>
      <c r="E412" s="23"/>
      <c r="F412" s="23">
        <v>1</v>
      </c>
      <c r="G412" s="23"/>
      <c r="H412" s="23">
        <v>1</v>
      </c>
    </row>
    <row r="413" spans="1:8" x14ac:dyDescent="0.2">
      <c r="A413" s="25" t="s">
        <v>10021</v>
      </c>
      <c r="B413" s="23"/>
      <c r="C413" s="23"/>
      <c r="D413" s="23"/>
      <c r="E413" s="23"/>
      <c r="F413" s="23">
        <v>1</v>
      </c>
      <c r="G413" s="23"/>
      <c r="H413" s="23">
        <v>1</v>
      </c>
    </row>
    <row r="414" spans="1:8" x14ac:dyDescent="0.2">
      <c r="A414" s="25" t="s">
        <v>9963</v>
      </c>
      <c r="B414" s="23"/>
      <c r="C414" s="23">
        <v>1</v>
      </c>
      <c r="D414" s="23"/>
      <c r="E414" s="23"/>
      <c r="F414" s="23"/>
      <c r="G414" s="23"/>
      <c r="H414" s="23">
        <v>1</v>
      </c>
    </row>
    <row r="415" spans="1:8" x14ac:dyDescent="0.2">
      <c r="A415" s="25" t="s">
        <v>10023</v>
      </c>
      <c r="B415" s="23"/>
      <c r="C415" s="23"/>
      <c r="D415" s="23"/>
      <c r="E415" s="23"/>
      <c r="F415" s="23">
        <v>1</v>
      </c>
      <c r="G415" s="23"/>
      <c r="H415" s="23">
        <v>1</v>
      </c>
    </row>
    <row r="416" spans="1:8" x14ac:dyDescent="0.2">
      <c r="A416" s="25" t="s">
        <v>9964</v>
      </c>
      <c r="B416" s="23"/>
      <c r="C416" s="23"/>
      <c r="D416" s="23"/>
      <c r="E416" s="23"/>
      <c r="F416" s="23">
        <v>1</v>
      </c>
      <c r="G416" s="23"/>
      <c r="H416" s="23">
        <v>1</v>
      </c>
    </row>
    <row r="417" spans="1:8" x14ac:dyDescent="0.2">
      <c r="A417" s="25" t="s">
        <v>10025</v>
      </c>
      <c r="B417" s="23"/>
      <c r="C417" s="23"/>
      <c r="D417" s="23">
        <v>1</v>
      </c>
      <c r="E417" s="23"/>
      <c r="F417" s="23"/>
      <c r="G417" s="23"/>
      <c r="H417" s="23">
        <v>1</v>
      </c>
    </row>
    <row r="418" spans="1:8" x14ac:dyDescent="0.2">
      <c r="A418" s="25" t="s">
        <v>9965</v>
      </c>
      <c r="B418" s="23"/>
      <c r="C418" s="23"/>
      <c r="D418" s="23"/>
      <c r="E418" s="23"/>
      <c r="F418" s="23">
        <v>1</v>
      </c>
      <c r="G418" s="23"/>
      <c r="H418" s="23">
        <v>1</v>
      </c>
    </row>
    <row r="419" spans="1:8" x14ac:dyDescent="0.2">
      <c r="A419" s="25" t="s">
        <v>9849</v>
      </c>
      <c r="B419" s="23"/>
      <c r="C419" s="23"/>
      <c r="D419" s="23"/>
      <c r="E419" s="23"/>
      <c r="F419" s="23">
        <v>1</v>
      </c>
      <c r="G419" s="23"/>
      <c r="H419" s="23">
        <v>1</v>
      </c>
    </row>
    <row r="420" spans="1:8" x14ac:dyDescent="0.2">
      <c r="A420" s="25" t="s">
        <v>9966</v>
      </c>
      <c r="B420" s="23"/>
      <c r="C420" s="23"/>
      <c r="D420" s="23">
        <v>1</v>
      </c>
      <c r="E420" s="23"/>
      <c r="F420" s="23"/>
      <c r="G420" s="23"/>
      <c r="H420" s="23">
        <v>1</v>
      </c>
    </row>
    <row r="421" spans="1:8" x14ac:dyDescent="0.2">
      <c r="A421" s="25" t="s">
        <v>10029</v>
      </c>
      <c r="B421" s="23"/>
      <c r="C421" s="23"/>
      <c r="D421" s="23"/>
      <c r="E421" s="23"/>
      <c r="F421" s="23">
        <v>1</v>
      </c>
      <c r="G421" s="23"/>
      <c r="H421" s="23">
        <v>1</v>
      </c>
    </row>
    <row r="422" spans="1:8" x14ac:dyDescent="0.2">
      <c r="A422" s="25" t="s">
        <v>9837</v>
      </c>
      <c r="B422" s="23">
        <v>1</v>
      </c>
      <c r="C422" s="23"/>
      <c r="D422" s="23"/>
      <c r="E422" s="23"/>
      <c r="F422" s="23"/>
      <c r="G422" s="23"/>
      <c r="H422" s="23">
        <v>1</v>
      </c>
    </row>
    <row r="423" spans="1:8" x14ac:dyDescent="0.2">
      <c r="A423" s="25" t="s">
        <v>10031</v>
      </c>
      <c r="B423" s="23"/>
      <c r="C423" s="23"/>
      <c r="D423" s="23"/>
      <c r="E423" s="23"/>
      <c r="F423" s="23">
        <v>1</v>
      </c>
      <c r="G423" s="23"/>
      <c r="H423" s="23">
        <v>1</v>
      </c>
    </row>
    <row r="424" spans="1:8" x14ac:dyDescent="0.2">
      <c r="A424" s="25" t="s">
        <v>9968</v>
      </c>
      <c r="B424" s="23"/>
      <c r="C424" s="23"/>
      <c r="D424" s="23"/>
      <c r="E424" s="23"/>
      <c r="F424" s="23">
        <v>1</v>
      </c>
      <c r="G424" s="23"/>
      <c r="H424" s="23">
        <v>1</v>
      </c>
    </row>
    <row r="425" spans="1:8" x14ac:dyDescent="0.2">
      <c r="A425" s="25" t="s">
        <v>10033</v>
      </c>
      <c r="B425" s="23"/>
      <c r="C425" s="23"/>
      <c r="D425" s="23"/>
      <c r="E425" s="23"/>
      <c r="F425" s="23">
        <v>1</v>
      </c>
      <c r="G425" s="23"/>
      <c r="H425" s="23">
        <v>1</v>
      </c>
    </row>
    <row r="426" spans="1:8" x14ac:dyDescent="0.2">
      <c r="A426" s="25" t="s">
        <v>9839</v>
      </c>
      <c r="B426" s="23"/>
      <c r="C426" s="23"/>
      <c r="D426" s="23"/>
      <c r="E426" s="23"/>
      <c r="F426" s="23">
        <v>1</v>
      </c>
      <c r="G426" s="23"/>
      <c r="H426" s="23">
        <v>1</v>
      </c>
    </row>
    <row r="427" spans="1:8" x14ac:dyDescent="0.2">
      <c r="A427" s="25" t="s">
        <v>10035</v>
      </c>
      <c r="B427" s="23"/>
      <c r="C427" s="23"/>
      <c r="D427" s="23"/>
      <c r="E427" s="23"/>
      <c r="F427" s="23">
        <v>1</v>
      </c>
      <c r="G427" s="23"/>
      <c r="H427" s="23">
        <v>1</v>
      </c>
    </row>
    <row r="428" spans="1:8" x14ac:dyDescent="0.2">
      <c r="A428" s="25" t="s">
        <v>10113</v>
      </c>
      <c r="B428" s="23"/>
      <c r="C428" s="23"/>
      <c r="D428" s="23"/>
      <c r="E428" s="23"/>
      <c r="F428" s="23">
        <v>1</v>
      </c>
      <c r="G428" s="23"/>
      <c r="H428" s="23">
        <v>1</v>
      </c>
    </row>
    <row r="429" spans="1:8" x14ac:dyDescent="0.2">
      <c r="A429" s="25" t="s">
        <v>10037</v>
      </c>
      <c r="B429" s="23"/>
      <c r="C429" s="23"/>
      <c r="D429" s="23"/>
      <c r="E429" s="23"/>
      <c r="F429" s="23">
        <v>1</v>
      </c>
      <c r="G429" s="23"/>
      <c r="H429" s="23">
        <v>1</v>
      </c>
    </row>
    <row r="430" spans="1:8" x14ac:dyDescent="0.2">
      <c r="A430" s="25" t="s">
        <v>10108</v>
      </c>
      <c r="B430" s="23"/>
      <c r="C430" s="23"/>
      <c r="D430" s="23">
        <v>1</v>
      </c>
      <c r="E430" s="23"/>
      <c r="F430" s="23"/>
      <c r="G430" s="23"/>
      <c r="H430" s="23">
        <v>1</v>
      </c>
    </row>
    <row r="431" spans="1:8" x14ac:dyDescent="0.2">
      <c r="A431" s="25" t="s">
        <v>9885</v>
      </c>
      <c r="B431" s="23"/>
      <c r="C431" s="23"/>
      <c r="D431" s="23"/>
      <c r="E431" s="23"/>
      <c r="F431" s="23">
        <v>1</v>
      </c>
      <c r="G431" s="23"/>
      <c r="H431" s="23">
        <v>1</v>
      </c>
    </row>
    <row r="432" spans="1:8" x14ac:dyDescent="0.2">
      <c r="A432" s="25" t="s">
        <v>10109</v>
      </c>
      <c r="B432" s="23"/>
      <c r="C432" s="23">
        <v>1</v>
      </c>
      <c r="D432" s="23"/>
      <c r="E432" s="23"/>
      <c r="F432" s="23"/>
      <c r="G432" s="23"/>
      <c r="H432" s="23">
        <v>1</v>
      </c>
    </row>
    <row r="433" spans="1:8" x14ac:dyDescent="0.2">
      <c r="A433" s="25" t="s">
        <v>10041</v>
      </c>
      <c r="B433" s="23"/>
      <c r="C433" s="23"/>
      <c r="D433" s="23"/>
      <c r="E433" s="23"/>
      <c r="F433" s="23">
        <v>1</v>
      </c>
      <c r="G433" s="23"/>
      <c r="H433" s="23">
        <v>1</v>
      </c>
    </row>
    <row r="434" spans="1:8" x14ac:dyDescent="0.2">
      <c r="A434" s="25" t="s">
        <v>10111</v>
      </c>
      <c r="B434" s="23"/>
      <c r="C434" s="23"/>
      <c r="D434" s="23"/>
      <c r="E434" s="23"/>
      <c r="F434" s="23">
        <v>1</v>
      </c>
      <c r="G434" s="23"/>
      <c r="H434" s="23">
        <v>1</v>
      </c>
    </row>
    <row r="435" spans="1:8" x14ac:dyDescent="0.2">
      <c r="A435" s="25" t="s">
        <v>10043</v>
      </c>
      <c r="B435" s="23"/>
      <c r="C435" s="23"/>
      <c r="D435" s="23"/>
      <c r="E435" s="23"/>
      <c r="F435" s="23">
        <v>1</v>
      </c>
      <c r="G435" s="23"/>
      <c r="H435" s="23">
        <v>1</v>
      </c>
    </row>
    <row r="436" spans="1:8" x14ac:dyDescent="0.2">
      <c r="A436" s="25" t="s">
        <v>9974</v>
      </c>
      <c r="B436" s="23"/>
      <c r="C436" s="23"/>
      <c r="D436" s="23"/>
      <c r="E436" s="23"/>
      <c r="F436" s="23">
        <v>1</v>
      </c>
      <c r="G436" s="23"/>
      <c r="H436" s="23">
        <v>1</v>
      </c>
    </row>
    <row r="437" spans="1:8" x14ac:dyDescent="0.2">
      <c r="A437" s="25" t="s">
        <v>9886</v>
      </c>
      <c r="B437" s="23"/>
      <c r="C437" s="23"/>
      <c r="D437" s="23"/>
      <c r="E437" s="23"/>
      <c r="F437" s="23">
        <v>1</v>
      </c>
      <c r="G437" s="23"/>
      <c r="H437" s="23">
        <v>1</v>
      </c>
    </row>
    <row r="438" spans="1:8" x14ac:dyDescent="0.2">
      <c r="A438" s="25" t="s">
        <v>9975</v>
      </c>
      <c r="B438" s="23"/>
      <c r="C438" s="23"/>
      <c r="D438" s="23">
        <v>1</v>
      </c>
      <c r="E438" s="23"/>
      <c r="F438" s="23"/>
      <c r="G438" s="23"/>
      <c r="H438" s="23">
        <v>1</v>
      </c>
    </row>
    <row r="439" spans="1:8" x14ac:dyDescent="0.2">
      <c r="A439" s="25" t="s">
        <v>10047</v>
      </c>
      <c r="B439" s="23"/>
      <c r="C439" s="23"/>
      <c r="D439" s="23"/>
      <c r="E439" s="23"/>
      <c r="F439" s="23">
        <v>1</v>
      </c>
      <c r="G439" s="23"/>
      <c r="H439" s="23">
        <v>1</v>
      </c>
    </row>
    <row r="440" spans="1:8" x14ac:dyDescent="0.2">
      <c r="A440" s="25" t="s">
        <v>9864</v>
      </c>
      <c r="B440" s="23"/>
      <c r="C440" s="23"/>
      <c r="D440" s="23"/>
      <c r="E440" s="23"/>
      <c r="F440" s="23">
        <v>1</v>
      </c>
      <c r="G440" s="23"/>
      <c r="H440" s="23">
        <v>1</v>
      </c>
    </row>
    <row r="441" spans="1:8" x14ac:dyDescent="0.2">
      <c r="A441" s="25" t="s">
        <v>10049</v>
      </c>
      <c r="B441" s="23"/>
      <c r="C441" s="23"/>
      <c r="D441" s="23"/>
      <c r="E441" s="23"/>
      <c r="F441" s="23">
        <v>1</v>
      </c>
      <c r="G441" s="23"/>
      <c r="H441" s="23">
        <v>1</v>
      </c>
    </row>
    <row r="442" spans="1:8" x14ac:dyDescent="0.2">
      <c r="A442" s="25" t="s">
        <v>9977</v>
      </c>
      <c r="B442" s="23"/>
      <c r="C442" s="23"/>
      <c r="D442" s="23">
        <v>1</v>
      </c>
      <c r="E442" s="23"/>
      <c r="F442" s="23"/>
      <c r="G442" s="23"/>
      <c r="H442" s="23">
        <v>1</v>
      </c>
    </row>
    <row r="443" spans="1:8" x14ac:dyDescent="0.2">
      <c r="A443" s="25" t="s">
        <v>10051</v>
      </c>
      <c r="B443" s="23"/>
      <c r="C443" s="23"/>
      <c r="D443" s="23"/>
      <c r="E443" s="23"/>
      <c r="F443" s="23">
        <v>1</v>
      </c>
      <c r="G443" s="23"/>
      <c r="H443" s="23">
        <v>1</v>
      </c>
    </row>
    <row r="444" spans="1:8" x14ac:dyDescent="0.2">
      <c r="A444" s="25" t="s">
        <v>9844</v>
      </c>
      <c r="B444" s="23"/>
      <c r="C444" s="23"/>
      <c r="D444" s="23"/>
      <c r="E444" s="23"/>
      <c r="F444" s="23">
        <v>1</v>
      </c>
      <c r="G444" s="23"/>
      <c r="H444" s="23">
        <v>1</v>
      </c>
    </row>
    <row r="445" spans="1:8" x14ac:dyDescent="0.2">
      <c r="A445" s="25" t="s">
        <v>10053</v>
      </c>
      <c r="B445" s="23"/>
      <c r="C445" s="23"/>
      <c r="D445" s="23"/>
      <c r="E445" s="23"/>
      <c r="F445" s="23">
        <v>1</v>
      </c>
      <c r="G445" s="23"/>
      <c r="H445" s="23">
        <v>1</v>
      </c>
    </row>
    <row r="446" spans="1:8" x14ac:dyDescent="0.2">
      <c r="A446" s="25" t="s">
        <v>9833</v>
      </c>
      <c r="B446" s="23"/>
      <c r="C446" s="23"/>
      <c r="D446" s="23"/>
      <c r="E446" s="23"/>
      <c r="F446" s="23">
        <v>1</v>
      </c>
      <c r="G446" s="23"/>
      <c r="H446" s="23">
        <v>1</v>
      </c>
    </row>
    <row r="447" spans="1:8" x14ac:dyDescent="0.2">
      <c r="A447" s="25" t="s">
        <v>9889</v>
      </c>
      <c r="B447" s="23"/>
      <c r="C447" s="23"/>
      <c r="D447" s="23"/>
      <c r="E447" s="23"/>
      <c r="F447" s="23">
        <v>1</v>
      </c>
      <c r="G447" s="23"/>
      <c r="H447" s="23">
        <v>1</v>
      </c>
    </row>
    <row r="448" spans="1:8" x14ac:dyDescent="0.2">
      <c r="A448" s="25" t="s">
        <v>9866</v>
      </c>
      <c r="B448" s="23"/>
      <c r="C448" s="23"/>
      <c r="D448" s="23"/>
      <c r="E448" s="23"/>
      <c r="F448" s="23">
        <v>1</v>
      </c>
      <c r="G448" s="23"/>
      <c r="H448" s="23">
        <v>1</v>
      </c>
    </row>
    <row r="449" spans="1:8" x14ac:dyDescent="0.2">
      <c r="A449" s="25" t="s">
        <v>9891</v>
      </c>
      <c r="B449" s="23"/>
      <c r="C449" s="23"/>
      <c r="D449" s="23"/>
      <c r="E449" s="23"/>
      <c r="F449" s="23">
        <v>1</v>
      </c>
      <c r="G449" s="23"/>
      <c r="H449" s="23">
        <v>1</v>
      </c>
    </row>
    <row r="450" spans="1:8" x14ac:dyDescent="0.2">
      <c r="A450" s="25" t="s">
        <v>9867</v>
      </c>
      <c r="B450" s="23"/>
      <c r="C450" s="23"/>
      <c r="D450" s="23"/>
      <c r="E450" s="23"/>
      <c r="F450" s="23">
        <v>1</v>
      </c>
      <c r="G450" s="23"/>
      <c r="H450" s="23">
        <v>1</v>
      </c>
    </row>
    <row r="451" spans="1:8" x14ac:dyDescent="0.2">
      <c r="A451" s="25" t="s">
        <v>10059</v>
      </c>
      <c r="B451" s="23"/>
      <c r="C451" s="23"/>
      <c r="D451" s="23"/>
      <c r="E451" s="23"/>
      <c r="F451" s="23">
        <v>1</v>
      </c>
      <c r="G451" s="23"/>
      <c r="H451" s="23">
        <v>1</v>
      </c>
    </row>
    <row r="452" spans="1:8" x14ac:dyDescent="0.2">
      <c r="A452" s="25" t="s">
        <v>9982</v>
      </c>
      <c r="B452" s="23"/>
      <c r="C452" s="23"/>
      <c r="D452" s="23">
        <v>1</v>
      </c>
      <c r="E452" s="23"/>
      <c r="F452" s="23"/>
      <c r="G452" s="23"/>
      <c r="H452" s="23">
        <v>1</v>
      </c>
    </row>
    <row r="453" spans="1:8" x14ac:dyDescent="0.2">
      <c r="A453" s="25" t="s">
        <v>10061</v>
      </c>
      <c r="B453" s="23"/>
      <c r="C453" s="23"/>
      <c r="D453" s="23"/>
      <c r="E453" s="23"/>
      <c r="F453" s="23">
        <v>1</v>
      </c>
      <c r="G453" s="23"/>
      <c r="H453" s="23">
        <v>1</v>
      </c>
    </row>
    <row r="454" spans="1:8" x14ac:dyDescent="0.2">
      <c r="A454" s="25" t="s">
        <v>9834</v>
      </c>
      <c r="B454" s="23"/>
      <c r="C454" s="23"/>
      <c r="D454" s="23"/>
      <c r="E454" s="23"/>
      <c r="F454" s="23">
        <v>1</v>
      </c>
      <c r="G454" s="23"/>
      <c r="H454" s="23">
        <v>1</v>
      </c>
    </row>
    <row r="455" spans="1:8" x14ac:dyDescent="0.2">
      <c r="A455" s="25" t="s">
        <v>10063</v>
      </c>
      <c r="B455" s="23"/>
      <c r="C455" s="23"/>
      <c r="D455" s="23"/>
      <c r="E455" s="23"/>
      <c r="F455" s="23">
        <v>1</v>
      </c>
      <c r="G455" s="23"/>
      <c r="H455" s="23">
        <v>1</v>
      </c>
    </row>
    <row r="456" spans="1:8" x14ac:dyDescent="0.2">
      <c r="A456" s="25" t="s">
        <v>9845</v>
      </c>
      <c r="B456" s="23"/>
      <c r="C456" s="23"/>
      <c r="D456" s="23"/>
      <c r="E456" s="23"/>
      <c r="F456" s="23">
        <v>1</v>
      </c>
      <c r="G456" s="23"/>
      <c r="H456" s="23">
        <v>1</v>
      </c>
    </row>
    <row r="457" spans="1:8" x14ac:dyDescent="0.2">
      <c r="A457" s="25" t="s">
        <v>10065</v>
      </c>
      <c r="B457" s="23"/>
      <c r="C457" s="23"/>
      <c r="D457" s="23">
        <v>1</v>
      </c>
      <c r="E457" s="23"/>
      <c r="F457" s="23"/>
      <c r="G457" s="23"/>
      <c r="H457" s="23">
        <v>1</v>
      </c>
    </row>
    <row r="458" spans="1:8" x14ac:dyDescent="0.2">
      <c r="A458" s="25" t="s">
        <v>9869</v>
      </c>
      <c r="B458" s="23"/>
      <c r="C458" s="23"/>
      <c r="D458" s="23"/>
      <c r="E458" s="23"/>
      <c r="F458" s="23">
        <v>1</v>
      </c>
      <c r="G458" s="23"/>
      <c r="H458" s="23">
        <v>1</v>
      </c>
    </row>
    <row r="459" spans="1:8" x14ac:dyDescent="0.2">
      <c r="A459" s="25" t="s">
        <v>9893</v>
      </c>
      <c r="B459" s="23"/>
      <c r="C459" s="23"/>
      <c r="D459" s="23"/>
      <c r="E459" s="23"/>
      <c r="F459" s="23">
        <v>1</v>
      </c>
      <c r="G459" s="23"/>
      <c r="H459" s="23">
        <v>1</v>
      </c>
    </row>
    <row r="460" spans="1:8" x14ac:dyDescent="0.2">
      <c r="A460" s="25" t="s">
        <v>9986</v>
      </c>
      <c r="B460" s="23"/>
      <c r="C460" s="23"/>
      <c r="D460" s="23"/>
      <c r="E460" s="23"/>
      <c r="F460" s="23">
        <v>1</v>
      </c>
      <c r="G460" s="23"/>
      <c r="H460" s="23">
        <v>1</v>
      </c>
    </row>
    <row r="461" spans="1:8" x14ac:dyDescent="0.2">
      <c r="A461" s="25" t="s">
        <v>10069</v>
      </c>
      <c r="B461" s="23"/>
      <c r="C461" s="23"/>
      <c r="D461" s="23"/>
      <c r="E461" s="23"/>
      <c r="F461" s="23">
        <v>1</v>
      </c>
      <c r="G461" s="23"/>
      <c r="H461" s="23">
        <v>1</v>
      </c>
    </row>
    <row r="462" spans="1:8" x14ac:dyDescent="0.2">
      <c r="A462" s="25" t="s">
        <v>9870</v>
      </c>
      <c r="B462" s="23"/>
      <c r="C462" s="23"/>
      <c r="D462" s="23"/>
      <c r="E462" s="23"/>
      <c r="F462" s="23">
        <v>1</v>
      </c>
      <c r="G462" s="23"/>
      <c r="H462" s="23">
        <v>1</v>
      </c>
    </row>
    <row r="463" spans="1:8" x14ac:dyDescent="0.2">
      <c r="A463" s="25" t="s">
        <v>9894</v>
      </c>
      <c r="B463" s="23"/>
      <c r="C463" s="23"/>
      <c r="D463" s="23"/>
      <c r="E463" s="23"/>
      <c r="F463" s="23">
        <v>1</v>
      </c>
      <c r="G463" s="23"/>
      <c r="H463" s="23">
        <v>1</v>
      </c>
    </row>
    <row r="464" spans="1:8" x14ac:dyDescent="0.2">
      <c r="A464" s="25" t="s">
        <v>9988</v>
      </c>
      <c r="B464" s="23"/>
      <c r="C464" s="23"/>
      <c r="D464" s="23">
        <v>1</v>
      </c>
      <c r="E464" s="23"/>
      <c r="F464" s="23"/>
      <c r="G464" s="23"/>
      <c r="H464" s="23">
        <v>1</v>
      </c>
    </row>
    <row r="465" spans="1:8" x14ac:dyDescent="0.2">
      <c r="A465" s="25" t="s">
        <v>9895</v>
      </c>
      <c r="B465" s="23"/>
      <c r="C465" s="23">
        <v>1</v>
      </c>
      <c r="D465" s="23"/>
      <c r="E465" s="23"/>
      <c r="F465" s="23"/>
      <c r="G465" s="23"/>
      <c r="H465" s="23">
        <v>1</v>
      </c>
    </row>
    <row r="466" spans="1:8" x14ac:dyDescent="0.2">
      <c r="A466" s="25" t="s">
        <v>9871</v>
      </c>
      <c r="B466" s="23"/>
      <c r="C466" s="23"/>
      <c r="D466" s="23"/>
      <c r="E466" s="23"/>
      <c r="F466" s="23">
        <v>1</v>
      </c>
      <c r="G466" s="23"/>
      <c r="H466" s="23">
        <v>1</v>
      </c>
    </row>
    <row r="467" spans="1:8" x14ac:dyDescent="0.2">
      <c r="A467" s="25" t="s">
        <v>10075</v>
      </c>
      <c r="B467" s="23"/>
      <c r="C467" s="23"/>
      <c r="D467" s="23"/>
      <c r="E467" s="23"/>
      <c r="F467" s="23">
        <v>1</v>
      </c>
      <c r="G467" s="23"/>
      <c r="H467" s="23">
        <v>1</v>
      </c>
    </row>
    <row r="468" spans="1:8" x14ac:dyDescent="0.2">
      <c r="A468" s="25" t="s">
        <v>9872</v>
      </c>
      <c r="B468" s="23"/>
      <c r="C468" s="23"/>
      <c r="D468" s="23"/>
      <c r="E468" s="23"/>
      <c r="F468" s="23">
        <v>1</v>
      </c>
      <c r="G468" s="23"/>
      <c r="H468" s="23">
        <v>1</v>
      </c>
    </row>
    <row r="469" spans="1:8" x14ac:dyDescent="0.2">
      <c r="A469" s="25" t="s">
        <v>10077</v>
      </c>
      <c r="B469" s="23"/>
      <c r="C469" s="23"/>
      <c r="D469" s="23"/>
      <c r="E469" s="23"/>
      <c r="F469" s="23">
        <v>1</v>
      </c>
      <c r="G469" s="23"/>
      <c r="H469" s="23">
        <v>1</v>
      </c>
    </row>
    <row r="470" spans="1:8" x14ac:dyDescent="0.2">
      <c r="A470" s="25" t="s">
        <v>9873</v>
      </c>
      <c r="B470" s="23"/>
      <c r="C470" s="23"/>
      <c r="D470" s="23"/>
      <c r="E470" s="23"/>
      <c r="F470" s="23">
        <v>1</v>
      </c>
      <c r="G470" s="23"/>
      <c r="H470" s="23">
        <v>1</v>
      </c>
    </row>
    <row r="471" spans="1:8" x14ac:dyDescent="0.2">
      <c r="A471" s="25" t="s">
        <v>10079</v>
      </c>
      <c r="B471" s="23"/>
      <c r="C471" s="23"/>
      <c r="D471" s="23"/>
      <c r="E471" s="23"/>
      <c r="F471" s="23">
        <v>1</v>
      </c>
      <c r="G471" s="23"/>
      <c r="H471" s="23">
        <v>1</v>
      </c>
    </row>
    <row r="472" spans="1:8" x14ac:dyDescent="0.2">
      <c r="A472" s="25" t="s">
        <v>9874</v>
      </c>
      <c r="B472" s="23"/>
      <c r="C472" s="23"/>
      <c r="D472" s="23"/>
      <c r="E472" s="23"/>
      <c r="F472" s="23">
        <v>1</v>
      </c>
      <c r="G472" s="23"/>
      <c r="H472" s="23">
        <v>1</v>
      </c>
    </row>
    <row r="473" spans="1:8" x14ac:dyDescent="0.2">
      <c r="A473" s="25" t="s">
        <v>9897</v>
      </c>
      <c r="B473" s="23"/>
      <c r="C473" s="23"/>
      <c r="D473" s="23"/>
      <c r="E473" s="23"/>
      <c r="F473" s="23">
        <v>1</v>
      </c>
      <c r="G473" s="23"/>
      <c r="H473" s="23">
        <v>1</v>
      </c>
    </row>
    <row r="474" spans="1:8" x14ac:dyDescent="0.2">
      <c r="A474" s="25" t="s">
        <v>9875</v>
      </c>
      <c r="B474" s="23"/>
      <c r="C474" s="23"/>
      <c r="D474" s="23"/>
      <c r="E474" s="23"/>
      <c r="F474" s="23">
        <v>1</v>
      </c>
      <c r="G474" s="23"/>
      <c r="H474" s="23">
        <v>1</v>
      </c>
    </row>
    <row r="475" spans="1:8" x14ac:dyDescent="0.2">
      <c r="A475" s="25" t="s">
        <v>9899</v>
      </c>
      <c r="B475" s="23"/>
      <c r="C475" s="23"/>
      <c r="D475" s="23"/>
      <c r="E475" s="23"/>
      <c r="F475" s="23">
        <v>1</v>
      </c>
      <c r="G475" s="23"/>
      <c r="H475" s="23">
        <v>1</v>
      </c>
    </row>
    <row r="476" spans="1:8" x14ac:dyDescent="0.2">
      <c r="A476" s="25" t="s">
        <v>9994</v>
      </c>
      <c r="B476" s="23"/>
      <c r="C476" s="23">
        <v>1</v>
      </c>
      <c r="D476" s="23"/>
      <c r="E476" s="23"/>
      <c r="F476" s="23"/>
      <c r="G476" s="23"/>
      <c r="H476" s="23">
        <v>1</v>
      </c>
    </row>
    <row r="477" spans="1:8" x14ac:dyDescent="0.2">
      <c r="A477" s="25" t="s">
        <v>10085</v>
      </c>
      <c r="B477" s="23"/>
      <c r="C477" s="23">
        <v>1</v>
      </c>
      <c r="D477" s="23"/>
      <c r="E477" s="23"/>
      <c r="F477" s="23"/>
      <c r="G477" s="23"/>
      <c r="H477" s="23">
        <v>1</v>
      </c>
    </row>
    <row r="478" spans="1:8" x14ac:dyDescent="0.2">
      <c r="A478" s="25" t="s">
        <v>9846</v>
      </c>
      <c r="B478" s="23"/>
      <c r="C478" s="23"/>
      <c r="D478" s="23"/>
      <c r="E478" s="23"/>
      <c r="F478" s="23">
        <v>1</v>
      </c>
      <c r="G478" s="23"/>
      <c r="H478" s="23">
        <v>1</v>
      </c>
    </row>
    <row r="479" spans="1:8" x14ac:dyDescent="0.2">
      <c r="A479" s="25" t="s">
        <v>10087</v>
      </c>
      <c r="B479" s="23"/>
      <c r="C479" s="23"/>
      <c r="D479" s="23">
        <v>1</v>
      </c>
      <c r="E479" s="23"/>
      <c r="F479" s="23"/>
      <c r="G479" s="23"/>
      <c r="H479" s="23">
        <v>1</v>
      </c>
    </row>
    <row r="480" spans="1:8" x14ac:dyDescent="0.2">
      <c r="A480" s="25" t="s">
        <v>9996</v>
      </c>
      <c r="B480" s="23"/>
      <c r="C480" s="23">
        <v>1</v>
      </c>
      <c r="D480" s="23"/>
      <c r="E480" s="23"/>
      <c r="F480" s="23"/>
      <c r="G480" s="23"/>
      <c r="H480" s="23">
        <v>1</v>
      </c>
    </row>
    <row r="481" spans="1:8" x14ac:dyDescent="0.2">
      <c r="A481" s="25" t="s">
        <v>9902</v>
      </c>
      <c r="B481" s="23"/>
      <c r="C481" s="23"/>
      <c r="D481" s="23"/>
      <c r="E481" s="23"/>
      <c r="F481" s="23">
        <v>1</v>
      </c>
      <c r="G481" s="23"/>
      <c r="H481" s="23">
        <v>1</v>
      </c>
    </row>
    <row r="482" spans="1:8" x14ac:dyDescent="0.2">
      <c r="A482" s="25" t="s">
        <v>9835</v>
      </c>
      <c r="B482" s="23"/>
      <c r="C482" s="23"/>
      <c r="D482" s="23"/>
      <c r="E482" s="23"/>
      <c r="F482" s="23">
        <v>1</v>
      </c>
      <c r="G482" s="23"/>
      <c r="H482" s="23">
        <v>1</v>
      </c>
    </row>
    <row r="483" spans="1:8" x14ac:dyDescent="0.2">
      <c r="A483" s="25" t="s">
        <v>10091</v>
      </c>
      <c r="B483" s="23"/>
      <c r="C483" s="23"/>
      <c r="D483" s="23"/>
      <c r="E483" s="23"/>
      <c r="F483" s="23">
        <v>1</v>
      </c>
      <c r="G483" s="23"/>
      <c r="H483" s="23">
        <v>1</v>
      </c>
    </row>
    <row r="484" spans="1:8" x14ac:dyDescent="0.2">
      <c r="A484" s="25" t="s">
        <v>9998</v>
      </c>
      <c r="B484" s="23"/>
      <c r="C484" s="23"/>
      <c r="D484" s="23"/>
      <c r="E484" s="23"/>
      <c r="F484" s="23">
        <v>1</v>
      </c>
      <c r="G484" s="23"/>
      <c r="H484" s="23">
        <v>1</v>
      </c>
    </row>
    <row r="485" spans="1:8" x14ac:dyDescent="0.2">
      <c r="A485" s="25" t="s">
        <v>10093</v>
      </c>
      <c r="B485" s="23"/>
      <c r="C485" s="23"/>
      <c r="D485" s="23"/>
      <c r="E485" s="23"/>
      <c r="F485" s="23">
        <v>1</v>
      </c>
      <c r="G485" s="23"/>
      <c r="H485" s="23">
        <v>1</v>
      </c>
    </row>
    <row r="486" spans="1:8" x14ac:dyDescent="0.2">
      <c r="A486" s="25" t="s">
        <v>9847</v>
      </c>
      <c r="B486" s="23"/>
      <c r="C486" s="23"/>
      <c r="D486" s="23">
        <v>1</v>
      </c>
      <c r="E486" s="23"/>
      <c r="F486" s="23"/>
      <c r="G486" s="23"/>
      <c r="H486" s="23">
        <v>1</v>
      </c>
    </row>
    <row r="487" spans="1:8" x14ac:dyDescent="0.2">
      <c r="A487" s="25" t="s">
        <v>10095</v>
      </c>
      <c r="B487" s="23"/>
      <c r="C487" s="23"/>
      <c r="D487" s="23"/>
      <c r="E487" s="23"/>
      <c r="F487" s="23">
        <v>1</v>
      </c>
      <c r="G487" s="23"/>
      <c r="H487" s="23">
        <v>1</v>
      </c>
    </row>
    <row r="488" spans="1:8" x14ac:dyDescent="0.2">
      <c r="A488" s="25" t="s">
        <v>10000</v>
      </c>
      <c r="B488" s="23"/>
      <c r="C488" s="23"/>
      <c r="D488" s="23"/>
      <c r="E488" s="23"/>
      <c r="F488" s="23">
        <v>1</v>
      </c>
      <c r="G488" s="23"/>
      <c r="H488" s="23">
        <v>1</v>
      </c>
    </row>
    <row r="489" spans="1:8" x14ac:dyDescent="0.2">
      <c r="A489" s="25" t="s">
        <v>10097</v>
      </c>
      <c r="B489" s="23"/>
      <c r="C489" s="23"/>
      <c r="D489" s="23"/>
      <c r="E489" s="23"/>
      <c r="F489" s="23">
        <v>1</v>
      </c>
      <c r="G489" s="23"/>
      <c r="H489" s="23">
        <v>1</v>
      </c>
    </row>
    <row r="490" spans="1:8" x14ac:dyDescent="0.2">
      <c r="A490" s="25" t="s">
        <v>10001</v>
      </c>
      <c r="B490" s="23"/>
      <c r="C490" s="23"/>
      <c r="D490" s="23"/>
      <c r="E490" s="23"/>
      <c r="F490" s="23">
        <v>1</v>
      </c>
      <c r="G490" s="23"/>
      <c r="H490" s="23">
        <v>1</v>
      </c>
    </row>
    <row r="491" spans="1:8" x14ac:dyDescent="0.2">
      <c r="A491" s="25" t="s">
        <v>9852</v>
      </c>
      <c r="B491" s="23"/>
      <c r="C491" s="23"/>
      <c r="D491" s="23"/>
      <c r="E491" s="23"/>
      <c r="F491" s="23">
        <v>1</v>
      </c>
      <c r="G491" s="23"/>
      <c r="H491" s="23">
        <v>1</v>
      </c>
    </row>
    <row r="492" spans="1:8" x14ac:dyDescent="0.2">
      <c r="A492" s="25" t="s">
        <v>10002</v>
      </c>
      <c r="B492" s="23"/>
      <c r="C492" s="23"/>
      <c r="D492" s="23"/>
      <c r="E492" s="23"/>
      <c r="F492" s="23">
        <v>1</v>
      </c>
      <c r="G492" s="23"/>
      <c r="H492" s="23">
        <v>1</v>
      </c>
    </row>
    <row r="493" spans="1:8" x14ac:dyDescent="0.2">
      <c r="A493" s="25" t="s">
        <v>10101</v>
      </c>
      <c r="B493" s="23"/>
      <c r="C493" s="23"/>
      <c r="D493" s="23">
        <v>1</v>
      </c>
      <c r="E493" s="23"/>
      <c r="F493" s="23"/>
      <c r="G493" s="23"/>
      <c r="H493" s="23">
        <v>1</v>
      </c>
    </row>
    <row r="494" spans="1:8" x14ac:dyDescent="0.2">
      <c r="A494" s="25" t="s">
        <v>10003</v>
      </c>
      <c r="B494" s="23"/>
      <c r="C494" s="23"/>
      <c r="D494" s="23"/>
      <c r="E494" s="23"/>
      <c r="F494" s="23">
        <v>1</v>
      </c>
      <c r="G494" s="23"/>
      <c r="H494" s="23">
        <v>1</v>
      </c>
    </row>
    <row r="495" spans="1:8" x14ac:dyDescent="0.2">
      <c r="A495" s="25" t="s">
        <v>10103</v>
      </c>
      <c r="B495" s="23"/>
      <c r="C495" s="23"/>
      <c r="D495" s="23"/>
      <c r="E495" s="23"/>
      <c r="F495" s="23">
        <v>1</v>
      </c>
      <c r="G495" s="23"/>
      <c r="H495" s="23">
        <v>1</v>
      </c>
    </row>
    <row r="496" spans="1:8" x14ac:dyDescent="0.2">
      <c r="A496" s="25" t="s">
        <v>9848</v>
      </c>
      <c r="B496" s="23"/>
      <c r="C496" s="23">
        <v>1</v>
      </c>
      <c r="D496" s="23"/>
      <c r="E496" s="23"/>
      <c r="F496" s="23"/>
      <c r="G496" s="23"/>
      <c r="H496" s="23">
        <v>1</v>
      </c>
    </row>
    <row r="497" spans="1:8" x14ac:dyDescent="0.2">
      <c r="A497" s="25" t="s">
        <v>9906</v>
      </c>
      <c r="B497" s="23"/>
      <c r="C497" s="23"/>
      <c r="D497" s="23"/>
      <c r="E497" s="23"/>
      <c r="F497" s="23">
        <v>1</v>
      </c>
      <c r="G497" s="23"/>
      <c r="H497" s="23">
        <v>1</v>
      </c>
    </row>
    <row r="498" spans="1:8" x14ac:dyDescent="0.2">
      <c r="A498" s="25" t="s">
        <v>10005</v>
      </c>
      <c r="B498" s="23"/>
      <c r="C498" s="23"/>
      <c r="D498" s="23">
        <v>1</v>
      </c>
      <c r="E498" s="23"/>
      <c r="F498" s="23"/>
      <c r="G498" s="23"/>
      <c r="H498" s="23">
        <v>1</v>
      </c>
    </row>
    <row r="499" spans="1:8" x14ac:dyDescent="0.2">
      <c r="A499" s="25" t="s">
        <v>10107</v>
      </c>
      <c r="B499" s="23"/>
      <c r="C499" s="23"/>
      <c r="D499" s="23"/>
      <c r="E499" s="23"/>
      <c r="F499" s="23">
        <v>1</v>
      </c>
      <c r="G499" s="23"/>
      <c r="H499" s="23">
        <v>1</v>
      </c>
    </row>
    <row r="500" spans="1:8" x14ac:dyDescent="0.2">
      <c r="A500" s="25" t="s">
        <v>9879</v>
      </c>
      <c r="B500" s="23"/>
      <c r="C500" s="23"/>
      <c r="D500" s="23"/>
      <c r="E500" s="23"/>
      <c r="F500" s="23">
        <v>1</v>
      </c>
      <c r="G500" s="23"/>
      <c r="H500" s="23">
        <v>1</v>
      </c>
    </row>
    <row r="501" spans="1:8" x14ac:dyDescent="0.2">
      <c r="A501" s="25" t="s">
        <v>9880</v>
      </c>
      <c r="B501" s="23"/>
      <c r="C501" s="23"/>
      <c r="D501" s="23"/>
      <c r="E501" s="23"/>
      <c r="F501" s="23">
        <v>1</v>
      </c>
      <c r="G501" s="23"/>
      <c r="H501" s="23">
        <v>1</v>
      </c>
    </row>
    <row r="502" spans="1:8" x14ac:dyDescent="0.2">
      <c r="A502" s="25" t="s">
        <v>10110</v>
      </c>
      <c r="B502" s="23"/>
      <c r="C502" s="23"/>
      <c r="D502" s="23"/>
      <c r="E502" s="23"/>
      <c r="F502" s="23">
        <v>1</v>
      </c>
      <c r="G502" s="23"/>
      <c r="H502" s="23">
        <v>1</v>
      </c>
    </row>
    <row r="503" spans="1:8" x14ac:dyDescent="0.2">
      <c r="A503" s="25" t="s">
        <v>9828</v>
      </c>
      <c r="B503" s="23"/>
      <c r="C503" s="23"/>
      <c r="D503" s="23"/>
      <c r="E503" s="23"/>
      <c r="F503" s="23">
        <v>1</v>
      </c>
      <c r="G503" s="23"/>
      <c r="H503" s="23">
        <v>1</v>
      </c>
    </row>
    <row r="504" spans="1:8" x14ac:dyDescent="0.2">
      <c r="A504" s="25" t="s">
        <v>9836</v>
      </c>
      <c r="B504" s="23"/>
      <c r="C504" s="23"/>
      <c r="D504" s="23"/>
      <c r="E504" s="23"/>
      <c r="F504" s="23">
        <v>1</v>
      </c>
      <c r="G504" s="23"/>
      <c r="H504" s="23">
        <v>1</v>
      </c>
    </row>
    <row r="505" spans="1:8" x14ac:dyDescent="0.2">
      <c r="A505" s="25" t="s">
        <v>9973</v>
      </c>
      <c r="B505" s="23">
        <v>1</v>
      </c>
      <c r="C505" s="23"/>
      <c r="D505" s="23"/>
      <c r="E505" s="23"/>
      <c r="F505" s="23"/>
      <c r="G505" s="23"/>
      <c r="H505" s="23">
        <v>1</v>
      </c>
    </row>
    <row r="506" spans="1:8" x14ac:dyDescent="0.2">
      <c r="A506" s="25" t="s">
        <v>10114</v>
      </c>
      <c r="B506" s="23"/>
      <c r="C506" s="23"/>
      <c r="D506" s="23"/>
      <c r="E506" s="23"/>
      <c r="F506" s="23">
        <v>1</v>
      </c>
      <c r="G506" s="23"/>
      <c r="H506" s="23">
        <v>1</v>
      </c>
    </row>
    <row r="507" spans="1:8" x14ac:dyDescent="0.2">
      <c r="A507" s="25" t="s">
        <v>9970</v>
      </c>
      <c r="B507" s="23"/>
      <c r="C507" s="23">
        <v>1</v>
      </c>
      <c r="D507" s="23"/>
      <c r="E507" s="23"/>
      <c r="F507" s="23"/>
      <c r="G507" s="23"/>
      <c r="H507" s="23">
        <v>1</v>
      </c>
    </row>
    <row r="508" spans="1:8" x14ac:dyDescent="0.2">
      <c r="A508" s="25" t="s">
        <v>9971</v>
      </c>
      <c r="B508" s="23"/>
      <c r="C508" s="23"/>
      <c r="D508" s="23"/>
      <c r="E508" s="23"/>
      <c r="F508" s="23">
        <v>1</v>
      </c>
      <c r="G508" s="23"/>
      <c r="H508" s="23">
        <v>1</v>
      </c>
    </row>
    <row r="509" spans="1:8" x14ac:dyDescent="0.2">
      <c r="A509" s="25" t="s">
        <v>9972</v>
      </c>
      <c r="B509" s="23"/>
      <c r="C509" s="23"/>
      <c r="D509" s="23"/>
      <c r="E509" s="23"/>
      <c r="F509" s="23">
        <v>1</v>
      </c>
      <c r="G509" s="23"/>
      <c r="H509" s="23">
        <v>1</v>
      </c>
    </row>
    <row r="510" spans="1:8" x14ac:dyDescent="0.2">
      <c r="A510" s="25" t="s">
        <v>9722</v>
      </c>
      <c r="B510" s="23"/>
      <c r="C510" s="23"/>
      <c r="D510" s="23"/>
      <c r="E510" s="23"/>
      <c r="F510" s="23">
        <v>1</v>
      </c>
      <c r="G510" s="23"/>
      <c r="H510" s="23">
        <v>1</v>
      </c>
    </row>
    <row r="511" spans="1:8" x14ac:dyDescent="0.2">
      <c r="A511" s="25" t="s">
        <v>9786</v>
      </c>
      <c r="B511" s="23"/>
      <c r="C511" s="23"/>
      <c r="D511" s="23"/>
      <c r="E511" s="23"/>
      <c r="F511" s="23">
        <v>1</v>
      </c>
      <c r="G511" s="23"/>
      <c r="H511" s="23">
        <v>1</v>
      </c>
    </row>
    <row r="512" spans="1:8" x14ac:dyDescent="0.2">
      <c r="A512" s="25" t="s">
        <v>9754</v>
      </c>
      <c r="B512" s="23"/>
      <c r="C512" s="23"/>
      <c r="D512" s="23"/>
      <c r="E512" s="23"/>
      <c r="F512" s="23">
        <v>1</v>
      </c>
      <c r="G512" s="23"/>
      <c r="H512" s="23">
        <v>1</v>
      </c>
    </row>
    <row r="513" spans="1:8" x14ac:dyDescent="0.2">
      <c r="A513" s="25" t="s">
        <v>9545</v>
      </c>
      <c r="B513" s="23"/>
      <c r="C513" s="23"/>
      <c r="D513" s="23"/>
      <c r="E513" s="23"/>
      <c r="F513" s="23">
        <v>1</v>
      </c>
      <c r="G513" s="23"/>
      <c r="H513" s="23">
        <v>1</v>
      </c>
    </row>
    <row r="514" spans="1:8" x14ac:dyDescent="0.2">
      <c r="A514" s="25" t="s">
        <v>9706</v>
      </c>
      <c r="B514" s="23"/>
      <c r="C514" s="23"/>
      <c r="D514" s="23"/>
      <c r="E514" s="23"/>
      <c r="F514" s="23">
        <v>1</v>
      </c>
      <c r="G514" s="23"/>
      <c r="H514" s="23">
        <v>1</v>
      </c>
    </row>
    <row r="515" spans="1:8" x14ac:dyDescent="0.2">
      <c r="A515" s="25" t="s">
        <v>9597</v>
      </c>
      <c r="B515" s="23"/>
      <c r="C515" s="23"/>
      <c r="D515" s="23"/>
      <c r="E515" s="23"/>
      <c r="F515" s="23">
        <v>1</v>
      </c>
      <c r="G515" s="23"/>
      <c r="H515" s="23">
        <v>1</v>
      </c>
    </row>
    <row r="516" spans="1:8" x14ac:dyDescent="0.2">
      <c r="A516" s="25" t="s">
        <v>9738</v>
      </c>
      <c r="B516" s="23"/>
      <c r="C516" s="23"/>
      <c r="D516" s="23"/>
      <c r="E516" s="23"/>
      <c r="F516" s="23">
        <v>1</v>
      </c>
      <c r="G516" s="23"/>
      <c r="H516" s="23">
        <v>1</v>
      </c>
    </row>
    <row r="517" spans="1:8" x14ac:dyDescent="0.2">
      <c r="A517" s="25" t="s">
        <v>9598</v>
      </c>
      <c r="B517" s="23"/>
      <c r="C517" s="23"/>
      <c r="D517" s="23">
        <v>1</v>
      </c>
      <c r="E517" s="23"/>
      <c r="F517" s="23"/>
      <c r="G517" s="23"/>
      <c r="H517" s="23">
        <v>1</v>
      </c>
    </row>
    <row r="518" spans="1:8" x14ac:dyDescent="0.2">
      <c r="A518" s="25" t="s">
        <v>9770</v>
      </c>
      <c r="B518" s="23"/>
      <c r="C518" s="23"/>
      <c r="D518" s="23"/>
      <c r="E518" s="23"/>
      <c r="F518" s="23">
        <v>1</v>
      </c>
      <c r="G518" s="23"/>
      <c r="H518" s="23">
        <v>1</v>
      </c>
    </row>
    <row r="519" spans="1:8" x14ac:dyDescent="0.2">
      <c r="A519" s="25" t="s">
        <v>9546</v>
      </c>
      <c r="B519" s="23"/>
      <c r="C519" s="23"/>
      <c r="D519" s="23"/>
      <c r="E519" s="23"/>
      <c r="F519" s="23">
        <v>1</v>
      </c>
      <c r="G519" s="23"/>
      <c r="H519" s="23">
        <v>1</v>
      </c>
    </row>
    <row r="520" spans="1:8" x14ac:dyDescent="0.2">
      <c r="A520" s="25" t="s">
        <v>9802</v>
      </c>
      <c r="B520" s="23"/>
      <c r="C520" s="23"/>
      <c r="D520" s="23"/>
      <c r="E520" s="23"/>
      <c r="F520" s="23">
        <v>1</v>
      </c>
      <c r="G520" s="23"/>
      <c r="H520" s="23">
        <v>1</v>
      </c>
    </row>
    <row r="521" spans="1:8" x14ac:dyDescent="0.2">
      <c r="A521" s="25" t="s">
        <v>9600</v>
      </c>
      <c r="B521" s="23"/>
      <c r="C521" s="23"/>
      <c r="D521" s="23"/>
      <c r="E521" s="23"/>
      <c r="F521" s="23">
        <v>1</v>
      </c>
      <c r="G521" s="23"/>
      <c r="H521" s="23">
        <v>1</v>
      </c>
    </row>
    <row r="522" spans="1:8" x14ac:dyDescent="0.2">
      <c r="A522" s="25" t="s">
        <v>9714</v>
      </c>
      <c r="B522" s="23"/>
      <c r="C522" s="23"/>
      <c r="D522" s="23"/>
      <c r="E522" s="23"/>
      <c r="F522" s="23">
        <v>1</v>
      </c>
      <c r="G522" s="23"/>
      <c r="H522" s="23">
        <v>1</v>
      </c>
    </row>
    <row r="523" spans="1:8" x14ac:dyDescent="0.2">
      <c r="A523" s="25" t="s">
        <v>9547</v>
      </c>
      <c r="B523" s="23"/>
      <c r="C523" s="23"/>
      <c r="D523" s="23"/>
      <c r="E523" s="23"/>
      <c r="F523" s="23">
        <v>1</v>
      </c>
      <c r="G523" s="23"/>
      <c r="H523" s="23">
        <v>1</v>
      </c>
    </row>
    <row r="524" spans="1:8" x14ac:dyDescent="0.2">
      <c r="A524" s="25" t="s">
        <v>9560</v>
      </c>
      <c r="B524" s="23"/>
      <c r="C524" s="23"/>
      <c r="D524" s="23"/>
      <c r="E524" s="23"/>
      <c r="F524" s="23">
        <v>1</v>
      </c>
      <c r="G524" s="23"/>
      <c r="H524" s="23">
        <v>1</v>
      </c>
    </row>
    <row r="525" spans="1:8" x14ac:dyDescent="0.2">
      <c r="A525" s="25" t="s">
        <v>9602</v>
      </c>
      <c r="B525" s="23"/>
      <c r="C525" s="23"/>
      <c r="D525" s="23"/>
      <c r="E525" s="23"/>
      <c r="F525" s="23">
        <v>1</v>
      </c>
      <c r="G525" s="23"/>
      <c r="H525" s="23">
        <v>1</v>
      </c>
    </row>
    <row r="526" spans="1:8" x14ac:dyDescent="0.2">
      <c r="A526" s="25" t="s">
        <v>9746</v>
      </c>
      <c r="B526" s="23"/>
      <c r="C526" s="23"/>
      <c r="D526" s="23"/>
      <c r="E526" s="23"/>
      <c r="F526" s="23">
        <v>1</v>
      </c>
      <c r="G526" s="23"/>
      <c r="H526" s="23">
        <v>1</v>
      </c>
    </row>
    <row r="527" spans="1:8" x14ac:dyDescent="0.2">
      <c r="A527" s="25" t="s">
        <v>9603</v>
      </c>
      <c r="B527" s="23"/>
      <c r="C527" s="23"/>
      <c r="D527" s="23"/>
      <c r="E527" s="23"/>
      <c r="F527" s="23">
        <v>1</v>
      </c>
      <c r="G527" s="23"/>
      <c r="H527" s="23">
        <v>1</v>
      </c>
    </row>
    <row r="528" spans="1:8" x14ac:dyDescent="0.2">
      <c r="A528" s="25" t="s">
        <v>9762</v>
      </c>
      <c r="B528" s="23"/>
      <c r="C528" s="23"/>
      <c r="D528" s="23"/>
      <c r="E528" s="23"/>
      <c r="F528" s="23">
        <v>1</v>
      </c>
      <c r="G528" s="23"/>
      <c r="H528" s="23">
        <v>1</v>
      </c>
    </row>
    <row r="529" spans="1:8" x14ac:dyDescent="0.2">
      <c r="A529" s="25" t="s">
        <v>9604</v>
      </c>
      <c r="B529" s="23"/>
      <c r="C529" s="23"/>
      <c r="D529" s="23"/>
      <c r="E529" s="23"/>
      <c r="F529" s="23">
        <v>1</v>
      </c>
      <c r="G529" s="23"/>
      <c r="H529" s="23">
        <v>1</v>
      </c>
    </row>
    <row r="530" spans="1:8" x14ac:dyDescent="0.2">
      <c r="A530" s="25" t="s">
        <v>9778</v>
      </c>
      <c r="B530" s="23"/>
      <c r="C530" s="23"/>
      <c r="D530" s="23"/>
      <c r="E530" s="23"/>
      <c r="F530" s="23">
        <v>1</v>
      </c>
      <c r="G530" s="23"/>
      <c r="H530" s="23">
        <v>1</v>
      </c>
    </row>
    <row r="531" spans="1:8" x14ac:dyDescent="0.2">
      <c r="A531" s="25" t="s">
        <v>9605</v>
      </c>
      <c r="B531" s="23"/>
      <c r="C531" s="23"/>
      <c r="D531" s="23"/>
      <c r="E531" s="23"/>
      <c r="F531" s="23">
        <v>1</v>
      </c>
      <c r="G531" s="23"/>
      <c r="H531" s="23">
        <v>1</v>
      </c>
    </row>
    <row r="532" spans="1:8" x14ac:dyDescent="0.2">
      <c r="A532" s="25" t="s">
        <v>9592</v>
      </c>
      <c r="B532" s="23"/>
      <c r="C532" s="23"/>
      <c r="D532" s="23"/>
      <c r="E532" s="23"/>
      <c r="F532" s="23">
        <v>1</v>
      </c>
      <c r="G532" s="23"/>
      <c r="H532" s="23">
        <v>1</v>
      </c>
    </row>
    <row r="533" spans="1:8" x14ac:dyDescent="0.2">
      <c r="A533" s="25" t="s">
        <v>9606</v>
      </c>
      <c r="B533" s="23"/>
      <c r="C533" s="23"/>
      <c r="D533" s="23">
        <v>1</v>
      </c>
      <c r="E533" s="23"/>
      <c r="F533" s="23"/>
      <c r="G533" s="23"/>
      <c r="H533" s="23">
        <v>1</v>
      </c>
    </row>
    <row r="534" spans="1:8" x14ac:dyDescent="0.2">
      <c r="A534" s="25" t="s">
        <v>9583</v>
      </c>
      <c r="B534" s="23"/>
      <c r="C534" s="23"/>
      <c r="D534" s="23"/>
      <c r="E534" s="23"/>
      <c r="F534" s="23">
        <v>1</v>
      </c>
      <c r="G534" s="23"/>
      <c r="H534" s="23">
        <v>1</v>
      </c>
    </row>
    <row r="535" spans="1:8" x14ac:dyDescent="0.2">
      <c r="A535" s="25" t="s">
        <v>9607</v>
      </c>
      <c r="B535" s="23"/>
      <c r="C535" s="23"/>
      <c r="D535" s="23">
        <v>1</v>
      </c>
      <c r="E535" s="23"/>
      <c r="F535" s="23"/>
      <c r="G535" s="23"/>
      <c r="H535" s="23">
        <v>1</v>
      </c>
    </row>
    <row r="536" spans="1:8" x14ac:dyDescent="0.2">
      <c r="A536" s="25" t="s">
        <v>9710</v>
      </c>
      <c r="B536" s="23"/>
      <c r="C536" s="23"/>
      <c r="D536" s="23">
        <v>1</v>
      </c>
      <c r="E536" s="23"/>
      <c r="F536" s="23"/>
      <c r="G536" s="23"/>
      <c r="H536" s="23">
        <v>1</v>
      </c>
    </row>
    <row r="537" spans="1:8" x14ac:dyDescent="0.2">
      <c r="A537" s="25" t="s">
        <v>9608</v>
      </c>
      <c r="B537" s="23"/>
      <c r="C537" s="23"/>
      <c r="D537" s="23"/>
      <c r="E537" s="23"/>
      <c r="F537" s="23">
        <v>1</v>
      </c>
      <c r="G537" s="23"/>
      <c r="H537" s="23">
        <v>1</v>
      </c>
    </row>
    <row r="538" spans="1:8" x14ac:dyDescent="0.2">
      <c r="A538" s="25" t="s">
        <v>9718</v>
      </c>
      <c r="B538" s="23"/>
      <c r="C538" s="23"/>
      <c r="D538" s="23"/>
      <c r="E538" s="23"/>
      <c r="F538" s="23">
        <v>1</v>
      </c>
      <c r="G538" s="23"/>
      <c r="H538" s="23">
        <v>1</v>
      </c>
    </row>
    <row r="539" spans="1:8" x14ac:dyDescent="0.2">
      <c r="A539" s="25" t="s">
        <v>9609</v>
      </c>
      <c r="B539" s="23"/>
      <c r="C539" s="23"/>
      <c r="D539" s="23"/>
      <c r="E539" s="23"/>
      <c r="F539" s="23">
        <v>1</v>
      </c>
      <c r="G539" s="23"/>
      <c r="H539" s="23">
        <v>1</v>
      </c>
    </row>
    <row r="540" spans="1:8" x14ac:dyDescent="0.2">
      <c r="A540" s="25" t="s">
        <v>9558</v>
      </c>
      <c r="B540" s="23"/>
      <c r="C540" s="23"/>
      <c r="D540" s="23"/>
      <c r="E540" s="23"/>
      <c r="F540" s="23">
        <v>1</v>
      </c>
      <c r="G540" s="23"/>
      <c r="H540" s="23">
        <v>1</v>
      </c>
    </row>
    <row r="541" spans="1:8" x14ac:dyDescent="0.2">
      <c r="A541" s="25" t="s">
        <v>9610</v>
      </c>
      <c r="B541" s="23"/>
      <c r="C541" s="23"/>
      <c r="D541" s="23"/>
      <c r="E541" s="23"/>
      <c r="F541" s="23">
        <v>1</v>
      </c>
      <c r="G541" s="23"/>
      <c r="H541" s="23">
        <v>1</v>
      </c>
    </row>
    <row r="542" spans="1:8" x14ac:dyDescent="0.2">
      <c r="A542" s="25" t="s">
        <v>9586</v>
      </c>
      <c r="B542" s="23"/>
      <c r="C542" s="23"/>
      <c r="D542" s="23"/>
      <c r="E542" s="23"/>
      <c r="F542" s="23">
        <v>1</v>
      </c>
      <c r="G542" s="23"/>
      <c r="H542" s="23">
        <v>1</v>
      </c>
    </row>
    <row r="543" spans="1:8" x14ac:dyDescent="0.2">
      <c r="A543" s="25" t="s">
        <v>9568</v>
      </c>
      <c r="B543" s="23"/>
      <c r="C543" s="23"/>
      <c r="D543" s="23"/>
      <c r="E543" s="23"/>
      <c r="F543" s="23">
        <v>1</v>
      </c>
      <c r="G543" s="23"/>
      <c r="H543" s="23">
        <v>1</v>
      </c>
    </row>
    <row r="544" spans="1:8" x14ac:dyDescent="0.2">
      <c r="A544" s="25" t="s">
        <v>9742</v>
      </c>
      <c r="B544" s="23"/>
      <c r="C544" s="23"/>
      <c r="D544" s="23"/>
      <c r="E544" s="23"/>
      <c r="F544" s="23">
        <v>1</v>
      </c>
      <c r="G544" s="23"/>
      <c r="H544" s="23">
        <v>1</v>
      </c>
    </row>
    <row r="545" spans="1:8" x14ac:dyDescent="0.2">
      <c r="A545" s="25" t="s">
        <v>9612</v>
      </c>
      <c r="B545" s="23"/>
      <c r="C545" s="23">
        <v>1</v>
      </c>
      <c r="D545" s="23"/>
      <c r="E545" s="23"/>
      <c r="F545" s="23"/>
      <c r="G545" s="23"/>
      <c r="H545" s="23">
        <v>1</v>
      </c>
    </row>
    <row r="546" spans="1:8" x14ac:dyDescent="0.2">
      <c r="A546" s="25" t="s">
        <v>9750</v>
      </c>
      <c r="B546" s="23"/>
      <c r="C546" s="23"/>
      <c r="D546" s="23"/>
      <c r="E546" s="23"/>
      <c r="F546" s="23">
        <v>1</v>
      </c>
      <c r="G546" s="23"/>
      <c r="H546" s="23">
        <v>1</v>
      </c>
    </row>
    <row r="547" spans="1:8" x14ac:dyDescent="0.2">
      <c r="A547" s="25" t="s">
        <v>9613</v>
      </c>
      <c r="B547" s="23"/>
      <c r="C547" s="23"/>
      <c r="D547" s="23"/>
      <c r="E547" s="23"/>
      <c r="F547" s="23">
        <v>1</v>
      </c>
      <c r="G547" s="23"/>
      <c r="H547" s="23">
        <v>1</v>
      </c>
    </row>
    <row r="548" spans="1:8" x14ac:dyDescent="0.2">
      <c r="A548" s="25" t="s">
        <v>9758</v>
      </c>
      <c r="B548" s="23"/>
      <c r="C548" s="23"/>
      <c r="D548" s="23"/>
      <c r="E548" s="23"/>
      <c r="F548" s="23">
        <v>1</v>
      </c>
      <c r="G548" s="23"/>
      <c r="H548" s="23">
        <v>1</v>
      </c>
    </row>
    <row r="549" spans="1:8" x14ac:dyDescent="0.2">
      <c r="A549" s="25" t="s">
        <v>9542</v>
      </c>
      <c r="B549" s="23"/>
      <c r="C549" s="23"/>
      <c r="D549" s="23"/>
      <c r="E549" s="23"/>
      <c r="F549" s="23">
        <v>1</v>
      </c>
      <c r="G549" s="23"/>
      <c r="H549" s="23">
        <v>1</v>
      </c>
    </row>
    <row r="550" spans="1:8" x14ac:dyDescent="0.2">
      <c r="A550" s="25" t="s">
        <v>9766</v>
      </c>
      <c r="B550" s="23"/>
      <c r="C550" s="23"/>
      <c r="D550" s="23"/>
      <c r="E550" s="23"/>
      <c r="F550" s="23">
        <v>1</v>
      </c>
      <c r="G550" s="23"/>
      <c r="H550" s="23">
        <v>1</v>
      </c>
    </row>
    <row r="551" spans="1:8" x14ac:dyDescent="0.2">
      <c r="A551" s="25" t="s">
        <v>9615</v>
      </c>
      <c r="B551" s="23"/>
      <c r="C551" s="23"/>
      <c r="D551" s="23"/>
      <c r="E551" s="23"/>
      <c r="F551" s="23">
        <v>1</v>
      </c>
      <c r="G551" s="23"/>
      <c r="H551" s="23">
        <v>1</v>
      </c>
    </row>
    <row r="552" spans="1:8" x14ac:dyDescent="0.2">
      <c r="A552" s="25" t="s">
        <v>9590</v>
      </c>
      <c r="B552" s="23"/>
      <c r="C552" s="23"/>
      <c r="D552" s="23"/>
      <c r="E552" s="23"/>
      <c r="F552" s="23">
        <v>1</v>
      </c>
      <c r="G552" s="23"/>
      <c r="H552" s="23">
        <v>1</v>
      </c>
    </row>
    <row r="553" spans="1:8" x14ac:dyDescent="0.2">
      <c r="A553" s="25" t="s">
        <v>9616</v>
      </c>
      <c r="B553" s="23"/>
      <c r="C553" s="23"/>
      <c r="D553" s="23">
        <v>1</v>
      </c>
      <c r="E553" s="23"/>
      <c r="F553" s="23"/>
      <c r="G553" s="23"/>
      <c r="H553" s="23">
        <v>1</v>
      </c>
    </row>
    <row r="554" spans="1:8" x14ac:dyDescent="0.2">
      <c r="A554" s="25" t="s">
        <v>9782</v>
      </c>
      <c r="B554" s="23"/>
      <c r="C554" s="23">
        <v>1</v>
      </c>
      <c r="D554" s="23"/>
      <c r="E554" s="23"/>
      <c r="F554" s="23"/>
      <c r="G554" s="23"/>
      <c r="H554" s="23">
        <v>1</v>
      </c>
    </row>
    <row r="555" spans="1:8" x14ac:dyDescent="0.2">
      <c r="A555" s="25" t="s">
        <v>9617</v>
      </c>
      <c r="B555" s="23"/>
      <c r="C555" s="23"/>
      <c r="D555" s="23"/>
      <c r="E555" s="23"/>
      <c r="F555" s="23">
        <v>1</v>
      </c>
      <c r="G555" s="23"/>
      <c r="H555" s="23">
        <v>1</v>
      </c>
    </row>
    <row r="556" spans="1:8" x14ac:dyDescent="0.2">
      <c r="A556" s="25" t="s">
        <v>9790</v>
      </c>
      <c r="B556" s="23"/>
      <c r="C556" s="23"/>
      <c r="D556" s="23">
        <v>1</v>
      </c>
      <c r="E556" s="23"/>
      <c r="F556" s="23"/>
      <c r="G556" s="23"/>
      <c r="H556" s="23">
        <v>1</v>
      </c>
    </row>
    <row r="557" spans="1:8" x14ac:dyDescent="0.2">
      <c r="A557" s="25" t="s">
        <v>9618</v>
      </c>
      <c r="B557" s="23"/>
      <c r="C557" s="23"/>
      <c r="D557" s="23"/>
      <c r="E557" s="23"/>
      <c r="F557" s="23">
        <v>1</v>
      </c>
      <c r="G557" s="23"/>
      <c r="H557" s="23">
        <v>1</v>
      </c>
    </row>
    <row r="558" spans="1:8" x14ac:dyDescent="0.2">
      <c r="A558" s="25" t="s">
        <v>9798</v>
      </c>
      <c r="B558" s="23"/>
      <c r="C558" s="23"/>
      <c r="D558" s="23"/>
      <c r="E558" s="23"/>
      <c r="F558" s="23">
        <v>1</v>
      </c>
      <c r="G558" s="23"/>
      <c r="H558" s="23">
        <v>1</v>
      </c>
    </row>
    <row r="559" spans="1:8" x14ac:dyDescent="0.2">
      <c r="A559" s="25" t="s">
        <v>9619</v>
      </c>
      <c r="B559" s="23"/>
      <c r="C559" s="23"/>
      <c r="D559" s="23"/>
      <c r="E559" s="23"/>
      <c r="F559" s="23">
        <v>1</v>
      </c>
      <c r="G559" s="23"/>
      <c r="H559" s="23">
        <v>1</v>
      </c>
    </row>
    <row r="560" spans="1:8" x14ac:dyDescent="0.2">
      <c r="A560" s="25" t="s">
        <v>9595</v>
      </c>
      <c r="B560" s="23"/>
      <c r="C560" s="23"/>
      <c r="D560" s="23"/>
      <c r="E560" s="23"/>
      <c r="F560" s="23">
        <v>1</v>
      </c>
      <c r="G560" s="23"/>
      <c r="H560" s="23">
        <v>1</v>
      </c>
    </row>
    <row r="561" spans="1:8" x14ac:dyDescent="0.2">
      <c r="A561" s="25" t="s">
        <v>9620</v>
      </c>
      <c r="B561" s="23"/>
      <c r="C561" s="23"/>
      <c r="D561" s="23"/>
      <c r="E561" s="23"/>
      <c r="F561" s="23">
        <v>1</v>
      </c>
      <c r="G561" s="23"/>
      <c r="H561" s="23">
        <v>1</v>
      </c>
    </row>
    <row r="562" spans="1:8" x14ac:dyDescent="0.2">
      <c r="A562" s="25" t="s">
        <v>9704</v>
      </c>
      <c r="B562" s="23"/>
      <c r="C562" s="23"/>
      <c r="D562" s="23"/>
      <c r="E562" s="23"/>
      <c r="F562" s="23">
        <v>1</v>
      </c>
      <c r="G562" s="23"/>
      <c r="H562" s="23">
        <v>1</v>
      </c>
    </row>
    <row r="563" spans="1:8" x14ac:dyDescent="0.2">
      <c r="A563" s="25" t="s">
        <v>9621</v>
      </c>
      <c r="B563" s="23"/>
      <c r="C563" s="23"/>
      <c r="D563" s="23"/>
      <c r="E563" s="23"/>
      <c r="F563" s="23">
        <v>1</v>
      </c>
      <c r="G563" s="23"/>
      <c r="H563" s="23">
        <v>1</v>
      </c>
    </row>
    <row r="564" spans="1:8" x14ac:dyDescent="0.2">
      <c r="A564" s="25" t="s">
        <v>9708</v>
      </c>
      <c r="B564" s="23"/>
      <c r="C564" s="23"/>
      <c r="D564" s="23"/>
      <c r="E564" s="23"/>
      <c r="F564" s="23">
        <v>1</v>
      </c>
      <c r="G564" s="23"/>
      <c r="H564" s="23">
        <v>1</v>
      </c>
    </row>
    <row r="565" spans="1:8" x14ac:dyDescent="0.2">
      <c r="A565" s="25" t="s">
        <v>9622</v>
      </c>
      <c r="B565" s="23"/>
      <c r="C565" s="23"/>
      <c r="D565" s="23"/>
      <c r="E565" s="23"/>
      <c r="F565" s="23">
        <v>1</v>
      </c>
      <c r="G565" s="23"/>
      <c r="H565" s="23">
        <v>1</v>
      </c>
    </row>
    <row r="566" spans="1:8" x14ac:dyDescent="0.2">
      <c r="A566" s="25" t="s">
        <v>9712</v>
      </c>
      <c r="B566" s="23"/>
      <c r="C566" s="23"/>
      <c r="D566" s="23"/>
      <c r="E566" s="23"/>
      <c r="F566" s="23">
        <v>1</v>
      </c>
      <c r="G566" s="23"/>
      <c r="H566" s="23">
        <v>1</v>
      </c>
    </row>
    <row r="567" spans="1:8" x14ac:dyDescent="0.2">
      <c r="A567" s="25" t="s">
        <v>9570</v>
      </c>
      <c r="B567" s="23"/>
      <c r="C567" s="23"/>
      <c r="D567" s="23">
        <v>1</v>
      </c>
      <c r="E567" s="23"/>
      <c r="F567" s="23"/>
      <c r="G567" s="23"/>
      <c r="H567" s="23">
        <v>1</v>
      </c>
    </row>
    <row r="568" spans="1:8" x14ac:dyDescent="0.2">
      <c r="A568" s="25" t="s">
        <v>9716</v>
      </c>
      <c r="B568" s="23"/>
      <c r="C568" s="23">
        <v>1</v>
      </c>
      <c r="D568" s="23"/>
      <c r="E568" s="23"/>
      <c r="F568" s="23"/>
      <c r="G568" s="23"/>
      <c r="H568" s="23">
        <v>1</v>
      </c>
    </row>
    <row r="569" spans="1:8" x14ac:dyDescent="0.2">
      <c r="A569" s="25" t="s">
        <v>9571</v>
      </c>
      <c r="B569" s="23"/>
      <c r="C569" s="23"/>
      <c r="D569" s="23"/>
      <c r="E569" s="23"/>
      <c r="F569" s="23">
        <v>1</v>
      </c>
      <c r="G569" s="23"/>
      <c r="H569" s="23">
        <v>1</v>
      </c>
    </row>
    <row r="570" spans="1:8" x14ac:dyDescent="0.2">
      <c r="A570" s="25" t="s">
        <v>9720</v>
      </c>
      <c r="B570" s="23"/>
      <c r="C570" s="23"/>
      <c r="D570" s="23"/>
      <c r="E570" s="23"/>
      <c r="F570" s="23">
        <v>1</v>
      </c>
      <c r="G570" s="23"/>
      <c r="H570" s="23">
        <v>1</v>
      </c>
    </row>
    <row r="571" spans="1:8" x14ac:dyDescent="0.2">
      <c r="A571" s="25" t="s">
        <v>9572</v>
      </c>
      <c r="B571" s="23"/>
      <c r="C571" s="23"/>
      <c r="D571" s="23"/>
      <c r="E571" s="23"/>
      <c r="F571" s="23">
        <v>1</v>
      </c>
      <c r="G571" s="23"/>
      <c r="H571" s="23">
        <v>1</v>
      </c>
    </row>
    <row r="572" spans="1:8" x14ac:dyDescent="0.2">
      <c r="A572" s="25" t="s">
        <v>9724</v>
      </c>
      <c r="B572" s="23"/>
      <c r="C572" s="23"/>
      <c r="D572" s="23"/>
      <c r="E572" s="23"/>
      <c r="F572" s="23">
        <v>1</v>
      </c>
      <c r="G572" s="23"/>
      <c r="H572" s="23">
        <v>1</v>
      </c>
    </row>
    <row r="573" spans="1:8" x14ac:dyDescent="0.2">
      <c r="A573" s="25" t="s">
        <v>9548</v>
      </c>
      <c r="B573" s="23"/>
      <c r="C573" s="23"/>
      <c r="D573" s="23"/>
      <c r="E573" s="23"/>
      <c r="F573" s="23">
        <v>1</v>
      </c>
      <c r="G573" s="23"/>
      <c r="H573" s="23">
        <v>1</v>
      </c>
    </row>
    <row r="574" spans="1:8" x14ac:dyDescent="0.2">
      <c r="A574" s="25" t="s">
        <v>9728</v>
      </c>
      <c r="B574" s="23"/>
      <c r="C574" s="23"/>
      <c r="D574" s="23"/>
      <c r="E574" s="23"/>
      <c r="F574" s="23">
        <v>1</v>
      </c>
      <c r="G574" s="23"/>
      <c r="H574" s="23">
        <v>1</v>
      </c>
    </row>
    <row r="575" spans="1:8" x14ac:dyDescent="0.2">
      <c r="A575" s="25" t="s">
        <v>9627</v>
      </c>
      <c r="B575" s="23"/>
      <c r="C575" s="23">
        <v>1</v>
      </c>
      <c r="D575" s="23"/>
      <c r="E575" s="23"/>
      <c r="F575" s="23"/>
      <c r="G575" s="23"/>
      <c r="H575" s="23">
        <v>1</v>
      </c>
    </row>
    <row r="576" spans="1:8" x14ac:dyDescent="0.2">
      <c r="A576" s="25" t="s">
        <v>9585</v>
      </c>
      <c r="B576" s="23"/>
      <c r="C576" s="23"/>
      <c r="D576" s="23"/>
      <c r="E576" s="23"/>
      <c r="F576" s="23">
        <v>1</v>
      </c>
      <c r="G576" s="23"/>
      <c r="H576" s="23">
        <v>1</v>
      </c>
    </row>
    <row r="577" spans="1:8" x14ac:dyDescent="0.2">
      <c r="A577" s="25" t="s">
        <v>9566</v>
      </c>
      <c r="B577" s="23"/>
      <c r="C577" s="23"/>
      <c r="D577" s="23"/>
      <c r="E577" s="23"/>
      <c r="F577" s="23">
        <v>1</v>
      </c>
      <c r="G577" s="23"/>
      <c r="H577" s="23">
        <v>1</v>
      </c>
    </row>
    <row r="578" spans="1:8" x14ac:dyDescent="0.2">
      <c r="A578" s="25" t="s">
        <v>9736</v>
      </c>
      <c r="B578" s="23"/>
      <c r="C578" s="23"/>
      <c r="D578" s="23"/>
      <c r="E578" s="23"/>
      <c r="F578" s="23">
        <v>1</v>
      </c>
      <c r="G578" s="23"/>
      <c r="H578" s="23">
        <v>1</v>
      </c>
    </row>
    <row r="579" spans="1:8" x14ac:dyDescent="0.2">
      <c r="A579" s="25" t="s">
        <v>9567</v>
      </c>
      <c r="B579" s="23"/>
      <c r="C579" s="23"/>
      <c r="D579" s="23"/>
      <c r="E579" s="23"/>
      <c r="F579" s="23">
        <v>1</v>
      </c>
      <c r="G579" s="23"/>
      <c r="H579" s="23">
        <v>1</v>
      </c>
    </row>
    <row r="580" spans="1:8" x14ac:dyDescent="0.2">
      <c r="A580" s="25" t="s">
        <v>9740</v>
      </c>
      <c r="B580" s="23"/>
      <c r="C580" s="23"/>
      <c r="D580" s="23"/>
      <c r="E580" s="23"/>
      <c r="F580" s="23">
        <v>1</v>
      </c>
      <c r="G580" s="23"/>
      <c r="H580" s="23">
        <v>1</v>
      </c>
    </row>
    <row r="581" spans="1:8" x14ac:dyDescent="0.2">
      <c r="A581" s="25" t="s">
        <v>9630</v>
      </c>
      <c r="B581" s="23"/>
      <c r="C581" s="23"/>
      <c r="D581" s="23"/>
      <c r="E581" s="23"/>
      <c r="F581" s="23">
        <v>1</v>
      </c>
      <c r="G581" s="23"/>
      <c r="H581" s="23">
        <v>1</v>
      </c>
    </row>
    <row r="582" spans="1:8" x14ac:dyDescent="0.2">
      <c r="A582" s="25" t="s">
        <v>9744</v>
      </c>
      <c r="B582" s="23"/>
      <c r="C582" s="23"/>
      <c r="D582" s="23"/>
      <c r="E582" s="23"/>
      <c r="F582" s="23">
        <v>1</v>
      </c>
      <c r="G582" s="23"/>
      <c r="H582" s="23">
        <v>1</v>
      </c>
    </row>
    <row r="583" spans="1:8" x14ac:dyDescent="0.2">
      <c r="A583" s="25" t="s">
        <v>9631</v>
      </c>
      <c r="B583" s="23"/>
      <c r="C583" s="23"/>
      <c r="D583" s="23"/>
      <c r="E583" s="23"/>
      <c r="F583" s="23">
        <v>1</v>
      </c>
      <c r="G583" s="23"/>
      <c r="H583" s="23">
        <v>1</v>
      </c>
    </row>
    <row r="584" spans="1:8" x14ac:dyDescent="0.2">
      <c r="A584" s="25" t="s">
        <v>9748</v>
      </c>
      <c r="B584" s="23"/>
      <c r="C584" s="23"/>
      <c r="D584" s="23"/>
      <c r="E584" s="23"/>
      <c r="F584" s="23">
        <v>1</v>
      </c>
      <c r="G584" s="23"/>
      <c r="H584" s="23">
        <v>1</v>
      </c>
    </row>
    <row r="585" spans="1:8" x14ac:dyDescent="0.2">
      <c r="A585" s="25" t="s">
        <v>9549</v>
      </c>
      <c r="B585" s="23"/>
      <c r="C585" s="23"/>
      <c r="D585" s="23"/>
      <c r="E585" s="23"/>
      <c r="F585" s="23">
        <v>1</v>
      </c>
      <c r="G585" s="23"/>
      <c r="H585" s="23">
        <v>1</v>
      </c>
    </row>
    <row r="586" spans="1:8" x14ac:dyDescent="0.2">
      <c r="A586" s="25" t="s">
        <v>9752</v>
      </c>
      <c r="B586" s="23"/>
      <c r="C586" s="23">
        <v>1</v>
      </c>
      <c r="D586" s="23"/>
      <c r="E586" s="23"/>
      <c r="F586" s="23"/>
      <c r="G586" s="23"/>
      <c r="H586" s="23">
        <v>1</v>
      </c>
    </row>
    <row r="587" spans="1:8" x14ac:dyDescent="0.2">
      <c r="A587" s="25" t="s">
        <v>9540</v>
      </c>
      <c r="B587" s="23"/>
      <c r="C587" s="23"/>
      <c r="D587" s="23"/>
      <c r="E587" s="23"/>
      <c r="F587" s="23">
        <v>1</v>
      </c>
      <c r="G587" s="23"/>
      <c r="H587" s="23">
        <v>1</v>
      </c>
    </row>
    <row r="588" spans="1:8" x14ac:dyDescent="0.2">
      <c r="A588" s="25" t="s">
        <v>9756</v>
      </c>
      <c r="B588" s="23"/>
      <c r="C588" s="23"/>
      <c r="D588" s="23"/>
      <c r="E588" s="23"/>
      <c r="F588" s="23">
        <v>1</v>
      </c>
      <c r="G588" s="23"/>
      <c r="H588" s="23">
        <v>1</v>
      </c>
    </row>
    <row r="589" spans="1:8" x14ac:dyDescent="0.2">
      <c r="A589" s="25" t="s">
        <v>9576</v>
      </c>
      <c r="B589" s="23"/>
      <c r="C589" s="23"/>
      <c r="D589" s="23"/>
      <c r="E589" s="23"/>
      <c r="F589" s="23">
        <v>1</v>
      </c>
      <c r="G589" s="23"/>
      <c r="H589" s="23">
        <v>1</v>
      </c>
    </row>
    <row r="590" spans="1:8" x14ac:dyDescent="0.2">
      <c r="A590" s="25" t="s">
        <v>9760</v>
      </c>
      <c r="B590" s="23"/>
      <c r="C590" s="23"/>
      <c r="D590" s="23"/>
      <c r="E590" s="23"/>
      <c r="F590" s="23">
        <v>1</v>
      </c>
      <c r="G590" s="23"/>
      <c r="H590" s="23">
        <v>1</v>
      </c>
    </row>
    <row r="591" spans="1:8" x14ac:dyDescent="0.2">
      <c r="A591" s="25" t="s">
        <v>9577</v>
      </c>
      <c r="B591" s="23"/>
      <c r="C591" s="23"/>
      <c r="D591" s="23">
        <v>1</v>
      </c>
      <c r="E591" s="23"/>
      <c r="F591" s="23"/>
      <c r="G591" s="23"/>
      <c r="H591" s="23">
        <v>1</v>
      </c>
    </row>
    <row r="592" spans="1:8" x14ac:dyDescent="0.2">
      <c r="A592" s="25" t="s">
        <v>9764</v>
      </c>
      <c r="B592" s="23"/>
      <c r="C592" s="23"/>
      <c r="D592" s="23"/>
      <c r="E592" s="23"/>
      <c r="F592" s="23">
        <v>1</v>
      </c>
      <c r="G592" s="23"/>
      <c r="H592" s="23">
        <v>1</v>
      </c>
    </row>
    <row r="593" spans="1:8" x14ac:dyDescent="0.2">
      <c r="A593" s="25" t="s">
        <v>9544</v>
      </c>
      <c r="B593" s="23"/>
      <c r="C593" s="23"/>
      <c r="D593" s="23"/>
      <c r="E593" s="23"/>
      <c r="F593" s="23">
        <v>1</v>
      </c>
      <c r="G593" s="23"/>
      <c r="H593" s="23">
        <v>1</v>
      </c>
    </row>
    <row r="594" spans="1:8" x14ac:dyDescent="0.2">
      <c r="A594" s="25" t="s">
        <v>9768</v>
      </c>
      <c r="B594" s="23"/>
      <c r="C594" s="23"/>
      <c r="D594" s="23"/>
      <c r="E594" s="23"/>
      <c r="F594" s="23">
        <v>1</v>
      </c>
      <c r="G594" s="23"/>
      <c r="H594" s="23">
        <v>1</v>
      </c>
    </row>
    <row r="595" spans="1:8" x14ac:dyDescent="0.2">
      <c r="A595" s="25" t="s">
        <v>9579</v>
      </c>
      <c r="B595" s="23"/>
      <c r="C595" s="23"/>
      <c r="D595" s="23"/>
      <c r="E595" s="23"/>
      <c r="F595" s="23">
        <v>1</v>
      </c>
      <c r="G595" s="23"/>
      <c r="H595" s="23">
        <v>1</v>
      </c>
    </row>
    <row r="596" spans="1:8" x14ac:dyDescent="0.2">
      <c r="A596" s="25" t="s">
        <v>9772</v>
      </c>
      <c r="B596" s="23"/>
      <c r="C596" s="23"/>
      <c r="D596" s="23"/>
      <c r="E596" s="23"/>
      <c r="F596" s="23">
        <v>1</v>
      </c>
      <c r="G596" s="23"/>
      <c r="H596" s="23">
        <v>1</v>
      </c>
    </row>
    <row r="597" spans="1:8" x14ac:dyDescent="0.2">
      <c r="A597" s="25" t="s">
        <v>9638</v>
      </c>
      <c r="B597" s="23"/>
      <c r="C597" s="23"/>
      <c r="D597" s="23"/>
      <c r="E597" s="23"/>
      <c r="F597" s="23">
        <v>1</v>
      </c>
      <c r="G597" s="23"/>
      <c r="H597" s="23">
        <v>1</v>
      </c>
    </row>
    <row r="598" spans="1:8" x14ac:dyDescent="0.2">
      <c r="A598" s="25" t="s">
        <v>9776</v>
      </c>
      <c r="B598" s="23"/>
      <c r="C598" s="23"/>
      <c r="D598" s="23">
        <v>1</v>
      </c>
      <c r="E598" s="23"/>
      <c r="F598" s="23"/>
      <c r="G598" s="23"/>
      <c r="H598" s="23">
        <v>1</v>
      </c>
    </row>
    <row r="599" spans="1:8" x14ac:dyDescent="0.2">
      <c r="A599" s="25" t="s">
        <v>9639</v>
      </c>
      <c r="B599" s="23"/>
      <c r="C599" s="23"/>
      <c r="D599" s="23"/>
      <c r="E599" s="23"/>
      <c r="F599" s="23">
        <v>1</v>
      </c>
      <c r="G599" s="23"/>
      <c r="H599" s="23">
        <v>1</v>
      </c>
    </row>
    <row r="600" spans="1:8" x14ac:dyDescent="0.2">
      <c r="A600" s="25" t="s">
        <v>9780</v>
      </c>
      <c r="B600" s="23"/>
      <c r="C600" s="23"/>
      <c r="D600" s="23"/>
      <c r="E600" s="23"/>
      <c r="F600" s="23">
        <v>1</v>
      </c>
      <c r="G600" s="23"/>
      <c r="H600" s="23">
        <v>1</v>
      </c>
    </row>
    <row r="601" spans="1:8" x14ac:dyDescent="0.2">
      <c r="A601" s="25" t="s">
        <v>9640</v>
      </c>
      <c r="B601" s="23"/>
      <c r="C601" s="23"/>
      <c r="D601" s="23"/>
      <c r="E601" s="23"/>
      <c r="F601" s="23">
        <v>1</v>
      </c>
      <c r="G601" s="23"/>
      <c r="H601" s="23">
        <v>1</v>
      </c>
    </row>
    <row r="602" spans="1:8" x14ac:dyDescent="0.2">
      <c r="A602" s="25" t="s">
        <v>9784</v>
      </c>
      <c r="B602" s="23"/>
      <c r="C602" s="23"/>
      <c r="D602" s="23"/>
      <c r="E602" s="23"/>
      <c r="F602" s="23">
        <v>1</v>
      </c>
      <c r="G602" s="23"/>
      <c r="H602" s="23">
        <v>1</v>
      </c>
    </row>
    <row r="603" spans="1:8" x14ac:dyDescent="0.2">
      <c r="A603" s="25" t="s">
        <v>9550</v>
      </c>
      <c r="B603" s="23"/>
      <c r="C603" s="23"/>
      <c r="D603" s="23"/>
      <c r="E603" s="23"/>
      <c r="F603" s="23">
        <v>1</v>
      </c>
      <c r="G603" s="23"/>
      <c r="H603" s="23">
        <v>1</v>
      </c>
    </row>
    <row r="604" spans="1:8" x14ac:dyDescent="0.2">
      <c r="A604" s="25" t="s">
        <v>9788</v>
      </c>
      <c r="B604" s="23"/>
      <c r="C604" s="23"/>
      <c r="D604" s="23">
        <v>1</v>
      </c>
      <c r="E604" s="23"/>
      <c r="F604" s="23"/>
      <c r="G604" s="23"/>
      <c r="H604" s="23">
        <v>1</v>
      </c>
    </row>
    <row r="605" spans="1:8" x14ac:dyDescent="0.2">
      <c r="A605" s="25" t="s">
        <v>9642</v>
      </c>
      <c r="B605" s="23"/>
      <c r="C605" s="23"/>
      <c r="D605" s="23"/>
      <c r="E605" s="23"/>
      <c r="F605" s="23">
        <v>1</v>
      </c>
      <c r="G605" s="23"/>
      <c r="H605" s="23">
        <v>1</v>
      </c>
    </row>
    <row r="606" spans="1:8" x14ac:dyDescent="0.2">
      <c r="A606" s="25" t="s">
        <v>9792</v>
      </c>
      <c r="B606" s="23"/>
      <c r="C606" s="23"/>
      <c r="D606" s="23">
        <v>1</v>
      </c>
      <c r="E606" s="23"/>
      <c r="F606" s="23"/>
      <c r="G606" s="23"/>
      <c r="H606" s="23">
        <v>1</v>
      </c>
    </row>
    <row r="607" spans="1:8" x14ac:dyDescent="0.2">
      <c r="A607" s="25" t="s">
        <v>9643</v>
      </c>
      <c r="B607" s="23"/>
      <c r="C607" s="23"/>
      <c r="D607" s="23"/>
      <c r="E607" s="23"/>
      <c r="F607" s="23">
        <v>1</v>
      </c>
      <c r="G607" s="23"/>
      <c r="H607" s="23">
        <v>1</v>
      </c>
    </row>
    <row r="608" spans="1:8" x14ac:dyDescent="0.2">
      <c r="A608" s="25" t="s">
        <v>9593</v>
      </c>
      <c r="B608" s="23"/>
      <c r="C608" s="23"/>
      <c r="D608" s="23"/>
      <c r="E608" s="23"/>
      <c r="F608" s="23">
        <v>1</v>
      </c>
      <c r="G608" s="23"/>
      <c r="H608" s="23">
        <v>1</v>
      </c>
    </row>
    <row r="609" spans="1:8" x14ac:dyDescent="0.2">
      <c r="A609" s="25" t="s">
        <v>9644</v>
      </c>
      <c r="B609" s="23"/>
      <c r="C609" s="23"/>
      <c r="D609" s="23">
        <v>1</v>
      </c>
      <c r="E609" s="23"/>
      <c r="F609" s="23"/>
      <c r="G609" s="23"/>
      <c r="H609" s="23">
        <v>1</v>
      </c>
    </row>
    <row r="610" spans="1:8" x14ac:dyDescent="0.2">
      <c r="A610" s="25" t="s">
        <v>9800</v>
      </c>
      <c r="B610" s="23"/>
      <c r="C610" s="23"/>
      <c r="D610" s="23"/>
      <c r="E610" s="23"/>
      <c r="F610" s="23">
        <v>1</v>
      </c>
      <c r="G610" s="23"/>
      <c r="H610" s="23">
        <v>1</v>
      </c>
    </row>
    <row r="611" spans="1:8" x14ac:dyDescent="0.2">
      <c r="A611" s="25" t="s">
        <v>9645</v>
      </c>
      <c r="B611" s="23"/>
      <c r="C611" s="23"/>
      <c r="D611" s="23"/>
      <c r="E611" s="23"/>
      <c r="F611" s="23">
        <v>1</v>
      </c>
      <c r="G611" s="23"/>
      <c r="H611" s="23">
        <v>1</v>
      </c>
    </row>
    <row r="612" spans="1:8" x14ac:dyDescent="0.2">
      <c r="A612" s="25" t="s">
        <v>9594</v>
      </c>
      <c r="B612" s="23"/>
      <c r="C612" s="23"/>
      <c r="D612" s="23"/>
      <c r="E612" s="23"/>
      <c r="F612" s="23">
        <v>1</v>
      </c>
      <c r="G612" s="23"/>
      <c r="H612" s="23">
        <v>1</v>
      </c>
    </row>
    <row r="613" spans="1:8" x14ac:dyDescent="0.2">
      <c r="A613" s="25" t="s">
        <v>9646</v>
      </c>
      <c r="B613" s="23">
        <v>1</v>
      </c>
      <c r="C613" s="23"/>
      <c r="D613" s="23"/>
      <c r="E613" s="23"/>
      <c r="F613" s="23"/>
      <c r="G613" s="23"/>
      <c r="H613" s="23">
        <v>1</v>
      </c>
    </row>
    <row r="614" spans="1:8" x14ac:dyDescent="0.2">
      <c r="A614" s="25" t="s">
        <v>9701</v>
      </c>
      <c r="B614" s="23"/>
      <c r="C614" s="23"/>
      <c r="D614" s="23"/>
      <c r="E614" s="23"/>
      <c r="F614" s="23">
        <v>1</v>
      </c>
      <c r="G614" s="23"/>
      <c r="H614" s="23">
        <v>1</v>
      </c>
    </row>
    <row r="615" spans="1:8" x14ac:dyDescent="0.2">
      <c r="A615" s="25" t="s">
        <v>9580</v>
      </c>
      <c r="B615" s="23"/>
      <c r="C615" s="23"/>
      <c r="D615" s="23">
        <v>1</v>
      </c>
      <c r="E615" s="23"/>
      <c r="F615" s="23"/>
      <c r="G615" s="23"/>
      <c r="H615" s="23">
        <v>1</v>
      </c>
    </row>
    <row r="616" spans="1:8" x14ac:dyDescent="0.2">
      <c r="A616" s="25" t="s">
        <v>9703</v>
      </c>
      <c r="B616" s="23"/>
      <c r="C616" s="23"/>
      <c r="D616" s="23"/>
      <c r="E616" s="23"/>
      <c r="F616" s="23">
        <v>1</v>
      </c>
      <c r="G616" s="23"/>
      <c r="H616" s="23">
        <v>1</v>
      </c>
    </row>
    <row r="617" spans="1:8" x14ac:dyDescent="0.2">
      <c r="A617" s="25" t="s">
        <v>9648</v>
      </c>
      <c r="B617" s="23">
        <v>1</v>
      </c>
      <c r="C617" s="23"/>
      <c r="D617" s="23"/>
      <c r="E617" s="23"/>
      <c r="F617" s="23"/>
      <c r="G617" s="23"/>
      <c r="H617" s="23">
        <v>1</v>
      </c>
    </row>
    <row r="618" spans="1:8" x14ac:dyDescent="0.2">
      <c r="A618" s="25" t="s">
        <v>9705</v>
      </c>
      <c r="B618" s="23"/>
      <c r="C618" s="23"/>
      <c r="D618" s="23"/>
      <c r="E618" s="23"/>
      <c r="F618" s="23">
        <v>1</v>
      </c>
      <c r="G618" s="23"/>
      <c r="H618" s="23">
        <v>1</v>
      </c>
    </row>
    <row r="619" spans="1:8" x14ac:dyDescent="0.2">
      <c r="A619" s="25" t="s">
        <v>9649</v>
      </c>
      <c r="B619" s="23"/>
      <c r="C619" s="23"/>
      <c r="D619" s="23"/>
      <c r="E619" s="23"/>
      <c r="F619" s="23">
        <v>1</v>
      </c>
      <c r="G619" s="23"/>
      <c r="H619" s="23">
        <v>1</v>
      </c>
    </row>
    <row r="620" spans="1:8" x14ac:dyDescent="0.2">
      <c r="A620" s="25" t="s">
        <v>9707</v>
      </c>
      <c r="B620" s="23"/>
      <c r="C620" s="23"/>
      <c r="D620" s="23"/>
      <c r="E620" s="23"/>
      <c r="F620" s="23">
        <v>1</v>
      </c>
      <c r="G620" s="23"/>
      <c r="H620" s="23">
        <v>1</v>
      </c>
    </row>
    <row r="621" spans="1:8" x14ac:dyDescent="0.2">
      <c r="A621" s="25" t="s">
        <v>9650</v>
      </c>
      <c r="B621" s="23"/>
      <c r="C621" s="23"/>
      <c r="D621" s="23">
        <v>1</v>
      </c>
      <c r="E621" s="23"/>
      <c r="F621" s="23"/>
      <c r="G621" s="23"/>
      <c r="H621" s="23">
        <v>1</v>
      </c>
    </row>
    <row r="622" spans="1:8" x14ac:dyDescent="0.2">
      <c r="A622" s="25" t="s">
        <v>9709</v>
      </c>
      <c r="B622" s="23"/>
      <c r="C622" s="23"/>
      <c r="D622" s="23"/>
      <c r="E622" s="23"/>
      <c r="F622" s="23">
        <v>1</v>
      </c>
      <c r="G622" s="23"/>
      <c r="H622" s="23">
        <v>1</v>
      </c>
    </row>
    <row r="623" spans="1:8" x14ac:dyDescent="0.2">
      <c r="A623" s="25" t="s">
        <v>9552</v>
      </c>
      <c r="B623" s="23"/>
      <c r="C623" s="23"/>
      <c r="D623" s="23"/>
      <c r="E623" s="23"/>
      <c r="F623" s="23">
        <v>1</v>
      </c>
      <c r="G623" s="23"/>
      <c r="H623" s="23">
        <v>1</v>
      </c>
    </row>
    <row r="624" spans="1:8" x14ac:dyDescent="0.2">
      <c r="A624" s="25" t="s">
        <v>9711</v>
      </c>
      <c r="B624" s="23"/>
      <c r="C624" s="23"/>
      <c r="D624" s="23"/>
      <c r="E624" s="23"/>
      <c r="F624" s="23">
        <v>1</v>
      </c>
      <c r="G624" s="23"/>
      <c r="H624" s="23">
        <v>1</v>
      </c>
    </row>
    <row r="625" spans="1:8" x14ac:dyDescent="0.2">
      <c r="A625" s="25" t="s">
        <v>9652</v>
      </c>
      <c r="B625" s="23"/>
      <c r="C625" s="23"/>
      <c r="D625" s="23">
        <v>1</v>
      </c>
      <c r="E625" s="23"/>
      <c r="F625" s="23"/>
      <c r="G625" s="23"/>
      <c r="H625" s="23">
        <v>1</v>
      </c>
    </row>
    <row r="626" spans="1:8" x14ac:dyDescent="0.2">
      <c r="A626" s="25" t="s">
        <v>9713</v>
      </c>
      <c r="B626" s="23"/>
      <c r="C626" s="23"/>
      <c r="D626" s="23"/>
      <c r="E626" s="23"/>
      <c r="F626" s="23">
        <v>1</v>
      </c>
      <c r="G626" s="23"/>
      <c r="H626" s="23">
        <v>1</v>
      </c>
    </row>
    <row r="627" spans="1:8" x14ac:dyDescent="0.2">
      <c r="A627" s="25" t="s">
        <v>9653</v>
      </c>
      <c r="B627" s="23"/>
      <c r="C627" s="23"/>
      <c r="D627" s="23"/>
      <c r="E627" s="23"/>
      <c r="F627" s="23">
        <v>1</v>
      </c>
      <c r="G627" s="23"/>
      <c r="H627" s="23">
        <v>1</v>
      </c>
    </row>
    <row r="628" spans="1:8" x14ac:dyDescent="0.2">
      <c r="A628" s="25" t="s">
        <v>9715</v>
      </c>
      <c r="B628" s="23"/>
      <c r="C628" s="23"/>
      <c r="D628" s="23"/>
      <c r="E628" s="23"/>
      <c r="F628" s="23">
        <v>1</v>
      </c>
      <c r="G628" s="23"/>
      <c r="H628" s="23">
        <v>1</v>
      </c>
    </row>
    <row r="629" spans="1:8" x14ac:dyDescent="0.2">
      <c r="A629" s="25" t="s">
        <v>9654</v>
      </c>
      <c r="B629" s="23"/>
      <c r="C629" s="23"/>
      <c r="D629" s="23"/>
      <c r="E629" s="23"/>
      <c r="F629" s="23">
        <v>1</v>
      </c>
      <c r="G629" s="23"/>
      <c r="H629" s="23">
        <v>1</v>
      </c>
    </row>
    <row r="630" spans="1:8" x14ac:dyDescent="0.2">
      <c r="A630" s="25" t="s">
        <v>9584</v>
      </c>
      <c r="B630" s="23"/>
      <c r="C630" s="23"/>
      <c r="D630" s="23"/>
      <c r="E630" s="23"/>
      <c r="F630" s="23">
        <v>1</v>
      </c>
      <c r="G630" s="23"/>
      <c r="H630" s="23">
        <v>1</v>
      </c>
    </row>
    <row r="631" spans="1:8" x14ac:dyDescent="0.2">
      <c r="A631" s="25" t="s">
        <v>9655</v>
      </c>
      <c r="B631" s="23"/>
      <c r="C631" s="23"/>
      <c r="D631" s="23"/>
      <c r="E631" s="23"/>
      <c r="F631" s="23">
        <v>1</v>
      </c>
      <c r="G631" s="23"/>
      <c r="H631" s="23">
        <v>1</v>
      </c>
    </row>
    <row r="632" spans="1:8" x14ac:dyDescent="0.2">
      <c r="A632" s="25" t="s">
        <v>9557</v>
      </c>
      <c r="B632" s="23"/>
      <c r="C632" s="23"/>
      <c r="D632" s="23"/>
      <c r="E632" s="23"/>
      <c r="F632" s="23">
        <v>1</v>
      </c>
      <c r="G632" s="23"/>
      <c r="H632" s="23">
        <v>1</v>
      </c>
    </row>
    <row r="633" spans="1:8" x14ac:dyDescent="0.2">
      <c r="A633" s="25" t="s">
        <v>9656</v>
      </c>
      <c r="B633" s="23"/>
      <c r="C633" s="23"/>
      <c r="D633" s="23"/>
      <c r="E633" s="23"/>
      <c r="F633" s="23">
        <v>1</v>
      </c>
      <c r="G633" s="23"/>
      <c r="H633" s="23">
        <v>1</v>
      </c>
    </row>
    <row r="634" spans="1:8" x14ac:dyDescent="0.2">
      <c r="A634" s="25" t="s">
        <v>9721</v>
      </c>
      <c r="B634" s="23"/>
      <c r="C634" s="23"/>
      <c r="D634" s="23"/>
      <c r="E634" s="23"/>
      <c r="F634" s="23">
        <v>1</v>
      </c>
      <c r="G634" s="23"/>
      <c r="H634" s="23">
        <v>1</v>
      </c>
    </row>
    <row r="635" spans="1:8" x14ac:dyDescent="0.2">
      <c r="A635" s="25" t="s">
        <v>9657</v>
      </c>
      <c r="B635" s="23"/>
      <c r="C635" s="23"/>
      <c r="D635" s="23"/>
      <c r="E635" s="23"/>
      <c r="F635" s="23">
        <v>1</v>
      </c>
      <c r="G635" s="23"/>
      <c r="H635" s="23">
        <v>1</v>
      </c>
    </row>
    <row r="636" spans="1:8" x14ac:dyDescent="0.2">
      <c r="A636" s="25" t="s">
        <v>9723</v>
      </c>
      <c r="B636" s="23"/>
      <c r="C636" s="23"/>
      <c r="D636" s="23">
        <v>1</v>
      </c>
      <c r="E636" s="23"/>
      <c r="F636" s="23"/>
      <c r="G636" s="23"/>
      <c r="H636" s="23">
        <v>1</v>
      </c>
    </row>
    <row r="637" spans="1:8" x14ac:dyDescent="0.2">
      <c r="A637" s="25" t="s">
        <v>9553</v>
      </c>
      <c r="B637" s="23"/>
      <c r="C637" s="23"/>
      <c r="D637" s="23"/>
      <c r="E637" s="23"/>
      <c r="F637" s="23">
        <v>1</v>
      </c>
      <c r="G637" s="23"/>
      <c r="H637" s="23">
        <v>1</v>
      </c>
    </row>
    <row r="638" spans="1:8" x14ac:dyDescent="0.2">
      <c r="A638" s="25" t="s">
        <v>9725</v>
      </c>
      <c r="B638" s="23"/>
      <c r="C638" s="23"/>
      <c r="D638" s="23"/>
      <c r="E638" s="23"/>
      <c r="F638" s="23">
        <v>1</v>
      </c>
      <c r="G638" s="23"/>
      <c r="H638" s="23">
        <v>1</v>
      </c>
    </row>
    <row r="639" spans="1:8" x14ac:dyDescent="0.2">
      <c r="A639" s="25" t="s">
        <v>9659</v>
      </c>
      <c r="B639" s="23"/>
      <c r="C639" s="23">
        <v>1</v>
      </c>
      <c r="D639" s="23"/>
      <c r="E639" s="23"/>
      <c r="F639" s="23"/>
      <c r="G639" s="23"/>
      <c r="H639" s="23">
        <v>1</v>
      </c>
    </row>
    <row r="640" spans="1:8" x14ac:dyDescent="0.2">
      <c r="A640" s="25" t="s">
        <v>9559</v>
      </c>
      <c r="B640" s="23"/>
      <c r="C640" s="23"/>
      <c r="D640" s="23"/>
      <c r="E640" s="23"/>
      <c r="F640" s="23">
        <v>1</v>
      </c>
      <c r="G640" s="23"/>
      <c r="H640" s="23">
        <v>1</v>
      </c>
    </row>
    <row r="641" spans="1:8" x14ac:dyDescent="0.2">
      <c r="A641" s="25" t="s">
        <v>9660</v>
      </c>
      <c r="B641" s="23"/>
      <c r="C641" s="23"/>
      <c r="D641" s="23"/>
      <c r="E641" s="23"/>
      <c r="F641" s="23">
        <v>1</v>
      </c>
      <c r="G641" s="23"/>
      <c r="H641" s="23">
        <v>1</v>
      </c>
    </row>
    <row r="642" spans="1:8" x14ac:dyDescent="0.2">
      <c r="A642" s="25" t="s">
        <v>9729</v>
      </c>
      <c r="B642" s="23"/>
      <c r="C642" s="23"/>
      <c r="D642" s="23"/>
      <c r="E642" s="23"/>
      <c r="F642" s="23">
        <v>1</v>
      </c>
      <c r="G642" s="23"/>
      <c r="H642" s="23">
        <v>1</v>
      </c>
    </row>
    <row r="643" spans="1:8" x14ac:dyDescent="0.2">
      <c r="A643" s="25" t="s">
        <v>9661</v>
      </c>
      <c r="B643" s="23"/>
      <c r="C643" s="23"/>
      <c r="D643" s="23"/>
      <c r="E643" s="23"/>
      <c r="F643" s="23">
        <v>1</v>
      </c>
      <c r="G643" s="23"/>
      <c r="H643" s="23">
        <v>1</v>
      </c>
    </row>
    <row r="644" spans="1:8" x14ac:dyDescent="0.2">
      <c r="A644" s="25" t="s">
        <v>9731</v>
      </c>
      <c r="B644" s="23"/>
      <c r="C644" s="23"/>
      <c r="D644" s="23">
        <v>1</v>
      </c>
      <c r="E644" s="23"/>
      <c r="F644" s="23"/>
      <c r="G644" s="23"/>
      <c r="H644" s="23">
        <v>1</v>
      </c>
    </row>
    <row r="645" spans="1:8" x14ac:dyDescent="0.2">
      <c r="A645" s="25" t="s">
        <v>9662</v>
      </c>
      <c r="B645" s="23"/>
      <c r="C645" s="23"/>
      <c r="D645" s="23"/>
      <c r="E645" s="23"/>
      <c r="F645" s="23">
        <v>1</v>
      </c>
      <c r="G645" s="23"/>
      <c r="H645" s="23">
        <v>1</v>
      </c>
    </row>
    <row r="646" spans="1:8" x14ac:dyDescent="0.2">
      <c r="A646" s="25" t="s">
        <v>9561</v>
      </c>
      <c r="B646" s="23"/>
      <c r="C646" s="23"/>
      <c r="D646" s="23"/>
      <c r="E646" s="23"/>
      <c r="F646" s="23">
        <v>1</v>
      </c>
      <c r="G646" s="23"/>
      <c r="H646" s="23">
        <v>1</v>
      </c>
    </row>
    <row r="647" spans="1:8" x14ac:dyDescent="0.2">
      <c r="A647" s="25" t="s">
        <v>9663</v>
      </c>
      <c r="B647" s="23"/>
      <c r="C647" s="23"/>
      <c r="D647" s="23"/>
      <c r="E647" s="23"/>
      <c r="F647" s="23">
        <v>1</v>
      </c>
      <c r="G647" s="23"/>
      <c r="H647" s="23">
        <v>1</v>
      </c>
    </row>
    <row r="648" spans="1:8" x14ac:dyDescent="0.2">
      <c r="A648" s="25" t="s">
        <v>9735</v>
      </c>
      <c r="B648" s="23"/>
      <c r="C648" s="23"/>
      <c r="D648" s="23"/>
      <c r="E648" s="23"/>
      <c r="F648" s="23">
        <v>1</v>
      </c>
      <c r="G648" s="23"/>
      <c r="H648" s="23">
        <v>1</v>
      </c>
    </row>
    <row r="649" spans="1:8" x14ac:dyDescent="0.2">
      <c r="A649" s="25" t="s">
        <v>9664</v>
      </c>
      <c r="B649" s="23"/>
      <c r="C649" s="23"/>
      <c r="D649" s="23"/>
      <c r="E649" s="23"/>
      <c r="F649" s="23">
        <v>1</v>
      </c>
      <c r="G649" s="23"/>
      <c r="H649" s="23">
        <v>1</v>
      </c>
    </row>
    <row r="650" spans="1:8" x14ac:dyDescent="0.2">
      <c r="A650" s="25" t="s">
        <v>9737</v>
      </c>
      <c r="B650" s="23"/>
      <c r="C650" s="23"/>
      <c r="D650" s="23">
        <v>1</v>
      </c>
      <c r="E650" s="23"/>
      <c r="F650" s="23"/>
      <c r="G650" s="23"/>
      <c r="H650" s="23">
        <v>1</v>
      </c>
    </row>
    <row r="651" spans="1:8" x14ac:dyDescent="0.2">
      <c r="A651" s="25" t="s">
        <v>9665</v>
      </c>
      <c r="B651" s="23"/>
      <c r="C651" s="23"/>
      <c r="D651" s="23"/>
      <c r="E651" s="23"/>
      <c r="F651" s="23">
        <v>1</v>
      </c>
      <c r="G651" s="23"/>
      <c r="H651" s="23">
        <v>1</v>
      </c>
    </row>
    <row r="652" spans="1:8" x14ac:dyDescent="0.2">
      <c r="A652" s="25" t="s">
        <v>9739</v>
      </c>
      <c r="B652" s="23"/>
      <c r="C652" s="23"/>
      <c r="D652" s="23"/>
      <c r="E652" s="23"/>
      <c r="F652" s="23">
        <v>1</v>
      </c>
      <c r="G652" s="23"/>
      <c r="H652" s="23">
        <v>1</v>
      </c>
    </row>
    <row r="653" spans="1:8" x14ac:dyDescent="0.2">
      <c r="A653" s="25" t="s">
        <v>9666</v>
      </c>
      <c r="B653" s="23"/>
      <c r="C653" s="23"/>
      <c r="D653" s="23"/>
      <c r="E653" s="23"/>
      <c r="F653" s="23">
        <v>1</v>
      </c>
      <c r="G653" s="23"/>
      <c r="H653" s="23">
        <v>1</v>
      </c>
    </row>
    <row r="654" spans="1:8" x14ac:dyDescent="0.2">
      <c r="A654" s="25" t="s">
        <v>9741</v>
      </c>
      <c r="B654" s="23"/>
      <c r="C654" s="23"/>
      <c r="D654" s="23"/>
      <c r="E654" s="23"/>
      <c r="F654" s="23">
        <v>1</v>
      </c>
      <c r="G654" s="23"/>
      <c r="H654" s="23">
        <v>1</v>
      </c>
    </row>
    <row r="655" spans="1:8" x14ac:dyDescent="0.2">
      <c r="A655" s="25" t="s">
        <v>9667</v>
      </c>
      <c r="B655" s="23"/>
      <c r="C655" s="23"/>
      <c r="D655" s="23"/>
      <c r="E655" s="23"/>
      <c r="F655" s="23">
        <v>1</v>
      </c>
      <c r="G655" s="23"/>
      <c r="H655" s="23">
        <v>1</v>
      </c>
    </row>
    <row r="656" spans="1:8" x14ac:dyDescent="0.2">
      <c r="A656" s="25" t="s">
        <v>9587</v>
      </c>
      <c r="B656" s="23"/>
      <c r="C656" s="23"/>
      <c r="D656" s="23"/>
      <c r="E656" s="23"/>
      <c r="F656" s="23">
        <v>1</v>
      </c>
      <c r="G656" s="23"/>
      <c r="H656" s="23">
        <v>1</v>
      </c>
    </row>
    <row r="657" spans="1:8" x14ac:dyDescent="0.2">
      <c r="A657" s="25" t="s">
        <v>9554</v>
      </c>
      <c r="B657" s="23"/>
      <c r="C657" s="23"/>
      <c r="D657" s="23"/>
      <c r="E657" s="23"/>
      <c r="F657" s="23">
        <v>1</v>
      </c>
      <c r="G657" s="23"/>
      <c r="H657" s="23">
        <v>1</v>
      </c>
    </row>
    <row r="658" spans="1:8" x14ac:dyDescent="0.2">
      <c r="A658" s="25" t="s">
        <v>9745</v>
      </c>
      <c r="B658" s="23"/>
      <c r="C658" s="23"/>
      <c r="D658" s="23"/>
      <c r="E658" s="23"/>
      <c r="F658" s="23">
        <v>1</v>
      </c>
      <c r="G658" s="23"/>
      <c r="H658" s="23">
        <v>1</v>
      </c>
    </row>
    <row r="659" spans="1:8" x14ac:dyDescent="0.2">
      <c r="A659" s="25" t="s">
        <v>9581</v>
      </c>
      <c r="B659" s="23"/>
      <c r="C659" s="23"/>
      <c r="D659" s="23">
        <v>1</v>
      </c>
      <c r="E659" s="23"/>
      <c r="F659" s="23"/>
      <c r="G659" s="23"/>
      <c r="H659" s="23">
        <v>1</v>
      </c>
    </row>
    <row r="660" spans="1:8" x14ac:dyDescent="0.2">
      <c r="A660" s="25" t="s">
        <v>9588</v>
      </c>
      <c r="B660" s="23"/>
      <c r="C660" s="23"/>
      <c r="D660" s="23"/>
      <c r="E660" s="23"/>
      <c r="F660" s="23">
        <v>1</v>
      </c>
      <c r="G660" s="23"/>
      <c r="H660" s="23">
        <v>1</v>
      </c>
    </row>
    <row r="661" spans="1:8" x14ac:dyDescent="0.2">
      <c r="A661" s="25" t="s">
        <v>9670</v>
      </c>
      <c r="B661" s="23"/>
      <c r="C661" s="23"/>
      <c r="D661" s="23"/>
      <c r="E661" s="23"/>
      <c r="F661" s="23">
        <v>1</v>
      </c>
      <c r="G661" s="23"/>
      <c r="H661" s="23">
        <v>1</v>
      </c>
    </row>
    <row r="662" spans="1:8" x14ac:dyDescent="0.2">
      <c r="A662" s="25" t="s">
        <v>9539</v>
      </c>
      <c r="B662" s="23"/>
      <c r="C662" s="23"/>
      <c r="D662" s="23"/>
      <c r="E662" s="23"/>
      <c r="F662" s="23">
        <v>1</v>
      </c>
      <c r="G662" s="23"/>
      <c r="H662" s="23">
        <v>1</v>
      </c>
    </row>
    <row r="663" spans="1:8" x14ac:dyDescent="0.2">
      <c r="A663" s="25" t="s">
        <v>9671</v>
      </c>
      <c r="B663" s="23"/>
      <c r="C663" s="23"/>
      <c r="D663" s="23"/>
      <c r="E663" s="23"/>
      <c r="F663" s="23">
        <v>1</v>
      </c>
      <c r="G663" s="23"/>
      <c r="H663" s="23">
        <v>1</v>
      </c>
    </row>
    <row r="664" spans="1:8" x14ac:dyDescent="0.2">
      <c r="A664" s="25" t="s">
        <v>9751</v>
      </c>
      <c r="B664" s="23"/>
      <c r="C664" s="23"/>
      <c r="D664" s="23"/>
      <c r="E664" s="23"/>
      <c r="F664" s="23">
        <v>1</v>
      </c>
      <c r="G664" s="23"/>
      <c r="H664" s="23">
        <v>1</v>
      </c>
    </row>
    <row r="665" spans="1:8" x14ac:dyDescent="0.2">
      <c r="A665" s="25" t="s">
        <v>9672</v>
      </c>
      <c r="B665" s="23"/>
      <c r="C665" s="23"/>
      <c r="D665" s="23"/>
      <c r="E665" s="23"/>
      <c r="F665" s="23">
        <v>1</v>
      </c>
      <c r="G665" s="23"/>
      <c r="H665" s="23">
        <v>1</v>
      </c>
    </row>
    <row r="666" spans="1:8" x14ac:dyDescent="0.2">
      <c r="A666" s="25" t="s">
        <v>9753</v>
      </c>
      <c r="B666" s="23"/>
      <c r="C666" s="23"/>
      <c r="D666" s="23"/>
      <c r="E666" s="23"/>
      <c r="F666" s="23">
        <v>1</v>
      </c>
      <c r="G666" s="23"/>
      <c r="H666" s="23">
        <v>1</v>
      </c>
    </row>
    <row r="667" spans="1:8" x14ac:dyDescent="0.2">
      <c r="A667" s="25" t="s">
        <v>9673</v>
      </c>
      <c r="B667" s="23"/>
      <c r="C667" s="23"/>
      <c r="D667" s="23"/>
      <c r="E667" s="23"/>
      <c r="F667" s="23">
        <v>1</v>
      </c>
      <c r="G667" s="23"/>
      <c r="H667" s="23">
        <v>1</v>
      </c>
    </row>
    <row r="668" spans="1:8" x14ac:dyDescent="0.2">
      <c r="A668" s="25" t="s">
        <v>9755</v>
      </c>
      <c r="B668" s="23"/>
      <c r="C668" s="23"/>
      <c r="D668" s="23"/>
      <c r="E668" s="23"/>
      <c r="F668" s="23">
        <v>1</v>
      </c>
      <c r="G668" s="23"/>
      <c r="H668" s="23">
        <v>1</v>
      </c>
    </row>
    <row r="669" spans="1:8" x14ac:dyDescent="0.2">
      <c r="A669" s="25" t="s">
        <v>9674</v>
      </c>
      <c r="B669" s="23"/>
      <c r="C669" s="23"/>
      <c r="D669" s="23"/>
      <c r="E669" s="23"/>
      <c r="F669" s="23">
        <v>1</v>
      </c>
      <c r="G669" s="23"/>
      <c r="H669" s="23">
        <v>1</v>
      </c>
    </row>
    <row r="670" spans="1:8" x14ac:dyDescent="0.2">
      <c r="A670" s="25" t="s">
        <v>9757</v>
      </c>
      <c r="B670" s="23"/>
      <c r="C670" s="23"/>
      <c r="D670" s="23"/>
      <c r="E670" s="23"/>
      <c r="F670" s="23">
        <v>1</v>
      </c>
      <c r="G670" s="23"/>
      <c r="H670" s="23">
        <v>1</v>
      </c>
    </row>
    <row r="671" spans="1:8" x14ac:dyDescent="0.2">
      <c r="A671" s="25" t="s">
        <v>9555</v>
      </c>
      <c r="B671" s="23"/>
      <c r="C671" s="23"/>
      <c r="D671" s="23"/>
      <c r="E671" s="23"/>
      <c r="F671" s="23">
        <v>1</v>
      </c>
      <c r="G671" s="23"/>
      <c r="H671" s="23">
        <v>1</v>
      </c>
    </row>
    <row r="672" spans="1:8" x14ac:dyDescent="0.2">
      <c r="A672" s="25" t="s">
        <v>9759</v>
      </c>
      <c r="B672" s="23"/>
      <c r="C672" s="23"/>
      <c r="D672" s="23"/>
      <c r="E672" s="23"/>
      <c r="F672" s="23">
        <v>1</v>
      </c>
      <c r="G672" s="23"/>
      <c r="H672" s="23">
        <v>1</v>
      </c>
    </row>
    <row r="673" spans="1:8" x14ac:dyDescent="0.2">
      <c r="A673" s="25" t="s">
        <v>9556</v>
      </c>
      <c r="B673" s="23"/>
      <c r="C673" s="23"/>
      <c r="D673" s="23"/>
      <c r="E673" s="23"/>
      <c r="F673" s="23">
        <v>1</v>
      </c>
      <c r="G673" s="23"/>
      <c r="H673" s="23">
        <v>1</v>
      </c>
    </row>
    <row r="674" spans="1:8" x14ac:dyDescent="0.2">
      <c r="A674" s="25" t="s">
        <v>9761</v>
      </c>
      <c r="B674" s="23"/>
      <c r="C674" s="23"/>
      <c r="D674" s="23"/>
      <c r="E674" s="23"/>
      <c r="F674" s="23">
        <v>1</v>
      </c>
      <c r="G674" s="23"/>
      <c r="H674" s="23">
        <v>1</v>
      </c>
    </row>
    <row r="675" spans="1:8" x14ac:dyDescent="0.2">
      <c r="A675" s="25" t="s">
        <v>9677</v>
      </c>
      <c r="B675" s="23"/>
      <c r="C675" s="23"/>
      <c r="D675" s="23"/>
      <c r="E675" s="23"/>
      <c r="F675" s="23">
        <v>1</v>
      </c>
      <c r="G675" s="23"/>
      <c r="H675" s="23">
        <v>1</v>
      </c>
    </row>
    <row r="676" spans="1:8" x14ac:dyDescent="0.2">
      <c r="A676" s="25" t="s">
        <v>9763</v>
      </c>
      <c r="B676" s="23"/>
      <c r="C676" s="23"/>
      <c r="D676" s="23"/>
      <c r="E676" s="23"/>
      <c r="F676" s="23">
        <v>1</v>
      </c>
      <c r="G676" s="23"/>
      <c r="H676" s="23">
        <v>1</v>
      </c>
    </row>
    <row r="677" spans="1:8" x14ac:dyDescent="0.2">
      <c r="A677" s="25" t="s">
        <v>9678</v>
      </c>
      <c r="B677" s="23"/>
      <c r="C677" s="23"/>
      <c r="D677" s="23"/>
      <c r="E677" s="23"/>
      <c r="F677" s="23">
        <v>1</v>
      </c>
      <c r="G677" s="23"/>
      <c r="H677" s="23">
        <v>1</v>
      </c>
    </row>
    <row r="678" spans="1:8" x14ac:dyDescent="0.2">
      <c r="A678" s="25" t="s">
        <v>9765</v>
      </c>
      <c r="B678" s="23"/>
      <c r="C678" s="23"/>
      <c r="D678" s="23"/>
      <c r="E678" s="23"/>
      <c r="F678" s="23">
        <v>1</v>
      </c>
      <c r="G678" s="23"/>
      <c r="H678" s="23">
        <v>1</v>
      </c>
    </row>
    <row r="679" spans="1:8" x14ac:dyDescent="0.2">
      <c r="A679" s="25" t="s">
        <v>9679</v>
      </c>
      <c r="B679" s="23"/>
      <c r="C679" s="23"/>
      <c r="D679" s="23"/>
      <c r="E679" s="23"/>
      <c r="F679" s="23">
        <v>1</v>
      </c>
      <c r="G679" s="23"/>
      <c r="H679" s="23">
        <v>1</v>
      </c>
    </row>
    <row r="680" spans="1:8" x14ac:dyDescent="0.2">
      <c r="A680" s="25" t="s">
        <v>9589</v>
      </c>
      <c r="B680" s="23"/>
      <c r="C680" s="23"/>
      <c r="D680" s="23"/>
      <c r="E680" s="23"/>
      <c r="F680" s="23">
        <v>1</v>
      </c>
      <c r="G680" s="23"/>
      <c r="H680" s="23">
        <v>1</v>
      </c>
    </row>
    <row r="681" spans="1:8" x14ac:dyDescent="0.2">
      <c r="A681" s="25" t="s">
        <v>9582</v>
      </c>
      <c r="B681" s="23"/>
      <c r="C681" s="23"/>
      <c r="D681" s="23"/>
      <c r="E681" s="23"/>
      <c r="F681" s="23">
        <v>1</v>
      </c>
      <c r="G681" s="23"/>
      <c r="H681" s="23">
        <v>1</v>
      </c>
    </row>
    <row r="682" spans="1:8" x14ac:dyDescent="0.2">
      <c r="A682" s="25" t="s">
        <v>9563</v>
      </c>
      <c r="B682" s="23"/>
      <c r="C682" s="23"/>
      <c r="D682" s="23"/>
      <c r="E682" s="23"/>
      <c r="F682" s="23">
        <v>1</v>
      </c>
      <c r="G682" s="23"/>
      <c r="H682" s="23">
        <v>1</v>
      </c>
    </row>
    <row r="683" spans="1:8" x14ac:dyDescent="0.2">
      <c r="A683" s="25" t="s">
        <v>9826</v>
      </c>
      <c r="B683" s="23"/>
      <c r="C683" s="23"/>
      <c r="D683" s="23"/>
      <c r="E683" s="23"/>
      <c r="F683" s="23">
        <v>1</v>
      </c>
      <c r="G683" s="23"/>
      <c r="H683" s="23">
        <v>1</v>
      </c>
    </row>
    <row r="684" spans="1:8" x14ac:dyDescent="0.2">
      <c r="A684" s="25" t="s">
        <v>9771</v>
      </c>
      <c r="B684" s="23"/>
      <c r="C684" s="23"/>
      <c r="D684" s="23"/>
      <c r="E684" s="23"/>
      <c r="F684" s="23">
        <v>1</v>
      </c>
      <c r="G684" s="23"/>
      <c r="H684" s="23">
        <v>1</v>
      </c>
    </row>
    <row r="685" spans="1:8" x14ac:dyDescent="0.2">
      <c r="A685" s="25" t="s">
        <v>9827</v>
      </c>
      <c r="B685" s="23"/>
      <c r="C685" s="23"/>
      <c r="D685" s="23"/>
      <c r="E685" s="23">
        <v>1</v>
      </c>
      <c r="F685" s="23"/>
      <c r="G685" s="23"/>
      <c r="H685" s="23">
        <v>1</v>
      </c>
    </row>
    <row r="686" spans="1:8" x14ac:dyDescent="0.2">
      <c r="A686" s="25" t="s">
        <v>9773</v>
      </c>
      <c r="B686" s="23"/>
      <c r="C686" s="23"/>
      <c r="D686" s="23">
        <v>1</v>
      </c>
      <c r="E686" s="23"/>
      <c r="F686" s="23"/>
      <c r="G686" s="23"/>
      <c r="H686" s="23">
        <v>1</v>
      </c>
    </row>
    <row r="687" spans="1:8" x14ac:dyDescent="0.2">
      <c r="A687" s="25" t="s">
        <v>9683</v>
      </c>
      <c r="B687" s="23"/>
      <c r="C687" s="23"/>
      <c r="D687" s="23"/>
      <c r="E687" s="23"/>
      <c r="F687" s="23">
        <v>1</v>
      </c>
      <c r="G687" s="23"/>
      <c r="H687" s="23">
        <v>1</v>
      </c>
    </row>
    <row r="688" spans="1:8" x14ac:dyDescent="0.2">
      <c r="A688" s="25" t="s">
        <v>9591</v>
      </c>
      <c r="B688" s="23"/>
      <c r="C688" s="23"/>
      <c r="D688" s="23"/>
      <c r="E688" s="23"/>
      <c r="F688" s="23">
        <v>1</v>
      </c>
      <c r="G688" s="23"/>
      <c r="H688" s="23">
        <v>1</v>
      </c>
    </row>
    <row r="689" spans="1:8" x14ac:dyDescent="0.2">
      <c r="A689" s="25" t="s">
        <v>9684</v>
      </c>
      <c r="B689" s="23"/>
      <c r="C689" s="23"/>
      <c r="D689" s="23"/>
      <c r="E689" s="23"/>
      <c r="F689" s="23">
        <v>1</v>
      </c>
      <c r="G689" s="23"/>
      <c r="H689" s="23">
        <v>1</v>
      </c>
    </row>
    <row r="690" spans="1:8" x14ac:dyDescent="0.2">
      <c r="A690" s="25" t="s">
        <v>9777</v>
      </c>
      <c r="B690" s="23"/>
      <c r="C690" s="23"/>
      <c r="D690" s="23"/>
      <c r="E690" s="23"/>
      <c r="F690" s="23">
        <v>1</v>
      </c>
      <c r="G690" s="23"/>
      <c r="H690" s="23">
        <v>1</v>
      </c>
    </row>
    <row r="691" spans="1:8" x14ac:dyDescent="0.2">
      <c r="A691" s="25" t="s">
        <v>9806</v>
      </c>
      <c r="B691" s="23"/>
      <c r="C691" s="23"/>
      <c r="D691" s="23"/>
      <c r="E691" s="23"/>
      <c r="F691" s="23">
        <v>1</v>
      </c>
      <c r="G691" s="23"/>
      <c r="H691" s="23">
        <v>1</v>
      </c>
    </row>
    <row r="692" spans="1:8" x14ac:dyDescent="0.2">
      <c r="A692" s="25" t="s">
        <v>9779</v>
      </c>
      <c r="B692" s="23"/>
      <c r="C692" s="23"/>
      <c r="D692" s="23"/>
      <c r="E692" s="23"/>
      <c r="F692" s="23">
        <v>1</v>
      </c>
      <c r="G692" s="23"/>
      <c r="H692" s="23">
        <v>1</v>
      </c>
    </row>
    <row r="693" spans="1:8" x14ac:dyDescent="0.2">
      <c r="A693" s="25" t="s">
        <v>9564</v>
      </c>
      <c r="B693" s="23"/>
      <c r="C693" s="23"/>
      <c r="D693" s="23"/>
      <c r="E693" s="23"/>
      <c r="F693" s="23">
        <v>1</v>
      </c>
      <c r="G693" s="23"/>
      <c r="H693" s="23">
        <v>1</v>
      </c>
    </row>
    <row r="694" spans="1:8" x14ac:dyDescent="0.2">
      <c r="A694" s="25" t="s">
        <v>9781</v>
      </c>
      <c r="B694" s="23"/>
      <c r="C694" s="23"/>
      <c r="D694" s="23"/>
      <c r="E694" s="23"/>
      <c r="F694" s="23">
        <v>1</v>
      </c>
      <c r="G694" s="23"/>
      <c r="H694" s="23">
        <v>1</v>
      </c>
    </row>
    <row r="695" spans="1:8" x14ac:dyDescent="0.2">
      <c r="A695" s="25" t="s">
        <v>9810</v>
      </c>
      <c r="B695" s="23">
        <v>1</v>
      </c>
      <c r="C695" s="23"/>
      <c r="D695" s="23"/>
      <c r="E695" s="23"/>
      <c r="F695" s="23"/>
      <c r="G695" s="23"/>
      <c r="H695" s="23">
        <v>1</v>
      </c>
    </row>
    <row r="696" spans="1:8" x14ac:dyDescent="0.2">
      <c r="A696" s="25" t="s">
        <v>9783</v>
      </c>
      <c r="B696" s="23"/>
      <c r="C696" s="23"/>
      <c r="D696" s="23"/>
      <c r="E696" s="23"/>
      <c r="F696" s="23">
        <v>1</v>
      </c>
      <c r="G696" s="23"/>
      <c r="H696" s="23">
        <v>1</v>
      </c>
    </row>
    <row r="697" spans="1:8" x14ac:dyDescent="0.2">
      <c r="A697" s="25" t="s">
        <v>9812</v>
      </c>
      <c r="B697" s="23"/>
      <c r="C697" s="23"/>
      <c r="D697" s="23"/>
      <c r="E697" s="23"/>
      <c r="F697" s="23">
        <v>1</v>
      </c>
      <c r="G697" s="23"/>
      <c r="H697" s="23">
        <v>1</v>
      </c>
    </row>
    <row r="698" spans="1:8" x14ac:dyDescent="0.2">
      <c r="A698" s="25" t="s">
        <v>9785</v>
      </c>
      <c r="B698" s="23"/>
      <c r="C698" s="23"/>
      <c r="D698" s="23"/>
      <c r="E698" s="23"/>
      <c r="F698" s="23">
        <v>1</v>
      </c>
      <c r="G698" s="23"/>
      <c r="H698" s="23">
        <v>1</v>
      </c>
    </row>
    <row r="699" spans="1:8" x14ac:dyDescent="0.2">
      <c r="A699" s="25" t="s">
        <v>9814</v>
      </c>
      <c r="B699" s="23"/>
      <c r="C699" s="23"/>
      <c r="D699" s="23"/>
      <c r="E699" s="23"/>
      <c r="F699" s="23">
        <v>1</v>
      </c>
      <c r="G699" s="23"/>
      <c r="H699" s="23">
        <v>1</v>
      </c>
    </row>
    <row r="700" spans="1:8" x14ac:dyDescent="0.2">
      <c r="A700" s="25" t="s">
        <v>9787</v>
      </c>
      <c r="B700" s="23"/>
      <c r="C700" s="23"/>
      <c r="D700" s="23"/>
      <c r="E700" s="23"/>
      <c r="F700" s="23">
        <v>1</v>
      </c>
      <c r="G700" s="23"/>
      <c r="H700" s="23">
        <v>1</v>
      </c>
    </row>
    <row r="701" spans="1:8" x14ac:dyDescent="0.2">
      <c r="A701" s="25" t="s">
        <v>9816</v>
      </c>
      <c r="B701" s="23"/>
      <c r="C701" s="23"/>
      <c r="D701" s="23"/>
      <c r="E701" s="23"/>
      <c r="F701" s="23">
        <v>1</v>
      </c>
      <c r="G701" s="23"/>
      <c r="H701" s="23">
        <v>1</v>
      </c>
    </row>
    <row r="702" spans="1:8" x14ac:dyDescent="0.2">
      <c r="A702" s="25" t="s">
        <v>9789</v>
      </c>
      <c r="B702" s="23"/>
      <c r="C702" s="23"/>
      <c r="D702" s="23"/>
      <c r="E702" s="23"/>
      <c r="F702" s="23">
        <v>1</v>
      </c>
      <c r="G702" s="23"/>
      <c r="H702" s="23">
        <v>1</v>
      </c>
    </row>
    <row r="703" spans="1:8" x14ac:dyDescent="0.2">
      <c r="A703" s="25" t="s">
        <v>9818</v>
      </c>
      <c r="B703" s="23"/>
      <c r="C703" s="23"/>
      <c r="D703" s="23"/>
      <c r="E703" s="23"/>
      <c r="F703" s="23">
        <v>1</v>
      </c>
      <c r="G703" s="23"/>
      <c r="H703" s="23">
        <v>1</v>
      </c>
    </row>
    <row r="704" spans="1:8" x14ac:dyDescent="0.2">
      <c r="A704" s="25" t="s">
        <v>9791</v>
      </c>
      <c r="B704" s="23"/>
      <c r="C704" s="23"/>
      <c r="D704" s="23"/>
      <c r="E704" s="23"/>
      <c r="F704" s="23">
        <v>1</v>
      </c>
      <c r="G704" s="23"/>
      <c r="H704" s="23">
        <v>1</v>
      </c>
    </row>
    <row r="705" spans="1:8" x14ac:dyDescent="0.2">
      <c r="A705" s="25" t="s">
        <v>9820</v>
      </c>
      <c r="B705" s="23"/>
      <c r="C705" s="23"/>
      <c r="D705" s="23"/>
      <c r="E705" s="23"/>
      <c r="F705" s="23">
        <v>1</v>
      </c>
      <c r="G705" s="23"/>
      <c r="H705" s="23">
        <v>1</v>
      </c>
    </row>
    <row r="706" spans="1:8" x14ac:dyDescent="0.2">
      <c r="A706" s="25" t="s">
        <v>9793</v>
      </c>
      <c r="B706" s="23"/>
      <c r="C706" s="23"/>
      <c r="D706" s="23"/>
      <c r="E706" s="23"/>
      <c r="F706" s="23">
        <v>1</v>
      </c>
      <c r="G706" s="23"/>
      <c r="H706" s="23">
        <v>1</v>
      </c>
    </row>
    <row r="707" spans="1:8" x14ac:dyDescent="0.2">
      <c r="A707" s="25" t="s">
        <v>9822</v>
      </c>
      <c r="B707" s="23"/>
      <c r="C707" s="23"/>
      <c r="D707" s="23"/>
      <c r="E707" s="23"/>
      <c r="F707" s="23">
        <v>1</v>
      </c>
      <c r="G707" s="23"/>
      <c r="H707" s="23">
        <v>1</v>
      </c>
    </row>
    <row r="708" spans="1:8" x14ac:dyDescent="0.2">
      <c r="A708" s="25" t="s">
        <v>9795</v>
      </c>
      <c r="B708" s="23"/>
      <c r="C708" s="23"/>
      <c r="D708" s="23"/>
      <c r="E708" s="23"/>
      <c r="F708" s="23">
        <v>1</v>
      </c>
      <c r="G708" s="23"/>
      <c r="H708" s="23">
        <v>1</v>
      </c>
    </row>
    <row r="709" spans="1:8" x14ac:dyDescent="0.2">
      <c r="A709" s="25" t="s">
        <v>9824</v>
      </c>
      <c r="B709" s="23"/>
      <c r="C709" s="23"/>
      <c r="D709" s="23"/>
      <c r="E709" s="23"/>
      <c r="F709" s="23">
        <v>1</v>
      </c>
      <c r="G709" s="23"/>
      <c r="H709" s="23">
        <v>1</v>
      </c>
    </row>
    <row r="710" spans="1:8" x14ac:dyDescent="0.2">
      <c r="A710" s="25" t="s">
        <v>9797</v>
      </c>
      <c r="B710" s="23"/>
      <c r="C710" s="23"/>
      <c r="D710" s="23"/>
      <c r="E710" s="23"/>
      <c r="F710" s="23">
        <v>1</v>
      </c>
      <c r="G710" s="23"/>
      <c r="H710" s="23">
        <v>1</v>
      </c>
    </row>
    <row r="711" spans="1:8" x14ac:dyDescent="0.2">
      <c r="A711" s="25" t="s">
        <v>9565</v>
      </c>
      <c r="B711" s="23"/>
      <c r="C711" s="23"/>
      <c r="D711" s="23"/>
      <c r="E711" s="23"/>
      <c r="F711" s="23">
        <v>1</v>
      </c>
      <c r="G711" s="23"/>
      <c r="H711" s="23">
        <v>1</v>
      </c>
    </row>
    <row r="712" spans="1:8" x14ac:dyDescent="0.2">
      <c r="A712" s="25" t="s">
        <v>9799</v>
      </c>
      <c r="B712" s="23"/>
      <c r="C712" s="23">
        <v>1</v>
      </c>
      <c r="D712" s="23"/>
      <c r="E712" s="23"/>
      <c r="F712" s="23"/>
      <c r="G712" s="23"/>
      <c r="H712" s="23">
        <v>1</v>
      </c>
    </row>
    <row r="713" spans="1:8" x14ac:dyDescent="0.2">
      <c r="A713" s="25" t="s">
        <v>9696</v>
      </c>
      <c r="B713" s="23"/>
      <c r="C713" s="23"/>
      <c r="D713" s="23"/>
      <c r="E713" s="23"/>
      <c r="F713" s="23">
        <v>1</v>
      </c>
      <c r="G713" s="23"/>
      <c r="H713" s="23">
        <v>1</v>
      </c>
    </row>
    <row r="714" spans="1:8" x14ac:dyDescent="0.2">
      <c r="A714" s="25" t="s">
        <v>9801</v>
      </c>
      <c r="B714" s="23"/>
      <c r="C714" s="23"/>
      <c r="D714" s="23"/>
      <c r="E714" s="23"/>
      <c r="F714" s="23">
        <v>1</v>
      </c>
      <c r="G714" s="23"/>
      <c r="H714" s="23">
        <v>1</v>
      </c>
    </row>
    <row r="715" spans="1:8" x14ac:dyDescent="0.2">
      <c r="A715" s="25" t="s">
        <v>9697</v>
      </c>
      <c r="B715" s="23"/>
      <c r="C715" s="23"/>
      <c r="D715" s="23"/>
      <c r="E715" s="23"/>
      <c r="F715" s="23">
        <v>1</v>
      </c>
      <c r="G715" s="23"/>
      <c r="H715" s="23">
        <v>1</v>
      </c>
    </row>
    <row r="716" spans="1:8" x14ac:dyDescent="0.2">
      <c r="A716" s="25" t="s">
        <v>9803</v>
      </c>
      <c r="B716" s="23"/>
      <c r="C716" s="23"/>
      <c r="D716" s="23"/>
      <c r="E716" s="23"/>
      <c r="F716" s="23">
        <v>1</v>
      </c>
      <c r="G716" s="23"/>
      <c r="H716" s="23">
        <v>1</v>
      </c>
    </row>
    <row r="717" spans="1:8" x14ac:dyDescent="0.2">
      <c r="A717" s="25" t="s">
        <v>9698</v>
      </c>
      <c r="B717" s="23"/>
      <c r="C717" s="23"/>
      <c r="D717" s="23"/>
      <c r="E717" s="23"/>
      <c r="F717" s="23">
        <v>1</v>
      </c>
      <c r="G717" s="23"/>
      <c r="H717" s="23">
        <v>1</v>
      </c>
    </row>
    <row r="718" spans="1:8" x14ac:dyDescent="0.2">
      <c r="A718" s="25" t="s">
        <v>9805</v>
      </c>
      <c r="B718" s="23"/>
      <c r="C718" s="23"/>
      <c r="D718" s="23"/>
      <c r="E718" s="23"/>
      <c r="F718" s="23">
        <v>1</v>
      </c>
      <c r="G718" s="23"/>
      <c r="H718" s="23">
        <v>1</v>
      </c>
    </row>
    <row r="719" spans="1:8" x14ac:dyDescent="0.2">
      <c r="A719" s="25" t="s">
        <v>9699</v>
      </c>
      <c r="B719" s="23"/>
      <c r="C719" s="23"/>
      <c r="D719" s="23"/>
      <c r="E719" s="23"/>
      <c r="F719" s="23">
        <v>1</v>
      </c>
      <c r="G719" s="23"/>
      <c r="H719" s="23">
        <v>1</v>
      </c>
    </row>
    <row r="720" spans="1:8" x14ac:dyDescent="0.2">
      <c r="A720" s="25" t="s">
        <v>9700</v>
      </c>
      <c r="B720" s="23"/>
      <c r="C720" s="23"/>
      <c r="D720" s="23"/>
      <c r="E720" s="23"/>
      <c r="F720" s="23">
        <v>1</v>
      </c>
      <c r="G720" s="23"/>
      <c r="H720" s="23">
        <v>1</v>
      </c>
    </row>
    <row r="721" spans="1:8" x14ac:dyDescent="0.2">
      <c r="A721" s="25" t="s">
        <v>9685</v>
      </c>
      <c r="B721" s="23"/>
      <c r="C721" s="23"/>
      <c r="D721" s="23"/>
      <c r="E721" s="23"/>
      <c r="F721" s="23">
        <v>1</v>
      </c>
      <c r="G721" s="23"/>
      <c r="H721" s="23">
        <v>1</v>
      </c>
    </row>
    <row r="722" spans="1:8" x14ac:dyDescent="0.2">
      <c r="A722" s="25" t="s">
        <v>9809</v>
      </c>
      <c r="B722" s="23"/>
      <c r="C722" s="23"/>
      <c r="D722" s="23"/>
      <c r="E722" s="23"/>
      <c r="F722" s="23">
        <v>1</v>
      </c>
      <c r="G722" s="23"/>
      <c r="H722" s="23">
        <v>1</v>
      </c>
    </row>
    <row r="723" spans="1:8" x14ac:dyDescent="0.2">
      <c r="A723" s="25" t="s">
        <v>9686</v>
      </c>
      <c r="B723" s="23"/>
      <c r="C723" s="23"/>
      <c r="D723" s="23"/>
      <c r="E723" s="23"/>
      <c r="F723" s="23">
        <v>1</v>
      </c>
      <c r="G723" s="23"/>
      <c r="H723" s="23">
        <v>1</v>
      </c>
    </row>
    <row r="724" spans="1:8" x14ac:dyDescent="0.2">
      <c r="A724" s="25" t="s">
        <v>9811</v>
      </c>
      <c r="B724" s="23"/>
      <c r="C724" s="23"/>
      <c r="D724" s="23"/>
      <c r="E724" s="23"/>
      <c r="F724" s="23">
        <v>1</v>
      </c>
      <c r="G724" s="23"/>
      <c r="H724" s="23">
        <v>1</v>
      </c>
    </row>
    <row r="725" spans="1:8" x14ac:dyDescent="0.2">
      <c r="A725" s="25" t="s">
        <v>9687</v>
      </c>
      <c r="B725" s="23"/>
      <c r="C725" s="23"/>
      <c r="D725" s="23"/>
      <c r="E725" s="23"/>
      <c r="F725" s="23">
        <v>1</v>
      </c>
      <c r="G725" s="23"/>
      <c r="H725" s="23">
        <v>1</v>
      </c>
    </row>
    <row r="726" spans="1:8" x14ac:dyDescent="0.2">
      <c r="A726" s="25" t="s">
        <v>9813</v>
      </c>
      <c r="B726" s="23"/>
      <c r="C726" s="23"/>
      <c r="D726" s="23"/>
      <c r="E726" s="23"/>
      <c r="F726" s="23">
        <v>1</v>
      </c>
      <c r="G726" s="23"/>
      <c r="H726" s="23">
        <v>1</v>
      </c>
    </row>
    <row r="727" spans="1:8" x14ac:dyDescent="0.2">
      <c r="A727" s="25" t="s">
        <v>9688</v>
      </c>
      <c r="B727" s="23"/>
      <c r="C727" s="23">
        <v>1</v>
      </c>
      <c r="D727" s="23"/>
      <c r="E727" s="23"/>
      <c r="F727" s="23"/>
      <c r="G727" s="23"/>
      <c r="H727" s="23">
        <v>1</v>
      </c>
    </row>
    <row r="728" spans="1:8" x14ac:dyDescent="0.2">
      <c r="A728" s="25" t="s">
        <v>9815</v>
      </c>
      <c r="B728" s="23"/>
      <c r="C728" s="23"/>
      <c r="D728" s="23"/>
      <c r="E728" s="23"/>
      <c r="F728" s="23">
        <v>1</v>
      </c>
      <c r="G728" s="23"/>
      <c r="H728" s="23">
        <v>1</v>
      </c>
    </row>
    <row r="729" spans="1:8" x14ac:dyDescent="0.2">
      <c r="A729" s="25" t="s">
        <v>9689</v>
      </c>
      <c r="B729" s="23"/>
      <c r="C729" s="23"/>
      <c r="D729" s="23"/>
      <c r="E729" s="23"/>
      <c r="F729" s="23">
        <v>1</v>
      </c>
      <c r="G729" s="23"/>
      <c r="H729" s="23">
        <v>1</v>
      </c>
    </row>
    <row r="730" spans="1:8" x14ac:dyDescent="0.2">
      <c r="A730" s="25" t="s">
        <v>9817</v>
      </c>
      <c r="B730" s="23"/>
      <c r="C730" s="23"/>
      <c r="D730" s="23"/>
      <c r="E730" s="23"/>
      <c r="F730" s="23">
        <v>1</v>
      </c>
      <c r="G730" s="23"/>
      <c r="H730" s="23">
        <v>1</v>
      </c>
    </row>
    <row r="731" spans="1:8" x14ac:dyDescent="0.2">
      <c r="A731" s="25" t="s">
        <v>9690</v>
      </c>
      <c r="B731" s="23"/>
      <c r="C731" s="23"/>
      <c r="D731" s="23"/>
      <c r="E731" s="23"/>
      <c r="F731" s="23">
        <v>1</v>
      </c>
      <c r="G731" s="23"/>
      <c r="H731" s="23">
        <v>1</v>
      </c>
    </row>
    <row r="732" spans="1:8" x14ac:dyDescent="0.2">
      <c r="A732" s="25" t="s">
        <v>9819</v>
      </c>
      <c r="B732" s="23"/>
      <c r="C732" s="23"/>
      <c r="D732" s="23"/>
      <c r="E732" s="23"/>
      <c r="F732" s="23">
        <v>1</v>
      </c>
      <c r="G732" s="23"/>
      <c r="H732" s="23">
        <v>1</v>
      </c>
    </row>
    <row r="733" spans="1:8" x14ac:dyDescent="0.2">
      <c r="A733" s="25" t="s">
        <v>9691</v>
      </c>
      <c r="B733" s="23"/>
      <c r="C733" s="23"/>
      <c r="D733" s="23"/>
      <c r="E733" s="23"/>
      <c r="F733" s="23">
        <v>1</v>
      </c>
      <c r="G733" s="23"/>
      <c r="H733" s="23">
        <v>1</v>
      </c>
    </row>
    <row r="734" spans="1:8" x14ac:dyDescent="0.2">
      <c r="A734" s="25" t="s">
        <v>9821</v>
      </c>
      <c r="B734" s="23"/>
      <c r="C734" s="23"/>
      <c r="D734" s="23"/>
      <c r="E734" s="23"/>
      <c r="F734" s="23">
        <v>1</v>
      </c>
      <c r="G734" s="23"/>
      <c r="H734" s="23">
        <v>1</v>
      </c>
    </row>
    <row r="735" spans="1:8" x14ac:dyDescent="0.2">
      <c r="A735" s="25" t="s">
        <v>9692</v>
      </c>
      <c r="B735" s="23">
        <v>1</v>
      </c>
      <c r="C735" s="23"/>
      <c r="D735" s="23"/>
      <c r="E735" s="23"/>
      <c r="F735" s="23"/>
      <c r="G735" s="23"/>
      <c r="H735" s="23">
        <v>1</v>
      </c>
    </row>
    <row r="736" spans="1:8" x14ac:dyDescent="0.2">
      <c r="A736" s="25" t="s">
        <v>9823</v>
      </c>
      <c r="B736" s="23"/>
      <c r="C736" s="23"/>
      <c r="D736" s="23"/>
      <c r="E736" s="23"/>
      <c r="F736" s="23">
        <v>1</v>
      </c>
      <c r="G736" s="23"/>
      <c r="H736" s="23">
        <v>1</v>
      </c>
    </row>
    <row r="737" spans="1:8" x14ac:dyDescent="0.2">
      <c r="A737" s="25" t="s">
        <v>9693</v>
      </c>
      <c r="B737" s="23"/>
      <c r="C737" s="23">
        <v>1</v>
      </c>
      <c r="D737" s="23"/>
      <c r="E737" s="23"/>
      <c r="F737" s="23"/>
      <c r="G737" s="23"/>
      <c r="H737" s="23">
        <v>1</v>
      </c>
    </row>
    <row r="738" spans="1:8" x14ac:dyDescent="0.2">
      <c r="A738" s="25" t="s">
        <v>9825</v>
      </c>
      <c r="B738" s="23"/>
      <c r="C738" s="23"/>
      <c r="D738" s="23"/>
      <c r="E738" s="23"/>
      <c r="F738" s="23">
        <v>1</v>
      </c>
      <c r="G738" s="23"/>
      <c r="H738" s="23">
        <v>1</v>
      </c>
    </row>
    <row r="739" spans="1:8" x14ac:dyDescent="0.2">
      <c r="A739" s="25" t="s">
        <v>9694</v>
      </c>
      <c r="B739" s="23"/>
      <c r="C739" s="23"/>
      <c r="D739" s="23"/>
      <c r="E739" s="23"/>
      <c r="F739" s="23">
        <v>1</v>
      </c>
      <c r="G739" s="23"/>
      <c r="H739" s="23">
        <v>1</v>
      </c>
    </row>
    <row r="740" spans="1:8" x14ac:dyDescent="0.2">
      <c r="A740" s="25" t="s">
        <v>9695</v>
      </c>
      <c r="B740" s="23"/>
      <c r="C740" s="23">
        <v>1</v>
      </c>
      <c r="D740" s="23"/>
      <c r="E740" s="23"/>
      <c r="F740" s="23"/>
      <c r="G740" s="23"/>
      <c r="H740" s="23">
        <v>1</v>
      </c>
    </row>
    <row r="741" spans="1:8" x14ac:dyDescent="0.2">
      <c r="A741" s="25" t="s">
        <v>9538</v>
      </c>
      <c r="B741" s="23"/>
      <c r="C741" s="23"/>
      <c r="D741" s="23"/>
      <c r="E741" s="23"/>
      <c r="F741" s="23">
        <v>1</v>
      </c>
      <c r="G741" s="23"/>
      <c r="H741" s="23">
        <v>1</v>
      </c>
    </row>
    <row r="742" spans="1:8" x14ac:dyDescent="0.2">
      <c r="A742" s="25" t="s">
        <v>9682</v>
      </c>
      <c r="B742" s="23"/>
      <c r="C742" s="23"/>
      <c r="D742" s="23"/>
      <c r="E742" s="23"/>
      <c r="F742" s="23">
        <v>1</v>
      </c>
      <c r="G742" s="23"/>
      <c r="H742" s="23">
        <v>1</v>
      </c>
    </row>
    <row r="743" spans="1:8" x14ac:dyDescent="0.2">
      <c r="A743" s="25" t="s">
        <v>9325</v>
      </c>
      <c r="B743" s="23"/>
      <c r="C743" s="23"/>
      <c r="D743" s="23"/>
      <c r="E743" s="23"/>
      <c r="F743" s="23">
        <v>1</v>
      </c>
      <c r="G743" s="23"/>
      <c r="H743" s="23">
        <v>1</v>
      </c>
    </row>
    <row r="744" spans="1:8" x14ac:dyDescent="0.2">
      <c r="A744" s="25" t="s">
        <v>9282</v>
      </c>
      <c r="B744" s="23"/>
      <c r="C744" s="23"/>
      <c r="D744" s="23"/>
      <c r="E744" s="23"/>
      <c r="F744" s="23">
        <v>1</v>
      </c>
      <c r="G744" s="23"/>
      <c r="H744" s="23">
        <v>1</v>
      </c>
    </row>
    <row r="745" spans="1:8" x14ac:dyDescent="0.2">
      <c r="A745" s="25" t="s">
        <v>9500</v>
      </c>
      <c r="B745" s="23"/>
      <c r="C745" s="23"/>
      <c r="D745" s="23"/>
      <c r="E745" s="23"/>
      <c r="F745" s="23">
        <v>1</v>
      </c>
      <c r="G745" s="23"/>
      <c r="H745" s="23">
        <v>1</v>
      </c>
    </row>
    <row r="746" spans="1:8" x14ac:dyDescent="0.2">
      <c r="A746" s="25" t="s">
        <v>9342</v>
      </c>
      <c r="B746" s="23"/>
      <c r="C746" s="23"/>
      <c r="D746" s="23"/>
      <c r="E746" s="23"/>
      <c r="F746" s="23">
        <v>1</v>
      </c>
      <c r="G746" s="23"/>
      <c r="H746" s="23">
        <v>1</v>
      </c>
    </row>
    <row r="747" spans="1:8" x14ac:dyDescent="0.2">
      <c r="A747" s="25" t="s">
        <v>9452</v>
      </c>
      <c r="B747" s="23"/>
      <c r="C747" s="23"/>
      <c r="D747" s="23"/>
      <c r="E747" s="23"/>
      <c r="F747" s="23">
        <v>1</v>
      </c>
      <c r="G747" s="23"/>
      <c r="H747" s="23">
        <v>1</v>
      </c>
    </row>
    <row r="748" spans="1:8" x14ac:dyDescent="0.2">
      <c r="A748" s="25" t="s">
        <v>9343</v>
      </c>
      <c r="B748" s="23"/>
      <c r="C748" s="23"/>
      <c r="D748" s="23"/>
      <c r="E748" s="23"/>
      <c r="F748" s="23">
        <v>1</v>
      </c>
      <c r="G748" s="23"/>
      <c r="H748" s="23">
        <v>1</v>
      </c>
    </row>
    <row r="749" spans="1:8" x14ac:dyDescent="0.2">
      <c r="A749" s="25" t="s">
        <v>9484</v>
      </c>
      <c r="B749" s="23"/>
      <c r="C749" s="23"/>
      <c r="D749" s="23"/>
      <c r="E749" s="23"/>
      <c r="F749" s="23">
        <v>1</v>
      </c>
      <c r="G749" s="23"/>
      <c r="H749" s="23">
        <v>1</v>
      </c>
    </row>
    <row r="750" spans="1:8" x14ac:dyDescent="0.2">
      <c r="A750" s="25" t="s">
        <v>9344</v>
      </c>
      <c r="B750" s="23"/>
      <c r="C750" s="23"/>
      <c r="D750" s="23">
        <v>1</v>
      </c>
      <c r="E750" s="23"/>
      <c r="F750" s="23"/>
      <c r="G750" s="23"/>
      <c r="H750" s="23">
        <v>1</v>
      </c>
    </row>
    <row r="751" spans="1:8" x14ac:dyDescent="0.2">
      <c r="A751" s="25" t="s">
        <v>9516</v>
      </c>
      <c r="B751" s="23"/>
      <c r="C751" s="23"/>
      <c r="D751" s="23"/>
      <c r="E751" s="23"/>
      <c r="F751" s="23">
        <v>1</v>
      </c>
      <c r="G751" s="23"/>
      <c r="H751" s="23">
        <v>1</v>
      </c>
    </row>
    <row r="752" spans="1:8" x14ac:dyDescent="0.2">
      <c r="A752" s="25" t="s">
        <v>9254</v>
      </c>
      <c r="B752" s="23"/>
      <c r="C752" s="23"/>
      <c r="D752" s="23"/>
      <c r="E752" s="23"/>
      <c r="F752" s="23">
        <v>1</v>
      </c>
      <c r="G752" s="23"/>
      <c r="H752" s="23">
        <v>1</v>
      </c>
    </row>
    <row r="753" spans="1:8" x14ac:dyDescent="0.2">
      <c r="A753" s="25" t="s">
        <v>9444</v>
      </c>
      <c r="B753" s="23"/>
      <c r="C753" s="23"/>
      <c r="D753" s="23"/>
      <c r="E753" s="23"/>
      <c r="F753" s="23">
        <v>1</v>
      </c>
      <c r="G753" s="23"/>
      <c r="H753" s="23">
        <v>1</v>
      </c>
    </row>
    <row r="754" spans="1:8" x14ac:dyDescent="0.2">
      <c r="A754" s="25" t="s">
        <v>9274</v>
      </c>
      <c r="B754" s="23"/>
      <c r="C754" s="23">
        <v>1</v>
      </c>
      <c r="D754" s="23"/>
      <c r="E754" s="23"/>
      <c r="F754" s="23"/>
      <c r="G754" s="23"/>
      <c r="H754" s="23">
        <v>1</v>
      </c>
    </row>
    <row r="755" spans="1:8" x14ac:dyDescent="0.2">
      <c r="A755" s="25" t="s">
        <v>9460</v>
      </c>
      <c r="B755" s="23"/>
      <c r="C755" s="23"/>
      <c r="D755" s="23"/>
      <c r="E755" s="23"/>
      <c r="F755" s="23">
        <v>1</v>
      </c>
      <c r="G755" s="23"/>
      <c r="H755" s="23">
        <v>1</v>
      </c>
    </row>
    <row r="756" spans="1:8" x14ac:dyDescent="0.2">
      <c r="A756" s="25" t="s">
        <v>9289</v>
      </c>
      <c r="B756" s="23"/>
      <c r="C756" s="23"/>
      <c r="D756" s="23"/>
      <c r="E756" s="23"/>
      <c r="F756" s="23">
        <v>1</v>
      </c>
      <c r="G756" s="23"/>
      <c r="H756" s="23">
        <v>1</v>
      </c>
    </row>
    <row r="757" spans="1:8" x14ac:dyDescent="0.2">
      <c r="A757" s="25" t="s">
        <v>9329</v>
      </c>
      <c r="B757" s="23"/>
      <c r="C757" s="23"/>
      <c r="D757" s="23"/>
      <c r="E757" s="23"/>
      <c r="F757" s="23">
        <v>1</v>
      </c>
      <c r="G757" s="23"/>
      <c r="H757" s="23">
        <v>1</v>
      </c>
    </row>
    <row r="758" spans="1:8" x14ac:dyDescent="0.2">
      <c r="A758" s="25" t="s">
        <v>9290</v>
      </c>
      <c r="B758" s="23"/>
      <c r="C758" s="23"/>
      <c r="D758" s="23"/>
      <c r="E758" s="23"/>
      <c r="F758" s="23">
        <v>1</v>
      </c>
      <c r="G758" s="23"/>
      <c r="H758" s="23">
        <v>1</v>
      </c>
    </row>
    <row r="759" spans="1:8" x14ac:dyDescent="0.2">
      <c r="A759" s="25" t="s">
        <v>9332</v>
      </c>
      <c r="B759" s="23"/>
      <c r="C759" s="23"/>
      <c r="D759" s="23"/>
      <c r="E759" s="23"/>
      <c r="F759" s="23">
        <v>1</v>
      </c>
      <c r="G759" s="23"/>
      <c r="H759" s="23">
        <v>1</v>
      </c>
    </row>
    <row r="760" spans="1:8" x14ac:dyDescent="0.2">
      <c r="A760" s="25" t="s">
        <v>9349</v>
      </c>
      <c r="B760" s="23"/>
      <c r="C760" s="23"/>
      <c r="D760" s="23"/>
      <c r="E760" s="23"/>
      <c r="F760" s="23">
        <v>1</v>
      </c>
      <c r="G760" s="23"/>
      <c r="H760" s="23">
        <v>1</v>
      </c>
    </row>
    <row r="761" spans="1:8" x14ac:dyDescent="0.2">
      <c r="A761" s="25" t="s">
        <v>9251</v>
      </c>
      <c r="B761" s="23"/>
      <c r="C761" s="23"/>
      <c r="D761" s="23"/>
      <c r="E761" s="23"/>
      <c r="F761" s="23">
        <v>1</v>
      </c>
      <c r="G761" s="23"/>
      <c r="H761" s="23">
        <v>1</v>
      </c>
    </row>
    <row r="762" spans="1:8" x14ac:dyDescent="0.2">
      <c r="A762" s="25" t="s">
        <v>9350</v>
      </c>
      <c r="B762" s="23"/>
      <c r="C762" s="23"/>
      <c r="D762" s="23"/>
      <c r="E762" s="23"/>
      <c r="F762" s="23">
        <v>1</v>
      </c>
      <c r="G762" s="23"/>
      <c r="H762" s="23">
        <v>1</v>
      </c>
    </row>
    <row r="763" spans="1:8" x14ac:dyDescent="0.2">
      <c r="A763" s="25" t="s">
        <v>9432</v>
      </c>
      <c r="B763" s="23"/>
      <c r="C763" s="23"/>
      <c r="D763" s="23"/>
      <c r="E763" s="23"/>
      <c r="F763" s="23">
        <v>1</v>
      </c>
      <c r="G763" s="23"/>
      <c r="H763" s="23">
        <v>1</v>
      </c>
    </row>
    <row r="764" spans="1:8" x14ac:dyDescent="0.2">
      <c r="A764" s="25" t="s">
        <v>9275</v>
      </c>
      <c r="B764" s="23"/>
      <c r="C764" s="23"/>
      <c r="D764" s="23"/>
      <c r="E764" s="23"/>
      <c r="F764" s="23">
        <v>1</v>
      </c>
      <c r="G764" s="23"/>
      <c r="H764" s="23">
        <v>1</v>
      </c>
    </row>
    <row r="765" spans="1:8" x14ac:dyDescent="0.2">
      <c r="A765" s="25" t="s">
        <v>9440</v>
      </c>
      <c r="B765" s="23"/>
      <c r="C765" s="23"/>
      <c r="D765" s="23"/>
      <c r="E765" s="23"/>
      <c r="F765" s="23">
        <v>1</v>
      </c>
      <c r="G765" s="23"/>
      <c r="H765" s="23">
        <v>1</v>
      </c>
    </row>
    <row r="766" spans="1:8" x14ac:dyDescent="0.2">
      <c r="A766" s="25" t="s">
        <v>9352</v>
      </c>
      <c r="B766" s="23"/>
      <c r="C766" s="23"/>
      <c r="D766" s="23"/>
      <c r="E766" s="23"/>
      <c r="F766" s="23">
        <v>1</v>
      </c>
      <c r="G766" s="23"/>
      <c r="H766" s="23">
        <v>1</v>
      </c>
    </row>
    <row r="767" spans="1:8" x14ac:dyDescent="0.2">
      <c r="A767" s="25" t="s">
        <v>9320</v>
      </c>
      <c r="B767" s="23"/>
      <c r="C767" s="23"/>
      <c r="D767" s="23"/>
      <c r="E767" s="23"/>
      <c r="F767" s="23">
        <v>1</v>
      </c>
      <c r="G767" s="23"/>
      <c r="H767" s="23">
        <v>1</v>
      </c>
    </row>
    <row r="768" spans="1:8" x14ac:dyDescent="0.2">
      <c r="A768" s="25" t="s">
        <v>9292</v>
      </c>
      <c r="B768" s="23"/>
      <c r="C768" s="23"/>
      <c r="D768" s="23"/>
      <c r="E768" s="23"/>
      <c r="F768" s="23">
        <v>1</v>
      </c>
      <c r="G768" s="23"/>
      <c r="H768" s="23">
        <v>1</v>
      </c>
    </row>
    <row r="769" spans="1:8" x14ac:dyDescent="0.2">
      <c r="A769" s="25" t="s">
        <v>9456</v>
      </c>
      <c r="B769" s="23"/>
      <c r="C769" s="23"/>
      <c r="D769" s="23"/>
      <c r="E769" s="23"/>
      <c r="F769" s="23">
        <v>1</v>
      </c>
      <c r="G769" s="23"/>
      <c r="H769" s="23">
        <v>1</v>
      </c>
    </row>
    <row r="770" spans="1:8" x14ac:dyDescent="0.2">
      <c r="A770" s="25" t="s">
        <v>9256</v>
      </c>
      <c r="B770" s="23"/>
      <c r="C770" s="23"/>
      <c r="D770" s="23">
        <v>1</v>
      </c>
      <c r="E770" s="23"/>
      <c r="F770" s="23"/>
      <c r="G770" s="23"/>
      <c r="H770" s="23">
        <v>1</v>
      </c>
    </row>
    <row r="771" spans="1:8" x14ac:dyDescent="0.2">
      <c r="A771" s="25" t="s">
        <v>9323</v>
      </c>
      <c r="B771" s="23"/>
      <c r="C771" s="23"/>
      <c r="D771" s="23"/>
      <c r="E771" s="23"/>
      <c r="F771" s="23">
        <v>1</v>
      </c>
      <c r="G771" s="23"/>
      <c r="H771" s="23">
        <v>1</v>
      </c>
    </row>
    <row r="772" spans="1:8" x14ac:dyDescent="0.2">
      <c r="A772" s="25" t="s">
        <v>9355</v>
      </c>
      <c r="B772" s="23"/>
      <c r="C772" s="23"/>
      <c r="D772" s="23"/>
      <c r="E772" s="23"/>
      <c r="F772" s="23">
        <v>1</v>
      </c>
      <c r="G772" s="23"/>
      <c r="H772" s="23">
        <v>1</v>
      </c>
    </row>
    <row r="773" spans="1:8" x14ac:dyDescent="0.2">
      <c r="A773" s="25" t="s">
        <v>9472</v>
      </c>
      <c r="B773" s="23"/>
      <c r="C773" s="23"/>
      <c r="D773" s="23">
        <v>1</v>
      </c>
      <c r="E773" s="23"/>
      <c r="F773" s="23"/>
      <c r="G773" s="23"/>
      <c r="H773" s="23">
        <v>1</v>
      </c>
    </row>
    <row r="774" spans="1:8" x14ac:dyDescent="0.2">
      <c r="A774" s="25" t="s">
        <v>9356</v>
      </c>
      <c r="B774" s="23"/>
      <c r="C774" s="23"/>
      <c r="D774" s="23"/>
      <c r="E774" s="23"/>
      <c r="F774" s="23">
        <v>1</v>
      </c>
      <c r="G774" s="23"/>
      <c r="H774" s="23">
        <v>1</v>
      </c>
    </row>
    <row r="775" spans="1:8" x14ac:dyDescent="0.2">
      <c r="A775" s="25" t="s">
        <v>9480</v>
      </c>
      <c r="B775" s="23"/>
      <c r="C775" s="23"/>
      <c r="D775" s="23">
        <v>1</v>
      </c>
      <c r="E775" s="23"/>
      <c r="F775" s="23"/>
      <c r="G775" s="23"/>
      <c r="H775" s="23">
        <v>1</v>
      </c>
    </row>
    <row r="776" spans="1:8" x14ac:dyDescent="0.2">
      <c r="A776" s="25" t="s">
        <v>9357</v>
      </c>
      <c r="B776" s="23"/>
      <c r="C776" s="23"/>
      <c r="D776" s="23"/>
      <c r="E776" s="23"/>
      <c r="F776" s="23">
        <v>1</v>
      </c>
      <c r="G776" s="23"/>
      <c r="H776" s="23">
        <v>1</v>
      </c>
    </row>
    <row r="777" spans="1:8" x14ac:dyDescent="0.2">
      <c r="A777" s="25" t="s">
        <v>9488</v>
      </c>
      <c r="B777" s="23"/>
      <c r="C777" s="23"/>
      <c r="D777" s="23"/>
      <c r="E777" s="23"/>
      <c r="F777" s="23">
        <v>1</v>
      </c>
      <c r="G777" s="23"/>
      <c r="H777" s="23">
        <v>1</v>
      </c>
    </row>
    <row r="778" spans="1:8" x14ac:dyDescent="0.2">
      <c r="A778" s="25" t="s">
        <v>9358</v>
      </c>
      <c r="B778" s="23"/>
      <c r="C778" s="23"/>
      <c r="D778" s="23"/>
      <c r="E778" s="23"/>
      <c r="F778" s="23">
        <v>1</v>
      </c>
      <c r="G778" s="23"/>
      <c r="H778" s="23">
        <v>1</v>
      </c>
    </row>
    <row r="779" spans="1:8" x14ac:dyDescent="0.2">
      <c r="A779" s="25" t="s">
        <v>9496</v>
      </c>
      <c r="B779" s="23"/>
      <c r="C779" s="23"/>
      <c r="D779" s="23"/>
      <c r="E779" s="23"/>
      <c r="F779" s="23">
        <v>1</v>
      </c>
      <c r="G779" s="23"/>
      <c r="H779" s="23">
        <v>1</v>
      </c>
    </row>
    <row r="780" spans="1:8" x14ac:dyDescent="0.2">
      <c r="A780" s="25" t="s">
        <v>9359</v>
      </c>
      <c r="B780" s="23"/>
      <c r="C780" s="23"/>
      <c r="D780" s="23"/>
      <c r="E780" s="23"/>
      <c r="F780" s="23">
        <v>1</v>
      </c>
      <c r="G780" s="23"/>
      <c r="H780" s="23">
        <v>1</v>
      </c>
    </row>
    <row r="781" spans="1:8" x14ac:dyDescent="0.2">
      <c r="A781" s="25" t="s">
        <v>9338</v>
      </c>
      <c r="B781" s="23"/>
      <c r="C781" s="23"/>
      <c r="D781" s="23"/>
      <c r="E781" s="23"/>
      <c r="F781" s="23">
        <v>1</v>
      </c>
      <c r="G781" s="23"/>
      <c r="H781" s="23">
        <v>1</v>
      </c>
    </row>
    <row r="782" spans="1:8" x14ac:dyDescent="0.2">
      <c r="A782" s="25" t="s">
        <v>9271</v>
      </c>
      <c r="B782" s="23"/>
      <c r="C782" s="23"/>
      <c r="D782" s="23"/>
      <c r="E782" s="23"/>
      <c r="F782" s="23">
        <v>1</v>
      </c>
      <c r="G782" s="23"/>
      <c r="H782" s="23">
        <v>1</v>
      </c>
    </row>
    <row r="783" spans="1:8" x14ac:dyDescent="0.2">
      <c r="A783" s="25" t="s">
        <v>9339</v>
      </c>
      <c r="B783" s="23"/>
      <c r="C783" s="23">
        <v>1</v>
      </c>
      <c r="D783" s="23"/>
      <c r="E783" s="23"/>
      <c r="F783" s="23"/>
      <c r="G783" s="23"/>
      <c r="H783" s="23">
        <v>1</v>
      </c>
    </row>
    <row r="784" spans="1:8" x14ac:dyDescent="0.2">
      <c r="A784" s="25" t="s">
        <v>9361</v>
      </c>
      <c r="B784" s="23"/>
      <c r="C784" s="23"/>
      <c r="D784" s="23">
        <v>1</v>
      </c>
      <c r="E784" s="23"/>
      <c r="F784" s="23"/>
      <c r="G784" s="23"/>
      <c r="H784" s="23">
        <v>1</v>
      </c>
    </row>
    <row r="785" spans="1:8" x14ac:dyDescent="0.2">
      <c r="A785" s="25" t="s">
        <v>9430</v>
      </c>
      <c r="B785" s="23"/>
      <c r="C785" s="23"/>
      <c r="D785" s="23"/>
      <c r="E785" s="23"/>
      <c r="F785" s="23">
        <v>1</v>
      </c>
      <c r="G785" s="23"/>
      <c r="H785" s="23">
        <v>1</v>
      </c>
    </row>
    <row r="786" spans="1:8" x14ac:dyDescent="0.2">
      <c r="A786" s="25" t="s">
        <v>9362</v>
      </c>
      <c r="B786" s="23"/>
      <c r="C786" s="23"/>
      <c r="D786" s="23"/>
      <c r="E786" s="23"/>
      <c r="F786" s="23">
        <v>1</v>
      </c>
      <c r="G786" s="23"/>
      <c r="H786" s="23">
        <v>1</v>
      </c>
    </row>
    <row r="787" spans="1:8" x14ac:dyDescent="0.2">
      <c r="A787" s="25" t="s">
        <v>9434</v>
      </c>
      <c r="B787" s="23">
        <v>1</v>
      </c>
      <c r="C787" s="23"/>
      <c r="D787" s="23"/>
      <c r="E787" s="23"/>
      <c r="F787" s="23"/>
      <c r="G787" s="23"/>
      <c r="H787" s="23">
        <v>1</v>
      </c>
    </row>
    <row r="788" spans="1:8" x14ac:dyDescent="0.2">
      <c r="A788" s="25" t="s">
        <v>9363</v>
      </c>
      <c r="B788" s="23"/>
      <c r="C788" s="23"/>
      <c r="D788" s="23">
        <v>1</v>
      </c>
      <c r="E788" s="23"/>
      <c r="F788" s="23"/>
      <c r="G788" s="23"/>
      <c r="H788" s="23">
        <v>1</v>
      </c>
    </row>
    <row r="789" spans="1:8" x14ac:dyDescent="0.2">
      <c r="A789" s="25" t="s">
        <v>9438</v>
      </c>
      <c r="B789" s="23"/>
      <c r="C789" s="23"/>
      <c r="D789" s="23"/>
      <c r="E789" s="23"/>
      <c r="F789" s="23">
        <v>1</v>
      </c>
      <c r="G789" s="23"/>
      <c r="H789" s="23">
        <v>1</v>
      </c>
    </row>
    <row r="790" spans="1:8" x14ac:dyDescent="0.2">
      <c r="A790" s="25" t="s">
        <v>9257</v>
      </c>
      <c r="B790" s="23"/>
      <c r="C790" s="23"/>
      <c r="D790" s="23"/>
      <c r="E790" s="23"/>
      <c r="F790" s="23">
        <v>1</v>
      </c>
      <c r="G790" s="23"/>
      <c r="H790" s="23">
        <v>1</v>
      </c>
    </row>
    <row r="791" spans="1:8" x14ac:dyDescent="0.2">
      <c r="A791" s="25" t="s">
        <v>9318</v>
      </c>
      <c r="B791" s="23"/>
      <c r="C791" s="23"/>
      <c r="D791" s="23"/>
      <c r="E791" s="23"/>
      <c r="F791" s="23">
        <v>1</v>
      </c>
      <c r="G791" s="23"/>
      <c r="H791" s="23">
        <v>1</v>
      </c>
    </row>
    <row r="792" spans="1:8" x14ac:dyDescent="0.2">
      <c r="A792" s="25" t="s">
        <v>9277</v>
      </c>
      <c r="B792" s="23"/>
      <c r="C792" s="23"/>
      <c r="D792" s="23"/>
      <c r="E792" s="23"/>
      <c r="F792" s="23">
        <v>1</v>
      </c>
      <c r="G792" s="23"/>
      <c r="H792" s="23">
        <v>1</v>
      </c>
    </row>
    <row r="793" spans="1:8" x14ac:dyDescent="0.2">
      <c r="A793" s="25" t="s">
        <v>9446</v>
      </c>
      <c r="B793" s="23"/>
      <c r="C793" s="23"/>
      <c r="D793" s="23"/>
      <c r="E793" s="23"/>
      <c r="F793" s="23">
        <v>1</v>
      </c>
      <c r="G793" s="23"/>
      <c r="H793" s="23">
        <v>1</v>
      </c>
    </row>
    <row r="794" spans="1:8" x14ac:dyDescent="0.2">
      <c r="A794" s="25" t="s">
        <v>9258</v>
      </c>
      <c r="B794" s="23"/>
      <c r="C794" s="23"/>
      <c r="D794" s="23"/>
      <c r="E794" s="23"/>
      <c r="F794" s="23">
        <v>1</v>
      </c>
      <c r="G794" s="23"/>
      <c r="H794" s="23">
        <v>1</v>
      </c>
    </row>
    <row r="795" spans="1:8" x14ac:dyDescent="0.2">
      <c r="A795" s="25" t="s">
        <v>9262</v>
      </c>
      <c r="B795" s="23"/>
      <c r="C795" s="23"/>
      <c r="D795" s="23"/>
      <c r="E795" s="23"/>
      <c r="F795" s="23">
        <v>1</v>
      </c>
      <c r="G795" s="23"/>
      <c r="H795" s="23">
        <v>1</v>
      </c>
    </row>
    <row r="796" spans="1:8" x14ac:dyDescent="0.2">
      <c r="A796" s="25" t="s">
        <v>9295</v>
      </c>
      <c r="B796" s="23"/>
      <c r="C796" s="23"/>
      <c r="D796" s="23"/>
      <c r="E796" s="23"/>
      <c r="F796" s="23">
        <v>1</v>
      </c>
      <c r="G796" s="23"/>
      <c r="H796" s="23">
        <v>1</v>
      </c>
    </row>
    <row r="797" spans="1:8" x14ac:dyDescent="0.2">
      <c r="A797" s="25" t="s">
        <v>9454</v>
      </c>
      <c r="B797" s="23"/>
      <c r="C797" s="23"/>
      <c r="D797" s="23"/>
      <c r="E797" s="23"/>
      <c r="F797" s="23">
        <v>1</v>
      </c>
      <c r="G797" s="23"/>
      <c r="H797" s="23">
        <v>1</v>
      </c>
    </row>
    <row r="798" spans="1:8" x14ac:dyDescent="0.2">
      <c r="A798" s="25" t="s">
        <v>9250</v>
      </c>
      <c r="B798" s="23"/>
      <c r="C798" s="23"/>
      <c r="D798" s="23"/>
      <c r="E798" s="23"/>
      <c r="F798" s="23">
        <v>1</v>
      </c>
      <c r="G798" s="23"/>
      <c r="H798" s="23">
        <v>1</v>
      </c>
    </row>
    <row r="799" spans="1:8" x14ac:dyDescent="0.2">
      <c r="A799" s="25" t="s">
        <v>9458</v>
      </c>
      <c r="B799" s="23"/>
      <c r="C799" s="23"/>
      <c r="D799" s="23"/>
      <c r="E799" s="23"/>
      <c r="F799" s="23">
        <v>1</v>
      </c>
      <c r="G799" s="23"/>
      <c r="H799" s="23">
        <v>1</v>
      </c>
    </row>
    <row r="800" spans="1:8" x14ac:dyDescent="0.2">
      <c r="A800" s="25" t="s">
        <v>9369</v>
      </c>
      <c r="B800" s="23"/>
      <c r="C800" s="23"/>
      <c r="D800" s="23">
        <v>1</v>
      </c>
      <c r="E800" s="23"/>
      <c r="F800" s="23"/>
      <c r="G800" s="23"/>
      <c r="H800" s="23">
        <v>1</v>
      </c>
    </row>
    <row r="801" spans="1:8" x14ac:dyDescent="0.2">
      <c r="A801" s="25" t="s">
        <v>9462</v>
      </c>
      <c r="B801" s="23"/>
      <c r="C801" s="23"/>
      <c r="D801" s="23"/>
      <c r="E801" s="23"/>
      <c r="F801" s="23">
        <v>1</v>
      </c>
      <c r="G801" s="23"/>
      <c r="H801" s="23">
        <v>1</v>
      </c>
    </row>
    <row r="802" spans="1:8" x14ac:dyDescent="0.2">
      <c r="A802" s="25" t="s">
        <v>9370</v>
      </c>
      <c r="B802" s="23"/>
      <c r="C802" s="23"/>
      <c r="D802" s="23"/>
      <c r="E802" s="23"/>
      <c r="F802" s="23">
        <v>1</v>
      </c>
      <c r="G802" s="23"/>
      <c r="H802" s="23">
        <v>1</v>
      </c>
    </row>
    <row r="803" spans="1:8" x14ac:dyDescent="0.2">
      <c r="A803" s="25" t="s">
        <v>9466</v>
      </c>
      <c r="B803" s="23"/>
      <c r="C803" s="23"/>
      <c r="D803" s="23"/>
      <c r="E803" s="23"/>
      <c r="F803" s="23">
        <v>1</v>
      </c>
      <c r="G803" s="23"/>
      <c r="H803" s="23">
        <v>1</v>
      </c>
    </row>
    <row r="804" spans="1:8" x14ac:dyDescent="0.2">
      <c r="A804" s="25" t="s">
        <v>9371</v>
      </c>
      <c r="B804" s="23"/>
      <c r="C804" s="23"/>
      <c r="D804" s="23"/>
      <c r="E804" s="23"/>
      <c r="F804" s="23">
        <v>1</v>
      </c>
      <c r="G804" s="23"/>
      <c r="H804" s="23">
        <v>1</v>
      </c>
    </row>
    <row r="805" spans="1:8" x14ac:dyDescent="0.2">
      <c r="A805" s="25" t="s">
        <v>9470</v>
      </c>
      <c r="B805" s="23"/>
      <c r="C805" s="23">
        <v>1</v>
      </c>
      <c r="D805" s="23"/>
      <c r="E805" s="23"/>
      <c r="F805" s="23"/>
      <c r="G805" s="23"/>
      <c r="H805" s="23">
        <v>1</v>
      </c>
    </row>
    <row r="806" spans="1:8" x14ac:dyDescent="0.2">
      <c r="A806" s="25" t="s">
        <v>9372</v>
      </c>
      <c r="B806" s="23"/>
      <c r="C806" s="23"/>
      <c r="D806" s="23"/>
      <c r="E806" s="23"/>
      <c r="F806" s="23">
        <v>1</v>
      </c>
      <c r="G806" s="23"/>
      <c r="H806" s="23">
        <v>1</v>
      </c>
    </row>
    <row r="807" spans="1:8" x14ac:dyDescent="0.2">
      <c r="A807" s="25" t="s">
        <v>9327</v>
      </c>
      <c r="B807" s="23"/>
      <c r="C807" s="23"/>
      <c r="D807" s="23"/>
      <c r="E807" s="23"/>
      <c r="F807" s="23">
        <v>1</v>
      </c>
      <c r="G807" s="23"/>
      <c r="H807" s="23">
        <v>1</v>
      </c>
    </row>
    <row r="808" spans="1:8" x14ac:dyDescent="0.2">
      <c r="A808" s="25" t="s">
        <v>9373</v>
      </c>
      <c r="B808" s="23"/>
      <c r="C808" s="23"/>
      <c r="D808" s="23"/>
      <c r="E808" s="23"/>
      <c r="F808" s="23">
        <v>1</v>
      </c>
      <c r="G808" s="23"/>
      <c r="H808" s="23">
        <v>1</v>
      </c>
    </row>
    <row r="809" spans="1:8" x14ac:dyDescent="0.2">
      <c r="A809" s="25" t="s">
        <v>9330</v>
      </c>
      <c r="B809" s="23"/>
      <c r="C809" s="23"/>
      <c r="D809" s="23"/>
      <c r="E809" s="23"/>
      <c r="F809" s="23">
        <v>1</v>
      </c>
      <c r="G809" s="23"/>
      <c r="H809" s="23">
        <v>1</v>
      </c>
    </row>
    <row r="810" spans="1:8" x14ac:dyDescent="0.2">
      <c r="A810" s="25" t="s">
        <v>9259</v>
      </c>
      <c r="B810" s="23">
        <v>1</v>
      </c>
      <c r="C810" s="23"/>
      <c r="D810" s="23"/>
      <c r="E810" s="23"/>
      <c r="F810" s="23"/>
      <c r="G810" s="23"/>
      <c r="H810" s="23">
        <v>1</v>
      </c>
    </row>
    <row r="811" spans="1:8" x14ac:dyDescent="0.2">
      <c r="A811" s="25" t="s">
        <v>9482</v>
      </c>
      <c r="B811" s="23"/>
      <c r="C811" s="23"/>
      <c r="D811" s="23"/>
      <c r="E811" s="23"/>
      <c r="F811" s="23">
        <v>1</v>
      </c>
      <c r="G811" s="23"/>
      <c r="H811" s="23">
        <v>1</v>
      </c>
    </row>
    <row r="812" spans="1:8" x14ac:dyDescent="0.2">
      <c r="A812" s="25" t="s">
        <v>9375</v>
      </c>
      <c r="B812" s="23"/>
      <c r="C812" s="23"/>
      <c r="D812" s="23">
        <v>1</v>
      </c>
      <c r="E812" s="23"/>
      <c r="F812" s="23"/>
      <c r="G812" s="23"/>
      <c r="H812" s="23">
        <v>1</v>
      </c>
    </row>
    <row r="813" spans="1:8" x14ac:dyDescent="0.2">
      <c r="A813" s="25" t="s">
        <v>9486</v>
      </c>
      <c r="B813" s="23"/>
      <c r="C813" s="23"/>
      <c r="D813" s="23"/>
      <c r="E813" s="23"/>
      <c r="F813" s="23">
        <v>1</v>
      </c>
      <c r="G813" s="23"/>
      <c r="H813" s="23">
        <v>1</v>
      </c>
    </row>
    <row r="814" spans="1:8" x14ac:dyDescent="0.2">
      <c r="A814" s="25" t="s">
        <v>9376</v>
      </c>
      <c r="B814" s="23"/>
      <c r="C814" s="23"/>
      <c r="D814" s="23">
        <v>1</v>
      </c>
      <c r="E814" s="23"/>
      <c r="F814" s="23"/>
      <c r="G814" s="23"/>
      <c r="H814" s="23">
        <v>1</v>
      </c>
    </row>
    <row r="815" spans="1:8" x14ac:dyDescent="0.2">
      <c r="A815" s="25" t="s">
        <v>9490</v>
      </c>
      <c r="B815" s="23"/>
      <c r="C815" s="23"/>
      <c r="D815" s="23"/>
      <c r="E815" s="23"/>
      <c r="F815" s="23">
        <v>1</v>
      </c>
      <c r="G815" s="23"/>
      <c r="H815" s="23">
        <v>1</v>
      </c>
    </row>
    <row r="816" spans="1:8" x14ac:dyDescent="0.2">
      <c r="A816" s="25" t="s">
        <v>9377</v>
      </c>
      <c r="B816" s="23"/>
      <c r="C816" s="23"/>
      <c r="D816" s="23"/>
      <c r="E816" s="23"/>
      <c r="F816" s="23">
        <v>1</v>
      </c>
      <c r="G816" s="23"/>
      <c r="H816" s="23">
        <v>1</v>
      </c>
    </row>
    <row r="817" spans="1:8" x14ac:dyDescent="0.2">
      <c r="A817" s="25" t="s">
        <v>9333</v>
      </c>
      <c r="B817" s="23"/>
      <c r="C817" s="23"/>
      <c r="D817" s="23"/>
      <c r="E817" s="23"/>
      <c r="F817" s="23">
        <v>1</v>
      </c>
      <c r="G817" s="23"/>
      <c r="H817" s="23">
        <v>1</v>
      </c>
    </row>
    <row r="818" spans="1:8" x14ac:dyDescent="0.2">
      <c r="A818" s="25" t="s">
        <v>9378</v>
      </c>
      <c r="B818" s="23"/>
      <c r="C818" s="23"/>
      <c r="D818" s="23"/>
      <c r="E818" s="23"/>
      <c r="F818" s="23">
        <v>1</v>
      </c>
      <c r="G818" s="23"/>
      <c r="H818" s="23">
        <v>1</v>
      </c>
    </row>
    <row r="819" spans="1:8" x14ac:dyDescent="0.2">
      <c r="A819" s="25" t="s">
        <v>9334</v>
      </c>
      <c r="B819" s="23"/>
      <c r="C819" s="23"/>
      <c r="D819" s="23"/>
      <c r="E819" s="23"/>
      <c r="F819" s="23">
        <v>1</v>
      </c>
      <c r="G819" s="23"/>
      <c r="H819" s="23">
        <v>1</v>
      </c>
    </row>
    <row r="820" spans="1:8" x14ac:dyDescent="0.2">
      <c r="A820" s="25" t="s">
        <v>9379</v>
      </c>
      <c r="B820" s="23"/>
      <c r="C820" s="23"/>
      <c r="D820" s="23"/>
      <c r="E820" s="23"/>
      <c r="F820" s="23">
        <v>1</v>
      </c>
      <c r="G820" s="23"/>
      <c r="H820" s="23">
        <v>1</v>
      </c>
    </row>
    <row r="821" spans="1:8" x14ac:dyDescent="0.2">
      <c r="A821" s="25" t="s">
        <v>9337</v>
      </c>
      <c r="B821" s="23"/>
      <c r="C821" s="23"/>
      <c r="D821" s="23"/>
      <c r="E821" s="23"/>
      <c r="F821" s="23">
        <v>1</v>
      </c>
      <c r="G821" s="23"/>
      <c r="H821" s="23">
        <v>1</v>
      </c>
    </row>
    <row r="822" spans="1:8" x14ac:dyDescent="0.2">
      <c r="A822" s="25" t="s">
        <v>9380</v>
      </c>
      <c r="B822" s="23"/>
      <c r="C822" s="23"/>
      <c r="D822" s="23"/>
      <c r="E822" s="23"/>
      <c r="F822" s="23">
        <v>1</v>
      </c>
      <c r="G822" s="23"/>
      <c r="H822" s="23">
        <v>1</v>
      </c>
    </row>
    <row r="823" spans="1:8" x14ac:dyDescent="0.2">
      <c r="A823" s="25" t="s">
        <v>9506</v>
      </c>
      <c r="B823" s="23"/>
      <c r="C823" s="23"/>
      <c r="D823" s="23"/>
      <c r="E823" s="23"/>
      <c r="F823" s="23">
        <v>1</v>
      </c>
      <c r="G823" s="23"/>
      <c r="H823" s="23">
        <v>1</v>
      </c>
    </row>
    <row r="824" spans="1:8" x14ac:dyDescent="0.2">
      <c r="A824" s="25" t="s">
        <v>9381</v>
      </c>
      <c r="B824" s="23"/>
      <c r="C824" s="23"/>
      <c r="D824" s="23"/>
      <c r="E824" s="23"/>
      <c r="F824" s="23">
        <v>1</v>
      </c>
      <c r="G824" s="23"/>
      <c r="H824" s="23">
        <v>1</v>
      </c>
    </row>
    <row r="825" spans="1:8" x14ac:dyDescent="0.2">
      <c r="A825" s="25" t="s">
        <v>9510</v>
      </c>
      <c r="B825" s="23"/>
      <c r="C825" s="23"/>
      <c r="D825" s="23"/>
      <c r="E825" s="23"/>
      <c r="F825" s="23">
        <v>1</v>
      </c>
      <c r="G825" s="23"/>
      <c r="H825" s="23">
        <v>1</v>
      </c>
    </row>
    <row r="826" spans="1:8" x14ac:dyDescent="0.2">
      <c r="A826" s="25" t="s">
        <v>9260</v>
      </c>
      <c r="B826" s="23"/>
      <c r="C826" s="23"/>
      <c r="D826" s="23"/>
      <c r="E826" s="23"/>
      <c r="F826" s="23">
        <v>1</v>
      </c>
      <c r="G826" s="23"/>
      <c r="H826" s="23">
        <v>1</v>
      </c>
    </row>
    <row r="827" spans="1:8" x14ac:dyDescent="0.2">
      <c r="A827" s="25" t="s">
        <v>9340</v>
      </c>
      <c r="B827" s="23"/>
      <c r="C827" s="23"/>
      <c r="D827" s="23"/>
      <c r="E827" s="23"/>
      <c r="F827" s="23">
        <v>1</v>
      </c>
      <c r="G827" s="23"/>
      <c r="H827" s="23">
        <v>1</v>
      </c>
    </row>
    <row r="828" spans="1:8" x14ac:dyDescent="0.2">
      <c r="A828" s="25" t="s">
        <v>9296</v>
      </c>
      <c r="B828" s="23"/>
      <c r="C828" s="23"/>
      <c r="D828" s="23">
        <v>1</v>
      </c>
      <c r="E828" s="23"/>
      <c r="F828" s="23"/>
      <c r="G828" s="23"/>
      <c r="H828" s="23">
        <v>1</v>
      </c>
    </row>
    <row r="829" spans="1:8" x14ac:dyDescent="0.2">
      <c r="A829" s="25" t="s">
        <v>9341</v>
      </c>
      <c r="B829" s="23"/>
      <c r="C829" s="23"/>
      <c r="D829" s="23"/>
      <c r="E829" s="23"/>
      <c r="F829" s="23">
        <v>1</v>
      </c>
      <c r="G829" s="23"/>
      <c r="H829" s="23">
        <v>1</v>
      </c>
    </row>
    <row r="830" spans="1:8" x14ac:dyDescent="0.2">
      <c r="A830" s="25" t="s">
        <v>9384</v>
      </c>
      <c r="B830" s="23"/>
      <c r="C830" s="23"/>
      <c r="D830" s="23"/>
      <c r="E830" s="23"/>
      <c r="F830" s="23">
        <v>1</v>
      </c>
      <c r="G830" s="23"/>
      <c r="H830" s="23">
        <v>1</v>
      </c>
    </row>
    <row r="831" spans="1:8" x14ac:dyDescent="0.2">
      <c r="A831" s="25" t="s">
        <v>9431</v>
      </c>
      <c r="B831" s="23"/>
      <c r="C831" s="23"/>
      <c r="D831" s="23"/>
      <c r="E831" s="23"/>
      <c r="F831" s="23">
        <v>1</v>
      </c>
      <c r="G831" s="23"/>
      <c r="H831" s="23">
        <v>1</v>
      </c>
    </row>
    <row r="832" spans="1:8" x14ac:dyDescent="0.2">
      <c r="A832" s="25" t="s">
        <v>9385</v>
      </c>
      <c r="B832" s="23"/>
      <c r="C832" s="23"/>
      <c r="D832" s="23"/>
      <c r="E832" s="23"/>
      <c r="F832" s="23">
        <v>1</v>
      </c>
      <c r="G832" s="23"/>
      <c r="H832" s="23">
        <v>1</v>
      </c>
    </row>
    <row r="833" spans="1:8" x14ac:dyDescent="0.2">
      <c r="A833" s="25" t="s">
        <v>9433</v>
      </c>
      <c r="B833" s="23"/>
      <c r="C833" s="23"/>
      <c r="D833" s="23"/>
      <c r="E833" s="23"/>
      <c r="F833" s="23">
        <v>1</v>
      </c>
      <c r="G833" s="23"/>
      <c r="H833" s="23">
        <v>1</v>
      </c>
    </row>
    <row r="834" spans="1:8" x14ac:dyDescent="0.2">
      <c r="A834" s="25" t="s">
        <v>9386</v>
      </c>
      <c r="B834" s="23"/>
      <c r="C834" s="23"/>
      <c r="D834" s="23"/>
      <c r="E834" s="23"/>
      <c r="F834" s="23">
        <v>1</v>
      </c>
      <c r="G834" s="23"/>
      <c r="H834" s="23">
        <v>1</v>
      </c>
    </row>
    <row r="835" spans="1:8" x14ac:dyDescent="0.2">
      <c r="A835" s="25" t="s">
        <v>9316</v>
      </c>
      <c r="B835" s="23"/>
      <c r="C835" s="23"/>
      <c r="D835" s="23"/>
      <c r="E835" s="23"/>
      <c r="F835" s="23">
        <v>1</v>
      </c>
      <c r="G835" s="23"/>
      <c r="H835" s="23">
        <v>1</v>
      </c>
    </row>
    <row r="836" spans="1:8" x14ac:dyDescent="0.2">
      <c r="A836" s="25" t="s">
        <v>9387</v>
      </c>
      <c r="B836" s="23"/>
      <c r="C836" s="23"/>
      <c r="D836" s="23"/>
      <c r="E836" s="23"/>
      <c r="F836" s="23">
        <v>1</v>
      </c>
      <c r="G836" s="23"/>
      <c r="H836" s="23">
        <v>1</v>
      </c>
    </row>
    <row r="837" spans="1:8" x14ac:dyDescent="0.2">
      <c r="A837" s="25" t="s">
        <v>9437</v>
      </c>
      <c r="B837" s="23"/>
      <c r="C837" s="23"/>
      <c r="D837" s="23"/>
      <c r="E837" s="23"/>
      <c r="F837" s="23">
        <v>1</v>
      </c>
      <c r="G837" s="23"/>
      <c r="H837" s="23">
        <v>1</v>
      </c>
    </row>
    <row r="838" spans="1:8" x14ac:dyDescent="0.2">
      <c r="A838" s="25" t="s">
        <v>9388</v>
      </c>
      <c r="B838" s="23"/>
      <c r="C838" s="23"/>
      <c r="D838" s="23"/>
      <c r="E838" s="23"/>
      <c r="F838" s="23">
        <v>1</v>
      </c>
      <c r="G838" s="23"/>
      <c r="H838" s="23">
        <v>1</v>
      </c>
    </row>
    <row r="839" spans="1:8" x14ac:dyDescent="0.2">
      <c r="A839" s="25" t="s">
        <v>9439</v>
      </c>
      <c r="B839" s="23"/>
      <c r="C839" s="23"/>
      <c r="D839" s="23"/>
      <c r="E839" s="23"/>
      <c r="F839" s="23">
        <v>1</v>
      </c>
      <c r="G839" s="23"/>
      <c r="H839" s="23">
        <v>1</v>
      </c>
    </row>
    <row r="840" spans="1:8" x14ac:dyDescent="0.2">
      <c r="A840" s="25" t="s">
        <v>9389</v>
      </c>
      <c r="B840" s="23"/>
      <c r="C840" s="23"/>
      <c r="D840" s="23"/>
      <c r="E840" s="23"/>
      <c r="F840" s="23">
        <v>1</v>
      </c>
      <c r="G840" s="23"/>
      <c r="H840" s="23">
        <v>1</v>
      </c>
    </row>
    <row r="841" spans="1:8" x14ac:dyDescent="0.2">
      <c r="A841" s="25" t="s">
        <v>9441</v>
      </c>
      <c r="B841" s="23"/>
      <c r="C841" s="23"/>
      <c r="D841" s="23"/>
      <c r="E841" s="23"/>
      <c r="F841" s="23">
        <v>1</v>
      </c>
      <c r="G841" s="23"/>
      <c r="H841" s="23">
        <v>1</v>
      </c>
    </row>
    <row r="842" spans="1:8" x14ac:dyDescent="0.2">
      <c r="A842" s="25" t="s">
        <v>9297</v>
      </c>
      <c r="B842" s="23"/>
      <c r="C842" s="23"/>
      <c r="D842" s="23"/>
      <c r="E842" s="23"/>
      <c r="F842" s="23">
        <v>1</v>
      </c>
      <c r="G842" s="23"/>
      <c r="H842" s="23">
        <v>1</v>
      </c>
    </row>
    <row r="843" spans="1:8" x14ac:dyDescent="0.2">
      <c r="A843" s="25" t="s">
        <v>9443</v>
      </c>
      <c r="B843" s="23"/>
      <c r="C843" s="23"/>
      <c r="D843" s="23"/>
      <c r="E843" s="23"/>
      <c r="F843" s="23">
        <v>1</v>
      </c>
      <c r="G843" s="23"/>
      <c r="H843" s="23">
        <v>1</v>
      </c>
    </row>
    <row r="844" spans="1:8" x14ac:dyDescent="0.2">
      <c r="A844" s="25" t="s">
        <v>9518</v>
      </c>
      <c r="B844" s="23"/>
      <c r="C844" s="23"/>
      <c r="D844" s="23"/>
      <c r="E844" s="23"/>
      <c r="F844" s="23">
        <v>1</v>
      </c>
      <c r="G844" s="23"/>
      <c r="H844" s="23">
        <v>1</v>
      </c>
    </row>
    <row r="845" spans="1:8" x14ac:dyDescent="0.2">
      <c r="A845" s="25" t="s">
        <v>9283</v>
      </c>
      <c r="B845" s="23"/>
      <c r="C845" s="23"/>
      <c r="D845" s="23"/>
      <c r="E845" s="23"/>
      <c r="F845" s="23">
        <v>1</v>
      </c>
      <c r="G845" s="23"/>
      <c r="H845" s="23">
        <v>1</v>
      </c>
    </row>
    <row r="846" spans="1:8" x14ac:dyDescent="0.2">
      <c r="A846" s="25" t="s">
        <v>9519</v>
      </c>
      <c r="B846" s="23"/>
      <c r="C846" s="23"/>
      <c r="D846" s="23"/>
      <c r="E846" s="23"/>
      <c r="F846" s="23">
        <v>1</v>
      </c>
      <c r="G846" s="23"/>
      <c r="H846" s="23">
        <v>1</v>
      </c>
    </row>
    <row r="847" spans="1:8" x14ac:dyDescent="0.2">
      <c r="A847" s="25" t="s">
        <v>9447</v>
      </c>
      <c r="B847" s="23"/>
      <c r="C847" s="23"/>
      <c r="D847" s="23"/>
      <c r="E847" s="23"/>
      <c r="F847" s="23">
        <v>1</v>
      </c>
      <c r="G847" s="23"/>
      <c r="H847" s="23">
        <v>1</v>
      </c>
    </row>
    <row r="848" spans="1:8" x14ac:dyDescent="0.2">
      <c r="A848" s="25" t="s">
        <v>9521</v>
      </c>
      <c r="B848" s="23">
        <v>1</v>
      </c>
      <c r="C848" s="23"/>
      <c r="D848" s="23"/>
      <c r="E848" s="23"/>
      <c r="F848" s="23"/>
      <c r="G848" s="23"/>
      <c r="H848" s="23">
        <v>1</v>
      </c>
    </row>
    <row r="849" spans="1:8" x14ac:dyDescent="0.2">
      <c r="A849" s="25" t="s">
        <v>9321</v>
      </c>
      <c r="B849" s="23"/>
      <c r="C849" s="23"/>
      <c r="D849" s="23"/>
      <c r="E849" s="23"/>
      <c r="F849" s="23">
        <v>1</v>
      </c>
      <c r="G849" s="23"/>
      <c r="H849" s="23">
        <v>1</v>
      </c>
    </row>
    <row r="850" spans="1:8" x14ac:dyDescent="0.2">
      <c r="A850" s="25" t="s">
        <v>9523</v>
      </c>
      <c r="B850" s="23">
        <v>1</v>
      </c>
      <c r="C850" s="23"/>
      <c r="D850" s="23"/>
      <c r="E850" s="23"/>
      <c r="F850" s="23"/>
      <c r="G850" s="23"/>
      <c r="H850" s="23">
        <v>1</v>
      </c>
    </row>
    <row r="851" spans="1:8" x14ac:dyDescent="0.2">
      <c r="A851" s="25" t="s">
        <v>9284</v>
      </c>
      <c r="B851" s="23"/>
      <c r="C851" s="23"/>
      <c r="D851" s="23"/>
      <c r="E851" s="23"/>
      <c r="F851" s="23">
        <v>1</v>
      </c>
      <c r="G851" s="23"/>
      <c r="H851" s="23">
        <v>1</v>
      </c>
    </row>
    <row r="852" spans="1:8" x14ac:dyDescent="0.2">
      <c r="A852" s="25" t="s">
        <v>9525</v>
      </c>
      <c r="B852" s="23"/>
      <c r="C852" s="23"/>
      <c r="D852" s="23"/>
      <c r="E852" s="23"/>
      <c r="F852" s="23">
        <v>1</v>
      </c>
      <c r="G852" s="23"/>
      <c r="H852" s="23">
        <v>1</v>
      </c>
    </row>
    <row r="853" spans="1:8" x14ac:dyDescent="0.2">
      <c r="A853" s="25" t="s">
        <v>9453</v>
      </c>
      <c r="B853" s="23"/>
      <c r="C853" s="23"/>
      <c r="D853" s="23"/>
      <c r="E853" s="23"/>
      <c r="F853" s="23">
        <v>1</v>
      </c>
      <c r="G853" s="23"/>
      <c r="H853" s="23">
        <v>1</v>
      </c>
    </row>
    <row r="854" spans="1:8" x14ac:dyDescent="0.2">
      <c r="A854" s="25" t="s">
        <v>9269</v>
      </c>
      <c r="B854" s="23"/>
      <c r="C854" s="23"/>
      <c r="D854" s="23"/>
      <c r="E854" s="23"/>
      <c r="F854" s="23">
        <v>1</v>
      </c>
      <c r="G854" s="23"/>
      <c r="H854" s="23">
        <v>1</v>
      </c>
    </row>
    <row r="855" spans="1:8" x14ac:dyDescent="0.2">
      <c r="A855" s="25" t="s">
        <v>9455</v>
      </c>
      <c r="B855" s="23"/>
      <c r="C855" s="23"/>
      <c r="D855" s="23"/>
      <c r="E855" s="23"/>
      <c r="F855" s="23">
        <v>1</v>
      </c>
      <c r="G855" s="23"/>
      <c r="H855" s="23">
        <v>1</v>
      </c>
    </row>
    <row r="856" spans="1:8" x14ac:dyDescent="0.2">
      <c r="A856" s="25" t="s">
        <v>9279</v>
      </c>
      <c r="B856" s="23"/>
      <c r="C856" s="23"/>
      <c r="D856" s="23">
        <v>1</v>
      </c>
      <c r="E856" s="23"/>
      <c r="F856" s="23"/>
      <c r="G856" s="23"/>
      <c r="H856" s="23">
        <v>1</v>
      </c>
    </row>
    <row r="857" spans="1:8" x14ac:dyDescent="0.2">
      <c r="A857" s="25" t="s">
        <v>9457</v>
      </c>
      <c r="B857" s="23"/>
      <c r="C857" s="23"/>
      <c r="D857" s="23"/>
      <c r="E857" s="23"/>
      <c r="F857" s="23">
        <v>1</v>
      </c>
      <c r="G857" s="23"/>
      <c r="H857" s="23">
        <v>1</v>
      </c>
    </row>
    <row r="858" spans="1:8" x14ac:dyDescent="0.2">
      <c r="A858" s="25" t="s">
        <v>9398</v>
      </c>
      <c r="B858" s="23"/>
      <c r="C858" s="23"/>
      <c r="D858" s="23"/>
      <c r="E858" s="23"/>
      <c r="F858" s="23">
        <v>1</v>
      </c>
      <c r="G858" s="23"/>
      <c r="H858" s="23">
        <v>1</v>
      </c>
    </row>
    <row r="859" spans="1:8" x14ac:dyDescent="0.2">
      <c r="A859" s="25" t="s">
        <v>9459</v>
      </c>
      <c r="B859" s="23"/>
      <c r="C859" s="23"/>
      <c r="D859" s="23"/>
      <c r="E859" s="23"/>
      <c r="F859" s="23">
        <v>1</v>
      </c>
      <c r="G859" s="23"/>
      <c r="H859" s="23">
        <v>1</v>
      </c>
    </row>
    <row r="860" spans="1:8" x14ac:dyDescent="0.2">
      <c r="A860" s="25" t="s">
        <v>9399</v>
      </c>
      <c r="B860" s="23"/>
      <c r="C860" s="23"/>
      <c r="D860" s="23"/>
      <c r="E860" s="23"/>
      <c r="F860" s="23">
        <v>1</v>
      </c>
      <c r="G860" s="23"/>
      <c r="H860" s="23">
        <v>1</v>
      </c>
    </row>
    <row r="861" spans="1:8" x14ac:dyDescent="0.2">
      <c r="A861" s="25" t="s">
        <v>9461</v>
      </c>
      <c r="B861" s="23">
        <v>1</v>
      </c>
      <c r="C861" s="23"/>
      <c r="D861" s="23"/>
      <c r="E861" s="23"/>
      <c r="F861" s="23"/>
      <c r="G861" s="23"/>
      <c r="H861" s="23">
        <v>1</v>
      </c>
    </row>
    <row r="862" spans="1:8" x14ac:dyDescent="0.2">
      <c r="A862" s="25" t="s">
        <v>9400</v>
      </c>
      <c r="B862" s="23"/>
      <c r="C862" s="23"/>
      <c r="D862" s="23"/>
      <c r="E862" s="23"/>
      <c r="F862" s="23">
        <v>1</v>
      </c>
      <c r="G862" s="23"/>
      <c r="H862" s="23">
        <v>1</v>
      </c>
    </row>
    <row r="863" spans="1:8" x14ac:dyDescent="0.2">
      <c r="A863" s="25" t="s">
        <v>9463</v>
      </c>
      <c r="B863" s="23"/>
      <c r="C863" s="23"/>
      <c r="D863" s="23"/>
      <c r="E863" s="23"/>
      <c r="F863" s="23">
        <v>1</v>
      </c>
      <c r="G863" s="23"/>
      <c r="H863" s="23">
        <v>1</v>
      </c>
    </row>
    <row r="864" spans="1:8" x14ac:dyDescent="0.2">
      <c r="A864" s="25" t="s">
        <v>9401</v>
      </c>
      <c r="B864" s="23"/>
      <c r="C864" s="23"/>
      <c r="D864" s="23"/>
      <c r="E864" s="23"/>
      <c r="F864" s="23">
        <v>1</v>
      </c>
      <c r="G864" s="23"/>
      <c r="H864" s="23">
        <v>1</v>
      </c>
    </row>
    <row r="865" spans="1:8" x14ac:dyDescent="0.2">
      <c r="A865" s="25" t="s">
        <v>9324</v>
      </c>
      <c r="B865" s="23"/>
      <c r="C865" s="23"/>
      <c r="D865" s="23"/>
      <c r="E865" s="23"/>
      <c r="F865" s="23">
        <v>1</v>
      </c>
      <c r="G865" s="23"/>
      <c r="H865" s="23">
        <v>1</v>
      </c>
    </row>
    <row r="866" spans="1:8" x14ac:dyDescent="0.2">
      <c r="A866" s="25" t="s">
        <v>9300</v>
      </c>
      <c r="B866" s="23"/>
      <c r="C866" s="23"/>
      <c r="D866" s="23"/>
      <c r="E866" s="23"/>
      <c r="F866" s="23">
        <v>1</v>
      </c>
      <c r="G866" s="23"/>
      <c r="H866" s="23">
        <v>1</v>
      </c>
    </row>
    <row r="867" spans="1:8" x14ac:dyDescent="0.2">
      <c r="A867" s="25" t="s">
        <v>9467</v>
      </c>
      <c r="B867" s="23"/>
      <c r="C867" s="23"/>
      <c r="D867" s="23"/>
      <c r="E867" s="23"/>
      <c r="F867" s="23">
        <v>1</v>
      </c>
      <c r="G867" s="23"/>
      <c r="H867" s="23">
        <v>1</v>
      </c>
    </row>
    <row r="868" spans="1:8" x14ac:dyDescent="0.2">
      <c r="A868" s="25" t="s">
        <v>9403</v>
      </c>
      <c r="B868" s="23"/>
      <c r="C868" s="23"/>
      <c r="D868" s="23"/>
      <c r="E868" s="23"/>
      <c r="F868" s="23">
        <v>1</v>
      </c>
      <c r="G868" s="23"/>
      <c r="H868" s="23">
        <v>1</v>
      </c>
    </row>
    <row r="869" spans="1:8" x14ac:dyDescent="0.2">
      <c r="A869" s="25" t="s">
        <v>9285</v>
      </c>
      <c r="B869" s="23"/>
      <c r="C869" s="23"/>
      <c r="D869" s="23"/>
      <c r="E869" s="23"/>
      <c r="F869" s="23">
        <v>1</v>
      </c>
      <c r="G869" s="23"/>
      <c r="H869" s="23">
        <v>1</v>
      </c>
    </row>
    <row r="870" spans="1:8" x14ac:dyDescent="0.2">
      <c r="A870" s="25" t="s">
        <v>9404</v>
      </c>
      <c r="B870" s="23"/>
      <c r="C870" s="23">
        <v>1</v>
      </c>
      <c r="D870" s="23"/>
      <c r="E870" s="23"/>
      <c r="F870" s="23"/>
      <c r="G870" s="23"/>
      <c r="H870" s="23">
        <v>1</v>
      </c>
    </row>
    <row r="871" spans="1:8" x14ac:dyDescent="0.2">
      <c r="A871" s="25" t="s">
        <v>9471</v>
      </c>
      <c r="B871" s="23"/>
      <c r="C871" s="23"/>
      <c r="D871" s="23"/>
      <c r="E871" s="23"/>
      <c r="F871" s="23">
        <v>1</v>
      </c>
      <c r="G871" s="23"/>
      <c r="H871" s="23">
        <v>1</v>
      </c>
    </row>
    <row r="872" spans="1:8" x14ac:dyDescent="0.2">
      <c r="A872" s="25" t="s">
        <v>9301</v>
      </c>
      <c r="B872" s="23"/>
      <c r="C872" s="23"/>
      <c r="D872" s="23"/>
      <c r="E872" s="23"/>
      <c r="F872" s="23">
        <v>1</v>
      </c>
      <c r="G872" s="23"/>
      <c r="H872" s="23">
        <v>1</v>
      </c>
    </row>
    <row r="873" spans="1:8" x14ac:dyDescent="0.2">
      <c r="A873" s="25" t="s">
        <v>9473</v>
      </c>
      <c r="B873" s="23">
        <v>1</v>
      </c>
      <c r="C873" s="23"/>
      <c r="D873" s="23"/>
      <c r="E873" s="23"/>
      <c r="F873" s="23"/>
      <c r="G873" s="23"/>
      <c r="H873" s="23">
        <v>1</v>
      </c>
    </row>
    <row r="874" spans="1:8" x14ac:dyDescent="0.2">
      <c r="A874" s="25" t="s">
        <v>9406</v>
      </c>
      <c r="B874" s="23">
        <v>1</v>
      </c>
      <c r="C874" s="23"/>
      <c r="D874" s="23"/>
      <c r="E874" s="23"/>
      <c r="F874" s="23"/>
      <c r="G874" s="23"/>
      <c r="H874" s="23">
        <v>1</v>
      </c>
    </row>
    <row r="875" spans="1:8" x14ac:dyDescent="0.2">
      <c r="A875" s="25" t="s">
        <v>9328</v>
      </c>
      <c r="B875" s="23">
        <v>1</v>
      </c>
      <c r="C875" s="23"/>
      <c r="D875" s="23"/>
      <c r="E875" s="23"/>
      <c r="F875" s="23"/>
      <c r="G875" s="23"/>
      <c r="H875" s="23">
        <v>1</v>
      </c>
    </row>
    <row r="876" spans="1:8" x14ac:dyDescent="0.2">
      <c r="A876" s="25" t="s">
        <v>9407</v>
      </c>
      <c r="B876" s="23"/>
      <c r="C876" s="23"/>
      <c r="D876" s="23"/>
      <c r="E876" s="23"/>
      <c r="F876" s="23">
        <v>1</v>
      </c>
      <c r="G876" s="23"/>
      <c r="H876" s="23">
        <v>1</v>
      </c>
    </row>
    <row r="877" spans="1:8" x14ac:dyDescent="0.2">
      <c r="A877" s="25" t="s">
        <v>9477</v>
      </c>
      <c r="B877" s="23"/>
      <c r="C877" s="23"/>
      <c r="D877" s="23"/>
      <c r="E877" s="23"/>
      <c r="F877" s="23">
        <v>1</v>
      </c>
      <c r="G877" s="23"/>
      <c r="H877" s="23">
        <v>1</v>
      </c>
    </row>
    <row r="878" spans="1:8" x14ac:dyDescent="0.2">
      <c r="A878" s="25" t="s">
        <v>9302</v>
      </c>
      <c r="B878" s="23">
        <v>1</v>
      </c>
      <c r="C878" s="23"/>
      <c r="D878" s="23"/>
      <c r="E878" s="23"/>
      <c r="F878" s="23"/>
      <c r="G878" s="23"/>
      <c r="H878" s="23">
        <v>1</v>
      </c>
    </row>
    <row r="879" spans="1:8" x14ac:dyDescent="0.2">
      <c r="A879" s="25" t="s">
        <v>9286</v>
      </c>
      <c r="B879" s="23"/>
      <c r="C879" s="23"/>
      <c r="D879" s="23">
        <v>1</v>
      </c>
      <c r="E879" s="23"/>
      <c r="F879" s="23"/>
      <c r="G879" s="23"/>
      <c r="H879" s="23">
        <v>1</v>
      </c>
    </row>
    <row r="880" spans="1:8" x14ac:dyDescent="0.2">
      <c r="A880" s="25" t="s">
        <v>9303</v>
      </c>
      <c r="B880" s="23"/>
      <c r="C880" s="23"/>
      <c r="D880" s="23">
        <v>1</v>
      </c>
      <c r="E880" s="23"/>
      <c r="F880" s="23"/>
      <c r="G880" s="23"/>
      <c r="H880" s="23">
        <v>1</v>
      </c>
    </row>
    <row r="881" spans="1:8" x14ac:dyDescent="0.2">
      <c r="A881" s="25" t="s">
        <v>9481</v>
      </c>
      <c r="B881" s="23"/>
      <c r="C881" s="23"/>
      <c r="D881" s="23"/>
      <c r="E881" s="23"/>
      <c r="F881" s="23">
        <v>1</v>
      </c>
      <c r="G881" s="23"/>
      <c r="H881" s="23">
        <v>1</v>
      </c>
    </row>
    <row r="882" spans="1:8" x14ac:dyDescent="0.2">
      <c r="A882" s="25" t="s">
        <v>9304</v>
      </c>
      <c r="B882" s="23"/>
      <c r="C882" s="23"/>
      <c r="D882" s="23"/>
      <c r="E882" s="23"/>
      <c r="F882" s="23">
        <v>1</v>
      </c>
      <c r="G882" s="23"/>
      <c r="H882" s="23">
        <v>1</v>
      </c>
    </row>
    <row r="883" spans="1:8" x14ac:dyDescent="0.2">
      <c r="A883" s="25" t="s">
        <v>9483</v>
      </c>
      <c r="B883" s="23"/>
      <c r="C883" s="23"/>
      <c r="D883" s="23"/>
      <c r="E883" s="23"/>
      <c r="F883" s="23">
        <v>1</v>
      </c>
      <c r="G883" s="23"/>
      <c r="H883" s="23">
        <v>1</v>
      </c>
    </row>
    <row r="884" spans="1:8" x14ac:dyDescent="0.2">
      <c r="A884" s="25" t="s">
        <v>9411</v>
      </c>
      <c r="B884" s="23"/>
      <c r="C884" s="23"/>
      <c r="D884" s="23">
        <v>1</v>
      </c>
      <c r="E884" s="23"/>
      <c r="F884" s="23"/>
      <c r="G884" s="23"/>
      <c r="H884" s="23">
        <v>1</v>
      </c>
    </row>
    <row r="885" spans="1:8" x14ac:dyDescent="0.2">
      <c r="A885" s="25" t="s">
        <v>9485</v>
      </c>
      <c r="B885" s="23"/>
      <c r="C885" s="23"/>
      <c r="D885" s="23"/>
      <c r="E885" s="23"/>
      <c r="F885" s="23">
        <v>1</v>
      </c>
      <c r="G885" s="23"/>
      <c r="H885" s="23">
        <v>1</v>
      </c>
    </row>
    <row r="886" spans="1:8" x14ac:dyDescent="0.2">
      <c r="A886" s="25" t="s">
        <v>9268</v>
      </c>
      <c r="B886" s="23"/>
      <c r="C886" s="23"/>
      <c r="D886" s="23">
        <v>1</v>
      </c>
      <c r="E886" s="23"/>
      <c r="F886" s="23"/>
      <c r="G886" s="23"/>
      <c r="H886" s="23">
        <v>1</v>
      </c>
    </row>
    <row r="887" spans="1:8" x14ac:dyDescent="0.2">
      <c r="A887" s="25" t="s">
        <v>9487</v>
      </c>
      <c r="B887" s="23"/>
      <c r="C887" s="23"/>
      <c r="D887" s="23"/>
      <c r="E887" s="23"/>
      <c r="F887" s="23">
        <v>1</v>
      </c>
      <c r="G887" s="23"/>
      <c r="H887" s="23">
        <v>1</v>
      </c>
    </row>
    <row r="888" spans="1:8" x14ac:dyDescent="0.2">
      <c r="A888" s="25" t="s">
        <v>9306</v>
      </c>
      <c r="B888" s="23"/>
      <c r="C888" s="23"/>
      <c r="D888" s="23"/>
      <c r="E888" s="23"/>
      <c r="F888" s="23">
        <v>1</v>
      </c>
      <c r="G888" s="23"/>
      <c r="H888" s="23">
        <v>1</v>
      </c>
    </row>
    <row r="889" spans="1:8" x14ac:dyDescent="0.2">
      <c r="A889" s="25" t="s">
        <v>9489</v>
      </c>
      <c r="B889" s="23"/>
      <c r="C889" s="23"/>
      <c r="D889" s="23"/>
      <c r="E889" s="23"/>
      <c r="F889" s="23">
        <v>1</v>
      </c>
      <c r="G889" s="23"/>
      <c r="H889" s="23">
        <v>1</v>
      </c>
    </row>
    <row r="890" spans="1:8" x14ac:dyDescent="0.2">
      <c r="A890" s="25" t="s">
        <v>9307</v>
      </c>
      <c r="B890" s="23"/>
      <c r="C890" s="23"/>
      <c r="D890" s="23"/>
      <c r="E890" s="23"/>
      <c r="F890" s="23">
        <v>1</v>
      </c>
      <c r="G890" s="23"/>
      <c r="H890" s="23">
        <v>1</v>
      </c>
    </row>
    <row r="891" spans="1:8" x14ac:dyDescent="0.2">
      <c r="A891" s="25" t="s">
        <v>9491</v>
      </c>
      <c r="B891" s="23"/>
      <c r="C891" s="23"/>
      <c r="D891" s="23"/>
      <c r="E891" s="23"/>
      <c r="F891" s="23">
        <v>1</v>
      </c>
      <c r="G891" s="23"/>
      <c r="H891" s="23">
        <v>1</v>
      </c>
    </row>
    <row r="892" spans="1:8" x14ac:dyDescent="0.2">
      <c r="A892" s="25" t="s">
        <v>9415</v>
      </c>
      <c r="B892" s="23"/>
      <c r="C892" s="23"/>
      <c r="D892" s="23">
        <v>1</v>
      </c>
      <c r="E892" s="23"/>
      <c r="F892" s="23"/>
      <c r="G892" s="23"/>
      <c r="H892" s="23">
        <v>1</v>
      </c>
    </row>
    <row r="893" spans="1:8" x14ac:dyDescent="0.2">
      <c r="A893" s="25" t="s">
        <v>9493</v>
      </c>
      <c r="B893" s="23"/>
      <c r="C893" s="23"/>
      <c r="D893" s="23"/>
      <c r="E893" s="23"/>
      <c r="F893" s="23">
        <v>1</v>
      </c>
      <c r="G893" s="23"/>
      <c r="H893" s="23">
        <v>1</v>
      </c>
    </row>
    <row r="894" spans="1:8" x14ac:dyDescent="0.2">
      <c r="A894" s="25" t="s">
        <v>9308</v>
      </c>
      <c r="B894" s="23"/>
      <c r="C894" s="23"/>
      <c r="D894" s="23"/>
      <c r="E894" s="23"/>
      <c r="F894" s="23">
        <v>1</v>
      </c>
      <c r="G894" s="23"/>
      <c r="H894" s="23">
        <v>1</v>
      </c>
    </row>
    <row r="895" spans="1:8" x14ac:dyDescent="0.2">
      <c r="A895" s="25" t="s">
        <v>9495</v>
      </c>
      <c r="B895" s="23"/>
      <c r="C895" s="23"/>
      <c r="D895" s="23"/>
      <c r="E895" s="23"/>
      <c r="F895" s="23">
        <v>1</v>
      </c>
      <c r="G895" s="23"/>
      <c r="H895" s="23">
        <v>1</v>
      </c>
    </row>
    <row r="896" spans="1:8" x14ac:dyDescent="0.2">
      <c r="A896" s="25" t="s">
        <v>9309</v>
      </c>
      <c r="B896" s="23"/>
      <c r="C896" s="23">
        <v>1</v>
      </c>
      <c r="D896" s="23"/>
      <c r="E896" s="23"/>
      <c r="F896" s="23"/>
      <c r="G896" s="23"/>
      <c r="H896" s="23">
        <v>1</v>
      </c>
    </row>
    <row r="897" spans="1:8" x14ac:dyDescent="0.2">
      <c r="A897" s="25" t="s">
        <v>9497</v>
      </c>
      <c r="B897" s="23"/>
      <c r="C897" s="23"/>
      <c r="D897" s="23"/>
      <c r="E897" s="23"/>
      <c r="F897" s="23">
        <v>1</v>
      </c>
      <c r="G897" s="23"/>
      <c r="H897" s="23">
        <v>1</v>
      </c>
    </row>
    <row r="898" spans="1:8" x14ac:dyDescent="0.2">
      <c r="A898" s="25" t="s">
        <v>9418</v>
      </c>
      <c r="B898" s="23"/>
      <c r="C898" s="23"/>
      <c r="D898" s="23">
        <v>1</v>
      </c>
      <c r="E898" s="23"/>
      <c r="F898" s="23"/>
      <c r="G898" s="23"/>
      <c r="H898" s="23">
        <v>1</v>
      </c>
    </row>
    <row r="899" spans="1:8" x14ac:dyDescent="0.2">
      <c r="A899" s="25" t="s">
        <v>9335</v>
      </c>
      <c r="B899" s="23"/>
      <c r="C899" s="23"/>
      <c r="D899" s="23"/>
      <c r="E899" s="23"/>
      <c r="F899" s="23">
        <v>1</v>
      </c>
      <c r="G899" s="23"/>
      <c r="H899" s="23">
        <v>1</v>
      </c>
    </row>
    <row r="900" spans="1:8" x14ac:dyDescent="0.2">
      <c r="A900" s="25" t="s">
        <v>9310</v>
      </c>
      <c r="B900" s="23"/>
      <c r="C900" s="23"/>
      <c r="D900" s="23"/>
      <c r="E900" s="23"/>
      <c r="F900" s="23">
        <v>1</v>
      </c>
      <c r="G900" s="23"/>
      <c r="H900" s="23">
        <v>1</v>
      </c>
    </row>
    <row r="901" spans="1:8" x14ac:dyDescent="0.2">
      <c r="A901" s="25" t="s">
        <v>9287</v>
      </c>
      <c r="B901" s="23"/>
      <c r="C901" s="23"/>
      <c r="D901" s="23">
        <v>1</v>
      </c>
      <c r="E901" s="23"/>
      <c r="F901" s="23"/>
      <c r="G901" s="23"/>
      <c r="H901" s="23">
        <v>1</v>
      </c>
    </row>
    <row r="902" spans="1:8" x14ac:dyDescent="0.2">
      <c r="A902" s="25" t="s">
        <v>9249</v>
      </c>
      <c r="B902" s="23"/>
      <c r="C902" s="23"/>
      <c r="D902" s="23"/>
      <c r="E902" s="23"/>
      <c r="F902" s="23">
        <v>1</v>
      </c>
      <c r="G902" s="23"/>
      <c r="H902" s="23">
        <v>1</v>
      </c>
    </row>
    <row r="903" spans="1:8" x14ac:dyDescent="0.2">
      <c r="A903" s="25" t="s">
        <v>9503</v>
      </c>
      <c r="B903" s="23"/>
      <c r="C903" s="23"/>
      <c r="D903" s="23"/>
      <c r="E903" s="23"/>
      <c r="F903" s="23">
        <v>1</v>
      </c>
      <c r="G903" s="23"/>
      <c r="H903" s="23">
        <v>1</v>
      </c>
    </row>
    <row r="904" spans="1:8" x14ac:dyDescent="0.2">
      <c r="A904" s="25" t="s">
        <v>9312</v>
      </c>
      <c r="B904" s="23"/>
      <c r="C904" s="23"/>
      <c r="D904" s="23"/>
      <c r="E904" s="23"/>
      <c r="F904" s="23">
        <v>1</v>
      </c>
      <c r="G904" s="23"/>
      <c r="H904" s="23">
        <v>1</v>
      </c>
    </row>
    <row r="905" spans="1:8" x14ac:dyDescent="0.2">
      <c r="A905" s="25" t="s">
        <v>9505</v>
      </c>
      <c r="B905" s="23"/>
      <c r="C905" s="23"/>
      <c r="D905" s="23"/>
      <c r="E905" s="23"/>
      <c r="F905" s="23">
        <v>1</v>
      </c>
      <c r="G905" s="23"/>
      <c r="H905" s="23">
        <v>1</v>
      </c>
    </row>
    <row r="906" spans="1:8" x14ac:dyDescent="0.2">
      <c r="A906" s="25" t="s">
        <v>9313</v>
      </c>
      <c r="B906" s="23"/>
      <c r="C906" s="23"/>
      <c r="D906" s="23"/>
      <c r="E906" s="23"/>
      <c r="F906" s="23">
        <v>1</v>
      </c>
      <c r="G906" s="23"/>
      <c r="H906" s="23">
        <v>1</v>
      </c>
    </row>
    <row r="907" spans="1:8" x14ac:dyDescent="0.2">
      <c r="A907" s="25" t="s">
        <v>9507</v>
      </c>
      <c r="B907" s="23"/>
      <c r="C907" s="23"/>
      <c r="D907" s="23"/>
      <c r="E907" s="23"/>
      <c r="F907" s="23">
        <v>1</v>
      </c>
      <c r="G907" s="23"/>
      <c r="H907" s="23">
        <v>1</v>
      </c>
    </row>
    <row r="908" spans="1:8" x14ac:dyDescent="0.2">
      <c r="A908" s="25" t="s">
        <v>9314</v>
      </c>
      <c r="B908" s="23"/>
      <c r="C908" s="23"/>
      <c r="D908" s="23"/>
      <c r="E908" s="23"/>
      <c r="F908" s="23">
        <v>1</v>
      </c>
      <c r="G908" s="23"/>
      <c r="H908" s="23">
        <v>1</v>
      </c>
    </row>
    <row r="909" spans="1:8" x14ac:dyDescent="0.2">
      <c r="A909" s="25" t="s">
        <v>9264</v>
      </c>
      <c r="B909" s="23"/>
      <c r="C909" s="23"/>
      <c r="D909" s="23">
        <v>1</v>
      </c>
      <c r="E909" s="23"/>
      <c r="F909" s="23"/>
      <c r="G909" s="23"/>
      <c r="H909" s="23">
        <v>1</v>
      </c>
    </row>
    <row r="910" spans="1:8" x14ac:dyDescent="0.2">
      <c r="A910" s="25" t="s">
        <v>9424</v>
      </c>
      <c r="B910" s="23"/>
      <c r="C910" s="23"/>
      <c r="D910" s="23"/>
      <c r="E910" s="23"/>
      <c r="F910" s="23">
        <v>1</v>
      </c>
      <c r="G910" s="23"/>
      <c r="H910" s="23">
        <v>1</v>
      </c>
    </row>
    <row r="911" spans="1:8" x14ac:dyDescent="0.2">
      <c r="A911" s="25" t="s">
        <v>9511</v>
      </c>
      <c r="B911" s="23"/>
      <c r="C911" s="23"/>
      <c r="D911" s="23"/>
      <c r="E911" s="23"/>
      <c r="F911" s="23">
        <v>1</v>
      </c>
      <c r="G911" s="23"/>
      <c r="H911" s="23">
        <v>1</v>
      </c>
    </row>
    <row r="912" spans="1:8" x14ac:dyDescent="0.2">
      <c r="A912" s="25" t="s">
        <v>9425</v>
      </c>
      <c r="B912" s="23"/>
      <c r="C912" s="23"/>
      <c r="D912" s="23"/>
      <c r="E912" s="23"/>
      <c r="F912" s="23">
        <v>1</v>
      </c>
      <c r="G912" s="23"/>
      <c r="H912" s="23">
        <v>1</v>
      </c>
    </row>
    <row r="913" spans="1:8" x14ac:dyDescent="0.2">
      <c r="A913" s="25" t="s">
        <v>9513</v>
      </c>
      <c r="B913" s="23"/>
      <c r="C913" s="23"/>
      <c r="D913" s="23"/>
      <c r="E913" s="23"/>
      <c r="F913" s="23">
        <v>1</v>
      </c>
      <c r="G913" s="23"/>
      <c r="H913" s="23">
        <v>1</v>
      </c>
    </row>
    <row r="914" spans="1:8" x14ac:dyDescent="0.2">
      <c r="A914" s="25" t="s">
        <v>9281</v>
      </c>
      <c r="B914" s="23"/>
      <c r="C914" s="23"/>
      <c r="D914" s="23"/>
      <c r="E914" s="23"/>
      <c r="F914" s="23">
        <v>1</v>
      </c>
      <c r="G914" s="23"/>
      <c r="H914" s="23">
        <v>1</v>
      </c>
    </row>
    <row r="915" spans="1:8" x14ac:dyDescent="0.2">
      <c r="A915" s="25" t="s">
        <v>9515</v>
      </c>
      <c r="B915" s="23"/>
      <c r="C915" s="23"/>
      <c r="D915" s="23"/>
      <c r="E915" s="23"/>
      <c r="F915" s="23">
        <v>1</v>
      </c>
      <c r="G915" s="23"/>
      <c r="H915" s="23">
        <v>1</v>
      </c>
    </row>
    <row r="916" spans="1:8" x14ac:dyDescent="0.2">
      <c r="A916" s="25" t="s">
        <v>9427</v>
      </c>
      <c r="B916" s="23"/>
      <c r="C916" s="23"/>
      <c r="D916" s="23"/>
      <c r="E916" s="23"/>
      <c r="F916" s="23">
        <v>1</v>
      </c>
      <c r="G916" s="23"/>
      <c r="H916" s="23">
        <v>1</v>
      </c>
    </row>
    <row r="917" spans="1:8" x14ac:dyDescent="0.2">
      <c r="A917" s="25" t="s">
        <v>9517</v>
      </c>
      <c r="B917" s="23"/>
      <c r="C917" s="23"/>
      <c r="D917" s="23"/>
      <c r="E917" s="23"/>
      <c r="F917" s="23">
        <v>1</v>
      </c>
      <c r="G917" s="23"/>
      <c r="H917" s="23">
        <v>1</v>
      </c>
    </row>
    <row r="918" spans="1:8" x14ac:dyDescent="0.2">
      <c r="A918" s="25" t="s">
        <v>9428</v>
      </c>
      <c r="B918" s="23"/>
      <c r="C918" s="23"/>
      <c r="D918" s="23"/>
      <c r="E918" s="23"/>
      <c r="F918" s="23">
        <v>1</v>
      </c>
      <c r="G918" s="23"/>
      <c r="H918" s="23">
        <v>1</v>
      </c>
    </row>
    <row r="919" spans="1:8" x14ac:dyDescent="0.2">
      <c r="A919" s="25" t="s">
        <v>9429</v>
      </c>
      <c r="B919" s="23"/>
      <c r="C919" s="23"/>
      <c r="D919" s="23"/>
      <c r="E919" s="23"/>
      <c r="F919" s="23">
        <v>1</v>
      </c>
      <c r="G919" s="23"/>
      <c r="H919" s="23">
        <v>1</v>
      </c>
    </row>
    <row r="920" spans="1:8" x14ac:dyDescent="0.2">
      <c r="A920" s="25" t="s">
        <v>9520</v>
      </c>
      <c r="B920" s="23"/>
      <c r="C920" s="23"/>
      <c r="D920" s="23"/>
      <c r="E920" s="23"/>
      <c r="F920" s="23">
        <v>1</v>
      </c>
      <c r="G920" s="23"/>
      <c r="H920" s="23">
        <v>1</v>
      </c>
    </row>
    <row r="921" spans="1:8" x14ac:dyDescent="0.2">
      <c r="A921" s="25" t="s">
        <v>9261</v>
      </c>
      <c r="B921" s="23"/>
      <c r="C921" s="23"/>
      <c r="D921" s="23"/>
      <c r="E921" s="23"/>
      <c r="F921" s="23">
        <v>1</v>
      </c>
      <c r="G921" s="23"/>
      <c r="H921" s="23">
        <v>1</v>
      </c>
    </row>
    <row r="922" spans="1:8" x14ac:dyDescent="0.2">
      <c r="A922" s="25" t="s">
        <v>9522</v>
      </c>
      <c r="B922" s="23"/>
      <c r="C922" s="23"/>
      <c r="D922" s="23"/>
      <c r="E922" s="23"/>
      <c r="F922" s="23">
        <v>1</v>
      </c>
      <c r="G922" s="23"/>
      <c r="H922" s="23">
        <v>1</v>
      </c>
    </row>
    <row r="923" spans="1:8" x14ac:dyDescent="0.2">
      <c r="A923" s="25" t="s">
        <v>9535</v>
      </c>
      <c r="B923" s="23"/>
      <c r="C923" s="23"/>
      <c r="D923" s="23"/>
      <c r="E923" s="23"/>
      <c r="F923" s="23">
        <v>1</v>
      </c>
      <c r="G923" s="23"/>
      <c r="H923" s="23">
        <v>1</v>
      </c>
    </row>
    <row r="924" spans="1:8" x14ac:dyDescent="0.2">
      <c r="A924" s="25" t="s">
        <v>9524</v>
      </c>
      <c r="B924" s="23"/>
      <c r="C924" s="23"/>
      <c r="D924" s="23"/>
      <c r="E924" s="23"/>
      <c r="F924" s="23">
        <v>1</v>
      </c>
      <c r="G924" s="23"/>
      <c r="H924" s="23">
        <v>1</v>
      </c>
    </row>
    <row r="925" spans="1:8" x14ac:dyDescent="0.2">
      <c r="A925" s="25" t="s">
        <v>9537</v>
      </c>
      <c r="B925" s="23"/>
      <c r="C925" s="23"/>
      <c r="D925" s="23"/>
      <c r="E925" s="23"/>
      <c r="F925" s="23">
        <v>1</v>
      </c>
      <c r="G925" s="23"/>
      <c r="H925" s="23">
        <v>1</v>
      </c>
    </row>
    <row r="926" spans="1:8" x14ac:dyDescent="0.2">
      <c r="A926" s="25" t="s">
        <v>9265</v>
      </c>
      <c r="B926" s="23"/>
      <c r="C926" s="23"/>
      <c r="D926" s="23">
        <v>1</v>
      </c>
      <c r="E926" s="23"/>
      <c r="F926" s="23"/>
      <c r="G926" s="23"/>
      <c r="H926" s="23">
        <v>1</v>
      </c>
    </row>
    <row r="927" spans="1:8" x14ac:dyDescent="0.2">
      <c r="A927" s="25" t="s">
        <v>9395</v>
      </c>
      <c r="B927" s="23"/>
      <c r="C927" s="23"/>
      <c r="D927" s="23">
        <v>1</v>
      </c>
      <c r="E927" s="23"/>
      <c r="F927" s="23"/>
      <c r="G927" s="23"/>
      <c r="H927" s="23">
        <v>1</v>
      </c>
    </row>
    <row r="928" spans="1:8" x14ac:dyDescent="0.2">
      <c r="A928" s="25" t="s">
        <v>9528</v>
      </c>
      <c r="B928" s="23"/>
      <c r="C928" s="23"/>
      <c r="D928" s="23"/>
      <c r="E928" s="23"/>
      <c r="F928" s="23">
        <v>1</v>
      </c>
      <c r="G928" s="23"/>
      <c r="H928" s="23">
        <v>1</v>
      </c>
    </row>
    <row r="929" spans="1:8" x14ac:dyDescent="0.2">
      <c r="A929" s="25" t="s">
        <v>9396</v>
      </c>
      <c r="B929" s="23"/>
      <c r="C929" s="23"/>
      <c r="D929" s="23"/>
      <c r="E929" s="23"/>
      <c r="F929" s="23">
        <v>1</v>
      </c>
      <c r="G929" s="23"/>
      <c r="H929" s="23">
        <v>1</v>
      </c>
    </row>
    <row r="930" spans="1:8" x14ac:dyDescent="0.2">
      <c r="A930" s="25" t="s">
        <v>9266</v>
      </c>
      <c r="B930" s="23"/>
      <c r="C930" s="23"/>
      <c r="D930" s="23"/>
      <c r="E930" s="23"/>
      <c r="F930" s="23">
        <v>1</v>
      </c>
      <c r="G930" s="23"/>
      <c r="H930" s="23">
        <v>1</v>
      </c>
    </row>
    <row r="931" spans="1:8" x14ac:dyDescent="0.2">
      <c r="A931" s="25" t="s">
        <v>9397</v>
      </c>
      <c r="B931" s="23"/>
      <c r="C931" s="23"/>
      <c r="D931" s="23"/>
      <c r="E931" s="23"/>
      <c r="F931" s="23">
        <v>1</v>
      </c>
      <c r="G931" s="23"/>
      <c r="H931" s="23">
        <v>1</v>
      </c>
    </row>
    <row r="932" spans="1:8" x14ac:dyDescent="0.2">
      <c r="A932" s="25" t="s">
        <v>9532</v>
      </c>
      <c r="B932" s="23"/>
      <c r="C932" s="23"/>
      <c r="D932" s="23"/>
      <c r="E932" s="23"/>
      <c r="F932" s="23">
        <v>1</v>
      </c>
      <c r="G932" s="23"/>
      <c r="H932" s="23">
        <v>1</v>
      </c>
    </row>
    <row r="933" spans="1:8" x14ac:dyDescent="0.2">
      <c r="A933" s="25" t="s">
        <v>9391</v>
      </c>
      <c r="B933" s="23"/>
      <c r="C933" s="23"/>
      <c r="D933" s="23"/>
      <c r="E933" s="23"/>
      <c r="F933" s="23">
        <v>1</v>
      </c>
      <c r="G933" s="23"/>
      <c r="H933" s="23">
        <v>1</v>
      </c>
    </row>
    <row r="934" spans="1:8" x14ac:dyDescent="0.2">
      <c r="A934" s="25" t="s">
        <v>9534</v>
      </c>
      <c r="B934" s="23"/>
      <c r="C934" s="23"/>
      <c r="D934" s="23"/>
      <c r="E934" s="23"/>
      <c r="F934" s="23">
        <v>1</v>
      </c>
      <c r="G934" s="23"/>
      <c r="H934" s="23">
        <v>1</v>
      </c>
    </row>
    <row r="935" spans="1:8" x14ac:dyDescent="0.2">
      <c r="A935" s="25" t="s">
        <v>9248</v>
      </c>
      <c r="B935" s="23"/>
      <c r="C935" s="23"/>
      <c r="D935" s="23"/>
      <c r="E935" s="23"/>
      <c r="F935" s="23">
        <v>1</v>
      </c>
      <c r="G935" s="23"/>
      <c r="H935" s="23">
        <v>1</v>
      </c>
    </row>
    <row r="936" spans="1:8" x14ac:dyDescent="0.2">
      <c r="A936" s="25" t="s">
        <v>9536</v>
      </c>
      <c r="B936" s="23"/>
      <c r="C936" s="23"/>
      <c r="D936" s="23"/>
      <c r="E936" s="23"/>
      <c r="F936" s="23">
        <v>1</v>
      </c>
      <c r="G936" s="23"/>
      <c r="H936" s="23">
        <v>1</v>
      </c>
    </row>
    <row r="937" spans="1:8" x14ac:dyDescent="0.2">
      <c r="A937" s="25" t="s">
        <v>9393</v>
      </c>
      <c r="B937" s="23"/>
      <c r="C937" s="23"/>
      <c r="D937" s="23"/>
      <c r="E937" s="23"/>
      <c r="F937" s="23">
        <v>1</v>
      </c>
      <c r="G937" s="23"/>
      <c r="H937" s="23">
        <v>1</v>
      </c>
    </row>
    <row r="938" spans="1:8" x14ac:dyDescent="0.2">
      <c r="A938" s="25" t="s">
        <v>9252</v>
      </c>
      <c r="B938" s="23"/>
      <c r="C938" s="23"/>
      <c r="D938" s="23"/>
      <c r="E938" s="23"/>
      <c r="F938" s="23">
        <v>1</v>
      </c>
      <c r="G938" s="23"/>
      <c r="H938" s="23">
        <v>1</v>
      </c>
    </row>
    <row r="939" spans="1:8" x14ac:dyDescent="0.2">
      <c r="A939" s="25" t="s">
        <v>9394</v>
      </c>
      <c r="B939" s="23">
        <v>1</v>
      </c>
      <c r="C939" s="23"/>
      <c r="D939" s="23"/>
      <c r="E939" s="23"/>
      <c r="F939" s="23"/>
      <c r="G939" s="23"/>
      <c r="H939" s="23">
        <v>1</v>
      </c>
    </row>
    <row r="940" spans="1:8" x14ac:dyDescent="0.2">
      <c r="A940" s="25" t="s">
        <v>9152</v>
      </c>
      <c r="B940" s="23">
        <v>1</v>
      </c>
      <c r="C940" s="23"/>
      <c r="D940" s="23"/>
      <c r="E940" s="23"/>
      <c r="F940" s="23"/>
      <c r="G940" s="23"/>
      <c r="H940" s="23">
        <v>1</v>
      </c>
    </row>
    <row r="941" spans="1:8" x14ac:dyDescent="0.2">
      <c r="A941" s="25" t="s">
        <v>9216</v>
      </c>
      <c r="B941" s="23"/>
      <c r="C941" s="23"/>
      <c r="D941" s="23">
        <v>1</v>
      </c>
      <c r="E941" s="23"/>
      <c r="F941" s="23"/>
      <c r="G941" s="23"/>
      <c r="H941" s="23">
        <v>1</v>
      </c>
    </row>
    <row r="942" spans="1:8" x14ac:dyDescent="0.2">
      <c r="A942" s="25" t="s">
        <v>9184</v>
      </c>
      <c r="B942" s="23"/>
      <c r="C942" s="23"/>
      <c r="D942" s="23"/>
      <c r="E942" s="23"/>
      <c r="F942" s="23">
        <v>1</v>
      </c>
      <c r="G942" s="23"/>
      <c r="H942" s="23">
        <v>1</v>
      </c>
    </row>
    <row r="943" spans="1:8" x14ac:dyDescent="0.2">
      <c r="A943" s="25" t="s">
        <v>9026</v>
      </c>
      <c r="B943" s="23"/>
      <c r="C943" s="23">
        <v>1</v>
      </c>
      <c r="D943" s="23"/>
      <c r="E943" s="23"/>
      <c r="F943" s="23"/>
      <c r="G943" s="23"/>
      <c r="H943" s="23">
        <v>1</v>
      </c>
    </row>
    <row r="944" spans="1:8" x14ac:dyDescent="0.2">
      <c r="A944" s="25" t="s">
        <v>8999</v>
      </c>
      <c r="B944" s="23"/>
      <c r="C944" s="23"/>
      <c r="D944" s="23">
        <v>1</v>
      </c>
      <c r="E944" s="23"/>
      <c r="F944" s="23"/>
      <c r="G944" s="23"/>
      <c r="H944" s="23">
        <v>1</v>
      </c>
    </row>
    <row r="945" spans="1:8" x14ac:dyDescent="0.2">
      <c r="A945" s="25" t="s">
        <v>9027</v>
      </c>
      <c r="B945" s="23"/>
      <c r="C945" s="23">
        <v>1</v>
      </c>
      <c r="D945" s="23"/>
      <c r="E945" s="23"/>
      <c r="F945" s="23"/>
      <c r="G945" s="23"/>
      <c r="H945" s="23">
        <v>1</v>
      </c>
    </row>
    <row r="946" spans="1:8" x14ac:dyDescent="0.2">
      <c r="A946" s="25" t="s">
        <v>9168</v>
      </c>
      <c r="B946" s="23"/>
      <c r="C946" s="23"/>
      <c r="D946" s="23"/>
      <c r="E946" s="23"/>
      <c r="F946" s="23">
        <v>1</v>
      </c>
      <c r="G946" s="23"/>
      <c r="H946" s="23">
        <v>1</v>
      </c>
    </row>
    <row r="947" spans="1:8" x14ac:dyDescent="0.2">
      <c r="A947" s="25" t="s">
        <v>8963</v>
      </c>
      <c r="B947" s="23"/>
      <c r="C947" s="23"/>
      <c r="D947" s="23"/>
      <c r="E947" s="23"/>
      <c r="F947" s="23">
        <v>1</v>
      </c>
      <c r="G947" s="23"/>
      <c r="H947" s="23">
        <v>1</v>
      </c>
    </row>
    <row r="948" spans="1:8" x14ac:dyDescent="0.2">
      <c r="A948" s="25" t="s">
        <v>9200</v>
      </c>
      <c r="B948" s="23"/>
      <c r="C948" s="23"/>
      <c r="D948" s="23"/>
      <c r="E948" s="23"/>
      <c r="F948" s="23">
        <v>1</v>
      </c>
      <c r="G948" s="23"/>
      <c r="H948" s="23">
        <v>1</v>
      </c>
    </row>
    <row r="949" spans="1:8" x14ac:dyDescent="0.2">
      <c r="A949" s="25" t="s">
        <v>9029</v>
      </c>
      <c r="B949" s="23"/>
      <c r="C949" s="23"/>
      <c r="D949" s="23">
        <v>1</v>
      </c>
      <c r="E949" s="23"/>
      <c r="F949" s="23"/>
      <c r="G949" s="23"/>
      <c r="H949" s="23">
        <v>1</v>
      </c>
    </row>
    <row r="950" spans="1:8" x14ac:dyDescent="0.2">
      <c r="A950" s="25" t="s">
        <v>9232</v>
      </c>
      <c r="B950" s="23"/>
      <c r="C950" s="23"/>
      <c r="D950" s="23">
        <v>1</v>
      </c>
      <c r="E950" s="23"/>
      <c r="F950" s="23"/>
      <c r="G950" s="23"/>
      <c r="H950" s="23">
        <v>1</v>
      </c>
    </row>
    <row r="951" spans="1:8" x14ac:dyDescent="0.2">
      <c r="A951" s="25" t="s">
        <v>8976</v>
      </c>
      <c r="B951" s="23"/>
      <c r="C951" s="23">
        <v>1</v>
      </c>
      <c r="D951" s="23"/>
      <c r="E951" s="23"/>
      <c r="F951" s="23"/>
      <c r="G951" s="23"/>
      <c r="H951" s="23">
        <v>1</v>
      </c>
    </row>
    <row r="952" spans="1:8" x14ac:dyDescent="0.2">
      <c r="A952" s="25" t="s">
        <v>9144</v>
      </c>
      <c r="B952" s="23"/>
      <c r="C952" s="23"/>
      <c r="D952" s="23">
        <v>1</v>
      </c>
      <c r="E952" s="23"/>
      <c r="F952" s="23"/>
      <c r="G952" s="23"/>
      <c r="H952" s="23">
        <v>1</v>
      </c>
    </row>
    <row r="953" spans="1:8" x14ac:dyDescent="0.2">
      <c r="A953" s="25" t="s">
        <v>8959</v>
      </c>
      <c r="B953" s="23"/>
      <c r="C953" s="23">
        <v>1</v>
      </c>
      <c r="D953" s="23"/>
      <c r="E953" s="23"/>
      <c r="F953" s="23"/>
      <c r="G953" s="23"/>
      <c r="H953" s="23">
        <v>1</v>
      </c>
    </row>
    <row r="954" spans="1:8" x14ac:dyDescent="0.2">
      <c r="A954" s="25" t="s">
        <v>9160</v>
      </c>
      <c r="B954" s="23">
        <v>1</v>
      </c>
      <c r="C954" s="23"/>
      <c r="D954" s="23"/>
      <c r="E954" s="23"/>
      <c r="F954" s="23"/>
      <c r="G954" s="23"/>
      <c r="H954" s="23">
        <v>1</v>
      </c>
    </row>
    <row r="955" spans="1:8" x14ac:dyDescent="0.2">
      <c r="A955" s="25" t="s">
        <v>9032</v>
      </c>
      <c r="B955" s="23"/>
      <c r="C955" s="23"/>
      <c r="D955" s="23">
        <v>1</v>
      </c>
      <c r="E955" s="23"/>
      <c r="F955" s="23"/>
      <c r="G955" s="23"/>
      <c r="H955" s="23">
        <v>1</v>
      </c>
    </row>
    <row r="956" spans="1:8" x14ac:dyDescent="0.2">
      <c r="A956" s="25" t="s">
        <v>9176</v>
      </c>
      <c r="B956" s="23"/>
      <c r="C956" s="23"/>
      <c r="D956" s="23"/>
      <c r="E956" s="23"/>
      <c r="F956" s="23">
        <v>1</v>
      </c>
      <c r="G956" s="23"/>
      <c r="H956" s="23">
        <v>1</v>
      </c>
    </row>
    <row r="957" spans="1:8" x14ac:dyDescent="0.2">
      <c r="A957" s="25" t="s">
        <v>9033</v>
      </c>
      <c r="B957" s="23"/>
      <c r="C957" s="23"/>
      <c r="D957" s="23">
        <v>1</v>
      </c>
      <c r="E957" s="23"/>
      <c r="F957" s="23"/>
      <c r="G957" s="23"/>
      <c r="H957" s="23">
        <v>1</v>
      </c>
    </row>
    <row r="958" spans="1:8" x14ac:dyDescent="0.2">
      <c r="A958" s="25" t="s">
        <v>9192</v>
      </c>
      <c r="B958" s="23"/>
      <c r="C958" s="23"/>
      <c r="D958" s="23"/>
      <c r="E958" s="23"/>
      <c r="F958" s="23">
        <v>1</v>
      </c>
      <c r="G958" s="23"/>
      <c r="H958" s="23">
        <v>1</v>
      </c>
    </row>
    <row r="959" spans="1:8" x14ac:dyDescent="0.2">
      <c r="A959" s="25" t="s">
        <v>9034</v>
      </c>
      <c r="B959" s="23"/>
      <c r="C959" s="23"/>
      <c r="D959" s="23">
        <v>1</v>
      </c>
      <c r="E959" s="23"/>
      <c r="F959" s="23"/>
      <c r="G959" s="23"/>
      <c r="H959" s="23">
        <v>1</v>
      </c>
    </row>
    <row r="960" spans="1:8" x14ac:dyDescent="0.2">
      <c r="A960" s="25" t="s">
        <v>9208</v>
      </c>
      <c r="B960" s="23"/>
      <c r="C960" s="23"/>
      <c r="D960" s="23">
        <v>1</v>
      </c>
      <c r="E960" s="23"/>
      <c r="F960" s="23"/>
      <c r="G960" s="23"/>
      <c r="H960" s="23">
        <v>1</v>
      </c>
    </row>
    <row r="961" spans="1:8" x14ac:dyDescent="0.2">
      <c r="A961" s="25" t="s">
        <v>8964</v>
      </c>
      <c r="B961" s="23"/>
      <c r="C961" s="23"/>
      <c r="D961" s="23">
        <v>1</v>
      </c>
      <c r="E961" s="23"/>
      <c r="F961" s="23"/>
      <c r="G961" s="23"/>
      <c r="H961" s="23">
        <v>1</v>
      </c>
    </row>
    <row r="962" spans="1:8" x14ac:dyDescent="0.2">
      <c r="A962" s="25" t="s">
        <v>9224</v>
      </c>
      <c r="B962" s="23"/>
      <c r="C962" s="23"/>
      <c r="D962" s="23">
        <v>1</v>
      </c>
      <c r="E962" s="23"/>
      <c r="F962" s="23"/>
      <c r="G962" s="23"/>
      <c r="H962" s="23">
        <v>1</v>
      </c>
    </row>
    <row r="963" spans="1:8" x14ac:dyDescent="0.2">
      <c r="A963" s="25" t="s">
        <v>9036</v>
      </c>
      <c r="B963" s="23"/>
      <c r="C963" s="23"/>
      <c r="D963" s="23">
        <v>1</v>
      </c>
      <c r="E963" s="23"/>
      <c r="F963" s="23"/>
      <c r="G963" s="23"/>
      <c r="H963" s="23">
        <v>1</v>
      </c>
    </row>
    <row r="964" spans="1:8" x14ac:dyDescent="0.2">
      <c r="A964" s="25" t="s">
        <v>9132</v>
      </c>
      <c r="B964" s="23"/>
      <c r="C964" s="23"/>
      <c r="D964" s="23">
        <v>1</v>
      </c>
      <c r="E964" s="23"/>
      <c r="F964" s="23"/>
      <c r="G964" s="23"/>
      <c r="H964" s="23">
        <v>1</v>
      </c>
    </row>
    <row r="965" spans="1:8" x14ac:dyDescent="0.2">
      <c r="A965" s="25" t="s">
        <v>9037</v>
      </c>
      <c r="B965" s="23"/>
      <c r="C965" s="23"/>
      <c r="D965" s="23"/>
      <c r="E965" s="23"/>
      <c r="F965" s="23">
        <v>1</v>
      </c>
      <c r="G965" s="23"/>
      <c r="H965" s="23">
        <v>1</v>
      </c>
    </row>
    <row r="966" spans="1:8" x14ac:dyDescent="0.2">
      <c r="A966" s="25" t="s">
        <v>9140</v>
      </c>
      <c r="B966" s="23"/>
      <c r="C966" s="23"/>
      <c r="D966" s="23">
        <v>1</v>
      </c>
      <c r="E966" s="23"/>
      <c r="F966" s="23"/>
      <c r="G966" s="23"/>
      <c r="H966" s="23">
        <v>1</v>
      </c>
    </row>
    <row r="967" spans="1:8" x14ac:dyDescent="0.2">
      <c r="A967" s="25" t="s">
        <v>9038</v>
      </c>
      <c r="B967" s="23"/>
      <c r="C967" s="23">
        <v>1</v>
      </c>
      <c r="D967" s="23"/>
      <c r="E967" s="23"/>
      <c r="F967" s="23"/>
      <c r="G967" s="23"/>
      <c r="H967" s="23">
        <v>1</v>
      </c>
    </row>
    <row r="968" spans="1:8" x14ac:dyDescent="0.2">
      <c r="A968" s="25" t="s">
        <v>9002</v>
      </c>
      <c r="B968" s="23"/>
      <c r="C968" s="23"/>
      <c r="D968" s="23">
        <v>1</v>
      </c>
      <c r="E968" s="23"/>
      <c r="F968" s="23"/>
      <c r="G968" s="23"/>
      <c r="H968" s="23">
        <v>1</v>
      </c>
    </row>
    <row r="969" spans="1:8" x14ac:dyDescent="0.2">
      <c r="A969" s="25" t="s">
        <v>8978</v>
      </c>
      <c r="B969" s="23"/>
      <c r="C969" s="23">
        <v>1</v>
      </c>
      <c r="D969" s="23"/>
      <c r="E969" s="23"/>
      <c r="F969" s="23"/>
      <c r="G969" s="23"/>
      <c r="H969" s="23">
        <v>1</v>
      </c>
    </row>
    <row r="970" spans="1:8" x14ac:dyDescent="0.2">
      <c r="A970" s="25" t="s">
        <v>8970</v>
      </c>
      <c r="B970" s="23"/>
      <c r="C970" s="23"/>
      <c r="D970" s="23"/>
      <c r="E970" s="23"/>
      <c r="F970" s="23">
        <v>1</v>
      </c>
      <c r="G970" s="23"/>
      <c r="H970" s="23">
        <v>1</v>
      </c>
    </row>
    <row r="971" spans="1:8" x14ac:dyDescent="0.2">
      <c r="A971" s="25" t="s">
        <v>9040</v>
      </c>
      <c r="B971" s="23"/>
      <c r="C971" s="23"/>
      <c r="D971" s="23"/>
      <c r="E971" s="23"/>
      <c r="F971" s="23">
        <v>1</v>
      </c>
      <c r="G971" s="23"/>
      <c r="H971" s="23">
        <v>1</v>
      </c>
    </row>
    <row r="972" spans="1:8" x14ac:dyDescent="0.2">
      <c r="A972" s="25" t="s">
        <v>9164</v>
      </c>
      <c r="B972" s="23"/>
      <c r="C972" s="23"/>
      <c r="D972" s="23"/>
      <c r="E972" s="23"/>
      <c r="F972" s="23">
        <v>1</v>
      </c>
      <c r="G972" s="23"/>
      <c r="H972" s="23">
        <v>1</v>
      </c>
    </row>
    <row r="973" spans="1:8" x14ac:dyDescent="0.2">
      <c r="A973" s="25" t="s">
        <v>9041</v>
      </c>
      <c r="B973" s="23"/>
      <c r="C973" s="23"/>
      <c r="D973" s="23">
        <v>1</v>
      </c>
      <c r="E973" s="23"/>
      <c r="F973" s="23"/>
      <c r="G973" s="23"/>
      <c r="H973" s="23">
        <v>1</v>
      </c>
    </row>
    <row r="974" spans="1:8" x14ac:dyDescent="0.2">
      <c r="A974" s="25" t="s">
        <v>9172</v>
      </c>
      <c r="B974" s="23"/>
      <c r="C974" s="23"/>
      <c r="D974" s="23"/>
      <c r="E974" s="23"/>
      <c r="F974" s="23">
        <v>1</v>
      </c>
      <c r="G974" s="23"/>
      <c r="H974" s="23">
        <v>1</v>
      </c>
    </row>
    <row r="975" spans="1:8" x14ac:dyDescent="0.2">
      <c r="A975" s="25" t="s">
        <v>9042</v>
      </c>
      <c r="B975" s="23"/>
      <c r="C975" s="23"/>
      <c r="D975" s="23"/>
      <c r="E975" s="23"/>
      <c r="F975" s="23">
        <v>1</v>
      </c>
      <c r="G975" s="23"/>
      <c r="H975" s="23">
        <v>1</v>
      </c>
    </row>
    <row r="976" spans="1:8" x14ac:dyDescent="0.2">
      <c r="A976" s="25" t="s">
        <v>9180</v>
      </c>
      <c r="B976" s="23"/>
      <c r="C976" s="23"/>
      <c r="D976" s="23"/>
      <c r="E976" s="23"/>
      <c r="F976" s="23">
        <v>1</v>
      </c>
      <c r="G976" s="23"/>
      <c r="H976" s="23">
        <v>1</v>
      </c>
    </row>
    <row r="977" spans="1:8" x14ac:dyDescent="0.2">
      <c r="A977" s="25" t="s">
        <v>9043</v>
      </c>
      <c r="B977" s="23"/>
      <c r="C977" s="23"/>
      <c r="D977" s="23">
        <v>1</v>
      </c>
      <c r="E977" s="23"/>
      <c r="F977" s="23"/>
      <c r="G977" s="23"/>
      <c r="H977" s="23">
        <v>1</v>
      </c>
    </row>
    <row r="978" spans="1:8" x14ac:dyDescent="0.2">
      <c r="A978" s="25" t="s">
        <v>9188</v>
      </c>
      <c r="B978" s="23"/>
      <c r="C978" s="23"/>
      <c r="D978" s="23">
        <v>1</v>
      </c>
      <c r="E978" s="23"/>
      <c r="F978" s="23"/>
      <c r="G978" s="23"/>
      <c r="H978" s="23">
        <v>1</v>
      </c>
    </row>
    <row r="979" spans="1:8" x14ac:dyDescent="0.2">
      <c r="A979" s="25" t="s">
        <v>9044</v>
      </c>
      <c r="B979" s="23"/>
      <c r="C979" s="23"/>
      <c r="D979" s="23">
        <v>1</v>
      </c>
      <c r="E979" s="23"/>
      <c r="F979" s="23"/>
      <c r="G979" s="23"/>
      <c r="H979" s="23">
        <v>1</v>
      </c>
    </row>
    <row r="980" spans="1:8" x14ac:dyDescent="0.2">
      <c r="A980" s="25" t="s">
        <v>9196</v>
      </c>
      <c r="B980" s="23"/>
      <c r="C980" s="23"/>
      <c r="D980" s="23"/>
      <c r="E980" s="23"/>
      <c r="F980" s="23">
        <v>1</v>
      </c>
      <c r="G980" s="23"/>
      <c r="H980" s="23">
        <v>1</v>
      </c>
    </row>
    <row r="981" spans="1:8" x14ac:dyDescent="0.2">
      <c r="A981" s="25" t="s">
        <v>9045</v>
      </c>
      <c r="B981" s="23"/>
      <c r="C981" s="23">
        <v>1</v>
      </c>
      <c r="D981" s="23"/>
      <c r="E981" s="23"/>
      <c r="F981" s="23"/>
      <c r="G981" s="23"/>
      <c r="H981" s="23">
        <v>1</v>
      </c>
    </row>
    <row r="982" spans="1:8" x14ac:dyDescent="0.2">
      <c r="A982" s="25" t="s">
        <v>9204</v>
      </c>
      <c r="B982" s="23"/>
      <c r="C982" s="23"/>
      <c r="D982" s="23"/>
      <c r="E982" s="23"/>
      <c r="F982" s="23">
        <v>1</v>
      </c>
      <c r="G982" s="23"/>
      <c r="H982" s="23">
        <v>1</v>
      </c>
    </row>
    <row r="983" spans="1:8" x14ac:dyDescent="0.2">
      <c r="A983" s="25" t="s">
        <v>9046</v>
      </c>
      <c r="B983" s="23"/>
      <c r="C983" s="23"/>
      <c r="D983" s="23">
        <v>1</v>
      </c>
      <c r="E983" s="23"/>
      <c r="F983" s="23"/>
      <c r="G983" s="23"/>
      <c r="H983" s="23">
        <v>1</v>
      </c>
    </row>
    <row r="984" spans="1:8" x14ac:dyDescent="0.2">
      <c r="A984" s="25" t="s">
        <v>9212</v>
      </c>
      <c r="B984" s="23"/>
      <c r="C984" s="23"/>
      <c r="D984" s="23">
        <v>1</v>
      </c>
      <c r="E984" s="23"/>
      <c r="F984" s="23"/>
      <c r="G984" s="23"/>
      <c r="H984" s="23">
        <v>1</v>
      </c>
    </row>
    <row r="985" spans="1:8" x14ac:dyDescent="0.2">
      <c r="A985" s="25" t="s">
        <v>9047</v>
      </c>
      <c r="B985" s="23"/>
      <c r="C985" s="23"/>
      <c r="D985" s="23">
        <v>1</v>
      </c>
      <c r="E985" s="23"/>
      <c r="F985" s="23"/>
      <c r="G985" s="23"/>
      <c r="H985" s="23">
        <v>1</v>
      </c>
    </row>
    <row r="986" spans="1:8" x14ac:dyDescent="0.2">
      <c r="A986" s="25" t="s">
        <v>9220</v>
      </c>
      <c r="B986" s="23"/>
      <c r="C986" s="23"/>
      <c r="D986" s="23">
        <v>1</v>
      </c>
      <c r="E986" s="23"/>
      <c r="F986" s="23"/>
      <c r="G986" s="23"/>
      <c r="H986" s="23">
        <v>1</v>
      </c>
    </row>
    <row r="987" spans="1:8" x14ac:dyDescent="0.2">
      <c r="A987" s="25" t="s">
        <v>9048</v>
      </c>
      <c r="B987" s="23"/>
      <c r="C987" s="23">
        <v>1</v>
      </c>
      <c r="D987" s="23"/>
      <c r="E987" s="23"/>
      <c r="F987" s="23"/>
      <c r="G987" s="23"/>
      <c r="H987" s="23">
        <v>1</v>
      </c>
    </row>
    <row r="988" spans="1:8" x14ac:dyDescent="0.2">
      <c r="A988" s="25" t="s">
        <v>9228</v>
      </c>
      <c r="B988" s="23"/>
      <c r="C988" s="23"/>
      <c r="D988" s="23"/>
      <c r="E988" s="23"/>
      <c r="F988" s="23">
        <v>1</v>
      </c>
      <c r="G988" s="23"/>
      <c r="H988" s="23">
        <v>1</v>
      </c>
    </row>
    <row r="989" spans="1:8" x14ac:dyDescent="0.2">
      <c r="A989" s="25" t="s">
        <v>9049</v>
      </c>
      <c r="B989" s="23"/>
      <c r="C989" s="23"/>
      <c r="D989" s="23">
        <v>1</v>
      </c>
      <c r="E989" s="23"/>
      <c r="F989" s="23"/>
      <c r="G989" s="23"/>
      <c r="H989" s="23">
        <v>1</v>
      </c>
    </row>
    <row r="990" spans="1:8" x14ac:dyDescent="0.2">
      <c r="A990" s="25" t="s">
        <v>8974</v>
      </c>
      <c r="B990" s="23"/>
      <c r="C990" s="23"/>
      <c r="D990" s="23"/>
      <c r="E990" s="23"/>
      <c r="F990" s="23">
        <v>1</v>
      </c>
      <c r="G990" s="23"/>
      <c r="H990" s="23">
        <v>1</v>
      </c>
    </row>
    <row r="991" spans="1:8" x14ac:dyDescent="0.2">
      <c r="A991" s="25" t="s">
        <v>9050</v>
      </c>
      <c r="B991" s="23"/>
      <c r="C991" s="23"/>
      <c r="D991" s="23">
        <v>1</v>
      </c>
      <c r="E991" s="23"/>
      <c r="F991" s="23"/>
      <c r="G991" s="23"/>
      <c r="H991" s="23">
        <v>1</v>
      </c>
    </row>
    <row r="992" spans="1:8" x14ac:dyDescent="0.2">
      <c r="A992" s="25" t="s">
        <v>9134</v>
      </c>
      <c r="B992" s="23"/>
      <c r="C992" s="23"/>
      <c r="D992" s="23">
        <v>1</v>
      </c>
      <c r="E992" s="23"/>
      <c r="F992" s="23"/>
      <c r="G992" s="23"/>
      <c r="H992" s="23">
        <v>1</v>
      </c>
    </row>
    <row r="993" spans="1:8" x14ac:dyDescent="0.2">
      <c r="A993" s="25" t="s">
        <v>9051</v>
      </c>
      <c r="B993" s="23"/>
      <c r="C993" s="23"/>
      <c r="D993" s="23">
        <v>1</v>
      </c>
      <c r="E993" s="23"/>
      <c r="F993" s="23"/>
      <c r="G993" s="23"/>
      <c r="H993" s="23">
        <v>1</v>
      </c>
    </row>
    <row r="994" spans="1:8" x14ac:dyDescent="0.2">
      <c r="A994" s="25" t="s">
        <v>9138</v>
      </c>
      <c r="B994" s="23"/>
      <c r="C994" s="23">
        <v>1</v>
      </c>
      <c r="D994" s="23"/>
      <c r="E994" s="23"/>
      <c r="F994" s="23"/>
      <c r="G994" s="23"/>
      <c r="H994" s="23">
        <v>1</v>
      </c>
    </row>
    <row r="995" spans="1:8" x14ac:dyDescent="0.2">
      <c r="A995" s="25" t="s">
        <v>9052</v>
      </c>
      <c r="B995" s="23"/>
      <c r="C995" s="23"/>
      <c r="D995" s="23">
        <v>1</v>
      </c>
      <c r="E995" s="23"/>
      <c r="F995" s="23"/>
      <c r="G995" s="23"/>
      <c r="H995" s="23">
        <v>1</v>
      </c>
    </row>
    <row r="996" spans="1:8" x14ac:dyDescent="0.2">
      <c r="A996" s="25" t="s">
        <v>9142</v>
      </c>
      <c r="B996" s="23"/>
      <c r="C996" s="23"/>
      <c r="D996" s="23">
        <v>1</v>
      </c>
      <c r="E996" s="23"/>
      <c r="F996" s="23"/>
      <c r="G996" s="23"/>
      <c r="H996" s="23">
        <v>1</v>
      </c>
    </row>
    <row r="997" spans="1:8" x14ac:dyDescent="0.2">
      <c r="A997" s="25" t="s">
        <v>9053</v>
      </c>
      <c r="B997" s="23"/>
      <c r="C997" s="23"/>
      <c r="D997" s="23">
        <v>1</v>
      </c>
      <c r="E997" s="23"/>
      <c r="F997" s="23"/>
      <c r="G997" s="23"/>
      <c r="H997" s="23">
        <v>1</v>
      </c>
    </row>
    <row r="998" spans="1:8" x14ac:dyDescent="0.2">
      <c r="A998" s="25" t="s">
        <v>9146</v>
      </c>
      <c r="B998" s="23"/>
      <c r="C998" s="23"/>
      <c r="D998" s="23"/>
      <c r="E998" s="23"/>
      <c r="F998" s="23">
        <v>1</v>
      </c>
      <c r="G998" s="23"/>
      <c r="H998" s="23">
        <v>1</v>
      </c>
    </row>
    <row r="999" spans="1:8" x14ac:dyDescent="0.2">
      <c r="A999" s="25" t="s">
        <v>9054</v>
      </c>
      <c r="B999" s="23"/>
      <c r="C999" s="23"/>
      <c r="D999" s="23">
        <v>1</v>
      </c>
      <c r="E999" s="23"/>
      <c r="F999" s="23"/>
      <c r="G999" s="23"/>
      <c r="H999" s="23">
        <v>1</v>
      </c>
    </row>
    <row r="1000" spans="1:8" x14ac:dyDescent="0.2">
      <c r="A1000" s="25" t="s">
        <v>9150</v>
      </c>
      <c r="B1000" s="23"/>
      <c r="C1000" s="23">
        <v>1</v>
      </c>
      <c r="D1000" s="23"/>
      <c r="E1000" s="23"/>
      <c r="F1000" s="23"/>
      <c r="G1000" s="23"/>
      <c r="H1000" s="23">
        <v>1</v>
      </c>
    </row>
    <row r="1001" spans="1:8" x14ac:dyDescent="0.2">
      <c r="A1001" s="25" t="s">
        <v>8965</v>
      </c>
      <c r="B1001" s="23"/>
      <c r="C1001" s="23"/>
      <c r="D1001" s="23">
        <v>1</v>
      </c>
      <c r="E1001" s="23"/>
      <c r="F1001" s="23"/>
      <c r="G1001" s="23"/>
      <c r="H1001" s="23">
        <v>1</v>
      </c>
    </row>
    <row r="1002" spans="1:8" x14ac:dyDescent="0.2">
      <c r="A1002" s="25" t="s">
        <v>9003</v>
      </c>
      <c r="B1002" s="23"/>
      <c r="C1002" s="23">
        <v>1</v>
      </c>
      <c r="D1002" s="23"/>
      <c r="E1002" s="23"/>
      <c r="F1002" s="23"/>
      <c r="G1002" s="23"/>
      <c r="H1002" s="23">
        <v>1</v>
      </c>
    </row>
    <row r="1003" spans="1:8" x14ac:dyDescent="0.2">
      <c r="A1003" s="25" t="s">
        <v>9056</v>
      </c>
      <c r="B1003" s="23"/>
      <c r="C1003" s="23"/>
      <c r="D1003" s="23">
        <v>1</v>
      </c>
      <c r="E1003" s="23"/>
      <c r="F1003" s="23"/>
      <c r="G1003" s="23"/>
      <c r="H1003" s="23">
        <v>1</v>
      </c>
    </row>
    <row r="1004" spans="1:8" x14ac:dyDescent="0.2">
      <c r="A1004" s="25" t="s">
        <v>9007</v>
      </c>
      <c r="B1004" s="23"/>
      <c r="C1004" s="23"/>
      <c r="D1004" s="23">
        <v>1</v>
      </c>
      <c r="E1004" s="23"/>
      <c r="F1004" s="23"/>
      <c r="G1004" s="23"/>
      <c r="H1004" s="23">
        <v>1</v>
      </c>
    </row>
    <row r="1005" spans="1:8" x14ac:dyDescent="0.2">
      <c r="A1005" s="25" t="s">
        <v>9057</v>
      </c>
      <c r="B1005" s="23"/>
      <c r="C1005" s="23"/>
      <c r="D1005" s="23">
        <v>1</v>
      </c>
      <c r="E1005" s="23"/>
      <c r="F1005" s="23"/>
      <c r="G1005" s="23"/>
      <c r="H1005" s="23">
        <v>1</v>
      </c>
    </row>
    <row r="1006" spans="1:8" x14ac:dyDescent="0.2">
      <c r="A1006" s="25" t="s">
        <v>9162</v>
      </c>
      <c r="B1006" s="23"/>
      <c r="C1006" s="23"/>
      <c r="D1006" s="23"/>
      <c r="E1006" s="23"/>
      <c r="F1006" s="23">
        <v>1</v>
      </c>
      <c r="G1006" s="23"/>
      <c r="H1006" s="23">
        <v>1</v>
      </c>
    </row>
    <row r="1007" spans="1:8" x14ac:dyDescent="0.2">
      <c r="A1007" s="25" t="s">
        <v>9058</v>
      </c>
      <c r="B1007" s="23"/>
      <c r="C1007" s="23"/>
      <c r="D1007" s="23">
        <v>1</v>
      </c>
      <c r="E1007" s="23"/>
      <c r="F1007" s="23"/>
      <c r="G1007" s="23"/>
      <c r="H1007" s="23">
        <v>1</v>
      </c>
    </row>
    <row r="1008" spans="1:8" x14ac:dyDescent="0.2">
      <c r="A1008" s="25" t="s">
        <v>9166</v>
      </c>
      <c r="B1008" s="23"/>
      <c r="C1008" s="23"/>
      <c r="D1008" s="23"/>
      <c r="E1008" s="23"/>
      <c r="F1008" s="23">
        <v>1</v>
      </c>
      <c r="G1008" s="23"/>
      <c r="H1008" s="23">
        <v>1</v>
      </c>
    </row>
    <row r="1009" spans="1:8" x14ac:dyDescent="0.2">
      <c r="A1009" s="25" t="s">
        <v>9059</v>
      </c>
      <c r="B1009" s="23"/>
      <c r="C1009" s="23"/>
      <c r="D1009" s="23">
        <v>1</v>
      </c>
      <c r="E1009" s="23"/>
      <c r="F1009" s="23"/>
      <c r="G1009" s="23"/>
      <c r="H1009" s="23">
        <v>1</v>
      </c>
    </row>
    <row r="1010" spans="1:8" x14ac:dyDescent="0.2">
      <c r="A1010" s="25" t="s">
        <v>9170</v>
      </c>
      <c r="B1010" s="23"/>
      <c r="C1010" s="23"/>
      <c r="D1010" s="23"/>
      <c r="E1010" s="23"/>
      <c r="F1010" s="23">
        <v>1</v>
      </c>
      <c r="G1010" s="23"/>
      <c r="H1010" s="23">
        <v>1</v>
      </c>
    </row>
    <row r="1011" spans="1:8" x14ac:dyDescent="0.2">
      <c r="A1011" s="25" t="s">
        <v>8980</v>
      </c>
      <c r="B1011" s="23"/>
      <c r="C1011" s="23"/>
      <c r="D1011" s="23"/>
      <c r="E1011" s="23"/>
      <c r="F1011" s="23">
        <v>1</v>
      </c>
      <c r="G1011" s="23"/>
      <c r="H1011" s="23">
        <v>1</v>
      </c>
    </row>
    <row r="1012" spans="1:8" x14ac:dyDescent="0.2">
      <c r="A1012" s="25" t="s">
        <v>9174</v>
      </c>
      <c r="B1012" s="23"/>
      <c r="C1012" s="23"/>
      <c r="D1012" s="23"/>
      <c r="E1012" s="23"/>
      <c r="F1012" s="23">
        <v>1</v>
      </c>
      <c r="G1012" s="23"/>
      <c r="H1012" s="23">
        <v>1</v>
      </c>
    </row>
    <row r="1013" spans="1:8" x14ac:dyDescent="0.2">
      <c r="A1013" s="25" t="s">
        <v>8966</v>
      </c>
      <c r="B1013" s="23"/>
      <c r="C1013" s="23"/>
      <c r="D1013" s="23">
        <v>1</v>
      </c>
      <c r="E1013" s="23"/>
      <c r="F1013" s="23"/>
      <c r="G1013" s="23"/>
      <c r="H1013" s="23">
        <v>1</v>
      </c>
    </row>
    <row r="1014" spans="1:8" x14ac:dyDescent="0.2">
      <c r="A1014" s="25" t="s">
        <v>9178</v>
      </c>
      <c r="B1014" s="23"/>
      <c r="C1014" s="23">
        <v>1</v>
      </c>
      <c r="D1014" s="23"/>
      <c r="E1014" s="23"/>
      <c r="F1014" s="23"/>
      <c r="G1014" s="23"/>
      <c r="H1014" s="23">
        <v>1</v>
      </c>
    </row>
    <row r="1015" spans="1:8" x14ac:dyDescent="0.2">
      <c r="A1015" s="25" t="s">
        <v>9062</v>
      </c>
      <c r="B1015" s="23"/>
      <c r="C1015" s="23"/>
      <c r="D1015" s="23">
        <v>1</v>
      </c>
      <c r="E1015" s="23"/>
      <c r="F1015" s="23"/>
      <c r="G1015" s="23"/>
      <c r="H1015" s="23">
        <v>1</v>
      </c>
    </row>
    <row r="1016" spans="1:8" x14ac:dyDescent="0.2">
      <c r="A1016" s="25" t="s">
        <v>9182</v>
      </c>
      <c r="B1016" s="23"/>
      <c r="C1016" s="23"/>
      <c r="D1016" s="23"/>
      <c r="E1016" s="23"/>
      <c r="F1016" s="23">
        <v>1</v>
      </c>
      <c r="G1016" s="23"/>
      <c r="H1016" s="23">
        <v>1</v>
      </c>
    </row>
    <row r="1017" spans="1:8" x14ac:dyDescent="0.2">
      <c r="A1017" s="25" t="s">
        <v>9063</v>
      </c>
      <c r="B1017" s="23"/>
      <c r="C1017" s="23"/>
      <c r="D1017" s="23">
        <v>1</v>
      </c>
      <c r="E1017" s="23"/>
      <c r="F1017" s="23"/>
      <c r="G1017" s="23"/>
      <c r="H1017" s="23">
        <v>1</v>
      </c>
    </row>
    <row r="1018" spans="1:8" x14ac:dyDescent="0.2">
      <c r="A1018" s="25" t="s">
        <v>9186</v>
      </c>
      <c r="B1018" s="23"/>
      <c r="C1018" s="23"/>
      <c r="D1018" s="23"/>
      <c r="E1018" s="23"/>
      <c r="F1018" s="23">
        <v>1</v>
      </c>
      <c r="G1018" s="23"/>
      <c r="H1018" s="23">
        <v>1</v>
      </c>
    </row>
    <row r="1019" spans="1:8" x14ac:dyDescent="0.2">
      <c r="A1019" s="25" t="s">
        <v>9064</v>
      </c>
      <c r="B1019" s="23"/>
      <c r="C1019" s="23">
        <v>1</v>
      </c>
      <c r="D1019" s="23"/>
      <c r="E1019" s="23"/>
      <c r="F1019" s="23"/>
      <c r="G1019" s="23"/>
      <c r="H1019" s="23">
        <v>1</v>
      </c>
    </row>
    <row r="1020" spans="1:8" x14ac:dyDescent="0.2">
      <c r="A1020" s="25" t="s">
        <v>9190</v>
      </c>
      <c r="B1020" s="23"/>
      <c r="C1020" s="23"/>
      <c r="D1020" s="23"/>
      <c r="E1020" s="23"/>
      <c r="F1020" s="23">
        <v>1</v>
      </c>
      <c r="G1020" s="23"/>
      <c r="H1020" s="23">
        <v>1</v>
      </c>
    </row>
    <row r="1021" spans="1:8" x14ac:dyDescent="0.2">
      <c r="A1021" s="25" t="s">
        <v>8982</v>
      </c>
      <c r="B1021" s="23"/>
      <c r="C1021" s="23"/>
      <c r="D1021" s="23"/>
      <c r="E1021" s="23"/>
      <c r="F1021" s="23">
        <v>1</v>
      </c>
      <c r="G1021" s="23"/>
      <c r="H1021" s="23">
        <v>1</v>
      </c>
    </row>
    <row r="1022" spans="1:8" x14ac:dyDescent="0.2">
      <c r="A1022" s="25" t="s">
        <v>9013</v>
      </c>
      <c r="B1022" s="23"/>
      <c r="C1022" s="23"/>
      <c r="D1022" s="23">
        <v>1</v>
      </c>
      <c r="E1022" s="23"/>
      <c r="F1022" s="23"/>
      <c r="G1022" s="23"/>
      <c r="H1022" s="23">
        <v>1</v>
      </c>
    </row>
    <row r="1023" spans="1:8" x14ac:dyDescent="0.2">
      <c r="A1023" s="25" t="s">
        <v>8983</v>
      </c>
      <c r="B1023" s="23"/>
      <c r="C1023" s="23"/>
      <c r="D1023" s="23"/>
      <c r="E1023" s="23"/>
      <c r="F1023" s="23">
        <v>1</v>
      </c>
      <c r="G1023" s="23"/>
      <c r="H1023" s="23">
        <v>1</v>
      </c>
    </row>
    <row r="1024" spans="1:8" x14ac:dyDescent="0.2">
      <c r="A1024" s="25" t="s">
        <v>9198</v>
      </c>
      <c r="B1024" s="23"/>
      <c r="C1024" s="23"/>
      <c r="D1024" s="23"/>
      <c r="E1024" s="23"/>
      <c r="F1024" s="23">
        <v>1</v>
      </c>
      <c r="G1024" s="23"/>
      <c r="H1024" s="23">
        <v>1</v>
      </c>
    </row>
    <row r="1025" spans="1:8" x14ac:dyDescent="0.2">
      <c r="A1025" s="25" t="s">
        <v>9067</v>
      </c>
      <c r="B1025" s="23"/>
      <c r="C1025" s="23"/>
      <c r="D1025" s="23"/>
      <c r="E1025" s="23"/>
      <c r="F1025" s="23">
        <v>1</v>
      </c>
      <c r="G1025" s="23"/>
      <c r="H1025" s="23">
        <v>1</v>
      </c>
    </row>
    <row r="1026" spans="1:8" x14ac:dyDescent="0.2">
      <c r="A1026" s="25" t="s">
        <v>9202</v>
      </c>
      <c r="B1026" s="23"/>
      <c r="C1026" s="23"/>
      <c r="D1026" s="23"/>
      <c r="E1026" s="23"/>
      <c r="F1026" s="23">
        <v>1</v>
      </c>
      <c r="G1026" s="23"/>
      <c r="H1026" s="23">
        <v>1</v>
      </c>
    </row>
    <row r="1027" spans="1:8" x14ac:dyDescent="0.2">
      <c r="A1027" s="25" t="s">
        <v>9068</v>
      </c>
      <c r="B1027" s="23"/>
      <c r="C1027" s="23"/>
      <c r="D1027" s="23"/>
      <c r="E1027" s="23"/>
      <c r="F1027" s="23">
        <v>1</v>
      </c>
      <c r="G1027" s="23"/>
      <c r="H1027" s="23">
        <v>1</v>
      </c>
    </row>
    <row r="1028" spans="1:8" x14ac:dyDescent="0.2">
      <c r="A1028" s="25" t="s">
        <v>9206</v>
      </c>
      <c r="B1028" s="23"/>
      <c r="C1028" s="23"/>
      <c r="D1028" s="23"/>
      <c r="E1028" s="23"/>
      <c r="F1028" s="23">
        <v>1</v>
      </c>
      <c r="G1028" s="23"/>
      <c r="H1028" s="23">
        <v>1</v>
      </c>
    </row>
    <row r="1029" spans="1:8" x14ac:dyDescent="0.2">
      <c r="A1029" s="25" t="s">
        <v>9069</v>
      </c>
      <c r="B1029" s="23"/>
      <c r="C1029" s="23"/>
      <c r="D1029" s="23"/>
      <c r="E1029" s="23"/>
      <c r="F1029" s="23">
        <v>1</v>
      </c>
      <c r="G1029" s="23"/>
      <c r="H1029" s="23">
        <v>1</v>
      </c>
    </row>
    <row r="1030" spans="1:8" x14ac:dyDescent="0.2">
      <c r="A1030" s="25" t="s">
        <v>9016</v>
      </c>
      <c r="B1030" s="23"/>
      <c r="C1030" s="23"/>
      <c r="D1030" s="23">
        <v>1</v>
      </c>
      <c r="E1030" s="23"/>
      <c r="F1030" s="23"/>
      <c r="G1030" s="23"/>
      <c r="H1030" s="23">
        <v>1</v>
      </c>
    </row>
    <row r="1031" spans="1:8" x14ac:dyDescent="0.2">
      <c r="A1031" s="25" t="s">
        <v>9070</v>
      </c>
      <c r="B1031" s="23"/>
      <c r="C1031" s="23"/>
      <c r="D1031" s="23"/>
      <c r="E1031" s="23"/>
      <c r="F1031" s="23">
        <v>1</v>
      </c>
      <c r="G1031" s="23"/>
      <c r="H1031" s="23">
        <v>1</v>
      </c>
    </row>
    <row r="1032" spans="1:8" x14ac:dyDescent="0.2">
      <c r="A1032" s="25" t="s">
        <v>9018</v>
      </c>
      <c r="B1032" s="23"/>
      <c r="C1032" s="23">
        <v>1</v>
      </c>
      <c r="D1032" s="23"/>
      <c r="E1032" s="23"/>
      <c r="F1032" s="23"/>
      <c r="G1032" s="23"/>
      <c r="H1032" s="23">
        <v>1</v>
      </c>
    </row>
    <row r="1033" spans="1:8" x14ac:dyDescent="0.2">
      <c r="A1033" s="25" t="s">
        <v>9071</v>
      </c>
      <c r="B1033" s="23"/>
      <c r="C1033" s="23"/>
      <c r="D1033" s="23"/>
      <c r="E1033" s="23"/>
      <c r="F1033" s="23">
        <v>1</v>
      </c>
      <c r="G1033" s="23"/>
      <c r="H1033" s="23">
        <v>1</v>
      </c>
    </row>
    <row r="1034" spans="1:8" x14ac:dyDescent="0.2">
      <c r="A1034" s="25" t="s">
        <v>9218</v>
      </c>
      <c r="B1034" s="23"/>
      <c r="C1034" s="23"/>
      <c r="D1034" s="23">
        <v>1</v>
      </c>
      <c r="E1034" s="23"/>
      <c r="F1034" s="23"/>
      <c r="G1034" s="23"/>
      <c r="H1034" s="23">
        <v>1</v>
      </c>
    </row>
    <row r="1035" spans="1:8" x14ac:dyDescent="0.2">
      <c r="A1035" s="25" t="s">
        <v>9072</v>
      </c>
      <c r="B1035" s="23"/>
      <c r="C1035" s="23"/>
      <c r="D1035" s="23"/>
      <c r="E1035" s="23"/>
      <c r="F1035" s="23">
        <v>1</v>
      </c>
      <c r="G1035" s="23"/>
      <c r="H1035" s="23">
        <v>1</v>
      </c>
    </row>
    <row r="1036" spans="1:8" x14ac:dyDescent="0.2">
      <c r="A1036" s="25" t="s">
        <v>9222</v>
      </c>
      <c r="B1036" s="23"/>
      <c r="C1036" s="23">
        <v>1</v>
      </c>
      <c r="D1036" s="23"/>
      <c r="E1036" s="23"/>
      <c r="F1036" s="23"/>
      <c r="G1036" s="23"/>
      <c r="H1036" s="23">
        <v>1</v>
      </c>
    </row>
    <row r="1037" spans="1:8" x14ac:dyDescent="0.2">
      <c r="A1037" s="25" t="s">
        <v>9073</v>
      </c>
      <c r="B1037" s="23"/>
      <c r="C1037" s="23"/>
      <c r="D1037" s="23"/>
      <c r="E1037" s="23"/>
      <c r="F1037" s="23">
        <v>1</v>
      </c>
      <c r="G1037" s="23"/>
      <c r="H1037" s="23">
        <v>1</v>
      </c>
    </row>
    <row r="1038" spans="1:8" x14ac:dyDescent="0.2">
      <c r="A1038" s="25" t="s">
        <v>9022</v>
      </c>
      <c r="B1038" s="23"/>
      <c r="C1038" s="23"/>
      <c r="D1038" s="23">
        <v>1</v>
      </c>
      <c r="E1038" s="23"/>
      <c r="F1038" s="23"/>
      <c r="G1038" s="23"/>
      <c r="H1038" s="23">
        <v>1</v>
      </c>
    </row>
    <row r="1039" spans="1:8" x14ac:dyDescent="0.2">
      <c r="A1039" s="25" t="s">
        <v>9074</v>
      </c>
      <c r="B1039" s="23"/>
      <c r="C1039" s="23"/>
      <c r="D1039" s="23"/>
      <c r="E1039" s="23"/>
      <c r="F1039" s="23">
        <v>1</v>
      </c>
      <c r="G1039" s="23"/>
      <c r="H1039" s="23">
        <v>1</v>
      </c>
    </row>
    <row r="1040" spans="1:8" x14ac:dyDescent="0.2">
      <c r="A1040" s="25" t="s">
        <v>9230</v>
      </c>
      <c r="B1040" s="23"/>
      <c r="C1040" s="23"/>
      <c r="D1040" s="23"/>
      <c r="E1040" s="23"/>
      <c r="F1040" s="23">
        <v>1</v>
      </c>
      <c r="G1040" s="23"/>
      <c r="H1040" s="23">
        <v>1</v>
      </c>
    </row>
    <row r="1041" spans="1:8" x14ac:dyDescent="0.2">
      <c r="A1041" s="25" t="s">
        <v>8984</v>
      </c>
      <c r="B1041" s="23"/>
      <c r="C1041" s="23">
        <v>1</v>
      </c>
      <c r="D1041" s="23"/>
      <c r="E1041" s="23"/>
      <c r="F1041" s="23"/>
      <c r="G1041" s="23"/>
      <c r="H1041" s="23">
        <v>1</v>
      </c>
    </row>
    <row r="1042" spans="1:8" x14ac:dyDescent="0.2">
      <c r="A1042" s="25" t="s">
        <v>9234</v>
      </c>
      <c r="B1042" s="23"/>
      <c r="C1042" s="23"/>
      <c r="D1042" s="23"/>
      <c r="E1042" s="23"/>
      <c r="F1042" s="23">
        <v>1</v>
      </c>
      <c r="G1042" s="23"/>
      <c r="H1042" s="23">
        <v>1</v>
      </c>
    </row>
    <row r="1043" spans="1:8" x14ac:dyDescent="0.2">
      <c r="A1043" s="25" t="s">
        <v>9076</v>
      </c>
      <c r="B1043" s="23"/>
      <c r="C1043" s="23"/>
      <c r="D1043" s="23">
        <v>1</v>
      </c>
      <c r="E1043" s="23"/>
      <c r="F1043" s="23"/>
      <c r="G1043" s="23"/>
      <c r="H1043" s="23">
        <v>1</v>
      </c>
    </row>
    <row r="1044" spans="1:8" x14ac:dyDescent="0.2">
      <c r="A1044" s="25" t="s">
        <v>9131</v>
      </c>
      <c r="B1044" s="23"/>
      <c r="C1044" s="23"/>
      <c r="D1044" s="23">
        <v>1</v>
      </c>
      <c r="E1044" s="23"/>
      <c r="F1044" s="23"/>
      <c r="G1044" s="23"/>
      <c r="H1044" s="23">
        <v>1</v>
      </c>
    </row>
    <row r="1045" spans="1:8" x14ac:dyDescent="0.2">
      <c r="A1045" s="25" t="s">
        <v>8985</v>
      </c>
      <c r="B1045" s="23"/>
      <c r="C1045" s="23"/>
      <c r="D1045" s="23"/>
      <c r="E1045" s="23"/>
      <c r="F1045" s="23">
        <v>1</v>
      </c>
      <c r="G1045" s="23"/>
      <c r="H1045" s="23">
        <v>1</v>
      </c>
    </row>
    <row r="1046" spans="1:8" x14ac:dyDescent="0.2">
      <c r="A1046" s="25" t="s">
        <v>8968</v>
      </c>
      <c r="B1046" s="23"/>
      <c r="C1046" s="23"/>
      <c r="D1046" s="23"/>
      <c r="E1046" s="23"/>
      <c r="F1046" s="23">
        <v>1</v>
      </c>
      <c r="G1046" s="23"/>
      <c r="H1046" s="23">
        <v>1</v>
      </c>
    </row>
    <row r="1047" spans="1:8" x14ac:dyDescent="0.2">
      <c r="A1047" s="25" t="s">
        <v>8986</v>
      </c>
      <c r="B1047" s="23"/>
      <c r="C1047" s="23"/>
      <c r="D1047" s="23"/>
      <c r="E1047" s="23"/>
      <c r="F1047" s="23">
        <v>1</v>
      </c>
      <c r="G1047" s="23"/>
      <c r="H1047" s="23">
        <v>1</v>
      </c>
    </row>
    <row r="1048" spans="1:8" x14ac:dyDescent="0.2">
      <c r="A1048" s="25" t="s">
        <v>8998</v>
      </c>
      <c r="B1048" s="23"/>
      <c r="C1048" s="23"/>
      <c r="D1048" s="23">
        <v>1</v>
      </c>
      <c r="E1048" s="23"/>
      <c r="F1048" s="23"/>
      <c r="G1048" s="23"/>
      <c r="H1048" s="23">
        <v>1</v>
      </c>
    </row>
    <row r="1049" spans="1:8" x14ac:dyDescent="0.2">
      <c r="A1049" s="25" t="s">
        <v>9079</v>
      </c>
      <c r="B1049" s="23"/>
      <c r="C1049" s="23"/>
      <c r="D1049" s="23"/>
      <c r="E1049" s="23"/>
      <c r="F1049" s="23">
        <v>1</v>
      </c>
      <c r="G1049" s="23"/>
      <c r="H1049" s="23">
        <v>1</v>
      </c>
    </row>
    <row r="1050" spans="1:8" x14ac:dyDescent="0.2">
      <c r="A1050" s="25" t="s">
        <v>9137</v>
      </c>
      <c r="B1050" s="23"/>
      <c r="C1050" s="23"/>
      <c r="D1050" s="23">
        <v>1</v>
      </c>
      <c r="E1050" s="23"/>
      <c r="F1050" s="23"/>
      <c r="G1050" s="23"/>
      <c r="H1050" s="23">
        <v>1</v>
      </c>
    </row>
    <row r="1051" spans="1:8" x14ac:dyDescent="0.2">
      <c r="A1051" s="25" t="s">
        <v>9080</v>
      </c>
      <c r="B1051" s="23"/>
      <c r="C1051" s="23"/>
      <c r="D1051" s="23"/>
      <c r="E1051" s="23"/>
      <c r="F1051" s="23">
        <v>1</v>
      </c>
      <c r="G1051" s="23"/>
      <c r="H1051" s="23">
        <v>1</v>
      </c>
    </row>
    <row r="1052" spans="1:8" x14ac:dyDescent="0.2">
      <c r="A1052" s="25" t="s">
        <v>9139</v>
      </c>
      <c r="B1052" s="23"/>
      <c r="C1052" s="23"/>
      <c r="D1052" s="23">
        <v>1</v>
      </c>
      <c r="E1052" s="23"/>
      <c r="F1052" s="23"/>
      <c r="G1052" s="23"/>
      <c r="H1052" s="23">
        <v>1</v>
      </c>
    </row>
    <row r="1053" spans="1:8" x14ac:dyDescent="0.2">
      <c r="A1053" s="25" t="s">
        <v>8987</v>
      </c>
      <c r="B1053" s="23"/>
      <c r="C1053" s="23"/>
      <c r="D1053" s="23"/>
      <c r="E1053" s="23"/>
      <c r="F1053" s="23">
        <v>1</v>
      </c>
      <c r="G1053" s="23"/>
      <c r="H1053" s="23">
        <v>1</v>
      </c>
    </row>
    <row r="1054" spans="1:8" x14ac:dyDescent="0.2">
      <c r="A1054" s="25" t="s">
        <v>9141</v>
      </c>
      <c r="B1054" s="23"/>
      <c r="C1054" s="23"/>
      <c r="D1054" s="23">
        <v>1</v>
      </c>
      <c r="E1054" s="23"/>
      <c r="F1054" s="23"/>
      <c r="G1054" s="23"/>
      <c r="H1054" s="23">
        <v>1</v>
      </c>
    </row>
    <row r="1055" spans="1:8" x14ac:dyDescent="0.2">
      <c r="A1055" s="25" t="s">
        <v>8988</v>
      </c>
      <c r="B1055" s="23"/>
      <c r="C1055" s="23"/>
      <c r="D1055" s="23"/>
      <c r="E1055" s="23"/>
      <c r="F1055" s="23">
        <v>1</v>
      </c>
      <c r="G1055" s="23"/>
      <c r="H1055" s="23">
        <v>1</v>
      </c>
    </row>
    <row r="1056" spans="1:8" x14ac:dyDescent="0.2">
      <c r="A1056" s="25" t="s">
        <v>9143</v>
      </c>
      <c r="B1056" s="23"/>
      <c r="C1056" s="23"/>
      <c r="D1056" s="23">
        <v>1</v>
      </c>
      <c r="E1056" s="23"/>
      <c r="F1056" s="23"/>
      <c r="G1056" s="23"/>
      <c r="H1056" s="23">
        <v>1</v>
      </c>
    </row>
    <row r="1057" spans="1:8" x14ac:dyDescent="0.2">
      <c r="A1057" s="25" t="s">
        <v>9083</v>
      </c>
      <c r="B1057" s="23">
        <v>1</v>
      </c>
      <c r="C1057" s="23"/>
      <c r="D1057" s="23"/>
      <c r="E1057" s="23"/>
      <c r="F1057" s="23"/>
      <c r="G1057" s="23"/>
      <c r="H1057" s="23">
        <v>1</v>
      </c>
    </row>
    <row r="1058" spans="1:8" x14ac:dyDescent="0.2">
      <c r="A1058" s="25" t="s">
        <v>8962</v>
      </c>
      <c r="B1058" s="23"/>
      <c r="C1058" s="23"/>
      <c r="D1058" s="23"/>
      <c r="E1058" s="23"/>
      <c r="F1058" s="23">
        <v>1</v>
      </c>
      <c r="G1058" s="23"/>
      <c r="H1058" s="23">
        <v>1</v>
      </c>
    </row>
    <row r="1059" spans="1:8" x14ac:dyDescent="0.2">
      <c r="A1059" s="25" t="s">
        <v>9084</v>
      </c>
      <c r="B1059" s="23"/>
      <c r="C1059" s="23"/>
      <c r="D1059" s="23"/>
      <c r="E1059" s="23"/>
      <c r="F1059" s="23">
        <v>1</v>
      </c>
      <c r="G1059" s="23"/>
      <c r="H1059" s="23">
        <v>1</v>
      </c>
    </row>
    <row r="1060" spans="1:8" x14ac:dyDescent="0.2">
      <c r="A1060" s="25" t="s">
        <v>9001</v>
      </c>
      <c r="B1060" s="23"/>
      <c r="C1060" s="23"/>
      <c r="D1060" s="23">
        <v>1</v>
      </c>
      <c r="E1060" s="23"/>
      <c r="F1060" s="23"/>
      <c r="G1060" s="23"/>
      <c r="H1060" s="23">
        <v>1</v>
      </c>
    </row>
    <row r="1061" spans="1:8" x14ac:dyDescent="0.2">
      <c r="A1061" s="25" t="s">
        <v>9085</v>
      </c>
      <c r="B1061" s="23"/>
      <c r="C1061" s="23"/>
      <c r="D1061" s="23"/>
      <c r="E1061" s="23"/>
      <c r="F1061" s="23">
        <v>1</v>
      </c>
      <c r="G1061" s="23"/>
      <c r="H1061" s="23">
        <v>1</v>
      </c>
    </row>
    <row r="1062" spans="1:8" x14ac:dyDescent="0.2">
      <c r="A1062" s="25" t="s">
        <v>9149</v>
      </c>
      <c r="B1062" s="23"/>
      <c r="C1062" s="23"/>
      <c r="D1062" s="23"/>
      <c r="E1062" s="23"/>
      <c r="F1062" s="23">
        <v>1</v>
      </c>
      <c r="G1062" s="23"/>
      <c r="H1062" s="23">
        <v>1</v>
      </c>
    </row>
    <row r="1063" spans="1:8" x14ac:dyDescent="0.2">
      <c r="A1063" s="25" t="s">
        <v>9086</v>
      </c>
      <c r="B1063" s="23"/>
      <c r="C1063" s="23"/>
      <c r="D1063" s="23"/>
      <c r="E1063" s="23"/>
      <c r="F1063" s="23">
        <v>1</v>
      </c>
      <c r="G1063" s="23"/>
      <c r="H1063" s="23">
        <v>1</v>
      </c>
    </row>
    <row r="1064" spans="1:8" x14ac:dyDescent="0.2">
      <c r="A1064" s="25" t="s">
        <v>9151</v>
      </c>
      <c r="B1064" s="23"/>
      <c r="C1064" s="23"/>
      <c r="D1064" s="23"/>
      <c r="E1064" s="23"/>
      <c r="F1064" s="23">
        <v>1</v>
      </c>
      <c r="G1064" s="23"/>
      <c r="H1064" s="23">
        <v>1</v>
      </c>
    </row>
    <row r="1065" spans="1:8" x14ac:dyDescent="0.2">
      <c r="A1065" s="25" t="s">
        <v>9087</v>
      </c>
      <c r="B1065" s="23"/>
      <c r="C1065" s="23"/>
      <c r="D1065" s="23"/>
      <c r="E1065" s="23"/>
      <c r="F1065" s="23">
        <v>1</v>
      </c>
      <c r="G1065" s="23"/>
      <c r="H1065" s="23">
        <v>1</v>
      </c>
    </row>
    <row r="1066" spans="1:8" x14ac:dyDescent="0.2">
      <c r="A1066" s="25" t="s">
        <v>9153</v>
      </c>
      <c r="B1066" s="23"/>
      <c r="C1066" s="23"/>
      <c r="D1066" s="23"/>
      <c r="E1066" s="23"/>
      <c r="F1066" s="23">
        <v>1</v>
      </c>
      <c r="G1066" s="23"/>
      <c r="H1066" s="23">
        <v>1</v>
      </c>
    </row>
    <row r="1067" spans="1:8" x14ac:dyDescent="0.2">
      <c r="A1067" s="25" t="s">
        <v>9088</v>
      </c>
      <c r="B1067" s="23"/>
      <c r="C1067" s="23"/>
      <c r="D1067" s="23"/>
      <c r="E1067" s="23"/>
      <c r="F1067" s="23">
        <v>1</v>
      </c>
      <c r="G1067" s="23"/>
      <c r="H1067" s="23">
        <v>1</v>
      </c>
    </row>
    <row r="1068" spans="1:8" x14ac:dyDescent="0.2">
      <c r="A1068" s="25" t="s">
        <v>9004</v>
      </c>
      <c r="B1068" s="23"/>
      <c r="C1068" s="23"/>
      <c r="D1068" s="23">
        <v>1</v>
      </c>
      <c r="E1068" s="23"/>
      <c r="F1068" s="23"/>
      <c r="G1068" s="23"/>
      <c r="H1068" s="23">
        <v>1</v>
      </c>
    </row>
    <row r="1069" spans="1:8" x14ac:dyDescent="0.2">
      <c r="A1069" s="25" t="s">
        <v>9089</v>
      </c>
      <c r="B1069" s="23"/>
      <c r="C1069" s="23"/>
      <c r="D1069" s="23"/>
      <c r="E1069" s="23"/>
      <c r="F1069" s="23">
        <v>1</v>
      </c>
      <c r="G1069" s="23"/>
      <c r="H1069" s="23">
        <v>1</v>
      </c>
    </row>
    <row r="1070" spans="1:8" x14ac:dyDescent="0.2">
      <c r="A1070" s="25" t="s">
        <v>8971</v>
      </c>
      <c r="B1070" s="23"/>
      <c r="C1070" s="23"/>
      <c r="D1070" s="23"/>
      <c r="E1070" s="23"/>
      <c r="F1070" s="23">
        <v>1</v>
      </c>
      <c r="G1070" s="23"/>
      <c r="H1070" s="23">
        <v>1</v>
      </c>
    </row>
    <row r="1071" spans="1:8" x14ac:dyDescent="0.2">
      <c r="A1071" s="25" t="s">
        <v>9090</v>
      </c>
      <c r="B1071" s="23"/>
      <c r="C1071" s="23"/>
      <c r="D1071" s="23"/>
      <c r="E1071" s="23"/>
      <c r="F1071" s="23">
        <v>1</v>
      </c>
      <c r="G1071" s="23"/>
      <c r="H1071" s="23">
        <v>1</v>
      </c>
    </row>
    <row r="1072" spans="1:8" x14ac:dyDescent="0.2">
      <c r="A1072" s="25" t="s">
        <v>9159</v>
      </c>
      <c r="B1072" s="23"/>
      <c r="C1072" s="23"/>
      <c r="D1072" s="23"/>
      <c r="E1072" s="23"/>
      <c r="F1072" s="23">
        <v>1</v>
      </c>
      <c r="G1072" s="23"/>
      <c r="H1072" s="23">
        <v>1</v>
      </c>
    </row>
    <row r="1073" spans="1:8" x14ac:dyDescent="0.2">
      <c r="A1073" s="25" t="s">
        <v>9091</v>
      </c>
      <c r="B1073" s="23"/>
      <c r="C1073" s="23">
        <v>1</v>
      </c>
      <c r="D1073" s="23"/>
      <c r="E1073" s="23"/>
      <c r="F1073" s="23"/>
      <c r="G1073" s="23"/>
      <c r="H1073" s="23">
        <v>1</v>
      </c>
    </row>
    <row r="1074" spans="1:8" x14ac:dyDescent="0.2">
      <c r="A1074" s="25" t="s">
        <v>9161</v>
      </c>
      <c r="B1074" s="23"/>
      <c r="C1074" s="23"/>
      <c r="D1074" s="23"/>
      <c r="E1074" s="23"/>
      <c r="F1074" s="23">
        <v>1</v>
      </c>
      <c r="G1074" s="23"/>
      <c r="H1074" s="23">
        <v>1</v>
      </c>
    </row>
    <row r="1075" spans="1:8" x14ac:dyDescent="0.2">
      <c r="A1075" s="25" t="s">
        <v>9092</v>
      </c>
      <c r="B1075" s="23"/>
      <c r="C1075" s="23"/>
      <c r="D1075" s="23"/>
      <c r="E1075" s="23"/>
      <c r="F1075" s="23">
        <v>1</v>
      </c>
      <c r="G1075" s="23"/>
      <c r="H1075" s="23">
        <v>1</v>
      </c>
    </row>
    <row r="1076" spans="1:8" x14ac:dyDescent="0.2">
      <c r="A1076" s="25" t="s">
        <v>9163</v>
      </c>
      <c r="B1076" s="23"/>
      <c r="C1076" s="23"/>
      <c r="D1076" s="23"/>
      <c r="E1076" s="23"/>
      <c r="F1076" s="23">
        <v>1</v>
      </c>
      <c r="G1076" s="23"/>
      <c r="H1076" s="23">
        <v>1</v>
      </c>
    </row>
    <row r="1077" spans="1:8" x14ac:dyDescent="0.2">
      <c r="A1077" s="25" t="s">
        <v>9093</v>
      </c>
      <c r="B1077" s="23"/>
      <c r="C1077" s="23"/>
      <c r="D1077" s="23"/>
      <c r="E1077" s="23"/>
      <c r="F1077" s="23">
        <v>1</v>
      </c>
      <c r="G1077" s="23"/>
      <c r="H1077" s="23">
        <v>1</v>
      </c>
    </row>
    <row r="1078" spans="1:8" x14ac:dyDescent="0.2">
      <c r="A1078" s="25" t="s">
        <v>9165</v>
      </c>
      <c r="B1078" s="23"/>
      <c r="C1078" s="23"/>
      <c r="D1078" s="23"/>
      <c r="E1078" s="23"/>
      <c r="F1078" s="23">
        <v>1</v>
      </c>
      <c r="G1078" s="23"/>
      <c r="H1078" s="23">
        <v>1</v>
      </c>
    </row>
    <row r="1079" spans="1:8" x14ac:dyDescent="0.2">
      <c r="A1079" s="25" t="s">
        <v>9094</v>
      </c>
      <c r="B1079" s="23"/>
      <c r="C1079" s="23"/>
      <c r="D1079" s="23"/>
      <c r="E1079" s="23"/>
      <c r="F1079" s="23">
        <v>1</v>
      </c>
      <c r="G1079" s="23"/>
      <c r="H1079" s="23">
        <v>1</v>
      </c>
    </row>
    <row r="1080" spans="1:8" x14ac:dyDescent="0.2">
      <c r="A1080" s="25" t="s">
        <v>9167</v>
      </c>
      <c r="B1080" s="23"/>
      <c r="C1080" s="23"/>
      <c r="D1080" s="23"/>
      <c r="E1080" s="23"/>
      <c r="F1080" s="23">
        <v>1</v>
      </c>
      <c r="G1080" s="23"/>
      <c r="H1080" s="23">
        <v>1</v>
      </c>
    </row>
    <row r="1081" spans="1:8" x14ac:dyDescent="0.2">
      <c r="A1081" s="25" t="s">
        <v>9095</v>
      </c>
      <c r="B1081" s="23"/>
      <c r="C1081" s="23"/>
      <c r="D1081" s="23">
        <v>1</v>
      </c>
      <c r="E1081" s="23"/>
      <c r="F1081" s="23"/>
      <c r="G1081" s="23"/>
      <c r="H1081" s="23">
        <v>1</v>
      </c>
    </row>
    <row r="1082" spans="1:8" x14ac:dyDescent="0.2">
      <c r="A1082" s="25" t="s">
        <v>9169</v>
      </c>
      <c r="B1082" s="23"/>
      <c r="C1082" s="23"/>
      <c r="D1082" s="23"/>
      <c r="E1082" s="23"/>
      <c r="F1082" s="23">
        <v>1</v>
      </c>
      <c r="G1082" s="23"/>
      <c r="H1082" s="23">
        <v>1</v>
      </c>
    </row>
    <row r="1083" spans="1:8" x14ac:dyDescent="0.2">
      <c r="A1083" s="25" t="s">
        <v>9096</v>
      </c>
      <c r="B1083" s="23"/>
      <c r="C1083" s="23"/>
      <c r="D1083" s="23"/>
      <c r="E1083" s="23"/>
      <c r="F1083" s="23">
        <v>1</v>
      </c>
      <c r="G1083" s="23"/>
      <c r="H1083" s="23">
        <v>1</v>
      </c>
    </row>
    <row r="1084" spans="1:8" x14ac:dyDescent="0.2">
      <c r="A1084" s="25" t="s">
        <v>9171</v>
      </c>
      <c r="B1084" s="23"/>
      <c r="C1084" s="23"/>
      <c r="D1084" s="23"/>
      <c r="E1084" s="23"/>
      <c r="F1084" s="23">
        <v>1</v>
      </c>
      <c r="G1084" s="23"/>
      <c r="H1084" s="23">
        <v>1</v>
      </c>
    </row>
    <row r="1085" spans="1:8" x14ac:dyDescent="0.2">
      <c r="A1085" s="25" t="s">
        <v>9236</v>
      </c>
      <c r="B1085" s="23"/>
      <c r="C1085" s="23"/>
      <c r="D1085" s="23"/>
      <c r="E1085" s="23"/>
      <c r="F1085" s="23">
        <v>1</v>
      </c>
      <c r="G1085" s="23"/>
      <c r="H1085" s="23">
        <v>1</v>
      </c>
    </row>
    <row r="1086" spans="1:8" x14ac:dyDescent="0.2">
      <c r="A1086" s="25" t="s">
        <v>9173</v>
      </c>
      <c r="B1086" s="23"/>
      <c r="C1086" s="23"/>
      <c r="D1086" s="23"/>
      <c r="E1086" s="23"/>
      <c r="F1086" s="23">
        <v>1</v>
      </c>
      <c r="G1086" s="23"/>
      <c r="H1086" s="23">
        <v>1</v>
      </c>
    </row>
    <row r="1087" spans="1:8" x14ac:dyDescent="0.2">
      <c r="A1087" s="25" t="s">
        <v>9237</v>
      </c>
      <c r="B1087" s="23"/>
      <c r="C1087" s="23"/>
      <c r="D1087" s="23"/>
      <c r="E1087" s="23"/>
      <c r="F1087" s="23">
        <v>1</v>
      </c>
      <c r="G1087" s="23"/>
      <c r="H1087" s="23">
        <v>1</v>
      </c>
    </row>
    <row r="1088" spans="1:8" x14ac:dyDescent="0.2">
      <c r="A1088" s="25" t="s">
        <v>9175</v>
      </c>
      <c r="B1088" s="23"/>
      <c r="C1088" s="23"/>
      <c r="D1088" s="23"/>
      <c r="E1088" s="23"/>
      <c r="F1088" s="23">
        <v>1</v>
      </c>
      <c r="G1088" s="23"/>
      <c r="H1088" s="23">
        <v>1</v>
      </c>
    </row>
    <row r="1089" spans="1:8" x14ac:dyDescent="0.2">
      <c r="A1089" s="25" t="s">
        <v>8989</v>
      </c>
      <c r="B1089" s="23">
        <v>1</v>
      </c>
      <c r="C1089" s="23"/>
      <c r="D1089" s="23"/>
      <c r="E1089" s="23"/>
      <c r="F1089" s="23"/>
      <c r="G1089" s="23"/>
      <c r="H1089" s="23">
        <v>1</v>
      </c>
    </row>
    <row r="1090" spans="1:8" x14ac:dyDescent="0.2">
      <c r="A1090" s="25" t="s">
        <v>9177</v>
      </c>
      <c r="B1090" s="23"/>
      <c r="C1090" s="23"/>
      <c r="D1090" s="23"/>
      <c r="E1090" s="23"/>
      <c r="F1090" s="23">
        <v>1</v>
      </c>
      <c r="G1090" s="23"/>
      <c r="H1090" s="23">
        <v>1</v>
      </c>
    </row>
    <row r="1091" spans="1:8" x14ac:dyDescent="0.2">
      <c r="A1091" s="25" t="s">
        <v>9241</v>
      </c>
      <c r="B1091" s="23"/>
      <c r="C1091" s="23"/>
      <c r="D1091" s="23"/>
      <c r="E1091" s="23"/>
      <c r="F1091" s="23">
        <v>1</v>
      </c>
      <c r="G1091" s="23"/>
      <c r="H1091" s="23">
        <v>1</v>
      </c>
    </row>
    <row r="1092" spans="1:8" x14ac:dyDescent="0.2">
      <c r="A1092" s="25" t="s">
        <v>9179</v>
      </c>
      <c r="B1092" s="23">
        <v>1</v>
      </c>
      <c r="C1092" s="23"/>
      <c r="D1092" s="23"/>
      <c r="E1092" s="23"/>
      <c r="F1092" s="23"/>
      <c r="G1092" s="23"/>
      <c r="H1092" s="23">
        <v>1</v>
      </c>
    </row>
    <row r="1093" spans="1:8" x14ac:dyDescent="0.2">
      <c r="A1093" s="25" t="s">
        <v>9243</v>
      </c>
      <c r="B1093" s="23"/>
      <c r="C1093" s="23"/>
      <c r="D1093" s="23"/>
      <c r="E1093" s="23"/>
      <c r="F1093" s="23">
        <v>1</v>
      </c>
      <c r="G1093" s="23"/>
      <c r="H1093" s="23">
        <v>1</v>
      </c>
    </row>
    <row r="1094" spans="1:8" x14ac:dyDescent="0.2">
      <c r="A1094" s="25" t="s">
        <v>9008</v>
      </c>
      <c r="B1094" s="23"/>
      <c r="C1094" s="23"/>
      <c r="D1094" s="23">
        <v>1</v>
      </c>
      <c r="E1094" s="23"/>
      <c r="F1094" s="23"/>
      <c r="G1094" s="23"/>
      <c r="H1094" s="23">
        <v>1</v>
      </c>
    </row>
    <row r="1095" spans="1:8" x14ac:dyDescent="0.2">
      <c r="A1095" s="25" t="s">
        <v>9245</v>
      </c>
      <c r="B1095" s="23"/>
      <c r="C1095" s="23"/>
      <c r="D1095" s="23"/>
      <c r="E1095" s="23"/>
      <c r="F1095" s="23">
        <v>1</v>
      </c>
      <c r="G1095" s="23"/>
      <c r="H1095" s="23">
        <v>1</v>
      </c>
    </row>
    <row r="1096" spans="1:8" x14ac:dyDescent="0.2">
      <c r="A1096" s="25" t="s">
        <v>9009</v>
      </c>
      <c r="B1096" s="23"/>
      <c r="C1096" s="23"/>
      <c r="D1096" s="23">
        <v>1</v>
      </c>
      <c r="E1096" s="23"/>
      <c r="F1096" s="23"/>
      <c r="G1096" s="23"/>
      <c r="H1096" s="23">
        <v>1</v>
      </c>
    </row>
    <row r="1097" spans="1:8" x14ac:dyDescent="0.2">
      <c r="A1097" s="25" t="s">
        <v>8960</v>
      </c>
      <c r="B1097" s="23"/>
      <c r="C1097" s="23"/>
      <c r="D1097" s="23"/>
      <c r="E1097" s="23"/>
      <c r="F1097" s="23">
        <v>1</v>
      </c>
      <c r="G1097" s="23"/>
      <c r="H1097" s="23">
        <v>1</v>
      </c>
    </row>
    <row r="1098" spans="1:8" x14ac:dyDescent="0.2">
      <c r="A1098" s="25" t="s">
        <v>9010</v>
      </c>
      <c r="B1098" s="23"/>
      <c r="C1098" s="23"/>
      <c r="D1098" s="23">
        <v>1</v>
      </c>
      <c r="E1098" s="23"/>
      <c r="F1098" s="23"/>
      <c r="G1098" s="23"/>
      <c r="H1098" s="23">
        <v>1</v>
      </c>
    </row>
    <row r="1099" spans="1:8" x14ac:dyDescent="0.2">
      <c r="A1099" s="25" t="s">
        <v>9104</v>
      </c>
      <c r="B1099" s="23"/>
      <c r="C1099" s="23"/>
      <c r="D1099" s="23"/>
      <c r="E1099" s="23"/>
      <c r="F1099" s="23">
        <v>1</v>
      </c>
      <c r="G1099" s="23"/>
      <c r="H1099" s="23">
        <v>1</v>
      </c>
    </row>
    <row r="1100" spans="1:8" x14ac:dyDescent="0.2">
      <c r="A1100" s="25" t="s">
        <v>9187</v>
      </c>
      <c r="B1100" s="23"/>
      <c r="C1100" s="23"/>
      <c r="D1100" s="23"/>
      <c r="E1100" s="23"/>
      <c r="F1100" s="23">
        <v>1</v>
      </c>
      <c r="G1100" s="23"/>
      <c r="H1100" s="23">
        <v>1</v>
      </c>
    </row>
    <row r="1101" spans="1:8" x14ac:dyDescent="0.2">
      <c r="A1101" s="25" t="s">
        <v>9105</v>
      </c>
      <c r="B1101" s="23"/>
      <c r="C1101" s="23"/>
      <c r="D1101" s="23"/>
      <c r="E1101" s="23"/>
      <c r="F1101" s="23">
        <v>1</v>
      </c>
      <c r="G1101" s="23"/>
      <c r="H1101" s="23">
        <v>1</v>
      </c>
    </row>
    <row r="1102" spans="1:8" x14ac:dyDescent="0.2">
      <c r="A1102" s="25" t="s">
        <v>9011</v>
      </c>
      <c r="B1102" s="23"/>
      <c r="C1102" s="23"/>
      <c r="D1102" s="23">
        <v>1</v>
      </c>
      <c r="E1102" s="23"/>
      <c r="F1102" s="23"/>
      <c r="G1102" s="23"/>
      <c r="H1102" s="23">
        <v>1</v>
      </c>
    </row>
    <row r="1103" spans="1:8" x14ac:dyDescent="0.2">
      <c r="A1103" s="25" t="s">
        <v>8990</v>
      </c>
      <c r="B1103" s="23"/>
      <c r="C1103" s="23"/>
      <c r="D1103" s="23"/>
      <c r="E1103" s="23"/>
      <c r="F1103" s="23">
        <v>1</v>
      </c>
      <c r="G1103" s="23"/>
      <c r="H1103" s="23">
        <v>1</v>
      </c>
    </row>
    <row r="1104" spans="1:8" x14ac:dyDescent="0.2">
      <c r="A1104" s="25" t="s">
        <v>9012</v>
      </c>
      <c r="B1104" s="23"/>
      <c r="C1104" s="23">
        <v>1</v>
      </c>
      <c r="D1104" s="23"/>
      <c r="E1104" s="23"/>
      <c r="F1104" s="23"/>
      <c r="G1104" s="23"/>
      <c r="H1104" s="23">
        <v>1</v>
      </c>
    </row>
    <row r="1105" spans="1:8" x14ac:dyDescent="0.2">
      <c r="A1105" s="25" t="s">
        <v>9107</v>
      </c>
      <c r="B1105" s="23"/>
      <c r="C1105" s="23">
        <v>1</v>
      </c>
      <c r="D1105" s="23"/>
      <c r="E1105" s="23"/>
      <c r="F1105" s="23"/>
      <c r="G1105" s="23"/>
      <c r="H1105" s="23">
        <v>1</v>
      </c>
    </row>
    <row r="1106" spans="1:8" x14ac:dyDescent="0.2">
      <c r="A1106" s="25" t="s">
        <v>9193</v>
      </c>
      <c r="B1106" s="23"/>
      <c r="C1106" s="23"/>
      <c r="D1106" s="23"/>
      <c r="E1106" s="23"/>
      <c r="F1106" s="23">
        <v>1</v>
      </c>
      <c r="G1106" s="23"/>
      <c r="H1106" s="23">
        <v>1</v>
      </c>
    </row>
    <row r="1107" spans="1:8" x14ac:dyDescent="0.2">
      <c r="A1107" s="25" t="s">
        <v>9108</v>
      </c>
      <c r="B1107" s="23"/>
      <c r="C1107" s="23"/>
      <c r="D1107" s="23">
        <v>1</v>
      </c>
      <c r="E1107" s="23"/>
      <c r="F1107" s="23"/>
      <c r="G1107" s="23"/>
      <c r="H1107" s="23">
        <v>1</v>
      </c>
    </row>
    <row r="1108" spans="1:8" x14ac:dyDescent="0.2">
      <c r="A1108" s="25" t="s">
        <v>9014</v>
      </c>
      <c r="B1108" s="23"/>
      <c r="C1108" s="23">
        <v>1</v>
      </c>
      <c r="D1108" s="23"/>
      <c r="E1108" s="23"/>
      <c r="F1108" s="23"/>
      <c r="G1108" s="23"/>
      <c r="H1108" s="23">
        <v>1</v>
      </c>
    </row>
    <row r="1109" spans="1:8" x14ac:dyDescent="0.2">
      <c r="A1109" s="25" t="s">
        <v>8991</v>
      </c>
      <c r="B1109" s="23"/>
      <c r="C1109" s="23"/>
      <c r="D1109" s="23"/>
      <c r="E1109" s="23"/>
      <c r="F1109" s="23">
        <v>1</v>
      </c>
      <c r="G1109" s="23"/>
      <c r="H1109" s="23">
        <v>1</v>
      </c>
    </row>
    <row r="1110" spans="1:8" x14ac:dyDescent="0.2">
      <c r="A1110" s="25" t="s">
        <v>9197</v>
      </c>
      <c r="B1110" s="23"/>
      <c r="C1110" s="23"/>
      <c r="D1110" s="23"/>
      <c r="E1110" s="23"/>
      <c r="F1110" s="23">
        <v>1</v>
      </c>
      <c r="G1110" s="23"/>
      <c r="H1110" s="23">
        <v>1</v>
      </c>
    </row>
    <row r="1111" spans="1:8" x14ac:dyDescent="0.2">
      <c r="A1111" s="25" t="s">
        <v>9110</v>
      </c>
      <c r="B1111" s="23"/>
      <c r="C1111" s="23"/>
      <c r="D1111" s="23"/>
      <c r="E1111" s="23"/>
      <c r="F1111" s="23">
        <v>1</v>
      </c>
      <c r="G1111" s="23"/>
      <c r="H1111" s="23">
        <v>1</v>
      </c>
    </row>
    <row r="1112" spans="1:8" x14ac:dyDescent="0.2">
      <c r="A1112" s="25" t="s">
        <v>9199</v>
      </c>
      <c r="B1112" s="23"/>
      <c r="C1112" s="23"/>
      <c r="D1112" s="23"/>
      <c r="E1112" s="23"/>
      <c r="F1112" s="23">
        <v>1</v>
      </c>
      <c r="G1112" s="23"/>
      <c r="H1112" s="23">
        <v>1</v>
      </c>
    </row>
    <row r="1113" spans="1:8" x14ac:dyDescent="0.2">
      <c r="A1113" s="25" t="s">
        <v>9111</v>
      </c>
      <c r="B1113" s="23"/>
      <c r="C1113" s="23"/>
      <c r="D1113" s="23"/>
      <c r="E1113" s="23"/>
      <c r="F1113" s="23">
        <v>1</v>
      </c>
      <c r="G1113" s="23"/>
      <c r="H1113" s="23">
        <v>1</v>
      </c>
    </row>
    <row r="1114" spans="1:8" x14ac:dyDescent="0.2">
      <c r="A1114" s="25" t="s">
        <v>9201</v>
      </c>
      <c r="B1114" s="23"/>
      <c r="C1114" s="23"/>
      <c r="D1114" s="23"/>
      <c r="E1114" s="23"/>
      <c r="F1114" s="23">
        <v>1</v>
      </c>
      <c r="G1114" s="23"/>
      <c r="H1114" s="23">
        <v>1</v>
      </c>
    </row>
    <row r="1115" spans="1:8" x14ac:dyDescent="0.2">
      <c r="A1115" s="25" t="s">
        <v>9112</v>
      </c>
      <c r="B1115" s="23"/>
      <c r="C1115" s="23"/>
      <c r="D1115" s="23"/>
      <c r="E1115" s="23"/>
      <c r="F1115" s="23">
        <v>1</v>
      </c>
      <c r="G1115" s="23"/>
      <c r="H1115" s="23">
        <v>1</v>
      </c>
    </row>
    <row r="1116" spans="1:8" x14ac:dyDescent="0.2">
      <c r="A1116" s="25" t="s">
        <v>9203</v>
      </c>
      <c r="B1116" s="23"/>
      <c r="C1116" s="23"/>
      <c r="D1116" s="23"/>
      <c r="E1116" s="23"/>
      <c r="F1116" s="23">
        <v>1</v>
      </c>
      <c r="G1116" s="23"/>
      <c r="H1116" s="23">
        <v>1</v>
      </c>
    </row>
    <row r="1117" spans="1:8" x14ac:dyDescent="0.2">
      <c r="A1117" s="25" t="s">
        <v>8992</v>
      </c>
      <c r="B1117" s="23"/>
      <c r="C1117" s="23"/>
      <c r="D1117" s="23"/>
      <c r="E1117" s="23"/>
      <c r="F1117" s="23">
        <v>1</v>
      </c>
      <c r="G1117" s="23"/>
      <c r="H1117" s="23">
        <v>1</v>
      </c>
    </row>
    <row r="1118" spans="1:8" x14ac:dyDescent="0.2">
      <c r="A1118" s="25" t="s">
        <v>8972</v>
      </c>
      <c r="B1118" s="23"/>
      <c r="C1118" s="23"/>
      <c r="D1118" s="23">
        <v>1</v>
      </c>
      <c r="E1118" s="23"/>
      <c r="F1118" s="23"/>
      <c r="G1118" s="23"/>
      <c r="H1118" s="23">
        <v>1</v>
      </c>
    </row>
    <row r="1119" spans="1:8" x14ac:dyDescent="0.2">
      <c r="A1119" s="25" t="s">
        <v>9114</v>
      </c>
      <c r="B1119" s="23"/>
      <c r="C1119" s="23"/>
      <c r="D1119" s="23"/>
      <c r="E1119" s="23"/>
      <c r="F1119" s="23">
        <v>1</v>
      </c>
      <c r="G1119" s="23"/>
      <c r="H1119" s="23">
        <v>1</v>
      </c>
    </row>
    <row r="1120" spans="1:8" x14ac:dyDescent="0.2">
      <c r="A1120" s="25" t="s">
        <v>9207</v>
      </c>
      <c r="B1120" s="23"/>
      <c r="C1120" s="23"/>
      <c r="D1120" s="23"/>
      <c r="E1120" s="23"/>
      <c r="F1120" s="23">
        <v>1</v>
      </c>
      <c r="G1120" s="23"/>
      <c r="H1120" s="23">
        <v>1</v>
      </c>
    </row>
    <row r="1121" spans="1:8" x14ac:dyDescent="0.2">
      <c r="A1121" s="25" t="s">
        <v>9115</v>
      </c>
      <c r="B1121" s="23"/>
      <c r="C1121" s="23"/>
      <c r="D1121" s="23"/>
      <c r="E1121" s="23"/>
      <c r="F1121" s="23">
        <v>1</v>
      </c>
      <c r="G1121" s="23"/>
      <c r="H1121" s="23">
        <v>1</v>
      </c>
    </row>
    <row r="1122" spans="1:8" x14ac:dyDescent="0.2">
      <c r="A1122" s="25" t="s">
        <v>9209</v>
      </c>
      <c r="B1122" s="23"/>
      <c r="C1122" s="23"/>
      <c r="D1122" s="23">
        <v>1</v>
      </c>
      <c r="E1122" s="23"/>
      <c r="F1122" s="23"/>
      <c r="G1122" s="23"/>
      <c r="H1122" s="23">
        <v>1</v>
      </c>
    </row>
    <row r="1123" spans="1:8" x14ac:dyDescent="0.2">
      <c r="A1123" s="25" t="s">
        <v>9116</v>
      </c>
      <c r="B1123" s="23"/>
      <c r="C1123" s="23"/>
      <c r="D1123" s="23"/>
      <c r="E1123" s="23"/>
      <c r="F1123" s="23">
        <v>1</v>
      </c>
      <c r="G1123" s="23"/>
      <c r="H1123" s="23">
        <v>1</v>
      </c>
    </row>
    <row r="1124" spans="1:8" x14ac:dyDescent="0.2">
      <c r="A1124" s="25" t="s">
        <v>9211</v>
      </c>
      <c r="B1124" s="23"/>
      <c r="C1124" s="23"/>
      <c r="D1124" s="23">
        <v>1</v>
      </c>
      <c r="E1124" s="23"/>
      <c r="F1124" s="23"/>
      <c r="G1124" s="23"/>
      <c r="H1124" s="23">
        <v>1</v>
      </c>
    </row>
    <row r="1125" spans="1:8" x14ac:dyDescent="0.2">
      <c r="A1125" s="25" t="s">
        <v>9117</v>
      </c>
      <c r="B1125" s="23"/>
      <c r="C1125" s="23"/>
      <c r="D1125" s="23"/>
      <c r="E1125" s="23"/>
      <c r="F1125" s="23">
        <v>1</v>
      </c>
      <c r="G1125" s="23"/>
      <c r="H1125" s="23">
        <v>1</v>
      </c>
    </row>
    <row r="1126" spans="1:8" x14ac:dyDescent="0.2">
      <c r="A1126" s="25" t="s">
        <v>9017</v>
      </c>
      <c r="B1126" s="23"/>
      <c r="C1126" s="23"/>
      <c r="D1126" s="23">
        <v>1</v>
      </c>
      <c r="E1126" s="23"/>
      <c r="F1126" s="23"/>
      <c r="G1126" s="23"/>
      <c r="H1126" s="23">
        <v>1</v>
      </c>
    </row>
    <row r="1127" spans="1:8" x14ac:dyDescent="0.2">
      <c r="A1127" s="25" t="s">
        <v>9118</v>
      </c>
      <c r="B1127" s="23"/>
      <c r="C1127" s="23"/>
      <c r="D1127" s="23"/>
      <c r="E1127" s="23"/>
      <c r="F1127" s="23">
        <v>1</v>
      </c>
      <c r="G1127" s="23"/>
      <c r="H1127" s="23">
        <v>1</v>
      </c>
    </row>
    <row r="1128" spans="1:8" x14ac:dyDescent="0.2">
      <c r="A1128" s="25" t="s">
        <v>9019</v>
      </c>
      <c r="B1128" s="23"/>
      <c r="C1128" s="23"/>
      <c r="D1128" s="23">
        <v>1</v>
      </c>
      <c r="E1128" s="23"/>
      <c r="F1128" s="23"/>
      <c r="G1128" s="23"/>
      <c r="H1128" s="23">
        <v>1</v>
      </c>
    </row>
    <row r="1129" spans="1:8" x14ac:dyDescent="0.2">
      <c r="A1129" s="25" t="s">
        <v>9119</v>
      </c>
      <c r="B1129" s="23"/>
      <c r="C1129" s="23"/>
      <c r="D1129" s="23"/>
      <c r="E1129" s="23"/>
      <c r="F1129" s="23">
        <v>1</v>
      </c>
      <c r="G1129" s="23"/>
      <c r="H1129" s="23">
        <v>1</v>
      </c>
    </row>
    <row r="1130" spans="1:8" x14ac:dyDescent="0.2">
      <c r="A1130" s="25" t="s">
        <v>9217</v>
      </c>
      <c r="B1130" s="23"/>
      <c r="C1130" s="23"/>
      <c r="D1130" s="23">
        <v>1</v>
      </c>
      <c r="E1130" s="23"/>
      <c r="F1130" s="23"/>
      <c r="G1130" s="23"/>
      <c r="H1130" s="23">
        <v>1</v>
      </c>
    </row>
    <row r="1131" spans="1:8" x14ac:dyDescent="0.2">
      <c r="A1131" s="25" t="s">
        <v>9120</v>
      </c>
      <c r="B1131" s="23"/>
      <c r="C1131" s="23"/>
      <c r="D1131" s="23"/>
      <c r="E1131" s="23"/>
      <c r="F1131" s="23">
        <v>1</v>
      </c>
      <c r="G1131" s="23"/>
      <c r="H1131" s="23">
        <v>1</v>
      </c>
    </row>
    <row r="1132" spans="1:8" x14ac:dyDescent="0.2">
      <c r="A1132" s="25" t="s">
        <v>9020</v>
      </c>
      <c r="B1132" s="23"/>
      <c r="C1132" s="23"/>
      <c r="D1132" s="23">
        <v>1</v>
      </c>
      <c r="E1132" s="23"/>
      <c r="F1132" s="23"/>
      <c r="G1132" s="23"/>
      <c r="H1132" s="23">
        <v>1</v>
      </c>
    </row>
    <row r="1133" spans="1:8" x14ac:dyDescent="0.2">
      <c r="A1133" s="25" t="s">
        <v>8993</v>
      </c>
      <c r="B1133" s="23"/>
      <c r="C1133" s="23"/>
      <c r="D1133" s="23"/>
      <c r="E1133" s="23"/>
      <c r="F1133" s="23">
        <v>1</v>
      </c>
      <c r="G1133" s="23"/>
      <c r="H1133" s="23">
        <v>1</v>
      </c>
    </row>
    <row r="1134" spans="1:8" x14ac:dyDescent="0.2">
      <c r="A1134" s="25" t="s">
        <v>9021</v>
      </c>
      <c r="B1134" s="23"/>
      <c r="C1134" s="23"/>
      <c r="D1134" s="23">
        <v>1</v>
      </c>
      <c r="E1134" s="23"/>
      <c r="F1134" s="23"/>
      <c r="G1134" s="23"/>
      <c r="H1134" s="23">
        <v>1</v>
      </c>
    </row>
    <row r="1135" spans="1:8" x14ac:dyDescent="0.2">
      <c r="A1135" s="25" t="s">
        <v>8961</v>
      </c>
      <c r="B1135" s="23"/>
      <c r="C1135" s="23"/>
      <c r="D1135" s="23"/>
      <c r="E1135" s="23"/>
      <c r="F1135" s="23">
        <v>1</v>
      </c>
      <c r="G1135" s="23"/>
      <c r="H1135" s="23">
        <v>1</v>
      </c>
    </row>
    <row r="1136" spans="1:8" x14ac:dyDescent="0.2">
      <c r="A1136" s="25" t="s">
        <v>9223</v>
      </c>
      <c r="B1136" s="23"/>
      <c r="C1136" s="23"/>
      <c r="D1136" s="23">
        <v>1</v>
      </c>
      <c r="E1136" s="23"/>
      <c r="F1136" s="23"/>
      <c r="G1136" s="23"/>
      <c r="H1136" s="23">
        <v>1</v>
      </c>
    </row>
    <row r="1137" spans="1:8" x14ac:dyDescent="0.2">
      <c r="A1137" s="25" t="s">
        <v>9123</v>
      </c>
      <c r="B1137" s="23"/>
      <c r="C1137" s="23"/>
      <c r="D1137" s="23"/>
      <c r="E1137" s="23"/>
      <c r="F1137" s="23">
        <v>1</v>
      </c>
      <c r="G1137" s="23"/>
      <c r="H1137" s="23">
        <v>1</v>
      </c>
    </row>
    <row r="1138" spans="1:8" x14ac:dyDescent="0.2">
      <c r="A1138" s="25" t="s">
        <v>9225</v>
      </c>
      <c r="B1138" s="23"/>
      <c r="C1138" s="23"/>
      <c r="D1138" s="23">
        <v>1</v>
      </c>
      <c r="E1138" s="23"/>
      <c r="F1138" s="23"/>
      <c r="G1138" s="23"/>
      <c r="H1138" s="23">
        <v>1</v>
      </c>
    </row>
    <row r="1139" spans="1:8" x14ac:dyDescent="0.2">
      <c r="A1139" s="25" t="s">
        <v>9124</v>
      </c>
      <c r="B1139" s="23"/>
      <c r="C1139" s="23"/>
      <c r="D1139" s="23"/>
      <c r="E1139" s="23"/>
      <c r="F1139" s="23">
        <v>1</v>
      </c>
      <c r="G1139" s="23"/>
      <c r="H1139" s="23">
        <v>1</v>
      </c>
    </row>
    <row r="1140" spans="1:8" x14ac:dyDescent="0.2">
      <c r="A1140" s="25" t="s">
        <v>9227</v>
      </c>
      <c r="B1140" s="23"/>
      <c r="C1140" s="23"/>
      <c r="D1140" s="23"/>
      <c r="E1140" s="23"/>
      <c r="F1140" s="23">
        <v>1</v>
      </c>
      <c r="G1140" s="23"/>
      <c r="H1140" s="23">
        <v>1</v>
      </c>
    </row>
    <row r="1141" spans="1:8" x14ac:dyDescent="0.2">
      <c r="A1141" s="25" t="s">
        <v>8995</v>
      </c>
      <c r="B1141" s="23"/>
      <c r="C1141" s="23"/>
      <c r="D1141" s="23"/>
      <c r="E1141" s="23"/>
      <c r="F1141" s="23">
        <v>1</v>
      </c>
      <c r="G1141" s="23"/>
      <c r="H1141" s="23">
        <v>1</v>
      </c>
    </row>
    <row r="1142" spans="1:8" x14ac:dyDescent="0.2">
      <c r="A1142" s="25" t="s">
        <v>9229</v>
      </c>
      <c r="B1142" s="23"/>
      <c r="C1142" s="23"/>
      <c r="D1142" s="23"/>
      <c r="E1142" s="23"/>
      <c r="F1142" s="23">
        <v>1</v>
      </c>
      <c r="G1142" s="23"/>
      <c r="H1142" s="23">
        <v>1</v>
      </c>
    </row>
    <row r="1143" spans="1:8" x14ac:dyDescent="0.2">
      <c r="A1143" s="25" t="s">
        <v>8996</v>
      </c>
      <c r="B1143" s="23"/>
      <c r="C1143" s="23"/>
      <c r="D1143" s="23"/>
      <c r="E1143" s="23"/>
      <c r="F1143" s="23">
        <v>1</v>
      </c>
      <c r="G1143" s="23"/>
      <c r="H1143" s="23">
        <v>1</v>
      </c>
    </row>
    <row r="1144" spans="1:8" x14ac:dyDescent="0.2">
      <c r="A1144" s="25" t="s">
        <v>9231</v>
      </c>
      <c r="B1144" s="23"/>
      <c r="C1144" s="23"/>
      <c r="D1144" s="23"/>
      <c r="E1144" s="23"/>
      <c r="F1144" s="23">
        <v>1</v>
      </c>
      <c r="G1144" s="23"/>
      <c r="H1144" s="23">
        <v>1</v>
      </c>
    </row>
    <row r="1145" spans="1:8" x14ac:dyDescent="0.2">
      <c r="A1145" s="25" t="s">
        <v>9127</v>
      </c>
      <c r="B1145" s="23"/>
      <c r="C1145" s="23"/>
      <c r="D1145" s="23">
        <v>1</v>
      </c>
      <c r="E1145" s="23"/>
      <c r="F1145" s="23"/>
      <c r="G1145" s="23"/>
      <c r="H1145" s="23">
        <v>1</v>
      </c>
    </row>
    <row r="1146" spans="1:8" x14ac:dyDescent="0.2">
      <c r="A1146" s="25" t="s">
        <v>9023</v>
      </c>
      <c r="B1146" s="23"/>
      <c r="C1146" s="23"/>
      <c r="D1146" s="23">
        <v>1</v>
      </c>
      <c r="E1146" s="23"/>
      <c r="F1146" s="23"/>
      <c r="G1146" s="23"/>
      <c r="H1146" s="23">
        <v>1</v>
      </c>
    </row>
    <row r="1147" spans="1:8" x14ac:dyDescent="0.2">
      <c r="A1147" s="25" t="s">
        <v>9128</v>
      </c>
      <c r="B1147" s="23"/>
      <c r="C1147" s="23">
        <v>1</v>
      </c>
      <c r="D1147" s="23"/>
      <c r="E1147" s="23"/>
      <c r="F1147" s="23"/>
      <c r="G1147" s="23"/>
      <c r="H1147" s="23">
        <v>1</v>
      </c>
    </row>
    <row r="1148" spans="1:8" x14ac:dyDescent="0.2">
      <c r="A1148" s="25" t="s">
        <v>8973</v>
      </c>
      <c r="B1148" s="23"/>
      <c r="C1148" s="23"/>
      <c r="D1148" s="23"/>
      <c r="E1148" s="23"/>
      <c r="F1148" s="23">
        <v>1</v>
      </c>
      <c r="G1148" s="23"/>
      <c r="H1148" s="23">
        <v>1</v>
      </c>
    </row>
    <row r="1149" spans="1:8" x14ac:dyDescent="0.2">
      <c r="A1149" s="25" t="s">
        <v>9129</v>
      </c>
      <c r="B1149" s="23"/>
      <c r="C1149" s="23">
        <v>1</v>
      </c>
      <c r="D1149" s="23"/>
      <c r="E1149" s="23"/>
      <c r="F1149" s="23"/>
      <c r="G1149" s="23"/>
      <c r="H1149" s="23">
        <v>1</v>
      </c>
    </row>
    <row r="1150" spans="1:8" x14ac:dyDescent="0.2">
      <c r="A1150" s="25" t="s">
        <v>9130</v>
      </c>
      <c r="B1150" s="23"/>
      <c r="C1150" s="23"/>
      <c r="D1150" s="23">
        <v>1</v>
      </c>
      <c r="E1150" s="23"/>
      <c r="F1150" s="23"/>
      <c r="G1150" s="23"/>
      <c r="H1150" s="23">
        <v>1</v>
      </c>
    </row>
    <row r="1151" spans="1:8" x14ac:dyDescent="0.2">
      <c r="A1151" s="25" t="s">
        <v>9238</v>
      </c>
      <c r="B1151" s="23"/>
      <c r="C1151" s="23"/>
      <c r="D1151" s="23"/>
      <c r="E1151" s="23"/>
      <c r="F1151" s="23">
        <v>1</v>
      </c>
      <c r="G1151" s="23"/>
      <c r="H1151" s="23">
        <v>1</v>
      </c>
    </row>
    <row r="1152" spans="1:8" x14ac:dyDescent="0.2">
      <c r="A1152" s="25" t="s">
        <v>9098</v>
      </c>
      <c r="B1152" s="23"/>
      <c r="C1152" s="23"/>
      <c r="D1152" s="23"/>
      <c r="E1152" s="23"/>
      <c r="F1152" s="23">
        <v>1</v>
      </c>
      <c r="G1152" s="23"/>
      <c r="H1152" s="23">
        <v>1</v>
      </c>
    </row>
    <row r="1153" spans="1:8" x14ac:dyDescent="0.2">
      <c r="A1153" s="25" t="s">
        <v>9240</v>
      </c>
      <c r="B1153" s="23"/>
      <c r="C1153" s="23"/>
      <c r="D1153" s="23"/>
      <c r="E1153" s="23"/>
      <c r="F1153" s="23">
        <v>1</v>
      </c>
      <c r="G1153" s="23"/>
      <c r="H1153" s="23">
        <v>1</v>
      </c>
    </row>
    <row r="1154" spans="1:8" x14ac:dyDescent="0.2">
      <c r="A1154" s="25" t="s">
        <v>9099</v>
      </c>
      <c r="B1154" s="23"/>
      <c r="C1154" s="23"/>
      <c r="D1154" s="23"/>
      <c r="E1154" s="23"/>
      <c r="F1154" s="23">
        <v>1</v>
      </c>
      <c r="G1154" s="23"/>
      <c r="H1154" s="23">
        <v>1</v>
      </c>
    </row>
    <row r="1155" spans="1:8" x14ac:dyDescent="0.2">
      <c r="A1155" s="25" t="s">
        <v>9242</v>
      </c>
      <c r="B1155" s="23"/>
      <c r="C1155" s="23"/>
      <c r="D1155" s="23"/>
      <c r="E1155" s="23"/>
      <c r="F1155" s="23">
        <v>1</v>
      </c>
      <c r="G1155" s="23"/>
      <c r="H1155" s="23">
        <v>1</v>
      </c>
    </row>
    <row r="1156" spans="1:8" x14ac:dyDescent="0.2">
      <c r="A1156" s="25" t="s">
        <v>9100</v>
      </c>
      <c r="B1156" s="23"/>
      <c r="C1156" s="23"/>
      <c r="D1156" s="23"/>
      <c r="E1156" s="23"/>
      <c r="F1156" s="23">
        <v>1</v>
      </c>
      <c r="G1156" s="23"/>
      <c r="H1156" s="23">
        <v>1</v>
      </c>
    </row>
    <row r="1157" spans="1:8" x14ac:dyDescent="0.2">
      <c r="A1157" s="25" t="s">
        <v>9244</v>
      </c>
      <c r="B1157" s="23"/>
      <c r="C1157" s="23"/>
      <c r="D1157" s="23"/>
      <c r="E1157" s="23"/>
      <c r="F1157" s="23">
        <v>1</v>
      </c>
      <c r="G1157" s="23"/>
      <c r="H1157" s="23">
        <v>1</v>
      </c>
    </row>
    <row r="1158" spans="1:8" x14ac:dyDescent="0.2">
      <c r="A1158" s="25" t="s">
        <v>9101</v>
      </c>
      <c r="B1158" s="23"/>
      <c r="C1158" s="23"/>
      <c r="D1158" s="23"/>
      <c r="E1158" s="23"/>
      <c r="F1158" s="23">
        <v>1</v>
      </c>
      <c r="G1158" s="23"/>
      <c r="H1158" s="23">
        <v>1</v>
      </c>
    </row>
    <row r="1159" spans="1:8" x14ac:dyDescent="0.2">
      <c r="A1159" s="25" t="s">
        <v>9246</v>
      </c>
      <c r="B1159" s="23"/>
      <c r="C1159" s="23"/>
      <c r="D1159" s="23"/>
      <c r="E1159" s="23"/>
      <c r="F1159" s="23">
        <v>1</v>
      </c>
      <c r="G1159" s="23"/>
      <c r="H1159" s="23">
        <v>1</v>
      </c>
    </row>
    <row r="1160" spans="1:8" x14ac:dyDescent="0.2">
      <c r="A1160" s="25" t="s">
        <v>9247</v>
      </c>
      <c r="B1160" s="23"/>
      <c r="C1160" s="23"/>
      <c r="D1160" s="23"/>
      <c r="E1160" s="23"/>
      <c r="F1160" s="23">
        <v>1</v>
      </c>
      <c r="G1160" s="23"/>
      <c r="H1160" s="23">
        <v>1</v>
      </c>
    </row>
    <row r="1161" spans="1:8" x14ac:dyDescent="0.2">
      <c r="A1161" s="25" t="s">
        <v>9103</v>
      </c>
      <c r="B1161" s="23"/>
      <c r="C1161" s="23"/>
      <c r="D1161" s="23"/>
      <c r="E1161" s="23"/>
      <c r="F1161" s="23">
        <v>1</v>
      </c>
      <c r="G1161" s="23"/>
      <c r="H1161" s="23">
        <v>1</v>
      </c>
    </row>
    <row r="1162" spans="1:8" x14ac:dyDescent="0.2">
      <c r="A1162" s="25" t="s">
        <v>9102</v>
      </c>
      <c r="B1162" s="23"/>
      <c r="C1162" s="23"/>
      <c r="D1162" s="23"/>
      <c r="E1162" s="23"/>
      <c r="F1162" s="23">
        <v>1</v>
      </c>
      <c r="G1162" s="23"/>
      <c r="H1162" s="23">
        <v>1</v>
      </c>
    </row>
    <row r="1163" spans="1:8" x14ac:dyDescent="0.2">
      <c r="A1163" s="25" t="s">
        <v>8945</v>
      </c>
      <c r="B1163" s="23"/>
      <c r="C1163" s="23"/>
      <c r="D1163" s="23"/>
      <c r="E1163" s="23"/>
      <c r="F1163" s="23"/>
      <c r="G1163" s="23"/>
      <c r="H1163" s="23"/>
    </row>
    <row r="1164" spans="1:8" x14ac:dyDescent="0.2">
      <c r="A1164" s="25" t="s">
        <v>8946</v>
      </c>
      <c r="B1164" s="23">
        <v>78</v>
      </c>
      <c r="C1164" s="23">
        <v>264</v>
      </c>
      <c r="D1164" s="23">
        <v>505</v>
      </c>
      <c r="E1164" s="23">
        <v>2</v>
      </c>
      <c r="F1164" s="23">
        <v>1742</v>
      </c>
      <c r="G1164" s="23"/>
      <c r="H1164" s="23">
        <v>2591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2592"/>
  <sheetViews>
    <sheetView rightToLeft="1" tabSelected="1" topLeftCell="G2548" workbookViewId="0">
      <selection activeCell="W2562" sqref="W2562"/>
    </sheetView>
  </sheetViews>
  <sheetFormatPr defaultRowHeight="12.75" x14ac:dyDescent="0.2"/>
  <cols>
    <col min="1" max="18" width="9" style="1"/>
    <col min="19" max="19" width="12.625" style="1" customWidth="1"/>
    <col min="20" max="20" width="12.25" style="1" customWidth="1"/>
    <col min="21" max="22" width="9" style="1"/>
    <col min="23" max="23" width="12.875" style="1" customWidth="1"/>
    <col min="24" max="40" width="9" style="1"/>
    <col min="41" max="41" width="19.875" style="1" customWidth="1"/>
    <col min="42" max="42" width="21.625" style="1" customWidth="1"/>
    <col min="43" max="16384" width="9" style="1"/>
  </cols>
  <sheetData>
    <row r="1" spans="1:42" s="30" customFormat="1" ht="76.5" x14ac:dyDescent="0.2">
      <c r="A1" s="27" t="s">
        <v>0</v>
      </c>
      <c r="B1" s="27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7" t="s">
        <v>9</v>
      </c>
      <c r="K1" s="28" t="s">
        <v>10</v>
      </c>
      <c r="L1" s="28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  <c r="W1" s="28" t="s">
        <v>22</v>
      </c>
      <c r="X1" s="28" t="s">
        <v>23</v>
      </c>
      <c r="Y1" s="28" t="s">
        <v>24</v>
      </c>
      <c r="Z1" s="28" t="s">
        <v>25</v>
      </c>
      <c r="AA1" s="28" t="s">
        <v>26</v>
      </c>
      <c r="AB1" s="28" t="s">
        <v>27</v>
      </c>
      <c r="AC1" s="28" t="s">
        <v>28</v>
      </c>
      <c r="AD1" s="28" t="s">
        <v>29</v>
      </c>
      <c r="AE1" s="28" t="s">
        <v>30</v>
      </c>
      <c r="AF1" s="28" t="s">
        <v>31</v>
      </c>
      <c r="AG1" s="40" t="s">
        <v>10118</v>
      </c>
      <c r="AH1" s="40" t="s">
        <v>10119</v>
      </c>
      <c r="AI1" s="29" t="s">
        <v>8934</v>
      </c>
      <c r="AJ1" s="29" t="s">
        <v>8935</v>
      </c>
      <c r="AK1" s="29" t="s">
        <v>8936</v>
      </c>
      <c r="AL1" s="29" t="str">
        <f>R1</f>
        <v>אחוז ביצוע נומינלי</v>
      </c>
      <c r="AM1" s="29" t="s">
        <v>8957</v>
      </c>
      <c r="AN1" s="31" t="s">
        <v>8939</v>
      </c>
      <c r="AO1" s="29" t="s">
        <v>8937</v>
      </c>
      <c r="AP1" s="37" t="s">
        <v>8956</v>
      </c>
    </row>
    <row r="2" spans="1:42" x14ac:dyDescent="0.2">
      <c r="A2" s="4"/>
      <c r="B2" s="5"/>
      <c r="C2" s="6" t="s">
        <v>85</v>
      </c>
      <c r="D2" s="7" t="s">
        <v>50</v>
      </c>
      <c r="E2" s="7" t="s">
        <v>32</v>
      </c>
      <c r="F2" s="8" t="s">
        <v>35</v>
      </c>
      <c r="G2" s="9">
        <v>44901</v>
      </c>
      <c r="H2" s="9">
        <v>44816</v>
      </c>
      <c r="I2" s="10">
        <v>45546</v>
      </c>
      <c r="J2" s="3" t="s">
        <v>86</v>
      </c>
      <c r="K2" s="11" t="s">
        <v>87</v>
      </c>
      <c r="L2" s="8" t="s">
        <v>88</v>
      </c>
      <c r="M2" s="8" t="s">
        <v>89</v>
      </c>
      <c r="N2" s="8" t="s">
        <v>40</v>
      </c>
      <c r="O2" s="12">
        <v>403418.8</v>
      </c>
      <c r="P2" s="8" t="s">
        <v>41</v>
      </c>
      <c r="Q2" s="12">
        <v>403418.8</v>
      </c>
      <c r="R2" s="13">
        <v>38.340000000000003</v>
      </c>
      <c r="S2" s="12">
        <v>160349.67000000001</v>
      </c>
      <c r="T2" s="12">
        <v>154424.79</v>
      </c>
      <c r="U2" s="12">
        <v>248763.01</v>
      </c>
      <c r="V2" s="8" t="s">
        <v>35</v>
      </c>
      <c r="W2" s="8" t="s">
        <v>90</v>
      </c>
      <c r="X2" s="8" t="s">
        <v>35</v>
      </c>
      <c r="Y2" s="13">
        <v>0</v>
      </c>
      <c r="Z2" s="8" t="s">
        <v>42</v>
      </c>
      <c r="AA2" s="8" t="s">
        <v>53</v>
      </c>
      <c r="AB2" s="8" t="s">
        <v>35</v>
      </c>
      <c r="AC2" s="8" t="s">
        <v>91</v>
      </c>
      <c r="AD2" s="8" t="s">
        <v>92</v>
      </c>
      <c r="AE2" s="8" t="s">
        <v>86</v>
      </c>
      <c r="AF2" s="12">
        <v>248763.01</v>
      </c>
      <c r="AG2" s="41">
        <f>IF(H2&gt;1,H2,G2)</f>
        <v>44816</v>
      </c>
      <c r="AH2" s="41">
        <f t="shared" ref="AH2:AH66" ca="1" si="0">IF(I2&gt;1, I2, DATE(YEAR(TODAY()), 12, 31))</f>
        <v>45546</v>
      </c>
      <c r="AI2" s="1">
        <f t="shared" ref="AI2:AI8" ca="1" si="1">DATEDIF(AG2,AH2, "m")</f>
        <v>23</v>
      </c>
      <c r="AJ2" s="1">
        <f ca="1">DATEDIF(AG2, TODAY(), "m")</f>
        <v>34</v>
      </c>
      <c r="AK2" s="1">
        <f ca="1">IF(AH2 &gt; TODAY(), DATEDIF(TODAY(), AH2, "m"), -DATEDIF(AH2, TODAY(), "m"))</f>
        <v>-10</v>
      </c>
      <c r="AL2" s="1">
        <f>R2</f>
        <v>38.340000000000003</v>
      </c>
      <c r="AM2" s="38">
        <f ca="1">AJ2/AI2</f>
        <v>1.4782608695652173</v>
      </c>
      <c r="AN2" s="1" t="str">
        <f ca="1">IF(AM2&lt;0.5, "טרם נבדק",
   IF(AND(AM2&gt;0.5, AM2&lt;0.75, AL2&lt;20), "לא תקין",
   IF(AND(AM2&gt;0.75, AM2&lt;0.9, AL2&lt;50), "לא תקין",
   IF(AND(AM2&gt;0.9, AL2&lt;50), "לא תקין", "תקין"))))</f>
        <v>לא תקין</v>
      </c>
      <c r="AO2" s="1" t="str">
        <f>VLOOKUP(AC2,'תז מייל קניין'!$A:$C,3,0)</f>
        <v xml:space="preserve">MayaLe@justice.gov.il </v>
      </c>
      <c r="AP2" s="1" t="str">
        <f>LEFT(W2,10)</f>
        <v xml:space="preserve"> התקשרות ש</v>
      </c>
    </row>
    <row r="3" spans="1:42" x14ac:dyDescent="0.2">
      <c r="A3" s="4"/>
      <c r="B3" s="5"/>
      <c r="C3" s="6" t="s">
        <v>93</v>
      </c>
      <c r="D3" s="7" t="s">
        <v>61</v>
      </c>
      <c r="E3" s="7" t="s">
        <v>32</v>
      </c>
      <c r="F3" s="8" t="s">
        <v>35</v>
      </c>
      <c r="G3" s="9">
        <v>44906</v>
      </c>
      <c r="H3" s="9">
        <v>44774</v>
      </c>
      <c r="I3" s="10">
        <v>45869</v>
      </c>
      <c r="J3" s="14"/>
      <c r="K3" s="11" t="s">
        <v>94</v>
      </c>
      <c r="L3" s="8" t="s">
        <v>95</v>
      </c>
      <c r="M3" s="8" t="s">
        <v>96</v>
      </c>
      <c r="N3" s="8" t="s">
        <v>40</v>
      </c>
      <c r="O3" s="12">
        <v>401602.37</v>
      </c>
      <c r="P3" s="8" t="s">
        <v>41</v>
      </c>
      <c r="Q3" s="12">
        <v>401602.37</v>
      </c>
      <c r="R3" s="13">
        <v>37.69</v>
      </c>
      <c r="S3" s="12">
        <v>153272.34</v>
      </c>
      <c r="T3" s="12">
        <v>150591.87</v>
      </c>
      <c r="U3" s="12">
        <v>113541.96</v>
      </c>
      <c r="V3" s="8" t="s">
        <v>35</v>
      </c>
      <c r="W3" s="8" t="s">
        <v>97</v>
      </c>
      <c r="X3" s="8" t="s">
        <v>35</v>
      </c>
      <c r="Y3" s="13">
        <v>0</v>
      </c>
      <c r="Z3" s="8" t="s">
        <v>42</v>
      </c>
      <c r="AA3" s="8" t="s">
        <v>53</v>
      </c>
      <c r="AB3" s="8" t="s">
        <v>35</v>
      </c>
      <c r="AC3" s="8" t="s">
        <v>91</v>
      </c>
      <c r="AD3" s="8" t="s">
        <v>35</v>
      </c>
      <c r="AE3" s="8" t="s">
        <v>86</v>
      </c>
      <c r="AF3" s="12">
        <v>113541.96</v>
      </c>
      <c r="AG3" s="41">
        <f t="shared" ref="AG3:AG66" si="2">IF(H3&gt;1,H3,G3)</f>
        <v>44774</v>
      </c>
      <c r="AH3" s="41">
        <f t="shared" ca="1" si="0"/>
        <v>45869</v>
      </c>
      <c r="AI3" s="1">
        <f t="shared" ca="1" si="1"/>
        <v>35</v>
      </c>
      <c r="AJ3" s="1">
        <f t="shared" ref="AJ3:AJ66" ca="1" si="3">DATEDIF(AG3, TODAY(), "m")</f>
        <v>36</v>
      </c>
      <c r="AK3" s="1">
        <f t="shared" ref="AK3:AK66" ca="1" si="4">IF(AH3 &gt; TODAY(), DATEDIF(TODAY(), AH3, "m"), -DATEDIF(AH3, TODAY(), "m"))</f>
        <v>0</v>
      </c>
      <c r="AL3" s="1">
        <f t="shared" ref="AL3:AL66" si="5">R3</f>
        <v>37.69</v>
      </c>
      <c r="AM3" s="38">
        <f t="shared" ref="AM3:AM66" ca="1" si="6">AJ3/AI3</f>
        <v>1.0285714285714285</v>
      </c>
      <c r="AN3" s="1" t="str">
        <f t="shared" ref="AN3:AN66" ca="1" si="7">IF(AM3&lt;0.5, "טרם נבדק",
   IF(AND(AM3&gt;0.5, AM3&lt;0.75, AL3&lt;20), "לא תקין",
   IF(AND(AM3&gt;0.75, AM3&lt;0.9, AL3&lt;50), "לא תקין",
   IF(AND(AM3&gt;0.9, AL3&lt;50), "לא תקין", "תקין"))))</f>
        <v>לא תקין</v>
      </c>
      <c r="AO3" s="1" t="str">
        <f>VLOOKUP(AC3,'תז מייל קניין'!$A:$C,3,0)</f>
        <v xml:space="preserve">MayaLe@justice.gov.il </v>
      </c>
      <c r="AP3" s="1" t="str">
        <f t="shared" ref="AP3:AP66" si="8">LEFT(W3,10)</f>
        <v xml:space="preserve"> אספקת מקר</v>
      </c>
    </row>
    <row r="4" spans="1:42" x14ac:dyDescent="0.2">
      <c r="A4" s="4"/>
      <c r="B4" s="5"/>
      <c r="C4" s="6" t="s">
        <v>98</v>
      </c>
      <c r="D4" s="7" t="s">
        <v>61</v>
      </c>
      <c r="E4" s="7" t="s">
        <v>32</v>
      </c>
      <c r="F4" s="8" t="s">
        <v>35</v>
      </c>
      <c r="G4" s="9">
        <v>44921</v>
      </c>
      <c r="H4" s="9">
        <v>44899</v>
      </c>
      <c r="I4" s="10">
        <v>45657</v>
      </c>
      <c r="J4" s="14"/>
      <c r="K4" s="11" t="s">
        <v>99</v>
      </c>
      <c r="L4" s="8" t="s">
        <v>100</v>
      </c>
      <c r="M4" s="8" t="s">
        <v>101</v>
      </c>
      <c r="N4" s="8" t="s">
        <v>40</v>
      </c>
      <c r="O4" s="12">
        <v>221250</v>
      </c>
      <c r="P4" s="8" t="s">
        <v>41</v>
      </c>
      <c r="Q4" s="12">
        <v>221250</v>
      </c>
      <c r="R4" s="13">
        <v>98.65</v>
      </c>
      <c r="S4" s="12">
        <v>218257.41</v>
      </c>
      <c r="T4" s="12">
        <v>218257.41</v>
      </c>
      <c r="U4" s="12">
        <v>1127.1600000000001</v>
      </c>
      <c r="V4" s="8" t="s">
        <v>35</v>
      </c>
      <c r="W4" s="8" t="s">
        <v>102</v>
      </c>
      <c r="X4" s="8" t="s">
        <v>35</v>
      </c>
      <c r="Y4" s="13">
        <v>0</v>
      </c>
      <c r="Z4" s="8" t="s">
        <v>42</v>
      </c>
      <c r="AA4" s="8" t="s">
        <v>65</v>
      </c>
      <c r="AB4" s="8" t="s">
        <v>35</v>
      </c>
      <c r="AC4" s="8" t="s">
        <v>91</v>
      </c>
      <c r="AD4" s="8" t="s">
        <v>35</v>
      </c>
      <c r="AE4" s="8" t="s">
        <v>46</v>
      </c>
      <c r="AF4" s="12">
        <v>2992.59</v>
      </c>
      <c r="AG4" s="41">
        <f t="shared" si="2"/>
        <v>44899</v>
      </c>
      <c r="AH4" s="41">
        <f t="shared" ca="1" si="0"/>
        <v>45657</v>
      </c>
      <c r="AI4" s="1">
        <f t="shared" ca="1" si="1"/>
        <v>24</v>
      </c>
      <c r="AJ4" s="1">
        <f t="shared" ca="1" si="3"/>
        <v>32</v>
      </c>
      <c r="AK4" s="1">
        <f t="shared" ca="1" si="4"/>
        <v>-7</v>
      </c>
      <c r="AL4" s="1">
        <f t="shared" si="5"/>
        <v>98.65</v>
      </c>
      <c r="AM4" s="38">
        <f t="shared" ca="1" si="6"/>
        <v>1.3333333333333333</v>
      </c>
      <c r="AN4" s="1" t="str">
        <f t="shared" ca="1" si="7"/>
        <v>תקין</v>
      </c>
      <c r="AO4" s="1" t="str">
        <f>VLOOKUP(AC4,'תז מייל קניין'!$A:$C,3,0)</f>
        <v xml:space="preserve">MayaLe@justice.gov.il </v>
      </c>
      <c r="AP4" s="1" t="str">
        <f t="shared" si="8"/>
        <v xml:space="preserve"> עבודות בי</v>
      </c>
    </row>
    <row r="5" spans="1:42" x14ac:dyDescent="0.2">
      <c r="A5" s="4"/>
      <c r="B5" s="5"/>
      <c r="C5" s="6" t="s">
        <v>103</v>
      </c>
      <c r="D5" s="7" t="s">
        <v>34</v>
      </c>
      <c r="E5" s="7" t="s">
        <v>32</v>
      </c>
      <c r="F5" s="8" t="s">
        <v>35</v>
      </c>
      <c r="G5" s="9">
        <v>44921</v>
      </c>
      <c r="H5" s="9">
        <v>44899</v>
      </c>
      <c r="I5" s="10">
        <v>45838</v>
      </c>
      <c r="J5" s="14"/>
      <c r="K5" s="11" t="s">
        <v>104</v>
      </c>
      <c r="L5" s="8" t="s">
        <v>105</v>
      </c>
      <c r="M5" s="8" t="s">
        <v>106</v>
      </c>
      <c r="N5" s="8" t="s">
        <v>40</v>
      </c>
      <c r="O5" s="12">
        <v>1593627</v>
      </c>
      <c r="P5" s="8" t="s">
        <v>41</v>
      </c>
      <c r="Q5" s="12">
        <v>1593627</v>
      </c>
      <c r="R5" s="13">
        <v>99.73</v>
      </c>
      <c r="S5" s="12">
        <v>1587625.65</v>
      </c>
      <c r="T5" s="12">
        <v>1587625.65</v>
      </c>
      <c r="U5" s="12">
        <v>4328.7</v>
      </c>
      <c r="V5" s="8" t="s">
        <v>35</v>
      </c>
      <c r="W5" s="8" t="s">
        <v>102</v>
      </c>
      <c r="X5" s="8" t="s">
        <v>35</v>
      </c>
      <c r="Y5" s="13">
        <v>0</v>
      </c>
      <c r="Z5" s="8" t="s">
        <v>42</v>
      </c>
      <c r="AA5" s="8" t="s">
        <v>65</v>
      </c>
      <c r="AB5" s="8" t="s">
        <v>35</v>
      </c>
      <c r="AC5" s="8" t="s">
        <v>91</v>
      </c>
      <c r="AD5" s="8" t="s">
        <v>35</v>
      </c>
      <c r="AE5" s="8" t="s">
        <v>46</v>
      </c>
      <c r="AF5" s="12">
        <v>4328.7</v>
      </c>
      <c r="AG5" s="41">
        <f t="shared" si="2"/>
        <v>44899</v>
      </c>
      <c r="AH5" s="41">
        <f t="shared" ca="1" si="0"/>
        <v>45838</v>
      </c>
      <c r="AI5" s="1">
        <f t="shared" ca="1" si="1"/>
        <v>30</v>
      </c>
      <c r="AJ5" s="1">
        <f t="shared" ca="1" si="3"/>
        <v>32</v>
      </c>
      <c r="AK5" s="1">
        <f t="shared" ca="1" si="4"/>
        <v>-1</v>
      </c>
      <c r="AL5" s="1">
        <f t="shared" si="5"/>
        <v>99.73</v>
      </c>
      <c r="AM5" s="38">
        <f t="shared" ca="1" si="6"/>
        <v>1.0666666666666667</v>
      </c>
      <c r="AN5" s="1" t="str">
        <f t="shared" ca="1" si="7"/>
        <v>תקין</v>
      </c>
      <c r="AO5" s="1" t="str">
        <f>VLOOKUP(AC5,'תז מייל קניין'!$A:$C,3,0)</f>
        <v xml:space="preserve">MayaLe@justice.gov.il </v>
      </c>
      <c r="AP5" s="1" t="str">
        <f t="shared" si="8"/>
        <v xml:space="preserve"> עבודות בי</v>
      </c>
    </row>
    <row r="6" spans="1:42" x14ac:dyDescent="0.2">
      <c r="A6" s="4"/>
      <c r="B6" s="5"/>
      <c r="C6" s="6" t="s">
        <v>107</v>
      </c>
      <c r="D6" s="7" t="s">
        <v>61</v>
      </c>
      <c r="E6" s="7" t="s">
        <v>32</v>
      </c>
      <c r="F6" s="8" t="s">
        <v>35</v>
      </c>
      <c r="G6" s="9">
        <v>44921</v>
      </c>
      <c r="H6" s="9">
        <v>44899</v>
      </c>
      <c r="I6" s="10">
        <v>46022</v>
      </c>
      <c r="J6" s="14"/>
      <c r="K6" s="11" t="s">
        <v>104</v>
      </c>
      <c r="L6" s="8" t="s">
        <v>105</v>
      </c>
      <c r="M6" s="8" t="s">
        <v>106</v>
      </c>
      <c r="N6" s="8" t="s">
        <v>40</v>
      </c>
      <c r="O6" s="12">
        <v>890064.93</v>
      </c>
      <c r="P6" s="8" t="s">
        <v>41</v>
      </c>
      <c r="Q6" s="12">
        <v>890064.93</v>
      </c>
      <c r="R6" s="13">
        <v>85.09</v>
      </c>
      <c r="S6" s="12">
        <v>751857.2</v>
      </c>
      <c r="T6" s="12">
        <v>751857.2</v>
      </c>
      <c r="U6" s="12">
        <v>132667.68</v>
      </c>
      <c r="V6" s="8" t="s">
        <v>35</v>
      </c>
      <c r="W6" s="8" t="s">
        <v>108</v>
      </c>
      <c r="X6" s="8" t="s">
        <v>35</v>
      </c>
      <c r="Y6" s="13">
        <v>0</v>
      </c>
      <c r="Z6" s="8" t="s">
        <v>42</v>
      </c>
      <c r="AA6" s="8" t="s">
        <v>65</v>
      </c>
      <c r="AB6" s="8" t="s">
        <v>35</v>
      </c>
      <c r="AC6" s="8" t="s">
        <v>91</v>
      </c>
      <c r="AD6" s="8" t="s">
        <v>35</v>
      </c>
      <c r="AE6" s="8" t="s">
        <v>46</v>
      </c>
      <c r="AF6" s="12">
        <v>132667.68</v>
      </c>
      <c r="AG6" s="41">
        <f t="shared" si="2"/>
        <v>44899</v>
      </c>
      <c r="AH6" s="41">
        <f t="shared" ca="1" si="0"/>
        <v>46022</v>
      </c>
      <c r="AI6" s="1">
        <f t="shared" ca="1" si="1"/>
        <v>36</v>
      </c>
      <c r="AJ6" s="1">
        <f t="shared" ca="1" si="3"/>
        <v>32</v>
      </c>
      <c r="AK6" s="1">
        <f t="shared" ca="1" si="4"/>
        <v>4</v>
      </c>
      <c r="AL6" s="1">
        <f t="shared" si="5"/>
        <v>85.09</v>
      </c>
      <c r="AM6" s="38">
        <f t="shared" ca="1" si="6"/>
        <v>0.88888888888888884</v>
      </c>
      <c r="AN6" s="1" t="str">
        <f t="shared" ca="1" si="7"/>
        <v>תקין</v>
      </c>
      <c r="AO6" s="1" t="str">
        <f>VLOOKUP(AC6,'תז מייל קניין'!$A:$C,3,0)</f>
        <v xml:space="preserve">MayaLe@justice.gov.il </v>
      </c>
      <c r="AP6" s="1" t="str">
        <f t="shared" si="8"/>
        <v xml:space="preserve"> עבודות בי</v>
      </c>
    </row>
    <row r="7" spans="1:42" x14ac:dyDescent="0.2">
      <c r="A7" s="4"/>
      <c r="B7" s="5"/>
      <c r="C7" s="6" t="s">
        <v>109</v>
      </c>
      <c r="D7" s="7" t="s">
        <v>50</v>
      </c>
      <c r="E7" s="7" t="s">
        <v>32</v>
      </c>
      <c r="F7" s="8" t="s">
        <v>35</v>
      </c>
      <c r="G7" s="9">
        <v>44922</v>
      </c>
      <c r="H7" s="9">
        <v>44927</v>
      </c>
      <c r="I7" s="10">
        <v>45291</v>
      </c>
      <c r="J7" s="14"/>
      <c r="K7" s="11" t="s">
        <v>110</v>
      </c>
      <c r="L7" s="8" t="s">
        <v>111</v>
      </c>
      <c r="M7" s="8" t="s">
        <v>112</v>
      </c>
      <c r="N7" s="8" t="s">
        <v>113</v>
      </c>
      <c r="O7" s="12">
        <v>14825585.050000001</v>
      </c>
      <c r="P7" s="8" t="s">
        <v>41</v>
      </c>
      <c r="Q7" s="12">
        <v>14825585.050000001</v>
      </c>
      <c r="R7" s="13">
        <v>100</v>
      </c>
      <c r="S7" s="12">
        <v>14617918.810000001</v>
      </c>
      <c r="T7" s="12">
        <v>14639480.210000001</v>
      </c>
      <c r="U7" s="13">
        <v>0</v>
      </c>
      <c r="V7" s="8" t="s">
        <v>35</v>
      </c>
      <c r="W7" s="8" t="s">
        <v>114</v>
      </c>
      <c r="X7" s="8" t="s">
        <v>57</v>
      </c>
      <c r="Y7" s="13">
        <v>0</v>
      </c>
      <c r="Z7" s="8" t="s">
        <v>42</v>
      </c>
      <c r="AA7" s="8" t="s">
        <v>44</v>
      </c>
      <c r="AB7" s="8" t="s">
        <v>35</v>
      </c>
      <c r="AC7" s="8" t="s">
        <v>91</v>
      </c>
      <c r="AD7" s="8" t="s">
        <v>115</v>
      </c>
      <c r="AE7" s="8" t="s">
        <v>116</v>
      </c>
      <c r="AF7" s="13">
        <v>0</v>
      </c>
      <c r="AG7" s="41">
        <f t="shared" si="2"/>
        <v>44927</v>
      </c>
      <c r="AH7" s="41">
        <f t="shared" ca="1" si="0"/>
        <v>45291</v>
      </c>
      <c r="AI7" s="1">
        <f t="shared" ca="1" si="1"/>
        <v>11</v>
      </c>
      <c r="AJ7" s="1">
        <f t="shared" ca="1" si="3"/>
        <v>31</v>
      </c>
      <c r="AK7" s="1">
        <f ca="1">IF(AH7 &gt; TODAY(), DATEDIF(TODAY(), AH7, "m"), -DATEDIF(AH7, TODAY(), "m"))</f>
        <v>-19</v>
      </c>
      <c r="AL7" s="1">
        <f t="shared" si="5"/>
        <v>100</v>
      </c>
      <c r="AM7" s="38">
        <f t="shared" ca="1" si="6"/>
        <v>2.8181818181818183</v>
      </c>
      <c r="AN7" s="1" t="str">
        <f t="shared" ca="1" si="7"/>
        <v>תקין</v>
      </c>
      <c r="AO7" s="1" t="str">
        <f>VLOOKUP(AC7,'תז מייל קניין'!$A:$C,3,0)</f>
        <v xml:space="preserve">MayaLe@justice.gov.il </v>
      </c>
      <c r="AP7" s="1" t="str">
        <f t="shared" si="8"/>
        <v xml:space="preserve"> מימוש אופ</v>
      </c>
    </row>
    <row r="8" spans="1:42" x14ac:dyDescent="0.2">
      <c r="A8" s="4"/>
      <c r="B8" s="5"/>
      <c r="C8" s="6" t="s">
        <v>117</v>
      </c>
      <c r="D8" s="7" t="s">
        <v>61</v>
      </c>
      <c r="E8" s="7" t="s">
        <v>32</v>
      </c>
      <c r="F8" s="8" t="s">
        <v>35</v>
      </c>
      <c r="G8" s="9">
        <v>44922</v>
      </c>
      <c r="H8" s="9">
        <v>44927</v>
      </c>
      <c r="I8" s="10">
        <v>45991</v>
      </c>
      <c r="J8" s="14"/>
      <c r="K8" s="11" t="s">
        <v>118</v>
      </c>
      <c r="L8" s="8" t="s">
        <v>119</v>
      </c>
      <c r="M8" s="8" t="s">
        <v>120</v>
      </c>
      <c r="N8" s="8" t="s">
        <v>40</v>
      </c>
      <c r="O8" s="12">
        <v>5932501.5099999998</v>
      </c>
      <c r="P8" s="8" t="s">
        <v>41</v>
      </c>
      <c r="Q8" s="12">
        <v>5932501.5099999998</v>
      </c>
      <c r="R8" s="13">
        <v>101.71</v>
      </c>
      <c r="S8" s="12">
        <v>5442065.96</v>
      </c>
      <c r="T8" s="12">
        <v>5996367.5199999996</v>
      </c>
      <c r="U8" s="12">
        <v>538928.36</v>
      </c>
      <c r="V8" s="8" t="s">
        <v>35</v>
      </c>
      <c r="W8" s="8" t="s">
        <v>121</v>
      </c>
      <c r="X8" s="8" t="s">
        <v>57</v>
      </c>
      <c r="Y8" s="13">
        <v>0</v>
      </c>
      <c r="Z8" s="8" t="s">
        <v>42</v>
      </c>
      <c r="AA8" s="8" t="s">
        <v>44</v>
      </c>
      <c r="AB8" s="8" t="s">
        <v>35</v>
      </c>
      <c r="AC8" s="8" t="s">
        <v>91</v>
      </c>
      <c r="AD8" s="8" t="s">
        <v>35</v>
      </c>
      <c r="AE8" s="8" t="s">
        <v>122</v>
      </c>
      <c r="AF8" s="12">
        <v>478842.55</v>
      </c>
      <c r="AG8" s="41">
        <f t="shared" si="2"/>
        <v>44927</v>
      </c>
      <c r="AH8" s="41">
        <f t="shared" ca="1" si="0"/>
        <v>45991</v>
      </c>
      <c r="AI8" s="1">
        <f t="shared" ca="1" si="1"/>
        <v>34</v>
      </c>
      <c r="AJ8" s="1">
        <f t="shared" ca="1" si="3"/>
        <v>31</v>
      </c>
      <c r="AK8" s="1">
        <f t="shared" ca="1" si="4"/>
        <v>3</v>
      </c>
      <c r="AL8" s="1">
        <f t="shared" si="5"/>
        <v>101.71</v>
      </c>
      <c r="AM8" s="38">
        <f t="shared" ca="1" si="6"/>
        <v>0.91176470588235292</v>
      </c>
      <c r="AN8" s="1" t="str">
        <f t="shared" ca="1" si="7"/>
        <v>תקין</v>
      </c>
      <c r="AO8" s="1" t="str">
        <f>VLOOKUP(AC8,'תז מייל קניין'!$A:$C,3,0)</f>
        <v xml:space="preserve">MayaLe@justice.gov.il </v>
      </c>
      <c r="AP8" s="1" t="str">
        <f t="shared" si="8"/>
        <v xml:space="preserve"> שכירת אול</v>
      </c>
    </row>
    <row r="9" spans="1:42" x14ac:dyDescent="0.2">
      <c r="A9" s="4"/>
      <c r="B9" s="5"/>
      <c r="C9" s="6" t="s">
        <v>123</v>
      </c>
      <c r="D9" s="7" t="s">
        <v>67</v>
      </c>
      <c r="E9" s="7" t="s">
        <v>32</v>
      </c>
      <c r="F9" s="8" t="s">
        <v>35</v>
      </c>
      <c r="G9" s="9">
        <v>44944</v>
      </c>
      <c r="H9" s="9">
        <v>44927</v>
      </c>
      <c r="I9" s="10">
        <v>45657</v>
      </c>
      <c r="J9" s="14"/>
      <c r="K9" s="11" t="s">
        <v>124</v>
      </c>
      <c r="L9" s="8" t="s">
        <v>125</v>
      </c>
      <c r="M9" s="8" t="s">
        <v>35</v>
      </c>
      <c r="N9" s="8" t="s">
        <v>40</v>
      </c>
      <c r="O9" s="12">
        <v>25000</v>
      </c>
      <c r="P9" s="8" t="s">
        <v>41</v>
      </c>
      <c r="Q9" s="12">
        <v>25000</v>
      </c>
      <c r="R9" s="13">
        <v>84.89</v>
      </c>
      <c r="S9" s="13">
        <v>0</v>
      </c>
      <c r="T9" s="12">
        <v>21221.599999999999</v>
      </c>
      <c r="U9" s="12">
        <v>3778.4</v>
      </c>
      <c r="V9" s="8" t="s">
        <v>35</v>
      </c>
      <c r="W9" s="8" t="s">
        <v>126</v>
      </c>
      <c r="X9" s="8" t="s">
        <v>35</v>
      </c>
      <c r="Y9" s="13">
        <v>0</v>
      </c>
      <c r="Z9" s="8" t="s">
        <v>42</v>
      </c>
      <c r="AA9" s="8" t="s">
        <v>127</v>
      </c>
      <c r="AB9" s="8" t="s">
        <v>35</v>
      </c>
      <c r="AC9" s="8" t="s">
        <v>91</v>
      </c>
      <c r="AD9" s="8" t="s">
        <v>35</v>
      </c>
      <c r="AE9" s="8" t="s">
        <v>128</v>
      </c>
      <c r="AF9" s="12">
        <v>3778.4</v>
      </c>
      <c r="AG9" s="41">
        <f t="shared" si="2"/>
        <v>44927</v>
      </c>
      <c r="AH9" s="41">
        <f t="shared" ca="1" si="0"/>
        <v>45657</v>
      </c>
      <c r="AI9" s="1">
        <f t="shared" ref="AI9:AI21" ca="1" si="9">DATEDIF(AG9,AH9, "m")</f>
        <v>23</v>
      </c>
      <c r="AJ9" s="1">
        <f t="shared" ca="1" si="3"/>
        <v>31</v>
      </c>
      <c r="AK9" s="1">
        <f t="shared" ca="1" si="4"/>
        <v>-7</v>
      </c>
      <c r="AL9" s="1">
        <f t="shared" si="5"/>
        <v>84.89</v>
      </c>
      <c r="AM9" s="38">
        <f t="shared" ca="1" si="6"/>
        <v>1.3478260869565217</v>
      </c>
      <c r="AN9" s="1" t="str">
        <f t="shared" ca="1" si="7"/>
        <v>תקין</v>
      </c>
      <c r="AO9" s="1" t="str">
        <f>VLOOKUP(AC9,'תז מייל קניין'!$A:$C,3,0)</f>
        <v xml:space="preserve">MayaLe@justice.gov.il </v>
      </c>
      <c r="AP9" s="1" t="str">
        <f t="shared" si="8"/>
        <v xml:space="preserve">  תשלום עב</v>
      </c>
    </row>
    <row r="10" spans="1:42" x14ac:dyDescent="0.2">
      <c r="A10" s="4"/>
      <c r="B10" s="5"/>
      <c r="C10" s="6" t="s">
        <v>129</v>
      </c>
      <c r="D10" s="7" t="s">
        <v>50</v>
      </c>
      <c r="E10" s="7" t="s">
        <v>32</v>
      </c>
      <c r="F10" s="8" t="s">
        <v>35</v>
      </c>
      <c r="G10" s="9">
        <v>44952</v>
      </c>
      <c r="H10" s="9">
        <v>44927</v>
      </c>
      <c r="I10" s="10">
        <v>45900</v>
      </c>
      <c r="J10" s="14"/>
      <c r="K10" s="11" t="s">
        <v>130</v>
      </c>
      <c r="L10" s="8" t="s">
        <v>131</v>
      </c>
      <c r="M10" s="8" t="s">
        <v>132</v>
      </c>
      <c r="N10" s="8" t="s">
        <v>40</v>
      </c>
      <c r="O10" s="12">
        <v>705982.9</v>
      </c>
      <c r="P10" s="8" t="s">
        <v>41</v>
      </c>
      <c r="Q10" s="12">
        <v>705982.9</v>
      </c>
      <c r="R10" s="13">
        <v>89.04</v>
      </c>
      <c r="S10" s="12">
        <v>628635.07999999996</v>
      </c>
      <c r="T10" s="12">
        <v>628623.92000000004</v>
      </c>
      <c r="U10" s="12">
        <v>77358.98</v>
      </c>
      <c r="V10" s="8" t="s">
        <v>35</v>
      </c>
      <c r="W10" s="8" t="s">
        <v>133</v>
      </c>
      <c r="X10" s="8" t="s">
        <v>35</v>
      </c>
      <c r="Y10" s="13">
        <v>0</v>
      </c>
      <c r="Z10" s="8" t="s">
        <v>42</v>
      </c>
      <c r="AA10" s="8" t="s">
        <v>53</v>
      </c>
      <c r="AB10" s="8" t="s">
        <v>35</v>
      </c>
      <c r="AC10" s="8" t="s">
        <v>91</v>
      </c>
      <c r="AD10" s="8" t="s">
        <v>134</v>
      </c>
      <c r="AE10" s="8" t="s">
        <v>122</v>
      </c>
      <c r="AF10" s="12">
        <v>77358.98</v>
      </c>
      <c r="AG10" s="41">
        <f t="shared" si="2"/>
        <v>44927</v>
      </c>
      <c r="AH10" s="41">
        <f t="shared" ca="1" si="0"/>
        <v>45900</v>
      </c>
      <c r="AI10" s="1">
        <f t="shared" ca="1" si="9"/>
        <v>31</v>
      </c>
      <c r="AJ10" s="1">
        <f t="shared" ca="1" si="3"/>
        <v>31</v>
      </c>
      <c r="AK10" s="1">
        <f t="shared" ca="1" si="4"/>
        <v>0</v>
      </c>
      <c r="AL10" s="1">
        <f t="shared" si="5"/>
        <v>89.04</v>
      </c>
      <c r="AM10" s="38">
        <f t="shared" ca="1" si="6"/>
        <v>1</v>
      </c>
      <c r="AN10" s="1" t="str">
        <f t="shared" ca="1" si="7"/>
        <v>תקין</v>
      </c>
      <c r="AO10" s="1" t="str">
        <f>VLOOKUP(AC10,'תז מייל קניין'!$A:$C,3,0)</f>
        <v xml:space="preserve">MayaLe@justice.gov.il </v>
      </c>
      <c r="AP10" s="1" t="str">
        <f t="shared" si="8"/>
        <v xml:space="preserve"> שירותי הנ</v>
      </c>
    </row>
    <row r="11" spans="1:42" x14ac:dyDescent="0.2">
      <c r="A11" s="4"/>
      <c r="B11" s="5"/>
      <c r="C11" s="6" t="s">
        <v>135</v>
      </c>
      <c r="D11" s="7" t="s">
        <v>67</v>
      </c>
      <c r="E11" s="7" t="s">
        <v>32</v>
      </c>
      <c r="F11" s="8" t="s">
        <v>35</v>
      </c>
      <c r="G11" s="9">
        <v>44969</v>
      </c>
      <c r="H11" s="9">
        <v>44894</v>
      </c>
      <c r="I11" s="10">
        <v>45991</v>
      </c>
      <c r="J11" s="14"/>
      <c r="K11" s="11" t="s">
        <v>136</v>
      </c>
      <c r="L11" s="8" t="s">
        <v>137</v>
      </c>
      <c r="M11" s="8" t="s">
        <v>138</v>
      </c>
      <c r="N11" s="8" t="s">
        <v>40</v>
      </c>
      <c r="O11" s="12">
        <v>246085.46</v>
      </c>
      <c r="P11" s="8" t="s">
        <v>41</v>
      </c>
      <c r="Q11" s="12">
        <v>246085.46</v>
      </c>
      <c r="R11" s="13">
        <v>33.479999999999997</v>
      </c>
      <c r="S11" s="13">
        <v>0</v>
      </c>
      <c r="T11" s="12">
        <v>82380.679999999993</v>
      </c>
      <c r="U11" s="12">
        <v>163704.78</v>
      </c>
      <c r="V11" s="8" t="s">
        <v>35</v>
      </c>
      <c r="W11" s="8" t="s">
        <v>139</v>
      </c>
      <c r="X11" s="8" t="s">
        <v>35</v>
      </c>
      <c r="Y11" s="13">
        <v>0</v>
      </c>
      <c r="Z11" s="8" t="s">
        <v>42</v>
      </c>
      <c r="AA11" s="8" t="s">
        <v>65</v>
      </c>
      <c r="AB11" s="8" t="s">
        <v>35</v>
      </c>
      <c r="AC11" s="8" t="s">
        <v>91</v>
      </c>
      <c r="AD11" s="8" t="s">
        <v>35</v>
      </c>
      <c r="AE11" s="8" t="s">
        <v>71</v>
      </c>
      <c r="AF11" s="12">
        <v>163704.78</v>
      </c>
      <c r="AG11" s="41">
        <f t="shared" si="2"/>
        <v>44894</v>
      </c>
      <c r="AH11" s="41">
        <f t="shared" ca="1" si="0"/>
        <v>45991</v>
      </c>
      <c r="AI11" s="1">
        <f t="shared" ca="1" si="9"/>
        <v>36</v>
      </c>
      <c r="AJ11" s="1">
        <f t="shared" ca="1" si="3"/>
        <v>32</v>
      </c>
      <c r="AK11" s="1">
        <f t="shared" ca="1" si="4"/>
        <v>3</v>
      </c>
      <c r="AL11" s="1">
        <f t="shared" si="5"/>
        <v>33.479999999999997</v>
      </c>
      <c r="AM11" s="38">
        <f t="shared" ca="1" si="6"/>
        <v>0.88888888888888884</v>
      </c>
      <c r="AN11" s="1" t="str">
        <f t="shared" ca="1" si="7"/>
        <v>לא תקין</v>
      </c>
      <c r="AO11" s="1" t="str">
        <f>VLOOKUP(AC11,'תז מייל קניין'!$A:$C,3,0)</f>
        <v xml:space="preserve">MayaLe@justice.gov.il </v>
      </c>
      <c r="AP11" s="1" t="str">
        <f t="shared" si="8"/>
        <v xml:space="preserve"> שירותי הס</v>
      </c>
    </row>
    <row r="12" spans="1:42" x14ac:dyDescent="0.2">
      <c r="A12" s="4"/>
      <c r="B12" s="5"/>
      <c r="C12" s="6" t="s">
        <v>140</v>
      </c>
      <c r="D12" s="7" t="s">
        <v>61</v>
      </c>
      <c r="E12" s="7" t="s">
        <v>32</v>
      </c>
      <c r="F12" s="8" t="s">
        <v>35</v>
      </c>
      <c r="G12" s="9">
        <v>44970</v>
      </c>
      <c r="H12" s="9">
        <v>44958</v>
      </c>
      <c r="I12" s="10">
        <v>46053</v>
      </c>
      <c r="J12" s="14"/>
      <c r="K12" s="11" t="s">
        <v>141</v>
      </c>
      <c r="L12" s="8" t="s">
        <v>142</v>
      </c>
      <c r="M12" s="8" t="s">
        <v>143</v>
      </c>
      <c r="N12" s="8" t="s">
        <v>144</v>
      </c>
      <c r="O12" s="13">
        <v>1.17</v>
      </c>
      <c r="P12" s="8" t="s">
        <v>41</v>
      </c>
      <c r="Q12" s="13">
        <v>1.17</v>
      </c>
      <c r="R12" s="13">
        <v>0</v>
      </c>
      <c r="S12" s="13">
        <v>0</v>
      </c>
      <c r="T12" s="13">
        <v>0</v>
      </c>
      <c r="U12" s="13">
        <v>1.37</v>
      </c>
      <c r="V12" s="8" t="s">
        <v>35</v>
      </c>
      <c r="W12" s="8" t="s">
        <v>145</v>
      </c>
      <c r="X12" s="8" t="s">
        <v>57</v>
      </c>
      <c r="Y12" s="13">
        <v>0</v>
      </c>
      <c r="Z12" s="8" t="s">
        <v>42</v>
      </c>
      <c r="AA12" s="8" t="s">
        <v>44</v>
      </c>
      <c r="AB12" s="8" t="s">
        <v>35</v>
      </c>
      <c r="AC12" s="8" t="s">
        <v>91</v>
      </c>
      <c r="AD12" s="8" t="s">
        <v>146</v>
      </c>
      <c r="AE12" s="8" t="s">
        <v>128</v>
      </c>
      <c r="AF12" s="13">
        <v>1.17</v>
      </c>
      <c r="AG12" s="41">
        <f t="shared" si="2"/>
        <v>44958</v>
      </c>
      <c r="AH12" s="41">
        <f t="shared" ca="1" si="0"/>
        <v>46053</v>
      </c>
      <c r="AI12" s="1">
        <f t="shared" ca="1" si="9"/>
        <v>35</v>
      </c>
      <c r="AJ12" s="1">
        <f t="shared" ca="1" si="3"/>
        <v>30</v>
      </c>
      <c r="AK12" s="1">
        <f ca="1">IF(AH12 &gt; TODAY(), DATEDIF(TODAY(), AH12, "m"), -DATEDIF(AH12, TODAY(), "m"))</f>
        <v>5</v>
      </c>
      <c r="AL12" s="1">
        <f t="shared" si="5"/>
        <v>0</v>
      </c>
      <c r="AM12" s="38">
        <f t="shared" ca="1" si="6"/>
        <v>0.8571428571428571</v>
      </c>
      <c r="AN12" s="1" t="str">
        <f t="shared" ca="1" si="7"/>
        <v>לא תקין</v>
      </c>
      <c r="AO12" s="1" t="str">
        <f>VLOOKUP(AC12,'תז מייל קניין'!$A:$C,3,0)</f>
        <v xml:space="preserve">MayaLe@justice.gov.il </v>
      </c>
      <c r="AP12" s="1" t="str">
        <f t="shared" si="8"/>
        <v xml:space="preserve"> שירותי פי</v>
      </c>
    </row>
    <row r="13" spans="1:42" x14ac:dyDescent="0.2">
      <c r="A13" s="4"/>
      <c r="B13" s="5"/>
      <c r="C13" s="6" t="s">
        <v>147</v>
      </c>
      <c r="D13" s="7" t="s">
        <v>50</v>
      </c>
      <c r="E13" s="7" t="s">
        <v>32</v>
      </c>
      <c r="F13" s="8" t="s">
        <v>35</v>
      </c>
      <c r="G13" s="9">
        <v>44983</v>
      </c>
      <c r="H13" s="9">
        <v>45803</v>
      </c>
      <c r="I13" s="10">
        <v>46387</v>
      </c>
      <c r="J13" s="14"/>
      <c r="K13" s="11" t="s">
        <v>148</v>
      </c>
      <c r="L13" s="8" t="s">
        <v>149</v>
      </c>
      <c r="M13" s="8" t="s">
        <v>150</v>
      </c>
      <c r="N13" s="8" t="s">
        <v>40</v>
      </c>
      <c r="O13" s="12">
        <v>1022065.26</v>
      </c>
      <c r="P13" s="8" t="s">
        <v>41</v>
      </c>
      <c r="Q13" s="12">
        <v>1022065.26</v>
      </c>
      <c r="R13" s="13">
        <v>73.31</v>
      </c>
      <c r="S13" s="12">
        <v>660976.82999999996</v>
      </c>
      <c r="T13" s="12">
        <v>660972.39</v>
      </c>
      <c r="U13" s="12">
        <v>295266.33</v>
      </c>
      <c r="V13" s="8" t="s">
        <v>35</v>
      </c>
      <c r="W13" s="8" t="s">
        <v>151</v>
      </c>
      <c r="X13" s="8" t="s">
        <v>57</v>
      </c>
      <c r="Y13" s="13">
        <v>0</v>
      </c>
      <c r="Z13" s="8" t="s">
        <v>42</v>
      </c>
      <c r="AA13" s="8" t="s">
        <v>44</v>
      </c>
      <c r="AB13" s="8" t="s">
        <v>35</v>
      </c>
      <c r="AC13" s="8" t="s">
        <v>91</v>
      </c>
      <c r="AD13" s="8" t="s">
        <v>152</v>
      </c>
      <c r="AE13" s="8" t="s">
        <v>55</v>
      </c>
      <c r="AF13" s="12">
        <v>272788.86</v>
      </c>
      <c r="AG13" s="41">
        <f t="shared" si="2"/>
        <v>45803</v>
      </c>
      <c r="AH13" s="41">
        <f t="shared" ca="1" si="0"/>
        <v>46387</v>
      </c>
      <c r="AI13" s="1">
        <f t="shared" ca="1" si="9"/>
        <v>19</v>
      </c>
      <c r="AJ13" s="1">
        <f t="shared" ca="1" si="3"/>
        <v>2</v>
      </c>
      <c r="AK13" s="1">
        <f t="shared" ca="1" si="4"/>
        <v>16</v>
      </c>
      <c r="AL13" s="1">
        <f t="shared" si="5"/>
        <v>73.31</v>
      </c>
      <c r="AM13" s="38">
        <f t="shared" ca="1" si="6"/>
        <v>0.10526315789473684</v>
      </c>
      <c r="AN13" s="1" t="str">
        <f t="shared" ca="1" si="7"/>
        <v>טרם נבדק</v>
      </c>
      <c r="AO13" s="1" t="str">
        <f>VLOOKUP(AC13,'תז מייל קניין'!$A:$C,3,0)</f>
        <v xml:space="preserve">MayaLe@justice.gov.il </v>
      </c>
      <c r="AP13" s="1" t="str">
        <f t="shared" si="8"/>
        <v xml:space="preserve"> שירות שנת</v>
      </c>
    </row>
    <row r="14" spans="1:42" x14ac:dyDescent="0.2">
      <c r="A14" s="4"/>
      <c r="B14" s="5"/>
      <c r="C14" s="6" t="s">
        <v>153</v>
      </c>
      <c r="D14" s="7" t="s">
        <v>61</v>
      </c>
      <c r="E14" s="7" t="s">
        <v>32</v>
      </c>
      <c r="F14" s="8" t="s">
        <v>35</v>
      </c>
      <c r="G14" s="9">
        <v>44987</v>
      </c>
      <c r="H14" s="9">
        <v>44927</v>
      </c>
      <c r="I14" s="10">
        <v>45291</v>
      </c>
      <c r="J14" s="14"/>
      <c r="K14" s="11" t="s">
        <v>154</v>
      </c>
      <c r="L14" s="8" t="s">
        <v>155</v>
      </c>
      <c r="M14" s="8" t="s">
        <v>156</v>
      </c>
      <c r="N14" s="8" t="s">
        <v>40</v>
      </c>
      <c r="O14" s="12">
        <v>529341.18000000005</v>
      </c>
      <c r="P14" s="8" t="s">
        <v>41</v>
      </c>
      <c r="Q14" s="12">
        <v>529341.18000000005</v>
      </c>
      <c r="R14" s="13">
        <v>88.31</v>
      </c>
      <c r="S14" s="12">
        <v>508622.19</v>
      </c>
      <c r="T14" s="12">
        <v>465288.52</v>
      </c>
      <c r="U14" s="12">
        <v>18437.72</v>
      </c>
      <c r="V14" s="8" t="s">
        <v>35</v>
      </c>
      <c r="W14" s="8" t="s">
        <v>157</v>
      </c>
      <c r="X14" s="8" t="s">
        <v>35</v>
      </c>
      <c r="Y14" s="13">
        <v>0</v>
      </c>
      <c r="Z14" s="8" t="s">
        <v>42</v>
      </c>
      <c r="AA14" s="8" t="s">
        <v>43</v>
      </c>
      <c r="AB14" s="8" t="s">
        <v>158</v>
      </c>
      <c r="AC14" s="8" t="s">
        <v>91</v>
      </c>
      <c r="AD14" s="8" t="s">
        <v>35</v>
      </c>
      <c r="AE14" s="8" t="s">
        <v>128</v>
      </c>
      <c r="AF14" s="12">
        <v>18437.73</v>
      </c>
      <c r="AG14" s="41">
        <f t="shared" si="2"/>
        <v>44927</v>
      </c>
      <c r="AH14" s="41">
        <f t="shared" ca="1" si="0"/>
        <v>45291</v>
      </c>
      <c r="AI14" s="1">
        <f t="shared" ca="1" si="9"/>
        <v>11</v>
      </c>
      <c r="AJ14" s="1">
        <f t="shared" ca="1" si="3"/>
        <v>31</v>
      </c>
      <c r="AK14" s="1">
        <f t="shared" ca="1" si="4"/>
        <v>-19</v>
      </c>
      <c r="AL14" s="1">
        <f t="shared" si="5"/>
        <v>88.31</v>
      </c>
      <c r="AM14" s="38">
        <f t="shared" ca="1" si="6"/>
        <v>2.8181818181818183</v>
      </c>
      <c r="AN14" s="1" t="str">
        <f t="shared" ca="1" si="7"/>
        <v>תקין</v>
      </c>
      <c r="AO14" s="1" t="str">
        <f>VLOOKUP(AC14,'תז מייל קניין'!$A:$C,3,0)</f>
        <v xml:space="preserve">MayaLe@justice.gov.il </v>
      </c>
      <c r="AP14" s="1" t="str">
        <f t="shared" si="8"/>
        <v xml:space="preserve">  התקשרות </v>
      </c>
    </row>
    <row r="15" spans="1:42" x14ac:dyDescent="0.2">
      <c r="A15" s="4"/>
      <c r="B15" s="5"/>
      <c r="C15" s="6" t="s">
        <v>159</v>
      </c>
      <c r="D15" s="7" t="s">
        <v>61</v>
      </c>
      <c r="E15" s="7" t="s">
        <v>32</v>
      </c>
      <c r="F15" s="8" t="s">
        <v>35</v>
      </c>
      <c r="G15" s="9">
        <v>45019</v>
      </c>
      <c r="H15" s="9">
        <v>44981</v>
      </c>
      <c r="I15" s="10">
        <v>46076</v>
      </c>
      <c r="J15" s="14"/>
      <c r="K15" s="11" t="s">
        <v>160</v>
      </c>
      <c r="L15" s="8" t="s">
        <v>161</v>
      </c>
      <c r="M15" s="8" t="s">
        <v>162</v>
      </c>
      <c r="N15" s="8" t="s">
        <v>40</v>
      </c>
      <c r="O15" s="13">
        <v>1.17</v>
      </c>
      <c r="P15" s="8" t="s">
        <v>41</v>
      </c>
      <c r="Q15" s="13">
        <v>1.17</v>
      </c>
      <c r="R15" s="13">
        <v>0</v>
      </c>
      <c r="S15" s="13">
        <v>0</v>
      </c>
      <c r="T15" s="13">
        <v>0</v>
      </c>
      <c r="U15" s="13">
        <v>1.17</v>
      </c>
      <c r="V15" s="8" t="s">
        <v>35</v>
      </c>
      <c r="W15" s="8" t="s">
        <v>163</v>
      </c>
      <c r="X15" s="8" t="s">
        <v>35</v>
      </c>
      <c r="Y15" s="13">
        <v>0</v>
      </c>
      <c r="Z15" s="8" t="s">
        <v>42</v>
      </c>
      <c r="AA15" s="8" t="s">
        <v>44</v>
      </c>
      <c r="AB15" s="8" t="s">
        <v>35</v>
      </c>
      <c r="AC15" s="8" t="s">
        <v>91</v>
      </c>
      <c r="AD15" s="8" t="s">
        <v>35</v>
      </c>
      <c r="AE15" s="8" t="s">
        <v>128</v>
      </c>
      <c r="AF15" s="13">
        <v>1.17</v>
      </c>
      <c r="AG15" s="41">
        <f t="shared" si="2"/>
        <v>44981</v>
      </c>
      <c r="AH15" s="41">
        <f t="shared" ca="1" si="0"/>
        <v>46076</v>
      </c>
      <c r="AI15" s="1">
        <f t="shared" ca="1" si="9"/>
        <v>35</v>
      </c>
      <c r="AJ15" s="1">
        <f t="shared" ca="1" si="3"/>
        <v>29</v>
      </c>
      <c r="AK15" s="1">
        <f t="shared" ca="1" si="4"/>
        <v>6</v>
      </c>
      <c r="AL15" s="1">
        <f t="shared" si="5"/>
        <v>0</v>
      </c>
      <c r="AM15" s="38">
        <f t="shared" ca="1" si="6"/>
        <v>0.82857142857142863</v>
      </c>
      <c r="AN15" s="1" t="str">
        <f t="shared" ca="1" si="7"/>
        <v>לא תקין</v>
      </c>
      <c r="AO15" s="1" t="str">
        <f>VLOOKUP(AC15,'תז מייל קניין'!$A:$C,3,0)</f>
        <v xml:space="preserve">MayaLe@justice.gov.il </v>
      </c>
      <c r="AP15" s="1" t="str">
        <f t="shared" si="8"/>
        <v xml:space="preserve"> מכרז פומב</v>
      </c>
    </row>
    <row r="16" spans="1:42" x14ac:dyDescent="0.2">
      <c r="A16" s="4"/>
      <c r="B16" s="5"/>
      <c r="C16" s="6" t="s">
        <v>164</v>
      </c>
      <c r="D16" s="7" t="s">
        <v>61</v>
      </c>
      <c r="E16" s="7" t="s">
        <v>32</v>
      </c>
      <c r="F16" s="8" t="s">
        <v>35</v>
      </c>
      <c r="G16" s="9">
        <v>45039</v>
      </c>
      <c r="H16" s="9">
        <v>44896</v>
      </c>
      <c r="I16" s="10">
        <v>46022</v>
      </c>
      <c r="J16" s="14"/>
      <c r="K16" s="11" t="s">
        <v>76</v>
      </c>
      <c r="L16" s="8" t="s">
        <v>77</v>
      </c>
      <c r="M16" s="8" t="s">
        <v>78</v>
      </c>
      <c r="N16" s="8" t="s">
        <v>40</v>
      </c>
      <c r="O16" s="12">
        <v>227562</v>
      </c>
      <c r="P16" s="8" t="s">
        <v>41</v>
      </c>
      <c r="Q16" s="12">
        <v>227562</v>
      </c>
      <c r="R16" s="13">
        <v>84.46</v>
      </c>
      <c r="S16" s="12">
        <v>193224</v>
      </c>
      <c r="T16" s="12">
        <v>191997</v>
      </c>
      <c r="U16" s="12">
        <v>40668.230000000003</v>
      </c>
      <c r="V16" s="8" t="s">
        <v>35</v>
      </c>
      <c r="W16" s="8" t="s">
        <v>79</v>
      </c>
      <c r="X16" s="8" t="s">
        <v>57</v>
      </c>
      <c r="Y16" s="13">
        <v>0</v>
      </c>
      <c r="Z16" s="8" t="s">
        <v>42</v>
      </c>
      <c r="AA16" s="8" t="s">
        <v>44</v>
      </c>
      <c r="AB16" s="8" t="s">
        <v>35</v>
      </c>
      <c r="AC16" s="8" t="s">
        <v>91</v>
      </c>
      <c r="AD16" s="8" t="s">
        <v>35</v>
      </c>
      <c r="AE16" s="8" t="s">
        <v>80</v>
      </c>
      <c r="AF16" s="12">
        <v>34338</v>
      </c>
      <c r="AG16" s="41">
        <f t="shared" si="2"/>
        <v>44896</v>
      </c>
      <c r="AH16" s="41">
        <f t="shared" ca="1" si="0"/>
        <v>46022</v>
      </c>
      <c r="AI16" s="1">
        <f t="shared" ca="1" si="9"/>
        <v>36</v>
      </c>
      <c r="AJ16" s="1">
        <f t="shared" ca="1" si="3"/>
        <v>32</v>
      </c>
      <c r="AK16" s="1">
        <f t="shared" ca="1" si="4"/>
        <v>4</v>
      </c>
      <c r="AL16" s="1">
        <f t="shared" si="5"/>
        <v>84.46</v>
      </c>
      <c r="AM16" s="38">
        <f t="shared" ca="1" si="6"/>
        <v>0.88888888888888884</v>
      </c>
      <c r="AN16" s="1" t="str">
        <f t="shared" ca="1" si="7"/>
        <v>תקין</v>
      </c>
      <c r="AO16" s="1" t="str">
        <f>VLOOKUP(AC16,'תז מייל קניין'!$A:$C,3,0)</f>
        <v xml:space="preserve">MayaLe@justice.gov.il </v>
      </c>
      <c r="AP16" s="1" t="str">
        <f t="shared" si="8"/>
        <v xml:space="preserve"> מכרז פומב</v>
      </c>
    </row>
    <row r="17" spans="1:42" x14ac:dyDescent="0.2">
      <c r="A17" s="4"/>
      <c r="B17" s="5"/>
      <c r="C17" s="6" t="s">
        <v>165</v>
      </c>
      <c r="D17" s="7" t="s">
        <v>50</v>
      </c>
      <c r="E17" s="7" t="s">
        <v>32</v>
      </c>
      <c r="F17" s="8" t="s">
        <v>35</v>
      </c>
      <c r="G17" s="9">
        <v>45047</v>
      </c>
      <c r="H17" s="9">
        <v>44986</v>
      </c>
      <c r="I17" s="10">
        <v>45351</v>
      </c>
      <c r="J17" s="14"/>
      <c r="K17" s="11" t="s">
        <v>166</v>
      </c>
      <c r="L17" s="8" t="s">
        <v>167</v>
      </c>
      <c r="M17" s="8" t="s">
        <v>168</v>
      </c>
      <c r="N17" s="8" t="s">
        <v>40</v>
      </c>
      <c r="O17" s="12">
        <v>1232491.8600000001</v>
      </c>
      <c r="P17" s="8" t="s">
        <v>41</v>
      </c>
      <c r="Q17" s="12">
        <v>1232491.8600000001</v>
      </c>
      <c r="R17" s="13">
        <v>87.96</v>
      </c>
      <c r="S17" s="12">
        <v>455744.69</v>
      </c>
      <c r="T17" s="12">
        <v>455752.32</v>
      </c>
      <c r="U17" s="12">
        <v>148377</v>
      </c>
      <c r="V17" s="8" t="s">
        <v>35</v>
      </c>
      <c r="W17" s="8" t="s">
        <v>169</v>
      </c>
      <c r="X17" s="8" t="s">
        <v>35</v>
      </c>
      <c r="Y17" s="13">
        <v>0</v>
      </c>
      <c r="Z17" s="8" t="s">
        <v>42</v>
      </c>
      <c r="AA17" s="8" t="s">
        <v>44</v>
      </c>
      <c r="AB17" s="8" t="s">
        <v>35</v>
      </c>
      <c r="AC17" s="8" t="s">
        <v>91</v>
      </c>
      <c r="AD17" s="8" t="s">
        <v>170</v>
      </c>
      <c r="AE17" s="8" t="s">
        <v>171</v>
      </c>
      <c r="AF17" s="12">
        <v>148377</v>
      </c>
      <c r="AG17" s="41">
        <f t="shared" si="2"/>
        <v>44986</v>
      </c>
      <c r="AH17" s="41">
        <f t="shared" ca="1" si="0"/>
        <v>45351</v>
      </c>
      <c r="AI17" s="1">
        <f t="shared" ca="1" si="9"/>
        <v>11</v>
      </c>
      <c r="AJ17" s="1">
        <f t="shared" ca="1" si="3"/>
        <v>29</v>
      </c>
      <c r="AK17" s="1">
        <f ca="1">IF(AH17 &gt; TODAY(), DATEDIF(TODAY(), AH17, "m"), -DATEDIF(AH17, TODAY(), "m"))</f>
        <v>-17</v>
      </c>
      <c r="AL17" s="1">
        <f t="shared" si="5"/>
        <v>87.96</v>
      </c>
      <c r="AM17" s="38">
        <f t="shared" ca="1" si="6"/>
        <v>2.6363636363636362</v>
      </c>
      <c r="AN17" s="1" t="str">
        <f t="shared" ca="1" si="7"/>
        <v>תקין</v>
      </c>
      <c r="AO17" s="1" t="str">
        <f>VLOOKUP(AC17,'תז מייל קניין'!$A:$C,3,0)</f>
        <v xml:space="preserve">MayaLe@justice.gov.il </v>
      </c>
      <c r="AP17" s="1" t="str">
        <f t="shared" si="8"/>
        <v xml:space="preserve"> התקשרות ע</v>
      </c>
    </row>
    <row r="18" spans="1:42" x14ac:dyDescent="0.2">
      <c r="A18" s="4"/>
      <c r="B18" s="5"/>
      <c r="C18" s="6" t="s">
        <v>172</v>
      </c>
      <c r="D18" s="7" t="s">
        <v>50</v>
      </c>
      <c r="E18" s="7" t="s">
        <v>32</v>
      </c>
      <c r="F18" s="8" t="s">
        <v>35</v>
      </c>
      <c r="G18" s="9">
        <v>45068</v>
      </c>
      <c r="H18" s="9">
        <v>45047</v>
      </c>
      <c r="I18" s="10">
        <v>46052</v>
      </c>
      <c r="J18" s="14"/>
      <c r="K18" s="11" t="s">
        <v>173</v>
      </c>
      <c r="L18" s="8" t="s">
        <v>174</v>
      </c>
      <c r="M18" s="8" t="s">
        <v>175</v>
      </c>
      <c r="N18" s="8" t="s">
        <v>40</v>
      </c>
      <c r="O18" s="12">
        <v>8557521.3800000008</v>
      </c>
      <c r="P18" s="8" t="s">
        <v>41</v>
      </c>
      <c r="Q18" s="12">
        <v>8557521.3800000008</v>
      </c>
      <c r="R18" s="13">
        <v>62.1</v>
      </c>
      <c r="S18" s="12">
        <v>5314699.1100000003</v>
      </c>
      <c r="T18" s="12">
        <v>5622892.8799999999</v>
      </c>
      <c r="U18" s="12">
        <v>3554510.17</v>
      </c>
      <c r="V18" s="8" t="s">
        <v>35</v>
      </c>
      <c r="W18" s="8" t="s">
        <v>176</v>
      </c>
      <c r="X18" s="8" t="s">
        <v>57</v>
      </c>
      <c r="Y18" s="13">
        <v>0</v>
      </c>
      <c r="Z18" s="8" t="s">
        <v>42</v>
      </c>
      <c r="AA18" s="8" t="s">
        <v>44</v>
      </c>
      <c r="AB18" s="8" t="s">
        <v>35</v>
      </c>
      <c r="AC18" s="8" t="s">
        <v>91</v>
      </c>
      <c r="AD18" s="8" t="s">
        <v>177</v>
      </c>
      <c r="AE18" s="8" t="s">
        <v>55</v>
      </c>
      <c r="AF18" s="12">
        <v>3243430.77</v>
      </c>
      <c r="AG18" s="41">
        <f t="shared" si="2"/>
        <v>45047</v>
      </c>
      <c r="AH18" s="41">
        <f t="shared" ca="1" si="0"/>
        <v>46052</v>
      </c>
      <c r="AI18" s="1">
        <f t="shared" ca="1" si="9"/>
        <v>32</v>
      </c>
      <c r="AJ18" s="1">
        <f t="shared" ca="1" si="3"/>
        <v>27</v>
      </c>
      <c r="AK18" s="1">
        <f t="shared" ca="1" si="4"/>
        <v>5</v>
      </c>
      <c r="AL18" s="1">
        <f t="shared" si="5"/>
        <v>62.1</v>
      </c>
      <c r="AM18" s="38">
        <f t="shared" ca="1" si="6"/>
        <v>0.84375</v>
      </c>
      <c r="AN18" s="1" t="str">
        <f t="shared" ca="1" si="7"/>
        <v>תקין</v>
      </c>
      <c r="AO18" s="1" t="str">
        <f>VLOOKUP(AC18,'תז מייל קניין'!$A:$C,3,0)</f>
        <v xml:space="preserve">MayaLe@justice.gov.il </v>
      </c>
      <c r="AP18" s="1" t="str">
        <f t="shared" si="8"/>
        <v xml:space="preserve"> הובלת חומ</v>
      </c>
    </row>
    <row r="19" spans="1:42" x14ac:dyDescent="0.2">
      <c r="A19" s="4"/>
      <c r="B19" s="5"/>
      <c r="C19" s="6" t="s">
        <v>178</v>
      </c>
      <c r="D19" s="7" t="s">
        <v>34</v>
      </c>
      <c r="E19" s="7" t="s">
        <v>32</v>
      </c>
      <c r="F19" s="8" t="s">
        <v>35</v>
      </c>
      <c r="G19" s="9">
        <v>45070</v>
      </c>
      <c r="H19" s="9">
        <v>45054</v>
      </c>
      <c r="I19" s="10">
        <v>45838</v>
      </c>
      <c r="J19" s="14"/>
      <c r="K19" s="11" t="s">
        <v>104</v>
      </c>
      <c r="L19" s="8" t="s">
        <v>105</v>
      </c>
      <c r="M19" s="8" t="s">
        <v>106</v>
      </c>
      <c r="N19" s="8" t="s">
        <v>40</v>
      </c>
      <c r="O19" s="12">
        <v>2827141.26</v>
      </c>
      <c r="P19" s="8" t="s">
        <v>41</v>
      </c>
      <c r="Q19" s="12">
        <v>2827141.26</v>
      </c>
      <c r="R19" s="13">
        <v>91.49</v>
      </c>
      <c r="S19" s="12">
        <v>2576241.08</v>
      </c>
      <c r="T19" s="12">
        <v>2576241.08</v>
      </c>
      <c r="U19" s="12">
        <v>241406.52</v>
      </c>
      <c r="V19" s="8" t="s">
        <v>35</v>
      </c>
      <c r="W19" s="8" t="s">
        <v>102</v>
      </c>
      <c r="X19" s="8" t="s">
        <v>35</v>
      </c>
      <c r="Y19" s="13">
        <v>0</v>
      </c>
      <c r="Z19" s="8" t="s">
        <v>42</v>
      </c>
      <c r="AA19" s="8" t="s">
        <v>65</v>
      </c>
      <c r="AB19" s="8" t="s">
        <v>35</v>
      </c>
      <c r="AC19" s="8" t="s">
        <v>91</v>
      </c>
      <c r="AD19" s="8" t="s">
        <v>35</v>
      </c>
      <c r="AE19" s="8" t="s">
        <v>46</v>
      </c>
      <c r="AF19" s="12">
        <v>241406.52</v>
      </c>
      <c r="AG19" s="41">
        <f t="shared" si="2"/>
        <v>45054</v>
      </c>
      <c r="AH19" s="41">
        <f t="shared" ca="1" si="0"/>
        <v>45838</v>
      </c>
      <c r="AI19" s="1">
        <f t="shared" ca="1" si="9"/>
        <v>25</v>
      </c>
      <c r="AJ19" s="1">
        <f t="shared" ca="1" si="3"/>
        <v>26</v>
      </c>
      <c r="AK19" s="1">
        <f t="shared" ca="1" si="4"/>
        <v>-1</v>
      </c>
      <c r="AL19" s="1">
        <f t="shared" si="5"/>
        <v>91.49</v>
      </c>
      <c r="AM19" s="38">
        <f t="shared" ca="1" si="6"/>
        <v>1.04</v>
      </c>
      <c r="AN19" s="1" t="str">
        <f t="shared" ca="1" si="7"/>
        <v>תקין</v>
      </c>
      <c r="AO19" s="1" t="str">
        <f>VLOOKUP(AC19,'תז מייל קניין'!$A:$C,3,0)</f>
        <v xml:space="preserve">MayaLe@justice.gov.il </v>
      </c>
      <c r="AP19" s="1" t="str">
        <f t="shared" si="8"/>
        <v xml:space="preserve"> עבודות בי</v>
      </c>
    </row>
    <row r="20" spans="1:42" x14ac:dyDescent="0.2">
      <c r="A20" s="4"/>
      <c r="B20" s="5"/>
      <c r="C20" s="6" t="s">
        <v>179</v>
      </c>
      <c r="D20" s="7" t="s">
        <v>34</v>
      </c>
      <c r="E20" s="7" t="s">
        <v>32</v>
      </c>
      <c r="F20" s="8" t="s">
        <v>35</v>
      </c>
      <c r="G20" s="9">
        <v>45111</v>
      </c>
      <c r="H20" s="9">
        <v>44987</v>
      </c>
      <c r="I20" s="10">
        <v>46022</v>
      </c>
      <c r="J20" s="14"/>
      <c r="K20" s="11" t="s">
        <v>180</v>
      </c>
      <c r="L20" s="8" t="s">
        <v>181</v>
      </c>
      <c r="M20" s="8" t="s">
        <v>182</v>
      </c>
      <c r="N20" s="8" t="s">
        <v>40</v>
      </c>
      <c r="O20" s="13">
        <v>1.17</v>
      </c>
      <c r="P20" s="8" t="s">
        <v>41</v>
      </c>
      <c r="Q20" s="13">
        <v>1.17</v>
      </c>
      <c r="R20" s="13">
        <v>0</v>
      </c>
      <c r="S20" s="13">
        <v>0</v>
      </c>
      <c r="T20" s="13">
        <v>0</v>
      </c>
      <c r="U20" s="13">
        <v>0</v>
      </c>
      <c r="V20" s="8" t="s">
        <v>35</v>
      </c>
      <c r="W20" s="8" t="s">
        <v>183</v>
      </c>
      <c r="X20" s="8" t="s">
        <v>35</v>
      </c>
      <c r="Y20" s="13">
        <v>0</v>
      </c>
      <c r="Z20" s="8" t="s">
        <v>42</v>
      </c>
      <c r="AA20" s="8" t="s">
        <v>44</v>
      </c>
      <c r="AB20" s="8" t="s">
        <v>35</v>
      </c>
      <c r="AC20" s="8" t="s">
        <v>91</v>
      </c>
      <c r="AD20" s="8" t="s">
        <v>35</v>
      </c>
      <c r="AE20" s="8" t="s">
        <v>35</v>
      </c>
      <c r="AF20" s="13">
        <v>1.17</v>
      </c>
      <c r="AG20" s="41">
        <f t="shared" si="2"/>
        <v>44987</v>
      </c>
      <c r="AH20" s="41">
        <f t="shared" ca="1" si="0"/>
        <v>46022</v>
      </c>
      <c r="AI20" s="1">
        <f t="shared" ca="1" si="9"/>
        <v>33</v>
      </c>
      <c r="AJ20" s="1">
        <f t="shared" ca="1" si="3"/>
        <v>29</v>
      </c>
      <c r="AK20" s="1">
        <f t="shared" ca="1" si="4"/>
        <v>4</v>
      </c>
      <c r="AL20" s="1">
        <f t="shared" si="5"/>
        <v>0</v>
      </c>
      <c r="AM20" s="38">
        <f t="shared" ca="1" si="6"/>
        <v>0.87878787878787878</v>
      </c>
      <c r="AN20" s="1" t="str">
        <f t="shared" ca="1" si="7"/>
        <v>לא תקין</v>
      </c>
      <c r="AO20" s="1" t="str">
        <f>VLOOKUP(AC20,'תז מייל קניין'!$A:$C,3,0)</f>
        <v xml:space="preserve">MayaLe@justice.gov.il </v>
      </c>
      <c r="AP20" s="1" t="str">
        <f t="shared" si="8"/>
        <v xml:space="preserve"> מתן שירות</v>
      </c>
    </row>
    <row r="21" spans="1:42" x14ac:dyDescent="0.2">
      <c r="A21" s="4"/>
      <c r="B21" s="5"/>
      <c r="C21" s="6" t="s">
        <v>184</v>
      </c>
      <c r="D21" s="7" t="s">
        <v>50</v>
      </c>
      <c r="E21" s="7" t="s">
        <v>32</v>
      </c>
      <c r="F21" s="8" t="s">
        <v>35</v>
      </c>
      <c r="G21" s="9">
        <v>45172</v>
      </c>
      <c r="H21" s="9"/>
      <c r="I21" s="10"/>
      <c r="J21" s="14"/>
      <c r="K21" s="11" t="s">
        <v>185</v>
      </c>
      <c r="L21" s="8" t="s">
        <v>186</v>
      </c>
      <c r="M21" s="8" t="s">
        <v>187</v>
      </c>
      <c r="N21" s="8" t="s">
        <v>40</v>
      </c>
      <c r="O21" s="12">
        <v>50427.35</v>
      </c>
      <c r="P21" s="8" t="s">
        <v>41</v>
      </c>
      <c r="Q21" s="12">
        <v>50427.35</v>
      </c>
      <c r="R21" s="13">
        <v>13.79</v>
      </c>
      <c r="S21" s="12">
        <v>6952.73</v>
      </c>
      <c r="T21" s="12">
        <v>6952.73</v>
      </c>
      <c r="U21" s="12">
        <v>43474.62</v>
      </c>
      <c r="V21" s="8" t="s">
        <v>35</v>
      </c>
      <c r="W21" s="8" t="s">
        <v>188</v>
      </c>
      <c r="X21" s="8" t="s">
        <v>35</v>
      </c>
      <c r="Y21" s="13">
        <v>0</v>
      </c>
      <c r="Z21" s="8" t="s">
        <v>42</v>
      </c>
      <c r="AA21" s="8" t="s">
        <v>43</v>
      </c>
      <c r="AB21" s="8" t="s">
        <v>60</v>
      </c>
      <c r="AC21" s="8" t="s">
        <v>91</v>
      </c>
      <c r="AD21" s="8" t="s">
        <v>189</v>
      </c>
      <c r="AE21" s="8" t="s">
        <v>35</v>
      </c>
      <c r="AF21" s="12">
        <v>43474.62</v>
      </c>
      <c r="AG21" s="41">
        <f t="shared" si="2"/>
        <v>45172</v>
      </c>
      <c r="AH21" s="41">
        <f t="shared" ca="1" si="0"/>
        <v>46022</v>
      </c>
      <c r="AI21" s="1">
        <f t="shared" ca="1" si="9"/>
        <v>27</v>
      </c>
      <c r="AJ21" s="1">
        <f t="shared" ca="1" si="3"/>
        <v>23</v>
      </c>
      <c r="AK21" s="1">
        <f t="shared" ca="1" si="4"/>
        <v>4</v>
      </c>
      <c r="AL21" s="1">
        <f t="shared" si="5"/>
        <v>13.79</v>
      </c>
      <c r="AM21" s="38">
        <f t="shared" ca="1" si="6"/>
        <v>0.85185185185185186</v>
      </c>
      <c r="AN21" s="1" t="str">
        <f t="shared" ca="1" si="7"/>
        <v>לא תקין</v>
      </c>
      <c r="AO21" s="1" t="str">
        <f>VLOOKUP(AC21,'תז מייל קניין'!$A:$C,3,0)</f>
        <v xml:space="preserve">MayaLe@justice.gov.il </v>
      </c>
      <c r="AP21" s="1" t="str">
        <f t="shared" si="8"/>
        <v xml:space="preserve"> ציוד חד פ</v>
      </c>
    </row>
    <row r="22" spans="1:42" x14ac:dyDescent="0.2">
      <c r="A22" s="4"/>
      <c r="B22" s="5"/>
      <c r="C22" s="6" t="s">
        <v>190</v>
      </c>
      <c r="D22" s="7" t="s">
        <v>50</v>
      </c>
      <c r="E22" s="7" t="s">
        <v>32</v>
      </c>
      <c r="F22" s="8" t="s">
        <v>35</v>
      </c>
      <c r="G22" s="9">
        <v>45172</v>
      </c>
      <c r="H22" s="9">
        <v>45170</v>
      </c>
      <c r="I22" s="10">
        <v>45900</v>
      </c>
      <c r="J22" s="14"/>
      <c r="K22" s="11" t="s">
        <v>191</v>
      </c>
      <c r="L22" s="8" t="s">
        <v>192</v>
      </c>
      <c r="M22" s="8" t="s">
        <v>193</v>
      </c>
      <c r="N22" s="8" t="s">
        <v>40</v>
      </c>
      <c r="O22" s="12">
        <v>2679740.5499999998</v>
      </c>
      <c r="P22" s="8" t="s">
        <v>41</v>
      </c>
      <c r="Q22" s="12">
        <v>2679740.5499999998</v>
      </c>
      <c r="R22" s="13">
        <v>62.57</v>
      </c>
      <c r="S22" s="12">
        <v>1676690.68</v>
      </c>
      <c r="T22" s="12">
        <v>1676690.67</v>
      </c>
      <c r="U22" s="12">
        <v>1003049.87</v>
      </c>
      <c r="V22" s="8" t="s">
        <v>35</v>
      </c>
      <c r="W22" s="8" t="s">
        <v>194</v>
      </c>
      <c r="X22" s="8" t="s">
        <v>35</v>
      </c>
      <c r="Y22" s="13">
        <v>0</v>
      </c>
      <c r="Z22" s="8" t="s">
        <v>42</v>
      </c>
      <c r="AA22" s="8" t="s">
        <v>44</v>
      </c>
      <c r="AB22" s="8" t="s">
        <v>35</v>
      </c>
      <c r="AC22" s="8" t="s">
        <v>91</v>
      </c>
      <c r="AD22" s="8" t="s">
        <v>195</v>
      </c>
      <c r="AE22" s="8" t="s">
        <v>75</v>
      </c>
      <c r="AF22" s="12">
        <v>1003049.87</v>
      </c>
      <c r="AG22" s="41">
        <f t="shared" si="2"/>
        <v>45170</v>
      </c>
      <c r="AH22" s="41">
        <f t="shared" ca="1" si="0"/>
        <v>45900</v>
      </c>
      <c r="AI22" s="1">
        <f t="shared" ref="AI22:AI28" ca="1" si="10">DATEDIF(AG22,AH22, "m")</f>
        <v>23</v>
      </c>
      <c r="AJ22" s="1">
        <f t="shared" ca="1" si="3"/>
        <v>23</v>
      </c>
      <c r="AK22" s="1">
        <f t="shared" ca="1" si="4"/>
        <v>0</v>
      </c>
      <c r="AL22" s="1">
        <f t="shared" si="5"/>
        <v>62.57</v>
      </c>
      <c r="AM22" s="38">
        <f t="shared" ca="1" si="6"/>
        <v>1</v>
      </c>
      <c r="AN22" s="1" t="str">
        <f t="shared" ca="1" si="7"/>
        <v>תקין</v>
      </c>
      <c r="AO22" s="1" t="str">
        <f>VLOOKUP(AC22,'תז מייל קניין'!$A:$C,3,0)</f>
        <v xml:space="preserve">MayaLe@justice.gov.il </v>
      </c>
      <c r="AP22" s="1" t="str">
        <f t="shared" si="8"/>
        <v xml:space="preserve"> שירותי הד</v>
      </c>
    </row>
    <row r="23" spans="1:42" x14ac:dyDescent="0.2">
      <c r="A23" s="4"/>
      <c r="B23" s="5"/>
      <c r="C23" s="6" t="s">
        <v>196</v>
      </c>
      <c r="D23" s="7" t="s">
        <v>34</v>
      </c>
      <c r="E23" s="7" t="s">
        <v>32</v>
      </c>
      <c r="F23" s="8" t="s">
        <v>35</v>
      </c>
      <c r="G23" s="9">
        <v>45173</v>
      </c>
      <c r="H23" s="9"/>
      <c r="I23" s="10"/>
      <c r="J23" s="14"/>
      <c r="K23" s="11" t="s">
        <v>197</v>
      </c>
      <c r="L23" s="8" t="s">
        <v>198</v>
      </c>
      <c r="M23" s="8" t="s">
        <v>199</v>
      </c>
      <c r="N23" s="8" t="s">
        <v>40</v>
      </c>
      <c r="O23" s="12">
        <v>1149.74</v>
      </c>
      <c r="P23" s="8" t="s">
        <v>41</v>
      </c>
      <c r="Q23" s="12">
        <v>1149.74</v>
      </c>
      <c r="R23" s="13">
        <v>0</v>
      </c>
      <c r="S23" s="13">
        <v>0</v>
      </c>
      <c r="T23" s="13">
        <v>0</v>
      </c>
      <c r="U23" s="12">
        <v>1149.74</v>
      </c>
      <c r="V23" s="8" t="s">
        <v>35</v>
      </c>
      <c r="W23" s="8" t="s">
        <v>200</v>
      </c>
      <c r="X23" s="8" t="s">
        <v>35</v>
      </c>
      <c r="Y23" s="13">
        <v>0</v>
      </c>
      <c r="Z23" s="8" t="s">
        <v>42</v>
      </c>
      <c r="AA23" s="8" t="s">
        <v>43</v>
      </c>
      <c r="AB23" s="8" t="s">
        <v>60</v>
      </c>
      <c r="AC23" s="8" t="s">
        <v>91</v>
      </c>
      <c r="AD23" s="8" t="s">
        <v>35</v>
      </c>
      <c r="AE23" s="8" t="s">
        <v>201</v>
      </c>
      <c r="AF23" s="12">
        <v>1149.74</v>
      </c>
      <c r="AG23" s="41">
        <f t="shared" si="2"/>
        <v>45173</v>
      </c>
      <c r="AH23" s="41">
        <f t="shared" ca="1" si="0"/>
        <v>46022</v>
      </c>
      <c r="AI23" s="1">
        <f t="shared" ca="1" si="10"/>
        <v>27</v>
      </c>
      <c r="AJ23" s="1">
        <f t="shared" ca="1" si="3"/>
        <v>23</v>
      </c>
      <c r="AK23" s="1">
        <f t="shared" ca="1" si="4"/>
        <v>4</v>
      </c>
      <c r="AL23" s="1">
        <f t="shared" si="5"/>
        <v>0</v>
      </c>
      <c r="AM23" s="38">
        <f t="shared" ca="1" si="6"/>
        <v>0.85185185185185186</v>
      </c>
      <c r="AN23" s="1" t="str">
        <f t="shared" ca="1" si="7"/>
        <v>לא תקין</v>
      </c>
      <c r="AO23" s="1" t="str">
        <f>VLOOKUP(AC23,'תז מייל קניין'!$A:$C,3,0)</f>
        <v xml:space="preserve">MayaLe@justice.gov.il </v>
      </c>
      <c r="AP23" s="1" t="str">
        <f t="shared" si="8"/>
        <v xml:space="preserve"> כיבוד להר</v>
      </c>
    </row>
    <row r="24" spans="1:42" x14ac:dyDescent="0.2">
      <c r="A24" s="4"/>
      <c r="B24" s="5"/>
      <c r="C24" s="6" t="s">
        <v>202</v>
      </c>
      <c r="D24" s="7" t="s">
        <v>50</v>
      </c>
      <c r="E24" s="7" t="s">
        <v>32</v>
      </c>
      <c r="F24" s="8" t="s">
        <v>35</v>
      </c>
      <c r="G24" s="9">
        <v>45214</v>
      </c>
      <c r="H24" s="9">
        <v>45170</v>
      </c>
      <c r="I24" s="10">
        <v>45900</v>
      </c>
      <c r="J24" s="14"/>
      <c r="K24" s="11" t="s">
        <v>203</v>
      </c>
      <c r="L24" s="8" t="s">
        <v>204</v>
      </c>
      <c r="M24" s="8" t="s">
        <v>205</v>
      </c>
      <c r="N24" s="8" t="s">
        <v>40</v>
      </c>
      <c r="O24" s="12">
        <v>3450000</v>
      </c>
      <c r="P24" s="8" t="s">
        <v>41</v>
      </c>
      <c r="Q24" s="12">
        <v>3450000</v>
      </c>
      <c r="R24" s="13">
        <v>75.36</v>
      </c>
      <c r="S24" s="12">
        <v>3095150.63</v>
      </c>
      <c r="T24" s="12">
        <v>2599906.98</v>
      </c>
      <c r="U24" s="12">
        <v>850093.02</v>
      </c>
      <c r="V24" s="8" t="s">
        <v>35</v>
      </c>
      <c r="W24" s="8" t="s">
        <v>206</v>
      </c>
      <c r="X24" s="8" t="s">
        <v>35</v>
      </c>
      <c r="Y24" s="13">
        <v>0</v>
      </c>
      <c r="Z24" s="8" t="s">
        <v>42</v>
      </c>
      <c r="AA24" s="8" t="s">
        <v>65</v>
      </c>
      <c r="AB24" s="8" t="s">
        <v>35</v>
      </c>
      <c r="AC24" s="8" t="s">
        <v>91</v>
      </c>
      <c r="AD24" s="8" t="s">
        <v>207</v>
      </c>
      <c r="AE24" s="8" t="s">
        <v>80</v>
      </c>
      <c r="AF24" s="12">
        <v>850093.02</v>
      </c>
      <c r="AG24" s="41">
        <f t="shared" si="2"/>
        <v>45170</v>
      </c>
      <c r="AH24" s="41">
        <f t="shared" ca="1" si="0"/>
        <v>45900</v>
      </c>
      <c r="AI24" s="1">
        <f t="shared" ca="1" si="10"/>
        <v>23</v>
      </c>
      <c r="AJ24" s="1">
        <f t="shared" ca="1" si="3"/>
        <v>23</v>
      </c>
      <c r="AK24" s="1">
        <f t="shared" ca="1" si="4"/>
        <v>0</v>
      </c>
      <c r="AL24" s="1">
        <f t="shared" si="5"/>
        <v>75.36</v>
      </c>
      <c r="AM24" s="38">
        <f t="shared" ca="1" si="6"/>
        <v>1</v>
      </c>
      <c r="AN24" s="1" t="str">
        <f t="shared" ca="1" si="7"/>
        <v>תקין</v>
      </c>
      <c r="AO24" s="1" t="str">
        <f>VLOOKUP(AC24,'תז מייל קניין'!$A:$C,3,0)</f>
        <v xml:space="preserve">MayaLe@justice.gov.il </v>
      </c>
      <c r="AP24" s="1" t="str">
        <f t="shared" si="8"/>
        <v xml:space="preserve"> התקשרות מ</v>
      </c>
    </row>
    <row r="25" spans="1:42" x14ac:dyDescent="0.2">
      <c r="A25" s="4"/>
      <c r="B25" s="5"/>
      <c r="C25" s="6" t="s">
        <v>208</v>
      </c>
      <c r="D25" s="7" t="s">
        <v>50</v>
      </c>
      <c r="E25" s="7" t="s">
        <v>32</v>
      </c>
      <c r="F25" s="8" t="s">
        <v>35</v>
      </c>
      <c r="G25" s="9">
        <v>45214</v>
      </c>
      <c r="H25" s="9">
        <v>45170</v>
      </c>
      <c r="I25" s="10">
        <v>45900</v>
      </c>
      <c r="J25" s="14"/>
      <c r="K25" s="11" t="s">
        <v>209</v>
      </c>
      <c r="L25" s="8" t="s">
        <v>210</v>
      </c>
      <c r="M25" s="8" t="s">
        <v>35</v>
      </c>
      <c r="N25" s="8" t="s">
        <v>40</v>
      </c>
      <c r="O25" s="12">
        <v>1950000</v>
      </c>
      <c r="P25" s="8" t="s">
        <v>41</v>
      </c>
      <c r="Q25" s="12">
        <v>1950000</v>
      </c>
      <c r="R25" s="13">
        <v>83</v>
      </c>
      <c r="S25" s="12">
        <v>1872526.74</v>
      </c>
      <c r="T25" s="12">
        <v>1618451.92</v>
      </c>
      <c r="U25" s="12">
        <v>331548.08</v>
      </c>
      <c r="V25" s="8" t="s">
        <v>35</v>
      </c>
      <c r="W25" s="8" t="s">
        <v>211</v>
      </c>
      <c r="X25" s="8" t="s">
        <v>35</v>
      </c>
      <c r="Y25" s="13">
        <v>0</v>
      </c>
      <c r="Z25" s="8" t="s">
        <v>42</v>
      </c>
      <c r="AA25" s="8" t="s">
        <v>65</v>
      </c>
      <c r="AB25" s="8" t="s">
        <v>35</v>
      </c>
      <c r="AC25" s="8" t="s">
        <v>91</v>
      </c>
      <c r="AD25" s="8" t="s">
        <v>212</v>
      </c>
      <c r="AE25" s="8" t="s">
        <v>80</v>
      </c>
      <c r="AF25" s="12">
        <v>331548.08</v>
      </c>
      <c r="AG25" s="41">
        <f t="shared" si="2"/>
        <v>45170</v>
      </c>
      <c r="AH25" s="41">
        <f t="shared" ca="1" si="0"/>
        <v>45900</v>
      </c>
      <c r="AI25" s="1">
        <f t="shared" ca="1" si="10"/>
        <v>23</v>
      </c>
      <c r="AJ25" s="1">
        <f t="shared" ca="1" si="3"/>
        <v>23</v>
      </c>
      <c r="AK25" s="1">
        <f t="shared" ca="1" si="4"/>
        <v>0</v>
      </c>
      <c r="AL25" s="1">
        <f t="shared" si="5"/>
        <v>83</v>
      </c>
      <c r="AM25" s="38">
        <f t="shared" ca="1" si="6"/>
        <v>1</v>
      </c>
      <c r="AN25" s="1" t="str">
        <f t="shared" ca="1" si="7"/>
        <v>תקין</v>
      </c>
      <c r="AO25" s="1" t="str">
        <f>VLOOKUP(AC25,'תז מייל קניין'!$A:$C,3,0)</f>
        <v xml:space="preserve">MayaLe@justice.gov.il </v>
      </c>
      <c r="AP25" s="1" t="str">
        <f t="shared" si="8"/>
        <v xml:space="preserve"> התקשרות מ</v>
      </c>
    </row>
    <row r="26" spans="1:42" x14ac:dyDescent="0.2">
      <c r="A26" s="4"/>
      <c r="B26" s="5"/>
      <c r="C26" s="6" t="s">
        <v>213</v>
      </c>
      <c r="D26" s="7" t="s">
        <v>50</v>
      </c>
      <c r="E26" s="7" t="s">
        <v>32</v>
      </c>
      <c r="F26" s="8" t="s">
        <v>35</v>
      </c>
      <c r="G26" s="9">
        <v>45214</v>
      </c>
      <c r="H26" s="9">
        <v>45170</v>
      </c>
      <c r="I26" s="10">
        <v>45900</v>
      </c>
      <c r="J26" s="14"/>
      <c r="K26" s="11" t="s">
        <v>214</v>
      </c>
      <c r="L26" s="8" t="s">
        <v>215</v>
      </c>
      <c r="M26" s="8" t="s">
        <v>35</v>
      </c>
      <c r="N26" s="8" t="s">
        <v>40</v>
      </c>
      <c r="O26" s="12">
        <v>900000</v>
      </c>
      <c r="P26" s="8" t="s">
        <v>41</v>
      </c>
      <c r="Q26" s="12">
        <v>900000</v>
      </c>
      <c r="R26" s="13">
        <v>86.4</v>
      </c>
      <c r="S26" s="12">
        <v>886369.01</v>
      </c>
      <c r="T26" s="12">
        <v>777556.2</v>
      </c>
      <c r="U26" s="12">
        <v>122443.8</v>
      </c>
      <c r="V26" s="8" t="s">
        <v>35</v>
      </c>
      <c r="W26" s="8" t="s">
        <v>216</v>
      </c>
      <c r="X26" s="8" t="s">
        <v>35</v>
      </c>
      <c r="Y26" s="13">
        <v>0</v>
      </c>
      <c r="Z26" s="8" t="s">
        <v>42</v>
      </c>
      <c r="AA26" s="8" t="s">
        <v>65</v>
      </c>
      <c r="AB26" s="8" t="s">
        <v>35</v>
      </c>
      <c r="AC26" s="8" t="s">
        <v>91</v>
      </c>
      <c r="AD26" s="8" t="s">
        <v>217</v>
      </c>
      <c r="AE26" s="8" t="s">
        <v>80</v>
      </c>
      <c r="AF26" s="12">
        <v>122443.8</v>
      </c>
      <c r="AG26" s="41">
        <f t="shared" si="2"/>
        <v>45170</v>
      </c>
      <c r="AH26" s="41">
        <f t="shared" ca="1" si="0"/>
        <v>45900</v>
      </c>
      <c r="AI26" s="1">
        <f t="shared" ca="1" si="10"/>
        <v>23</v>
      </c>
      <c r="AJ26" s="1">
        <f t="shared" ca="1" si="3"/>
        <v>23</v>
      </c>
      <c r="AK26" s="1">
        <f t="shared" ca="1" si="4"/>
        <v>0</v>
      </c>
      <c r="AL26" s="1">
        <f t="shared" si="5"/>
        <v>86.4</v>
      </c>
      <c r="AM26" s="38">
        <f t="shared" ca="1" si="6"/>
        <v>1</v>
      </c>
      <c r="AN26" s="1" t="str">
        <f t="shared" ca="1" si="7"/>
        <v>תקין</v>
      </c>
      <c r="AO26" s="1" t="str">
        <f>VLOOKUP(AC26,'תז מייל קניין'!$A:$C,3,0)</f>
        <v xml:space="preserve">MayaLe@justice.gov.il </v>
      </c>
      <c r="AP26" s="1" t="str">
        <f t="shared" si="8"/>
        <v xml:space="preserve"> התקשרות מ</v>
      </c>
    </row>
    <row r="27" spans="1:42" x14ac:dyDescent="0.2">
      <c r="A27" s="4"/>
      <c r="B27" s="5"/>
      <c r="C27" s="6" t="s">
        <v>218</v>
      </c>
      <c r="D27" s="7" t="s">
        <v>50</v>
      </c>
      <c r="E27" s="7" t="s">
        <v>32</v>
      </c>
      <c r="F27" s="8" t="s">
        <v>35</v>
      </c>
      <c r="G27" s="9">
        <v>45214</v>
      </c>
      <c r="H27" s="9">
        <v>45170</v>
      </c>
      <c r="I27" s="10">
        <v>45900</v>
      </c>
      <c r="J27" s="14"/>
      <c r="K27" s="11" t="s">
        <v>219</v>
      </c>
      <c r="L27" s="8" t="s">
        <v>220</v>
      </c>
      <c r="M27" s="8" t="s">
        <v>35</v>
      </c>
      <c r="N27" s="8" t="s">
        <v>113</v>
      </c>
      <c r="O27" s="12">
        <v>3300000</v>
      </c>
      <c r="P27" s="8" t="s">
        <v>41</v>
      </c>
      <c r="Q27" s="12">
        <v>3300000</v>
      </c>
      <c r="R27" s="13">
        <v>71.56</v>
      </c>
      <c r="S27" s="12">
        <v>2814454.58</v>
      </c>
      <c r="T27" s="12">
        <v>2361558.94</v>
      </c>
      <c r="U27" s="12">
        <v>938441.06</v>
      </c>
      <c r="V27" s="8" t="s">
        <v>35</v>
      </c>
      <c r="W27" s="8" t="s">
        <v>221</v>
      </c>
      <c r="X27" s="8" t="s">
        <v>35</v>
      </c>
      <c r="Y27" s="13">
        <v>0</v>
      </c>
      <c r="Z27" s="8" t="s">
        <v>42</v>
      </c>
      <c r="AA27" s="8" t="s">
        <v>65</v>
      </c>
      <c r="AB27" s="8" t="s">
        <v>35</v>
      </c>
      <c r="AC27" s="8" t="s">
        <v>91</v>
      </c>
      <c r="AD27" s="8" t="s">
        <v>222</v>
      </c>
      <c r="AE27" s="8" t="s">
        <v>80</v>
      </c>
      <c r="AF27" s="12">
        <v>938441.06</v>
      </c>
      <c r="AG27" s="41">
        <f t="shared" si="2"/>
        <v>45170</v>
      </c>
      <c r="AH27" s="41">
        <f t="shared" ca="1" si="0"/>
        <v>45900</v>
      </c>
      <c r="AI27" s="1">
        <f t="shared" ca="1" si="10"/>
        <v>23</v>
      </c>
      <c r="AJ27" s="1">
        <f t="shared" ca="1" si="3"/>
        <v>23</v>
      </c>
      <c r="AK27" s="1">
        <f t="shared" ca="1" si="4"/>
        <v>0</v>
      </c>
      <c r="AL27" s="1">
        <f t="shared" si="5"/>
        <v>71.56</v>
      </c>
      <c r="AM27" s="38">
        <f t="shared" ca="1" si="6"/>
        <v>1</v>
      </c>
      <c r="AN27" s="1" t="str">
        <f t="shared" ca="1" si="7"/>
        <v>תקין</v>
      </c>
      <c r="AO27" s="1" t="str">
        <f>VLOOKUP(AC27,'תז מייל קניין'!$A:$C,3,0)</f>
        <v xml:space="preserve">MayaLe@justice.gov.il </v>
      </c>
      <c r="AP27" s="1" t="str">
        <f t="shared" si="8"/>
        <v xml:space="preserve"> התקשרות מ</v>
      </c>
    </row>
    <row r="28" spans="1:42" x14ac:dyDescent="0.2">
      <c r="A28" s="4"/>
      <c r="B28" s="5"/>
      <c r="C28" s="6" t="s">
        <v>223</v>
      </c>
      <c r="D28" s="7" t="s">
        <v>50</v>
      </c>
      <c r="E28" s="7" t="s">
        <v>32</v>
      </c>
      <c r="F28" s="8" t="s">
        <v>35</v>
      </c>
      <c r="G28" s="9">
        <v>45216</v>
      </c>
      <c r="H28" s="9">
        <v>45170</v>
      </c>
      <c r="I28" s="10">
        <v>45900</v>
      </c>
      <c r="J28" s="14"/>
      <c r="K28" s="11" t="s">
        <v>224</v>
      </c>
      <c r="L28" s="8" t="s">
        <v>225</v>
      </c>
      <c r="M28" s="8" t="s">
        <v>35</v>
      </c>
      <c r="N28" s="8" t="s">
        <v>40</v>
      </c>
      <c r="O28" s="12">
        <v>3900000</v>
      </c>
      <c r="P28" s="8" t="s">
        <v>41</v>
      </c>
      <c r="Q28" s="12">
        <v>3900000</v>
      </c>
      <c r="R28" s="13">
        <v>75.56</v>
      </c>
      <c r="S28" s="12">
        <v>3499595.56</v>
      </c>
      <c r="T28" s="12">
        <v>2947026.83</v>
      </c>
      <c r="U28" s="12">
        <v>952973.17</v>
      </c>
      <c r="V28" s="8" t="s">
        <v>35</v>
      </c>
      <c r="W28" s="8" t="s">
        <v>211</v>
      </c>
      <c r="X28" s="8" t="s">
        <v>35</v>
      </c>
      <c r="Y28" s="13">
        <v>0</v>
      </c>
      <c r="Z28" s="8" t="s">
        <v>42</v>
      </c>
      <c r="AA28" s="8" t="s">
        <v>65</v>
      </c>
      <c r="AB28" s="8" t="s">
        <v>35</v>
      </c>
      <c r="AC28" s="8" t="s">
        <v>91</v>
      </c>
      <c r="AD28" s="8" t="s">
        <v>226</v>
      </c>
      <c r="AE28" s="8" t="s">
        <v>80</v>
      </c>
      <c r="AF28" s="12">
        <v>952973.17</v>
      </c>
      <c r="AG28" s="41">
        <f t="shared" si="2"/>
        <v>45170</v>
      </c>
      <c r="AH28" s="41">
        <f t="shared" ca="1" si="0"/>
        <v>45900</v>
      </c>
      <c r="AI28" s="1">
        <f t="shared" ca="1" si="10"/>
        <v>23</v>
      </c>
      <c r="AJ28" s="1">
        <f t="shared" ca="1" si="3"/>
        <v>23</v>
      </c>
      <c r="AK28" s="1">
        <f t="shared" ca="1" si="4"/>
        <v>0</v>
      </c>
      <c r="AL28" s="1">
        <f t="shared" si="5"/>
        <v>75.56</v>
      </c>
      <c r="AM28" s="38">
        <f t="shared" ca="1" si="6"/>
        <v>1</v>
      </c>
      <c r="AN28" s="1" t="str">
        <f t="shared" ca="1" si="7"/>
        <v>תקין</v>
      </c>
      <c r="AO28" s="1" t="str">
        <f>VLOOKUP(AC28,'תז מייל קניין'!$A:$C,3,0)</f>
        <v xml:space="preserve">MayaLe@justice.gov.il </v>
      </c>
      <c r="AP28" s="1" t="str">
        <f t="shared" si="8"/>
        <v xml:space="preserve"> התקשרות מ</v>
      </c>
    </row>
    <row r="29" spans="1:42" x14ac:dyDescent="0.2">
      <c r="A29" s="4"/>
      <c r="B29" s="5"/>
      <c r="C29" s="6" t="s">
        <v>227</v>
      </c>
      <c r="D29" s="7" t="s">
        <v>34</v>
      </c>
      <c r="E29" s="7" t="s">
        <v>32</v>
      </c>
      <c r="F29" s="8" t="s">
        <v>35</v>
      </c>
      <c r="G29" s="9">
        <v>45229</v>
      </c>
      <c r="H29" s="9">
        <v>45176</v>
      </c>
      <c r="I29" s="10">
        <v>45657</v>
      </c>
      <c r="J29" s="14"/>
      <c r="K29" s="11" t="s">
        <v>228</v>
      </c>
      <c r="L29" s="8" t="s">
        <v>229</v>
      </c>
      <c r="M29" s="8" t="s">
        <v>230</v>
      </c>
      <c r="N29" s="8" t="s">
        <v>40</v>
      </c>
      <c r="O29" s="12">
        <v>151281.9</v>
      </c>
      <c r="P29" s="8" t="s">
        <v>41</v>
      </c>
      <c r="Q29" s="12">
        <v>151281.9</v>
      </c>
      <c r="R29" s="13">
        <v>13.37</v>
      </c>
      <c r="S29" s="12">
        <v>20062</v>
      </c>
      <c r="T29" s="12">
        <v>20062</v>
      </c>
      <c r="U29" s="12">
        <v>131048.43</v>
      </c>
      <c r="V29" s="8" t="s">
        <v>35</v>
      </c>
      <c r="W29" s="8" t="s">
        <v>231</v>
      </c>
      <c r="X29" s="8" t="s">
        <v>35</v>
      </c>
      <c r="Y29" s="13">
        <v>0</v>
      </c>
      <c r="Z29" s="8" t="s">
        <v>42</v>
      </c>
      <c r="AA29" s="8" t="s">
        <v>43</v>
      </c>
      <c r="AB29" s="8" t="s">
        <v>44</v>
      </c>
      <c r="AC29" s="8" t="s">
        <v>91</v>
      </c>
      <c r="AD29" s="8" t="s">
        <v>35</v>
      </c>
      <c r="AE29" s="8" t="s">
        <v>46</v>
      </c>
      <c r="AF29" s="12">
        <v>131048.43</v>
      </c>
      <c r="AG29" s="41">
        <f t="shared" si="2"/>
        <v>45176</v>
      </c>
      <c r="AH29" s="41">
        <f t="shared" ca="1" si="0"/>
        <v>45657</v>
      </c>
      <c r="AI29" s="1">
        <f t="shared" ref="AI29:AI92" ca="1" si="11">DATEDIF(AG29,AH29, "m")</f>
        <v>15</v>
      </c>
      <c r="AJ29" s="1">
        <f t="shared" ca="1" si="3"/>
        <v>22</v>
      </c>
      <c r="AK29" s="1">
        <f t="shared" ca="1" si="4"/>
        <v>-7</v>
      </c>
      <c r="AL29" s="1">
        <f t="shared" si="5"/>
        <v>13.37</v>
      </c>
      <c r="AM29" s="38">
        <f t="shared" ca="1" si="6"/>
        <v>1.4666666666666666</v>
      </c>
      <c r="AN29" s="1" t="str">
        <f t="shared" ca="1" si="7"/>
        <v>לא תקין</v>
      </c>
      <c r="AO29" s="1" t="str">
        <f>VLOOKUP(AC29,'תז מייל קניין'!$A:$C,3,0)</f>
        <v xml:space="preserve">MayaLe@justice.gov.il </v>
      </c>
      <c r="AP29" s="1" t="str">
        <f t="shared" si="8"/>
        <v xml:space="preserve"> ביצוע עבו</v>
      </c>
    </row>
    <row r="30" spans="1:42" x14ac:dyDescent="0.2">
      <c r="A30" s="4"/>
      <c r="B30" s="5"/>
      <c r="C30" s="6" t="s">
        <v>232</v>
      </c>
      <c r="D30" s="7" t="s">
        <v>61</v>
      </c>
      <c r="E30" s="7" t="s">
        <v>32</v>
      </c>
      <c r="F30" s="8" t="s">
        <v>35</v>
      </c>
      <c r="G30" s="9">
        <v>45252</v>
      </c>
      <c r="H30" s="9">
        <v>45248</v>
      </c>
      <c r="I30" s="10">
        <v>45991</v>
      </c>
      <c r="J30" s="14"/>
      <c r="K30" s="11" t="s">
        <v>233</v>
      </c>
      <c r="L30" s="8" t="s">
        <v>234</v>
      </c>
      <c r="M30" s="8" t="s">
        <v>235</v>
      </c>
      <c r="N30" s="8" t="s">
        <v>40</v>
      </c>
      <c r="O30" s="12">
        <v>609765.17000000004</v>
      </c>
      <c r="P30" s="8" t="s">
        <v>41</v>
      </c>
      <c r="Q30" s="12">
        <v>609765.17000000004</v>
      </c>
      <c r="R30" s="13">
        <v>62</v>
      </c>
      <c r="S30" s="12">
        <v>376220</v>
      </c>
      <c r="T30" s="12">
        <v>376027.42</v>
      </c>
      <c r="U30" s="12">
        <v>231725.15</v>
      </c>
      <c r="V30" s="8" t="s">
        <v>35</v>
      </c>
      <c r="W30" s="8" t="s">
        <v>236</v>
      </c>
      <c r="X30" s="8" t="s">
        <v>35</v>
      </c>
      <c r="Y30" s="13">
        <v>0</v>
      </c>
      <c r="Z30" s="8" t="s">
        <v>42</v>
      </c>
      <c r="AA30" s="8" t="s">
        <v>44</v>
      </c>
      <c r="AB30" s="8" t="s">
        <v>35</v>
      </c>
      <c r="AC30" s="8" t="s">
        <v>91</v>
      </c>
      <c r="AD30" s="8" t="s">
        <v>35</v>
      </c>
      <c r="AE30" s="8" t="s">
        <v>237</v>
      </c>
      <c r="AF30" s="12">
        <v>231725.15</v>
      </c>
      <c r="AG30" s="41">
        <f t="shared" si="2"/>
        <v>45248</v>
      </c>
      <c r="AH30" s="41">
        <f t="shared" ca="1" si="0"/>
        <v>45991</v>
      </c>
      <c r="AI30" s="1">
        <f t="shared" ca="1" si="11"/>
        <v>24</v>
      </c>
      <c r="AJ30" s="1">
        <f t="shared" ca="1" si="3"/>
        <v>20</v>
      </c>
      <c r="AK30" s="1">
        <f t="shared" ca="1" si="4"/>
        <v>3</v>
      </c>
      <c r="AL30" s="1">
        <f t="shared" si="5"/>
        <v>62</v>
      </c>
      <c r="AM30" s="38">
        <f t="shared" ca="1" si="6"/>
        <v>0.83333333333333337</v>
      </c>
      <c r="AN30" s="1" t="str">
        <f t="shared" ca="1" si="7"/>
        <v>תקין</v>
      </c>
      <c r="AO30" s="1" t="str">
        <f>VLOOKUP(AC30,'תז מייל קניין'!$A:$C,3,0)</f>
        <v xml:space="preserve">MayaLe@justice.gov.il </v>
      </c>
      <c r="AP30" s="1" t="str">
        <f t="shared" si="8"/>
        <v xml:space="preserve"> חבילות מז</v>
      </c>
    </row>
    <row r="31" spans="1:42" x14ac:dyDescent="0.2">
      <c r="A31" s="4"/>
      <c r="B31" s="5"/>
      <c r="C31" s="6" t="s">
        <v>238</v>
      </c>
      <c r="D31" s="7" t="s">
        <v>50</v>
      </c>
      <c r="E31" s="7" t="s">
        <v>32</v>
      </c>
      <c r="F31" s="8" t="s">
        <v>35</v>
      </c>
      <c r="G31" s="9">
        <v>45272</v>
      </c>
      <c r="H31" s="9"/>
      <c r="I31" s="10"/>
      <c r="J31" s="14"/>
      <c r="K31" s="11" t="s">
        <v>239</v>
      </c>
      <c r="L31" s="8" t="s">
        <v>240</v>
      </c>
      <c r="M31" s="8" t="s">
        <v>241</v>
      </c>
      <c r="N31" s="8" t="s">
        <v>40</v>
      </c>
      <c r="O31" s="12">
        <v>47200</v>
      </c>
      <c r="P31" s="8" t="s">
        <v>41</v>
      </c>
      <c r="Q31" s="12">
        <v>47200</v>
      </c>
      <c r="R31" s="13">
        <v>0</v>
      </c>
      <c r="S31" s="13">
        <v>0</v>
      </c>
      <c r="T31" s="13">
        <v>0</v>
      </c>
      <c r="U31" s="12">
        <v>47200</v>
      </c>
      <c r="V31" s="8" t="s">
        <v>35</v>
      </c>
      <c r="W31" s="8" t="s">
        <v>242</v>
      </c>
      <c r="X31" s="8" t="s">
        <v>35</v>
      </c>
      <c r="Y31" s="13">
        <v>0</v>
      </c>
      <c r="Z31" s="8" t="s">
        <v>42</v>
      </c>
      <c r="AA31" s="8" t="s">
        <v>127</v>
      </c>
      <c r="AB31" s="8" t="s">
        <v>35</v>
      </c>
      <c r="AC31" s="8" t="s">
        <v>91</v>
      </c>
      <c r="AD31" s="8" t="s">
        <v>243</v>
      </c>
      <c r="AE31" s="8" t="s">
        <v>46</v>
      </c>
      <c r="AF31" s="12">
        <v>47200</v>
      </c>
      <c r="AG31" s="41">
        <f t="shared" si="2"/>
        <v>45272</v>
      </c>
      <c r="AH31" s="41">
        <f t="shared" ca="1" si="0"/>
        <v>46022</v>
      </c>
      <c r="AI31" s="1">
        <f t="shared" ca="1" si="11"/>
        <v>24</v>
      </c>
      <c r="AJ31" s="1">
        <f t="shared" ca="1" si="3"/>
        <v>19</v>
      </c>
      <c r="AK31" s="1">
        <f t="shared" ca="1" si="4"/>
        <v>4</v>
      </c>
      <c r="AL31" s="1">
        <f t="shared" si="5"/>
        <v>0</v>
      </c>
      <c r="AM31" s="38">
        <f t="shared" ca="1" si="6"/>
        <v>0.79166666666666663</v>
      </c>
      <c r="AN31" s="1" t="str">
        <f t="shared" ca="1" si="7"/>
        <v>לא תקין</v>
      </c>
      <c r="AO31" s="1" t="str">
        <f>VLOOKUP(AC31,'תז מייל קניין'!$A:$C,3,0)</f>
        <v xml:space="preserve">MayaLe@justice.gov.il </v>
      </c>
      <c r="AP31" s="1" t="str">
        <f t="shared" si="8"/>
        <v xml:space="preserve"> שימוש במר</v>
      </c>
    </row>
    <row r="32" spans="1:42" x14ac:dyDescent="0.2">
      <c r="A32" s="4"/>
      <c r="B32" s="5"/>
      <c r="C32" s="6" t="s">
        <v>244</v>
      </c>
      <c r="D32" s="7" t="s">
        <v>61</v>
      </c>
      <c r="E32" s="7" t="s">
        <v>32</v>
      </c>
      <c r="F32" s="8" t="s">
        <v>35</v>
      </c>
      <c r="G32" s="9">
        <v>45281</v>
      </c>
      <c r="H32" s="9">
        <v>45292</v>
      </c>
      <c r="I32" s="10">
        <v>45900</v>
      </c>
      <c r="J32" s="14"/>
      <c r="K32" s="11" t="s">
        <v>245</v>
      </c>
      <c r="L32" s="8" t="s">
        <v>246</v>
      </c>
      <c r="M32" s="8" t="s">
        <v>35</v>
      </c>
      <c r="N32" s="8" t="s">
        <v>40</v>
      </c>
      <c r="O32" s="12">
        <v>10068699</v>
      </c>
      <c r="P32" s="8" t="s">
        <v>41</v>
      </c>
      <c r="Q32" s="12">
        <v>10068699</v>
      </c>
      <c r="R32" s="13">
        <v>97.32</v>
      </c>
      <c r="S32" s="12">
        <v>9798433</v>
      </c>
      <c r="T32" s="12">
        <v>9798433</v>
      </c>
      <c r="U32" s="12">
        <v>270266</v>
      </c>
      <c r="V32" s="8" t="s">
        <v>35</v>
      </c>
      <c r="W32" s="8" t="s">
        <v>247</v>
      </c>
      <c r="X32" s="8" t="s">
        <v>35</v>
      </c>
      <c r="Y32" s="13">
        <v>0</v>
      </c>
      <c r="Z32" s="8" t="s">
        <v>42</v>
      </c>
      <c r="AA32" s="8" t="s">
        <v>43</v>
      </c>
      <c r="AB32" s="8" t="s">
        <v>44</v>
      </c>
      <c r="AC32" s="8" t="s">
        <v>91</v>
      </c>
      <c r="AD32" s="8" t="s">
        <v>35</v>
      </c>
      <c r="AE32" s="8" t="s">
        <v>248</v>
      </c>
      <c r="AF32" s="12">
        <v>270266</v>
      </c>
      <c r="AG32" s="41">
        <f t="shared" si="2"/>
        <v>45292</v>
      </c>
      <c r="AH32" s="41">
        <f t="shared" ca="1" si="0"/>
        <v>45900</v>
      </c>
      <c r="AI32" s="1">
        <f t="shared" ca="1" si="11"/>
        <v>19</v>
      </c>
      <c r="AJ32" s="1">
        <f t="shared" ca="1" si="3"/>
        <v>19</v>
      </c>
      <c r="AK32" s="1">
        <f t="shared" ca="1" si="4"/>
        <v>0</v>
      </c>
      <c r="AL32" s="1">
        <f t="shared" si="5"/>
        <v>97.32</v>
      </c>
      <c r="AM32" s="38">
        <f t="shared" ca="1" si="6"/>
        <v>1</v>
      </c>
      <c r="AN32" s="1" t="str">
        <f t="shared" ca="1" si="7"/>
        <v>תקין</v>
      </c>
      <c r="AO32" s="1" t="str">
        <f>VLOOKUP(AC32,'תז מייל קניין'!$A:$C,3,0)</f>
        <v xml:space="preserve">MayaLe@justice.gov.il </v>
      </c>
      <c r="AP32" s="1" t="str">
        <f t="shared" si="8"/>
        <v xml:space="preserve"> כל זכות ה</v>
      </c>
    </row>
    <row r="33" spans="1:42" x14ac:dyDescent="0.2">
      <c r="A33" s="4"/>
      <c r="B33" s="5"/>
      <c r="C33" s="6" t="s">
        <v>249</v>
      </c>
      <c r="D33" s="7" t="s">
        <v>34</v>
      </c>
      <c r="E33" s="7" t="s">
        <v>32</v>
      </c>
      <c r="F33" s="8" t="s">
        <v>35</v>
      </c>
      <c r="G33" s="9">
        <v>45285</v>
      </c>
      <c r="H33" s="9">
        <v>45281</v>
      </c>
      <c r="I33" s="10">
        <v>45565</v>
      </c>
      <c r="J33" s="14"/>
      <c r="K33" s="11" t="s">
        <v>250</v>
      </c>
      <c r="L33" s="8" t="s">
        <v>251</v>
      </c>
      <c r="M33" s="8" t="s">
        <v>252</v>
      </c>
      <c r="N33" s="8" t="s">
        <v>40</v>
      </c>
      <c r="O33" s="12">
        <v>1233051</v>
      </c>
      <c r="P33" s="8" t="s">
        <v>41</v>
      </c>
      <c r="Q33" s="12">
        <v>1233051</v>
      </c>
      <c r="R33" s="13">
        <v>99.96</v>
      </c>
      <c r="S33" s="12">
        <v>1225116.73</v>
      </c>
      <c r="T33" s="12">
        <v>1225116.73</v>
      </c>
      <c r="U33" s="13">
        <v>458.16</v>
      </c>
      <c r="V33" s="8" t="s">
        <v>35</v>
      </c>
      <c r="W33" s="8" t="s">
        <v>253</v>
      </c>
      <c r="X33" s="8" t="s">
        <v>35</v>
      </c>
      <c r="Y33" s="13">
        <v>0</v>
      </c>
      <c r="Z33" s="8" t="s">
        <v>42</v>
      </c>
      <c r="AA33" s="8" t="s">
        <v>65</v>
      </c>
      <c r="AB33" s="8" t="s">
        <v>35</v>
      </c>
      <c r="AC33" s="8" t="s">
        <v>91</v>
      </c>
      <c r="AD33" s="8" t="s">
        <v>35</v>
      </c>
      <c r="AE33" s="8" t="s">
        <v>46</v>
      </c>
      <c r="AF33" s="13">
        <v>458.16</v>
      </c>
      <c r="AG33" s="41">
        <f t="shared" si="2"/>
        <v>45281</v>
      </c>
      <c r="AH33" s="41">
        <f t="shared" ca="1" si="0"/>
        <v>45565</v>
      </c>
      <c r="AI33" s="1">
        <f t="shared" ca="1" si="11"/>
        <v>9</v>
      </c>
      <c r="AJ33" s="1">
        <f t="shared" ca="1" si="3"/>
        <v>19</v>
      </c>
      <c r="AK33" s="1">
        <f t="shared" ca="1" si="4"/>
        <v>-10</v>
      </c>
      <c r="AL33" s="1">
        <f t="shared" si="5"/>
        <v>99.96</v>
      </c>
      <c r="AM33" s="38">
        <f t="shared" ca="1" si="6"/>
        <v>2.1111111111111112</v>
      </c>
      <c r="AN33" s="1" t="str">
        <f t="shared" ca="1" si="7"/>
        <v>תקין</v>
      </c>
      <c r="AO33" s="1" t="str">
        <f>VLOOKUP(AC33,'תז מייל קניין'!$A:$C,3,0)</f>
        <v xml:space="preserve">MayaLe@justice.gov.il </v>
      </c>
      <c r="AP33" s="1" t="str">
        <f t="shared" si="8"/>
        <v xml:space="preserve"> עבודות מי</v>
      </c>
    </row>
    <row r="34" spans="1:42" x14ac:dyDescent="0.2">
      <c r="A34" s="4"/>
      <c r="B34" s="5"/>
      <c r="C34" s="6" t="s">
        <v>254</v>
      </c>
      <c r="D34" s="7" t="s">
        <v>50</v>
      </c>
      <c r="E34" s="7" t="s">
        <v>32</v>
      </c>
      <c r="F34" s="8" t="s">
        <v>35</v>
      </c>
      <c r="G34" s="9">
        <v>45286</v>
      </c>
      <c r="H34" s="9">
        <v>45250</v>
      </c>
      <c r="I34" s="10">
        <v>46022</v>
      </c>
      <c r="J34" s="14"/>
      <c r="K34" s="11" t="s">
        <v>255</v>
      </c>
      <c r="L34" s="8" t="s">
        <v>256</v>
      </c>
      <c r="M34" s="8" t="s">
        <v>257</v>
      </c>
      <c r="N34" s="8" t="s">
        <v>40</v>
      </c>
      <c r="O34" s="12">
        <v>6158820</v>
      </c>
      <c r="P34" s="8" t="s">
        <v>41</v>
      </c>
      <c r="Q34" s="12">
        <v>6158820</v>
      </c>
      <c r="R34" s="13">
        <v>53.97</v>
      </c>
      <c r="S34" s="12">
        <v>3323730</v>
      </c>
      <c r="T34" s="12">
        <v>3323730</v>
      </c>
      <c r="U34" s="12">
        <v>2835090</v>
      </c>
      <c r="V34" s="8" t="s">
        <v>35</v>
      </c>
      <c r="W34" s="8" t="s">
        <v>258</v>
      </c>
      <c r="X34" s="8" t="s">
        <v>35</v>
      </c>
      <c r="Y34" s="13">
        <v>0</v>
      </c>
      <c r="Z34" s="8" t="s">
        <v>42</v>
      </c>
      <c r="AA34" s="8" t="s">
        <v>44</v>
      </c>
      <c r="AB34" s="8" t="s">
        <v>35</v>
      </c>
      <c r="AC34" s="8" t="s">
        <v>91</v>
      </c>
      <c r="AD34" s="8" t="s">
        <v>259</v>
      </c>
      <c r="AE34" s="8" t="s">
        <v>260</v>
      </c>
      <c r="AF34" s="12">
        <v>2835090</v>
      </c>
      <c r="AG34" s="41">
        <f t="shared" si="2"/>
        <v>45250</v>
      </c>
      <c r="AH34" s="41">
        <f t="shared" ca="1" si="0"/>
        <v>46022</v>
      </c>
      <c r="AI34" s="1">
        <f t="shared" ca="1" si="11"/>
        <v>25</v>
      </c>
      <c r="AJ34" s="1">
        <f t="shared" ca="1" si="3"/>
        <v>20</v>
      </c>
      <c r="AK34" s="1">
        <f t="shared" ca="1" si="4"/>
        <v>4</v>
      </c>
      <c r="AL34" s="1">
        <f t="shared" si="5"/>
        <v>53.97</v>
      </c>
      <c r="AM34" s="38">
        <f t="shared" ca="1" si="6"/>
        <v>0.8</v>
      </c>
      <c r="AN34" s="1" t="str">
        <f t="shared" ca="1" si="7"/>
        <v>תקין</v>
      </c>
      <c r="AO34" s="1" t="str">
        <f>VLOOKUP(AC34,'תז מייל קניין'!$A:$C,3,0)</f>
        <v xml:space="preserve">MayaLe@justice.gov.il </v>
      </c>
      <c r="AP34" s="1" t="str">
        <f t="shared" si="8"/>
        <v xml:space="preserve"> אספקת שוב</v>
      </c>
    </row>
    <row r="35" spans="1:42" x14ac:dyDescent="0.2">
      <c r="A35" s="4"/>
      <c r="B35" s="5"/>
      <c r="C35" s="6" t="s">
        <v>261</v>
      </c>
      <c r="D35" s="7" t="s">
        <v>67</v>
      </c>
      <c r="E35" s="7" t="s">
        <v>32</v>
      </c>
      <c r="F35" s="8" t="s">
        <v>35</v>
      </c>
      <c r="G35" s="9">
        <v>45286</v>
      </c>
      <c r="H35" s="9">
        <v>45276</v>
      </c>
      <c r="I35" s="10">
        <v>45657</v>
      </c>
      <c r="J35" s="14"/>
      <c r="K35" s="11" t="s">
        <v>262</v>
      </c>
      <c r="L35" s="8" t="s">
        <v>263</v>
      </c>
      <c r="M35" s="8" t="s">
        <v>264</v>
      </c>
      <c r="N35" s="8" t="s">
        <v>40</v>
      </c>
      <c r="O35" s="12">
        <v>944000</v>
      </c>
      <c r="P35" s="8" t="s">
        <v>41</v>
      </c>
      <c r="Q35" s="12">
        <v>944000</v>
      </c>
      <c r="R35" s="13">
        <v>84.17</v>
      </c>
      <c r="S35" s="13">
        <v>0</v>
      </c>
      <c r="T35" s="12">
        <v>794517.96</v>
      </c>
      <c r="U35" s="12">
        <v>175461.21</v>
      </c>
      <c r="V35" s="8" t="s">
        <v>35</v>
      </c>
      <c r="W35" s="8" t="s">
        <v>265</v>
      </c>
      <c r="X35" s="8" t="s">
        <v>57</v>
      </c>
      <c r="Y35" s="13">
        <v>0</v>
      </c>
      <c r="Z35" s="8" t="s">
        <v>42</v>
      </c>
      <c r="AA35" s="8" t="s">
        <v>44</v>
      </c>
      <c r="AB35" s="8" t="s">
        <v>35</v>
      </c>
      <c r="AC35" s="8" t="s">
        <v>91</v>
      </c>
      <c r="AD35" s="8" t="s">
        <v>35</v>
      </c>
      <c r="AE35" s="8" t="s">
        <v>266</v>
      </c>
      <c r="AF35" s="12">
        <v>149482.04</v>
      </c>
      <c r="AG35" s="41">
        <f t="shared" si="2"/>
        <v>45276</v>
      </c>
      <c r="AH35" s="41">
        <f t="shared" ca="1" si="0"/>
        <v>45657</v>
      </c>
      <c r="AI35" s="1">
        <f t="shared" ca="1" si="11"/>
        <v>12</v>
      </c>
      <c r="AJ35" s="1">
        <f t="shared" ca="1" si="3"/>
        <v>19</v>
      </c>
      <c r="AK35" s="1">
        <f t="shared" ca="1" si="4"/>
        <v>-7</v>
      </c>
      <c r="AL35" s="1">
        <f t="shared" si="5"/>
        <v>84.17</v>
      </c>
      <c r="AM35" s="38">
        <f t="shared" ca="1" si="6"/>
        <v>1.5833333333333333</v>
      </c>
      <c r="AN35" s="1" t="str">
        <f t="shared" ca="1" si="7"/>
        <v>תקין</v>
      </c>
      <c r="AO35" s="1" t="str">
        <f>VLOOKUP(AC35,'תז מייל קניין'!$A:$C,3,0)</f>
        <v xml:space="preserve">MayaLe@justice.gov.il </v>
      </c>
      <c r="AP35" s="1" t="str">
        <f t="shared" si="8"/>
        <v xml:space="preserve"> מזנון הדר</v>
      </c>
    </row>
    <row r="36" spans="1:42" x14ac:dyDescent="0.2">
      <c r="A36" s="4"/>
      <c r="B36" s="5"/>
      <c r="C36" s="6" t="s">
        <v>267</v>
      </c>
      <c r="D36" s="7" t="s">
        <v>50</v>
      </c>
      <c r="E36" s="7" t="s">
        <v>32</v>
      </c>
      <c r="F36" s="8" t="s">
        <v>35</v>
      </c>
      <c r="G36" s="9">
        <v>45286</v>
      </c>
      <c r="H36" s="9">
        <v>45292</v>
      </c>
      <c r="I36" s="10">
        <v>46022</v>
      </c>
      <c r="J36" s="14"/>
      <c r="K36" s="11" t="s">
        <v>268</v>
      </c>
      <c r="L36" s="8" t="s">
        <v>269</v>
      </c>
      <c r="M36" s="8" t="s">
        <v>270</v>
      </c>
      <c r="N36" s="8" t="s">
        <v>40</v>
      </c>
      <c r="O36" s="12">
        <v>641920</v>
      </c>
      <c r="P36" s="8" t="s">
        <v>41</v>
      </c>
      <c r="Q36" s="12">
        <v>641920</v>
      </c>
      <c r="R36" s="13">
        <v>90.37</v>
      </c>
      <c r="S36" s="12">
        <v>581430.17000000004</v>
      </c>
      <c r="T36" s="12">
        <v>580121.67000000004</v>
      </c>
      <c r="U36" s="12">
        <v>61798.33</v>
      </c>
      <c r="V36" s="8" t="s">
        <v>35</v>
      </c>
      <c r="W36" s="8" t="s">
        <v>271</v>
      </c>
      <c r="X36" s="8" t="s">
        <v>35</v>
      </c>
      <c r="Y36" s="13">
        <v>0</v>
      </c>
      <c r="Z36" s="8" t="s">
        <v>42</v>
      </c>
      <c r="AA36" s="8" t="s">
        <v>44</v>
      </c>
      <c r="AB36" s="8" t="s">
        <v>35</v>
      </c>
      <c r="AC36" s="8" t="s">
        <v>91</v>
      </c>
      <c r="AD36" s="8" t="s">
        <v>272</v>
      </c>
      <c r="AE36" s="8" t="s">
        <v>273</v>
      </c>
      <c r="AF36" s="12">
        <v>61798.33</v>
      </c>
      <c r="AG36" s="41">
        <f t="shared" si="2"/>
        <v>45292</v>
      </c>
      <c r="AH36" s="41">
        <f t="shared" ca="1" si="0"/>
        <v>46022</v>
      </c>
      <c r="AI36" s="1">
        <f t="shared" ca="1" si="11"/>
        <v>23</v>
      </c>
      <c r="AJ36" s="1">
        <f ca="1">DATEDIF(AG36, TODAY(), "m")</f>
        <v>19</v>
      </c>
      <c r="AK36" s="1">
        <f t="shared" ca="1" si="4"/>
        <v>4</v>
      </c>
      <c r="AL36" s="1">
        <f t="shared" si="5"/>
        <v>90.37</v>
      </c>
      <c r="AM36" s="38">
        <f t="shared" ca="1" si="6"/>
        <v>0.82608695652173914</v>
      </c>
      <c r="AN36" s="1" t="str">
        <f t="shared" ca="1" si="7"/>
        <v>תקין</v>
      </c>
      <c r="AO36" s="1" t="str">
        <f>VLOOKUP(AC36,'תז מייל קניין'!$A:$C,3,0)</f>
        <v xml:space="preserve">MayaLe@justice.gov.il </v>
      </c>
      <c r="AP36" s="1" t="str">
        <f t="shared" si="8"/>
        <v xml:space="preserve"> רכישה והת</v>
      </c>
    </row>
    <row r="37" spans="1:42" x14ac:dyDescent="0.2">
      <c r="A37" s="4"/>
      <c r="B37" s="5"/>
      <c r="C37" s="6" t="s">
        <v>274</v>
      </c>
      <c r="D37" s="7" t="s">
        <v>61</v>
      </c>
      <c r="E37" s="7" t="s">
        <v>32</v>
      </c>
      <c r="F37" s="8" t="s">
        <v>35</v>
      </c>
      <c r="G37" s="9">
        <v>45286</v>
      </c>
      <c r="H37" s="9">
        <v>45292</v>
      </c>
      <c r="I37" s="10">
        <v>46203</v>
      </c>
      <c r="J37" s="14"/>
      <c r="K37" s="11" t="s">
        <v>275</v>
      </c>
      <c r="L37" s="8" t="s">
        <v>276</v>
      </c>
      <c r="M37" s="8" t="s">
        <v>277</v>
      </c>
      <c r="N37" s="8" t="s">
        <v>278</v>
      </c>
      <c r="O37" s="12">
        <v>7730303.6100000003</v>
      </c>
      <c r="P37" s="8" t="s">
        <v>41</v>
      </c>
      <c r="Q37" s="12">
        <v>7730303.6100000003</v>
      </c>
      <c r="R37" s="13">
        <v>35.979999999999997</v>
      </c>
      <c r="S37" s="12">
        <v>2771656.51</v>
      </c>
      <c r="T37" s="12">
        <v>2771656.51</v>
      </c>
      <c r="U37" s="12">
        <v>4948794.0599999996</v>
      </c>
      <c r="V37" s="8" t="s">
        <v>35</v>
      </c>
      <c r="W37" s="8" t="s">
        <v>279</v>
      </c>
      <c r="X37" s="8" t="s">
        <v>35</v>
      </c>
      <c r="Y37" s="13">
        <v>0</v>
      </c>
      <c r="Z37" s="8" t="s">
        <v>42</v>
      </c>
      <c r="AA37" s="8" t="s">
        <v>44</v>
      </c>
      <c r="AB37" s="8" t="s">
        <v>35</v>
      </c>
      <c r="AC37" s="8" t="s">
        <v>91</v>
      </c>
      <c r="AD37" s="8" t="s">
        <v>35</v>
      </c>
      <c r="AE37" s="8" t="s">
        <v>46</v>
      </c>
      <c r="AF37" s="12">
        <v>4948794.0599999996</v>
      </c>
      <c r="AG37" s="41">
        <f t="shared" si="2"/>
        <v>45292</v>
      </c>
      <c r="AH37" s="41">
        <f t="shared" ca="1" si="0"/>
        <v>46203</v>
      </c>
      <c r="AI37" s="1">
        <f t="shared" ca="1" si="11"/>
        <v>29</v>
      </c>
      <c r="AJ37" s="1">
        <f t="shared" ca="1" si="3"/>
        <v>19</v>
      </c>
      <c r="AK37" s="1">
        <f t="shared" ca="1" si="4"/>
        <v>10</v>
      </c>
      <c r="AL37" s="1">
        <f t="shared" si="5"/>
        <v>35.979999999999997</v>
      </c>
      <c r="AM37" s="38">
        <f t="shared" ca="1" si="6"/>
        <v>0.65517241379310343</v>
      </c>
      <c r="AN37" s="1" t="str">
        <f t="shared" ca="1" si="7"/>
        <v>תקין</v>
      </c>
      <c r="AO37" s="1" t="str">
        <f>VLOOKUP(AC37,'תז מייל קניין'!$A:$C,3,0)</f>
        <v xml:space="preserve">MayaLe@justice.gov.il </v>
      </c>
      <c r="AP37" s="1" t="str">
        <f t="shared" si="8"/>
        <v xml:space="preserve"> שיפוצים ו</v>
      </c>
    </row>
    <row r="38" spans="1:42" x14ac:dyDescent="0.2">
      <c r="A38" s="4"/>
      <c r="B38" s="5"/>
      <c r="C38" s="6" t="s">
        <v>280</v>
      </c>
      <c r="D38" s="7" t="s">
        <v>50</v>
      </c>
      <c r="E38" s="7" t="s">
        <v>32</v>
      </c>
      <c r="F38" s="8" t="s">
        <v>35</v>
      </c>
      <c r="G38" s="9">
        <v>45286</v>
      </c>
      <c r="H38" s="9">
        <v>45292</v>
      </c>
      <c r="I38" s="10">
        <v>46022</v>
      </c>
      <c r="J38" s="14"/>
      <c r="K38" s="11" t="s">
        <v>281</v>
      </c>
      <c r="L38" s="8" t="s">
        <v>282</v>
      </c>
      <c r="M38" s="8" t="s">
        <v>35</v>
      </c>
      <c r="N38" s="8" t="s">
        <v>40</v>
      </c>
      <c r="O38" s="12">
        <v>1917500</v>
      </c>
      <c r="P38" s="8" t="s">
        <v>41</v>
      </c>
      <c r="Q38" s="12">
        <v>1917500</v>
      </c>
      <c r="R38" s="13">
        <v>32.799999999999997</v>
      </c>
      <c r="S38" s="12">
        <v>629425.61</v>
      </c>
      <c r="T38" s="12">
        <v>633300.29</v>
      </c>
      <c r="U38" s="12">
        <v>1360074.48</v>
      </c>
      <c r="V38" s="8" t="s">
        <v>35</v>
      </c>
      <c r="W38" s="8" t="s">
        <v>283</v>
      </c>
      <c r="X38" s="8" t="s">
        <v>57</v>
      </c>
      <c r="Y38" s="13">
        <v>0</v>
      </c>
      <c r="Z38" s="8" t="s">
        <v>42</v>
      </c>
      <c r="AA38" s="8" t="s">
        <v>44</v>
      </c>
      <c r="AB38" s="8" t="s">
        <v>35</v>
      </c>
      <c r="AC38" s="8" t="s">
        <v>91</v>
      </c>
      <c r="AD38" s="8" t="s">
        <v>284</v>
      </c>
      <c r="AE38" s="8" t="s">
        <v>285</v>
      </c>
      <c r="AF38" s="12">
        <v>1288472.76</v>
      </c>
      <c r="AG38" s="41">
        <f t="shared" si="2"/>
        <v>45292</v>
      </c>
      <c r="AH38" s="41">
        <f t="shared" ca="1" si="0"/>
        <v>46022</v>
      </c>
      <c r="AI38" s="1">
        <f t="shared" ca="1" si="11"/>
        <v>23</v>
      </c>
      <c r="AJ38" s="1">
        <f t="shared" ca="1" si="3"/>
        <v>19</v>
      </c>
      <c r="AK38" s="1">
        <f t="shared" ca="1" si="4"/>
        <v>4</v>
      </c>
      <c r="AL38" s="1">
        <f t="shared" si="5"/>
        <v>32.799999999999997</v>
      </c>
      <c r="AM38" s="38">
        <f t="shared" ca="1" si="6"/>
        <v>0.82608695652173914</v>
      </c>
      <c r="AN38" s="1" t="str">
        <f t="shared" ca="1" si="7"/>
        <v>לא תקין</v>
      </c>
      <c r="AO38" s="1" t="str">
        <f>VLOOKUP(AC38,'תז מייל קניין'!$A:$C,3,0)</f>
        <v xml:space="preserve">MayaLe@justice.gov.il </v>
      </c>
      <c r="AP38" s="1" t="str">
        <f t="shared" si="8"/>
        <v xml:space="preserve"> מתן שירות</v>
      </c>
    </row>
    <row r="39" spans="1:42" x14ac:dyDescent="0.2">
      <c r="A39" s="4"/>
      <c r="B39" s="5"/>
      <c r="C39" s="6" t="s">
        <v>286</v>
      </c>
      <c r="D39" s="7" t="s">
        <v>50</v>
      </c>
      <c r="E39" s="7" t="s">
        <v>32</v>
      </c>
      <c r="F39" s="8" t="s">
        <v>35</v>
      </c>
      <c r="G39" s="9">
        <v>45288</v>
      </c>
      <c r="H39" s="9">
        <v>45292</v>
      </c>
      <c r="I39" s="10">
        <v>46022</v>
      </c>
      <c r="J39" s="14"/>
      <c r="K39" s="11" t="s">
        <v>287</v>
      </c>
      <c r="L39" s="8" t="s">
        <v>288</v>
      </c>
      <c r="M39" s="8" t="s">
        <v>289</v>
      </c>
      <c r="N39" s="8" t="s">
        <v>40</v>
      </c>
      <c r="O39" s="12">
        <v>152656857.90000001</v>
      </c>
      <c r="P39" s="8" t="s">
        <v>41</v>
      </c>
      <c r="Q39" s="12">
        <v>152656857.90000001</v>
      </c>
      <c r="R39" s="13">
        <v>68.69</v>
      </c>
      <c r="S39" s="12">
        <v>56853863.450000003</v>
      </c>
      <c r="T39" s="12">
        <v>54119632.289999999</v>
      </c>
      <c r="U39" s="12">
        <v>47797225.93</v>
      </c>
      <c r="V39" s="8" t="s">
        <v>35</v>
      </c>
      <c r="W39" s="8" t="s">
        <v>290</v>
      </c>
      <c r="X39" s="8" t="s">
        <v>35</v>
      </c>
      <c r="Y39" s="13">
        <v>0</v>
      </c>
      <c r="Z39" s="8" t="s">
        <v>42</v>
      </c>
      <c r="AA39" s="8" t="s">
        <v>44</v>
      </c>
      <c r="AB39" s="8" t="s">
        <v>35</v>
      </c>
      <c r="AC39" s="8" t="s">
        <v>91</v>
      </c>
      <c r="AD39" s="8" t="s">
        <v>291</v>
      </c>
      <c r="AE39" s="8" t="s">
        <v>171</v>
      </c>
      <c r="AF39" s="12">
        <v>47797225.93</v>
      </c>
      <c r="AG39" s="41">
        <f t="shared" si="2"/>
        <v>45292</v>
      </c>
      <c r="AH39" s="41">
        <f t="shared" ca="1" si="0"/>
        <v>46022</v>
      </c>
      <c r="AI39" s="1">
        <f t="shared" ca="1" si="11"/>
        <v>23</v>
      </c>
      <c r="AJ39" s="1">
        <f t="shared" ca="1" si="3"/>
        <v>19</v>
      </c>
      <c r="AK39" s="1">
        <f t="shared" ca="1" si="4"/>
        <v>4</v>
      </c>
      <c r="AL39" s="1">
        <f t="shared" si="5"/>
        <v>68.69</v>
      </c>
      <c r="AM39" s="38">
        <f t="shared" ca="1" si="6"/>
        <v>0.82608695652173914</v>
      </c>
      <c r="AN39" s="1" t="str">
        <f t="shared" ca="1" si="7"/>
        <v>תקין</v>
      </c>
      <c r="AO39" s="1" t="str">
        <f>VLOOKUP(AC39,'תז מייל קניין'!$A:$C,3,0)</f>
        <v xml:space="preserve">MayaLe@justice.gov.il </v>
      </c>
      <c r="AP39" s="1" t="str">
        <f t="shared" si="8"/>
        <v xml:space="preserve"> מתן שירות</v>
      </c>
    </row>
    <row r="40" spans="1:42" x14ac:dyDescent="0.2">
      <c r="A40" s="4"/>
      <c r="B40" s="5"/>
      <c r="C40" s="6" t="s">
        <v>292</v>
      </c>
      <c r="D40" s="7" t="s">
        <v>67</v>
      </c>
      <c r="E40" s="7" t="s">
        <v>32</v>
      </c>
      <c r="F40" s="8" t="s">
        <v>35</v>
      </c>
      <c r="G40" s="9">
        <v>45300</v>
      </c>
      <c r="H40" s="9">
        <v>45292</v>
      </c>
      <c r="I40" s="10">
        <v>45657</v>
      </c>
      <c r="J40" s="14"/>
      <c r="K40" s="11" t="s">
        <v>293</v>
      </c>
      <c r="L40" s="8" t="s">
        <v>294</v>
      </c>
      <c r="M40" s="8" t="s">
        <v>295</v>
      </c>
      <c r="N40" s="8" t="s">
        <v>40</v>
      </c>
      <c r="O40" s="12">
        <v>47200</v>
      </c>
      <c r="P40" s="8" t="s">
        <v>41</v>
      </c>
      <c r="Q40" s="12">
        <v>47200</v>
      </c>
      <c r="R40" s="13">
        <v>74.67</v>
      </c>
      <c r="S40" s="13">
        <v>0</v>
      </c>
      <c r="T40" s="12">
        <v>35242.949999999997</v>
      </c>
      <c r="U40" s="12">
        <v>11957.05</v>
      </c>
      <c r="V40" s="8" t="s">
        <v>35</v>
      </c>
      <c r="W40" s="8" t="s">
        <v>296</v>
      </c>
      <c r="X40" s="8" t="s">
        <v>35</v>
      </c>
      <c r="Y40" s="13">
        <v>0</v>
      </c>
      <c r="Z40" s="8" t="s">
        <v>42</v>
      </c>
      <c r="AA40" s="8" t="s">
        <v>297</v>
      </c>
      <c r="AB40" s="8" t="s">
        <v>35</v>
      </c>
      <c r="AC40" s="8" t="s">
        <v>91</v>
      </c>
      <c r="AD40" s="8" t="s">
        <v>35</v>
      </c>
      <c r="AE40" s="8" t="s">
        <v>35</v>
      </c>
      <c r="AF40" s="12">
        <v>11957.05</v>
      </c>
      <c r="AG40" s="41">
        <f t="shared" si="2"/>
        <v>45292</v>
      </c>
      <c r="AH40" s="41">
        <f t="shared" ca="1" si="0"/>
        <v>45657</v>
      </c>
      <c r="AI40" s="1">
        <f t="shared" ca="1" si="11"/>
        <v>11</v>
      </c>
      <c r="AJ40" s="1">
        <f t="shared" ca="1" si="3"/>
        <v>19</v>
      </c>
      <c r="AK40" s="1">
        <f t="shared" ca="1" si="4"/>
        <v>-7</v>
      </c>
      <c r="AL40" s="1">
        <f t="shared" si="5"/>
        <v>74.67</v>
      </c>
      <c r="AM40" s="38">
        <f t="shared" ca="1" si="6"/>
        <v>1.7272727272727273</v>
      </c>
      <c r="AN40" s="1" t="str">
        <f t="shared" ca="1" si="7"/>
        <v>תקין</v>
      </c>
      <c r="AO40" s="1" t="str">
        <f>VLOOKUP(AC40,'תז מייל קניין'!$A:$C,3,0)</f>
        <v xml:space="preserve">MayaLe@justice.gov.il </v>
      </c>
      <c r="AP40" s="1" t="str">
        <f t="shared" si="8"/>
        <v xml:space="preserve"> מים -פטנט</v>
      </c>
    </row>
    <row r="41" spans="1:42" x14ac:dyDescent="0.2">
      <c r="A41" s="4"/>
      <c r="B41" s="5"/>
      <c r="C41" s="6" t="s">
        <v>298</v>
      </c>
      <c r="D41" s="7" t="s">
        <v>67</v>
      </c>
      <c r="E41" s="7" t="s">
        <v>32</v>
      </c>
      <c r="F41" s="8" t="s">
        <v>35</v>
      </c>
      <c r="G41" s="9">
        <v>45300</v>
      </c>
      <c r="H41" s="9">
        <v>45292</v>
      </c>
      <c r="I41" s="10">
        <v>45657</v>
      </c>
      <c r="J41" s="14"/>
      <c r="K41" s="11" t="s">
        <v>299</v>
      </c>
      <c r="L41" s="8" t="s">
        <v>300</v>
      </c>
      <c r="M41" s="8" t="s">
        <v>301</v>
      </c>
      <c r="N41" s="8" t="s">
        <v>40</v>
      </c>
      <c r="O41" s="12">
        <v>29500</v>
      </c>
      <c r="P41" s="8" t="s">
        <v>41</v>
      </c>
      <c r="Q41" s="12">
        <v>29500</v>
      </c>
      <c r="R41" s="13">
        <v>31.45</v>
      </c>
      <c r="S41" s="13">
        <v>0</v>
      </c>
      <c r="T41" s="12">
        <v>9279.2099999999991</v>
      </c>
      <c r="U41" s="12">
        <v>20220.79</v>
      </c>
      <c r="V41" s="8" t="s">
        <v>35</v>
      </c>
      <c r="W41" s="8" t="s">
        <v>302</v>
      </c>
      <c r="X41" s="8" t="s">
        <v>35</v>
      </c>
      <c r="Y41" s="13">
        <v>0</v>
      </c>
      <c r="Z41" s="8" t="s">
        <v>42</v>
      </c>
      <c r="AA41" s="8" t="s">
        <v>297</v>
      </c>
      <c r="AB41" s="8" t="s">
        <v>35</v>
      </c>
      <c r="AC41" s="8" t="s">
        <v>91</v>
      </c>
      <c r="AD41" s="8" t="s">
        <v>35</v>
      </c>
      <c r="AE41" s="8" t="s">
        <v>128</v>
      </c>
      <c r="AF41" s="12">
        <v>20220.79</v>
      </c>
      <c r="AG41" s="41">
        <f t="shared" si="2"/>
        <v>45292</v>
      </c>
      <c r="AH41" s="41">
        <f t="shared" ca="1" si="0"/>
        <v>45657</v>
      </c>
      <c r="AI41" s="1">
        <f t="shared" ca="1" si="11"/>
        <v>11</v>
      </c>
      <c r="AJ41" s="1">
        <f t="shared" ca="1" si="3"/>
        <v>19</v>
      </c>
      <c r="AK41" s="1">
        <f t="shared" ca="1" si="4"/>
        <v>-7</v>
      </c>
      <c r="AL41" s="1">
        <f t="shared" si="5"/>
        <v>31.45</v>
      </c>
      <c r="AM41" s="38">
        <f t="shared" ca="1" si="6"/>
        <v>1.7272727272727273</v>
      </c>
      <c r="AN41" s="1" t="str">
        <f t="shared" ca="1" si="7"/>
        <v>לא תקין</v>
      </c>
      <c r="AO41" s="1" t="str">
        <f>VLOOKUP(AC41,'תז מייל קניין'!$A:$C,3,0)</f>
        <v xml:space="preserve">MayaLe@justice.gov.il </v>
      </c>
      <c r="AP41" s="1" t="str">
        <f t="shared" si="8"/>
        <v xml:space="preserve"> מים הבאר </v>
      </c>
    </row>
    <row r="42" spans="1:42" x14ac:dyDescent="0.2">
      <c r="A42" s="4"/>
      <c r="B42" s="5"/>
      <c r="C42" s="6" t="s">
        <v>303</v>
      </c>
      <c r="D42" s="7" t="s">
        <v>67</v>
      </c>
      <c r="E42" s="7" t="s">
        <v>32</v>
      </c>
      <c r="F42" s="8" t="s">
        <v>35</v>
      </c>
      <c r="G42" s="9">
        <v>45300</v>
      </c>
      <c r="H42" s="9">
        <v>45292</v>
      </c>
      <c r="I42" s="10">
        <v>45657</v>
      </c>
      <c r="J42" s="14"/>
      <c r="K42" s="11" t="s">
        <v>304</v>
      </c>
      <c r="L42" s="8" t="s">
        <v>305</v>
      </c>
      <c r="M42" s="8" t="s">
        <v>306</v>
      </c>
      <c r="N42" s="8" t="s">
        <v>40</v>
      </c>
      <c r="O42" s="12">
        <v>8260</v>
      </c>
      <c r="P42" s="8" t="s">
        <v>41</v>
      </c>
      <c r="Q42" s="12">
        <v>8260</v>
      </c>
      <c r="R42" s="13">
        <v>36.19</v>
      </c>
      <c r="S42" s="13">
        <v>0</v>
      </c>
      <c r="T42" s="12">
        <v>2989.06</v>
      </c>
      <c r="U42" s="12">
        <v>5270.94</v>
      </c>
      <c r="V42" s="8" t="s">
        <v>35</v>
      </c>
      <c r="W42" s="8" t="s">
        <v>307</v>
      </c>
      <c r="X42" s="8" t="s">
        <v>35</v>
      </c>
      <c r="Y42" s="13">
        <v>0</v>
      </c>
      <c r="Z42" s="8" t="s">
        <v>42</v>
      </c>
      <c r="AA42" s="8" t="s">
        <v>297</v>
      </c>
      <c r="AB42" s="8" t="s">
        <v>35</v>
      </c>
      <c r="AC42" s="8" t="s">
        <v>91</v>
      </c>
      <c r="AD42" s="8" t="s">
        <v>35</v>
      </c>
      <c r="AE42" s="8" t="s">
        <v>128</v>
      </c>
      <c r="AF42" s="12">
        <v>5270.94</v>
      </c>
      <c r="AG42" s="41">
        <f t="shared" si="2"/>
        <v>45292</v>
      </c>
      <c r="AH42" s="41">
        <f t="shared" ca="1" si="0"/>
        <v>45657</v>
      </c>
      <c r="AI42" s="1">
        <f t="shared" ca="1" si="11"/>
        <v>11</v>
      </c>
      <c r="AJ42" s="1">
        <f t="shared" ca="1" si="3"/>
        <v>19</v>
      </c>
      <c r="AK42" s="1">
        <f t="shared" ca="1" si="4"/>
        <v>-7</v>
      </c>
      <c r="AL42" s="1">
        <f t="shared" si="5"/>
        <v>36.19</v>
      </c>
      <c r="AM42" s="38">
        <f t="shared" ca="1" si="6"/>
        <v>1.7272727272727273</v>
      </c>
      <c r="AN42" s="1" t="str">
        <f t="shared" ca="1" si="7"/>
        <v>לא תקין</v>
      </c>
      <c r="AO42" s="1" t="str">
        <f>VLOOKUP(AC42,'תז מייל קניין'!$A:$C,3,0)</f>
        <v xml:space="preserve">MayaLe@justice.gov.il </v>
      </c>
      <c r="AP42" s="1" t="str">
        <f t="shared" si="8"/>
        <v xml:space="preserve"> מים טאבו </v>
      </c>
    </row>
    <row r="43" spans="1:42" x14ac:dyDescent="0.2">
      <c r="A43" s="4"/>
      <c r="B43" s="5"/>
      <c r="C43" s="6" t="s">
        <v>308</v>
      </c>
      <c r="D43" s="7" t="s">
        <v>67</v>
      </c>
      <c r="E43" s="7" t="s">
        <v>32</v>
      </c>
      <c r="F43" s="8" t="s">
        <v>35</v>
      </c>
      <c r="G43" s="9">
        <v>45300</v>
      </c>
      <c r="H43" s="9">
        <v>45292</v>
      </c>
      <c r="I43" s="10">
        <v>45657</v>
      </c>
      <c r="J43" s="14"/>
      <c r="K43" s="11" t="s">
        <v>309</v>
      </c>
      <c r="L43" s="8" t="s">
        <v>310</v>
      </c>
      <c r="M43" s="8" t="s">
        <v>311</v>
      </c>
      <c r="N43" s="8" t="s">
        <v>40</v>
      </c>
      <c r="O43" s="12">
        <v>188800</v>
      </c>
      <c r="P43" s="8" t="s">
        <v>41</v>
      </c>
      <c r="Q43" s="12">
        <v>188800</v>
      </c>
      <c r="R43" s="13">
        <v>69.75</v>
      </c>
      <c r="S43" s="13">
        <v>0</v>
      </c>
      <c r="T43" s="12">
        <v>131687.34</v>
      </c>
      <c r="U43" s="12">
        <v>57112.66</v>
      </c>
      <c r="V43" s="8" t="s">
        <v>35</v>
      </c>
      <c r="W43" s="8" t="s">
        <v>312</v>
      </c>
      <c r="X43" s="8" t="s">
        <v>35</v>
      </c>
      <c r="Y43" s="13">
        <v>0</v>
      </c>
      <c r="Z43" s="8" t="s">
        <v>42</v>
      </c>
      <c r="AA43" s="8" t="s">
        <v>297</v>
      </c>
      <c r="AB43" s="8" t="s">
        <v>35</v>
      </c>
      <c r="AC43" s="8" t="s">
        <v>91</v>
      </c>
      <c r="AD43" s="8" t="s">
        <v>35</v>
      </c>
      <c r="AE43" s="8" t="s">
        <v>128</v>
      </c>
      <c r="AF43" s="12">
        <v>57112.66</v>
      </c>
      <c r="AG43" s="41">
        <f t="shared" si="2"/>
        <v>45292</v>
      </c>
      <c r="AH43" s="41">
        <f t="shared" ca="1" si="0"/>
        <v>45657</v>
      </c>
      <c r="AI43" s="1">
        <f t="shared" ca="1" si="11"/>
        <v>11</v>
      </c>
      <c r="AJ43" s="1">
        <f t="shared" ca="1" si="3"/>
        <v>19</v>
      </c>
      <c r="AK43" s="1">
        <f t="shared" ca="1" si="4"/>
        <v>-7</v>
      </c>
      <c r="AL43" s="1">
        <f t="shared" si="5"/>
        <v>69.75</v>
      </c>
      <c r="AM43" s="38">
        <f t="shared" ca="1" si="6"/>
        <v>1.7272727272727273</v>
      </c>
      <c r="AN43" s="1" t="str">
        <f t="shared" ca="1" si="7"/>
        <v>תקין</v>
      </c>
      <c r="AO43" s="1" t="str">
        <f>VLOOKUP(AC43,'תז מייל קניין'!$A:$C,3,0)</f>
        <v xml:space="preserve">MayaLe@justice.gov.il </v>
      </c>
      <c r="AP43" s="1" t="str">
        <f t="shared" si="8"/>
        <v xml:space="preserve"> מים  בניי</v>
      </c>
    </row>
    <row r="44" spans="1:42" x14ac:dyDescent="0.2">
      <c r="A44" s="4"/>
      <c r="B44" s="5"/>
      <c r="C44" s="6" t="s">
        <v>313</v>
      </c>
      <c r="D44" s="7" t="s">
        <v>67</v>
      </c>
      <c r="E44" s="7" t="s">
        <v>32</v>
      </c>
      <c r="F44" s="8" t="s">
        <v>35</v>
      </c>
      <c r="G44" s="9">
        <v>45300</v>
      </c>
      <c r="H44" s="9">
        <v>45292</v>
      </c>
      <c r="I44" s="10">
        <v>45657</v>
      </c>
      <c r="J44" s="14"/>
      <c r="K44" s="11" t="s">
        <v>314</v>
      </c>
      <c r="L44" s="8" t="s">
        <v>315</v>
      </c>
      <c r="M44" s="8" t="s">
        <v>316</v>
      </c>
      <c r="N44" s="8" t="s">
        <v>40</v>
      </c>
      <c r="O44" s="12">
        <v>17700</v>
      </c>
      <c r="P44" s="8" t="s">
        <v>41</v>
      </c>
      <c r="Q44" s="12">
        <v>17700</v>
      </c>
      <c r="R44" s="13">
        <v>13.59</v>
      </c>
      <c r="S44" s="13">
        <v>0</v>
      </c>
      <c r="T44" s="12">
        <v>2404.79</v>
      </c>
      <c r="U44" s="12">
        <v>15295.21</v>
      </c>
      <c r="V44" s="8" t="s">
        <v>35</v>
      </c>
      <c r="W44" s="8" t="s">
        <v>317</v>
      </c>
      <c r="X44" s="8" t="s">
        <v>35</v>
      </c>
      <c r="Y44" s="13">
        <v>0</v>
      </c>
      <c r="Z44" s="8" t="s">
        <v>42</v>
      </c>
      <c r="AA44" s="8" t="s">
        <v>297</v>
      </c>
      <c r="AB44" s="8" t="s">
        <v>35</v>
      </c>
      <c r="AC44" s="8" t="s">
        <v>91</v>
      </c>
      <c r="AD44" s="8" t="s">
        <v>35</v>
      </c>
      <c r="AE44" s="8" t="s">
        <v>128</v>
      </c>
      <c r="AF44" s="12">
        <v>15295.21</v>
      </c>
      <c r="AG44" s="41">
        <f t="shared" si="2"/>
        <v>45292</v>
      </c>
      <c r="AH44" s="41">
        <f t="shared" ca="1" si="0"/>
        <v>45657</v>
      </c>
      <c r="AI44" s="1">
        <f t="shared" ca="1" si="11"/>
        <v>11</v>
      </c>
      <c r="AJ44" s="1">
        <f t="shared" ca="1" si="3"/>
        <v>19</v>
      </c>
      <c r="AK44" s="1">
        <f t="shared" ca="1" si="4"/>
        <v>-7</v>
      </c>
      <c r="AL44" s="1">
        <f t="shared" si="5"/>
        <v>13.59</v>
      </c>
      <c r="AM44" s="38">
        <f t="shared" ca="1" si="6"/>
        <v>1.7272727272727273</v>
      </c>
      <c r="AN44" s="1" t="str">
        <f t="shared" ca="1" si="7"/>
        <v>לא תקין</v>
      </c>
      <c r="AO44" s="1" t="str">
        <f>VLOOKUP(AC44,'תז מייל קניין'!$A:$C,3,0)</f>
        <v xml:space="preserve">MayaLe@justice.gov.il </v>
      </c>
      <c r="AP44" s="1" t="str">
        <f t="shared" si="8"/>
        <v xml:space="preserve"> מים טאבו </v>
      </c>
    </row>
    <row r="45" spans="1:42" x14ac:dyDescent="0.2">
      <c r="A45" s="4"/>
      <c r="B45" s="5"/>
      <c r="C45" s="6" t="s">
        <v>318</v>
      </c>
      <c r="D45" s="7" t="s">
        <v>67</v>
      </c>
      <c r="E45" s="7" t="s">
        <v>32</v>
      </c>
      <c r="F45" s="8" t="s">
        <v>35</v>
      </c>
      <c r="G45" s="9">
        <v>45300</v>
      </c>
      <c r="H45" s="9">
        <v>45292</v>
      </c>
      <c r="I45" s="10">
        <v>45657</v>
      </c>
      <c r="J45" s="14"/>
      <c r="K45" s="11" t="s">
        <v>319</v>
      </c>
      <c r="L45" s="8" t="s">
        <v>320</v>
      </c>
      <c r="M45" s="8" t="s">
        <v>321</v>
      </c>
      <c r="N45" s="8" t="s">
        <v>40</v>
      </c>
      <c r="O45" s="12">
        <v>9440</v>
      </c>
      <c r="P45" s="8" t="s">
        <v>41</v>
      </c>
      <c r="Q45" s="12">
        <v>9440</v>
      </c>
      <c r="R45" s="13">
        <v>0.95</v>
      </c>
      <c r="S45" s="13">
        <v>0</v>
      </c>
      <c r="T45" s="13">
        <v>89.41</v>
      </c>
      <c r="U45" s="12">
        <v>9350.59</v>
      </c>
      <c r="V45" s="8" t="s">
        <v>35</v>
      </c>
      <c r="W45" s="8" t="s">
        <v>322</v>
      </c>
      <c r="X45" s="8" t="s">
        <v>35</v>
      </c>
      <c r="Y45" s="13">
        <v>0</v>
      </c>
      <c r="Z45" s="8" t="s">
        <v>42</v>
      </c>
      <c r="AA45" s="8" t="s">
        <v>297</v>
      </c>
      <c r="AB45" s="8" t="s">
        <v>35</v>
      </c>
      <c r="AC45" s="8" t="s">
        <v>91</v>
      </c>
      <c r="AD45" s="8" t="s">
        <v>35</v>
      </c>
      <c r="AE45" s="8" t="s">
        <v>128</v>
      </c>
      <c r="AF45" s="12">
        <v>9350.59</v>
      </c>
      <c r="AG45" s="41">
        <f t="shared" si="2"/>
        <v>45292</v>
      </c>
      <c r="AH45" s="41">
        <f t="shared" ca="1" si="0"/>
        <v>45657</v>
      </c>
      <c r="AI45" s="1">
        <f t="shared" ca="1" si="11"/>
        <v>11</v>
      </c>
      <c r="AJ45" s="1">
        <f t="shared" ca="1" si="3"/>
        <v>19</v>
      </c>
      <c r="AK45" s="1">
        <f t="shared" ca="1" si="4"/>
        <v>-7</v>
      </c>
      <c r="AL45" s="1">
        <f t="shared" si="5"/>
        <v>0.95</v>
      </c>
      <c r="AM45" s="38">
        <f t="shared" ca="1" si="6"/>
        <v>1.7272727272727273</v>
      </c>
      <c r="AN45" s="1" t="str">
        <f t="shared" ca="1" si="7"/>
        <v>לא תקין</v>
      </c>
      <c r="AO45" s="1" t="str">
        <f>VLOOKUP(AC45,'תז מייל קניין'!$A:$C,3,0)</f>
        <v xml:space="preserve">MayaLe@justice.gov.il </v>
      </c>
      <c r="AP45" s="1" t="str">
        <f t="shared" si="8"/>
        <v xml:space="preserve"> מים טאבו </v>
      </c>
    </row>
    <row r="46" spans="1:42" x14ac:dyDescent="0.2">
      <c r="A46" s="4"/>
      <c r="B46" s="5"/>
      <c r="C46" s="6" t="s">
        <v>323</v>
      </c>
      <c r="D46" s="7" t="s">
        <v>67</v>
      </c>
      <c r="E46" s="7" t="s">
        <v>32</v>
      </c>
      <c r="F46" s="8" t="s">
        <v>35</v>
      </c>
      <c r="G46" s="9">
        <v>45300</v>
      </c>
      <c r="H46" s="9">
        <v>45292</v>
      </c>
      <c r="I46" s="10">
        <v>45657</v>
      </c>
      <c r="J46" s="14"/>
      <c r="K46" s="11" t="s">
        <v>324</v>
      </c>
      <c r="L46" s="8" t="s">
        <v>325</v>
      </c>
      <c r="M46" s="8" t="s">
        <v>326</v>
      </c>
      <c r="N46" s="8" t="s">
        <v>40</v>
      </c>
      <c r="O46" s="12">
        <v>14160</v>
      </c>
      <c r="P46" s="8" t="s">
        <v>41</v>
      </c>
      <c r="Q46" s="12">
        <v>14160</v>
      </c>
      <c r="R46" s="13">
        <v>85.45</v>
      </c>
      <c r="S46" s="13">
        <v>0</v>
      </c>
      <c r="T46" s="12">
        <v>12099.94</v>
      </c>
      <c r="U46" s="12">
        <v>2060.06</v>
      </c>
      <c r="V46" s="8" t="s">
        <v>35</v>
      </c>
      <c r="W46" s="8" t="s">
        <v>327</v>
      </c>
      <c r="X46" s="8" t="s">
        <v>35</v>
      </c>
      <c r="Y46" s="13">
        <v>0</v>
      </c>
      <c r="Z46" s="8" t="s">
        <v>42</v>
      </c>
      <c r="AA46" s="8" t="s">
        <v>297</v>
      </c>
      <c r="AB46" s="8" t="s">
        <v>35</v>
      </c>
      <c r="AC46" s="8" t="s">
        <v>91</v>
      </c>
      <c r="AD46" s="8" t="s">
        <v>35</v>
      </c>
      <c r="AE46" s="8" t="s">
        <v>128</v>
      </c>
      <c r="AF46" s="12">
        <v>2060.06</v>
      </c>
      <c r="AG46" s="41">
        <f t="shared" si="2"/>
        <v>45292</v>
      </c>
      <c r="AH46" s="41">
        <f t="shared" ca="1" si="0"/>
        <v>45657</v>
      </c>
      <c r="AI46" s="1">
        <f t="shared" ca="1" si="11"/>
        <v>11</v>
      </c>
      <c r="AJ46" s="1">
        <f t="shared" ca="1" si="3"/>
        <v>19</v>
      </c>
      <c r="AK46" s="1">
        <f t="shared" ca="1" si="4"/>
        <v>-7</v>
      </c>
      <c r="AL46" s="1">
        <f t="shared" si="5"/>
        <v>85.45</v>
      </c>
      <c r="AM46" s="38">
        <f t="shared" ca="1" si="6"/>
        <v>1.7272727272727273</v>
      </c>
      <c r="AN46" s="1" t="str">
        <f t="shared" ca="1" si="7"/>
        <v>תקין</v>
      </c>
      <c r="AO46" s="1" t="str">
        <f>VLOOKUP(AC46,'תז מייל קניין'!$A:$C,3,0)</f>
        <v xml:space="preserve">MayaLe@justice.gov.il </v>
      </c>
      <c r="AP46" s="1" t="str">
        <f t="shared" si="8"/>
        <v xml:space="preserve"> מים סיוע </v>
      </c>
    </row>
    <row r="47" spans="1:42" x14ac:dyDescent="0.2">
      <c r="A47" s="4"/>
      <c r="B47" s="5"/>
      <c r="C47" s="6" t="s">
        <v>328</v>
      </c>
      <c r="D47" s="7" t="s">
        <v>67</v>
      </c>
      <c r="E47" s="7" t="s">
        <v>32</v>
      </c>
      <c r="F47" s="8" t="s">
        <v>35</v>
      </c>
      <c r="G47" s="9">
        <v>45300</v>
      </c>
      <c r="H47" s="9">
        <v>45292</v>
      </c>
      <c r="I47" s="10">
        <v>45657</v>
      </c>
      <c r="J47" s="14"/>
      <c r="K47" s="11" t="s">
        <v>329</v>
      </c>
      <c r="L47" s="8" t="s">
        <v>330</v>
      </c>
      <c r="M47" s="8" t="s">
        <v>331</v>
      </c>
      <c r="N47" s="8" t="s">
        <v>40</v>
      </c>
      <c r="O47" s="12">
        <v>35400</v>
      </c>
      <c r="P47" s="8" t="s">
        <v>41</v>
      </c>
      <c r="Q47" s="12">
        <v>35400</v>
      </c>
      <c r="R47" s="13">
        <v>0</v>
      </c>
      <c r="S47" s="13">
        <v>0</v>
      </c>
      <c r="T47" s="13">
        <v>0</v>
      </c>
      <c r="U47" s="12">
        <v>35400</v>
      </c>
      <c r="V47" s="8" t="s">
        <v>35</v>
      </c>
      <c r="W47" s="8" t="s">
        <v>332</v>
      </c>
      <c r="X47" s="8" t="s">
        <v>35</v>
      </c>
      <c r="Y47" s="13">
        <v>0</v>
      </c>
      <c r="Z47" s="8" t="s">
        <v>42</v>
      </c>
      <c r="AA47" s="8" t="s">
        <v>297</v>
      </c>
      <c r="AB47" s="8" t="s">
        <v>35</v>
      </c>
      <c r="AC47" s="8" t="s">
        <v>91</v>
      </c>
      <c r="AD47" s="8" t="s">
        <v>35</v>
      </c>
      <c r="AE47" s="8" t="s">
        <v>128</v>
      </c>
      <c r="AF47" s="12">
        <v>35400</v>
      </c>
      <c r="AG47" s="41">
        <f t="shared" si="2"/>
        <v>45292</v>
      </c>
      <c r="AH47" s="41">
        <f t="shared" ca="1" si="0"/>
        <v>45657</v>
      </c>
      <c r="AI47" s="1">
        <f t="shared" ca="1" si="11"/>
        <v>11</v>
      </c>
      <c r="AJ47" s="1">
        <f t="shared" ca="1" si="3"/>
        <v>19</v>
      </c>
      <c r="AK47" s="1">
        <f t="shared" ca="1" si="4"/>
        <v>-7</v>
      </c>
      <c r="AL47" s="1">
        <f t="shared" si="5"/>
        <v>0</v>
      </c>
      <c r="AM47" s="38">
        <f t="shared" ca="1" si="6"/>
        <v>1.7272727272727273</v>
      </c>
      <c r="AN47" s="1" t="str">
        <f t="shared" ca="1" si="7"/>
        <v>לא תקין</v>
      </c>
      <c r="AO47" s="1" t="str">
        <f>VLOOKUP(AC47,'תז מייל קניין'!$A:$C,3,0)</f>
        <v xml:space="preserve">MayaLe@justice.gov.il </v>
      </c>
      <c r="AP47" s="1" t="str">
        <f t="shared" si="8"/>
        <v xml:space="preserve"> מים טאבו </v>
      </c>
    </row>
    <row r="48" spans="1:42" x14ac:dyDescent="0.2">
      <c r="A48" s="4"/>
      <c r="B48" s="5"/>
      <c r="C48" s="6" t="s">
        <v>333</v>
      </c>
      <c r="D48" s="7" t="s">
        <v>67</v>
      </c>
      <c r="E48" s="7" t="s">
        <v>32</v>
      </c>
      <c r="F48" s="8" t="s">
        <v>35</v>
      </c>
      <c r="G48" s="9">
        <v>45300</v>
      </c>
      <c r="H48" s="9">
        <v>45292</v>
      </c>
      <c r="I48" s="10">
        <v>45657</v>
      </c>
      <c r="J48" s="14"/>
      <c r="K48" s="11" t="s">
        <v>334</v>
      </c>
      <c r="L48" s="8" t="s">
        <v>335</v>
      </c>
      <c r="M48" s="8" t="s">
        <v>336</v>
      </c>
      <c r="N48" s="8" t="s">
        <v>40</v>
      </c>
      <c r="O48" s="12">
        <v>17700</v>
      </c>
      <c r="P48" s="8" t="s">
        <v>41</v>
      </c>
      <c r="Q48" s="12">
        <v>17700</v>
      </c>
      <c r="R48" s="13">
        <v>21.06</v>
      </c>
      <c r="S48" s="13">
        <v>0</v>
      </c>
      <c r="T48" s="12">
        <v>3726.89</v>
      </c>
      <c r="U48" s="12">
        <v>13973.11</v>
      </c>
      <c r="V48" s="8" t="s">
        <v>35</v>
      </c>
      <c r="W48" s="8" t="s">
        <v>337</v>
      </c>
      <c r="X48" s="8" t="s">
        <v>35</v>
      </c>
      <c r="Y48" s="13">
        <v>0</v>
      </c>
      <c r="Z48" s="8" t="s">
        <v>42</v>
      </c>
      <c r="AA48" s="8" t="s">
        <v>297</v>
      </c>
      <c r="AB48" s="8" t="s">
        <v>35</v>
      </c>
      <c r="AC48" s="8" t="s">
        <v>91</v>
      </c>
      <c r="AD48" s="8" t="s">
        <v>35</v>
      </c>
      <c r="AE48" s="8" t="s">
        <v>128</v>
      </c>
      <c r="AF48" s="12">
        <v>13973.11</v>
      </c>
      <c r="AG48" s="41">
        <f t="shared" si="2"/>
        <v>45292</v>
      </c>
      <c r="AH48" s="41">
        <f t="shared" ca="1" si="0"/>
        <v>45657</v>
      </c>
      <c r="AI48" s="1">
        <f t="shared" ca="1" si="11"/>
        <v>11</v>
      </c>
      <c r="AJ48" s="1">
        <f t="shared" ca="1" si="3"/>
        <v>19</v>
      </c>
      <c r="AK48" s="1">
        <f t="shared" ca="1" si="4"/>
        <v>-7</v>
      </c>
      <c r="AL48" s="1">
        <f t="shared" si="5"/>
        <v>21.06</v>
      </c>
      <c r="AM48" s="38">
        <f t="shared" ca="1" si="6"/>
        <v>1.7272727272727273</v>
      </c>
      <c r="AN48" s="1" t="str">
        <f t="shared" ca="1" si="7"/>
        <v>לא תקין</v>
      </c>
      <c r="AO48" s="1" t="str">
        <f>VLOOKUP(AC48,'תז מייל קניין'!$A:$C,3,0)</f>
        <v xml:space="preserve">MayaLe@justice.gov.il </v>
      </c>
      <c r="AP48" s="1" t="str">
        <f t="shared" si="8"/>
        <v xml:space="preserve"> מים נתניה</v>
      </c>
    </row>
    <row r="49" spans="1:42" x14ac:dyDescent="0.2">
      <c r="A49" s="4"/>
      <c r="B49" s="5"/>
      <c r="C49" s="6" t="s">
        <v>338</v>
      </c>
      <c r="D49" s="7" t="s">
        <v>67</v>
      </c>
      <c r="E49" s="7" t="s">
        <v>32</v>
      </c>
      <c r="F49" s="8" t="s">
        <v>35</v>
      </c>
      <c r="G49" s="9">
        <v>45300</v>
      </c>
      <c r="H49" s="9">
        <v>45292</v>
      </c>
      <c r="I49" s="10">
        <v>45657</v>
      </c>
      <c r="J49" s="14"/>
      <c r="K49" s="11" t="s">
        <v>339</v>
      </c>
      <c r="L49" s="8" t="s">
        <v>340</v>
      </c>
      <c r="M49" s="8" t="s">
        <v>341</v>
      </c>
      <c r="N49" s="8" t="s">
        <v>40</v>
      </c>
      <c r="O49" s="12">
        <v>17700</v>
      </c>
      <c r="P49" s="8" t="s">
        <v>41</v>
      </c>
      <c r="Q49" s="12">
        <v>17700</v>
      </c>
      <c r="R49" s="13">
        <v>25.01</v>
      </c>
      <c r="S49" s="13">
        <v>0</v>
      </c>
      <c r="T49" s="12">
        <v>4427.18</v>
      </c>
      <c r="U49" s="12">
        <v>13272.82</v>
      </c>
      <c r="V49" s="8" t="s">
        <v>35</v>
      </c>
      <c r="W49" s="8" t="s">
        <v>342</v>
      </c>
      <c r="X49" s="8" t="s">
        <v>35</v>
      </c>
      <c r="Y49" s="13">
        <v>0</v>
      </c>
      <c r="Z49" s="8" t="s">
        <v>42</v>
      </c>
      <c r="AA49" s="8" t="s">
        <v>297</v>
      </c>
      <c r="AB49" s="8" t="s">
        <v>35</v>
      </c>
      <c r="AC49" s="8" t="s">
        <v>91</v>
      </c>
      <c r="AD49" s="8" t="s">
        <v>35</v>
      </c>
      <c r="AE49" s="8" t="s">
        <v>128</v>
      </c>
      <c r="AF49" s="12">
        <v>13272.82</v>
      </c>
      <c r="AG49" s="41">
        <f t="shared" si="2"/>
        <v>45292</v>
      </c>
      <c r="AH49" s="41">
        <f t="shared" ca="1" si="0"/>
        <v>45657</v>
      </c>
      <c r="AI49" s="1">
        <f t="shared" ca="1" si="11"/>
        <v>11</v>
      </c>
      <c r="AJ49" s="1">
        <f t="shared" ca="1" si="3"/>
        <v>19</v>
      </c>
      <c r="AK49" s="1">
        <f t="shared" ca="1" si="4"/>
        <v>-7</v>
      </c>
      <c r="AL49" s="1">
        <f t="shared" si="5"/>
        <v>25.01</v>
      </c>
      <c r="AM49" s="38">
        <f t="shared" ca="1" si="6"/>
        <v>1.7272727272727273</v>
      </c>
      <c r="AN49" s="1" t="str">
        <f t="shared" ca="1" si="7"/>
        <v>לא תקין</v>
      </c>
      <c r="AO49" s="1" t="str">
        <f>VLOOKUP(AC49,'תז מייל קניין'!$A:$C,3,0)</f>
        <v xml:space="preserve">MayaLe@justice.gov.il </v>
      </c>
      <c r="AP49" s="1" t="str">
        <f t="shared" si="8"/>
        <v xml:space="preserve"> מים בקעה </v>
      </c>
    </row>
    <row r="50" spans="1:42" x14ac:dyDescent="0.2">
      <c r="A50" s="4"/>
      <c r="B50" s="5"/>
      <c r="C50" s="6" t="s">
        <v>343</v>
      </c>
      <c r="D50" s="7" t="s">
        <v>67</v>
      </c>
      <c r="E50" s="7" t="s">
        <v>32</v>
      </c>
      <c r="F50" s="8" t="s">
        <v>35</v>
      </c>
      <c r="G50" s="9">
        <v>45300</v>
      </c>
      <c r="H50" s="9">
        <v>45292</v>
      </c>
      <c r="I50" s="10">
        <v>45657</v>
      </c>
      <c r="J50" s="14"/>
      <c r="K50" s="11" t="s">
        <v>344</v>
      </c>
      <c r="L50" s="8" t="s">
        <v>345</v>
      </c>
      <c r="M50" s="8" t="s">
        <v>346</v>
      </c>
      <c r="N50" s="8" t="s">
        <v>40</v>
      </c>
      <c r="O50" s="12">
        <v>17700</v>
      </c>
      <c r="P50" s="8" t="s">
        <v>41</v>
      </c>
      <c r="Q50" s="12">
        <v>17700</v>
      </c>
      <c r="R50" s="13">
        <v>62.46</v>
      </c>
      <c r="S50" s="13">
        <v>0</v>
      </c>
      <c r="T50" s="12">
        <v>11056.01</v>
      </c>
      <c r="U50" s="12">
        <v>6643.99</v>
      </c>
      <c r="V50" s="8" t="s">
        <v>35</v>
      </c>
      <c r="W50" s="8" t="s">
        <v>347</v>
      </c>
      <c r="X50" s="8" t="s">
        <v>35</v>
      </c>
      <c r="Y50" s="13">
        <v>0</v>
      </c>
      <c r="Z50" s="8" t="s">
        <v>42</v>
      </c>
      <c r="AA50" s="8" t="s">
        <v>297</v>
      </c>
      <c r="AB50" s="8" t="s">
        <v>35</v>
      </c>
      <c r="AC50" s="8" t="s">
        <v>91</v>
      </c>
      <c r="AD50" s="8" t="s">
        <v>35</v>
      </c>
      <c r="AE50" s="8" t="s">
        <v>128</v>
      </c>
      <c r="AF50" s="12">
        <v>6643.99</v>
      </c>
      <c r="AG50" s="41">
        <f t="shared" si="2"/>
        <v>45292</v>
      </c>
      <c r="AH50" s="41">
        <f t="shared" ca="1" si="0"/>
        <v>45657</v>
      </c>
      <c r="AI50" s="1">
        <f t="shared" ca="1" si="11"/>
        <v>11</v>
      </c>
      <c r="AJ50" s="1">
        <f t="shared" ca="1" si="3"/>
        <v>19</v>
      </c>
      <c r="AK50" s="1">
        <f t="shared" ca="1" si="4"/>
        <v>-7</v>
      </c>
      <c r="AL50" s="1">
        <f t="shared" si="5"/>
        <v>62.46</v>
      </c>
      <c r="AM50" s="38">
        <f t="shared" ca="1" si="6"/>
        <v>1.7272727272727273</v>
      </c>
      <c r="AN50" s="1" t="str">
        <f t="shared" ca="1" si="7"/>
        <v>תקין</v>
      </c>
      <c r="AO50" s="1" t="str">
        <f>VLOOKUP(AC50,'תז מייל קניין'!$A:$C,3,0)</f>
        <v xml:space="preserve">MayaLe@justice.gov.il </v>
      </c>
      <c r="AP50" s="1" t="str">
        <f t="shared" si="8"/>
        <v xml:space="preserve"> מים-מח"ש+</v>
      </c>
    </row>
    <row r="51" spans="1:42" x14ac:dyDescent="0.2">
      <c r="A51" s="4"/>
      <c r="B51" s="5"/>
      <c r="C51" s="6" t="s">
        <v>348</v>
      </c>
      <c r="D51" s="7" t="s">
        <v>67</v>
      </c>
      <c r="E51" s="7" t="s">
        <v>32</v>
      </c>
      <c r="F51" s="8" t="s">
        <v>35</v>
      </c>
      <c r="G51" s="9">
        <v>45300</v>
      </c>
      <c r="H51" s="9">
        <v>45292</v>
      </c>
      <c r="I51" s="10">
        <v>45657</v>
      </c>
      <c r="J51" s="14"/>
      <c r="K51" s="11" t="s">
        <v>349</v>
      </c>
      <c r="L51" s="8" t="s">
        <v>350</v>
      </c>
      <c r="M51" s="8" t="s">
        <v>351</v>
      </c>
      <c r="N51" s="8" t="s">
        <v>40</v>
      </c>
      <c r="O51" s="12">
        <v>15340</v>
      </c>
      <c r="P51" s="8" t="s">
        <v>41</v>
      </c>
      <c r="Q51" s="12">
        <v>15340</v>
      </c>
      <c r="R51" s="13">
        <v>46.96</v>
      </c>
      <c r="S51" s="13">
        <v>0</v>
      </c>
      <c r="T51" s="12">
        <v>7204.12</v>
      </c>
      <c r="U51" s="12">
        <v>8135.88</v>
      </c>
      <c r="V51" s="8" t="s">
        <v>35</v>
      </c>
      <c r="W51" s="8" t="s">
        <v>352</v>
      </c>
      <c r="X51" s="8" t="s">
        <v>35</v>
      </c>
      <c r="Y51" s="13">
        <v>0</v>
      </c>
      <c r="Z51" s="8" t="s">
        <v>42</v>
      </c>
      <c r="AA51" s="8" t="s">
        <v>297</v>
      </c>
      <c r="AB51" s="8" t="s">
        <v>35</v>
      </c>
      <c r="AC51" s="8" t="s">
        <v>91</v>
      </c>
      <c r="AD51" s="8" t="s">
        <v>35</v>
      </c>
      <c r="AE51" s="8" t="s">
        <v>128</v>
      </c>
      <c r="AF51" s="12">
        <v>8135.88</v>
      </c>
      <c r="AG51" s="41">
        <f t="shared" si="2"/>
        <v>45292</v>
      </c>
      <c r="AH51" s="41">
        <f t="shared" ca="1" si="0"/>
        <v>45657</v>
      </c>
      <c r="AI51" s="1">
        <f t="shared" ca="1" si="11"/>
        <v>11</v>
      </c>
      <c r="AJ51" s="1">
        <f t="shared" ca="1" si="3"/>
        <v>19</v>
      </c>
      <c r="AK51" s="1">
        <f t="shared" ca="1" si="4"/>
        <v>-7</v>
      </c>
      <c r="AL51" s="1">
        <f t="shared" si="5"/>
        <v>46.96</v>
      </c>
      <c r="AM51" s="38">
        <f t="shared" ca="1" si="6"/>
        <v>1.7272727272727273</v>
      </c>
      <c r="AN51" s="1" t="str">
        <f t="shared" ca="1" si="7"/>
        <v>לא תקין</v>
      </c>
      <c r="AO51" s="1" t="str">
        <f>VLOOKUP(AC51,'תז מייל קניין'!$A:$C,3,0)</f>
        <v xml:space="preserve">MayaLe@justice.gov.il </v>
      </c>
      <c r="AP51" s="1" t="str">
        <f t="shared" si="8"/>
        <v xml:space="preserve"> מים פ"ת ט</v>
      </c>
    </row>
    <row r="52" spans="1:42" x14ac:dyDescent="0.2">
      <c r="A52" s="4"/>
      <c r="B52" s="5"/>
      <c r="C52" s="6" t="s">
        <v>353</v>
      </c>
      <c r="D52" s="7" t="s">
        <v>67</v>
      </c>
      <c r="E52" s="7" t="s">
        <v>32</v>
      </c>
      <c r="F52" s="8" t="s">
        <v>35</v>
      </c>
      <c r="G52" s="9">
        <v>45300</v>
      </c>
      <c r="H52" s="9">
        <v>45292</v>
      </c>
      <c r="I52" s="10">
        <v>45657</v>
      </c>
      <c r="J52" s="14"/>
      <c r="K52" s="11" t="s">
        <v>354</v>
      </c>
      <c r="L52" s="8" t="s">
        <v>355</v>
      </c>
      <c r="M52" s="8" t="s">
        <v>356</v>
      </c>
      <c r="N52" s="8" t="s">
        <v>40</v>
      </c>
      <c r="O52" s="12">
        <v>7080</v>
      </c>
      <c r="P52" s="8" t="s">
        <v>41</v>
      </c>
      <c r="Q52" s="12">
        <v>7080</v>
      </c>
      <c r="R52" s="13">
        <v>22.92</v>
      </c>
      <c r="S52" s="13">
        <v>0</v>
      </c>
      <c r="T52" s="12">
        <v>1623</v>
      </c>
      <c r="U52" s="12">
        <v>5457</v>
      </c>
      <c r="V52" s="8" t="s">
        <v>35</v>
      </c>
      <c r="W52" s="8" t="s">
        <v>357</v>
      </c>
      <c r="X52" s="8" t="s">
        <v>35</v>
      </c>
      <c r="Y52" s="13">
        <v>0</v>
      </c>
      <c r="Z52" s="8" t="s">
        <v>42</v>
      </c>
      <c r="AA52" s="8" t="s">
        <v>297</v>
      </c>
      <c r="AB52" s="8" t="s">
        <v>35</v>
      </c>
      <c r="AC52" s="8" t="s">
        <v>91</v>
      </c>
      <c r="AD52" s="8" t="s">
        <v>35</v>
      </c>
      <c r="AE52" s="8" t="s">
        <v>128</v>
      </c>
      <c r="AF52" s="12">
        <v>5457</v>
      </c>
      <c r="AG52" s="41">
        <f t="shared" si="2"/>
        <v>45292</v>
      </c>
      <c r="AH52" s="41">
        <f t="shared" ca="1" si="0"/>
        <v>45657</v>
      </c>
      <c r="AI52" s="1">
        <f t="shared" ca="1" si="11"/>
        <v>11</v>
      </c>
      <c r="AJ52" s="1">
        <f ca="1">DATEDIF(AG52, TODAY(), "m")</f>
        <v>19</v>
      </c>
      <c r="AK52" s="1">
        <f t="shared" ca="1" si="4"/>
        <v>-7</v>
      </c>
      <c r="AL52" s="1">
        <f t="shared" si="5"/>
        <v>22.92</v>
      </c>
      <c r="AM52" s="38">
        <f t="shared" ca="1" si="6"/>
        <v>1.7272727272727273</v>
      </c>
      <c r="AN52" s="1" t="str">
        <f t="shared" ca="1" si="7"/>
        <v>לא תקין</v>
      </c>
      <c r="AO52" s="1" t="str">
        <f>VLOOKUP(AC52,'תז מייל קניין'!$A:$C,3,0)</f>
        <v xml:space="preserve">MayaLe@justice.gov.il </v>
      </c>
      <c r="AP52" s="1" t="str">
        <f t="shared" si="8"/>
        <v xml:space="preserve"> מים פייר </v>
      </c>
    </row>
    <row r="53" spans="1:42" x14ac:dyDescent="0.2">
      <c r="A53" s="4"/>
      <c r="B53" s="5"/>
      <c r="C53" s="6" t="s">
        <v>358</v>
      </c>
      <c r="D53" s="7" t="s">
        <v>67</v>
      </c>
      <c r="E53" s="7" t="s">
        <v>32</v>
      </c>
      <c r="F53" s="8" t="s">
        <v>35</v>
      </c>
      <c r="G53" s="9">
        <v>45301</v>
      </c>
      <c r="H53" s="9">
        <v>45292</v>
      </c>
      <c r="I53" s="10">
        <v>45657</v>
      </c>
      <c r="J53" s="14"/>
      <c r="K53" s="11" t="s">
        <v>228</v>
      </c>
      <c r="L53" s="8" t="s">
        <v>229</v>
      </c>
      <c r="M53" s="8" t="s">
        <v>230</v>
      </c>
      <c r="N53" s="8" t="s">
        <v>40</v>
      </c>
      <c r="O53" s="12">
        <v>655800</v>
      </c>
      <c r="P53" s="8" t="s">
        <v>41</v>
      </c>
      <c r="Q53" s="12">
        <v>655800</v>
      </c>
      <c r="R53" s="13">
        <v>99.21</v>
      </c>
      <c r="S53" s="13">
        <v>0</v>
      </c>
      <c r="T53" s="12">
        <v>473180.38</v>
      </c>
      <c r="U53" s="12">
        <v>5206.99</v>
      </c>
      <c r="V53" s="8" t="s">
        <v>35</v>
      </c>
      <c r="W53" s="8" t="s">
        <v>359</v>
      </c>
      <c r="X53" s="8" t="s">
        <v>35</v>
      </c>
      <c r="Y53" s="13">
        <v>0</v>
      </c>
      <c r="Z53" s="8" t="s">
        <v>42</v>
      </c>
      <c r="AA53" s="8" t="s">
        <v>297</v>
      </c>
      <c r="AB53" s="8" t="s">
        <v>35</v>
      </c>
      <c r="AC53" s="8" t="s">
        <v>91</v>
      </c>
      <c r="AD53" s="8" t="s">
        <v>35</v>
      </c>
      <c r="AE53" s="8" t="s">
        <v>128</v>
      </c>
      <c r="AF53" s="12">
        <v>5206.99</v>
      </c>
      <c r="AG53" s="41">
        <f t="shared" si="2"/>
        <v>45292</v>
      </c>
      <c r="AH53" s="41">
        <f t="shared" ca="1" si="0"/>
        <v>45657</v>
      </c>
      <c r="AI53" s="1">
        <f t="shared" ca="1" si="11"/>
        <v>11</v>
      </c>
      <c r="AJ53" s="1">
        <f t="shared" ca="1" si="3"/>
        <v>19</v>
      </c>
      <c r="AK53" s="1">
        <f t="shared" ca="1" si="4"/>
        <v>-7</v>
      </c>
      <c r="AL53" s="1">
        <f t="shared" si="5"/>
        <v>99.21</v>
      </c>
      <c r="AM53" s="38">
        <f t="shared" ca="1" si="6"/>
        <v>1.7272727272727273</v>
      </c>
      <c r="AN53" s="1" t="str">
        <f t="shared" ca="1" si="7"/>
        <v>תקין</v>
      </c>
      <c r="AO53" s="1" t="str">
        <f>VLOOKUP(AC53,'תז מייל קניין'!$A:$C,3,0)</f>
        <v xml:space="preserve">MayaLe@justice.gov.il </v>
      </c>
      <c r="AP53" s="1" t="str">
        <f t="shared" si="8"/>
        <v xml:space="preserve"> חשמל ציבו</v>
      </c>
    </row>
    <row r="54" spans="1:42" x14ac:dyDescent="0.2">
      <c r="A54" s="4"/>
      <c r="B54" s="5"/>
      <c r="C54" s="6" t="s">
        <v>360</v>
      </c>
      <c r="D54" s="7" t="s">
        <v>67</v>
      </c>
      <c r="E54" s="7" t="s">
        <v>32</v>
      </c>
      <c r="F54" s="8" t="s">
        <v>35</v>
      </c>
      <c r="G54" s="9">
        <v>45301</v>
      </c>
      <c r="H54" s="9">
        <v>45292</v>
      </c>
      <c r="I54" s="10">
        <v>45657</v>
      </c>
      <c r="J54" s="14"/>
      <c r="K54" s="11" t="s">
        <v>361</v>
      </c>
      <c r="L54" s="8" t="s">
        <v>362</v>
      </c>
      <c r="M54" s="8" t="s">
        <v>363</v>
      </c>
      <c r="N54" s="8" t="s">
        <v>40</v>
      </c>
      <c r="O54" s="12">
        <v>1062000</v>
      </c>
      <c r="P54" s="8" t="s">
        <v>41</v>
      </c>
      <c r="Q54" s="12">
        <v>1062000</v>
      </c>
      <c r="R54" s="13">
        <v>25.65</v>
      </c>
      <c r="S54" s="13">
        <v>0</v>
      </c>
      <c r="T54" s="12">
        <v>272365.17</v>
      </c>
      <c r="U54" s="12">
        <v>789634.83</v>
      </c>
      <c r="V54" s="8" t="s">
        <v>35</v>
      </c>
      <c r="W54" s="8" t="s">
        <v>364</v>
      </c>
      <c r="X54" s="8" t="s">
        <v>35</v>
      </c>
      <c r="Y54" s="13">
        <v>0</v>
      </c>
      <c r="Z54" s="8" t="s">
        <v>42</v>
      </c>
      <c r="AA54" s="8" t="s">
        <v>297</v>
      </c>
      <c r="AB54" s="8" t="s">
        <v>35</v>
      </c>
      <c r="AC54" s="8" t="s">
        <v>91</v>
      </c>
      <c r="AD54" s="8" t="s">
        <v>35</v>
      </c>
      <c r="AE54" s="8" t="s">
        <v>128</v>
      </c>
      <c r="AF54" s="12">
        <v>789634.83</v>
      </c>
      <c r="AG54" s="41">
        <f t="shared" si="2"/>
        <v>45292</v>
      </c>
      <c r="AH54" s="41">
        <f t="shared" ca="1" si="0"/>
        <v>45657</v>
      </c>
      <c r="AI54" s="1">
        <f t="shared" ca="1" si="11"/>
        <v>11</v>
      </c>
      <c r="AJ54" s="1">
        <f t="shared" ca="1" si="3"/>
        <v>19</v>
      </c>
      <c r="AK54" s="1">
        <f t="shared" ca="1" si="4"/>
        <v>-7</v>
      </c>
      <c r="AL54" s="1">
        <f t="shared" si="5"/>
        <v>25.65</v>
      </c>
      <c r="AM54" s="38">
        <f t="shared" ca="1" si="6"/>
        <v>1.7272727272727273</v>
      </c>
      <c r="AN54" s="1" t="str">
        <f t="shared" ca="1" si="7"/>
        <v>לא תקין</v>
      </c>
      <c r="AO54" s="1" t="str">
        <f>VLOOKUP(AC54,'תז מייל קניין'!$A:$C,3,0)</f>
        <v xml:space="preserve">MayaLe@justice.gov.il </v>
      </c>
      <c r="AP54" s="1" t="str">
        <f t="shared" si="8"/>
        <v xml:space="preserve"> חשמל עבור</v>
      </c>
    </row>
    <row r="55" spans="1:42" x14ac:dyDescent="0.2">
      <c r="A55" s="4"/>
      <c r="B55" s="5"/>
      <c r="C55" s="6" t="s">
        <v>365</v>
      </c>
      <c r="D55" s="7" t="s">
        <v>67</v>
      </c>
      <c r="E55" s="7" t="s">
        <v>32</v>
      </c>
      <c r="F55" s="8" t="s">
        <v>35</v>
      </c>
      <c r="G55" s="9">
        <v>45301</v>
      </c>
      <c r="H55" s="9">
        <v>45292</v>
      </c>
      <c r="I55" s="10">
        <v>45657</v>
      </c>
      <c r="J55" s="14"/>
      <c r="K55" s="11" t="s">
        <v>366</v>
      </c>
      <c r="L55" s="8" t="s">
        <v>367</v>
      </c>
      <c r="M55" s="8" t="s">
        <v>368</v>
      </c>
      <c r="N55" s="8" t="s">
        <v>40</v>
      </c>
      <c r="O55" s="12">
        <v>41300</v>
      </c>
      <c r="P55" s="8" t="s">
        <v>41</v>
      </c>
      <c r="Q55" s="12">
        <v>41300</v>
      </c>
      <c r="R55" s="13">
        <v>67.27</v>
      </c>
      <c r="S55" s="13">
        <v>0</v>
      </c>
      <c r="T55" s="12">
        <v>27780.720000000001</v>
      </c>
      <c r="U55" s="12">
        <v>13519.28</v>
      </c>
      <c r="V55" s="8" t="s">
        <v>35</v>
      </c>
      <c r="W55" s="8" t="s">
        <v>369</v>
      </c>
      <c r="X55" s="8" t="s">
        <v>35</v>
      </c>
      <c r="Y55" s="13">
        <v>0</v>
      </c>
      <c r="Z55" s="8" t="s">
        <v>42</v>
      </c>
      <c r="AA55" s="8" t="s">
        <v>297</v>
      </c>
      <c r="AB55" s="8" t="s">
        <v>35</v>
      </c>
      <c r="AC55" s="8" t="s">
        <v>91</v>
      </c>
      <c r="AD55" s="8" t="s">
        <v>35</v>
      </c>
      <c r="AE55" s="8" t="s">
        <v>128</v>
      </c>
      <c r="AF55" s="12">
        <v>13519.28</v>
      </c>
      <c r="AG55" s="41">
        <f t="shared" si="2"/>
        <v>45292</v>
      </c>
      <c r="AH55" s="41">
        <f t="shared" ca="1" si="0"/>
        <v>45657</v>
      </c>
      <c r="AI55" s="1">
        <f t="shared" ca="1" si="11"/>
        <v>11</v>
      </c>
      <c r="AJ55" s="1">
        <f t="shared" ca="1" si="3"/>
        <v>19</v>
      </c>
      <c r="AK55" s="1">
        <f t="shared" ca="1" si="4"/>
        <v>-7</v>
      </c>
      <c r="AL55" s="1">
        <f t="shared" si="5"/>
        <v>67.27</v>
      </c>
      <c r="AM55" s="38">
        <f t="shared" ca="1" si="6"/>
        <v>1.7272727272727273</v>
      </c>
      <c r="AN55" s="1" t="str">
        <f t="shared" ca="1" si="7"/>
        <v>תקין</v>
      </c>
      <c r="AO55" s="1" t="str">
        <f>VLOOKUP(AC55,'תז מייל קניין'!$A:$C,3,0)</f>
        <v xml:space="preserve">MayaLe@justice.gov.il </v>
      </c>
      <c r="AP55" s="1" t="str">
        <f t="shared" si="8"/>
        <v xml:space="preserve"> חשמל + מי</v>
      </c>
    </row>
    <row r="56" spans="1:42" x14ac:dyDescent="0.2">
      <c r="A56" s="4"/>
      <c r="B56" s="5"/>
      <c r="C56" s="6" t="s">
        <v>370</v>
      </c>
      <c r="D56" s="7" t="s">
        <v>67</v>
      </c>
      <c r="E56" s="7" t="s">
        <v>32</v>
      </c>
      <c r="F56" s="8" t="s">
        <v>35</v>
      </c>
      <c r="G56" s="9">
        <v>45301</v>
      </c>
      <c r="H56" s="9">
        <v>45292</v>
      </c>
      <c r="I56" s="10">
        <v>45657</v>
      </c>
      <c r="J56" s="14"/>
      <c r="K56" s="11" t="s">
        <v>371</v>
      </c>
      <c r="L56" s="8" t="s">
        <v>372</v>
      </c>
      <c r="M56" s="8" t="s">
        <v>373</v>
      </c>
      <c r="N56" s="8" t="s">
        <v>40</v>
      </c>
      <c r="O56" s="12">
        <v>68440</v>
      </c>
      <c r="P56" s="8" t="s">
        <v>41</v>
      </c>
      <c r="Q56" s="12">
        <v>68440</v>
      </c>
      <c r="R56" s="13">
        <v>11.27</v>
      </c>
      <c r="S56" s="13">
        <v>0</v>
      </c>
      <c r="T56" s="12">
        <v>7711.26</v>
      </c>
      <c r="U56" s="12">
        <v>60728.74</v>
      </c>
      <c r="V56" s="8" t="s">
        <v>35</v>
      </c>
      <c r="W56" s="8" t="s">
        <v>374</v>
      </c>
      <c r="X56" s="8" t="s">
        <v>35</v>
      </c>
      <c r="Y56" s="13">
        <v>0</v>
      </c>
      <c r="Z56" s="8" t="s">
        <v>42</v>
      </c>
      <c r="AA56" s="8" t="s">
        <v>297</v>
      </c>
      <c r="AB56" s="8" t="s">
        <v>35</v>
      </c>
      <c r="AC56" s="8" t="s">
        <v>91</v>
      </c>
      <c r="AD56" s="8" t="s">
        <v>35</v>
      </c>
      <c r="AE56" s="8" t="s">
        <v>128</v>
      </c>
      <c r="AF56" s="12">
        <v>60728.74</v>
      </c>
      <c r="AG56" s="41">
        <f t="shared" si="2"/>
        <v>45292</v>
      </c>
      <c r="AH56" s="41">
        <f t="shared" ca="1" si="0"/>
        <v>45657</v>
      </c>
      <c r="AI56" s="1">
        <f t="shared" ca="1" si="11"/>
        <v>11</v>
      </c>
      <c r="AJ56" s="1">
        <f t="shared" ca="1" si="3"/>
        <v>19</v>
      </c>
      <c r="AK56" s="1">
        <f t="shared" ca="1" si="4"/>
        <v>-7</v>
      </c>
      <c r="AL56" s="1">
        <f t="shared" si="5"/>
        <v>11.27</v>
      </c>
      <c r="AM56" s="38">
        <f t="shared" ca="1" si="6"/>
        <v>1.7272727272727273</v>
      </c>
      <c r="AN56" s="1" t="str">
        <f t="shared" ca="1" si="7"/>
        <v>לא תקין</v>
      </c>
      <c r="AO56" s="1" t="str">
        <f>VLOOKUP(AC56,'תז מייל קניין'!$A:$C,3,0)</f>
        <v xml:space="preserve">MayaLe@justice.gov.il </v>
      </c>
      <c r="AP56" s="1" t="str">
        <f t="shared" si="8"/>
        <v xml:space="preserve"> חשמל+מים </v>
      </c>
    </row>
    <row r="57" spans="1:42" x14ac:dyDescent="0.2">
      <c r="A57" s="4"/>
      <c r="B57" s="5"/>
      <c r="C57" s="6" t="s">
        <v>375</v>
      </c>
      <c r="D57" s="7" t="s">
        <v>67</v>
      </c>
      <c r="E57" s="7" t="s">
        <v>32</v>
      </c>
      <c r="F57" s="8" t="s">
        <v>35</v>
      </c>
      <c r="G57" s="9">
        <v>45302</v>
      </c>
      <c r="H57" s="9">
        <v>45292</v>
      </c>
      <c r="I57" s="10">
        <v>45657</v>
      </c>
      <c r="J57" s="14"/>
      <c r="K57" s="11" t="s">
        <v>376</v>
      </c>
      <c r="L57" s="8" t="s">
        <v>377</v>
      </c>
      <c r="M57" s="8" t="s">
        <v>378</v>
      </c>
      <c r="N57" s="8" t="s">
        <v>40</v>
      </c>
      <c r="O57" s="12">
        <v>94400</v>
      </c>
      <c r="P57" s="8" t="s">
        <v>41</v>
      </c>
      <c r="Q57" s="12">
        <v>94400</v>
      </c>
      <c r="R57" s="13">
        <v>80.94</v>
      </c>
      <c r="S57" s="13">
        <v>0</v>
      </c>
      <c r="T57" s="12">
        <v>76409.62</v>
      </c>
      <c r="U57" s="12">
        <v>17990.38</v>
      </c>
      <c r="V57" s="8" t="s">
        <v>35</v>
      </c>
      <c r="W57" s="8" t="s">
        <v>379</v>
      </c>
      <c r="X57" s="8" t="s">
        <v>35</v>
      </c>
      <c r="Y57" s="13">
        <v>0</v>
      </c>
      <c r="Z57" s="8" t="s">
        <v>42</v>
      </c>
      <c r="AA57" s="8" t="s">
        <v>297</v>
      </c>
      <c r="AB57" s="8" t="s">
        <v>35</v>
      </c>
      <c r="AC57" s="8" t="s">
        <v>91</v>
      </c>
      <c r="AD57" s="8" t="s">
        <v>35</v>
      </c>
      <c r="AE57" s="8" t="s">
        <v>128</v>
      </c>
      <c r="AF57" s="12">
        <v>17990.38</v>
      </c>
      <c r="AG57" s="41">
        <f t="shared" si="2"/>
        <v>45292</v>
      </c>
      <c r="AH57" s="41">
        <f t="shared" ca="1" si="0"/>
        <v>45657</v>
      </c>
      <c r="AI57" s="1">
        <f t="shared" ca="1" si="11"/>
        <v>11</v>
      </c>
      <c r="AJ57" s="1">
        <f t="shared" ca="1" si="3"/>
        <v>19</v>
      </c>
      <c r="AK57" s="1">
        <f t="shared" ca="1" si="4"/>
        <v>-7</v>
      </c>
      <c r="AL57" s="1">
        <f t="shared" si="5"/>
        <v>80.94</v>
      </c>
      <c r="AM57" s="38">
        <f t="shared" ca="1" si="6"/>
        <v>1.7272727272727273</v>
      </c>
      <c r="AN57" s="1" t="str">
        <f t="shared" ca="1" si="7"/>
        <v>תקין</v>
      </c>
      <c r="AO57" s="1" t="str">
        <f>VLOOKUP(AC57,'תז מייל קניין'!$A:$C,3,0)</f>
        <v xml:space="preserve">MayaLe@justice.gov.il </v>
      </c>
      <c r="AP57" s="1" t="str">
        <f t="shared" si="8"/>
        <v xml:space="preserve"> חשמל+מים+</v>
      </c>
    </row>
    <row r="58" spans="1:42" x14ac:dyDescent="0.2">
      <c r="A58" s="4"/>
      <c r="B58" s="5"/>
      <c r="C58" s="6" t="s">
        <v>380</v>
      </c>
      <c r="D58" s="7" t="s">
        <v>67</v>
      </c>
      <c r="E58" s="7" t="s">
        <v>32</v>
      </c>
      <c r="F58" s="8" t="s">
        <v>35</v>
      </c>
      <c r="G58" s="9">
        <v>45302</v>
      </c>
      <c r="H58" s="9">
        <v>45292</v>
      </c>
      <c r="I58" s="10">
        <v>45657</v>
      </c>
      <c r="J58" s="14"/>
      <c r="K58" s="11" t="s">
        <v>381</v>
      </c>
      <c r="L58" s="8" t="s">
        <v>382</v>
      </c>
      <c r="M58" s="8" t="s">
        <v>383</v>
      </c>
      <c r="N58" s="8" t="s">
        <v>40</v>
      </c>
      <c r="O58" s="12">
        <v>17700</v>
      </c>
      <c r="P58" s="8" t="s">
        <v>41</v>
      </c>
      <c r="Q58" s="12">
        <v>17700</v>
      </c>
      <c r="R58" s="13">
        <v>71.72</v>
      </c>
      <c r="S58" s="13">
        <v>0</v>
      </c>
      <c r="T58" s="12">
        <v>12694.6</v>
      </c>
      <c r="U58" s="12">
        <v>5005.3999999999996</v>
      </c>
      <c r="V58" s="8" t="s">
        <v>35</v>
      </c>
      <c r="W58" s="8" t="s">
        <v>384</v>
      </c>
      <c r="X58" s="8" t="s">
        <v>35</v>
      </c>
      <c r="Y58" s="13">
        <v>0</v>
      </c>
      <c r="Z58" s="8" t="s">
        <v>42</v>
      </c>
      <c r="AA58" s="8" t="s">
        <v>297</v>
      </c>
      <c r="AB58" s="8" t="s">
        <v>35</v>
      </c>
      <c r="AC58" s="8" t="s">
        <v>91</v>
      </c>
      <c r="AD58" s="8" t="s">
        <v>35</v>
      </c>
      <c r="AE58" s="8" t="s">
        <v>128</v>
      </c>
      <c r="AF58" s="12">
        <v>5005.3999999999996</v>
      </c>
      <c r="AG58" s="41">
        <f t="shared" si="2"/>
        <v>45292</v>
      </c>
      <c r="AH58" s="41">
        <f t="shared" ca="1" si="0"/>
        <v>45657</v>
      </c>
      <c r="AI58" s="1">
        <f t="shared" ca="1" si="11"/>
        <v>11</v>
      </c>
      <c r="AJ58" s="1">
        <f t="shared" ca="1" si="3"/>
        <v>19</v>
      </c>
      <c r="AK58" s="1">
        <f t="shared" ca="1" si="4"/>
        <v>-7</v>
      </c>
      <c r="AL58" s="1">
        <f t="shared" si="5"/>
        <v>71.72</v>
      </c>
      <c r="AM58" s="38">
        <f t="shared" ca="1" si="6"/>
        <v>1.7272727272727273</v>
      </c>
      <c r="AN58" s="1" t="str">
        <f t="shared" ca="1" si="7"/>
        <v>תקין</v>
      </c>
      <c r="AO58" s="1" t="str">
        <f>VLOOKUP(AC58,'תז מייל קניין'!$A:$C,3,0)</f>
        <v xml:space="preserve">MayaLe@justice.gov.il </v>
      </c>
      <c r="AP58" s="1" t="str">
        <f t="shared" si="8"/>
        <v xml:space="preserve"> חשמל טאבו</v>
      </c>
    </row>
    <row r="59" spans="1:42" x14ac:dyDescent="0.2">
      <c r="A59" s="4"/>
      <c r="B59" s="5"/>
      <c r="C59" s="6" t="s">
        <v>385</v>
      </c>
      <c r="D59" s="7" t="s">
        <v>67</v>
      </c>
      <c r="E59" s="7" t="s">
        <v>32</v>
      </c>
      <c r="F59" s="8" t="s">
        <v>35</v>
      </c>
      <c r="G59" s="9">
        <v>45302</v>
      </c>
      <c r="H59" s="9">
        <v>45292</v>
      </c>
      <c r="I59" s="10">
        <v>45657</v>
      </c>
      <c r="J59" s="14"/>
      <c r="K59" s="11" t="s">
        <v>386</v>
      </c>
      <c r="L59" s="8" t="s">
        <v>387</v>
      </c>
      <c r="M59" s="8" t="s">
        <v>388</v>
      </c>
      <c r="N59" s="8" t="s">
        <v>40</v>
      </c>
      <c r="O59" s="12">
        <v>82600</v>
      </c>
      <c r="P59" s="8" t="s">
        <v>41</v>
      </c>
      <c r="Q59" s="12">
        <v>82600</v>
      </c>
      <c r="R59" s="13">
        <v>85.45</v>
      </c>
      <c r="S59" s="13">
        <v>0</v>
      </c>
      <c r="T59" s="12">
        <v>70583.360000000001</v>
      </c>
      <c r="U59" s="12">
        <v>12016.64</v>
      </c>
      <c r="V59" s="8" t="s">
        <v>35</v>
      </c>
      <c r="W59" s="8" t="s">
        <v>389</v>
      </c>
      <c r="X59" s="8" t="s">
        <v>35</v>
      </c>
      <c r="Y59" s="13">
        <v>0</v>
      </c>
      <c r="Z59" s="8" t="s">
        <v>42</v>
      </c>
      <c r="AA59" s="8" t="s">
        <v>297</v>
      </c>
      <c r="AB59" s="8" t="s">
        <v>35</v>
      </c>
      <c r="AC59" s="8" t="s">
        <v>91</v>
      </c>
      <c r="AD59" s="8" t="s">
        <v>35</v>
      </c>
      <c r="AE59" s="8" t="s">
        <v>128</v>
      </c>
      <c r="AF59" s="12">
        <v>12016.64</v>
      </c>
      <c r="AG59" s="41">
        <f t="shared" si="2"/>
        <v>45292</v>
      </c>
      <c r="AH59" s="41">
        <f t="shared" ca="1" si="0"/>
        <v>45657</v>
      </c>
      <c r="AI59" s="1">
        <f t="shared" ca="1" si="11"/>
        <v>11</v>
      </c>
      <c r="AJ59" s="1">
        <f t="shared" ca="1" si="3"/>
        <v>19</v>
      </c>
      <c r="AK59" s="1">
        <f t="shared" ca="1" si="4"/>
        <v>-7</v>
      </c>
      <c r="AL59" s="1">
        <f t="shared" si="5"/>
        <v>85.45</v>
      </c>
      <c r="AM59" s="38">
        <f t="shared" ca="1" si="6"/>
        <v>1.7272727272727273</v>
      </c>
      <c r="AN59" s="1" t="str">
        <f t="shared" ca="1" si="7"/>
        <v>תקין</v>
      </c>
      <c r="AO59" s="1" t="str">
        <f>VLOOKUP(AC59,'תז מייל קניין'!$A:$C,3,0)</f>
        <v xml:space="preserve">MayaLe@justice.gov.il </v>
      </c>
      <c r="AP59" s="1" t="str">
        <f t="shared" si="8"/>
        <v xml:space="preserve"> חשמל+ מים</v>
      </c>
    </row>
    <row r="60" spans="1:42" x14ac:dyDescent="0.2">
      <c r="A60" s="4"/>
      <c r="B60" s="5"/>
      <c r="C60" s="6" t="s">
        <v>390</v>
      </c>
      <c r="D60" s="7" t="s">
        <v>67</v>
      </c>
      <c r="E60" s="7" t="s">
        <v>32</v>
      </c>
      <c r="F60" s="8" t="s">
        <v>35</v>
      </c>
      <c r="G60" s="9">
        <v>45302</v>
      </c>
      <c r="H60" s="9">
        <v>45292</v>
      </c>
      <c r="I60" s="10">
        <v>45657</v>
      </c>
      <c r="J60" s="14"/>
      <c r="K60" s="11" t="s">
        <v>391</v>
      </c>
      <c r="L60" s="8" t="s">
        <v>392</v>
      </c>
      <c r="M60" s="8" t="s">
        <v>393</v>
      </c>
      <c r="N60" s="8" t="s">
        <v>40</v>
      </c>
      <c r="O60" s="12">
        <v>129800</v>
      </c>
      <c r="P60" s="8" t="s">
        <v>41</v>
      </c>
      <c r="Q60" s="12">
        <v>129800</v>
      </c>
      <c r="R60" s="13">
        <v>64.75</v>
      </c>
      <c r="S60" s="13">
        <v>0</v>
      </c>
      <c r="T60" s="12">
        <v>84044.99</v>
      </c>
      <c r="U60" s="12">
        <v>45755.01</v>
      </c>
      <c r="V60" s="8" t="s">
        <v>35</v>
      </c>
      <c r="W60" s="8" t="s">
        <v>394</v>
      </c>
      <c r="X60" s="8" t="s">
        <v>35</v>
      </c>
      <c r="Y60" s="13">
        <v>0</v>
      </c>
      <c r="Z60" s="8" t="s">
        <v>42</v>
      </c>
      <c r="AA60" s="8" t="s">
        <v>297</v>
      </c>
      <c r="AB60" s="8" t="s">
        <v>35</v>
      </c>
      <c r="AC60" s="8" t="s">
        <v>91</v>
      </c>
      <c r="AD60" s="8" t="s">
        <v>35</v>
      </c>
      <c r="AE60" s="8" t="s">
        <v>128</v>
      </c>
      <c r="AF60" s="12">
        <v>45755.01</v>
      </c>
      <c r="AG60" s="41">
        <f t="shared" si="2"/>
        <v>45292</v>
      </c>
      <c r="AH60" s="41">
        <f t="shared" ca="1" si="0"/>
        <v>45657</v>
      </c>
      <c r="AI60" s="1">
        <f t="shared" ca="1" si="11"/>
        <v>11</v>
      </c>
      <c r="AJ60" s="1">
        <f t="shared" ca="1" si="3"/>
        <v>19</v>
      </c>
      <c r="AK60" s="1">
        <f t="shared" ca="1" si="4"/>
        <v>-7</v>
      </c>
      <c r="AL60" s="1">
        <f t="shared" si="5"/>
        <v>64.75</v>
      </c>
      <c r="AM60" s="38">
        <f t="shared" ca="1" si="6"/>
        <v>1.7272727272727273</v>
      </c>
      <c r="AN60" s="1" t="str">
        <f t="shared" ca="1" si="7"/>
        <v>תקין</v>
      </c>
      <c r="AO60" s="1" t="str">
        <f>VLOOKUP(AC60,'תז מייל קניין'!$A:$C,3,0)</f>
        <v xml:space="preserve">MayaLe@justice.gov.il </v>
      </c>
      <c r="AP60" s="1" t="str">
        <f t="shared" si="8"/>
        <v xml:space="preserve"> חשמל + אנ</v>
      </c>
    </row>
    <row r="61" spans="1:42" x14ac:dyDescent="0.2">
      <c r="A61" s="4"/>
      <c r="B61" s="5"/>
      <c r="C61" s="6" t="s">
        <v>395</v>
      </c>
      <c r="D61" s="7" t="s">
        <v>67</v>
      </c>
      <c r="E61" s="7" t="s">
        <v>32</v>
      </c>
      <c r="F61" s="8" t="s">
        <v>35</v>
      </c>
      <c r="G61" s="9">
        <v>45302</v>
      </c>
      <c r="H61" s="9">
        <v>45292</v>
      </c>
      <c r="I61" s="10">
        <v>45657</v>
      </c>
      <c r="J61" s="14"/>
      <c r="K61" s="11" t="s">
        <v>396</v>
      </c>
      <c r="L61" s="8" t="s">
        <v>397</v>
      </c>
      <c r="M61" s="8" t="s">
        <v>398</v>
      </c>
      <c r="N61" s="8" t="s">
        <v>40</v>
      </c>
      <c r="O61" s="12">
        <v>94400</v>
      </c>
      <c r="P61" s="8" t="s">
        <v>41</v>
      </c>
      <c r="Q61" s="12">
        <v>94400</v>
      </c>
      <c r="R61" s="13">
        <v>89.42</v>
      </c>
      <c r="S61" s="13">
        <v>0</v>
      </c>
      <c r="T61" s="12">
        <v>84413.93</v>
      </c>
      <c r="U61" s="12">
        <v>9986.07</v>
      </c>
      <c r="V61" s="8" t="s">
        <v>35</v>
      </c>
      <c r="W61" s="8" t="s">
        <v>399</v>
      </c>
      <c r="X61" s="8" t="s">
        <v>35</v>
      </c>
      <c r="Y61" s="13">
        <v>0</v>
      </c>
      <c r="Z61" s="8" t="s">
        <v>42</v>
      </c>
      <c r="AA61" s="8" t="s">
        <v>297</v>
      </c>
      <c r="AB61" s="8" t="s">
        <v>35</v>
      </c>
      <c r="AC61" s="8" t="s">
        <v>91</v>
      </c>
      <c r="AD61" s="8" t="s">
        <v>35</v>
      </c>
      <c r="AE61" s="8" t="s">
        <v>128</v>
      </c>
      <c r="AF61" s="12">
        <v>9986.07</v>
      </c>
      <c r="AG61" s="41">
        <f t="shared" si="2"/>
        <v>45292</v>
      </c>
      <c r="AH61" s="41">
        <f t="shared" ca="1" si="0"/>
        <v>45657</v>
      </c>
      <c r="AI61" s="1">
        <f t="shared" ca="1" si="11"/>
        <v>11</v>
      </c>
      <c r="AJ61" s="1">
        <f t="shared" ca="1" si="3"/>
        <v>19</v>
      </c>
      <c r="AK61" s="1">
        <f t="shared" ca="1" si="4"/>
        <v>-7</v>
      </c>
      <c r="AL61" s="1">
        <f t="shared" si="5"/>
        <v>89.42</v>
      </c>
      <c r="AM61" s="38">
        <f t="shared" ca="1" si="6"/>
        <v>1.7272727272727273</v>
      </c>
      <c r="AN61" s="1" t="str">
        <f t="shared" ca="1" si="7"/>
        <v>תקין</v>
      </c>
      <c r="AO61" s="1" t="str">
        <f>VLOOKUP(AC61,'תז מייל קניין'!$A:$C,3,0)</f>
        <v xml:space="preserve">MayaLe@justice.gov.il </v>
      </c>
      <c r="AP61" s="1" t="str">
        <f t="shared" si="8"/>
        <v xml:space="preserve"> חשמל+ מים</v>
      </c>
    </row>
    <row r="62" spans="1:42" x14ac:dyDescent="0.2">
      <c r="A62" s="4"/>
      <c r="B62" s="5"/>
      <c r="C62" s="6" t="s">
        <v>400</v>
      </c>
      <c r="D62" s="7" t="s">
        <v>67</v>
      </c>
      <c r="E62" s="7" t="s">
        <v>32</v>
      </c>
      <c r="F62" s="8" t="s">
        <v>35</v>
      </c>
      <c r="G62" s="9">
        <v>45302</v>
      </c>
      <c r="H62" s="9">
        <v>45292</v>
      </c>
      <c r="I62" s="10">
        <v>45657</v>
      </c>
      <c r="J62" s="14"/>
      <c r="K62" s="11" t="s">
        <v>401</v>
      </c>
      <c r="L62" s="8" t="s">
        <v>402</v>
      </c>
      <c r="M62" s="8" t="s">
        <v>403</v>
      </c>
      <c r="N62" s="8" t="s">
        <v>40</v>
      </c>
      <c r="O62" s="12">
        <v>29500</v>
      </c>
      <c r="P62" s="8" t="s">
        <v>41</v>
      </c>
      <c r="Q62" s="12">
        <v>29500</v>
      </c>
      <c r="R62" s="13">
        <v>43.32</v>
      </c>
      <c r="S62" s="13">
        <v>0</v>
      </c>
      <c r="T62" s="12">
        <v>12780</v>
      </c>
      <c r="U62" s="12">
        <v>16720</v>
      </c>
      <c r="V62" s="8" t="s">
        <v>35</v>
      </c>
      <c r="W62" s="8" t="s">
        <v>404</v>
      </c>
      <c r="X62" s="8" t="s">
        <v>35</v>
      </c>
      <c r="Y62" s="13">
        <v>0</v>
      </c>
      <c r="Z62" s="8" t="s">
        <v>42</v>
      </c>
      <c r="AA62" s="8" t="s">
        <v>297</v>
      </c>
      <c r="AB62" s="8" t="s">
        <v>35</v>
      </c>
      <c r="AC62" s="8" t="s">
        <v>91</v>
      </c>
      <c r="AD62" s="8" t="s">
        <v>35</v>
      </c>
      <c r="AE62" s="8" t="s">
        <v>128</v>
      </c>
      <c r="AF62" s="12">
        <v>16720</v>
      </c>
      <c r="AG62" s="41">
        <f t="shared" si="2"/>
        <v>45292</v>
      </c>
      <c r="AH62" s="41">
        <f t="shared" ca="1" si="0"/>
        <v>45657</v>
      </c>
      <c r="AI62" s="1">
        <f t="shared" ca="1" si="11"/>
        <v>11</v>
      </c>
      <c r="AJ62" s="1">
        <f t="shared" ca="1" si="3"/>
        <v>19</v>
      </c>
      <c r="AK62" s="1">
        <f t="shared" ca="1" si="4"/>
        <v>-7</v>
      </c>
      <c r="AL62" s="1">
        <f t="shared" si="5"/>
        <v>43.32</v>
      </c>
      <c r="AM62" s="38">
        <f t="shared" ca="1" si="6"/>
        <v>1.7272727272727273</v>
      </c>
      <c r="AN62" s="1" t="str">
        <f t="shared" ca="1" si="7"/>
        <v>לא תקין</v>
      </c>
      <c r="AO62" s="1" t="str">
        <f>VLOOKUP(AC62,'תז מייל קניין'!$A:$C,3,0)</f>
        <v xml:space="preserve">MayaLe@justice.gov.il </v>
      </c>
      <c r="AP62" s="1" t="str">
        <f t="shared" si="8"/>
        <v xml:space="preserve"> חשמל+ מים</v>
      </c>
    </row>
    <row r="63" spans="1:42" x14ac:dyDescent="0.2">
      <c r="A63" s="4"/>
      <c r="B63" s="5"/>
      <c r="C63" s="6" t="s">
        <v>405</v>
      </c>
      <c r="D63" s="7" t="s">
        <v>67</v>
      </c>
      <c r="E63" s="7" t="s">
        <v>32</v>
      </c>
      <c r="F63" s="8" t="s">
        <v>35</v>
      </c>
      <c r="G63" s="9">
        <v>45302</v>
      </c>
      <c r="H63" s="9">
        <v>45292</v>
      </c>
      <c r="I63" s="10">
        <v>45657</v>
      </c>
      <c r="J63" s="14"/>
      <c r="K63" s="11" t="s">
        <v>406</v>
      </c>
      <c r="L63" s="8" t="s">
        <v>407</v>
      </c>
      <c r="M63" s="8" t="s">
        <v>408</v>
      </c>
      <c r="N63" s="8" t="s">
        <v>40</v>
      </c>
      <c r="O63" s="12">
        <v>236000</v>
      </c>
      <c r="P63" s="8" t="s">
        <v>41</v>
      </c>
      <c r="Q63" s="12">
        <v>236000</v>
      </c>
      <c r="R63" s="13">
        <v>73.5</v>
      </c>
      <c r="S63" s="13">
        <v>0</v>
      </c>
      <c r="T63" s="12">
        <v>173469.53</v>
      </c>
      <c r="U63" s="12">
        <v>62530.47</v>
      </c>
      <c r="V63" s="8" t="s">
        <v>35</v>
      </c>
      <c r="W63" s="8" t="s">
        <v>409</v>
      </c>
      <c r="X63" s="8" t="s">
        <v>35</v>
      </c>
      <c r="Y63" s="13">
        <v>0</v>
      </c>
      <c r="Z63" s="8" t="s">
        <v>42</v>
      </c>
      <c r="AA63" s="8" t="s">
        <v>297</v>
      </c>
      <c r="AB63" s="8" t="s">
        <v>35</v>
      </c>
      <c r="AC63" s="8" t="s">
        <v>91</v>
      </c>
      <c r="AD63" s="8" t="s">
        <v>35</v>
      </c>
      <c r="AE63" s="8" t="s">
        <v>128</v>
      </c>
      <c r="AF63" s="12">
        <v>62530.47</v>
      </c>
      <c r="AG63" s="41">
        <f t="shared" si="2"/>
        <v>45292</v>
      </c>
      <c r="AH63" s="41">
        <f t="shared" ca="1" si="0"/>
        <v>45657</v>
      </c>
      <c r="AI63" s="1">
        <f t="shared" ca="1" si="11"/>
        <v>11</v>
      </c>
      <c r="AJ63" s="1">
        <f t="shared" ca="1" si="3"/>
        <v>19</v>
      </c>
      <c r="AK63" s="1">
        <f t="shared" ca="1" si="4"/>
        <v>-7</v>
      </c>
      <c r="AL63" s="1">
        <f t="shared" si="5"/>
        <v>73.5</v>
      </c>
      <c r="AM63" s="38">
        <f t="shared" ca="1" si="6"/>
        <v>1.7272727272727273</v>
      </c>
      <c r="AN63" s="1" t="str">
        <f t="shared" ca="1" si="7"/>
        <v>תקין</v>
      </c>
      <c r="AO63" s="1" t="str">
        <f>VLOOKUP(AC63,'תז מייל קניין'!$A:$C,3,0)</f>
        <v xml:space="preserve">MayaLe@justice.gov.il </v>
      </c>
      <c r="AP63" s="1" t="str">
        <f t="shared" si="8"/>
        <v xml:space="preserve">  חשמל  סי</v>
      </c>
    </row>
    <row r="64" spans="1:42" x14ac:dyDescent="0.2">
      <c r="A64" s="4"/>
      <c r="B64" s="5"/>
      <c r="C64" s="6" t="s">
        <v>410</v>
      </c>
      <c r="D64" s="7" t="s">
        <v>67</v>
      </c>
      <c r="E64" s="7" t="s">
        <v>32</v>
      </c>
      <c r="F64" s="8" t="s">
        <v>35</v>
      </c>
      <c r="G64" s="9">
        <v>45302</v>
      </c>
      <c r="H64" s="9">
        <v>45292</v>
      </c>
      <c r="I64" s="10">
        <v>45657</v>
      </c>
      <c r="J64" s="14"/>
      <c r="K64" s="11" t="s">
        <v>411</v>
      </c>
      <c r="L64" s="8" t="s">
        <v>412</v>
      </c>
      <c r="M64" s="8" t="s">
        <v>413</v>
      </c>
      <c r="N64" s="8" t="s">
        <v>40</v>
      </c>
      <c r="O64" s="12">
        <v>259600</v>
      </c>
      <c r="P64" s="8" t="s">
        <v>41</v>
      </c>
      <c r="Q64" s="12">
        <v>259600</v>
      </c>
      <c r="R64" s="13">
        <v>62.94</v>
      </c>
      <c r="S64" s="13">
        <v>0</v>
      </c>
      <c r="T64" s="12">
        <v>163402.99</v>
      </c>
      <c r="U64" s="12">
        <v>96197.01</v>
      </c>
      <c r="V64" s="8" t="s">
        <v>35</v>
      </c>
      <c r="W64" s="8" t="s">
        <v>414</v>
      </c>
      <c r="X64" s="8" t="s">
        <v>35</v>
      </c>
      <c r="Y64" s="13">
        <v>0</v>
      </c>
      <c r="Z64" s="8" t="s">
        <v>42</v>
      </c>
      <c r="AA64" s="8" t="s">
        <v>297</v>
      </c>
      <c r="AB64" s="8" t="s">
        <v>35</v>
      </c>
      <c r="AC64" s="8" t="s">
        <v>91</v>
      </c>
      <c r="AD64" s="8" t="s">
        <v>35</v>
      </c>
      <c r="AE64" s="8" t="s">
        <v>128</v>
      </c>
      <c r="AF64" s="12">
        <v>96197.01</v>
      </c>
      <c r="AG64" s="41">
        <f t="shared" si="2"/>
        <v>45292</v>
      </c>
      <c r="AH64" s="41">
        <f t="shared" ca="1" si="0"/>
        <v>45657</v>
      </c>
      <c r="AI64" s="1">
        <f t="shared" ca="1" si="11"/>
        <v>11</v>
      </c>
      <c r="AJ64" s="1">
        <f t="shared" ca="1" si="3"/>
        <v>19</v>
      </c>
      <c r="AK64" s="1">
        <f t="shared" ca="1" si="4"/>
        <v>-7</v>
      </c>
      <c r="AL64" s="1">
        <f t="shared" si="5"/>
        <v>62.94</v>
      </c>
      <c r="AM64" s="38">
        <f t="shared" ca="1" si="6"/>
        <v>1.7272727272727273</v>
      </c>
      <c r="AN64" s="1" t="str">
        <f t="shared" ca="1" si="7"/>
        <v>תקין</v>
      </c>
      <c r="AO64" s="1" t="str">
        <f>VLOOKUP(AC64,'תז מייל קניין'!$A:$C,3,0)</f>
        <v xml:space="preserve">MayaLe@justice.gov.il </v>
      </c>
      <c r="AP64" s="1" t="str">
        <f t="shared" si="8"/>
        <v xml:space="preserve"> חשמל ציבו</v>
      </c>
    </row>
    <row r="65" spans="1:42" x14ac:dyDescent="0.2">
      <c r="A65" s="4"/>
      <c r="B65" s="5"/>
      <c r="C65" s="6" t="s">
        <v>415</v>
      </c>
      <c r="D65" s="7" t="s">
        <v>67</v>
      </c>
      <c r="E65" s="7" t="s">
        <v>32</v>
      </c>
      <c r="F65" s="8" t="s">
        <v>35</v>
      </c>
      <c r="G65" s="9">
        <v>45302</v>
      </c>
      <c r="H65" s="9">
        <v>45292</v>
      </c>
      <c r="I65" s="10">
        <v>45657</v>
      </c>
      <c r="J65" s="14"/>
      <c r="K65" s="11" t="s">
        <v>416</v>
      </c>
      <c r="L65" s="8" t="s">
        <v>417</v>
      </c>
      <c r="M65" s="8" t="s">
        <v>418</v>
      </c>
      <c r="N65" s="8" t="s">
        <v>40</v>
      </c>
      <c r="O65" s="12">
        <v>377600</v>
      </c>
      <c r="P65" s="8" t="s">
        <v>41</v>
      </c>
      <c r="Q65" s="12">
        <v>377600</v>
      </c>
      <c r="R65" s="13">
        <v>56.17</v>
      </c>
      <c r="S65" s="13">
        <v>0</v>
      </c>
      <c r="T65" s="12">
        <v>212109.7</v>
      </c>
      <c r="U65" s="12">
        <v>165490.29999999999</v>
      </c>
      <c r="V65" s="8" t="s">
        <v>35</v>
      </c>
      <c r="W65" s="8" t="s">
        <v>419</v>
      </c>
      <c r="X65" s="8" t="s">
        <v>35</v>
      </c>
      <c r="Y65" s="13">
        <v>0</v>
      </c>
      <c r="Z65" s="8" t="s">
        <v>42</v>
      </c>
      <c r="AA65" s="8" t="s">
        <v>297</v>
      </c>
      <c r="AB65" s="8" t="s">
        <v>35</v>
      </c>
      <c r="AC65" s="8" t="s">
        <v>91</v>
      </c>
      <c r="AD65" s="8" t="s">
        <v>35</v>
      </c>
      <c r="AE65" s="8" t="s">
        <v>128</v>
      </c>
      <c r="AF65" s="12">
        <v>165490.29999999999</v>
      </c>
      <c r="AG65" s="41">
        <f t="shared" si="2"/>
        <v>45292</v>
      </c>
      <c r="AH65" s="41">
        <f t="shared" ca="1" si="0"/>
        <v>45657</v>
      </c>
      <c r="AI65" s="1">
        <f t="shared" ca="1" si="11"/>
        <v>11</v>
      </c>
      <c r="AJ65" s="1">
        <f t="shared" ca="1" si="3"/>
        <v>19</v>
      </c>
      <c r="AK65" s="1">
        <f t="shared" ca="1" si="4"/>
        <v>-7</v>
      </c>
      <c r="AL65" s="1">
        <f t="shared" si="5"/>
        <v>56.17</v>
      </c>
      <c r="AM65" s="38">
        <f t="shared" ca="1" si="6"/>
        <v>1.7272727272727273</v>
      </c>
      <c r="AN65" s="1" t="str">
        <f t="shared" ca="1" si="7"/>
        <v>תקין</v>
      </c>
      <c r="AO65" s="1" t="str">
        <f>VLOOKUP(AC65,'תז מייל קניין'!$A:$C,3,0)</f>
        <v xml:space="preserve">MayaLe@justice.gov.il </v>
      </c>
      <c r="AP65" s="1" t="str">
        <f t="shared" si="8"/>
        <v xml:space="preserve"> חשמל מגדל</v>
      </c>
    </row>
    <row r="66" spans="1:42" x14ac:dyDescent="0.2">
      <c r="A66" s="4"/>
      <c r="B66" s="5"/>
      <c r="C66" s="6" t="s">
        <v>420</v>
      </c>
      <c r="D66" s="7" t="s">
        <v>67</v>
      </c>
      <c r="E66" s="7" t="s">
        <v>32</v>
      </c>
      <c r="F66" s="8" t="s">
        <v>35</v>
      </c>
      <c r="G66" s="9">
        <v>45305</v>
      </c>
      <c r="H66" s="9">
        <v>45292</v>
      </c>
      <c r="I66" s="10">
        <v>45657</v>
      </c>
      <c r="J66" s="14"/>
      <c r="K66" s="11" t="s">
        <v>421</v>
      </c>
      <c r="L66" s="8" t="s">
        <v>422</v>
      </c>
      <c r="M66" s="8" t="s">
        <v>423</v>
      </c>
      <c r="N66" s="8" t="s">
        <v>40</v>
      </c>
      <c r="O66" s="12">
        <v>23600</v>
      </c>
      <c r="P66" s="8" t="s">
        <v>41</v>
      </c>
      <c r="Q66" s="12">
        <v>23600</v>
      </c>
      <c r="R66" s="13">
        <v>16.350000000000001</v>
      </c>
      <c r="S66" s="13">
        <v>0</v>
      </c>
      <c r="T66" s="12">
        <v>3859.37</v>
      </c>
      <c r="U66" s="12">
        <v>19740.63</v>
      </c>
      <c r="V66" s="8" t="s">
        <v>35</v>
      </c>
      <c r="W66" s="8" t="s">
        <v>424</v>
      </c>
      <c r="X66" s="8" t="s">
        <v>35</v>
      </c>
      <c r="Y66" s="13">
        <v>0</v>
      </c>
      <c r="Z66" s="8" t="s">
        <v>42</v>
      </c>
      <c r="AA66" s="8" t="s">
        <v>297</v>
      </c>
      <c r="AB66" s="8" t="s">
        <v>35</v>
      </c>
      <c r="AC66" s="8" t="s">
        <v>91</v>
      </c>
      <c r="AD66" s="8" t="s">
        <v>35</v>
      </c>
      <c r="AE66" s="8" t="s">
        <v>128</v>
      </c>
      <c r="AF66" s="12">
        <v>19740.63</v>
      </c>
      <c r="AG66" s="41">
        <f t="shared" si="2"/>
        <v>45292</v>
      </c>
      <c r="AH66" s="41">
        <f t="shared" ca="1" si="0"/>
        <v>45657</v>
      </c>
      <c r="AI66" s="1">
        <f t="shared" ca="1" si="11"/>
        <v>11</v>
      </c>
      <c r="AJ66" s="1">
        <f t="shared" ca="1" si="3"/>
        <v>19</v>
      </c>
      <c r="AK66" s="1">
        <f t="shared" ca="1" si="4"/>
        <v>-7</v>
      </c>
      <c r="AL66" s="1">
        <f t="shared" si="5"/>
        <v>16.350000000000001</v>
      </c>
      <c r="AM66" s="38">
        <f t="shared" ca="1" si="6"/>
        <v>1.7272727272727273</v>
      </c>
      <c r="AN66" s="1" t="str">
        <f t="shared" ca="1" si="7"/>
        <v>לא תקין</v>
      </c>
      <c r="AO66" s="1" t="str">
        <f>VLOOKUP(AC66,'תז מייל קניין'!$A:$C,3,0)</f>
        <v xml:space="preserve">MayaLe@justice.gov.il </v>
      </c>
      <c r="AP66" s="1" t="str">
        <f t="shared" si="8"/>
        <v xml:space="preserve"> חשמל- מחס</v>
      </c>
    </row>
    <row r="67" spans="1:42" x14ac:dyDescent="0.2">
      <c r="A67" s="4"/>
      <c r="B67" s="5"/>
      <c r="C67" s="6" t="s">
        <v>425</v>
      </c>
      <c r="D67" s="7" t="s">
        <v>67</v>
      </c>
      <c r="E67" s="7" t="s">
        <v>32</v>
      </c>
      <c r="F67" s="8" t="s">
        <v>35</v>
      </c>
      <c r="G67" s="9">
        <v>45305</v>
      </c>
      <c r="H67" s="9">
        <v>45292</v>
      </c>
      <c r="I67" s="10">
        <v>45657</v>
      </c>
      <c r="J67" s="14"/>
      <c r="K67" s="11" t="s">
        <v>239</v>
      </c>
      <c r="L67" s="8" t="s">
        <v>240</v>
      </c>
      <c r="M67" s="8" t="s">
        <v>241</v>
      </c>
      <c r="N67" s="8" t="s">
        <v>40</v>
      </c>
      <c r="O67" s="12">
        <v>129800</v>
      </c>
      <c r="P67" s="8" t="s">
        <v>41</v>
      </c>
      <c r="Q67" s="12">
        <v>129800</v>
      </c>
      <c r="R67" s="13">
        <v>54.4</v>
      </c>
      <c r="S67" s="13">
        <v>0</v>
      </c>
      <c r="T67" s="12">
        <v>70611.8</v>
      </c>
      <c r="U67" s="12">
        <v>59188.2</v>
      </c>
      <c r="V67" s="8" t="s">
        <v>35</v>
      </c>
      <c r="W67" s="8" t="s">
        <v>426</v>
      </c>
      <c r="X67" s="8" t="s">
        <v>35</v>
      </c>
      <c r="Y67" s="13">
        <v>0</v>
      </c>
      <c r="Z67" s="8" t="s">
        <v>42</v>
      </c>
      <c r="AA67" s="8" t="s">
        <v>297</v>
      </c>
      <c r="AB67" s="8" t="s">
        <v>35</v>
      </c>
      <c r="AC67" s="8" t="s">
        <v>91</v>
      </c>
      <c r="AD67" s="8" t="s">
        <v>35</v>
      </c>
      <c r="AE67" s="8" t="s">
        <v>128</v>
      </c>
      <c r="AF67" s="12">
        <v>59188.2</v>
      </c>
      <c r="AG67" s="41">
        <f t="shared" ref="AG67:AG130" si="12">IF(H67&gt;1,H67,G67)</f>
        <v>45292</v>
      </c>
      <c r="AH67" s="41">
        <f t="shared" ref="AH67:AH130" ca="1" si="13">IF(I67&gt;1, I67, DATE(YEAR(TODAY()), 12, 31))</f>
        <v>45657</v>
      </c>
      <c r="AI67" s="1">
        <f t="shared" ca="1" si="11"/>
        <v>11</v>
      </c>
      <c r="AJ67" s="1">
        <f t="shared" ref="AJ67:AJ130" ca="1" si="14">DATEDIF(AG67, TODAY(), "m")</f>
        <v>19</v>
      </c>
      <c r="AK67" s="1">
        <f t="shared" ref="AK67:AK130" ca="1" si="15">IF(AH67 &gt; TODAY(), DATEDIF(TODAY(), AH67, "m"), -DATEDIF(AH67, TODAY(), "m"))</f>
        <v>-7</v>
      </c>
      <c r="AL67" s="1">
        <f t="shared" ref="AL67:AL130" si="16">R67</f>
        <v>54.4</v>
      </c>
      <c r="AM67" s="38">
        <f t="shared" ref="AM67:AM130" ca="1" si="17">AJ67/AI67</f>
        <v>1.7272727272727273</v>
      </c>
      <c r="AN67" s="1" t="str">
        <f t="shared" ref="AN67:AN130" ca="1" si="18">IF(AM67&lt;0.5, "טרם נבדק",
   IF(AND(AM67&gt;0.5, AM67&lt;0.75, AL67&lt;20), "לא תקין",
   IF(AND(AM67&gt;0.75, AM67&lt;0.9, AL67&lt;50), "לא תקין",
   IF(AND(AM67&gt;0.9, AL67&lt;50), "לא תקין", "תקין"))))</f>
        <v>תקין</v>
      </c>
      <c r="AO67" s="1" t="str">
        <f>VLOOKUP(AC67,'תז מייל קניין'!$A:$C,3,0)</f>
        <v xml:space="preserve">MayaLe@justice.gov.il </v>
      </c>
      <c r="AP67" s="1" t="str">
        <f t="shared" ref="AP67:AP130" si="19">LEFT(W67,10)</f>
        <v xml:space="preserve"> חשמל ק. ה</v>
      </c>
    </row>
    <row r="68" spans="1:42" x14ac:dyDescent="0.2">
      <c r="A68" s="4"/>
      <c r="B68" s="5"/>
      <c r="C68" s="6" t="s">
        <v>427</v>
      </c>
      <c r="D68" s="7" t="s">
        <v>67</v>
      </c>
      <c r="E68" s="7" t="s">
        <v>32</v>
      </c>
      <c r="F68" s="8" t="s">
        <v>35</v>
      </c>
      <c r="G68" s="9">
        <v>45305</v>
      </c>
      <c r="H68" s="9">
        <v>45292</v>
      </c>
      <c r="I68" s="10">
        <v>45657</v>
      </c>
      <c r="J68" s="14"/>
      <c r="K68" s="11" t="s">
        <v>428</v>
      </c>
      <c r="L68" s="8" t="s">
        <v>429</v>
      </c>
      <c r="M68" s="8" t="s">
        <v>430</v>
      </c>
      <c r="N68" s="8" t="s">
        <v>40</v>
      </c>
      <c r="O68" s="12">
        <v>70800</v>
      </c>
      <c r="P68" s="8" t="s">
        <v>41</v>
      </c>
      <c r="Q68" s="12">
        <v>70800</v>
      </c>
      <c r="R68" s="13">
        <v>65.209999999999994</v>
      </c>
      <c r="S68" s="13">
        <v>0</v>
      </c>
      <c r="T68" s="12">
        <v>46166.89</v>
      </c>
      <c r="U68" s="12">
        <v>24633.11</v>
      </c>
      <c r="V68" s="8" t="s">
        <v>35</v>
      </c>
      <c r="W68" s="8" t="s">
        <v>431</v>
      </c>
      <c r="X68" s="8" t="s">
        <v>35</v>
      </c>
      <c r="Y68" s="13">
        <v>0</v>
      </c>
      <c r="Z68" s="8" t="s">
        <v>42</v>
      </c>
      <c r="AA68" s="8" t="s">
        <v>297</v>
      </c>
      <c r="AB68" s="8" t="s">
        <v>35</v>
      </c>
      <c r="AC68" s="8" t="s">
        <v>91</v>
      </c>
      <c r="AD68" s="8" t="s">
        <v>35</v>
      </c>
      <c r="AE68" s="8" t="s">
        <v>128</v>
      </c>
      <c r="AF68" s="12">
        <v>24633.11</v>
      </c>
      <c r="AG68" s="41">
        <f t="shared" si="12"/>
        <v>45292</v>
      </c>
      <c r="AH68" s="41">
        <f t="shared" ca="1" si="13"/>
        <v>45657</v>
      </c>
      <c r="AI68" s="1">
        <f t="shared" ca="1" si="11"/>
        <v>11</v>
      </c>
      <c r="AJ68" s="1">
        <f t="shared" ca="1" si="14"/>
        <v>19</v>
      </c>
      <c r="AK68" s="1">
        <f t="shared" ca="1" si="15"/>
        <v>-7</v>
      </c>
      <c r="AL68" s="1">
        <f t="shared" si="16"/>
        <v>65.209999999999994</v>
      </c>
      <c r="AM68" s="38">
        <f t="shared" ca="1" si="17"/>
        <v>1.7272727272727273</v>
      </c>
      <c r="AN68" s="1" t="str">
        <f t="shared" ca="1" si="18"/>
        <v>תקין</v>
      </c>
      <c r="AO68" s="1" t="str">
        <f>VLOOKUP(AC68,'תז מייל קניין'!$A:$C,3,0)</f>
        <v xml:space="preserve">MayaLe@justice.gov.il </v>
      </c>
      <c r="AP68" s="1" t="str">
        <f t="shared" si="19"/>
        <v xml:space="preserve"> חשמל ציבו</v>
      </c>
    </row>
    <row r="69" spans="1:42" x14ac:dyDescent="0.2">
      <c r="A69" s="4"/>
      <c r="B69" s="5"/>
      <c r="C69" s="6" t="s">
        <v>432</v>
      </c>
      <c r="D69" s="7" t="s">
        <v>67</v>
      </c>
      <c r="E69" s="7" t="s">
        <v>32</v>
      </c>
      <c r="F69" s="8" t="s">
        <v>35</v>
      </c>
      <c r="G69" s="9">
        <v>45305</v>
      </c>
      <c r="H69" s="9">
        <v>45292</v>
      </c>
      <c r="I69" s="10">
        <v>45657</v>
      </c>
      <c r="J69" s="14"/>
      <c r="K69" s="11" t="s">
        <v>433</v>
      </c>
      <c r="L69" s="8" t="s">
        <v>434</v>
      </c>
      <c r="M69" s="8" t="s">
        <v>435</v>
      </c>
      <c r="N69" s="8" t="s">
        <v>40</v>
      </c>
      <c r="O69" s="12">
        <v>5900</v>
      </c>
      <c r="P69" s="8" t="s">
        <v>41</v>
      </c>
      <c r="Q69" s="12">
        <v>5900</v>
      </c>
      <c r="R69" s="13">
        <v>9.65</v>
      </c>
      <c r="S69" s="13">
        <v>0</v>
      </c>
      <c r="T69" s="13">
        <v>569.52</v>
      </c>
      <c r="U69" s="12">
        <v>5330.48</v>
      </c>
      <c r="V69" s="8" t="s">
        <v>35</v>
      </c>
      <c r="W69" s="8" t="s">
        <v>436</v>
      </c>
      <c r="X69" s="8" t="s">
        <v>35</v>
      </c>
      <c r="Y69" s="13">
        <v>0</v>
      </c>
      <c r="Z69" s="8" t="s">
        <v>42</v>
      </c>
      <c r="AA69" s="8" t="s">
        <v>297</v>
      </c>
      <c r="AB69" s="8" t="s">
        <v>35</v>
      </c>
      <c r="AC69" s="8" t="s">
        <v>91</v>
      </c>
      <c r="AD69" s="8" t="s">
        <v>35</v>
      </c>
      <c r="AE69" s="8" t="s">
        <v>128</v>
      </c>
      <c r="AF69" s="12">
        <v>5330.48</v>
      </c>
      <c r="AG69" s="41">
        <f t="shared" si="12"/>
        <v>45292</v>
      </c>
      <c r="AH69" s="41">
        <f t="shared" ca="1" si="13"/>
        <v>45657</v>
      </c>
      <c r="AI69" s="1">
        <f t="shared" ca="1" si="11"/>
        <v>11</v>
      </c>
      <c r="AJ69" s="1">
        <f t="shared" ca="1" si="14"/>
        <v>19</v>
      </c>
      <c r="AK69" s="1">
        <f t="shared" ca="1" si="15"/>
        <v>-7</v>
      </c>
      <c r="AL69" s="1">
        <f t="shared" si="16"/>
        <v>9.65</v>
      </c>
      <c r="AM69" s="38">
        <f t="shared" ca="1" si="17"/>
        <v>1.7272727272727273</v>
      </c>
      <c r="AN69" s="1" t="str">
        <f t="shared" ca="1" si="18"/>
        <v>לא תקין</v>
      </c>
      <c r="AO69" s="1" t="str">
        <f>VLOOKUP(AC69,'תז מייל קניין'!$A:$C,3,0)</f>
        <v xml:space="preserve">MayaLe@justice.gov.il </v>
      </c>
      <c r="AP69" s="1" t="str">
        <f t="shared" si="19"/>
        <v xml:space="preserve"> חשמל למח"</v>
      </c>
    </row>
    <row r="70" spans="1:42" x14ac:dyDescent="0.2">
      <c r="A70" s="4"/>
      <c r="B70" s="5"/>
      <c r="C70" s="6" t="s">
        <v>437</v>
      </c>
      <c r="D70" s="7" t="s">
        <v>67</v>
      </c>
      <c r="E70" s="7" t="s">
        <v>32</v>
      </c>
      <c r="F70" s="8" t="s">
        <v>35</v>
      </c>
      <c r="G70" s="9">
        <v>45305</v>
      </c>
      <c r="H70" s="9">
        <v>45292</v>
      </c>
      <c r="I70" s="10">
        <v>45657</v>
      </c>
      <c r="J70" s="14"/>
      <c r="K70" s="11" t="s">
        <v>438</v>
      </c>
      <c r="L70" s="8" t="s">
        <v>439</v>
      </c>
      <c r="M70" s="8" t="s">
        <v>440</v>
      </c>
      <c r="N70" s="8" t="s">
        <v>40</v>
      </c>
      <c r="O70" s="12">
        <v>23600</v>
      </c>
      <c r="P70" s="8" t="s">
        <v>41</v>
      </c>
      <c r="Q70" s="12">
        <v>23600</v>
      </c>
      <c r="R70" s="13">
        <v>0</v>
      </c>
      <c r="S70" s="13">
        <v>0</v>
      </c>
      <c r="T70" s="13">
        <v>0</v>
      </c>
      <c r="U70" s="12">
        <v>23600</v>
      </c>
      <c r="V70" s="8" t="s">
        <v>35</v>
      </c>
      <c r="W70" s="8" t="s">
        <v>441</v>
      </c>
      <c r="X70" s="8" t="s">
        <v>35</v>
      </c>
      <c r="Y70" s="13">
        <v>0</v>
      </c>
      <c r="Z70" s="8" t="s">
        <v>42</v>
      </c>
      <c r="AA70" s="8" t="s">
        <v>297</v>
      </c>
      <c r="AB70" s="8" t="s">
        <v>35</v>
      </c>
      <c r="AC70" s="8" t="s">
        <v>91</v>
      </c>
      <c r="AD70" s="8" t="s">
        <v>35</v>
      </c>
      <c r="AE70" s="8" t="s">
        <v>128</v>
      </c>
      <c r="AF70" s="12">
        <v>23600</v>
      </c>
      <c r="AG70" s="41">
        <f t="shared" si="12"/>
        <v>45292</v>
      </c>
      <c r="AH70" s="41">
        <f t="shared" ca="1" si="13"/>
        <v>45657</v>
      </c>
      <c r="AI70" s="1">
        <f t="shared" ca="1" si="11"/>
        <v>11</v>
      </c>
      <c r="AJ70" s="1">
        <f t="shared" ca="1" si="14"/>
        <v>19</v>
      </c>
      <c r="AK70" s="1">
        <f t="shared" ca="1" si="15"/>
        <v>-7</v>
      </c>
      <c r="AL70" s="1">
        <f t="shared" si="16"/>
        <v>0</v>
      </c>
      <c r="AM70" s="38">
        <f t="shared" ca="1" si="17"/>
        <v>1.7272727272727273</v>
      </c>
      <c r="AN70" s="1" t="str">
        <f t="shared" ca="1" si="18"/>
        <v>לא תקין</v>
      </c>
      <c r="AO70" s="1" t="str">
        <f>VLOOKUP(AC70,'תז מייל קניין'!$A:$C,3,0)</f>
        <v xml:space="preserve">MayaLe@justice.gov.il </v>
      </c>
      <c r="AP70" s="1" t="str">
        <f t="shared" si="19"/>
        <v xml:space="preserve"> קניון אחד</v>
      </c>
    </row>
    <row r="71" spans="1:42" x14ac:dyDescent="0.2">
      <c r="A71" s="4"/>
      <c r="B71" s="5"/>
      <c r="C71" s="6" t="s">
        <v>442</v>
      </c>
      <c r="D71" s="7" t="s">
        <v>67</v>
      </c>
      <c r="E71" s="7" t="s">
        <v>32</v>
      </c>
      <c r="F71" s="8" t="s">
        <v>35</v>
      </c>
      <c r="G71" s="9">
        <v>45305</v>
      </c>
      <c r="H71" s="9">
        <v>45292</v>
      </c>
      <c r="I71" s="10">
        <v>45657</v>
      </c>
      <c r="J71" s="14"/>
      <c r="K71" s="11" t="s">
        <v>443</v>
      </c>
      <c r="L71" s="8" t="s">
        <v>444</v>
      </c>
      <c r="M71" s="8" t="s">
        <v>445</v>
      </c>
      <c r="N71" s="8" t="s">
        <v>40</v>
      </c>
      <c r="O71" s="12">
        <v>188800</v>
      </c>
      <c r="P71" s="8" t="s">
        <v>41</v>
      </c>
      <c r="Q71" s="12">
        <v>188800</v>
      </c>
      <c r="R71" s="13">
        <v>80.38</v>
      </c>
      <c r="S71" s="13">
        <v>0</v>
      </c>
      <c r="T71" s="12">
        <v>151755.45000000001</v>
      </c>
      <c r="U71" s="12">
        <v>37044.550000000003</v>
      </c>
      <c r="V71" s="8" t="s">
        <v>35</v>
      </c>
      <c r="W71" s="8" t="s">
        <v>446</v>
      </c>
      <c r="X71" s="8" t="s">
        <v>35</v>
      </c>
      <c r="Y71" s="13">
        <v>0</v>
      </c>
      <c r="Z71" s="8" t="s">
        <v>42</v>
      </c>
      <c r="AA71" s="8" t="s">
        <v>297</v>
      </c>
      <c r="AB71" s="8" t="s">
        <v>35</v>
      </c>
      <c r="AC71" s="8" t="s">
        <v>91</v>
      </c>
      <c r="AD71" s="8" t="s">
        <v>35</v>
      </c>
      <c r="AE71" s="8" t="s">
        <v>128</v>
      </c>
      <c r="AF71" s="12">
        <v>37044.550000000003</v>
      </c>
      <c r="AG71" s="41">
        <f t="shared" si="12"/>
        <v>45292</v>
      </c>
      <c r="AH71" s="41">
        <f t="shared" ca="1" si="13"/>
        <v>45657</v>
      </c>
      <c r="AI71" s="1">
        <f t="shared" ca="1" si="11"/>
        <v>11</v>
      </c>
      <c r="AJ71" s="1">
        <f t="shared" ca="1" si="14"/>
        <v>19</v>
      </c>
      <c r="AK71" s="1">
        <f t="shared" ca="1" si="15"/>
        <v>-7</v>
      </c>
      <c r="AL71" s="1">
        <f t="shared" si="16"/>
        <v>80.38</v>
      </c>
      <c r="AM71" s="38">
        <f t="shared" ca="1" si="17"/>
        <v>1.7272727272727273</v>
      </c>
      <c r="AN71" s="1" t="str">
        <f t="shared" ca="1" si="18"/>
        <v>תקין</v>
      </c>
      <c r="AO71" s="1" t="str">
        <f>VLOOKUP(AC71,'תז מייל קניין'!$A:$C,3,0)</f>
        <v xml:space="preserve">MayaLe@justice.gov.il </v>
      </c>
      <c r="AP71" s="1" t="str">
        <f t="shared" si="19"/>
        <v xml:space="preserve"> מים +חשמל</v>
      </c>
    </row>
    <row r="72" spans="1:42" x14ac:dyDescent="0.2">
      <c r="A72" s="4"/>
      <c r="B72" s="5"/>
      <c r="C72" s="6" t="s">
        <v>447</v>
      </c>
      <c r="D72" s="7" t="s">
        <v>67</v>
      </c>
      <c r="E72" s="7" t="s">
        <v>32</v>
      </c>
      <c r="F72" s="8" t="s">
        <v>35</v>
      </c>
      <c r="G72" s="9">
        <v>45305</v>
      </c>
      <c r="H72" s="9">
        <v>45292</v>
      </c>
      <c r="I72" s="10">
        <v>45657</v>
      </c>
      <c r="J72" s="14"/>
      <c r="K72" s="11" t="s">
        <v>448</v>
      </c>
      <c r="L72" s="8" t="s">
        <v>449</v>
      </c>
      <c r="M72" s="8" t="s">
        <v>35</v>
      </c>
      <c r="N72" s="8" t="s">
        <v>40</v>
      </c>
      <c r="O72" s="12">
        <v>10000</v>
      </c>
      <c r="P72" s="8" t="s">
        <v>41</v>
      </c>
      <c r="Q72" s="12">
        <v>10000</v>
      </c>
      <c r="R72" s="13">
        <v>3.87</v>
      </c>
      <c r="S72" s="13">
        <v>0</v>
      </c>
      <c r="T72" s="13">
        <v>386.74</v>
      </c>
      <c r="U72" s="12">
        <v>9613.26</v>
      </c>
      <c r="V72" s="8" t="s">
        <v>35</v>
      </c>
      <c r="W72" s="8" t="s">
        <v>450</v>
      </c>
      <c r="X72" s="8" t="s">
        <v>35</v>
      </c>
      <c r="Y72" s="13">
        <v>0</v>
      </c>
      <c r="Z72" s="8" t="s">
        <v>42</v>
      </c>
      <c r="AA72" s="8" t="s">
        <v>297</v>
      </c>
      <c r="AB72" s="8" t="s">
        <v>35</v>
      </c>
      <c r="AC72" s="8" t="s">
        <v>91</v>
      </c>
      <c r="AD72" s="8" t="s">
        <v>35</v>
      </c>
      <c r="AE72" s="8" t="s">
        <v>128</v>
      </c>
      <c r="AF72" s="12">
        <v>9613.26</v>
      </c>
      <c r="AG72" s="41">
        <f t="shared" si="12"/>
        <v>45292</v>
      </c>
      <c r="AH72" s="41">
        <f t="shared" ca="1" si="13"/>
        <v>45657</v>
      </c>
      <c r="AI72" s="1">
        <f t="shared" ca="1" si="11"/>
        <v>11</v>
      </c>
      <c r="AJ72" s="1">
        <f t="shared" ca="1" si="14"/>
        <v>19</v>
      </c>
      <c r="AK72" s="1">
        <f t="shared" ca="1" si="15"/>
        <v>-7</v>
      </c>
      <c r="AL72" s="1">
        <f t="shared" si="16"/>
        <v>3.87</v>
      </c>
      <c r="AM72" s="38">
        <f t="shared" ca="1" si="17"/>
        <v>1.7272727272727273</v>
      </c>
      <c r="AN72" s="1" t="str">
        <f t="shared" ca="1" si="18"/>
        <v>לא תקין</v>
      </c>
      <c r="AO72" s="1" t="str">
        <f>VLOOKUP(AC72,'תז מייל קניין'!$A:$C,3,0)</f>
        <v xml:space="preserve">MayaLe@justice.gov.il </v>
      </c>
      <c r="AP72" s="1" t="str">
        <f t="shared" si="19"/>
        <v xml:space="preserve">  החזר הוצ</v>
      </c>
    </row>
    <row r="73" spans="1:42" x14ac:dyDescent="0.2">
      <c r="A73" s="4"/>
      <c r="B73" s="5"/>
      <c r="C73" s="6" t="s">
        <v>451</v>
      </c>
      <c r="D73" s="7" t="s">
        <v>67</v>
      </c>
      <c r="E73" s="7" t="s">
        <v>32</v>
      </c>
      <c r="F73" s="8" t="s">
        <v>35</v>
      </c>
      <c r="G73" s="9">
        <v>45305</v>
      </c>
      <c r="H73" s="9">
        <v>45292</v>
      </c>
      <c r="I73" s="10">
        <v>45657</v>
      </c>
      <c r="J73" s="14"/>
      <c r="K73" s="11" t="s">
        <v>452</v>
      </c>
      <c r="L73" s="8" t="s">
        <v>453</v>
      </c>
      <c r="M73" s="8" t="s">
        <v>35</v>
      </c>
      <c r="N73" s="8" t="s">
        <v>40</v>
      </c>
      <c r="O73" s="12">
        <v>80000</v>
      </c>
      <c r="P73" s="8" t="s">
        <v>41</v>
      </c>
      <c r="Q73" s="12">
        <v>80000</v>
      </c>
      <c r="R73" s="13">
        <v>9.4600000000000009</v>
      </c>
      <c r="S73" s="13">
        <v>0</v>
      </c>
      <c r="T73" s="12">
        <v>7564.33</v>
      </c>
      <c r="U73" s="12">
        <v>72435.67</v>
      </c>
      <c r="V73" s="8" t="s">
        <v>35</v>
      </c>
      <c r="W73" s="8" t="s">
        <v>454</v>
      </c>
      <c r="X73" s="8" t="s">
        <v>35</v>
      </c>
      <c r="Y73" s="13">
        <v>0</v>
      </c>
      <c r="Z73" s="8" t="s">
        <v>42</v>
      </c>
      <c r="AA73" s="8" t="s">
        <v>297</v>
      </c>
      <c r="AB73" s="8" t="s">
        <v>35</v>
      </c>
      <c r="AC73" s="8" t="s">
        <v>91</v>
      </c>
      <c r="AD73" s="8" t="s">
        <v>35</v>
      </c>
      <c r="AE73" s="8" t="s">
        <v>128</v>
      </c>
      <c r="AF73" s="12">
        <v>72435.67</v>
      </c>
      <c r="AG73" s="41">
        <f t="shared" si="12"/>
        <v>45292</v>
      </c>
      <c r="AH73" s="41">
        <f t="shared" ca="1" si="13"/>
        <v>45657</v>
      </c>
      <c r="AI73" s="1">
        <f t="shared" ca="1" si="11"/>
        <v>11</v>
      </c>
      <c r="AJ73" s="1">
        <f t="shared" ca="1" si="14"/>
        <v>19</v>
      </c>
      <c r="AK73" s="1">
        <f t="shared" ca="1" si="15"/>
        <v>-7</v>
      </c>
      <c r="AL73" s="1">
        <f t="shared" si="16"/>
        <v>9.4600000000000009</v>
      </c>
      <c r="AM73" s="38">
        <f t="shared" ca="1" si="17"/>
        <v>1.7272727272727273</v>
      </c>
      <c r="AN73" s="1" t="str">
        <f t="shared" ca="1" si="18"/>
        <v>לא תקין</v>
      </c>
      <c r="AO73" s="1" t="str">
        <f>VLOOKUP(AC73,'תז מייל קניין'!$A:$C,3,0)</f>
        <v xml:space="preserve">MayaLe@justice.gov.il </v>
      </c>
      <c r="AP73" s="1" t="str">
        <f t="shared" si="19"/>
        <v xml:space="preserve"> החזר הוצא</v>
      </c>
    </row>
    <row r="74" spans="1:42" x14ac:dyDescent="0.2">
      <c r="A74" s="4"/>
      <c r="B74" s="5"/>
      <c r="C74" s="6" t="s">
        <v>455</v>
      </c>
      <c r="D74" s="7" t="s">
        <v>67</v>
      </c>
      <c r="E74" s="7" t="s">
        <v>32</v>
      </c>
      <c r="F74" s="8" t="s">
        <v>35</v>
      </c>
      <c r="G74" s="9">
        <v>45305</v>
      </c>
      <c r="H74" s="9">
        <v>45292</v>
      </c>
      <c r="I74" s="10">
        <v>45657</v>
      </c>
      <c r="J74" s="14"/>
      <c r="K74" s="11" t="s">
        <v>456</v>
      </c>
      <c r="L74" s="8" t="s">
        <v>457</v>
      </c>
      <c r="M74" s="8" t="s">
        <v>35</v>
      </c>
      <c r="N74" s="8" t="s">
        <v>40</v>
      </c>
      <c r="O74" s="12">
        <v>14000</v>
      </c>
      <c r="P74" s="8" t="s">
        <v>41</v>
      </c>
      <c r="Q74" s="12">
        <v>14000</v>
      </c>
      <c r="R74" s="13">
        <v>38.79</v>
      </c>
      <c r="S74" s="13">
        <v>0</v>
      </c>
      <c r="T74" s="12">
        <v>5430.84</v>
      </c>
      <c r="U74" s="12">
        <v>8569.16</v>
      </c>
      <c r="V74" s="8" t="s">
        <v>35</v>
      </c>
      <c r="W74" s="8" t="s">
        <v>458</v>
      </c>
      <c r="X74" s="8" t="s">
        <v>35</v>
      </c>
      <c r="Y74" s="13">
        <v>0</v>
      </c>
      <c r="Z74" s="8" t="s">
        <v>42</v>
      </c>
      <c r="AA74" s="8" t="s">
        <v>297</v>
      </c>
      <c r="AB74" s="8" t="s">
        <v>35</v>
      </c>
      <c r="AC74" s="8" t="s">
        <v>91</v>
      </c>
      <c r="AD74" s="8" t="s">
        <v>35</v>
      </c>
      <c r="AE74" s="8" t="s">
        <v>128</v>
      </c>
      <c r="AF74" s="12">
        <v>8569.16</v>
      </c>
      <c r="AG74" s="41">
        <f t="shared" si="12"/>
        <v>45292</v>
      </c>
      <c r="AH74" s="41">
        <f t="shared" ca="1" si="13"/>
        <v>45657</v>
      </c>
      <c r="AI74" s="1">
        <f t="shared" ca="1" si="11"/>
        <v>11</v>
      </c>
      <c r="AJ74" s="1">
        <f t="shared" ca="1" si="14"/>
        <v>19</v>
      </c>
      <c r="AK74" s="1">
        <f t="shared" ca="1" si="15"/>
        <v>-7</v>
      </c>
      <c r="AL74" s="1">
        <f t="shared" si="16"/>
        <v>38.79</v>
      </c>
      <c r="AM74" s="38">
        <f t="shared" ca="1" si="17"/>
        <v>1.7272727272727273</v>
      </c>
      <c r="AN74" s="1" t="str">
        <f t="shared" ca="1" si="18"/>
        <v>לא תקין</v>
      </c>
      <c r="AO74" s="1" t="str">
        <f>VLOOKUP(AC74,'תז מייל קניין'!$A:$C,3,0)</f>
        <v xml:space="preserve">MayaLe@justice.gov.il </v>
      </c>
      <c r="AP74" s="1" t="str">
        <f t="shared" si="19"/>
        <v xml:space="preserve"> החזר הוצא</v>
      </c>
    </row>
    <row r="75" spans="1:42" x14ac:dyDescent="0.2">
      <c r="A75" s="4"/>
      <c r="B75" s="5"/>
      <c r="C75" s="6" t="s">
        <v>459</v>
      </c>
      <c r="D75" s="7" t="s">
        <v>67</v>
      </c>
      <c r="E75" s="7" t="s">
        <v>32</v>
      </c>
      <c r="F75" s="8" t="s">
        <v>35</v>
      </c>
      <c r="G75" s="9">
        <v>45305</v>
      </c>
      <c r="H75" s="9">
        <v>45292</v>
      </c>
      <c r="I75" s="10">
        <v>45657</v>
      </c>
      <c r="J75" s="14"/>
      <c r="K75" s="11" t="s">
        <v>460</v>
      </c>
      <c r="L75" s="8" t="s">
        <v>461</v>
      </c>
      <c r="M75" s="8" t="s">
        <v>462</v>
      </c>
      <c r="N75" s="8" t="s">
        <v>40</v>
      </c>
      <c r="O75" s="12">
        <v>35400</v>
      </c>
      <c r="P75" s="8" t="s">
        <v>41</v>
      </c>
      <c r="Q75" s="12">
        <v>35400</v>
      </c>
      <c r="R75" s="13">
        <v>66.86</v>
      </c>
      <c r="S75" s="13">
        <v>0</v>
      </c>
      <c r="T75" s="12">
        <v>23667.71</v>
      </c>
      <c r="U75" s="12">
        <v>11732.29</v>
      </c>
      <c r="V75" s="8" t="s">
        <v>35</v>
      </c>
      <c r="W75" s="8" t="s">
        <v>463</v>
      </c>
      <c r="X75" s="8" t="s">
        <v>35</v>
      </c>
      <c r="Y75" s="13">
        <v>0</v>
      </c>
      <c r="Z75" s="8" t="s">
        <v>42</v>
      </c>
      <c r="AA75" s="8" t="s">
        <v>297</v>
      </c>
      <c r="AB75" s="8" t="s">
        <v>35</v>
      </c>
      <c r="AC75" s="8" t="s">
        <v>91</v>
      </c>
      <c r="AD75" s="8" t="s">
        <v>35</v>
      </c>
      <c r="AE75" s="8" t="s">
        <v>128</v>
      </c>
      <c r="AF75" s="12">
        <v>11732.29</v>
      </c>
      <c r="AG75" s="41">
        <f t="shared" si="12"/>
        <v>45292</v>
      </c>
      <c r="AH75" s="41">
        <f t="shared" ca="1" si="13"/>
        <v>45657</v>
      </c>
      <c r="AI75" s="1">
        <f t="shared" ca="1" si="11"/>
        <v>11</v>
      </c>
      <c r="AJ75" s="1">
        <f t="shared" ca="1" si="14"/>
        <v>19</v>
      </c>
      <c r="AK75" s="1">
        <f t="shared" ca="1" si="15"/>
        <v>-7</v>
      </c>
      <c r="AL75" s="1">
        <f t="shared" si="16"/>
        <v>66.86</v>
      </c>
      <c r="AM75" s="38">
        <f t="shared" ca="1" si="17"/>
        <v>1.7272727272727273</v>
      </c>
      <c r="AN75" s="1" t="str">
        <f t="shared" ca="1" si="18"/>
        <v>תקין</v>
      </c>
      <c r="AO75" s="1" t="str">
        <f>VLOOKUP(AC75,'תז מייל קניין'!$A:$C,3,0)</f>
        <v xml:space="preserve">MayaLe@justice.gov.il </v>
      </c>
      <c r="AP75" s="1" t="str">
        <f t="shared" si="19"/>
        <v xml:space="preserve"> חשמל טאבו</v>
      </c>
    </row>
    <row r="76" spans="1:42" x14ac:dyDescent="0.2">
      <c r="A76" s="4"/>
      <c r="B76" s="5"/>
      <c r="C76" s="6" t="s">
        <v>464</v>
      </c>
      <c r="D76" s="7" t="s">
        <v>67</v>
      </c>
      <c r="E76" s="7" t="s">
        <v>32</v>
      </c>
      <c r="F76" s="8" t="s">
        <v>35</v>
      </c>
      <c r="G76" s="9">
        <v>45305</v>
      </c>
      <c r="H76" s="9">
        <v>45292</v>
      </c>
      <c r="I76" s="10">
        <v>45657</v>
      </c>
      <c r="J76" s="14"/>
      <c r="K76" s="11" t="s">
        <v>465</v>
      </c>
      <c r="L76" s="8" t="s">
        <v>466</v>
      </c>
      <c r="M76" s="8" t="s">
        <v>467</v>
      </c>
      <c r="N76" s="8" t="s">
        <v>40</v>
      </c>
      <c r="O76" s="12">
        <v>47200</v>
      </c>
      <c r="P76" s="8" t="s">
        <v>41</v>
      </c>
      <c r="Q76" s="12">
        <v>47200</v>
      </c>
      <c r="R76" s="13">
        <v>65.010000000000005</v>
      </c>
      <c r="S76" s="13">
        <v>0</v>
      </c>
      <c r="T76" s="12">
        <v>30682.95</v>
      </c>
      <c r="U76" s="12">
        <v>16517.05</v>
      </c>
      <c r="V76" s="8" t="s">
        <v>35</v>
      </c>
      <c r="W76" s="8" t="s">
        <v>468</v>
      </c>
      <c r="X76" s="8" t="s">
        <v>35</v>
      </c>
      <c r="Y76" s="13">
        <v>0</v>
      </c>
      <c r="Z76" s="8" t="s">
        <v>42</v>
      </c>
      <c r="AA76" s="8" t="s">
        <v>297</v>
      </c>
      <c r="AB76" s="8" t="s">
        <v>35</v>
      </c>
      <c r="AC76" s="8" t="s">
        <v>91</v>
      </c>
      <c r="AD76" s="8" t="s">
        <v>35</v>
      </c>
      <c r="AE76" s="8" t="s">
        <v>128</v>
      </c>
      <c r="AF76" s="12">
        <v>16517.05</v>
      </c>
      <c r="AG76" s="41">
        <f t="shared" si="12"/>
        <v>45292</v>
      </c>
      <c r="AH76" s="41">
        <f t="shared" ca="1" si="13"/>
        <v>45657</v>
      </c>
      <c r="AI76" s="1">
        <f t="shared" ca="1" si="11"/>
        <v>11</v>
      </c>
      <c r="AJ76" s="1">
        <f t="shared" ca="1" si="14"/>
        <v>19</v>
      </c>
      <c r="AK76" s="1">
        <f t="shared" ca="1" si="15"/>
        <v>-7</v>
      </c>
      <c r="AL76" s="1">
        <f t="shared" si="16"/>
        <v>65.010000000000005</v>
      </c>
      <c r="AM76" s="38">
        <f t="shared" ca="1" si="17"/>
        <v>1.7272727272727273</v>
      </c>
      <c r="AN76" s="1" t="str">
        <f t="shared" ca="1" si="18"/>
        <v>תקין</v>
      </c>
      <c r="AO76" s="1" t="str">
        <f>VLOOKUP(AC76,'תז מייל קניין'!$A:$C,3,0)</f>
        <v xml:space="preserve">MayaLe@justice.gov.il </v>
      </c>
      <c r="AP76" s="1" t="str">
        <f t="shared" si="19"/>
        <v xml:space="preserve"> חשמל חוצב</v>
      </c>
    </row>
    <row r="77" spans="1:42" x14ac:dyDescent="0.2">
      <c r="A77" s="4"/>
      <c r="B77" s="5"/>
      <c r="C77" s="6" t="s">
        <v>469</v>
      </c>
      <c r="D77" s="7" t="s">
        <v>67</v>
      </c>
      <c r="E77" s="7" t="s">
        <v>32</v>
      </c>
      <c r="F77" s="8" t="s">
        <v>35</v>
      </c>
      <c r="G77" s="9">
        <v>45305</v>
      </c>
      <c r="H77" s="9">
        <v>45292</v>
      </c>
      <c r="I77" s="10">
        <v>45657</v>
      </c>
      <c r="J77" s="14"/>
      <c r="K77" s="11" t="s">
        <v>470</v>
      </c>
      <c r="L77" s="8" t="s">
        <v>471</v>
      </c>
      <c r="M77" s="8" t="s">
        <v>472</v>
      </c>
      <c r="N77" s="8" t="s">
        <v>40</v>
      </c>
      <c r="O77" s="12">
        <v>60000</v>
      </c>
      <c r="P77" s="8" t="s">
        <v>41</v>
      </c>
      <c r="Q77" s="12">
        <v>60000</v>
      </c>
      <c r="R77" s="13">
        <v>31.5</v>
      </c>
      <c r="S77" s="13">
        <v>0</v>
      </c>
      <c r="T77" s="12">
        <v>18898.3</v>
      </c>
      <c r="U77" s="12">
        <v>41101.699999999997</v>
      </c>
      <c r="V77" s="8" t="s">
        <v>35</v>
      </c>
      <c r="W77" s="8" t="s">
        <v>473</v>
      </c>
      <c r="X77" s="8" t="s">
        <v>35</v>
      </c>
      <c r="Y77" s="13">
        <v>0</v>
      </c>
      <c r="Z77" s="8" t="s">
        <v>42</v>
      </c>
      <c r="AA77" s="8" t="s">
        <v>297</v>
      </c>
      <c r="AB77" s="8" t="s">
        <v>35</v>
      </c>
      <c r="AC77" s="8" t="s">
        <v>91</v>
      </c>
      <c r="AD77" s="8" t="s">
        <v>35</v>
      </c>
      <c r="AE77" s="8" t="s">
        <v>128</v>
      </c>
      <c r="AF77" s="12">
        <v>41101.699999999997</v>
      </c>
      <c r="AG77" s="41">
        <f t="shared" si="12"/>
        <v>45292</v>
      </c>
      <c r="AH77" s="41">
        <f t="shared" ca="1" si="13"/>
        <v>45657</v>
      </c>
      <c r="AI77" s="1">
        <f t="shared" ca="1" si="11"/>
        <v>11</v>
      </c>
      <c r="AJ77" s="1">
        <f t="shared" ca="1" si="14"/>
        <v>19</v>
      </c>
      <c r="AK77" s="1">
        <f t="shared" ca="1" si="15"/>
        <v>-7</v>
      </c>
      <c r="AL77" s="1">
        <f t="shared" si="16"/>
        <v>31.5</v>
      </c>
      <c r="AM77" s="38">
        <f t="shared" ca="1" si="17"/>
        <v>1.7272727272727273</v>
      </c>
      <c r="AN77" s="1" t="str">
        <f t="shared" ca="1" si="18"/>
        <v>לא תקין</v>
      </c>
      <c r="AO77" s="1" t="str">
        <f>VLOOKUP(AC77,'תז מייל קניין'!$A:$C,3,0)</f>
        <v xml:space="preserve">MayaLe@justice.gov.il </v>
      </c>
      <c r="AP77" s="1" t="str">
        <f t="shared" si="19"/>
        <v xml:space="preserve">  חשמל בוק</v>
      </c>
    </row>
    <row r="78" spans="1:42" x14ac:dyDescent="0.2">
      <c r="A78" s="4"/>
      <c r="B78" s="5"/>
      <c r="C78" s="6" t="s">
        <v>474</v>
      </c>
      <c r="D78" s="7" t="s">
        <v>61</v>
      </c>
      <c r="E78" s="7" t="s">
        <v>32</v>
      </c>
      <c r="F78" s="8" t="s">
        <v>35</v>
      </c>
      <c r="G78" s="9">
        <v>45305</v>
      </c>
      <c r="H78" s="9">
        <v>45292</v>
      </c>
      <c r="I78" s="10">
        <v>45657</v>
      </c>
      <c r="J78" s="14"/>
      <c r="K78" s="11" t="s">
        <v>475</v>
      </c>
      <c r="L78" s="8" t="s">
        <v>476</v>
      </c>
      <c r="M78" s="8" t="s">
        <v>477</v>
      </c>
      <c r="N78" s="8" t="s">
        <v>40</v>
      </c>
      <c r="O78" s="12">
        <v>618252.66</v>
      </c>
      <c r="P78" s="8" t="s">
        <v>41</v>
      </c>
      <c r="Q78" s="12">
        <v>618252.66</v>
      </c>
      <c r="R78" s="13">
        <v>96.35</v>
      </c>
      <c r="S78" s="12">
        <v>595655.03</v>
      </c>
      <c r="T78" s="12">
        <v>759866.07</v>
      </c>
      <c r="U78" s="12">
        <v>33414.01</v>
      </c>
      <c r="V78" s="8" t="s">
        <v>35</v>
      </c>
      <c r="W78" s="8" t="s">
        <v>478</v>
      </c>
      <c r="X78" s="8" t="s">
        <v>57</v>
      </c>
      <c r="Y78" s="13">
        <v>0</v>
      </c>
      <c r="Z78" s="8" t="s">
        <v>42</v>
      </c>
      <c r="AA78" s="8" t="s">
        <v>127</v>
      </c>
      <c r="AB78" s="8" t="s">
        <v>35</v>
      </c>
      <c r="AC78" s="8" t="s">
        <v>91</v>
      </c>
      <c r="AD78" s="8" t="s">
        <v>35</v>
      </c>
      <c r="AE78" s="8" t="s">
        <v>128</v>
      </c>
      <c r="AF78" s="12">
        <v>22563.32</v>
      </c>
      <c r="AG78" s="41">
        <f t="shared" si="12"/>
        <v>45292</v>
      </c>
      <c r="AH78" s="41">
        <f t="shared" ca="1" si="13"/>
        <v>45657</v>
      </c>
      <c r="AI78" s="1">
        <f t="shared" ca="1" si="11"/>
        <v>11</v>
      </c>
      <c r="AJ78" s="1">
        <f t="shared" ca="1" si="14"/>
        <v>19</v>
      </c>
      <c r="AK78" s="1">
        <f t="shared" ca="1" si="15"/>
        <v>-7</v>
      </c>
      <c r="AL78" s="1">
        <f t="shared" si="16"/>
        <v>96.35</v>
      </c>
      <c r="AM78" s="38">
        <f t="shared" ca="1" si="17"/>
        <v>1.7272727272727273</v>
      </c>
      <c r="AN78" s="1" t="str">
        <f t="shared" ca="1" si="18"/>
        <v>תקין</v>
      </c>
      <c r="AO78" s="1" t="str">
        <f>VLOOKUP(AC78,'תז מייל קניין'!$A:$C,3,0)</f>
        <v xml:space="preserve">MayaLe@justice.gov.il </v>
      </c>
      <c r="AP78" s="1" t="str">
        <f t="shared" si="19"/>
        <v xml:space="preserve">  דמ"נ שנת</v>
      </c>
    </row>
    <row r="79" spans="1:42" x14ac:dyDescent="0.2">
      <c r="A79" s="4"/>
      <c r="B79" s="5"/>
      <c r="C79" s="6" t="s">
        <v>479</v>
      </c>
      <c r="D79" s="7" t="s">
        <v>67</v>
      </c>
      <c r="E79" s="7" t="s">
        <v>32</v>
      </c>
      <c r="F79" s="8" t="s">
        <v>35</v>
      </c>
      <c r="G79" s="9">
        <v>45305</v>
      </c>
      <c r="H79" s="9">
        <v>45292</v>
      </c>
      <c r="I79" s="10">
        <v>45657</v>
      </c>
      <c r="J79" s="14"/>
      <c r="K79" s="11" t="s">
        <v>480</v>
      </c>
      <c r="L79" s="8" t="s">
        <v>481</v>
      </c>
      <c r="M79" s="8" t="s">
        <v>35</v>
      </c>
      <c r="N79" s="8" t="s">
        <v>40</v>
      </c>
      <c r="O79" s="12">
        <v>11880</v>
      </c>
      <c r="P79" s="8" t="s">
        <v>41</v>
      </c>
      <c r="Q79" s="12">
        <v>11880</v>
      </c>
      <c r="R79" s="13">
        <v>88.89</v>
      </c>
      <c r="S79" s="13">
        <v>0</v>
      </c>
      <c r="T79" s="12">
        <v>10560</v>
      </c>
      <c r="U79" s="12">
        <v>1320</v>
      </c>
      <c r="V79" s="8" t="s">
        <v>35</v>
      </c>
      <c r="W79" s="8" t="s">
        <v>482</v>
      </c>
      <c r="X79" s="8" t="s">
        <v>35</v>
      </c>
      <c r="Y79" s="13">
        <v>0</v>
      </c>
      <c r="Z79" s="8" t="s">
        <v>42</v>
      </c>
      <c r="AA79" s="8" t="s">
        <v>127</v>
      </c>
      <c r="AB79" s="8" t="s">
        <v>35</v>
      </c>
      <c r="AC79" s="8" t="s">
        <v>91</v>
      </c>
      <c r="AD79" s="8" t="s">
        <v>35</v>
      </c>
      <c r="AE79" s="8" t="s">
        <v>128</v>
      </c>
      <c r="AF79" s="12">
        <v>1320</v>
      </c>
      <c r="AG79" s="41">
        <f t="shared" si="12"/>
        <v>45292</v>
      </c>
      <c r="AH79" s="41">
        <f t="shared" ca="1" si="13"/>
        <v>45657</v>
      </c>
      <c r="AI79" s="1">
        <f t="shared" ca="1" si="11"/>
        <v>11</v>
      </c>
      <c r="AJ79" s="1">
        <f t="shared" ca="1" si="14"/>
        <v>19</v>
      </c>
      <c r="AK79" s="1">
        <f t="shared" ca="1" si="15"/>
        <v>-7</v>
      </c>
      <c r="AL79" s="1">
        <f t="shared" si="16"/>
        <v>88.89</v>
      </c>
      <c r="AM79" s="38">
        <f t="shared" ca="1" si="17"/>
        <v>1.7272727272727273</v>
      </c>
      <c r="AN79" s="1" t="str">
        <f t="shared" ca="1" si="18"/>
        <v>תקין</v>
      </c>
      <c r="AO79" s="1" t="str">
        <f>VLOOKUP(AC79,'תז מייל קניין'!$A:$C,3,0)</f>
        <v xml:space="preserve">MayaLe@justice.gov.il </v>
      </c>
      <c r="AP79" s="1" t="str">
        <f t="shared" si="19"/>
        <v xml:space="preserve"> התקשרות ל</v>
      </c>
    </row>
    <row r="80" spans="1:42" x14ac:dyDescent="0.2">
      <c r="A80" s="4"/>
      <c r="B80" s="5"/>
      <c r="C80" s="6" t="s">
        <v>483</v>
      </c>
      <c r="D80" s="7" t="s">
        <v>61</v>
      </c>
      <c r="E80" s="7" t="s">
        <v>32</v>
      </c>
      <c r="F80" s="8" t="s">
        <v>35</v>
      </c>
      <c r="G80" s="9">
        <v>45305</v>
      </c>
      <c r="H80" s="9">
        <v>45292</v>
      </c>
      <c r="I80" s="10">
        <v>45657</v>
      </c>
      <c r="J80" s="14"/>
      <c r="K80" s="11" t="s">
        <v>484</v>
      </c>
      <c r="L80" s="8" t="s">
        <v>485</v>
      </c>
      <c r="M80" s="8" t="s">
        <v>486</v>
      </c>
      <c r="N80" s="8" t="s">
        <v>40</v>
      </c>
      <c r="O80" s="12">
        <v>1784728.86</v>
      </c>
      <c r="P80" s="8" t="s">
        <v>41</v>
      </c>
      <c r="Q80" s="12">
        <v>1784728.86</v>
      </c>
      <c r="R80" s="13">
        <v>86.85</v>
      </c>
      <c r="S80" s="13">
        <v>0</v>
      </c>
      <c r="T80" s="12">
        <v>1753040.52</v>
      </c>
      <c r="U80" s="13">
        <v>0</v>
      </c>
      <c r="V80" s="8" t="s">
        <v>35</v>
      </c>
      <c r="W80" s="8" t="s">
        <v>487</v>
      </c>
      <c r="X80" s="8" t="s">
        <v>57</v>
      </c>
      <c r="Y80" s="13">
        <v>0</v>
      </c>
      <c r="Z80" s="8" t="s">
        <v>42</v>
      </c>
      <c r="AA80" s="8" t="s">
        <v>127</v>
      </c>
      <c r="AB80" s="8" t="s">
        <v>35</v>
      </c>
      <c r="AC80" s="8" t="s">
        <v>91</v>
      </c>
      <c r="AD80" s="8" t="s">
        <v>35</v>
      </c>
      <c r="AE80" s="8" t="s">
        <v>128</v>
      </c>
      <c r="AF80" s="12">
        <v>301910.62</v>
      </c>
      <c r="AG80" s="41">
        <f t="shared" si="12"/>
        <v>45292</v>
      </c>
      <c r="AH80" s="41">
        <f t="shared" ca="1" si="13"/>
        <v>45657</v>
      </c>
      <c r="AI80" s="1">
        <f t="shared" ca="1" si="11"/>
        <v>11</v>
      </c>
      <c r="AJ80" s="1">
        <f t="shared" ca="1" si="14"/>
        <v>19</v>
      </c>
      <c r="AK80" s="1">
        <f t="shared" ca="1" si="15"/>
        <v>-7</v>
      </c>
      <c r="AL80" s="1">
        <f t="shared" si="16"/>
        <v>86.85</v>
      </c>
      <c r="AM80" s="38">
        <f t="shared" ca="1" si="17"/>
        <v>1.7272727272727273</v>
      </c>
      <c r="AN80" s="1" t="str">
        <f t="shared" ca="1" si="18"/>
        <v>תקין</v>
      </c>
      <c r="AO80" s="1" t="str">
        <f>VLOOKUP(AC80,'תז מייל קניין'!$A:$C,3,0)</f>
        <v xml:space="preserve">MayaLe@justice.gov.il </v>
      </c>
      <c r="AP80" s="1" t="str">
        <f t="shared" si="19"/>
        <v xml:space="preserve"> דמ"נ בניי</v>
      </c>
    </row>
    <row r="81" spans="1:42" x14ac:dyDescent="0.2">
      <c r="A81" s="4"/>
      <c r="B81" s="5"/>
      <c r="C81" s="6" t="s">
        <v>488</v>
      </c>
      <c r="D81" s="7" t="s">
        <v>61</v>
      </c>
      <c r="E81" s="7" t="s">
        <v>32</v>
      </c>
      <c r="F81" s="8" t="s">
        <v>35</v>
      </c>
      <c r="G81" s="9">
        <v>45305</v>
      </c>
      <c r="H81" s="9">
        <v>45292</v>
      </c>
      <c r="I81" s="10">
        <v>45657</v>
      </c>
      <c r="J81" s="14"/>
      <c r="K81" s="11" t="s">
        <v>489</v>
      </c>
      <c r="L81" s="8" t="s">
        <v>490</v>
      </c>
      <c r="M81" s="8" t="s">
        <v>491</v>
      </c>
      <c r="N81" s="8" t="s">
        <v>40</v>
      </c>
      <c r="O81" s="12">
        <v>314146.05</v>
      </c>
      <c r="P81" s="8" t="s">
        <v>41</v>
      </c>
      <c r="Q81" s="12">
        <v>314146.05</v>
      </c>
      <c r="R81" s="13">
        <v>82.4</v>
      </c>
      <c r="S81" s="12">
        <v>250071.84</v>
      </c>
      <c r="T81" s="12">
        <v>271853.05</v>
      </c>
      <c r="U81" s="12">
        <v>17065.71</v>
      </c>
      <c r="V81" s="8" t="s">
        <v>35</v>
      </c>
      <c r="W81" s="8" t="s">
        <v>492</v>
      </c>
      <c r="X81" s="8" t="s">
        <v>57</v>
      </c>
      <c r="Y81" s="13">
        <v>0</v>
      </c>
      <c r="Z81" s="8" t="s">
        <v>42</v>
      </c>
      <c r="AA81" s="8" t="s">
        <v>127</v>
      </c>
      <c r="AB81" s="8" t="s">
        <v>35</v>
      </c>
      <c r="AC81" s="8" t="s">
        <v>91</v>
      </c>
      <c r="AD81" s="8" t="s">
        <v>35</v>
      </c>
      <c r="AE81" s="8" t="s">
        <v>128</v>
      </c>
      <c r="AF81" s="12">
        <v>17065.71</v>
      </c>
      <c r="AG81" s="41">
        <f t="shared" si="12"/>
        <v>45292</v>
      </c>
      <c r="AH81" s="41">
        <f t="shared" ca="1" si="13"/>
        <v>45657</v>
      </c>
      <c r="AI81" s="1">
        <f t="shared" ca="1" si="11"/>
        <v>11</v>
      </c>
      <c r="AJ81" s="1">
        <f t="shared" ca="1" si="14"/>
        <v>19</v>
      </c>
      <c r="AK81" s="1">
        <f t="shared" ca="1" si="15"/>
        <v>-7</v>
      </c>
      <c r="AL81" s="1">
        <f t="shared" si="16"/>
        <v>82.4</v>
      </c>
      <c r="AM81" s="38">
        <f t="shared" ca="1" si="17"/>
        <v>1.7272727272727273</v>
      </c>
      <c r="AN81" s="1" t="str">
        <f t="shared" ca="1" si="18"/>
        <v>תקין</v>
      </c>
      <c r="AO81" s="1" t="str">
        <f>VLOOKUP(AC81,'תז מייל קניין'!$A:$C,3,0)</f>
        <v xml:space="preserve">MayaLe@justice.gov.il </v>
      </c>
      <c r="AP81" s="1" t="str">
        <f t="shared" si="19"/>
        <v xml:space="preserve"> דמ"נ החל </v>
      </c>
    </row>
    <row r="82" spans="1:42" x14ac:dyDescent="0.2">
      <c r="A82" s="4"/>
      <c r="B82" s="5"/>
      <c r="C82" s="6" t="s">
        <v>493</v>
      </c>
      <c r="D82" s="7" t="s">
        <v>61</v>
      </c>
      <c r="E82" s="7" t="s">
        <v>32</v>
      </c>
      <c r="F82" s="8" t="s">
        <v>35</v>
      </c>
      <c r="G82" s="9">
        <v>45306</v>
      </c>
      <c r="H82" s="9">
        <v>45292</v>
      </c>
      <c r="I82" s="10">
        <v>45657</v>
      </c>
      <c r="J82" s="14"/>
      <c r="K82" s="11" t="s">
        <v>494</v>
      </c>
      <c r="L82" s="8" t="s">
        <v>495</v>
      </c>
      <c r="M82" s="8" t="s">
        <v>496</v>
      </c>
      <c r="N82" s="8" t="s">
        <v>40</v>
      </c>
      <c r="O82" s="12">
        <v>524996.43000000005</v>
      </c>
      <c r="P82" s="8" t="s">
        <v>41</v>
      </c>
      <c r="Q82" s="12">
        <v>524996.43000000005</v>
      </c>
      <c r="R82" s="13">
        <v>43.36</v>
      </c>
      <c r="S82" s="13">
        <v>0</v>
      </c>
      <c r="T82" s="12">
        <v>226761.1</v>
      </c>
      <c r="U82" s="12">
        <v>77469.350000000006</v>
      </c>
      <c r="V82" s="8" t="s">
        <v>35</v>
      </c>
      <c r="W82" s="8" t="s">
        <v>497</v>
      </c>
      <c r="X82" s="8" t="s">
        <v>35</v>
      </c>
      <c r="Y82" s="13">
        <v>0</v>
      </c>
      <c r="Z82" s="8" t="s">
        <v>42</v>
      </c>
      <c r="AA82" s="8" t="s">
        <v>127</v>
      </c>
      <c r="AB82" s="8" t="s">
        <v>35</v>
      </c>
      <c r="AC82" s="8" t="s">
        <v>91</v>
      </c>
      <c r="AD82" s="8" t="s">
        <v>35</v>
      </c>
      <c r="AE82" s="8" t="s">
        <v>128</v>
      </c>
      <c r="AF82" s="12">
        <v>77469.36</v>
      </c>
      <c r="AG82" s="41">
        <f t="shared" si="12"/>
        <v>45292</v>
      </c>
      <c r="AH82" s="41">
        <f t="shared" ca="1" si="13"/>
        <v>45657</v>
      </c>
      <c r="AI82" s="1">
        <f t="shared" ca="1" si="11"/>
        <v>11</v>
      </c>
      <c r="AJ82" s="1">
        <f t="shared" ca="1" si="14"/>
        <v>19</v>
      </c>
      <c r="AK82" s="1">
        <f t="shared" ca="1" si="15"/>
        <v>-7</v>
      </c>
      <c r="AL82" s="1">
        <f t="shared" si="16"/>
        <v>43.36</v>
      </c>
      <c r="AM82" s="38">
        <f t="shared" ca="1" si="17"/>
        <v>1.7272727272727273</v>
      </c>
      <c r="AN82" s="1" t="str">
        <f t="shared" ca="1" si="18"/>
        <v>לא תקין</v>
      </c>
      <c r="AO82" s="1" t="str">
        <f>VLOOKUP(AC82,'תז מייל קניין'!$A:$C,3,0)</f>
        <v xml:space="preserve">MayaLe@justice.gov.il </v>
      </c>
      <c r="AP82" s="1" t="str">
        <f t="shared" si="19"/>
        <v xml:space="preserve"> שורה 10- </v>
      </c>
    </row>
    <row r="83" spans="1:42" x14ac:dyDescent="0.2">
      <c r="A83" s="4"/>
      <c r="B83" s="5"/>
      <c r="C83" s="6" t="s">
        <v>498</v>
      </c>
      <c r="D83" s="7" t="s">
        <v>61</v>
      </c>
      <c r="E83" s="7" t="s">
        <v>32</v>
      </c>
      <c r="F83" s="8" t="s">
        <v>35</v>
      </c>
      <c r="G83" s="9">
        <v>45306</v>
      </c>
      <c r="H83" s="9">
        <v>45292</v>
      </c>
      <c r="I83" s="10">
        <v>45657</v>
      </c>
      <c r="J83" s="14"/>
      <c r="K83" s="11" t="s">
        <v>499</v>
      </c>
      <c r="L83" s="8" t="s">
        <v>500</v>
      </c>
      <c r="M83" s="8" t="s">
        <v>501</v>
      </c>
      <c r="N83" s="8" t="s">
        <v>40</v>
      </c>
      <c r="O83" s="12">
        <v>386292.83</v>
      </c>
      <c r="P83" s="8" t="s">
        <v>41</v>
      </c>
      <c r="Q83" s="12">
        <v>386292.83</v>
      </c>
      <c r="R83" s="13">
        <v>63.34</v>
      </c>
      <c r="S83" s="12">
        <v>250520.94</v>
      </c>
      <c r="T83" s="12">
        <v>244603.78</v>
      </c>
      <c r="U83" s="12">
        <v>12348.64</v>
      </c>
      <c r="V83" s="8" t="s">
        <v>35</v>
      </c>
      <c r="W83" s="8" t="s">
        <v>502</v>
      </c>
      <c r="X83" s="8" t="s">
        <v>35</v>
      </c>
      <c r="Y83" s="13">
        <v>0</v>
      </c>
      <c r="Z83" s="8" t="s">
        <v>42</v>
      </c>
      <c r="AA83" s="8" t="s">
        <v>127</v>
      </c>
      <c r="AB83" s="8" t="s">
        <v>35</v>
      </c>
      <c r="AC83" s="8" t="s">
        <v>91</v>
      </c>
      <c r="AD83" s="8" t="s">
        <v>35</v>
      </c>
      <c r="AE83" s="8" t="s">
        <v>128</v>
      </c>
      <c r="AF83" s="12">
        <v>12348.64</v>
      </c>
      <c r="AG83" s="41">
        <f t="shared" si="12"/>
        <v>45292</v>
      </c>
      <c r="AH83" s="41">
        <f t="shared" ca="1" si="13"/>
        <v>45657</v>
      </c>
      <c r="AI83" s="1">
        <f t="shared" ca="1" si="11"/>
        <v>11</v>
      </c>
      <c r="AJ83" s="1">
        <f t="shared" ca="1" si="14"/>
        <v>19</v>
      </c>
      <c r="AK83" s="1">
        <f t="shared" ca="1" si="15"/>
        <v>-7</v>
      </c>
      <c r="AL83" s="1">
        <f t="shared" si="16"/>
        <v>63.34</v>
      </c>
      <c r="AM83" s="38">
        <f t="shared" ca="1" si="17"/>
        <v>1.7272727272727273</v>
      </c>
      <c r="AN83" s="1" t="str">
        <f t="shared" ca="1" si="18"/>
        <v>תקין</v>
      </c>
      <c r="AO83" s="1" t="str">
        <f>VLOOKUP(AC83,'תז מייל קניין'!$A:$C,3,0)</f>
        <v xml:space="preserve">MayaLe@justice.gov.il </v>
      </c>
      <c r="AP83" s="1" t="str">
        <f t="shared" si="19"/>
        <v xml:space="preserve"> התקשרות ל</v>
      </c>
    </row>
    <row r="84" spans="1:42" x14ac:dyDescent="0.2">
      <c r="A84" s="4"/>
      <c r="B84" s="5"/>
      <c r="C84" s="6" t="s">
        <v>503</v>
      </c>
      <c r="D84" s="7" t="s">
        <v>61</v>
      </c>
      <c r="E84" s="7" t="s">
        <v>32</v>
      </c>
      <c r="F84" s="8" t="s">
        <v>35</v>
      </c>
      <c r="G84" s="9">
        <v>45306</v>
      </c>
      <c r="H84" s="9">
        <v>45292</v>
      </c>
      <c r="I84" s="10">
        <v>45657</v>
      </c>
      <c r="J84" s="14"/>
      <c r="K84" s="11" t="s">
        <v>499</v>
      </c>
      <c r="L84" s="8" t="s">
        <v>500</v>
      </c>
      <c r="M84" s="8" t="s">
        <v>501</v>
      </c>
      <c r="N84" s="8" t="s">
        <v>40</v>
      </c>
      <c r="O84" s="12">
        <v>527900.41</v>
      </c>
      <c r="P84" s="8" t="s">
        <v>41</v>
      </c>
      <c r="Q84" s="12">
        <v>527900.41</v>
      </c>
      <c r="R84" s="13">
        <v>97.92</v>
      </c>
      <c r="S84" s="12">
        <v>527900.4</v>
      </c>
      <c r="T84" s="12">
        <v>516902.51</v>
      </c>
      <c r="U84" s="13">
        <v>0</v>
      </c>
      <c r="V84" s="8" t="s">
        <v>35</v>
      </c>
      <c r="W84" s="8" t="s">
        <v>504</v>
      </c>
      <c r="X84" s="8" t="s">
        <v>35</v>
      </c>
      <c r="Y84" s="13">
        <v>0</v>
      </c>
      <c r="Z84" s="8" t="s">
        <v>42</v>
      </c>
      <c r="AA84" s="8" t="s">
        <v>127</v>
      </c>
      <c r="AB84" s="8" t="s">
        <v>35</v>
      </c>
      <c r="AC84" s="8" t="s">
        <v>91</v>
      </c>
      <c r="AD84" s="8" t="s">
        <v>35</v>
      </c>
      <c r="AE84" s="8" t="s">
        <v>128</v>
      </c>
      <c r="AF84" s="13">
        <v>0</v>
      </c>
      <c r="AG84" s="41">
        <f t="shared" si="12"/>
        <v>45292</v>
      </c>
      <c r="AH84" s="41">
        <f t="shared" ca="1" si="13"/>
        <v>45657</v>
      </c>
      <c r="AI84" s="1">
        <f t="shared" ca="1" si="11"/>
        <v>11</v>
      </c>
      <c r="AJ84" s="1">
        <f t="shared" ca="1" si="14"/>
        <v>19</v>
      </c>
      <c r="AK84" s="1">
        <f t="shared" ca="1" si="15"/>
        <v>-7</v>
      </c>
      <c r="AL84" s="1">
        <f t="shared" si="16"/>
        <v>97.92</v>
      </c>
      <c r="AM84" s="38">
        <f t="shared" ca="1" si="17"/>
        <v>1.7272727272727273</v>
      </c>
      <c r="AN84" s="1" t="str">
        <f t="shared" ca="1" si="18"/>
        <v>תקין</v>
      </c>
      <c r="AO84" s="1" t="str">
        <f>VLOOKUP(AC84,'תז מייל קניין'!$A:$C,3,0)</f>
        <v xml:space="preserve">MayaLe@justice.gov.il </v>
      </c>
      <c r="AP84" s="1" t="str">
        <f t="shared" si="19"/>
        <v xml:space="preserve"> התקשרות ל</v>
      </c>
    </row>
    <row r="85" spans="1:42" x14ac:dyDescent="0.2">
      <c r="A85" s="4"/>
      <c r="B85" s="5"/>
      <c r="C85" s="6" t="s">
        <v>505</v>
      </c>
      <c r="D85" s="7" t="s">
        <v>61</v>
      </c>
      <c r="E85" s="7" t="s">
        <v>32</v>
      </c>
      <c r="F85" s="8" t="s">
        <v>35</v>
      </c>
      <c r="G85" s="9">
        <v>45306</v>
      </c>
      <c r="H85" s="9">
        <v>45292</v>
      </c>
      <c r="I85" s="10">
        <v>45657</v>
      </c>
      <c r="J85" s="14"/>
      <c r="K85" s="11" t="s">
        <v>433</v>
      </c>
      <c r="L85" s="8" t="s">
        <v>434</v>
      </c>
      <c r="M85" s="8" t="s">
        <v>435</v>
      </c>
      <c r="N85" s="8" t="s">
        <v>40</v>
      </c>
      <c r="O85" s="12">
        <v>48901.919999999998</v>
      </c>
      <c r="P85" s="8" t="s">
        <v>41</v>
      </c>
      <c r="Q85" s="12">
        <v>48901.919999999998</v>
      </c>
      <c r="R85" s="13">
        <v>67.540000000000006</v>
      </c>
      <c r="S85" s="12">
        <v>31149.84</v>
      </c>
      <c r="T85" s="12">
        <v>33028.92</v>
      </c>
      <c r="U85" s="12">
        <v>17752.07</v>
      </c>
      <c r="V85" s="8" t="s">
        <v>35</v>
      </c>
      <c r="W85" s="8" t="s">
        <v>506</v>
      </c>
      <c r="X85" s="8" t="s">
        <v>57</v>
      </c>
      <c r="Y85" s="13">
        <v>0</v>
      </c>
      <c r="Z85" s="8" t="s">
        <v>42</v>
      </c>
      <c r="AA85" s="8" t="s">
        <v>127</v>
      </c>
      <c r="AB85" s="8" t="s">
        <v>35</v>
      </c>
      <c r="AC85" s="8" t="s">
        <v>91</v>
      </c>
      <c r="AD85" s="8" t="s">
        <v>35</v>
      </c>
      <c r="AE85" s="8" t="s">
        <v>128</v>
      </c>
      <c r="AF85" s="12">
        <v>17752.07</v>
      </c>
      <c r="AG85" s="41">
        <f t="shared" si="12"/>
        <v>45292</v>
      </c>
      <c r="AH85" s="41">
        <f t="shared" ca="1" si="13"/>
        <v>45657</v>
      </c>
      <c r="AI85" s="1">
        <f t="shared" ca="1" si="11"/>
        <v>11</v>
      </c>
      <c r="AJ85" s="1">
        <f t="shared" ca="1" si="14"/>
        <v>19</v>
      </c>
      <c r="AK85" s="1">
        <f t="shared" ca="1" si="15"/>
        <v>-7</v>
      </c>
      <c r="AL85" s="1">
        <f t="shared" si="16"/>
        <v>67.540000000000006</v>
      </c>
      <c r="AM85" s="38">
        <f t="shared" ca="1" si="17"/>
        <v>1.7272727272727273</v>
      </c>
      <c r="AN85" s="1" t="str">
        <f t="shared" ca="1" si="18"/>
        <v>תקין</v>
      </c>
      <c r="AO85" s="1" t="str">
        <f>VLOOKUP(AC85,'תז מייל קניין'!$A:$C,3,0)</f>
        <v xml:space="preserve">MayaLe@justice.gov.il </v>
      </c>
      <c r="AP85" s="1" t="str">
        <f t="shared" si="19"/>
        <v xml:space="preserve"> שנה 2024 </v>
      </c>
    </row>
    <row r="86" spans="1:42" x14ac:dyDescent="0.2">
      <c r="A86" s="4"/>
      <c r="B86" s="5"/>
      <c r="C86" s="6" t="s">
        <v>507</v>
      </c>
      <c r="D86" s="7" t="s">
        <v>67</v>
      </c>
      <c r="E86" s="7" t="s">
        <v>32</v>
      </c>
      <c r="F86" s="8" t="s">
        <v>35</v>
      </c>
      <c r="G86" s="9">
        <v>45308</v>
      </c>
      <c r="H86" s="9">
        <v>45292</v>
      </c>
      <c r="I86" s="10">
        <v>45657</v>
      </c>
      <c r="J86" s="14"/>
      <c r="K86" s="11" t="s">
        <v>508</v>
      </c>
      <c r="L86" s="8" t="s">
        <v>509</v>
      </c>
      <c r="M86" s="8" t="s">
        <v>510</v>
      </c>
      <c r="N86" s="8" t="s">
        <v>40</v>
      </c>
      <c r="O86" s="12">
        <v>70800</v>
      </c>
      <c r="P86" s="8" t="s">
        <v>41</v>
      </c>
      <c r="Q86" s="12">
        <v>70800</v>
      </c>
      <c r="R86" s="13">
        <v>36.450000000000003</v>
      </c>
      <c r="S86" s="13">
        <v>0</v>
      </c>
      <c r="T86" s="12">
        <v>25806.99</v>
      </c>
      <c r="U86" s="12">
        <v>44993.01</v>
      </c>
      <c r="V86" s="8" t="s">
        <v>35</v>
      </c>
      <c r="W86" s="8" t="s">
        <v>511</v>
      </c>
      <c r="X86" s="8" t="s">
        <v>35</v>
      </c>
      <c r="Y86" s="13">
        <v>0</v>
      </c>
      <c r="Z86" s="8" t="s">
        <v>42</v>
      </c>
      <c r="AA86" s="8" t="s">
        <v>297</v>
      </c>
      <c r="AB86" s="8" t="s">
        <v>35</v>
      </c>
      <c r="AC86" s="8" t="s">
        <v>91</v>
      </c>
      <c r="AD86" s="8" t="s">
        <v>35</v>
      </c>
      <c r="AE86" s="8" t="s">
        <v>128</v>
      </c>
      <c r="AF86" s="12">
        <v>44993.01</v>
      </c>
      <c r="AG86" s="41">
        <f t="shared" si="12"/>
        <v>45292</v>
      </c>
      <c r="AH86" s="41">
        <f t="shared" ca="1" si="13"/>
        <v>45657</v>
      </c>
      <c r="AI86" s="1">
        <f t="shared" ca="1" si="11"/>
        <v>11</v>
      </c>
      <c r="AJ86" s="1">
        <f t="shared" ca="1" si="14"/>
        <v>19</v>
      </c>
      <c r="AK86" s="1">
        <f t="shared" ca="1" si="15"/>
        <v>-7</v>
      </c>
      <c r="AL86" s="1">
        <f t="shared" si="16"/>
        <v>36.450000000000003</v>
      </c>
      <c r="AM86" s="38">
        <f t="shared" ca="1" si="17"/>
        <v>1.7272727272727273</v>
      </c>
      <c r="AN86" s="1" t="str">
        <f t="shared" ca="1" si="18"/>
        <v>לא תקין</v>
      </c>
      <c r="AO86" s="1" t="str">
        <f>VLOOKUP(AC86,'תז מייל קניין'!$A:$C,3,0)</f>
        <v xml:space="preserve">MayaLe@justice.gov.il </v>
      </c>
      <c r="AP86" s="1" t="str">
        <f t="shared" si="19"/>
        <v xml:space="preserve">  חשמל 202</v>
      </c>
    </row>
    <row r="87" spans="1:42" x14ac:dyDescent="0.2">
      <c r="A87" s="4"/>
      <c r="B87" s="5"/>
      <c r="C87" s="6" t="s">
        <v>512</v>
      </c>
      <c r="D87" s="7" t="s">
        <v>67</v>
      </c>
      <c r="E87" s="7" t="s">
        <v>32</v>
      </c>
      <c r="F87" s="8" t="s">
        <v>35</v>
      </c>
      <c r="G87" s="9">
        <v>45308</v>
      </c>
      <c r="H87" s="9">
        <v>45292</v>
      </c>
      <c r="I87" s="10">
        <v>45657</v>
      </c>
      <c r="J87" s="14"/>
      <c r="K87" s="11" t="s">
        <v>513</v>
      </c>
      <c r="L87" s="8" t="s">
        <v>514</v>
      </c>
      <c r="M87" s="8" t="s">
        <v>515</v>
      </c>
      <c r="N87" s="8" t="s">
        <v>40</v>
      </c>
      <c r="O87" s="12">
        <v>1569400</v>
      </c>
      <c r="P87" s="8" t="s">
        <v>41</v>
      </c>
      <c r="Q87" s="12">
        <v>1569400</v>
      </c>
      <c r="R87" s="13">
        <v>96.38</v>
      </c>
      <c r="S87" s="13">
        <v>0</v>
      </c>
      <c r="T87" s="12">
        <v>1512639.59</v>
      </c>
      <c r="U87" s="12">
        <v>56760.41</v>
      </c>
      <c r="V87" s="8" t="s">
        <v>35</v>
      </c>
      <c r="W87" s="8" t="s">
        <v>516</v>
      </c>
      <c r="X87" s="8" t="s">
        <v>35</v>
      </c>
      <c r="Y87" s="13">
        <v>0</v>
      </c>
      <c r="Z87" s="8" t="s">
        <v>42</v>
      </c>
      <c r="AA87" s="8" t="s">
        <v>65</v>
      </c>
      <c r="AB87" s="8" t="s">
        <v>35</v>
      </c>
      <c r="AC87" s="8" t="s">
        <v>91</v>
      </c>
      <c r="AD87" s="8" t="s">
        <v>35</v>
      </c>
      <c r="AE87" s="8" t="s">
        <v>517</v>
      </c>
      <c r="AF87" s="12">
        <v>56760.41</v>
      </c>
      <c r="AG87" s="41">
        <f t="shared" si="12"/>
        <v>45292</v>
      </c>
      <c r="AH87" s="41">
        <f t="shared" ca="1" si="13"/>
        <v>45657</v>
      </c>
      <c r="AI87" s="1">
        <f t="shared" ca="1" si="11"/>
        <v>11</v>
      </c>
      <c r="AJ87" s="1">
        <f t="shared" ca="1" si="14"/>
        <v>19</v>
      </c>
      <c r="AK87" s="1">
        <f t="shared" ca="1" si="15"/>
        <v>-7</v>
      </c>
      <c r="AL87" s="1">
        <f t="shared" si="16"/>
        <v>96.38</v>
      </c>
      <c r="AM87" s="38">
        <f t="shared" ca="1" si="17"/>
        <v>1.7272727272727273</v>
      </c>
      <c r="AN87" s="1" t="str">
        <f t="shared" ca="1" si="18"/>
        <v>תקין</v>
      </c>
      <c r="AO87" s="1" t="str">
        <f>VLOOKUP(AC87,'תז מייל קניין'!$A:$C,3,0)</f>
        <v xml:space="preserve">MayaLe@justice.gov.il </v>
      </c>
      <c r="AP87" s="1" t="str">
        <f t="shared" si="19"/>
        <v xml:space="preserve"> תלושי משכ</v>
      </c>
    </row>
    <row r="88" spans="1:42" x14ac:dyDescent="0.2">
      <c r="A88" s="4"/>
      <c r="B88" s="5"/>
      <c r="C88" s="6" t="s">
        <v>518</v>
      </c>
      <c r="D88" s="7" t="s">
        <v>61</v>
      </c>
      <c r="E88" s="7" t="s">
        <v>32</v>
      </c>
      <c r="F88" s="8" t="s">
        <v>35</v>
      </c>
      <c r="G88" s="9">
        <v>45320</v>
      </c>
      <c r="H88" s="9">
        <v>45292</v>
      </c>
      <c r="I88" s="10">
        <v>45657</v>
      </c>
      <c r="J88" s="14"/>
      <c r="K88" s="11" t="s">
        <v>154</v>
      </c>
      <c r="L88" s="8" t="s">
        <v>155</v>
      </c>
      <c r="M88" s="8" t="s">
        <v>156</v>
      </c>
      <c r="N88" s="8" t="s">
        <v>40</v>
      </c>
      <c r="O88" s="12">
        <v>353072.38</v>
      </c>
      <c r="P88" s="8" t="s">
        <v>41</v>
      </c>
      <c r="Q88" s="12">
        <v>353072.38</v>
      </c>
      <c r="R88" s="13">
        <v>84.76</v>
      </c>
      <c r="S88" s="12">
        <v>349559.25</v>
      </c>
      <c r="T88" s="12">
        <v>296711.01</v>
      </c>
      <c r="U88" s="13">
        <v>485.17</v>
      </c>
      <c r="V88" s="8" t="s">
        <v>35</v>
      </c>
      <c r="W88" s="8" t="s">
        <v>519</v>
      </c>
      <c r="X88" s="8" t="s">
        <v>35</v>
      </c>
      <c r="Y88" s="13">
        <v>0</v>
      </c>
      <c r="Z88" s="8" t="s">
        <v>42</v>
      </c>
      <c r="AA88" s="8" t="s">
        <v>65</v>
      </c>
      <c r="AB88" s="8" t="s">
        <v>35</v>
      </c>
      <c r="AC88" s="8" t="s">
        <v>91</v>
      </c>
      <c r="AD88" s="8" t="s">
        <v>35</v>
      </c>
      <c r="AE88" s="8" t="s">
        <v>128</v>
      </c>
      <c r="AF88" s="13">
        <v>485.17</v>
      </c>
      <c r="AG88" s="41">
        <f t="shared" si="12"/>
        <v>45292</v>
      </c>
      <c r="AH88" s="41">
        <f t="shared" ca="1" si="13"/>
        <v>45657</v>
      </c>
      <c r="AI88" s="1">
        <f t="shared" ca="1" si="11"/>
        <v>11</v>
      </c>
      <c r="AJ88" s="1">
        <f t="shared" ca="1" si="14"/>
        <v>19</v>
      </c>
      <c r="AK88" s="1">
        <f t="shared" ca="1" si="15"/>
        <v>-7</v>
      </c>
      <c r="AL88" s="1">
        <f t="shared" si="16"/>
        <v>84.76</v>
      </c>
      <c r="AM88" s="38">
        <f t="shared" ca="1" si="17"/>
        <v>1.7272727272727273</v>
      </c>
      <c r="AN88" s="1" t="str">
        <f t="shared" ca="1" si="18"/>
        <v>תקין</v>
      </c>
      <c r="AO88" s="1" t="str">
        <f>VLOOKUP(AC88,'תז מייל קניין'!$A:$C,3,0)</f>
        <v xml:space="preserve">MayaLe@justice.gov.il </v>
      </c>
      <c r="AP88" s="1" t="str">
        <f t="shared" si="19"/>
        <v xml:space="preserve"> שנת 2024 </v>
      </c>
    </row>
    <row r="89" spans="1:42" x14ac:dyDescent="0.2">
      <c r="A89" s="4"/>
      <c r="B89" s="5"/>
      <c r="C89" s="6" t="s">
        <v>520</v>
      </c>
      <c r="D89" s="7" t="s">
        <v>61</v>
      </c>
      <c r="E89" s="7" t="s">
        <v>32</v>
      </c>
      <c r="F89" s="8" t="s">
        <v>35</v>
      </c>
      <c r="G89" s="9">
        <v>45320</v>
      </c>
      <c r="H89" s="9">
        <v>45292</v>
      </c>
      <c r="I89" s="10">
        <v>45657</v>
      </c>
      <c r="J89" s="14"/>
      <c r="K89" s="11" t="s">
        <v>154</v>
      </c>
      <c r="L89" s="8" t="s">
        <v>155</v>
      </c>
      <c r="M89" s="8" t="s">
        <v>156</v>
      </c>
      <c r="N89" s="8" t="s">
        <v>40</v>
      </c>
      <c r="O89" s="12">
        <v>590514.48</v>
      </c>
      <c r="P89" s="8" t="s">
        <v>41</v>
      </c>
      <c r="Q89" s="12">
        <v>590514.48</v>
      </c>
      <c r="R89" s="13">
        <v>88.36</v>
      </c>
      <c r="S89" s="12">
        <v>577397.02</v>
      </c>
      <c r="T89" s="12">
        <v>517375.6</v>
      </c>
      <c r="U89" s="12">
        <v>9591.7900000000009</v>
      </c>
      <c r="V89" s="8" t="s">
        <v>35</v>
      </c>
      <c r="W89" s="8" t="s">
        <v>157</v>
      </c>
      <c r="X89" s="8" t="s">
        <v>35</v>
      </c>
      <c r="Y89" s="13">
        <v>0</v>
      </c>
      <c r="Z89" s="8" t="s">
        <v>42</v>
      </c>
      <c r="AA89" s="8" t="s">
        <v>43</v>
      </c>
      <c r="AB89" s="8" t="s">
        <v>158</v>
      </c>
      <c r="AC89" s="8" t="s">
        <v>91</v>
      </c>
      <c r="AD89" s="8" t="s">
        <v>35</v>
      </c>
      <c r="AE89" s="8" t="s">
        <v>128</v>
      </c>
      <c r="AF89" s="12">
        <v>9591.7900000000009</v>
      </c>
      <c r="AG89" s="41">
        <f t="shared" si="12"/>
        <v>45292</v>
      </c>
      <c r="AH89" s="41">
        <f t="shared" ca="1" si="13"/>
        <v>45657</v>
      </c>
      <c r="AI89" s="1">
        <f t="shared" ca="1" si="11"/>
        <v>11</v>
      </c>
      <c r="AJ89" s="1">
        <f t="shared" ca="1" si="14"/>
        <v>19</v>
      </c>
      <c r="AK89" s="1">
        <f t="shared" ca="1" si="15"/>
        <v>-7</v>
      </c>
      <c r="AL89" s="1">
        <f t="shared" si="16"/>
        <v>88.36</v>
      </c>
      <c r="AM89" s="38">
        <f t="shared" ca="1" si="17"/>
        <v>1.7272727272727273</v>
      </c>
      <c r="AN89" s="1" t="str">
        <f t="shared" ca="1" si="18"/>
        <v>תקין</v>
      </c>
      <c r="AO89" s="1" t="str">
        <f>VLOOKUP(AC89,'תז מייל קניין'!$A:$C,3,0)</f>
        <v xml:space="preserve">MayaLe@justice.gov.il </v>
      </c>
      <c r="AP89" s="1" t="str">
        <f t="shared" si="19"/>
        <v xml:space="preserve">  התקשרות </v>
      </c>
    </row>
    <row r="90" spans="1:42" x14ac:dyDescent="0.2">
      <c r="A90" s="4"/>
      <c r="B90" s="5"/>
      <c r="C90" s="6" t="s">
        <v>521</v>
      </c>
      <c r="D90" s="7" t="s">
        <v>67</v>
      </c>
      <c r="E90" s="7" t="s">
        <v>32</v>
      </c>
      <c r="F90" s="8" t="s">
        <v>35</v>
      </c>
      <c r="G90" s="9">
        <v>45321</v>
      </c>
      <c r="H90" s="9">
        <v>45292</v>
      </c>
      <c r="I90" s="10">
        <v>45808</v>
      </c>
      <c r="J90" s="14"/>
      <c r="K90" s="11" t="s">
        <v>522</v>
      </c>
      <c r="L90" s="8" t="s">
        <v>523</v>
      </c>
      <c r="M90" s="8" t="s">
        <v>524</v>
      </c>
      <c r="N90" s="8" t="s">
        <v>40</v>
      </c>
      <c r="O90" s="12">
        <v>1267286.96</v>
      </c>
      <c r="P90" s="8" t="s">
        <v>41</v>
      </c>
      <c r="Q90" s="12">
        <v>1267286.96</v>
      </c>
      <c r="R90" s="13">
        <v>95.79</v>
      </c>
      <c r="S90" s="13">
        <v>0</v>
      </c>
      <c r="T90" s="12">
        <v>1184933.2</v>
      </c>
      <c r="U90" s="12">
        <v>62435.95</v>
      </c>
      <c r="V90" s="8" t="s">
        <v>35</v>
      </c>
      <c r="W90" s="8" t="s">
        <v>525</v>
      </c>
      <c r="X90" s="8" t="s">
        <v>57</v>
      </c>
      <c r="Y90" s="13">
        <v>0</v>
      </c>
      <c r="Z90" s="8" t="s">
        <v>42</v>
      </c>
      <c r="AA90" s="8" t="s">
        <v>44</v>
      </c>
      <c r="AB90" s="8" t="s">
        <v>35</v>
      </c>
      <c r="AC90" s="8" t="s">
        <v>91</v>
      </c>
      <c r="AD90" s="8" t="s">
        <v>35</v>
      </c>
      <c r="AE90" s="8" t="s">
        <v>71</v>
      </c>
      <c r="AF90" s="12">
        <v>53387.85</v>
      </c>
      <c r="AG90" s="41">
        <f t="shared" si="12"/>
        <v>45292</v>
      </c>
      <c r="AH90" s="41">
        <f t="shared" ca="1" si="13"/>
        <v>45808</v>
      </c>
      <c r="AI90" s="1">
        <f t="shared" ca="1" si="11"/>
        <v>16</v>
      </c>
      <c r="AJ90" s="1">
        <f t="shared" ca="1" si="14"/>
        <v>19</v>
      </c>
      <c r="AK90" s="1">
        <f t="shared" ca="1" si="15"/>
        <v>-2</v>
      </c>
      <c r="AL90" s="1">
        <f t="shared" si="16"/>
        <v>95.79</v>
      </c>
      <c r="AM90" s="38">
        <f t="shared" ca="1" si="17"/>
        <v>1.1875</v>
      </c>
      <c r="AN90" s="1" t="str">
        <f t="shared" ca="1" si="18"/>
        <v>תקין</v>
      </c>
      <c r="AO90" s="1" t="str">
        <f>VLOOKUP(AC90,'תז מייל קניין'!$A:$C,3,0)</f>
        <v xml:space="preserve">MayaLe@justice.gov.il </v>
      </c>
      <c r="AP90" s="1" t="str">
        <f t="shared" si="19"/>
        <v xml:space="preserve"> מתן שירות</v>
      </c>
    </row>
    <row r="91" spans="1:42" x14ac:dyDescent="0.2">
      <c r="A91" s="4"/>
      <c r="B91" s="5"/>
      <c r="C91" s="6" t="s">
        <v>526</v>
      </c>
      <c r="D91" s="7" t="s">
        <v>61</v>
      </c>
      <c r="E91" s="7" t="s">
        <v>32</v>
      </c>
      <c r="F91" s="8" t="s">
        <v>35</v>
      </c>
      <c r="G91" s="9">
        <v>45326</v>
      </c>
      <c r="H91" s="9">
        <v>45292</v>
      </c>
      <c r="I91" s="10">
        <v>45900</v>
      </c>
      <c r="J91" s="14"/>
      <c r="K91" s="11" t="s">
        <v>527</v>
      </c>
      <c r="L91" s="8" t="s">
        <v>528</v>
      </c>
      <c r="M91" s="8" t="s">
        <v>35</v>
      </c>
      <c r="N91" s="8" t="s">
        <v>40</v>
      </c>
      <c r="O91" s="12">
        <v>658450</v>
      </c>
      <c r="P91" s="8" t="s">
        <v>41</v>
      </c>
      <c r="Q91" s="12">
        <v>658450</v>
      </c>
      <c r="R91" s="13">
        <v>46.75</v>
      </c>
      <c r="S91" s="13">
        <v>0</v>
      </c>
      <c r="T91" s="12">
        <v>307800</v>
      </c>
      <c r="U91" s="12">
        <v>410771.19</v>
      </c>
      <c r="V91" s="8" t="s">
        <v>35</v>
      </c>
      <c r="W91" s="8" t="s">
        <v>529</v>
      </c>
      <c r="X91" s="8" t="s">
        <v>57</v>
      </c>
      <c r="Y91" s="13">
        <v>0</v>
      </c>
      <c r="Z91" s="8" t="s">
        <v>42</v>
      </c>
      <c r="AA91" s="8" t="s">
        <v>44</v>
      </c>
      <c r="AB91" s="8" t="s">
        <v>35</v>
      </c>
      <c r="AC91" s="8" t="s">
        <v>91</v>
      </c>
      <c r="AD91" s="8" t="s">
        <v>35</v>
      </c>
      <c r="AE91" s="8" t="s">
        <v>122</v>
      </c>
      <c r="AF91" s="12">
        <v>350650</v>
      </c>
      <c r="AG91" s="41">
        <f t="shared" si="12"/>
        <v>45292</v>
      </c>
      <c r="AH91" s="41">
        <f t="shared" ca="1" si="13"/>
        <v>45900</v>
      </c>
      <c r="AI91" s="1">
        <f t="shared" ca="1" si="11"/>
        <v>19</v>
      </c>
      <c r="AJ91" s="1">
        <f t="shared" ca="1" si="14"/>
        <v>19</v>
      </c>
      <c r="AK91" s="1">
        <f t="shared" ca="1" si="15"/>
        <v>0</v>
      </c>
      <c r="AL91" s="1">
        <f t="shared" si="16"/>
        <v>46.75</v>
      </c>
      <c r="AM91" s="38">
        <f t="shared" ca="1" si="17"/>
        <v>1</v>
      </c>
      <c r="AN91" s="1" t="str">
        <f t="shared" ca="1" si="18"/>
        <v>לא תקין</v>
      </c>
      <c r="AO91" s="1" t="str">
        <f>VLOOKUP(AC91,'תז מייל קניין'!$A:$C,3,0)</f>
        <v xml:space="preserve">MayaLe@justice.gov.il </v>
      </c>
      <c r="AP91" s="1" t="str">
        <f t="shared" si="19"/>
        <v xml:space="preserve"> פרוטוקול </v>
      </c>
    </row>
    <row r="92" spans="1:42" x14ac:dyDescent="0.2">
      <c r="A92" s="4"/>
      <c r="B92" s="5"/>
      <c r="C92" s="6" t="s">
        <v>530</v>
      </c>
      <c r="D92" s="7" t="s">
        <v>67</v>
      </c>
      <c r="E92" s="7" t="s">
        <v>32</v>
      </c>
      <c r="F92" s="8" t="s">
        <v>35</v>
      </c>
      <c r="G92" s="9">
        <v>45329</v>
      </c>
      <c r="H92" s="9">
        <v>45292</v>
      </c>
      <c r="I92" s="10">
        <v>45657</v>
      </c>
      <c r="J92" s="14"/>
      <c r="K92" s="11" t="s">
        <v>531</v>
      </c>
      <c r="L92" s="8" t="s">
        <v>532</v>
      </c>
      <c r="M92" s="8" t="s">
        <v>533</v>
      </c>
      <c r="N92" s="8" t="s">
        <v>40</v>
      </c>
      <c r="O92" s="12">
        <v>135603000</v>
      </c>
      <c r="P92" s="8" t="s">
        <v>41</v>
      </c>
      <c r="Q92" s="12">
        <v>135603000</v>
      </c>
      <c r="R92" s="13">
        <v>99.94</v>
      </c>
      <c r="S92" s="13">
        <v>0</v>
      </c>
      <c r="T92" s="12">
        <v>136689617.05000001</v>
      </c>
      <c r="U92" s="12">
        <v>83382.95</v>
      </c>
      <c r="V92" s="8" t="s">
        <v>35</v>
      </c>
      <c r="W92" s="8" t="s">
        <v>534</v>
      </c>
      <c r="X92" s="8" t="s">
        <v>35</v>
      </c>
      <c r="Y92" s="13">
        <v>0</v>
      </c>
      <c r="Z92" s="8" t="s">
        <v>42</v>
      </c>
      <c r="AA92" s="8" t="s">
        <v>127</v>
      </c>
      <c r="AB92" s="8" t="s">
        <v>35</v>
      </c>
      <c r="AC92" s="8" t="s">
        <v>91</v>
      </c>
      <c r="AD92" s="8" t="s">
        <v>35</v>
      </c>
      <c r="AE92" s="8" t="s">
        <v>35</v>
      </c>
      <c r="AF92" s="12">
        <v>83382.95</v>
      </c>
      <c r="AG92" s="41">
        <f t="shared" si="12"/>
        <v>45292</v>
      </c>
      <c r="AH92" s="41">
        <f t="shared" ca="1" si="13"/>
        <v>45657</v>
      </c>
      <c r="AI92" s="1">
        <f t="shared" ca="1" si="11"/>
        <v>11</v>
      </c>
      <c r="AJ92" s="1">
        <f t="shared" ca="1" si="14"/>
        <v>19</v>
      </c>
      <c r="AK92" s="1">
        <f t="shared" ca="1" si="15"/>
        <v>-7</v>
      </c>
      <c r="AL92" s="1">
        <f t="shared" si="16"/>
        <v>99.94</v>
      </c>
      <c r="AM92" s="38">
        <f t="shared" ca="1" si="17"/>
        <v>1.7272727272727273</v>
      </c>
      <c r="AN92" s="1" t="str">
        <f t="shared" ca="1" si="18"/>
        <v>תקין</v>
      </c>
      <c r="AO92" s="1" t="str">
        <f>VLOOKUP(AC92,'תז מייל קניין'!$A:$C,3,0)</f>
        <v xml:space="preserve">MayaLe@justice.gov.il </v>
      </c>
      <c r="AP92" s="1" t="str">
        <f t="shared" si="19"/>
        <v xml:space="preserve"> שכירות יח</v>
      </c>
    </row>
    <row r="93" spans="1:42" x14ac:dyDescent="0.2">
      <c r="A93" s="4"/>
      <c r="B93" s="5"/>
      <c r="C93" s="6" t="s">
        <v>535</v>
      </c>
      <c r="D93" s="7" t="s">
        <v>34</v>
      </c>
      <c r="E93" s="7" t="s">
        <v>32</v>
      </c>
      <c r="F93" s="8" t="s">
        <v>35</v>
      </c>
      <c r="G93" s="9">
        <v>45330</v>
      </c>
      <c r="H93" s="9">
        <v>45292</v>
      </c>
      <c r="I93" s="10">
        <v>45657</v>
      </c>
      <c r="J93" s="14"/>
      <c r="K93" s="11" t="s">
        <v>536</v>
      </c>
      <c r="L93" s="8" t="s">
        <v>537</v>
      </c>
      <c r="M93" s="8" t="s">
        <v>538</v>
      </c>
      <c r="N93" s="8" t="s">
        <v>40</v>
      </c>
      <c r="O93" s="12">
        <v>50413.29</v>
      </c>
      <c r="P93" s="8" t="s">
        <v>41</v>
      </c>
      <c r="Q93" s="12">
        <v>50413.29</v>
      </c>
      <c r="R93" s="13">
        <v>0</v>
      </c>
      <c r="S93" s="13">
        <v>0</v>
      </c>
      <c r="T93" s="13">
        <v>0</v>
      </c>
      <c r="U93" s="12">
        <v>50413.29</v>
      </c>
      <c r="V93" s="8" t="s">
        <v>35</v>
      </c>
      <c r="W93" s="8" t="s">
        <v>539</v>
      </c>
      <c r="X93" s="8" t="s">
        <v>35</v>
      </c>
      <c r="Y93" s="13">
        <v>0</v>
      </c>
      <c r="Z93" s="8" t="s">
        <v>42</v>
      </c>
      <c r="AA93" s="8" t="s">
        <v>43</v>
      </c>
      <c r="AB93" s="8" t="s">
        <v>60</v>
      </c>
      <c r="AC93" s="8" t="s">
        <v>91</v>
      </c>
      <c r="AD93" s="8" t="s">
        <v>35</v>
      </c>
      <c r="AE93" s="8" t="s">
        <v>86</v>
      </c>
      <c r="AF93" s="12">
        <v>50413.29</v>
      </c>
      <c r="AG93" s="41">
        <f t="shared" si="12"/>
        <v>45292</v>
      </c>
      <c r="AH93" s="41">
        <f t="shared" ca="1" si="13"/>
        <v>45657</v>
      </c>
      <c r="AI93" s="1">
        <f t="shared" ref="AI93:AI156" ca="1" si="20">DATEDIF(AG93,AH93, "m")</f>
        <v>11</v>
      </c>
      <c r="AJ93" s="1">
        <f t="shared" ca="1" si="14"/>
        <v>19</v>
      </c>
      <c r="AK93" s="1">
        <f t="shared" ca="1" si="15"/>
        <v>-7</v>
      </c>
      <c r="AL93" s="1">
        <f t="shared" si="16"/>
        <v>0</v>
      </c>
      <c r="AM93" s="38">
        <f t="shared" ca="1" si="17"/>
        <v>1.7272727272727273</v>
      </c>
      <c r="AN93" s="1" t="str">
        <f t="shared" ca="1" si="18"/>
        <v>לא תקין</v>
      </c>
      <c r="AO93" s="1" t="str">
        <f>VLOOKUP(AC93,'תז מייל קניין'!$A:$C,3,0)</f>
        <v xml:space="preserve">MayaLe@justice.gov.il </v>
      </c>
      <c r="AP93" s="1" t="str">
        <f t="shared" si="19"/>
        <v xml:space="preserve"> התקשרות ל</v>
      </c>
    </row>
    <row r="94" spans="1:42" x14ac:dyDescent="0.2">
      <c r="A94" s="4"/>
      <c r="B94" s="5"/>
      <c r="C94" s="6" t="s">
        <v>540</v>
      </c>
      <c r="D94" s="7" t="s">
        <v>61</v>
      </c>
      <c r="E94" s="7" t="s">
        <v>32</v>
      </c>
      <c r="F94" s="8" t="s">
        <v>35</v>
      </c>
      <c r="G94" s="9">
        <v>45333</v>
      </c>
      <c r="H94" s="9">
        <v>45292</v>
      </c>
      <c r="I94" s="10">
        <v>45657</v>
      </c>
      <c r="J94" s="14"/>
      <c r="K94" s="11" t="s">
        <v>460</v>
      </c>
      <c r="L94" s="8" t="s">
        <v>461</v>
      </c>
      <c r="M94" s="8" t="s">
        <v>462</v>
      </c>
      <c r="N94" s="8" t="s">
        <v>40</v>
      </c>
      <c r="O94" s="12">
        <v>28801.38</v>
      </c>
      <c r="P94" s="8" t="s">
        <v>41</v>
      </c>
      <c r="Q94" s="12">
        <v>28801.38</v>
      </c>
      <c r="R94" s="13">
        <v>87.59</v>
      </c>
      <c r="S94" s="12">
        <v>25272</v>
      </c>
      <c r="T94" s="12">
        <v>25201.08</v>
      </c>
      <c r="U94" s="12">
        <v>3529.38</v>
      </c>
      <c r="V94" s="8" t="s">
        <v>35</v>
      </c>
      <c r="W94" s="8" t="s">
        <v>541</v>
      </c>
      <c r="X94" s="8" t="s">
        <v>35</v>
      </c>
      <c r="Y94" s="13">
        <v>0</v>
      </c>
      <c r="Z94" s="8" t="s">
        <v>42</v>
      </c>
      <c r="AA94" s="8" t="s">
        <v>43</v>
      </c>
      <c r="AB94" s="8" t="s">
        <v>60</v>
      </c>
      <c r="AC94" s="8" t="s">
        <v>91</v>
      </c>
      <c r="AD94" s="8" t="s">
        <v>35</v>
      </c>
      <c r="AE94" s="8" t="s">
        <v>128</v>
      </c>
      <c r="AF94" s="12">
        <v>3529.38</v>
      </c>
      <c r="AG94" s="41">
        <f t="shared" si="12"/>
        <v>45292</v>
      </c>
      <c r="AH94" s="41">
        <f t="shared" ca="1" si="13"/>
        <v>45657</v>
      </c>
      <c r="AI94" s="1">
        <f t="shared" ca="1" si="20"/>
        <v>11</v>
      </c>
      <c r="AJ94" s="1">
        <f t="shared" ca="1" si="14"/>
        <v>19</v>
      </c>
      <c r="AK94" s="1">
        <f t="shared" ca="1" si="15"/>
        <v>-7</v>
      </c>
      <c r="AL94" s="1">
        <f t="shared" si="16"/>
        <v>87.59</v>
      </c>
      <c r="AM94" s="38">
        <f t="shared" ca="1" si="17"/>
        <v>1.7272727272727273</v>
      </c>
      <c r="AN94" s="1" t="str">
        <f t="shared" ca="1" si="18"/>
        <v>תקין</v>
      </c>
      <c r="AO94" s="1" t="str">
        <f>VLOOKUP(AC94,'תז מייל קניין'!$A:$C,3,0)</f>
        <v xml:space="preserve">MayaLe@justice.gov.il </v>
      </c>
      <c r="AP94" s="1" t="str">
        <f t="shared" si="19"/>
        <v xml:space="preserve"> מתן שירות</v>
      </c>
    </row>
    <row r="95" spans="1:42" x14ac:dyDescent="0.2">
      <c r="A95" s="4"/>
      <c r="B95" s="5"/>
      <c r="C95" s="6" t="s">
        <v>542</v>
      </c>
      <c r="D95" s="7" t="s">
        <v>61</v>
      </c>
      <c r="E95" s="7" t="s">
        <v>32</v>
      </c>
      <c r="F95" s="8" t="s">
        <v>35</v>
      </c>
      <c r="G95" s="9">
        <v>45334</v>
      </c>
      <c r="H95" s="9">
        <v>45292</v>
      </c>
      <c r="I95" s="10">
        <v>45657</v>
      </c>
      <c r="J95" s="14"/>
      <c r="K95" s="11" t="s">
        <v>293</v>
      </c>
      <c r="L95" s="8" t="s">
        <v>294</v>
      </c>
      <c r="M95" s="8" t="s">
        <v>295</v>
      </c>
      <c r="N95" s="8" t="s">
        <v>40</v>
      </c>
      <c r="O95" s="12">
        <v>22160.400000000001</v>
      </c>
      <c r="P95" s="8" t="s">
        <v>41</v>
      </c>
      <c r="Q95" s="12">
        <v>22160.400000000001</v>
      </c>
      <c r="R95" s="13">
        <v>14.56</v>
      </c>
      <c r="S95" s="12">
        <v>6595.25</v>
      </c>
      <c r="T95" s="12">
        <v>3198.05</v>
      </c>
      <c r="U95" s="12">
        <v>18934.75</v>
      </c>
      <c r="V95" s="8" t="s">
        <v>35</v>
      </c>
      <c r="W95" s="8" t="s">
        <v>543</v>
      </c>
      <c r="X95" s="8" t="s">
        <v>35</v>
      </c>
      <c r="Y95" s="13">
        <v>0</v>
      </c>
      <c r="Z95" s="8" t="s">
        <v>42</v>
      </c>
      <c r="AA95" s="8" t="s">
        <v>43</v>
      </c>
      <c r="AB95" s="8" t="s">
        <v>60</v>
      </c>
      <c r="AC95" s="8" t="s">
        <v>91</v>
      </c>
      <c r="AD95" s="8" t="s">
        <v>35</v>
      </c>
      <c r="AE95" s="8" t="s">
        <v>35</v>
      </c>
      <c r="AF95" s="12">
        <v>18934.75</v>
      </c>
      <c r="AG95" s="41">
        <f t="shared" si="12"/>
        <v>45292</v>
      </c>
      <c r="AH95" s="41">
        <f t="shared" ca="1" si="13"/>
        <v>45657</v>
      </c>
      <c r="AI95" s="1">
        <f t="shared" ca="1" si="20"/>
        <v>11</v>
      </c>
      <c r="AJ95" s="1">
        <f t="shared" ca="1" si="14"/>
        <v>19</v>
      </c>
      <c r="AK95" s="1">
        <f t="shared" ca="1" si="15"/>
        <v>-7</v>
      </c>
      <c r="AL95" s="1">
        <f t="shared" si="16"/>
        <v>14.56</v>
      </c>
      <c r="AM95" s="38">
        <f t="shared" ca="1" si="17"/>
        <v>1.7272727272727273</v>
      </c>
      <c r="AN95" s="1" t="str">
        <f t="shared" ca="1" si="18"/>
        <v>לא תקין</v>
      </c>
      <c r="AO95" s="1" t="str">
        <f>VLOOKUP(AC95,'תז מייל קניין'!$A:$C,3,0)</f>
        <v xml:space="preserve">MayaLe@justice.gov.il </v>
      </c>
      <c r="AP95" s="1" t="str">
        <f t="shared" si="19"/>
        <v xml:space="preserve"> התקשרות ל</v>
      </c>
    </row>
    <row r="96" spans="1:42" x14ac:dyDescent="0.2">
      <c r="A96" s="4"/>
      <c r="B96" s="5"/>
      <c r="C96" s="6" t="s">
        <v>544</v>
      </c>
      <c r="D96" s="7" t="s">
        <v>34</v>
      </c>
      <c r="E96" s="7" t="s">
        <v>32</v>
      </c>
      <c r="F96" s="8" t="s">
        <v>35</v>
      </c>
      <c r="G96" s="9">
        <v>45336</v>
      </c>
      <c r="H96" s="9">
        <v>45333</v>
      </c>
      <c r="I96" s="10">
        <v>46064</v>
      </c>
      <c r="J96" s="14"/>
      <c r="K96" s="11" t="s">
        <v>545</v>
      </c>
      <c r="L96" s="8" t="s">
        <v>546</v>
      </c>
      <c r="M96" s="8" t="s">
        <v>547</v>
      </c>
      <c r="N96" s="8" t="s">
        <v>40</v>
      </c>
      <c r="O96" s="12">
        <v>47765.22</v>
      </c>
      <c r="P96" s="8" t="s">
        <v>41</v>
      </c>
      <c r="Q96" s="12">
        <v>47765.22</v>
      </c>
      <c r="R96" s="13">
        <v>35.020000000000003</v>
      </c>
      <c r="S96" s="12">
        <v>16637.75</v>
      </c>
      <c r="T96" s="12">
        <v>16584.75</v>
      </c>
      <c r="U96" s="12">
        <v>31038.720000000001</v>
      </c>
      <c r="V96" s="8" t="s">
        <v>35</v>
      </c>
      <c r="W96" s="8" t="s">
        <v>548</v>
      </c>
      <c r="X96" s="8" t="s">
        <v>35</v>
      </c>
      <c r="Y96" s="13">
        <v>0</v>
      </c>
      <c r="Z96" s="8" t="s">
        <v>42</v>
      </c>
      <c r="AA96" s="8" t="s">
        <v>43</v>
      </c>
      <c r="AB96" s="8" t="s">
        <v>60</v>
      </c>
      <c r="AC96" s="8" t="s">
        <v>91</v>
      </c>
      <c r="AD96" s="8" t="s">
        <v>35</v>
      </c>
      <c r="AE96" s="8" t="s">
        <v>46</v>
      </c>
      <c r="AF96" s="12">
        <v>31038.720000000001</v>
      </c>
      <c r="AG96" s="41">
        <f t="shared" si="12"/>
        <v>45333</v>
      </c>
      <c r="AH96" s="41">
        <f t="shared" ca="1" si="13"/>
        <v>46064</v>
      </c>
      <c r="AI96" s="1">
        <f t="shared" ca="1" si="20"/>
        <v>24</v>
      </c>
      <c r="AJ96" s="1">
        <f t="shared" ca="1" si="14"/>
        <v>17</v>
      </c>
      <c r="AK96" s="1">
        <f t="shared" ca="1" si="15"/>
        <v>6</v>
      </c>
      <c r="AL96" s="1">
        <f t="shared" si="16"/>
        <v>35.020000000000003</v>
      </c>
      <c r="AM96" s="38">
        <f t="shared" ca="1" si="17"/>
        <v>0.70833333333333337</v>
      </c>
      <c r="AN96" s="1" t="str">
        <f t="shared" ca="1" si="18"/>
        <v>תקין</v>
      </c>
      <c r="AO96" s="1" t="str">
        <f>VLOOKUP(AC96,'תז מייל קניין'!$A:$C,3,0)</f>
        <v xml:space="preserve">MayaLe@justice.gov.il </v>
      </c>
      <c r="AP96" s="1" t="str">
        <f t="shared" si="19"/>
        <v xml:space="preserve"> עבודות בי</v>
      </c>
    </row>
    <row r="97" spans="1:42" x14ac:dyDescent="0.2">
      <c r="A97" s="4"/>
      <c r="B97" s="5"/>
      <c r="C97" s="6" t="s">
        <v>549</v>
      </c>
      <c r="D97" s="7" t="s">
        <v>61</v>
      </c>
      <c r="E97" s="7" t="s">
        <v>32</v>
      </c>
      <c r="F97" s="8" t="s">
        <v>35</v>
      </c>
      <c r="G97" s="9">
        <v>45340</v>
      </c>
      <c r="H97" s="9">
        <v>45292</v>
      </c>
      <c r="I97" s="10">
        <v>45657</v>
      </c>
      <c r="J97" s="14"/>
      <c r="K97" s="11" t="s">
        <v>550</v>
      </c>
      <c r="L97" s="8" t="s">
        <v>551</v>
      </c>
      <c r="M97" s="8" t="s">
        <v>552</v>
      </c>
      <c r="N97" s="8" t="s">
        <v>40</v>
      </c>
      <c r="O97" s="12">
        <v>50391.9</v>
      </c>
      <c r="P97" s="8" t="s">
        <v>41</v>
      </c>
      <c r="Q97" s="12">
        <v>50391.9</v>
      </c>
      <c r="R97" s="13">
        <v>83.71</v>
      </c>
      <c r="S97" s="12">
        <v>41827.5</v>
      </c>
      <c r="T97" s="12">
        <v>41827.5</v>
      </c>
      <c r="U97" s="12">
        <v>8206.9</v>
      </c>
      <c r="V97" s="8" t="s">
        <v>35</v>
      </c>
      <c r="W97" s="8" t="s">
        <v>553</v>
      </c>
      <c r="X97" s="8" t="s">
        <v>35</v>
      </c>
      <c r="Y97" s="13">
        <v>0</v>
      </c>
      <c r="Z97" s="8" t="s">
        <v>42</v>
      </c>
      <c r="AA97" s="8" t="s">
        <v>43</v>
      </c>
      <c r="AB97" s="8" t="s">
        <v>44</v>
      </c>
      <c r="AC97" s="8" t="s">
        <v>91</v>
      </c>
      <c r="AD97" s="8" t="s">
        <v>35</v>
      </c>
      <c r="AE97" s="8" t="s">
        <v>35</v>
      </c>
      <c r="AF97" s="12">
        <v>8206.9</v>
      </c>
      <c r="AG97" s="41">
        <f t="shared" si="12"/>
        <v>45292</v>
      </c>
      <c r="AH97" s="41">
        <f t="shared" ca="1" si="13"/>
        <v>45657</v>
      </c>
      <c r="AI97" s="1">
        <f t="shared" ca="1" si="20"/>
        <v>11</v>
      </c>
      <c r="AJ97" s="1">
        <f t="shared" ca="1" si="14"/>
        <v>19</v>
      </c>
      <c r="AK97" s="1">
        <f t="shared" ca="1" si="15"/>
        <v>-7</v>
      </c>
      <c r="AL97" s="1">
        <f t="shared" si="16"/>
        <v>83.71</v>
      </c>
      <c r="AM97" s="38">
        <f t="shared" ca="1" si="17"/>
        <v>1.7272727272727273</v>
      </c>
      <c r="AN97" s="1" t="str">
        <f t="shared" ca="1" si="18"/>
        <v>תקין</v>
      </c>
      <c r="AO97" s="1" t="str">
        <f>VLOOKUP(AC97,'תז מייל קניין'!$A:$C,3,0)</f>
        <v xml:space="preserve">MayaLe@justice.gov.il </v>
      </c>
      <c r="AP97" s="1" t="str">
        <f t="shared" si="19"/>
        <v xml:space="preserve"> שרותי חני</v>
      </c>
    </row>
    <row r="98" spans="1:42" x14ac:dyDescent="0.2">
      <c r="A98" s="4"/>
      <c r="B98" s="5"/>
      <c r="C98" s="6" t="s">
        <v>554</v>
      </c>
      <c r="D98" s="7" t="s">
        <v>34</v>
      </c>
      <c r="E98" s="7" t="s">
        <v>32</v>
      </c>
      <c r="F98" s="8" t="s">
        <v>35</v>
      </c>
      <c r="G98" s="9">
        <v>45342</v>
      </c>
      <c r="H98" s="9">
        <v>45292</v>
      </c>
      <c r="I98" s="10">
        <v>45657</v>
      </c>
      <c r="J98" s="14"/>
      <c r="K98" s="11" t="s">
        <v>555</v>
      </c>
      <c r="L98" s="8" t="s">
        <v>556</v>
      </c>
      <c r="M98" s="8" t="s">
        <v>557</v>
      </c>
      <c r="N98" s="8" t="s">
        <v>40</v>
      </c>
      <c r="O98" s="12">
        <v>4292.08</v>
      </c>
      <c r="P98" s="8" t="s">
        <v>41</v>
      </c>
      <c r="Q98" s="12">
        <v>4292.08</v>
      </c>
      <c r="R98" s="13">
        <v>0</v>
      </c>
      <c r="S98" s="13">
        <v>0</v>
      </c>
      <c r="T98" s="13">
        <v>0</v>
      </c>
      <c r="U98" s="12">
        <v>4292.08</v>
      </c>
      <c r="V98" s="8" t="s">
        <v>35</v>
      </c>
      <c r="W98" s="8" t="s">
        <v>558</v>
      </c>
      <c r="X98" s="8" t="s">
        <v>35</v>
      </c>
      <c r="Y98" s="13">
        <v>0</v>
      </c>
      <c r="Z98" s="8" t="s">
        <v>42</v>
      </c>
      <c r="AA98" s="8" t="s">
        <v>43</v>
      </c>
      <c r="AB98" s="8" t="s">
        <v>60</v>
      </c>
      <c r="AC98" s="8" t="s">
        <v>91</v>
      </c>
      <c r="AD98" s="8" t="s">
        <v>35</v>
      </c>
      <c r="AE98" s="8" t="s">
        <v>86</v>
      </c>
      <c r="AF98" s="12">
        <v>4292.08</v>
      </c>
      <c r="AG98" s="41">
        <f t="shared" si="12"/>
        <v>45292</v>
      </c>
      <c r="AH98" s="41">
        <f t="shared" ca="1" si="13"/>
        <v>45657</v>
      </c>
      <c r="AI98" s="1">
        <f t="shared" ca="1" si="20"/>
        <v>11</v>
      </c>
      <c r="AJ98" s="1">
        <f t="shared" ca="1" si="14"/>
        <v>19</v>
      </c>
      <c r="AK98" s="1">
        <f t="shared" ca="1" si="15"/>
        <v>-7</v>
      </c>
      <c r="AL98" s="1">
        <f t="shared" si="16"/>
        <v>0</v>
      </c>
      <c r="AM98" s="38">
        <f t="shared" ca="1" si="17"/>
        <v>1.7272727272727273</v>
      </c>
      <c r="AN98" s="1" t="str">
        <f t="shared" ca="1" si="18"/>
        <v>לא תקין</v>
      </c>
      <c r="AO98" s="1" t="str">
        <f>VLOOKUP(AC98,'תז מייל קניין'!$A:$C,3,0)</f>
        <v xml:space="preserve">MayaLe@justice.gov.il </v>
      </c>
      <c r="AP98" s="1" t="str">
        <f t="shared" si="19"/>
        <v xml:space="preserve"> חניה עבור</v>
      </c>
    </row>
    <row r="99" spans="1:42" x14ac:dyDescent="0.2">
      <c r="A99" s="4"/>
      <c r="B99" s="5"/>
      <c r="C99" s="6" t="s">
        <v>559</v>
      </c>
      <c r="D99" s="7" t="s">
        <v>50</v>
      </c>
      <c r="E99" s="7" t="s">
        <v>32</v>
      </c>
      <c r="F99" s="8" t="s">
        <v>35</v>
      </c>
      <c r="G99" s="9">
        <v>45342</v>
      </c>
      <c r="H99" s="9">
        <v>45292</v>
      </c>
      <c r="I99" s="10">
        <v>45657</v>
      </c>
      <c r="J99" s="14"/>
      <c r="K99" s="11" t="s">
        <v>560</v>
      </c>
      <c r="L99" s="8" t="s">
        <v>561</v>
      </c>
      <c r="M99" s="8" t="s">
        <v>562</v>
      </c>
      <c r="N99" s="8" t="s">
        <v>40</v>
      </c>
      <c r="O99" s="12">
        <v>35299.699999999997</v>
      </c>
      <c r="P99" s="8" t="s">
        <v>41</v>
      </c>
      <c r="Q99" s="12">
        <v>35299.699999999997</v>
      </c>
      <c r="R99" s="13">
        <v>57.36</v>
      </c>
      <c r="S99" s="12">
        <v>20248.2</v>
      </c>
      <c r="T99" s="12">
        <v>20248.2</v>
      </c>
      <c r="U99" s="12">
        <v>15051.5</v>
      </c>
      <c r="V99" s="8" t="s">
        <v>35</v>
      </c>
      <c r="W99" s="8" t="s">
        <v>563</v>
      </c>
      <c r="X99" s="8" t="s">
        <v>35</v>
      </c>
      <c r="Y99" s="13">
        <v>0</v>
      </c>
      <c r="Z99" s="8" t="s">
        <v>42</v>
      </c>
      <c r="AA99" s="8" t="s">
        <v>43</v>
      </c>
      <c r="AB99" s="8" t="s">
        <v>60</v>
      </c>
      <c r="AC99" s="8" t="s">
        <v>91</v>
      </c>
      <c r="AD99" s="8" t="s">
        <v>564</v>
      </c>
      <c r="AE99" s="8" t="s">
        <v>128</v>
      </c>
      <c r="AF99" s="12">
        <v>15051.5</v>
      </c>
      <c r="AG99" s="41">
        <f t="shared" si="12"/>
        <v>45292</v>
      </c>
      <c r="AH99" s="41">
        <f t="shared" ca="1" si="13"/>
        <v>45657</v>
      </c>
      <c r="AI99" s="1">
        <f t="shared" ca="1" si="20"/>
        <v>11</v>
      </c>
      <c r="AJ99" s="1">
        <f t="shared" ca="1" si="14"/>
        <v>19</v>
      </c>
      <c r="AK99" s="1">
        <f t="shared" ca="1" si="15"/>
        <v>-7</v>
      </c>
      <c r="AL99" s="1">
        <f t="shared" si="16"/>
        <v>57.36</v>
      </c>
      <c r="AM99" s="38">
        <f t="shared" ca="1" si="17"/>
        <v>1.7272727272727273</v>
      </c>
      <c r="AN99" s="1" t="str">
        <f t="shared" ca="1" si="18"/>
        <v>תקין</v>
      </c>
      <c r="AO99" s="1" t="str">
        <f>VLOOKUP(AC99,'תז מייל קניין'!$A:$C,3,0)</f>
        <v xml:space="preserve">MayaLe@justice.gov.il </v>
      </c>
      <c r="AP99" s="1" t="str">
        <f t="shared" si="19"/>
        <v xml:space="preserve"> התקשרות ל</v>
      </c>
    </row>
    <row r="100" spans="1:42" x14ac:dyDescent="0.2">
      <c r="A100" s="4"/>
      <c r="B100" s="5"/>
      <c r="C100" s="6" t="s">
        <v>565</v>
      </c>
      <c r="D100" s="7" t="s">
        <v>50</v>
      </c>
      <c r="E100" s="7" t="s">
        <v>32</v>
      </c>
      <c r="F100" s="8" t="s">
        <v>35</v>
      </c>
      <c r="G100" s="9">
        <v>45342</v>
      </c>
      <c r="H100" s="9">
        <v>45292</v>
      </c>
      <c r="I100" s="10">
        <v>45657</v>
      </c>
      <c r="J100" s="14"/>
      <c r="K100" s="11" t="s">
        <v>566</v>
      </c>
      <c r="L100" s="8" t="s">
        <v>567</v>
      </c>
      <c r="M100" s="8" t="s">
        <v>568</v>
      </c>
      <c r="N100" s="8" t="s">
        <v>40</v>
      </c>
      <c r="O100" s="12">
        <v>32198.400000000001</v>
      </c>
      <c r="P100" s="8" t="s">
        <v>41</v>
      </c>
      <c r="Q100" s="12">
        <v>32198.400000000001</v>
      </c>
      <c r="R100" s="13">
        <v>97.12</v>
      </c>
      <c r="S100" s="12">
        <v>31272.12</v>
      </c>
      <c r="T100" s="12">
        <v>31272.12</v>
      </c>
      <c r="U100" s="13">
        <v>926.28</v>
      </c>
      <c r="V100" s="8" t="s">
        <v>35</v>
      </c>
      <c r="W100" s="8" t="s">
        <v>569</v>
      </c>
      <c r="X100" s="8" t="s">
        <v>35</v>
      </c>
      <c r="Y100" s="13">
        <v>0</v>
      </c>
      <c r="Z100" s="8" t="s">
        <v>42</v>
      </c>
      <c r="AA100" s="8" t="s">
        <v>43</v>
      </c>
      <c r="AB100" s="8" t="s">
        <v>60</v>
      </c>
      <c r="AC100" s="8" t="s">
        <v>91</v>
      </c>
      <c r="AD100" s="8" t="s">
        <v>570</v>
      </c>
      <c r="AE100" s="8" t="s">
        <v>35</v>
      </c>
      <c r="AF100" s="13">
        <v>926.28</v>
      </c>
      <c r="AG100" s="41">
        <f t="shared" si="12"/>
        <v>45292</v>
      </c>
      <c r="AH100" s="41">
        <f t="shared" ca="1" si="13"/>
        <v>45657</v>
      </c>
      <c r="AI100" s="1">
        <f t="shared" ca="1" si="20"/>
        <v>11</v>
      </c>
      <c r="AJ100" s="1">
        <f t="shared" ca="1" si="14"/>
        <v>19</v>
      </c>
      <c r="AK100" s="1">
        <f t="shared" ca="1" si="15"/>
        <v>-7</v>
      </c>
      <c r="AL100" s="1">
        <f t="shared" si="16"/>
        <v>97.12</v>
      </c>
      <c r="AM100" s="38">
        <f t="shared" ca="1" si="17"/>
        <v>1.7272727272727273</v>
      </c>
      <c r="AN100" s="1" t="str">
        <f t="shared" ca="1" si="18"/>
        <v>תקין</v>
      </c>
      <c r="AO100" s="1" t="str">
        <f>VLOOKUP(AC100,'תז מייל קניין'!$A:$C,3,0)</f>
        <v xml:space="preserve">MayaLe@justice.gov.il </v>
      </c>
      <c r="AP100" s="1" t="str">
        <f t="shared" si="19"/>
        <v xml:space="preserve"> שוברי חני</v>
      </c>
    </row>
    <row r="101" spans="1:42" x14ac:dyDescent="0.2">
      <c r="A101" s="4"/>
      <c r="B101" s="5"/>
      <c r="C101" s="6" t="s">
        <v>571</v>
      </c>
      <c r="D101" s="7" t="s">
        <v>34</v>
      </c>
      <c r="E101" s="7" t="s">
        <v>32</v>
      </c>
      <c r="F101" s="8" t="s">
        <v>35</v>
      </c>
      <c r="G101" s="9">
        <v>45342</v>
      </c>
      <c r="H101" s="9"/>
      <c r="I101" s="10"/>
      <c r="J101" s="14"/>
      <c r="K101" s="11" t="s">
        <v>572</v>
      </c>
      <c r="L101" s="8" t="s">
        <v>573</v>
      </c>
      <c r="M101" s="8" t="s">
        <v>574</v>
      </c>
      <c r="N101" s="8" t="s">
        <v>40</v>
      </c>
      <c r="O101" s="12">
        <v>21521.22</v>
      </c>
      <c r="P101" s="8" t="s">
        <v>41</v>
      </c>
      <c r="Q101" s="12">
        <v>21521.22</v>
      </c>
      <c r="R101" s="13">
        <v>93.45</v>
      </c>
      <c r="S101" s="12">
        <v>21028.83</v>
      </c>
      <c r="T101" s="12">
        <v>20107.830000000002</v>
      </c>
      <c r="U101" s="13">
        <v>492.39</v>
      </c>
      <c r="V101" s="8" t="s">
        <v>35</v>
      </c>
      <c r="W101" s="8" t="s">
        <v>575</v>
      </c>
      <c r="X101" s="8" t="s">
        <v>35</v>
      </c>
      <c r="Y101" s="13">
        <v>0</v>
      </c>
      <c r="Z101" s="8" t="s">
        <v>42</v>
      </c>
      <c r="AA101" s="8" t="s">
        <v>127</v>
      </c>
      <c r="AB101" s="8" t="s">
        <v>35</v>
      </c>
      <c r="AC101" s="8" t="s">
        <v>91</v>
      </c>
      <c r="AD101" s="8" t="s">
        <v>35</v>
      </c>
      <c r="AE101" s="8" t="s">
        <v>86</v>
      </c>
      <c r="AF101" s="13">
        <v>492.39</v>
      </c>
      <c r="AG101" s="41">
        <f t="shared" si="12"/>
        <v>45342</v>
      </c>
      <c r="AH101" s="41">
        <f t="shared" ca="1" si="13"/>
        <v>46022</v>
      </c>
      <c r="AI101" s="1">
        <f t="shared" ca="1" si="20"/>
        <v>22</v>
      </c>
      <c r="AJ101" s="1">
        <f t="shared" ca="1" si="14"/>
        <v>17</v>
      </c>
      <c r="AK101" s="1">
        <f t="shared" ca="1" si="15"/>
        <v>4</v>
      </c>
      <c r="AL101" s="1">
        <f t="shared" si="16"/>
        <v>93.45</v>
      </c>
      <c r="AM101" s="38">
        <f t="shared" ca="1" si="17"/>
        <v>0.77272727272727271</v>
      </c>
      <c r="AN101" s="1" t="str">
        <f t="shared" ca="1" si="18"/>
        <v>תקין</v>
      </c>
      <c r="AO101" s="1" t="str">
        <f>VLOOKUP(AC101,'תז מייל קניין'!$A:$C,3,0)</f>
        <v xml:space="preserve">MayaLe@justice.gov.il </v>
      </c>
      <c r="AP101" s="1" t="str">
        <f t="shared" si="19"/>
        <v xml:space="preserve"> תשלום  חש</v>
      </c>
    </row>
    <row r="102" spans="1:42" x14ac:dyDescent="0.2">
      <c r="A102" s="4"/>
      <c r="B102" s="5"/>
      <c r="C102" s="6" t="s">
        <v>576</v>
      </c>
      <c r="D102" s="7" t="s">
        <v>61</v>
      </c>
      <c r="E102" s="7" t="s">
        <v>32</v>
      </c>
      <c r="F102" s="8" t="s">
        <v>35</v>
      </c>
      <c r="G102" s="9">
        <v>45348</v>
      </c>
      <c r="H102" s="9">
        <v>45292</v>
      </c>
      <c r="I102" s="10">
        <v>45657</v>
      </c>
      <c r="J102" s="14"/>
      <c r="K102" s="11" t="s">
        <v>577</v>
      </c>
      <c r="L102" s="8" t="s">
        <v>578</v>
      </c>
      <c r="M102" s="8" t="s">
        <v>579</v>
      </c>
      <c r="N102" s="8" t="s">
        <v>40</v>
      </c>
      <c r="O102" s="12">
        <v>5014.4399999999996</v>
      </c>
      <c r="P102" s="8" t="s">
        <v>41</v>
      </c>
      <c r="Q102" s="12">
        <v>5014.4399999999996</v>
      </c>
      <c r="R102" s="13">
        <v>84.8</v>
      </c>
      <c r="S102" s="12">
        <v>4240.49</v>
      </c>
      <c r="T102" s="12">
        <v>4240.49</v>
      </c>
      <c r="U102" s="13">
        <v>766.76</v>
      </c>
      <c r="V102" s="8" t="s">
        <v>35</v>
      </c>
      <c r="W102" s="8" t="s">
        <v>580</v>
      </c>
      <c r="X102" s="8" t="s">
        <v>35</v>
      </c>
      <c r="Y102" s="13">
        <v>0</v>
      </c>
      <c r="Z102" s="8" t="s">
        <v>42</v>
      </c>
      <c r="AA102" s="8" t="s">
        <v>43</v>
      </c>
      <c r="AB102" s="8" t="s">
        <v>60</v>
      </c>
      <c r="AC102" s="8" t="s">
        <v>91</v>
      </c>
      <c r="AD102" s="8" t="s">
        <v>35</v>
      </c>
      <c r="AE102" s="8" t="s">
        <v>35</v>
      </c>
      <c r="AF102" s="13">
        <v>766.76</v>
      </c>
      <c r="AG102" s="41">
        <f t="shared" si="12"/>
        <v>45292</v>
      </c>
      <c r="AH102" s="41">
        <f t="shared" ca="1" si="13"/>
        <v>45657</v>
      </c>
      <c r="AI102" s="1">
        <f t="shared" ca="1" si="20"/>
        <v>11</v>
      </c>
      <c r="AJ102" s="1">
        <f t="shared" ca="1" si="14"/>
        <v>19</v>
      </c>
      <c r="AK102" s="1">
        <f t="shared" ca="1" si="15"/>
        <v>-7</v>
      </c>
      <c r="AL102" s="1">
        <f t="shared" si="16"/>
        <v>84.8</v>
      </c>
      <c r="AM102" s="38">
        <f t="shared" ca="1" si="17"/>
        <v>1.7272727272727273</v>
      </c>
      <c r="AN102" s="1" t="str">
        <f t="shared" ca="1" si="18"/>
        <v>תקין</v>
      </c>
      <c r="AO102" s="1" t="str">
        <f>VLOOKUP(AC102,'תז מייל קניין'!$A:$C,3,0)</f>
        <v xml:space="preserve">MayaLe@justice.gov.il </v>
      </c>
      <c r="AP102" s="1" t="str">
        <f t="shared" si="19"/>
        <v xml:space="preserve">  התקשרות </v>
      </c>
    </row>
    <row r="103" spans="1:42" x14ac:dyDescent="0.2">
      <c r="A103" s="4"/>
      <c r="B103" s="5"/>
      <c r="C103" s="6" t="s">
        <v>581</v>
      </c>
      <c r="D103" s="7" t="s">
        <v>50</v>
      </c>
      <c r="E103" s="7" t="s">
        <v>32</v>
      </c>
      <c r="F103" s="8" t="s">
        <v>35</v>
      </c>
      <c r="G103" s="9">
        <v>45348</v>
      </c>
      <c r="H103" s="9">
        <v>45292</v>
      </c>
      <c r="I103" s="10">
        <v>45657</v>
      </c>
      <c r="J103" s="14"/>
      <c r="K103" s="11" t="s">
        <v>582</v>
      </c>
      <c r="L103" s="8" t="s">
        <v>583</v>
      </c>
      <c r="M103" s="8" t="s">
        <v>584</v>
      </c>
      <c r="N103" s="8" t="s">
        <v>40</v>
      </c>
      <c r="O103" s="12">
        <v>50427.33</v>
      </c>
      <c r="P103" s="8" t="s">
        <v>41</v>
      </c>
      <c r="Q103" s="12">
        <v>50427.33</v>
      </c>
      <c r="R103" s="13">
        <v>20.78</v>
      </c>
      <c r="S103" s="12">
        <v>10640.43</v>
      </c>
      <c r="T103" s="12">
        <v>10480.040000000001</v>
      </c>
      <c r="U103" s="12">
        <v>39947.29</v>
      </c>
      <c r="V103" s="8" t="s">
        <v>35</v>
      </c>
      <c r="W103" s="8" t="s">
        <v>585</v>
      </c>
      <c r="X103" s="8" t="s">
        <v>35</v>
      </c>
      <c r="Y103" s="13">
        <v>0</v>
      </c>
      <c r="Z103" s="8" t="s">
        <v>42</v>
      </c>
      <c r="AA103" s="8" t="s">
        <v>43</v>
      </c>
      <c r="AB103" s="8" t="s">
        <v>60</v>
      </c>
      <c r="AC103" s="8" t="s">
        <v>91</v>
      </c>
      <c r="AD103" s="8" t="s">
        <v>586</v>
      </c>
      <c r="AE103" s="8" t="s">
        <v>128</v>
      </c>
      <c r="AF103" s="12">
        <v>39947.29</v>
      </c>
      <c r="AG103" s="41">
        <f t="shared" si="12"/>
        <v>45292</v>
      </c>
      <c r="AH103" s="41">
        <f t="shared" ca="1" si="13"/>
        <v>45657</v>
      </c>
      <c r="AI103" s="1">
        <f t="shared" ca="1" si="20"/>
        <v>11</v>
      </c>
      <c r="AJ103" s="1">
        <f t="shared" ca="1" si="14"/>
        <v>19</v>
      </c>
      <c r="AK103" s="1">
        <f t="shared" ca="1" si="15"/>
        <v>-7</v>
      </c>
      <c r="AL103" s="1">
        <f t="shared" si="16"/>
        <v>20.78</v>
      </c>
      <c r="AM103" s="38">
        <f t="shared" ca="1" si="17"/>
        <v>1.7272727272727273</v>
      </c>
      <c r="AN103" s="1" t="str">
        <f t="shared" ca="1" si="18"/>
        <v>לא תקין</v>
      </c>
      <c r="AO103" s="1" t="str">
        <f>VLOOKUP(AC103,'תז מייל קניין'!$A:$C,3,0)</f>
        <v xml:space="preserve">MayaLe@justice.gov.il </v>
      </c>
      <c r="AP103" s="1" t="str">
        <f t="shared" si="19"/>
        <v xml:space="preserve"> התקשרות ל</v>
      </c>
    </row>
    <row r="104" spans="1:42" x14ac:dyDescent="0.2">
      <c r="A104" s="4"/>
      <c r="B104" s="5"/>
      <c r="C104" s="6" t="s">
        <v>587</v>
      </c>
      <c r="D104" s="7" t="s">
        <v>50</v>
      </c>
      <c r="E104" s="7" t="s">
        <v>32</v>
      </c>
      <c r="F104" s="8" t="s">
        <v>35</v>
      </c>
      <c r="G104" s="9">
        <v>45351</v>
      </c>
      <c r="H104" s="9">
        <v>45323</v>
      </c>
      <c r="I104" s="10">
        <v>46053</v>
      </c>
      <c r="J104" s="14"/>
      <c r="K104" s="11" t="s">
        <v>287</v>
      </c>
      <c r="L104" s="8" t="s">
        <v>288</v>
      </c>
      <c r="M104" s="8" t="s">
        <v>289</v>
      </c>
      <c r="N104" s="8" t="s">
        <v>40</v>
      </c>
      <c r="O104" s="12">
        <v>67915608</v>
      </c>
      <c r="P104" s="8" t="s">
        <v>41</v>
      </c>
      <c r="Q104" s="12">
        <v>67915608</v>
      </c>
      <c r="R104" s="13">
        <v>44.26</v>
      </c>
      <c r="S104" s="12">
        <v>30917605.57</v>
      </c>
      <c r="T104" s="12">
        <v>30057852.829999998</v>
      </c>
      <c r="U104" s="12">
        <v>37857755.219999999</v>
      </c>
      <c r="V104" s="8" t="s">
        <v>35</v>
      </c>
      <c r="W104" s="8" t="s">
        <v>588</v>
      </c>
      <c r="X104" s="8" t="s">
        <v>35</v>
      </c>
      <c r="Y104" s="13">
        <v>0</v>
      </c>
      <c r="Z104" s="8" t="s">
        <v>42</v>
      </c>
      <c r="AA104" s="8" t="s">
        <v>44</v>
      </c>
      <c r="AB104" s="8" t="s">
        <v>35</v>
      </c>
      <c r="AC104" s="8" t="s">
        <v>91</v>
      </c>
      <c r="AD104" s="8" t="s">
        <v>589</v>
      </c>
      <c r="AE104" s="8" t="s">
        <v>171</v>
      </c>
      <c r="AF104" s="12">
        <v>37857755.219999999</v>
      </c>
      <c r="AG104" s="41">
        <f t="shared" si="12"/>
        <v>45323</v>
      </c>
      <c r="AH104" s="41">
        <f t="shared" ca="1" si="13"/>
        <v>46053</v>
      </c>
      <c r="AI104" s="1">
        <f t="shared" ca="1" si="20"/>
        <v>23</v>
      </c>
      <c r="AJ104" s="1">
        <f t="shared" ca="1" si="14"/>
        <v>18</v>
      </c>
      <c r="AK104" s="1">
        <f t="shared" ca="1" si="15"/>
        <v>5</v>
      </c>
      <c r="AL104" s="1">
        <f t="shared" si="16"/>
        <v>44.26</v>
      </c>
      <c r="AM104" s="38">
        <f t="shared" ca="1" si="17"/>
        <v>0.78260869565217395</v>
      </c>
      <c r="AN104" s="1" t="str">
        <f t="shared" ca="1" si="18"/>
        <v>לא תקין</v>
      </c>
      <c r="AO104" s="1" t="str">
        <f>VLOOKUP(AC104,'תז מייל קניין'!$A:$C,3,0)</f>
        <v xml:space="preserve">MayaLe@justice.gov.il </v>
      </c>
      <c r="AP104" s="1" t="str">
        <f t="shared" si="19"/>
        <v xml:space="preserve"> אספקת שיר</v>
      </c>
    </row>
    <row r="105" spans="1:42" x14ac:dyDescent="0.2">
      <c r="A105" s="4"/>
      <c r="B105" s="5"/>
      <c r="C105" s="6" t="s">
        <v>590</v>
      </c>
      <c r="D105" s="7" t="s">
        <v>50</v>
      </c>
      <c r="E105" s="7" t="s">
        <v>32</v>
      </c>
      <c r="F105" s="8" t="s">
        <v>35</v>
      </c>
      <c r="G105" s="9">
        <v>45358</v>
      </c>
      <c r="H105" s="9">
        <v>45306</v>
      </c>
      <c r="I105" s="10">
        <v>45657</v>
      </c>
      <c r="J105" s="14"/>
      <c r="K105" s="11" t="s">
        <v>591</v>
      </c>
      <c r="L105" s="8" t="s">
        <v>592</v>
      </c>
      <c r="M105" s="8" t="s">
        <v>593</v>
      </c>
      <c r="N105" s="8" t="s">
        <v>40</v>
      </c>
      <c r="O105" s="12">
        <v>1754424</v>
      </c>
      <c r="P105" s="8" t="s">
        <v>41</v>
      </c>
      <c r="Q105" s="12">
        <v>1754424</v>
      </c>
      <c r="R105" s="13">
        <v>78.489999999999995</v>
      </c>
      <c r="S105" s="12">
        <v>1532473.43</v>
      </c>
      <c r="T105" s="12">
        <v>1377132.16</v>
      </c>
      <c r="U105" s="12">
        <v>377291.84</v>
      </c>
      <c r="V105" s="8" t="s">
        <v>35</v>
      </c>
      <c r="W105" s="8" t="s">
        <v>594</v>
      </c>
      <c r="X105" s="8" t="s">
        <v>35</v>
      </c>
      <c r="Y105" s="13">
        <v>0</v>
      </c>
      <c r="Z105" s="8" t="s">
        <v>42</v>
      </c>
      <c r="AA105" s="8" t="s">
        <v>43</v>
      </c>
      <c r="AB105" s="8" t="s">
        <v>44</v>
      </c>
      <c r="AC105" s="8" t="s">
        <v>91</v>
      </c>
      <c r="AD105" s="8" t="s">
        <v>595</v>
      </c>
      <c r="AE105" s="8" t="s">
        <v>128</v>
      </c>
      <c r="AF105" s="12">
        <v>377291.84</v>
      </c>
      <c r="AG105" s="41">
        <f t="shared" si="12"/>
        <v>45306</v>
      </c>
      <c r="AH105" s="41">
        <f t="shared" ca="1" si="13"/>
        <v>45657</v>
      </c>
      <c r="AI105" s="1">
        <f t="shared" ca="1" si="20"/>
        <v>11</v>
      </c>
      <c r="AJ105" s="1">
        <f t="shared" ca="1" si="14"/>
        <v>18</v>
      </c>
      <c r="AK105" s="1">
        <f t="shared" ca="1" si="15"/>
        <v>-7</v>
      </c>
      <c r="AL105" s="1">
        <f t="shared" si="16"/>
        <v>78.489999999999995</v>
      </c>
      <c r="AM105" s="38">
        <f t="shared" ca="1" si="17"/>
        <v>1.6363636363636365</v>
      </c>
      <c r="AN105" s="1" t="str">
        <f t="shared" ca="1" si="18"/>
        <v>תקין</v>
      </c>
      <c r="AO105" s="1" t="str">
        <f>VLOOKUP(AC105,'תז מייל קניין'!$A:$C,3,0)</f>
        <v xml:space="preserve">MayaLe@justice.gov.il </v>
      </c>
      <c r="AP105" s="1" t="str">
        <f t="shared" si="19"/>
        <v xml:space="preserve"> פרוטוקול </v>
      </c>
    </row>
    <row r="106" spans="1:42" x14ac:dyDescent="0.2">
      <c r="A106" s="4"/>
      <c r="B106" s="5"/>
      <c r="C106" s="6" t="s">
        <v>596</v>
      </c>
      <c r="D106" s="7" t="s">
        <v>61</v>
      </c>
      <c r="E106" s="7" t="s">
        <v>32</v>
      </c>
      <c r="F106" s="8" t="s">
        <v>35</v>
      </c>
      <c r="G106" s="9">
        <v>45358</v>
      </c>
      <c r="H106" s="9">
        <v>45383</v>
      </c>
      <c r="I106" s="10">
        <v>45747</v>
      </c>
      <c r="J106" s="14"/>
      <c r="K106" s="11" t="s">
        <v>406</v>
      </c>
      <c r="L106" s="8" t="s">
        <v>407</v>
      </c>
      <c r="M106" s="8" t="s">
        <v>408</v>
      </c>
      <c r="N106" s="8" t="s">
        <v>40</v>
      </c>
      <c r="O106" s="12">
        <v>107616</v>
      </c>
      <c r="P106" s="8" t="s">
        <v>41</v>
      </c>
      <c r="Q106" s="12">
        <v>107616</v>
      </c>
      <c r="R106" s="13">
        <v>75</v>
      </c>
      <c r="S106" s="12">
        <v>80028</v>
      </c>
      <c r="T106" s="12">
        <v>91672.39</v>
      </c>
      <c r="U106" s="12">
        <v>31862.71</v>
      </c>
      <c r="V106" s="8" t="s">
        <v>35</v>
      </c>
      <c r="W106" s="8" t="s">
        <v>597</v>
      </c>
      <c r="X106" s="8" t="s">
        <v>57</v>
      </c>
      <c r="Y106" s="13">
        <v>0</v>
      </c>
      <c r="Z106" s="8" t="s">
        <v>42</v>
      </c>
      <c r="AA106" s="8" t="s">
        <v>65</v>
      </c>
      <c r="AB106" s="8" t="s">
        <v>35</v>
      </c>
      <c r="AC106" s="8" t="s">
        <v>91</v>
      </c>
      <c r="AD106" s="8" t="s">
        <v>35</v>
      </c>
      <c r="AE106" s="8" t="s">
        <v>128</v>
      </c>
      <c r="AF106" s="12">
        <v>26904</v>
      </c>
      <c r="AG106" s="41">
        <f t="shared" si="12"/>
        <v>45383</v>
      </c>
      <c r="AH106" s="41">
        <f t="shared" ca="1" si="13"/>
        <v>45747</v>
      </c>
      <c r="AI106" s="1">
        <f t="shared" ca="1" si="20"/>
        <v>11</v>
      </c>
      <c r="AJ106" s="1">
        <f t="shared" ca="1" si="14"/>
        <v>16</v>
      </c>
      <c r="AK106" s="1">
        <f t="shared" ca="1" si="15"/>
        <v>-4</v>
      </c>
      <c r="AL106" s="1">
        <f t="shared" si="16"/>
        <v>75</v>
      </c>
      <c r="AM106" s="38">
        <f t="shared" ca="1" si="17"/>
        <v>1.4545454545454546</v>
      </c>
      <c r="AN106" s="1" t="str">
        <f t="shared" ca="1" si="18"/>
        <v>תקין</v>
      </c>
      <c r="AO106" s="1" t="str">
        <f>VLOOKUP(AC106,'תז מייל קניין'!$A:$C,3,0)</f>
        <v xml:space="preserve">MayaLe@justice.gov.il </v>
      </c>
      <c r="AP106" s="1" t="str">
        <f t="shared" si="19"/>
        <v xml:space="preserve"> פרוטוקול </v>
      </c>
    </row>
    <row r="107" spans="1:42" x14ac:dyDescent="0.2">
      <c r="A107" s="4"/>
      <c r="B107" s="5"/>
      <c r="C107" s="6" t="s">
        <v>598</v>
      </c>
      <c r="D107" s="7" t="s">
        <v>61</v>
      </c>
      <c r="E107" s="7" t="s">
        <v>32</v>
      </c>
      <c r="F107" s="8" t="s">
        <v>35</v>
      </c>
      <c r="G107" s="9">
        <v>45361</v>
      </c>
      <c r="H107" s="9">
        <v>45323</v>
      </c>
      <c r="I107" s="10">
        <v>45688</v>
      </c>
      <c r="J107" s="14"/>
      <c r="K107" s="11" t="s">
        <v>599</v>
      </c>
      <c r="L107" s="8" t="s">
        <v>600</v>
      </c>
      <c r="M107" s="8" t="s">
        <v>601</v>
      </c>
      <c r="N107" s="8" t="s">
        <v>40</v>
      </c>
      <c r="O107" s="12">
        <v>151282.04</v>
      </c>
      <c r="P107" s="8" t="s">
        <v>41</v>
      </c>
      <c r="Q107" s="12">
        <v>151282.04</v>
      </c>
      <c r="R107" s="13">
        <v>75.94</v>
      </c>
      <c r="S107" s="12">
        <v>114169.93</v>
      </c>
      <c r="T107" s="12">
        <v>113995</v>
      </c>
      <c r="U107" s="12">
        <v>42641.45</v>
      </c>
      <c r="V107" s="8" t="s">
        <v>35</v>
      </c>
      <c r="W107" s="8" t="s">
        <v>602</v>
      </c>
      <c r="X107" s="8" t="s">
        <v>57</v>
      </c>
      <c r="Y107" s="13">
        <v>0</v>
      </c>
      <c r="Z107" s="8" t="s">
        <v>42</v>
      </c>
      <c r="AA107" s="8" t="s">
        <v>44</v>
      </c>
      <c r="AB107" s="8" t="s">
        <v>35</v>
      </c>
      <c r="AC107" s="8" t="s">
        <v>91</v>
      </c>
      <c r="AD107" s="8" t="s">
        <v>35</v>
      </c>
      <c r="AE107" s="8" t="s">
        <v>603</v>
      </c>
      <c r="AF107" s="12">
        <v>36400.370000000003</v>
      </c>
      <c r="AG107" s="41">
        <f t="shared" si="12"/>
        <v>45323</v>
      </c>
      <c r="AH107" s="41">
        <f t="shared" ca="1" si="13"/>
        <v>45688</v>
      </c>
      <c r="AI107" s="1">
        <f t="shared" ca="1" si="20"/>
        <v>11</v>
      </c>
      <c r="AJ107" s="1">
        <f t="shared" ca="1" si="14"/>
        <v>18</v>
      </c>
      <c r="AK107" s="1">
        <f t="shared" ca="1" si="15"/>
        <v>-6</v>
      </c>
      <c r="AL107" s="1">
        <f t="shared" si="16"/>
        <v>75.94</v>
      </c>
      <c r="AM107" s="38">
        <f t="shared" ca="1" si="17"/>
        <v>1.6363636363636365</v>
      </c>
      <c r="AN107" s="1" t="str">
        <f t="shared" ca="1" si="18"/>
        <v>תקין</v>
      </c>
      <c r="AO107" s="1" t="str">
        <f>VLOOKUP(AC107,'תז מייל קניין'!$A:$C,3,0)</f>
        <v xml:space="preserve">MayaLe@justice.gov.il </v>
      </c>
      <c r="AP107" s="1" t="str">
        <f t="shared" si="19"/>
        <v xml:space="preserve">  הסעדה עב</v>
      </c>
    </row>
    <row r="108" spans="1:42" x14ac:dyDescent="0.2">
      <c r="A108" s="4"/>
      <c r="B108" s="5"/>
      <c r="C108" s="6" t="s">
        <v>604</v>
      </c>
      <c r="D108" s="7" t="s">
        <v>34</v>
      </c>
      <c r="E108" s="7" t="s">
        <v>32</v>
      </c>
      <c r="F108" s="8" t="s">
        <v>35</v>
      </c>
      <c r="G108" s="9">
        <v>45368</v>
      </c>
      <c r="H108" s="9">
        <v>45352</v>
      </c>
      <c r="I108" s="10">
        <v>45657</v>
      </c>
      <c r="J108" s="14"/>
      <c r="K108" s="11" t="s">
        <v>605</v>
      </c>
      <c r="L108" s="8" t="s">
        <v>606</v>
      </c>
      <c r="M108" s="8" t="s">
        <v>607</v>
      </c>
      <c r="N108" s="8" t="s">
        <v>40</v>
      </c>
      <c r="O108" s="12">
        <v>50405.16</v>
      </c>
      <c r="P108" s="8" t="s">
        <v>41</v>
      </c>
      <c r="Q108" s="12">
        <v>50405.16</v>
      </c>
      <c r="R108" s="13">
        <v>92.2</v>
      </c>
      <c r="S108" s="12">
        <v>46078.16</v>
      </c>
      <c r="T108" s="12">
        <v>46078.16</v>
      </c>
      <c r="U108" s="12">
        <v>3933.18</v>
      </c>
      <c r="V108" s="8" t="s">
        <v>35</v>
      </c>
      <c r="W108" s="8" t="s">
        <v>569</v>
      </c>
      <c r="X108" s="8" t="s">
        <v>35</v>
      </c>
      <c r="Y108" s="13">
        <v>0</v>
      </c>
      <c r="Z108" s="8" t="s">
        <v>42</v>
      </c>
      <c r="AA108" s="8" t="s">
        <v>127</v>
      </c>
      <c r="AB108" s="8" t="s">
        <v>35</v>
      </c>
      <c r="AC108" s="8" t="s">
        <v>91</v>
      </c>
      <c r="AD108" s="8" t="s">
        <v>35</v>
      </c>
      <c r="AE108" s="8" t="s">
        <v>128</v>
      </c>
      <c r="AF108" s="12">
        <v>3933.18</v>
      </c>
      <c r="AG108" s="41">
        <f t="shared" si="12"/>
        <v>45352</v>
      </c>
      <c r="AH108" s="41">
        <f t="shared" ca="1" si="13"/>
        <v>45657</v>
      </c>
      <c r="AI108" s="1">
        <f t="shared" ca="1" si="20"/>
        <v>9</v>
      </c>
      <c r="AJ108" s="1">
        <f t="shared" ca="1" si="14"/>
        <v>17</v>
      </c>
      <c r="AK108" s="1">
        <f t="shared" ca="1" si="15"/>
        <v>-7</v>
      </c>
      <c r="AL108" s="1">
        <f t="shared" si="16"/>
        <v>92.2</v>
      </c>
      <c r="AM108" s="38">
        <f t="shared" ca="1" si="17"/>
        <v>1.8888888888888888</v>
      </c>
      <c r="AN108" s="1" t="str">
        <f t="shared" ca="1" si="18"/>
        <v>תקין</v>
      </c>
      <c r="AO108" s="1" t="str">
        <f>VLOOKUP(AC108,'תז מייל קניין'!$A:$C,3,0)</f>
        <v xml:space="preserve">MayaLe@justice.gov.il </v>
      </c>
      <c r="AP108" s="1" t="str">
        <f t="shared" si="19"/>
        <v xml:space="preserve"> שוברי חני</v>
      </c>
    </row>
    <row r="109" spans="1:42" x14ac:dyDescent="0.2">
      <c r="A109" s="4"/>
      <c r="B109" s="5"/>
      <c r="C109" s="6" t="s">
        <v>608</v>
      </c>
      <c r="D109" s="7" t="s">
        <v>61</v>
      </c>
      <c r="E109" s="7" t="s">
        <v>32</v>
      </c>
      <c r="F109" s="8" t="s">
        <v>35</v>
      </c>
      <c r="G109" s="9">
        <v>45368</v>
      </c>
      <c r="H109" s="9">
        <v>45292</v>
      </c>
      <c r="I109" s="10">
        <v>45382</v>
      </c>
      <c r="J109" s="14"/>
      <c r="K109" s="11" t="s">
        <v>609</v>
      </c>
      <c r="L109" s="8" t="s">
        <v>610</v>
      </c>
      <c r="M109" s="8" t="s">
        <v>611</v>
      </c>
      <c r="N109" s="8" t="s">
        <v>40</v>
      </c>
      <c r="O109" s="12">
        <v>2281.1799999999998</v>
      </c>
      <c r="P109" s="8" t="s">
        <v>41</v>
      </c>
      <c r="Q109" s="12">
        <v>2281.1799999999998</v>
      </c>
      <c r="R109" s="13">
        <v>0</v>
      </c>
      <c r="S109" s="13">
        <v>0</v>
      </c>
      <c r="T109" s="13">
        <v>0</v>
      </c>
      <c r="U109" s="12">
        <v>2281.1799999999998</v>
      </c>
      <c r="V109" s="8" t="s">
        <v>35</v>
      </c>
      <c r="W109" s="8" t="s">
        <v>612</v>
      </c>
      <c r="X109" s="8" t="s">
        <v>35</v>
      </c>
      <c r="Y109" s="13">
        <v>0</v>
      </c>
      <c r="Z109" s="8" t="s">
        <v>42</v>
      </c>
      <c r="AA109" s="8" t="s">
        <v>127</v>
      </c>
      <c r="AB109" s="8" t="s">
        <v>35</v>
      </c>
      <c r="AC109" s="8" t="s">
        <v>91</v>
      </c>
      <c r="AD109" s="8" t="s">
        <v>35</v>
      </c>
      <c r="AE109" s="8" t="s">
        <v>128</v>
      </c>
      <c r="AF109" s="12">
        <v>2281.1799999999998</v>
      </c>
      <c r="AG109" s="41">
        <f t="shared" si="12"/>
        <v>45292</v>
      </c>
      <c r="AH109" s="41">
        <f t="shared" ca="1" si="13"/>
        <v>45382</v>
      </c>
      <c r="AI109" s="1">
        <f t="shared" ca="1" si="20"/>
        <v>2</v>
      </c>
      <c r="AJ109" s="1">
        <f t="shared" ca="1" si="14"/>
        <v>19</v>
      </c>
      <c r="AK109" s="1">
        <f t="shared" ca="1" si="15"/>
        <v>-16</v>
      </c>
      <c r="AL109" s="1">
        <f t="shared" si="16"/>
        <v>0</v>
      </c>
      <c r="AM109" s="38">
        <f t="shared" ca="1" si="17"/>
        <v>9.5</v>
      </c>
      <c r="AN109" s="1" t="str">
        <f t="shared" ca="1" si="18"/>
        <v>לא תקין</v>
      </c>
      <c r="AO109" s="1" t="str">
        <f>VLOOKUP(AC109,'תז מייל קניין'!$A:$C,3,0)</f>
        <v xml:space="preserve">MayaLe@justice.gov.il </v>
      </c>
      <c r="AP109" s="1" t="str">
        <f t="shared" si="19"/>
        <v xml:space="preserve"> מתן חניה </v>
      </c>
    </row>
    <row r="110" spans="1:42" x14ac:dyDescent="0.2">
      <c r="A110" s="4"/>
      <c r="B110" s="5"/>
      <c r="C110" s="6" t="s">
        <v>613</v>
      </c>
      <c r="D110" s="7" t="s">
        <v>50</v>
      </c>
      <c r="E110" s="7" t="s">
        <v>32</v>
      </c>
      <c r="F110" s="8" t="s">
        <v>35</v>
      </c>
      <c r="G110" s="9">
        <v>45368</v>
      </c>
      <c r="H110" s="9">
        <v>45292</v>
      </c>
      <c r="I110" s="10">
        <v>45657</v>
      </c>
      <c r="J110" s="14"/>
      <c r="K110" s="11" t="s">
        <v>614</v>
      </c>
      <c r="L110" s="8" t="s">
        <v>615</v>
      </c>
      <c r="M110" s="8" t="s">
        <v>616</v>
      </c>
      <c r="N110" s="8" t="s">
        <v>40</v>
      </c>
      <c r="O110" s="12">
        <v>274822</v>
      </c>
      <c r="P110" s="8" t="s">
        <v>41</v>
      </c>
      <c r="Q110" s="12">
        <v>274822</v>
      </c>
      <c r="R110" s="13">
        <v>86.07</v>
      </c>
      <c r="S110" s="12">
        <v>236706.15</v>
      </c>
      <c r="T110" s="12">
        <v>236538.9</v>
      </c>
      <c r="U110" s="12">
        <v>38283.1</v>
      </c>
      <c r="V110" s="8" t="s">
        <v>35</v>
      </c>
      <c r="W110" s="8" t="s">
        <v>617</v>
      </c>
      <c r="X110" s="8" t="s">
        <v>35</v>
      </c>
      <c r="Y110" s="13">
        <v>0</v>
      </c>
      <c r="Z110" s="8" t="s">
        <v>42</v>
      </c>
      <c r="AA110" s="8" t="s">
        <v>43</v>
      </c>
      <c r="AB110" s="8" t="s">
        <v>44</v>
      </c>
      <c r="AC110" s="8" t="s">
        <v>91</v>
      </c>
      <c r="AD110" s="8" t="s">
        <v>618</v>
      </c>
      <c r="AE110" s="8" t="s">
        <v>128</v>
      </c>
      <c r="AF110" s="12">
        <v>38283.1</v>
      </c>
      <c r="AG110" s="41">
        <f t="shared" si="12"/>
        <v>45292</v>
      </c>
      <c r="AH110" s="41">
        <f t="shared" ca="1" si="13"/>
        <v>45657</v>
      </c>
      <c r="AI110" s="1">
        <f t="shared" ca="1" si="20"/>
        <v>11</v>
      </c>
      <c r="AJ110" s="1">
        <f t="shared" ca="1" si="14"/>
        <v>19</v>
      </c>
      <c r="AK110" s="1">
        <f t="shared" ca="1" si="15"/>
        <v>-7</v>
      </c>
      <c r="AL110" s="1">
        <f t="shared" si="16"/>
        <v>86.07</v>
      </c>
      <c r="AM110" s="38">
        <f t="shared" ca="1" si="17"/>
        <v>1.7272727272727273</v>
      </c>
      <c r="AN110" s="1" t="str">
        <f t="shared" ca="1" si="18"/>
        <v>תקין</v>
      </c>
      <c r="AO110" s="1" t="str">
        <f>VLOOKUP(AC110,'תז מייל קניין'!$A:$C,3,0)</f>
        <v xml:space="preserve">MayaLe@justice.gov.il </v>
      </c>
      <c r="AP110" s="1" t="str">
        <f t="shared" si="19"/>
        <v xml:space="preserve"> פרוטוקול </v>
      </c>
    </row>
    <row r="111" spans="1:42" x14ac:dyDescent="0.2">
      <c r="A111" s="4"/>
      <c r="B111" s="5"/>
      <c r="C111" s="6" t="s">
        <v>619</v>
      </c>
      <c r="D111" s="7" t="s">
        <v>50</v>
      </c>
      <c r="E111" s="7" t="s">
        <v>32</v>
      </c>
      <c r="F111" s="8" t="s">
        <v>35</v>
      </c>
      <c r="G111" s="9">
        <v>45369</v>
      </c>
      <c r="H111" s="9">
        <v>45292</v>
      </c>
      <c r="I111" s="10">
        <v>46022</v>
      </c>
      <c r="J111" s="14"/>
      <c r="K111" s="11" t="s">
        <v>620</v>
      </c>
      <c r="L111" s="8" t="s">
        <v>621</v>
      </c>
      <c r="M111" s="8" t="s">
        <v>622</v>
      </c>
      <c r="N111" s="8" t="s">
        <v>40</v>
      </c>
      <c r="O111" s="12">
        <v>4012000</v>
      </c>
      <c r="P111" s="8" t="s">
        <v>41</v>
      </c>
      <c r="Q111" s="12">
        <v>4012000</v>
      </c>
      <c r="R111" s="13">
        <v>51.76</v>
      </c>
      <c r="S111" s="12">
        <v>2102111.67</v>
      </c>
      <c r="T111" s="12">
        <v>2261368.5699999998</v>
      </c>
      <c r="U111" s="12">
        <v>2163345.27</v>
      </c>
      <c r="V111" s="8" t="s">
        <v>35</v>
      </c>
      <c r="W111" s="8" t="s">
        <v>623</v>
      </c>
      <c r="X111" s="8" t="s">
        <v>57</v>
      </c>
      <c r="Y111" s="13">
        <v>0</v>
      </c>
      <c r="Z111" s="8" t="s">
        <v>42</v>
      </c>
      <c r="AA111" s="8" t="s">
        <v>44</v>
      </c>
      <c r="AB111" s="8" t="s">
        <v>35</v>
      </c>
      <c r="AC111" s="8" t="s">
        <v>91</v>
      </c>
      <c r="AD111" s="8" t="s">
        <v>624</v>
      </c>
      <c r="AE111" s="8" t="s">
        <v>625</v>
      </c>
      <c r="AF111" s="12">
        <v>1935273.82</v>
      </c>
      <c r="AG111" s="41">
        <f t="shared" si="12"/>
        <v>45292</v>
      </c>
      <c r="AH111" s="41">
        <f t="shared" ca="1" si="13"/>
        <v>46022</v>
      </c>
      <c r="AI111" s="1">
        <f t="shared" ca="1" si="20"/>
        <v>23</v>
      </c>
      <c r="AJ111" s="1">
        <f t="shared" ca="1" si="14"/>
        <v>19</v>
      </c>
      <c r="AK111" s="1">
        <f t="shared" ca="1" si="15"/>
        <v>4</v>
      </c>
      <c r="AL111" s="1">
        <f t="shared" si="16"/>
        <v>51.76</v>
      </c>
      <c r="AM111" s="38">
        <f t="shared" ca="1" si="17"/>
        <v>0.82608695652173914</v>
      </c>
      <c r="AN111" s="1" t="str">
        <f t="shared" ca="1" si="18"/>
        <v>תקין</v>
      </c>
      <c r="AO111" s="1" t="str">
        <f>VLOOKUP(AC111,'תז מייל קניין'!$A:$C,3,0)</f>
        <v xml:space="preserve">MayaLe@justice.gov.il </v>
      </c>
      <c r="AP111" s="1" t="str">
        <f t="shared" si="19"/>
        <v xml:space="preserve"> מתן שירות</v>
      </c>
    </row>
    <row r="112" spans="1:42" x14ac:dyDescent="0.2">
      <c r="A112" s="4"/>
      <c r="B112" s="5"/>
      <c r="C112" s="6" t="s">
        <v>626</v>
      </c>
      <c r="D112" s="7" t="s">
        <v>50</v>
      </c>
      <c r="E112" s="7" t="s">
        <v>32</v>
      </c>
      <c r="F112" s="8" t="s">
        <v>35</v>
      </c>
      <c r="G112" s="9">
        <v>45369</v>
      </c>
      <c r="H112" s="9">
        <v>45292</v>
      </c>
      <c r="I112" s="10">
        <v>46022</v>
      </c>
      <c r="J112" s="14"/>
      <c r="K112" s="11" t="s">
        <v>627</v>
      </c>
      <c r="L112" s="8" t="s">
        <v>628</v>
      </c>
      <c r="M112" s="8" t="s">
        <v>629</v>
      </c>
      <c r="N112" s="8" t="s">
        <v>40</v>
      </c>
      <c r="O112" s="12">
        <v>3107122.7</v>
      </c>
      <c r="P112" s="8" t="s">
        <v>41</v>
      </c>
      <c r="Q112" s="12">
        <v>3107122.7</v>
      </c>
      <c r="R112" s="13">
        <v>57.4</v>
      </c>
      <c r="S112" s="12">
        <v>1786539.21</v>
      </c>
      <c r="T112" s="12">
        <v>1956928.64</v>
      </c>
      <c r="U112" s="12">
        <v>1479628.13</v>
      </c>
      <c r="V112" s="8" t="s">
        <v>35</v>
      </c>
      <c r="W112" s="8" t="s">
        <v>623</v>
      </c>
      <c r="X112" s="8" t="s">
        <v>57</v>
      </c>
      <c r="Y112" s="13">
        <v>0</v>
      </c>
      <c r="Z112" s="8" t="s">
        <v>42</v>
      </c>
      <c r="AA112" s="8" t="s">
        <v>44</v>
      </c>
      <c r="AB112" s="8" t="s">
        <v>35</v>
      </c>
      <c r="AC112" s="8" t="s">
        <v>91</v>
      </c>
      <c r="AD112" s="8" t="s">
        <v>630</v>
      </c>
      <c r="AE112" s="8" t="s">
        <v>625</v>
      </c>
      <c r="AF112" s="12">
        <v>1323637.81</v>
      </c>
      <c r="AG112" s="41">
        <f t="shared" si="12"/>
        <v>45292</v>
      </c>
      <c r="AH112" s="41">
        <f t="shared" ca="1" si="13"/>
        <v>46022</v>
      </c>
      <c r="AI112" s="1">
        <f t="shared" ca="1" si="20"/>
        <v>23</v>
      </c>
      <c r="AJ112" s="1">
        <f t="shared" ca="1" si="14"/>
        <v>19</v>
      </c>
      <c r="AK112" s="1">
        <f t="shared" ca="1" si="15"/>
        <v>4</v>
      </c>
      <c r="AL112" s="1">
        <f t="shared" si="16"/>
        <v>57.4</v>
      </c>
      <c r="AM112" s="38">
        <f t="shared" ca="1" si="17"/>
        <v>0.82608695652173914</v>
      </c>
      <c r="AN112" s="1" t="str">
        <f t="shared" ca="1" si="18"/>
        <v>תקין</v>
      </c>
      <c r="AO112" s="1" t="str">
        <f>VLOOKUP(AC112,'תז מייל קניין'!$A:$C,3,0)</f>
        <v xml:space="preserve">MayaLe@justice.gov.il </v>
      </c>
      <c r="AP112" s="1" t="str">
        <f t="shared" si="19"/>
        <v xml:space="preserve"> מתן שירות</v>
      </c>
    </row>
    <row r="113" spans="1:42" x14ac:dyDescent="0.2">
      <c r="A113" s="4"/>
      <c r="B113" s="5"/>
      <c r="C113" s="6" t="s">
        <v>631</v>
      </c>
      <c r="D113" s="7" t="s">
        <v>34</v>
      </c>
      <c r="E113" s="7" t="s">
        <v>32</v>
      </c>
      <c r="F113" s="8" t="s">
        <v>35</v>
      </c>
      <c r="G113" s="9">
        <v>45370</v>
      </c>
      <c r="H113" s="9">
        <v>45327</v>
      </c>
      <c r="I113" s="10">
        <v>46022</v>
      </c>
      <c r="J113" s="14"/>
      <c r="K113" s="11" t="s">
        <v>62</v>
      </c>
      <c r="L113" s="8" t="s">
        <v>63</v>
      </c>
      <c r="M113" s="8" t="s">
        <v>64</v>
      </c>
      <c r="N113" s="8" t="s">
        <v>40</v>
      </c>
      <c r="O113" s="12">
        <v>2823931.16</v>
      </c>
      <c r="P113" s="8" t="s">
        <v>41</v>
      </c>
      <c r="Q113" s="12">
        <v>2823931.16</v>
      </c>
      <c r="R113" s="13">
        <v>49.01</v>
      </c>
      <c r="S113" s="12">
        <v>1383920.6</v>
      </c>
      <c r="T113" s="12">
        <v>1383920.6</v>
      </c>
      <c r="U113" s="12">
        <v>1440010.56</v>
      </c>
      <c r="V113" s="8" t="s">
        <v>35</v>
      </c>
      <c r="W113" s="8" t="s">
        <v>632</v>
      </c>
      <c r="X113" s="8" t="s">
        <v>35</v>
      </c>
      <c r="Y113" s="13">
        <v>0</v>
      </c>
      <c r="Z113" s="8" t="s">
        <v>42</v>
      </c>
      <c r="AA113" s="8" t="s">
        <v>65</v>
      </c>
      <c r="AB113" s="8" t="s">
        <v>35</v>
      </c>
      <c r="AC113" s="8" t="s">
        <v>91</v>
      </c>
      <c r="AD113" s="8" t="s">
        <v>35</v>
      </c>
      <c r="AE113" s="8" t="s">
        <v>633</v>
      </c>
      <c r="AF113" s="12">
        <v>1440010.56</v>
      </c>
      <c r="AG113" s="41">
        <f t="shared" si="12"/>
        <v>45327</v>
      </c>
      <c r="AH113" s="41">
        <f t="shared" ca="1" si="13"/>
        <v>46022</v>
      </c>
      <c r="AI113" s="1">
        <f t="shared" ca="1" si="20"/>
        <v>22</v>
      </c>
      <c r="AJ113" s="1">
        <f t="shared" ca="1" si="14"/>
        <v>18</v>
      </c>
      <c r="AK113" s="1">
        <f t="shared" ca="1" si="15"/>
        <v>4</v>
      </c>
      <c r="AL113" s="1">
        <f t="shared" si="16"/>
        <v>49.01</v>
      </c>
      <c r="AM113" s="38">
        <f t="shared" ca="1" si="17"/>
        <v>0.81818181818181823</v>
      </c>
      <c r="AN113" s="1" t="str">
        <f t="shared" ca="1" si="18"/>
        <v>לא תקין</v>
      </c>
      <c r="AO113" s="1" t="str">
        <f>VLOOKUP(AC113,'תז מייל קניין'!$A:$C,3,0)</f>
        <v xml:space="preserve">MayaLe@justice.gov.il </v>
      </c>
      <c r="AP113" s="1" t="str">
        <f t="shared" si="19"/>
        <v xml:space="preserve"> תכנון הקמ</v>
      </c>
    </row>
    <row r="114" spans="1:42" x14ac:dyDescent="0.2">
      <c r="A114" s="4"/>
      <c r="B114" s="5"/>
      <c r="C114" s="6" t="s">
        <v>634</v>
      </c>
      <c r="D114" s="7" t="s">
        <v>50</v>
      </c>
      <c r="E114" s="7" t="s">
        <v>32</v>
      </c>
      <c r="F114" s="8" t="s">
        <v>35</v>
      </c>
      <c r="G114" s="9">
        <v>45375</v>
      </c>
      <c r="H114" s="9">
        <v>45444</v>
      </c>
      <c r="I114" s="10">
        <v>45808</v>
      </c>
      <c r="J114" s="14"/>
      <c r="K114" s="11" t="s">
        <v>635</v>
      </c>
      <c r="L114" s="8" t="s">
        <v>636</v>
      </c>
      <c r="M114" s="8" t="s">
        <v>637</v>
      </c>
      <c r="N114" s="8" t="s">
        <v>40</v>
      </c>
      <c r="O114" s="12">
        <v>50427.35</v>
      </c>
      <c r="P114" s="8" t="s">
        <v>41</v>
      </c>
      <c r="Q114" s="12">
        <v>50427.35</v>
      </c>
      <c r="R114" s="13">
        <v>19.93</v>
      </c>
      <c r="S114" s="12">
        <v>14927.11</v>
      </c>
      <c r="T114" s="12">
        <v>10049.23</v>
      </c>
      <c r="U114" s="12">
        <v>40378.120000000003</v>
      </c>
      <c r="V114" s="8" t="s">
        <v>35</v>
      </c>
      <c r="W114" s="8" t="s">
        <v>638</v>
      </c>
      <c r="X114" s="8" t="s">
        <v>35</v>
      </c>
      <c r="Y114" s="13">
        <v>0</v>
      </c>
      <c r="Z114" s="8" t="s">
        <v>42</v>
      </c>
      <c r="AA114" s="8" t="s">
        <v>43</v>
      </c>
      <c r="AB114" s="8" t="s">
        <v>60</v>
      </c>
      <c r="AC114" s="8" t="s">
        <v>91</v>
      </c>
      <c r="AD114" s="8" t="s">
        <v>639</v>
      </c>
      <c r="AE114" s="8" t="s">
        <v>128</v>
      </c>
      <c r="AF114" s="12">
        <v>40378.120000000003</v>
      </c>
      <c r="AG114" s="41">
        <f t="shared" si="12"/>
        <v>45444</v>
      </c>
      <c r="AH114" s="41">
        <f t="shared" ca="1" si="13"/>
        <v>45808</v>
      </c>
      <c r="AI114" s="1">
        <f t="shared" ca="1" si="20"/>
        <v>11</v>
      </c>
      <c r="AJ114" s="1">
        <f t="shared" ca="1" si="14"/>
        <v>14</v>
      </c>
      <c r="AK114" s="1">
        <f t="shared" ca="1" si="15"/>
        <v>-2</v>
      </c>
      <c r="AL114" s="1">
        <f t="shared" si="16"/>
        <v>19.93</v>
      </c>
      <c r="AM114" s="38">
        <f t="shared" ca="1" si="17"/>
        <v>1.2727272727272727</v>
      </c>
      <c r="AN114" s="1" t="str">
        <f t="shared" ca="1" si="18"/>
        <v>לא תקין</v>
      </c>
      <c r="AO114" s="1" t="str">
        <f>VLOOKUP(AC114,'תז מייל קניין'!$A:$C,3,0)</f>
        <v xml:space="preserve">MayaLe@justice.gov.il </v>
      </c>
      <c r="AP114" s="1" t="str">
        <f t="shared" si="19"/>
        <v xml:space="preserve"> התקשרות ל</v>
      </c>
    </row>
    <row r="115" spans="1:42" x14ac:dyDescent="0.2">
      <c r="A115" s="4"/>
      <c r="B115" s="5"/>
      <c r="C115" s="6" t="s">
        <v>640</v>
      </c>
      <c r="D115" s="7" t="s">
        <v>50</v>
      </c>
      <c r="E115" s="7" t="s">
        <v>32</v>
      </c>
      <c r="F115" s="8" t="s">
        <v>35</v>
      </c>
      <c r="G115" s="9">
        <v>45377</v>
      </c>
      <c r="H115" s="9">
        <v>45323</v>
      </c>
      <c r="I115" s="10">
        <v>46053</v>
      </c>
      <c r="J115" s="14"/>
      <c r="K115" s="11" t="s">
        <v>641</v>
      </c>
      <c r="L115" s="8" t="s">
        <v>642</v>
      </c>
      <c r="M115" s="8" t="s">
        <v>643</v>
      </c>
      <c r="N115" s="8" t="s">
        <v>40</v>
      </c>
      <c r="O115" s="12">
        <v>1475999.93</v>
      </c>
      <c r="P115" s="8" t="s">
        <v>41</v>
      </c>
      <c r="Q115" s="12">
        <v>1475999.93</v>
      </c>
      <c r="R115" s="13">
        <v>63.61</v>
      </c>
      <c r="S115" s="12">
        <v>1048509.74</v>
      </c>
      <c r="T115" s="12">
        <v>938909.17</v>
      </c>
      <c r="U115" s="12">
        <v>578518.82999999996</v>
      </c>
      <c r="V115" s="8" t="s">
        <v>35</v>
      </c>
      <c r="W115" s="8" t="s">
        <v>644</v>
      </c>
      <c r="X115" s="8" t="s">
        <v>57</v>
      </c>
      <c r="Y115" s="13">
        <v>0</v>
      </c>
      <c r="Z115" s="8" t="s">
        <v>42</v>
      </c>
      <c r="AA115" s="8" t="s">
        <v>44</v>
      </c>
      <c r="AB115" s="8" t="s">
        <v>35</v>
      </c>
      <c r="AC115" s="8" t="s">
        <v>91</v>
      </c>
      <c r="AD115" s="8" t="s">
        <v>645</v>
      </c>
      <c r="AE115" s="8" t="s">
        <v>646</v>
      </c>
      <c r="AF115" s="12">
        <v>537090.76</v>
      </c>
      <c r="AG115" s="41">
        <f t="shared" si="12"/>
        <v>45323</v>
      </c>
      <c r="AH115" s="41">
        <f t="shared" ca="1" si="13"/>
        <v>46053</v>
      </c>
      <c r="AI115" s="1">
        <f t="shared" ca="1" si="20"/>
        <v>23</v>
      </c>
      <c r="AJ115" s="1">
        <f t="shared" ca="1" si="14"/>
        <v>18</v>
      </c>
      <c r="AK115" s="1">
        <f t="shared" ca="1" si="15"/>
        <v>5</v>
      </c>
      <c r="AL115" s="1">
        <f t="shared" si="16"/>
        <v>63.61</v>
      </c>
      <c r="AM115" s="38">
        <f t="shared" ca="1" si="17"/>
        <v>0.78260869565217395</v>
      </c>
      <c r="AN115" s="1" t="str">
        <f t="shared" ca="1" si="18"/>
        <v>תקין</v>
      </c>
      <c r="AO115" s="1" t="str">
        <f>VLOOKUP(AC115,'תז מייל קניין'!$A:$C,3,0)</f>
        <v xml:space="preserve">MayaLe@justice.gov.il </v>
      </c>
      <c r="AP115" s="1" t="str">
        <f t="shared" si="19"/>
        <v xml:space="preserve"> שירותי אי</v>
      </c>
    </row>
    <row r="116" spans="1:42" x14ac:dyDescent="0.2">
      <c r="A116" s="4"/>
      <c r="B116" s="5"/>
      <c r="C116" s="6" t="s">
        <v>647</v>
      </c>
      <c r="D116" s="7" t="s">
        <v>50</v>
      </c>
      <c r="E116" s="7" t="s">
        <v>32</v>
      </c>
      <c r="F116" s="8" t="s">
        <v>35</v>
      </c>
      <c r="G116" s="9">
        <v>45377</v>
      </c>
      <c r="H116" s="9">
        <v>45292</v>
      </c>
      <c r="I116" s="10">
        <v>46022</v>
      </c>
      <c r="J116" s="14"/>
      <c r="K116" s="11" t="s">
        <v>648</v>
      </c>
      <c r="L116" s="8" t="s">
        <v>649</v>
      </c>
      <c r="M116" s="8" t="s">
        <v>650</v>
      </c>
      <c r="N116" s="8" t="s">
        <v>40</v>
      </c>
      <c r="O116" s="12">
        <v>4012000</v>
      </c>
      <c r="P116" s="8" t="s">
        <v>41</v>
      </c>
      <c r="Q116" s="12">
        <v>4012000</v>
      </c>
      <c r="R116" s="13">
        <v>40.08</v>
      </c>
      <c r="S116" s="12">
        <v>1718616.38</v>
      </c>
      <c r="T116" s="12">
        <v>1750665.17</v>
      </c>
      <c r="U116" s="12">
        <v>2687283.94</v>
      </c>
      <c r="V116" s="8" t="s">
        <v>35</v>
      </c>
      <c r="W116" s="8" t="s">
        <v>623</v>
      </c>
      <c r="X116" s="8" t="s">
        <v>57</v>
      </c>
      <c r="Y116" s="13">
        <v>0</v>
      </c>
      <c r="Z116" s="8" t="s">
        <v>42</v>
      </c>
      <c r="AA116" s="8" t="s">
        <v>44</v>
      </c>
      <c r="AB116" s="8" t="s">
        <v>35</v>
      </c>
      <c r="AC116" s="8" t="s">
        <v>91</v>
      </c>
      <c r="AD116" s="8" t="s">
        <v>651</v>
      </c>
      <c r="AE116" s="8" t="s">
        <v>625</v>
      </c>
      <c r="AF116" s="12">
        <v>2403976.08</v>
      </c>
      <c r="AG116" s="41">
        <f t="shared" si="12"/>
        <v>45292</v>
      </c>
      <c r="AH116" s="41">
        <f t="shared" ca="1" si="13"/>
        <v>46022</v>
      </c>
      <c r="AI116" s="1">
        <f t="shared" ca="1" si="20"/>
        <v>23</v>
      </c>
      <c r="AJ116" s="1">
        <f t="shared" ca="1" si="14"/>
        <v>19</v>
      </c>
      <c r="AK116" s="1">
        <f t="shared" ca="1" si="15"/>
        <v>4</v>
      </c>
      <c r="AL116" s="1">
        <f t="shared" si="16"/>
        <v>40.08</v>
      </c>
      <c r="AM116" s="38">
        <f t="shared" ca="1" si="17"/>
        <v>0.82608695652173914</v>
      </c>
      <c r="AN116" s="1" t="str">
        <f t="shared" ca="1" si="18"/>
        <v>לא תקין</v>
      </c>
      <c r="AO116" s="1" t="str">
        <f>VLOOKUP(AC116,'תז מייל קניין'!$A:$C,3,0)</f>
        <v xml:space="preserve">MayaLe@justice.gov.il </v>
      </c>
      <c r="AP116" s="1" t="str">
        <f t="shared" si="19"/>
        <v xml:space="preserve"> מתן שירות</v>
      </c>
    </row>
    <row r="117" spans="1:42" x14ac:dyDescent="0.2">
      <c r="A117" s="4"/>
      <c r="B117" s="5"/>
      <c r="C117" s="6" t="s">
        <v>652</v>
      </c>
      <c r="D117" s="7" t="s">
        <v>67</v>
      </c>
      <c r="E117" s="7" t="s">
        <v>32</v>
      </c>
      <c r="F117" s="8" t="s">
        <v>35</v>
      </c>
      <c r="G117" s="9">
        <v>45379</v>
      </c>
      <c r="H117" s="9">
        <v>45292</v>
      </c>
      <c r="I117" s="10">
        <v>45657</v>
      </c>
      <c r="J117" s="14"/>
      <c r="K117" s="11" t="s">
        <v>653</v>
      </c>
      <c r="L117" s="8" t="s">
        <v>654</v>
      </c>
      <c r="M117" s="8" t="s">
        <v>35</v>
      </c>
      <c r="N117" s="8" t="s">
        <v>40</v>
      </c>
      <c r="O117" s="12">
        <v>1150000</v>
      </c>
      <c r="P117" s="8" t="s">
        <v>41</v>
      </c>
      <c r="Q117" s="12">
        <v>1150000</v>
      </c>
      <c r="R117" s="13">
        <v>92.04</v>
      </c>
      <c r="S117" s="13">
        <v>0</v>
      </c>
      <c r="T117" s="12">
        <v>1058501.26</v>
      </c>
      <c r="U117" s="12">
        <v>91498.74</v>
      </c>
      <c r="V117" s="8" t="s">
        <v>35</v>
      </c>
      <c r="W117" s="8" t="s">
        <v>655</v>
      </c>
      <c r="X117" s="8" t="s">
        <v>35</v>
      </c>
      <c r="Y117" s="13">
        <v>0</v>
      </c>
      <c r="Z117" s="8" t="s">
        <v>42</v>
      </c>
      <c r="AA117" s="8" t="s">
        <v>43</v>
      </c>
      <c r="AB117" s="8" t="s">
        <v>65</v>
      </c>
      <c r="AC117" s="8" t="s">
        <v>91</v>
      </c>
      <c r="AD117" s="8" t="s">
        <v>35</v>
      </c>
      <c r="AE117" s="8" t="s">
        <v>35</v>
      </c>
      <c r="AF117" s="12">
        <v>91498.74</v>
      </c>
      <c r="AG117" s="41">
        <f t="shared" si="12"/>
        <v>45292</v>
      </c>
      <c r="AH117" s="41">
        <f t="shared" ca="1" si="13"/>
        <v>45657</v>
      </c>
      <c r="AI117" s="1">
        <f t="shared" ca="1" si="20"/>
        <v>11</v>
      </c>
      <c r="AJ117" s="1">
        <f t="shared" ca="1" si="14"/>
        <v>19</v>
      </c>
      <c r="AK117" s="1">
        <f t="shared" ca="1" si="15"/>
        <v>-7</v>
      </c>
      <c r="AL117" s="1">
        <f t="shared" si="16"/>
        <v>92.04</v>
      </c>
      <c r="AM117" s="38">
        <f t="shared" ca="1" si="17"/>
        <v>1.7272727272727273</v>
      </c>
      <c r="AN117" s="1" t="str">
        <f t="shared" ca="1" si="18"/>
        <v>תקין</v>
      </c>
      <c r="AO117" s="1" t="str">
        <f>VLOOKUP(AC117,'תז מייל קניין'!$A:$C,3,0)</f>
        <v xml:space="preserve">MayaLe@justice.gov.il </v>
      </c>
      <c r="AP117" s="1" t="str">
        <f t="shared" si="19"/>
        <v xml:space="preserve"> ביטוחים 2</v>
      </c>
    </row>
    <row r="118" spans="1:42" x14ac:dyDescent="0.2">
      <c r="A118" s="4"/>
      <c r="B118" s="5"/>
      <c r="C118" s="6" t="s">
        <v>656</v>
      </c>
      <c r="D118" s="7" t="s">
        <v>34</v>
      </c>
      <c r="E118" s="7" t="s">
        <v>32</v>
      </c>
      <c r="F118" s="8" t="s">
        <v>35</v>
      </c>
      <c r="G118" s="9">
        <v>45382</v>
      </c>
      <c r="H118" s="9">
        <v>45383</v>
      </c>
      <c r="I118" s="10">
        <v>46022</v>
      </c>
      <c r="J118" s="14"/>
      <c r="K118" s="11" t="s">
        <v>62</v>
      </c>
      <c r="L118" s="8" t="s">
        <v>63</v>
      </c>
      <c r="M118" s="8" t="s">
        <v>64</v>
      </c>
      <c r="N118" s="8" t="s">
        <v>40</v>
      </c>
      <c r="O118" s="12">
        <v>18920989.280000001</v>
      </c>
      <c r="P118" s="8" t="s">
        <v>41</v>
      </c>
      <c r="Q118" s="12">
        <v>18920989.280000001</v>
      </c>
      <c r="R118" s="13">
        <v>79.38</v>
      </c>
      <c r="S118" s="12">
        <v>15162401.890000001</v>
      </c>
      <c r="T118" s="12">
        <v>15002501.92</v>
      </c>
      <c r="U118" s="12">
        <v>1988828.17</v>
      </c>
      <c r="V118" s="8" t="s">
        <v>35</v>
      </c>
      <c r="W118" s="8" t="s">
        <v>657</v>
      </c>
      <c r="X118" s="8" t="s">
        <v>35</v>
      </c>
      <c r="Y118" s="13">
        <v>0</v>
      </c>
      <c r="Z118" s="8" t="s">
        <v>42</v>
      </c>
      <c r="AA118" s="8" t="s">
        <v>65</v>
      </c>
      <c r="AB118" s="8" t="s">
        <v>35</v>
      </c>
      <c r="AC118" s="8" t="s">
        <v>91</v>
      </c>
      <c r="AD118" s="8" t="s">
        <v>35</v>
      </c>
      <c r="AE118" s="8" t="s">
        <v>658</v>
      </c>
      <c r="AF118" s="12">
        <v>1988828.1599999999</v>
      </c>
      <c r="AG118" s="41">
        <f t="shared" si="12"/>
        <v>45383</v>
      </c>
      <c r="AH118" s="41">
        <f t="shared" ca="1" si="13"/>
        <v>46022</v>
      </c>
      <c r="AI118" s="1">
        <f t="shared" ca="1" si="20"/>
        <v>20</v>
      </c>
      <c r="AJ118" s="1">
        <f t="shared" ca="1" si="14"/>
        <v>16</v>
      </c>
      <c r="AK118" s="1">
        <f t="shared" ca="1" si="15"/>
        <v>4</v>
      </c>
      <c r="AL118" s="1">
        <f t="shared" si="16"/>
        <v>79.38</v>
      </c>
      <c r="AM118" s="38">
        <f t="shared" ca="1" si="17"/>
        <v>0.8</v>
      </c>
      <c r="AN118" s="1" t="str">
        <f t="shared" ca="1" si="18"/>
        <v>תקין</v>
      </c>
      <c r="AO118" s="1" t="str">
        <f>VLOOKUP(AC118,'תז מייל קניין'!$A:$C,3,0)</f>
        <v xml:space="preserve">MayaLe@justice.gov.il </v>
      </c>
      <c r="AP118" s="1" t="str">
        <f t="shared" si="19"/>
        <v xml:space="preserve"> הוצאות תפ</v>
      </c>
    </row>
    <row r="119" spans="1:42" x14ac:dyDescent="0.2">
      <c r="A119" s="4"/>
      <c r="B119" s="5"/>
      <c r="C119" s="6" t="s">
        <v>659</v>
      </c>
      <c r="D119" s="7" t="s">
        <v>50</v>
      </c>
      <c r="E119" s="7" t="s">
        <v>32</v>
      </c>
      <c r="F119" s="8" t="s">
        <v>35</v>
      </c>
      <c r="G119" s="9">
        <v>45389</v>
      </c>
      <c r="H119" s="9">
        <v>45292</v>
      </c>
      <c r="I119" s="10">
        <v>45657</v>
      </c>
      <c r="J119" s="14"/>
      <c r="K119" s="11" t="s">
        <v>228</v>
      </c>
      <c r="L119" s="8" t="s">
        <v>229</v>
      </c>
      <c r="M119" s="8" t="s">
        <v>230</v>
      </c>
      <c r="N119" s="8" t="s">
        <v>40</v>
      </c>
      <c r="O119" s="12">
        <v>1808102.86</v>
      </c>
      <c r="P119" s="8" t="s">
        <v>41</v>
      </c>
      <c r="Q119" s="12">
        <v>1808102.86</v>
      </c>
      <c r="R119" s="13">
        <v>86.01</v>
      </c>
      <c r="S119" s="12">
        <v>1671724.4</v>
      </c>
      <c r="T119" s="12">
        <v>2108072.2000000002</v>
      </c>
      <c r="U119" s="12">
        <v>364361.91</v>
      </c>
      <c r="V119" s="8" t="s">
        <v>35</v>
      </c>
      <c r="W119" s="8" t="s">
        <v>660</v>
      </c>
      <c r="X119" s="8" t="s">
        <v>57</v>
      </c>
      <c r="Y119" s="13">
        <v>0</v>
      </c>
      <c r="Z119" s="8" t="s">
        <v>42</v>
      </c>
      <c r="AA119" s="8" t="s">
        <v>43</v>
      </c>
      <c r="AB119" s="8" t="s">
        <v>44</v>
      </c>
      <c r="AC119" s="8" t="s">
        <v>91</v>
      </c>
      <c r="AD119" s="8" t="s">
        <v>661</v>
      </c>
      <c r="AE119" s="8" t="s">
        <v>128</v>
      </c>
      <c r="AF119" s="12">
        <v>252976.45</v>
      </c>
      <c r="AG119" s="41">
        <f t="shared" si="12"/>
        <v>45292</v>
      </c>
      <c r="AH119" s="41">
        <f t="shared" ca="1" si="13"/>
        <v>45657</v>
      </c>
      <c r="AI119" s="1">
        <f t="shared" ca="1" si="20"/>
        <v>11</v>
      </c>
      <c r="AJ119" s="1">
        <f t="shared" ca="1" si="14"/>
        <v>19</v>
      </c>
      <c r="AK119" s="1">
        <f t="shared" ca="1" si="15"/>
        <v>-7</v>
      </c>
      <c r="AL119" s="1">
        <f t="shared" si="16"/>
        <v>86.01</v>
      </c>
      <c r="AM119" s="38">
        <f t="shared" ca="1" si="17"/>
        <v>1.7272727272727273</v>
      </c>
      <c r="AN119" s="1" t="str">
        <f t="shared" ca="1" si="18"/>
        <v>תקין</v>
      </c>
      <c r="AO119" s="1" t="str">
        <f>VLOOKUP(AC119,'תז מייל קניין'!$A:$C,3,0)</f>
        <v xml:space="preserve">MayaLe@justice.gov.il </v>
      </c>
      <c r="AP119" s="1" t="str">
        <f t="shared" si="19"/>
        <v xml:space="preserve"> שירותי חנ</v>
      </c>
    </row>
    <row r="120" spans="1:42" x14ac:dyDescent="0.2">
      <c r="A120" s="4"/>
      <c r="B120" s="5"/>
      <c r="C120" s="6" t="s">
        <v>662</v>
      </c>
      <c r="D120" s="7" t="s">
        <v>50</v>
      </c>
      <c r="E120" s="7" t="s">
        <v>32</v>
      </c>
      <c r="F120" s="8" t="s">
        <v>35</v>
      </c>
      <c r="G120" s="9">
        <v>45390</v>
      </c>
      <c r="H120" s="9">
        <v>45383</v>
      </c>
      <c r="I120" s="10">
        <v>45747</v>
      </c>
      <c r="J120" s="14"/>
      <c r="K120" s="11" t="s">
        <v>663</v>
      </c>
      <c r="L120" s="8" t="s">
        <v>664</v>
      </c>
      <c r="M120" s="8" t="s">
        <v>665</v>
      </c>
      <c r="N120" s="8" t="s">
        <v>40</v>
      </c>
      <c r="O120" s="12">
        <v>50427.35</v>
      </c>
      <c r="P120" s="8" t="s">
        <v>41</v>
      </c>
      <c r="Q120" s="12">
        <v>50427.35</v>
      </c>
      <c r="R120" s="13">
        <v>79.87</v>
      </c>
      <c r="S120" s="12">
        <v>40291.54</v>
      </c>
      <c r="T120" s="12">
        <v>40276.870000000003</v>
      </c>
      <c r="U120" s="12">
        <v>10150.469999999999</v>
      </c>
      <c r="V120" s="8" t="s">
        <v>35</v>
      </c>
      <c r="W120" s="8" t="s">
        <v>666</v>
      </c>
      <c r="X120" s="8" t="s">
        <v>35</v>
      </c>
      <c r="Y120" s="13">
        <v>0</v>
      </c>
      <c r="Z120" s="8" t="s">
        <v>42</v>
      </c>
      <c r="AA120" s="8" t="s">
        <v>43</v>
      </c>
      <c r="AB120" s="8" t="s">
        <v>44</v>
      </c>
      <c r="AC120" s="8" t="s">
        <v>91</v>
      </c>
      <c r="AD120" s="8" t="s">
        <v>667</v>
      </c>
      <c r="AE120" s="8" t="s">
        <v>128</v>
      </c>
      <c r="AF120" s="12">
        <v>10150.469999999999</v>
      </c>
      <c r="AG120" s="41">
        <f t="shared" si="12"/>
        <v>45383</v>
      </c>
      <c r="AH120" s="41">
        <f t="shared" ca="1" si="13"/>
        <v>45747</v>
      </c>
      <c r="AI120" s="1">
        <f t="shared" ca="1" si="20"/>
        <v>11</v>
      </c>
      <c r="AJ120" s="1">
        <f t="shared" ca="1" si="14"/>
        <v>16</v>
      </c>
      <c r="AK120" s="1">
        <f t="shared" ca="1" si="15"/>
        <v>-4</v>
      </c>
      <c r="AL120" s="1">
        <f t="shared" si="16"/>
        <v>79.87</v>
      </c>
      <c r="AM120" s="38">
        <f t="shared" ca="1" si="17"/>
        <v>1.4545454545454546</v>
      </c>
      <c r="AN120" s="1" t="str">
        <f t="shared" ca="1" si="18"/>
        <v>תקין</v>
      </c>
      <c r="AO120" s="1" t="str">
        <f>VLOOKUP(AC120,'תז מייל קניין'!$A:$C,3,0)</f>
        <v xml:space="preserve">MayaLe@justice.gov.il </v>
      </c>
      <c r="AP120" s="1" t="str">
        <f t="shared" si="19"/>
        <v xml:space="preserve"> שירותי חנ</v>
      </c>
    </row>
    <row r="121" spans="1:42" x14ac:dyDescent="0.2">
      <c r="A121" s="4"/>
      <c r="B121" s="5"/>
      <c r="C121" s="6" t="s">
        <v>668</v>
      </c>
      <c r="D121" s="7" t="s">
        <v>50</v>
      </c>
      <c r="E121" s="7" t="s">
        <v>32</v>
      </c>
      <c r="F121" s="8" t="s">
        <v>35</v>
      </c>
      <c r="G121" s="9">
        <v>45390</v>
      </c>
      <c r="H121" s="9">
        <v>45352</v>
      </c>
      <c r="I121" s="10">
        <v>46081</v>
      </c>
      <c r="J121" s="14"/>
      <c r="K121" s="11" t="s">
        <v>669</v>
      </c>
      <c r="L121" s="8" t="s">
        <v>670</v>
      </c>
      <c r="M121" s="8" t="s">
        <v>671</v>
      </c>
      <c r="N121" s="8" t="s">
        <v>40</v>
      </c>
      <c r="O121" s="12">
        <v>295000</v>
      </c>
      <c r="P121" s="8" t="s">
        <v>41</v>
      </c>
      <c r="Q121" s="12">
        <v>295000</v>
      </c>
      <c r="R121" s="13">
        <v>4.03</v>
      </c>
      <c r="S121" s="12">
        <v>11877.06</v>
      </c>
      <c r="T121" s="12">
        <v>11877.06</v>
      </c>
      <c r="U121" s="12">
        <v>283122.94</v>
      </c>
      <c r="V121" s="8" t="s">
        <v>35</v>
      </c>
      <c r="W121" s="8" t="s">
        <v>672</v>
      </c>
      <c r="X121" s="8" t="s">
        <v>35</v>
      </c>
      <c r="Y121" s="13">
        <v>0</v>
      </c>
      <c r="Z121" s="8" t="s">
        <v>42</v>
      </c>
      <c r="AA121" s="8" t="s">
        <v>44</v>
      </c>
      <c r="AB121" s="8" t="s">
        <v>35</v>
      </c>
      <c r="AC121" s="8" t="s">
        <v>91</v>
      </c>
      <c r="AD121" s="8" t="s">
        <v>673</v>
      </c>
      <c r="AE121" s="8" t="s">
        <v>674</v>
      </c>
      <c r="AF121" s="12">
        <v>283122.94</v>
      </c>
      <c r="AG121" s="41">
        <f t="shared" si="12"/>
        <v>45352</v>
      </c>
      <c r="AH121" s="41">
        <f t="shared" ca="1" si="13"/>
        <v>46081</v>
      </c>
      <c r="AI121" s="1">
        <f t="shared" ca="1" si="20"/>
        <v>23</v>
      </c>
      <c r="AJ121" s="1">
        <f t="shared" ca="1" si="14"/>
        <v>17</v>
      </c>
      <c r="AK121" s="1">
        <f t="shared" ca="1" si="15"/>
        <v>6</v>
      </c>
      <c r="AL121" s="1">
        <f t="shared" si="16"/>
        <v>4.03</v>
      </c>
      <c r="AM121" s="38">
        <f t="shared" ca="1" si="17"/>
        <v>0.73913043478260865</v>
      </c>
      <c r="AN121" s="1" t="str">
        <f t="shared" ca="1" si="18"/>
        <v>לא תקין</v>
      </c>
      <c r="AO121" s="1" t="str">
        <f>VLOOKUP(AC121,'תז מייל קניין'!$A:$C,3,0)</f>
        <v xml:space="preserve">MayaLe@justice.gov.il </v>
      </c>
      <c r="AP121" s="1" t="str">
        <f t="shared" si="19"/>
        <v xml:space="preserve"> מתן שירות</v>
      </c>
    </row>
    <row r="122" spans="1:42" x14ac:dyDescent="0.2">
      <c r="A122" s="4"/>
      <c r="B122" s="5"/>
      <c r="C122" s="6" t="s">
        <v>675</v>
      </c>
      <c r="D122" s="7" t="s">
        <v>34</v>
      </c>
      <c r="E122" s="7" t="s">
        <v>32</v>
      </c>
      <c r="F122" s="8" t="s">
        <v>35</v>
      </c>
      <c r="G122" s="9">
        <v>45391</v>
      </c>
      <c r="H122" s="9">
        <v>45352</v>
      </c>
      <c r="I122" s="10">
        <v>45382</v>
      </c>
      <c r="J122" s="14"/>
      <c r="K122" s="11" t="s">
        <v>676</v>
      </c>
      <c r="L122" s="8" t="s">
        <v>677</v>
      </c>
      <c r="M122" s="8" t="s">
        <v>678</v>
      </c>
      <c r="N122" s="8" t="s">
        <v>40</v>
      </c>
      <c r="O122" s="12">
        <v>95391.53</v>
      </c>
      <c r="P122" s="8" t="s">
        <v>41</v>
      </c>
      <c r="Q122" s="12">
        <v>95391.53</v>
      </c>
      <c r="R122" s="13">
        <v>99.8</v>
      </c>
      <c r="S122" s="12">
        <v>95199.91</v>
      </c>
      <c r="T122" s="12">
        <v>95199.9</v>
      </c>
      <c r="U122" s="13">
        <v>191.62</v>
      </c>
      <c r="V122" s="8" t="s">
        <v>35</v>
      </c>
      <c r="W122" s="8" t="s">
        <v>679</v>
      </c>
      <c r="X122" s="8" t="s">
        <v>35</v>
      </c>
      <c r="Y122" s="13">
        <v>0</v>
      </c>
      <c r="Z122" s="8" t="s">
        <v>42</v>
      </c>
      <c r="AA122" s="8" t="s">
        <v>127</v>
      </c>
      <c r="AB122" s="8" t="s">
        <v>35</v>
      </c>
      <c r="AC122" s="8" t="s">
        <v>91</v>
      </c>
      <c r="AD122" s="8" t="s">
        <v>35</v>
      </c>
      <c r="AE122" s="8" t="s">
        <v>128</v>
      </c>
      <c r="AF122" s="13">
        <v>191.62</v>
      </c>
      <c r="AG122" s="41">
        <f t="shared" si="12"/>
        <v>45352</v>
      </c>
      <c r="AH122" s="41">
        <f t="shared" ca="1" si="13"/>
        <v>45382</v>
      </c>
      <c r="AI122" s="42">
        <f t="shared" ca="1" si="20"/>
        <v>0</v>
      </c>
      <c r="AJ122" s="1">
        <f t="shared" ca="1" si="14"/>
        <v>17</v>
      </c>
      <c r="AK122" s="1">
        <f t="shared" ca="1" si="15"/>
        <v>-16</v>
      </c>
      <c r="AL122" s="1">
        <f t="shared" si="16"/>
        <v>99.8</v>
      </c>
      <c r="AM122" s="38" t="e">
        <f t="shared" ca="1" si="17"/>
        <v>#DIV/0!</v>
      </c>
      <c r="AN122" s="1" t="e">
        <f t="shared" ca="1" si="18"/>
        <v>#DIV/0!</v>
      </c>
      <c r="AO122" s="1" t="str">
        <f>VLOOKUP(AC122,'תז מייל קניין'!$A:$C,3,0)</f>
        <v xml:space="preserve">MayaLe@justice.gov.il </v>
      </c>
      <c r="AP122" s="1" t="str">
        <f t="shared" si="19"/>
        <v xml:space="preserve"> תשלום חשב</v>
      </c>
    </row>
    <row r="123" spans="1:42" x14ac:dyDescent="0.2">
      <c r="A123" s="4"/>
      <c r="B123" s="5"/>
      <c r="C123" s="6" t="s">
        <v>680</v>
      </c>
      <c r="D123" s="7" t="s">
        <v>61</v>
      </c>
      <c r="E123" s="7" t="s">
        <v>32</v>
      </c>
      <c r="F123" s="8" t="s">
        <v>35</v>
      </c>
      <c r="G123" s="9">
        <v>45392</v>
      </c>
      <c r="H123" s="9">
        <v>45292</v>
      </c>
      <c r="I123" s="10">
        <v>45382</v>
      </c>
      <c r="J123" s="14"/>
      <c r="K123" s="11" t="s">
        <v>663</v>
      </c>
      <c r="L123" s="8" t="s">
        <v>664</v>
      </c>
      <c r="M123" s="8" t="s">
        <v>665</v>
      </c>
      <c r="N123" s="8" t="s">
        <v>40</v>
      </c>
      <c r="O123" s="12">
        <v>45852.1</v>
      </c>
      <c r="P123" s="8" t="s">
        <v>41</v>
      </c>
      <c r="Q123" s="12">
        <v>45852.1</v>
      </c>
      <c r="R123" s="13">
        <v>94.08</v>
      </c>
      <c r="S123" s="12">
        <v>43114.5</v>
      </c>
      <c r="T123" s="12">
        <v>43114.5</v>
      </c>
      <c r="U123" s="12">
        <v>2737.6</v>
      </c>
      <c r="V123" s="8" t="s">
        <v>35</v>
      </c>
      <c r="W123" s="8" t="s">
        <v>681</v>
      </c>
      <c r="X123" s="8" t="s">
        <v>35</v>
      </c>
      <c r="Y123" s="13">
        <v>0</v>
      </c>
      <c r="Z123" s="8" t="s">
        <v>42</v>
      </c>
      <c r="AA123" s="8" t="s">
        <v>127</v>
      </c>
      <c r="AB123" s="8" t="s">
        <v>35</v>
      </c>
      <c r="AC123" s="8" t="s">
        <v>91</v>
      </c>
      <c r="AD123" s="8" t="s">
        <v>35</v>
      </c>
      <c r="AE123" s="8" t="s">
        <v>128</v>
      </c>
      <c r="AF123" s="12">
        <v>2737.6</v>
      </c>
      <c r="AG123" s="41">
        <f t="shared" si="12"/>
        <v>45292</v>
      </c>
      <c r="AH123" s="41">
        <f t="shared" ca="1" si="13"/>
        <v>45382</v>
      </c>
      <c r="AI123" s="1">
        <f t="shared" ca="1" si="20"/>
        <v>2</v>
      </c>
      <c r="AJ123" s="1">
        <f t="shared" ca="1" si="14"/>
        <v>19</v>
      </c>
      <c r="AK123" s="1">
        <f t="shared" ca="1" si="15"/>
        <v>-16</v>
      </c>
      <c r="AL123" s="1">
        <f t="shared" si="16"/>
        <v>94.08</v>
      </c>
      <c r="AM123" s="38">
        <f t="shared" ca="1" si="17"/>
        <v>9.5</v>
      </c>
      <c r="AN123" s="1" t="str">
        <f t="shared" ca="1" si="18"/>
        <v>תקין</v>
      </c>
      <c r="AO123" s="1" t="str">
        <f>VLOOKUP(AC123,'תז מייל קניין'!$A:$C,3,0)</f>
        <v xml:space="preserve">MayaLe@justice.gov.il </v>
      </c>
      <c r="AP123" s="1" t="str">
        <f t="shared" si="19"/>
        <v xml:space="preserve"> התקשרות  </v>
      </c>
    </row>
    <row r="124" spans="1:42" x14ac:dyDescent="0.2">
      <c r="A124" s="4"/>
      <c r="B124" s="5"/>
      <c r="C124" s="6" t="s">
        <v>682</v>
      </c>
      <c r="D124" s="7" t="s">
        <v>61</v>
      </c>
      <c r="E124" s="7" t="s">
        <v>32</v>
      </c>
      <c r="F124" s="8" t="s">
        <v>35</v>
      </c>
      <c r="G124" s="9">
        <v>45393</v>
      </c>
      <c r="H124" s="9">
        <v>45341</v>
      </c>
      <c r="I124" s="10">
        <v>45657</v>
      </c>
      <c r="J124" s="14"/>
      <c r="K124" s="11" t="s">
        <v>683</v>
      </c>
      <c r="L124" s="8" t="s">
        <v>684</v>
      </c>
      <c r="M124" s="8" t="s">
        <v>685</v>
      </c>
      <c r="N124" s="8" t="s">
        <v>40</v>
      </c>
      <c r="O124" s="12">
        <v>1569601.5</v>
      </c>
      <c r="P124" s="8" t="s">
        <v>41</v>
      </c>
      <c r="Q124" s="12">
        <v>1569601.5</v>
      </c>
      <c r="R124" s="13">
        <v>90.15</v>
      </c>
      <c r="S124" s="13">
        <v>0</v>
      </c>
      <c r="T124" s="12">
        <v>1530378.35</v>
      </c>
      <c r="U124" s="12">
        <v>171832.71</v>
      </c>
      <c r="V124" s="8" t="s">
        <v>35</v>
      </c>
      <c r="W124" s="8" t="s">
        <v>686</v>
      </c>
      <c r="X124" s="8" t="s">
        <v>57</v>
      </c>
      <c r="Y124" s="13">
        <v>0</v>
      </c>
      <c r="Z124" s="8" t="s">
        <v>42</v>
      </c>
      <c r="AA124" s="8" t="s">
        <v>65</v>
      </c>
      <c r="AB124" s="8" t="s">
        <v>35</v>
      </c>
      <c r="AC124" s="8" t="s">
        <v>91</v>
      </c>
      <c r="AD124" s="8" t="s">
        <v>35</v>
      </c>
      <c r="AE124" s="8" t="s">
        <v>128</v>
      </c>
      <c r="AF124" s="12">
        <v>154596.39000000001</v>
      </c>
      <c r="AG124" s="41">
        <f t="shared" si="12"/>
        <v>45341</v>
      </c>
      <c r="AH124" s="41">
        <f t="shared" ca="1" si="13"/>
        <v>45657</v>
      </c>
      <c r="AI124" s="1">
        <f t="shared" ca="1" si="20"/>
        <v>10</v>
      </c>
      <c r="AJ124" s="1">
        <f t="shared" ca="1" si="14"/>
        <v>17</v>
      </c>
      <c r="AK124" s="1">
        <f t="shared" ca="1" si="15"/>
        <v>-7</v>
      </c>
      <c r="AL124" s="1">
        <f t="shared" si="16"/>
        <v>90.15</v>
      </c>
      <c r="AM124" s="38">
        <f t="shared" ca="1" si="17"/>
        <v>1.7</v>
      </c>
      <c r="AN124" s="1" t="str">
        <f t="shared" ca="1" si="18"/>
        <v>תקין</v>
      </c>
      <c r="AO124" s="1" t="str">
        <f>VLOOKUP(AC124,'תז מייל קניין'!$A:$C,3,0)</f>
        <v xml:space="preserve">MayaLe@justice.gov.il </v>
      </c>
      <c r="AP124" s="1" t="str">
        <f t="shared" si="19"/>
        <v xml:space="preserve"> שירותי חנ</v>
      </c>
    </row>
    <row r="125" spans="1:42" x14ac:dyDescent="0.2">
      <c r="A125" s="4"/>
      <c r="B125" s="5"/>
      <c r="C125" s="6" t="s">
        <v>687</v>
      </c>
      <c r="D125" s="7" t="s">
        <v>50</v>
      </c>
      <c r="E125" s="7" t="s">
        <v>32</v>
      </c>
      <c r="F125" s="8" t="s">
        <v>35</v>
      </c>
      <c r="G125" s="9">
        <v>45398</v>
      </c>
      <c r="H125" s="9">
        <v>45352</v>
      </c>
      <c r="I125" s="10">
        <v>46081</v>
      </c>
      <c r="J125" s="14"/>
      <c r="K125" s="11" t="s">
        <v>688</v>
      </c>
      <c r="L125" s="8" t="s">
        <v>689</v>
      </c>
      <c r="M125" s="8" t="s">
        <v>690</v>
      </c>
      <c r="N125" s="8" t="s">
        <v>40</v>
      </c>
      <c r="O125" s="12">
        <v>2969628</v>
      </c>
      <c r="P125" s="8" t="s">
        <v>41</v>
      </c>
      <c r="Q125" s="12">
        <v>2969628</v>
      </c>
      <c r="R125" s="13">
        <v>49.34</v>
      </c>
      <c r="S125" s="12">
        <v>1483067.12</v>
      </c>
      <c r="T125" s="12">
        <v>1473734.01</v>
      </c>
      <c r="U125" s="12">
        <v>1586578.36</v>
      </c>
      <c r="V125" s="8" t="s">
        <v>35</v>
      </c>
      <c r="W125" s="8" t="s">
        <v>691</v>
      </c>
      <c r="X125" s="8" t="s">
        <v>57</v>
      </c>
      <c r="Y125" s="13">
        <v>0</v>
      </c>
      <c r="Z125" s="8" t="s">
        <v>42</v>
      </c>
      <c r="AA125" s="8" t="s">
        <v>44</v>
      </c>
      <c r="AB125" s="8" t="s">
        <v>35</v>
      </c>
      <c r="AC125" s="8" t="s">
        <v>91</v>
      </c>
      <c r="AD125" s="8" t="s">
        <v>692</v>
      </c>
      <c r="AE125" s="8" t="s">
        <v>122</v>
      </c>
      <c r="AF125" s="12">
        <v>1504485.08</v>
      </c>
      <c r="AG125" s="41">
        <f t="shared" si="12"/>
        <v>45352</v>
      </c>
      <c r="AH125" s="41">
        <f t="shared" ca="1" si="13"/>
        <v>46081</v>
      </c>
      <c r="AI125" s="1">
        <f t="shared" ca="1" si="20"/>
        <v>23</v>
      </c>
      <c r="AJ125" s="1">
        <f t="shared" ca="1" si="14"/>
        <v>17</v>
      </c>
      <c r="AK125" s="1">
        <f t="shared" ca="1" si="15"/>
        <v>6</v>
      </c>
      <c r="AL125" s="1">
        <f t="shared" si="16"/>
        <v>49.34</v>
      </c>
      <c r="AM125" s="38">
        <f t="shared" ca="1" si="17"/>
        <v>0.73913043478260865</v>
      </c>
      <c r="AN125" s="1" t="str">
        <f t="shared" ca="1" si="18"/>
        <v>תקין</v>
      </c>
      <c r="AO125" s="1" t="str">
        <f>VLOOKUP(AC125,'תז מייל קניין'!$A:$C,3,0)</f>
        <v xml:space="preserve">MayaLe@justice.gov.il </v>
      </c>
      <c r="AP125" s="1" t="str">
        <f t="shared" si="19"/>
        <v xml:space="preserve"> שירותי הש</v>
      </c>
    </row>
    <row r="126" spans="1:42" x14ac:dyDescent="0.2">
      <c r="A126" s="4"/>
      <c r="B126" s="5"/>
      <c r="C126" s="6" t="s">
        <v>693</v>
      </c>
      <c r="D126" s="7" t="s">
        <v>50</v>
      </c>
      <c r="E126" s="7" t="s">
        <v>32</v>
      </c>
      <c r="F126" s="8" t="s">
        <v>35</v>
      </c>
      <c r="G126" s="9">
        <v>45398</v>
      </c>
      <c r="H126" s="9">
        <v>45383</v>
      </c>
      <c r="I126" s="10">
        <v>45657</v>
      </c>
      <c r="J126" s="14"/>
      <c r="K126" s="11" t="s">
        <v>376</v>
      </c>
      <c r="L126" s="8" t="s">
        <v>377</v>
      </c>
      <c r="M126" s="8" t="s">
        <v>378</v>
      </c>
      <c r="N126" s="8" t="s">
        <v>40</v>
      </c>
      <c r="O126" s="12">
        <v>88731.28</v>
      </c>
      <c r="P126" s="8" t="s">
        <v>41</v>
      </c>
      <c r="Q126" s="12">
        <v>88731.28</v>
      </c>
      <c r="R126" s="13">
        <v>46.08</v>
      </c>
      <c r="S126" s="12">
        <v>40883.980000000003</v>
      </c>
      <c r="T126" s="12">
        <v>51032.58</v>
      </c>
      <c r="U126" s="12">
        <v>63616.33</v>
      </c>
      <c r="V126" s="8" t="s">
        <v>35</v>
      </c>
      <c r="W126" s="8" t="s">
        <v>694</v>
      </c>
      <c r="X126" s="8" t="s">
        <v>57</v>
      </c>
      <c r="Y126" s="13">
        <v>0</v>
      </c>
      <c r="Z126" s="8" t="s">
        <v>42</v>
      </c>
      <c r="AA126" s="8" t="s">
        <v>43</v>
      </c>
      <c r="AB126" s="8" t="s">
        <v>44</v>
      </c>
      <c r="AC126" s="8" t="s">
        <v>91</v>
      </c>
      <c r="AD126" s="8" t="s">
        <v>695</v>
      </c>
      <c r="AE126" s="8" t="s">
        <v>35</v>
      </c>
      <c r="AF126" s="12">
        <v>47847.34</v>
      </c>
      <c r="AG126" s="41">
        <f t="shared" si="12"/>
        <v>45383</v>
      </c>
      <c r="AH126" s="41">
        <f t="shared" ca="1" si="13"/>
        <v>45657</v>
      </c>
      <c r="AI126" s="1">
        <f t="shared" ca="1" si="20"/>
        <v>8</v>
      </c>
      <c r="AJ126" s="1">
        <f t="shared" ca="1" si="14"/>
        <v>16</v>
      </c>
      <c r="AK126" s="1">
        <f t="shared" ca="1" si="15"/>
        <v>-7</v>
      </c>
      <c r="AL126" s="1">
        <f t="shared" si="16"/>
        <v>46.08</v>
      </c>
      <c r="AM126" s="38">
        <f t="shared" ca="1" si="17"/>
        <v>2</v>
      </c>
      <c r="AN126" s="1" t="str">
        <f t="shared" ca="1" si="18"/>
        <v>לא תקין</v>
      </c>
      <c r="AO126" s="1" t="str">
        <f>VLOOKUP(AC126,'תז מייל קניין'!$A:$C,3,0)</f>
        <v xml:space="preserve">MayaLe@justice.gov.il </v>
      </c>
      <c r="AP126" s="1" t="str">
        <f t="shared" si="19"/>
        <v xml:space="preserve"> שירותי חנ</v>
      </c>
    </row>
    <row r="127" spans="1:42" x14ac:dyDescent="0.2">
      <c r="A127" s="4"/>
      <c r="B127" s="5"/>
      <c r="C127" s="6" t="s">
        <v>696</v>
      </c>
      <c r="D127" s="7" t="s">
        <v>34</v>
      </c>
      <c r="E127" s="7" t="s">
        <v>32</v>
      </c>
      <c r="F127" s="8" t="s">
        <v>35</v>
      </c>
      <c r="G127" s="9">
        <v>45398</v>
      </c>
      <c r="H127" s="9">
        <v>45383</v>
      </c>
      <c r="I127" s="10">
        <v>45657</v>
      </c>
      <c r="J127" s="14"/>
      <c r="K127" s="11" t="s">
        <v>663</v>
      </c>
      <c r="L127" s="8" t="s">
        <v>664</v>
      </c>
      <c r="M127" s="8" t="s">
        <v>665</v>
      </c>
      <c r="N127" s="8" t="s">
        <v>40</v>
      </c>
      <c r="O127" s="12">
        <v>76623.5</v>
      </c>
      <c r="P127" s="8" t="s">
        <v>41</v>
      </c>
      <c r="Q127" s="12">
        <v>76623.5</v>
      </c>
      <c r="R127" s="13">
        <v>94.63</v>
      </c>
      <c r="S127" s="12">
        <v>72491.399999999994</v>
      </c>
      <c r="T127" s="12">
        <v>72462.28</v>
      </c>
      <c r="U127" s="12">
        <v>4120.01</v>
      </c>
      <c r="V127" s="8" t="s">
        <v>35</v>
      </c>
      <c r="W127" s="8" t="s">
        <v>697</v>
      </c>
      <c r="X127" s="8" t="s">
        <v>35</v>
      </c>
      <c r="Y127" s="13">
        <v>0</v>
      </c>
      <c r="Z127" s="8" t="s">
        <v>42</v>
      </c>
      <c r="AA127" s="8" t="s">
        <v>43</v>
      </c>
      <c r="AB127" s="8" t="s">
        <v>60</v>
      </c>
      <c r="AC127" s="8" t="s">
        <v>91</v>
      </c>
      <c r="AD127" s="8" t="s">
        <v>35</v>
      </c>
      <c r="AE127" s="8" t="s">
        <v>128</v>
      </c>
      <c r="AF127" s="12">
        <v>4120.0200000000004</v>
      </c>
      <c r="AG127" s="41">
        <f t="shared" si="12"/>
        <v>45383</v>
      </c>
      <c r="AH127" s="41">
        <f t="shared" ca="1" si="13"/>
        <v>45657</v>
      </c>
      <c r="AI127" s="1">
        <f t="shared" ca="1" si="20"/>
        <v>8</v>
      </c>
      <c r="AJ127" s="1">
        <f t="shared" ca="1" si="14"/>
        <v>16</v>
      </c>
      <c r="AK127" s="1">
        <f t="shared" ca="1" si="15"/>
        <v>-7</v>
      </c>
      <c r="AL127" s="1">
        <f t="shared" si="16"/>
        <v>94.63</v>
      </c>
      <c r="AM127" s="38">
        <f t="shared" ca="1" si="17"/>
        <v>2</v>
      </c>
      <c r="AN127" s="1" t="str">
        <f t="shared" ca="1" si="18"/>
        <v>תקין</v>
      </c>
      <c r="AO127" s="1" t="str">
        <f>VLOOKUP(AC127,'תז מייל קניין'!$A:$C,3,0)</f>
        <v xml:space="preserve">MayaLe@justice.gov.il </v>
      </c>
      <c r="AP127" s="1" t="str">
        <f t="shared" si="19"/>
        <v xml:space="preserve"> שירותי חנ</v>
      </c>
    </row>
    <row r="128" spans="1:42" x14ac:dyDescent="0.2">
      <c r="A128" s="4"/>
      <c r="B128" s="5"/>
      <c r="C128" s="6" t="s">
        <v>698</v>
      </c>
      <c r="D128" s="7" t="s">
        <v>61</v>
      </c>
      <c r="E128" s="7" t="s">
        <v>32</v>
      </c>
      <c r="F128" s="8" t="s">
        <v>35</v>
      </c>
      <c r="G128" s="9">
        <v>45413</v>
      </c>
      <c r="H128" s="9">
        <v>45389</v>
      </c>
      <c r="I128" s="10">
        <v>45747</v>
      </c>
      <c r="J128" s="14"/>
      <c r="K128" s="11" t="s">
        <v>699</v>
      </c>
      <c r="L128" s="8" t="s">
        <v>700</v>
      </c>
      <c r="M128" s="8" t="s">
        <v>701</v>
      </c>
      <c r="N128" s="8" t="s">
        <v>40</v>
      </c>
      <c r="O128" s="12">
        <v>341315</v>
      </c>
      <c r="P128" s="8" t="s">
        <v>41</v>
      </c>
      <c r="Q128" s="12">
        <v>341315</v>
      </c>
      <c r="R128" s="13">
        <v>92.31</v>
      </c>
      <c r="S128" s="13">
        <v>0</v>
      </c>
      <c r="T128" s="12">
        <v>313057.5</v>
      </c>
      <c r="U128" s="12">
        <v>26255</v>
      </c>
      <c r="V128" s="8" t="s">
        <v>35</v>
      </c>
      <c r="W128" s="8" t="s">
        <v>702</v>
      </c>
      <c r="X128" s="8" t="s">
        <v>35</v>
      </c>
      <c r="Y128" s="13">
        <v>0</v>
      </c>
      <c r="Z128" s="8" t="s">
        <v>42</v>
      </c>
      <c r="AA128" s="8" t="s">
        <v>43</v>
      </c>
      <c r="AB128" s="8" t="s">
        <v>44</v>
      </c>
      <c r="AC128" s="8" t="s">
        <v>91</v>
      </c>
      <c r="AD128" s="8" t="s">
        <v>35</v>
      </c>
      <c r="AE128" s="8" t="s">
        <v>128</v>
      </c>
      <c r="AF128" s="12">
        <v>26255</v>
      </c>
      <c r="AG128" s="41">
        <f t="shared" si="12"/>
        <v>45389</v>
      </c>
      <c r="AH128" s="41">
        <f t="shared" ca="1" si="13"/>
        <v>45747</v>
      </c>
      <c r="AI128" s="1">
        <f t="shared" ca="1" si="20"/>
        <v>11</v>
      </c>
      <c r="AJ128" s="1">
        <f t="shared" ca="1" si="14"/>
        <v>15</v>
      </c>
      <c r="AK128" s="1">
        <f t="shared" ca="1" si="15"/>
        <v>-4</v>
      </c>
      <c r="AL128" s="1">
        <f t="shared" si="16"/>
        <v>92.31</v>
      </c>
      <c r="AM128" s="38">
        <f t="shared" ca="1" si="17"/>
        <v>1.3636363636363635</v>
      </c>
      <c r="AN128" s="1" t="str">
        <f t="shared" ca="1" si="18"/>
        <v>תקין</v>
      </c>
      <c r="AO128" s="1" t="str">
        <f>VLOOKUP(AC128,'תז מייל קניין'!$A:$C,3,0)</f>
        <v xml:space="preserve">MayaLe@justice.gov.il </v>
      </c>
      <c r="AP128" s="1" t="str">
        <f t="shared" si="19"/>
        <v xml:space="preserve"> פרוטוקול </v>
      </c>
    </row>
    <row r="129" spans="1:42" x14ac:dyDescent="0.2">
      <c r="A129" s="4"/>
      <c r="B129" s="5"/>
      <c r="C129" s="6" t="s">
        <v>703</v>
      </c>
      <c r="D129" s="7" t="s">
        <v>61</v>
      </c>
      <c r="E129" s="7" t="s">
        <v>32</v>
      </c>
      <c r="F129" s="8" t="s">
        <v>35</v>
      </c>
      <c r="G129" s="9">
        <v>45418</v>
      </c>
      <c r="H129" s="9">
        <v>45386</v>
      </c>
      <c r="I129" s="10">
        <v>45747</v>
      </c>
      <c r="J129" s="14"/>
      <c r="K129" s="11" t="s">
        <v>704</v>
      </c>
      <c r="L129" s="8" t="s">
        <v>705</v>
      </c>
      <c r="M129" s="8" t="s">
        <v>706</v>
      </c>
      <c r="N129" s="8" t="s">
        <v>40</v>
      </c>
      <c r="O129" s="12">
        <v>151281.9</v>
      </c>
      <c r="P129" s="8" t="s">
        <v>41</v>
      </c>
      <c r="Q129" s="12">
        <v>151281.9</v>
      </c>
      <c r="R129" s="13">
        <v>99.51</v>
      </c>
      <c r="S129" s="13">
        <v>0</v>
      </c>
      <c r="T129" s="12">
        <v>149638.95000000001</v>
      </c>
      <c r="U129" s="13">
        <v>743.4</v>
      </c>
      <c r="V129" s="8" t="s">
        <v>35</v>
      </c>
      <c r="W129" s="8" t="s">
        <v>707</v>
      </c>
      <c r="X129" s="8" t="s">
        <v>35</v>
      </c>
      <c r="Y129" s="13">
        <v>0</v>
      </c>
      <c r="Z129" s="8" t="s">
        <v>42</v>
      </c>
      <c r="AA129" s="8" t="s">
        <v>43</v>
      </c>
      <c r="AB129" s="8" t="s">
        <v>44</v>
      </c>
      <c r="AC129" s="8" t="s">
        <v>91</v>
      </c>
      <c r="AD129" s="8" t="s">
        <v>35</v>
      </c>
      <c r="AE129" s="8" t="s">
        <v>128</v>
      </c>
      <c r="AF129" s="13">
        <v>743.4</v>
      </c>
      <c r="AG129" s="41">
        <f t="shared" si="12"/>
        <v>45386</v>
      </c>
      <c r="AH129" s="41">
        <f t="shared" ca="1" si="13"/>
        <v>45747</v>
      </c>
      <c r="AI129" s="1">
        <f t="shared" ca="1" si="20"/>
        <v>11</v>
      </c>
      <c r="AJ129" s="1">
        <f t="shared" ca="1" si="14"/>
        <v>16</v>
      </c>
      <c r="AK129" s="1">
        <f t="shared" ca="1" si="15"/>
        <v>-4</v>
      </c>
      <c r="AL129" s="1">
        <f t="shared" si="16"/>
        <v>99.51</v>
      </c>
      <c r="AM129" s="38">
        <f t="shared" ca="1" si="17"/>
        <v>1.4545454545454546</v>
      </c>
      <c r="AN129" s="1" t="str">
        <f t="shared" ca="1" si="18"/>
        <v>תקין</v>
      </c>
      <c r="AO129" s="1" t="str">
        <f>VLOOKUP(AC129,'תז מייל קניין'!$A:$C,3,0)</f>
        <v xml:space="preserve">MayaLe@justice.gov.il </v>
      </c>
      <c r="AP129" s="1" t="str">
        <f t="shared" si="19"/>
        <v xml:space="preserve"> התקשרות ל</v>
      </c>
    </row>
    <row r="130" spans="1:42" x14ac:dyDescent="0.2">
      <c r="A130" s="4"/>
      <c r="B130" s="5"/>
      <c r="C130" s="6" t="s">
        <v>708</v>
      </c>
      <c r="D130" s="7" t="s">
        <v>67</v>
      </c>
      <c r="E130" s="7" t="s">
        <v>32</v>
      </c>
      <c r="F130" s="8" t="s">
        <v>35</v>
      </c>
      <c r="G130" s="9">
        <v>45425</v>
      </c>
      <c r="H130" s="9">
        <v>45292</v>
      </c>
      <c r="I130" s="10">
        <v>45657</v>
      </c>
      <c r="J130" s="14"/>
      <c r="K130" s="11" t="s">
        <v>709</v>
      </c>
      <c r="L130" s="8" t="s">
        <v>710</v>
      </c>
      <c r="M130" s="8" t="s">
        <v>711</v>
      </c>
      <c r="N130" s="8" t="s">
        <v>40</v>
      </c>
      <c r="O130" s="12">
        <v>17700</v>
      </c>
      <c r="P130" s="8" t="s">
        <v>41</v>
      </c>
      <c r="Q130" s="12">
        <v>17700</v>
      </c>
      <c r="R130" s="13">
        <v>20.41</v>
      </c>
      <c r="S130" s="13">
        <v>0</v>
      </c>
      <c r="T130" s="12">
        <v>3613.38</v>
      </c>
      <c r="U130" s="12">
        <v>14086.62</v>
      </c>
      <c r="V130" s="8" t="s">
        <v>35</v>
      </c>
      <c r="W130" s="8" t="s">
        <v>712</v>
      </c>
      <c r="X130" s="8" t="s">
        <v>35</v>
      </c>
      <c r="Y130" s="13">
        <v>0</v>
      </c>
      <c r="Z130" s="8" t="s">
        <v>42</v>
      </c>
      <c r="AA130" s="8" t="s">
        <v>127</v>
      </c>
      <c r="AB130" s="8" t="s">
        <v>35</v>
      </c>
      <c r="AC130" s="8" t="s">
        <v>91</v>
      </c>
      <c r="AD130" s="8" t="s">
        <v>35</v>
      </c>
      <c r="AE130" s="8" t="s">
        <v>128</v>
      </c>
      <c r="AF130" s="12">
        <v>14086.62</v>
      </c>
      <c r="AG130" s="41">
        <f t="shared" si="12"/>
        <v>45292</v>
      </c>
      <c r="AH130" s="41">
        <f t="shared" ca="1" si="13"/>
        <v>45657</v>
      </c>
      <c r="AI130" s="1">
        <f t="shared" ca="1" si="20"/>
        <v>11</v>
      </c>
      <c r="AJ130" s="1">
        <f t="shared" ca="1" si="14"/>
        <v>19</v>
      </c>
      <c r="AK130" s="1">
        <f t="shared" ca="1" si="15"/>
        <v>-7</v>
      </c>
      <c r="AL130" s="1">
        <f t="shared" si="16"/>
        <v>20.41</v>
      </c>
      <c r="AM130" s="38">
        <f t="shared" ca="1" si="17"/>
        <v>1.7272727272727273</v>
      </c>
      <c r="AN130" s="1" t="str">
        <f t="shared" ca="1" si="18"/>
        <v>לא תקין</v>
      </c>
      <c r="AO130" s="1" t="str">
        <f>VLOOKUP(AC130,'תז מייל קניין'!$A:$C,3,0)</f>
        <v xml:space="preserve">MayaLe@justice.gov.il </v>
      </c>
      <c r="AP130" s="1" t="str">
        <f t="shared" si="19"/>
        <v xml:space="preserve"> מים שערי </v>
      </c>
    </row>
    <row r="131" spans="1:42" x14ac:dyDescent="0.2">
      <c r="A131" s="4"/>
      <c r="B131" s="5"/>
      <c r="C131" s="6" t="s">
        <v>713</v>
      </c>
      <c r="D131" s="7" t="s">
        <v>50</v>
      </c>
      <c r="E131" s="7" t="s">
        <v>32</v>
      </c>
      <c r="F131" s="8" t="s">
        <v>35</v>
      </c>
      <c r="G131" s="9">
        <v>45432</v>
      </c>
      <c r="H131" s="9">
        <v>45389</v>
      </c>
      <c r="I131" s="10">
        <v>45657</v>
      </c>
      <c r="J131" s="14"/>
      <c r="K131" s="11" t="s">
        <v>714</v>
      </c>
      <c r="L131" s="8" t="s">
        <v>715</v>
      </c>
      <c r="M131" s="8" t="s">
        <v>716</v>
      </c>
      <c r="N131" s="8" t="s">
        <v>40</v>
      </c>
      <c r="O131" s="12">
        <v>1026600</v>
      </c>
      <c r="P131" s="8" t="s">
        <v>41</v>
      </c>
      <c r="Q131" s="12">
        <v>1026600</v>
      </c>
      <c r="R131" s="13">
        <v>65.44</v>
      </c>
      <c r="S131" s="12">
        <v>671847.94</v>
      </c>
      <c r="T131" s="12">
        <v>671847.94</v>
      </c>
      <c r="U131" s="12">
        <v>354752.06</v>
      </c>
      <c r="V131" s="8" t="s">
        <v>35</v>
      </c>
      <c r="W131" s="8" t="s">
        <v>717</v>
      </c>
      <c r="X131" s="8" t="s">
        <v>35</v>
      </c>
      <c r="Y131" s="13">
        <v>0</v>
      </c>
      <c r="Z131" s="8" t="s">
        <v>42</v>
      </c>
      <c r="AA131" s="8" t="s">
        <v>43</v>
      </c>
      <c r="AB131" s="8" t="s">
        <v>44</v>
      </c>
      <c r="AC131" s="8" t="s">
        <v>91</v>
      </c>
      <c r="AD131" s="8" t="s">
        <v>718</v>
      </c>
      <c r="AE131" s="8" t="s">
        <v>128</v>
      </c>
      <c r="AF131" s="12">
        <v>354752.06</v>
      </c>
      <c r="AG131" s="41">
        <f t="shared" ref="AG131:AG194" si="21">IF(H131&gt;1,H131,G131)</f>
        <v>45389</v>
      </c>
      <c r="AH131" s="41">
        <f t="shared" ref="AH131:AH194" ca="1" si="22">IF(I131&gt;1, I131, DATE(YEAR(TODAY()), 12, 31))</f>
        <v>45657</v>
      </c>
      <c r="AI131" s="1">
        <f t="shared" ca="1" si="20"/>
        <v>8</v>
      </c>
      <c r="AJ131" s="1">
        <f t="shared" ref="AJ131:AJ194" ca="1" si="23">DATEDIF(AG131, TODAY(), "m")</f>
        <v>15</v>
      </c>
      <c r="AK131" s="1">
        <f t="shared" ref="AK131:AK194" ca="1" si="24">IF(AH131 &gt; TODAY(), DATEDIF(TODAY(), AH131, "m"), -DATEDIF(AH131, TODAY(), "m"))</f>
        <v>-7</v>
      </c>
      <c r="AL131" s="1">
        <f t="shared" ref="AL131:AL194" si="25">R131</f>
        <v>65.44</v>
      </c>
      <c r="AM131" s="38">
        <f t="shared" ref="AM131:AM194" ca="1" si="26">AJ131/AI131</f>
        <v>1.875</v>
      </c>
      <c r="AN131" s="1" t="str">
        <f t="shared" ref="AN131:AN194" ca="1" si="27">IF(AM131&lt;0.5, "טרם נבדק",
   IF(AND(AM131&gt;0.5, AM131&lt;0.75, AL131&lt;20), "לא תקין",
   IF(AND(AM131&gt;0.75, AM131&lt;0.9, AL131&lt;50), "לא תקין",
   IF(AND(AM131&gt;0.9, AL131&lt;50), "לא תקין", "תקין"))))</f>
        <v>תקין</v>
      </c>
      <c r="AO131" s="1" t="str">
        <f>VLOOKUP(AC131,'תז מייל קניין'!$A:$C,3,0)</f>
        <v xml:space="preserve">MayaLe@justice.gov.il </v>
      </c>
      <c r="AP131" s="1" t="str">
        <f t="shared" ref="AP131:AP194" si="28">LEFT(W131,10)</f>
        <v xml:space="preserve"> שירותי חנ</v>
      </c>
    </row>
    <row r="132" spans="1:42" x14ac:dyDescent="0.2">
      <c r="A132" s="4"/>
      <c r="B132" s="5"/>
      <c r="C132" s="6" t="s">
        <v>719</v>
      </c>
      <c r="D132" s="7" t="s">
        <v>50</v>
      </c>
      <c r="E132" s="7" t="s">
        <v>32</v>
      </c>
      <c r="F132" s="8" t="s">
        <v>35</v>
      </c>
      <c r="G132" s="9">
        <v>45453</v>
      </c>
      <c r="H132" s="9">
        <v>45389</v>
      </c>
      <c r="I132" s="10">
        <v>45747</v>
      </c>
      <c r="J132" s="14"/>
      <c r="K132" s="11" t="s">
        <v>720</v>
      </c>
      <c r="L132" s="8" t="s">
        <v>721</v>
      </c>
      <c r="M132" s="8" t="s">
        <v>722</v>
      </c>
      <c r="N132" s="8" t="s">
        <v>40</v>
      </c>
      <c r="O132" s="12">
        <v>612703.19999999995</v>
      </c>
      <c r="P132" s="8" t="s">
        <v>41</v>
      </c>
      <c r="Q132" s="12">
        <v>612703.19999999995</v>
      </c>
      <c r="R132" s="13">
        <v>71.069999999999993</v>
      </c>
      <c r="S132" s="12">
        <v>438639.39</v>
      </c>
      <c r="T132" s="12">
        <v>435443.22</v>
      </c>
      <c r="U132" s="12">
        <v>177259.98</v>
      </c>
      <c r="V132" s="8" t="s">
        <v>35</v>
      </c>
      <c r="W132" s="8" t="s">
        <v>723</v>
      </c>
      <c r="X132" s="8" t="s">
        <v>35</v>
      </c>
      <c r="Y132" s="13">
        <v>0</v>
      </c>
      <c r="Z132" s="8" t="s">
        <v>42</v>
      </c>
      <c r="AA132" s="8" t="s">
        <v>43</v>
      </c>
      <c r="AB132" s="8" t="s">
        <v>44</v>
      </c>
      <c r="AC132" s="8" t="s">
        <v>91</v>
      </c>
      <c r="AD132" s="8" t="s">
        <v>724</v>
      </c>
      <c r="AE132" s="8" t="s">
        <v>128</v>
      </c>
      <c r="AF132" s="12">
        <v>177259.98</v>
      </c>
      <c r="AG132" s="41">
        <f t="shared" si="21"/>
        <v>45389</v>
      </c>
      <c r="AH132" s="41">
        <f t="shared" ca="1" si="22"/>
        <v>45747</v>
      </c>
      <c r="AI132" s="1">
        <f t="shared" ca="1" si="20"/>
        <v>11</v>
      </c>
      <c r="AJ132" s="1">
        <f t="shared" ca="1" si="23"/>
        <v>15</v>
      </c>
      <c r="AK132" s="1">
        <f t="shared" ca="1" si="24"/>
        <v>-4</v>
      </c>
      <c r="AL132" s="1">
        <f t="shared" si="25"/>
        <v>71.069999999999993</v>
      </c>
      <c r="AM132" s="38">
        <f t="shared" ca="1" si="26"/>
        <v>1.3636363636363635</v>
      </c>
      <c r="AN132" s="1" t="str">
        <f t="shared" ca="1" si="27"/>
        <v>תקין</v>
      </c>
      <c r="AO132" s="1" t="str">
        <f>VLOOKUP(AC132,'תז מייל קניין'!$A:$C,3,0)</f>
        <v xml:space="preserve">MayaLe@justice.gov.il </v>
      </c>
      <c r="AP132" s="1" t="str">
        <f t="shared" si="28"/>
        <v xml:space="preserve"> התקשרות ל</v>
      </c>
    </row>
    <row r="133" spans="1:42" x14ac:dyDescent="0.2">
      <c r="A133" s="4"/>
      <c r="B133" s="5"/>
      <c r="C133" s="6" t="s">
        <v>725</v>
      </c>
      <c r="D133" s="7" t="s">
        <v>67</v>
      </c>
      <c r="E133" s="7" t="s">
        <v>32</v>
      </c>
      <c r="F133" s="8" t="s">
        <v>35</v>
      </c>
      <c r="G133" s="9">
        <v>45453</v>
      </c>
      <c r="H133" s="9">
        <v>45379</v>
      </c>
      <c r="I133" s="10">
        <v>46022</v>
      </c>
      <c r="J133" s="14"/>
      <c r="K133" s="11" t="s">
        <v>726</v>
      </c>
      <c r="L133" s="8" t="s">
        <v>727</v>
      </c>
      <c r="M133" s="8" t="s">
        <v>728</v>
      </c>
      <c r="N133" s="8" t="s">
        <v>40</v>
      </c>
      <c r="O133" s="12">
        <v>230100</v>
      </c>
      <c r="P133" s="8" t="s">
        <v>41</v>
      </c>
      <c r="Q133" s="12">
        <v>230100</v>
      </c>
      <c r="R133" s="13">
        <v>75.12</v>
      </c>
      <c r="S133" s="13">
        <v>0</v>
      </c>
      <c r="T133" s="12">
        <v>131838.49</v>
      </c>
      <c r="U133" s="12">
        <v>57238.93</v>
      </c>
      <c r="V133" s="8" t="s">
        <v>35</v>
      </c>
      <c r="W133" s="8" t="s">
        <v>729</v>
      </c>
      <c r="X133" s="8" t="s">
        <v>35</v>
      </c>
      <c r="Y133" s="13">
        <v>0</v>
      </c>
      <c r="Z133" s="8" t="s">
        <v>42</v>
      </c>
      <c r="AA133" s="8" t="s">
        <v>65</v>
      </c>
      <c r="AB133" s="8" t="s">
        <v>35</v>
      </c>
      <c r="AC133" s="8" t="s">
        <v>91</v>
      </c>
      <c r="AD133" s="8" t="s">
        <v>35</v>
      </c>
      <c r="AE133" s="8" t="s">
        <v>71</v>
      </c>
      <c r="AF133" s="12">
        <v>57238.93</v>
      </c>
      <c r="AG133" s="41">
        <f t="shared" si="21"/>
        <v>45379</v>
      </c>
      <c r="AH133" s="41">
        <f t="shared" ca="1" si="22"/>
        <v>46022</v>
      </c>
      <c r="AI133" s="1">
        <f t="shared" ca="1" si="20"/>
        <v>21</v>
      </c>
      <c r="AJ133" s="1">
        <f t="shared" ca="1" si="23"/>
        <v>16</v>
      </c>
      <c r="AK133" s="1">
        <f t="shared" ca="1" si="24"/>
        <v>4</v>
      </c>
      <c r="AL133" s="1">
        <f t="shared" si="25"/>
        <v>75.12</v>
      </c>
      <c r="AM133" s="38">
        <f t="shared" ca="1" si="26"/>
        <v>0.76190476190476186</v>
      </c>
      <c r="AN133" s="1" t="str">
        <f t="shared" ca="1" si="27"/>
        <v>תקין</v>
      </c>
      <c r="AO133" s="1" t="str">
        <f>VLOOKUP(AC133,'תז מייל קניין'!$A:$C,3,0)</f>
        <v xml:space="preserve">MayaLe@justice.gov.il </v>
      </c>
      <c r="AP133" s="1" t="str">
        <f t="shared" si="28"/>
        <v xml:space="preserve"> מזנון עבו</v>
      </c>
    </row>
    <row r="134" spans="1:42" x14ac:dyDescent="0.2">
      <c r="A134" s="4"/>
      <c r="B134" s="5"/>
      <c r="C134" s="6" t="s">
        <v>730</v>
      </c>
      <c r="D134" s="7" t="s">
        <v>50</v>
      </c>
      <c r="E134" s="7" t="s">
        <v>32</v>
      </c>
      <c r="F134" s="8" t="s">
        <v>35</v>
      </c>
      <c r="G134" s="9">
        <v>45459</v>
      </c>
      <c r="H134" s="9">
        <v>45413</v>
      </c>
      <c r="I134" s="10">
        <v>45777</v>
      </c>
      <c r="J134" s="14"/>
      <c r="K134" s="11" t="s">
        <v>731</v>
      </c>
      <c r="L134" s="8" t="s">
        <v>732</v>
      </c>
      <c r="M134" s="8" t="s">
        <v>733</v>
      </c>
      <c r="N134" s="8" t="s">
        <v>40</v>
      </c>
      <c r="O134" s="12">
        <v>9387554.9000000004</v>
      </c>
      <c r="P134" s="8" t="s">
        <v>41</v>
      </c>
      <c r="Q134" s="12">
        <v>9387554.9000000004</v>
      </c>
      <c r="R134" s="13">
        <v>72.91</v>
      </c>
      <c r="S134" s="12">
        <v>6853753.1299999999</v>
      </c>
      <c r="T134" s="12">
        <v>7341720.3099999996</v>
      </c>
      <c r="U134" s="12">
        <v>2787254.59</v>
      </c>
      <c r="V134" s="8" t="s">
        <v>35</v>
      </c>
      <c r="W134" s="8" t="s">
        <v>734</v>
      </c>
      <c r="X134" s="8" t="s">
        <v>57</v>
      </c>
      <c r="Y134" s="13">
        <v>0</v>
      </c>
      <c r="Z134" s="8" t="s">
        <v>42</v>
      </c>
      <c r="AA134" s="8" t="s">
        <v>44</v>
      </c>
      <c r="AB134" s="8" t="s">
        <v>35</v>
      </c>
      <c r="AC134" s="8" t="s">
        <v>91</v>
      </c>
      <c r="AD134" s="8" t="s">
        <v>735</v>
      </c>
      <c r="AE134" s="8" t="s">
        <v>55</v>
      </c>
      <c r="AF134" s="12">
        <v>2543322.96</v>
      </c>
      <c r="AG134" s="41">
        <f t="shared" si="21"/>
        <v>45413</v>
      </c>
      <c r="AH134" s="41">
        <f t="shared" ca="1" si="22"/>
        <v>45777</v>
      </c>
      <c r="AI134" s="1">
        <f t="shared" ca="1" si="20"/>
        <v>11</v>
      </c>
      <c r="AJ134" s="1">
        <f t="shared" ca="1" si="23"/>
        <v>15</v>
      </c>
      <c r="AK134" s="1">
        <f t="shared" ca="1" si="24"/>
        <v>-3</v>
      </c>
      <c r="AL134" s="1">
        <f t="shared" si="25"/>
        <v>72.91</v>
      </c>
      <c r="AM134" s="38">
        <f t="shared" ca="1" si="26"/>
        <v>1.3636363636363635</v>
      </c>
      <c r="AN134" s="1" t="str">
        <f t="shared" ca="1" si="27"/>
        <v>תקין</v>
      </c>
      <c r="AO134" s="1" t="str">
        <f>VLOOKUP(AC134,'תז מייל קניין'!$A:$C,3,0)</f>
        <v xml:space="preserve">MayaLe@justice.gov.il </v>
      </c>
      <c r="AP134" s="1" t="str">
        <f t="shared" si="28"/>
        <v xml:space="preserve"> ביצוע שלי</v>
      </c>
    </row>
    <row r="135" spans="1:42" x14ac:dyDescent="0.2">
      <c r="A135" s="4"/>
      <c r="B135" s="5"/>
      <c r="C135" s="6" t="s">
        <v>736</v>
      </c>
      <c r="D135" s="7" t="s">
        <v>34</v>
      </c>
      <c r="E135" s="7" t="s">
        <v>32</v>
      </c>
      <c r="F135" s="8" t="s">
        <v>35</v>
      </c>
      <c r="G135" s="9">
        <v>45459</v>
      </c>
      <c r="H135" s="9">
        <v>45413</v>
      </c>
      <c r="I135" s="10">
        <v>45777</v>
      </c>
      <c r="J135" s="14"/>
      <c r="K135" s="11" t="s">
        <v>737</v>
      </c>
      <c r="L135" s="8" t="s">
        <v>738</v>
      </c>
      <c r="M135" s="8" t="s">
        <v>739</v>
      </c>
      <c r="N135" s="8" t="s">
        <v>40</v>
      </c>
      <c r="O135" s="12">
        <v>149942.07999999999</v>
      </c>
      <c r="P135" s="8" t="s">
        <v>41</v>
      </c>
      <c r="Q135" s="12">
        <v>149942.07999999999</v>
      </c>
      <c r="R135" s="13">
        <v>34.57</v>
      </c>
      <c r="S135" s="12">
        <v>50341.599999999999</v>
      </c>
      <c r="T135" s="12">
        <v>50347.92</v>
      </c>
      <c r="U135" s="12">
        <v>98109.05</v>
      </c>
      <c r="V135" s="8" t="s">
        <v>35</v>
      </c>
      <c r="W135" s="8" t="s">
        <v>740</v>
      </c>
      <c r="X135" s="8" t="s">
        <v>35</v>
      </c>
      <c r="Y135" s="13">
        <v>0</v>
      </c>
      <c r="Z135" s="8" t="s">
        <v>42</v>
      </c>
      <c r="AA135" s="8" t="s">
        <v>43</v>
      </c>
      <c r="AB135" s="8" t="s">
        <v>44</v>
      </c>
      <c r="AC135" s="8" t="s">
        <v>91</v>
      </c>
      <c r="AD135" s="8" t="s">
        <v>35</v>
      </c>
      <c r="AE135" s="8" t="s">
        <v>128</v>
      </c>
      <c r="AF135" s="12">
        <v>98109.05</v>
      </c>
      <c r="AG135" s="41">
        <f t="shared" si="21"/>
        <v>45413</v>
      </c>
      <c r="AH135" s="41">
        <f t="shared" ca="1" si="22"/>
        <v>45777</v>
      </c>
      <c r="AI135" s="1">
        <f t="shared" ca="1" si="20"/>
        <v>11</v>
      </c>
      <c r="AJ135" s="1">
        <f t="shared" ca="1" si="23"/>
        <v>15</v>
      </c>
      <c r="AK135" s="1">
        <f t="shared" ca="1" si="24"/>
        <v>-3</v>
      </c>
      <c r="AL135" s="1">
        <f t="shared" si="25"/>
        <v>34.57</v>
      </c>
      <c r="AM135" s="38">
        <f t="shared" ca="1" si="26"/>
        <v>1.3636363636363635</v>
      </c>
      <c r="AN135" s="1" t="str">
        <f t="shared" ca="1" si="27"/>
        <v>לא תקין</v>
      </c>
      <c r="AO135" s="1" t="str">
        <f>VLOOKUP(AC135,'תז מייל קניין'!$A:$C,3,0)</f>
        <v xml:space="preserve">MayaLe@justice.gov.il </v>
      </c>
      <c r="AP135" s="1" t="str">
        <f t="shared" si="28"/>
        <v xml:space="preserve"> שירותי חנ</v>
      </c>
    </row>
    <row r="136" spans="1:42" x14ac:dyDescent="0.2">
      <c r="A136" s="4"/>
      <c r="B136" s="5"/>
      <c r="C136" s="6" t="s">
        <v>741</v>
      </c>
      <c r="D136" s="7" t="s">
        <v>50</v>
      </c>
      <c r="E136" s="7" t="s">
        <v>32</v>
      </c>
      <c r="F136" s="8" t="s">
        <v>35</v>
      </c>
      <c r="G136" s="9">
        <v>45461</v>
      </c>
      <c r="H136" s="9">
        <v>45418</v>
      </c>
      <c r="I136" s="10">
        <v>45657</v>
      </c>
      <c r="J136" s="14"/>
      <c r="K136" s="11" t="s">
        <v>742</v>
      </c>
      <c r="L136" s="8" t="s">
        <v>743</v>
      </c>
      <c r="M136" s="8" t="s">
        <v>744</v>
      </c>
      <c r="N136" s="8" t="s">
        <v>40</v>
      </c>
      <c r="O136" s="12">
        <v>241641</v>
      </c>
      <c r="P136" s="8" t="s">
        <v>41</v>
      </c>
      <c r="Q136" s="12">
        <v>241641</v>
      </c>
      <c r="R136" s="13">
        <v>48.28</v>
      </c>
      <c r="S136" s="12">
        <v>118385.43</v>
      </c>
      <c r="T136" s="12">
        <v>116675.49</v>
      </c>
      <c r="U136" s="12">
        <v>124965.5</v>
      </c>
      <c r="V136" s="8" t="s">
        <v>35</v>
      </c>
      <c r="W136" s="8" t="s">
        <v>745</v>
      </c>
      <c r="X136" s="8" t="s">
        <v>35</v>
      </c>
      <c r="Y136" s="13">
        <v>0</v>
      </c>
      <c r="Z136" s="8" t="s">
        <v>42</v>
      </c>
      <c r="AA136" s="8" t="s">
        <v>43</v>
      </c>
      <c r="AB136" s="8" t="s">
        <v>44</v>
      </c>
      <c r="AC136" s="8" t="s">
        <v>91</v>
      </c>
      <c r="AD136" s="8" t="s">
        <v>746</v>
      </c>
      <c r="AE136" s="8" t="s">
        <v>128</v>
      </c>
      <c r="AF136" s="12">
        <v>124965.5</v>
      </c>
      <c r="AG136" s="41">
        <f t="shared" si="21"/>
        <v>45418</v>
      </c>
      <c r="AH136" s="41">
        <f t="shared" ca="1" si="22"/>
        <v>45657</v>
      </c>
      <c r="AI136" s="1">
        <f t="shared" ca="1" si="20"/>
        <v>7</v>
      </c>
      <c r="AJ136" s="1">
        <f t="shared" ca="1" si="23"/>
        <v>15</v>
      </c>
      <c r="AK136" s="1">
        <f t="shared" ca="1" si="24"/>
        <v>-7</v>
      </c>
      <c r="AL136" s="1">
        <f t="shared" si="25"/>
        <v>48.28</v>
      </c>
      <c r="AM136" s="38">
        <f t="shared" ca="1" si="26"/>
        <v>2.1428571428571428</v>
      </c>
      <c r="AN136" s="1" t="str">
        <f t="shared" ca="1" si="27"/>
        <v>לא תקין</v>
      </c>
      <c r="AO136" s="1" t="str">
        <f>VLOOKUP(AC136,'תז מייל קניין'!$A:$C,3,0)</f>
        <v xml:space="preserve">MayaLe@justice.gov.il </v>
      </c>
      <c r="AP136" s="1" t="str">
        <f t="shared" si="28"/>
        <v xml:space="preserve"> שירותי חנ</v>
      </c>
    </row>
    <row r="137" spans="1:42" x14ac:dyDescent="0.2">
      <c r="A137" s="4"/>
      <c r="B137" s="5"/>
      <c r="C137" s="6" t="s">
        <v>747</v>
      </c>
      <c r="D137" s="7" t="s">
        <v>34</v>
      </c>
      <c r="E137" s="7" t="s">
        <v>32</v>
      </c>
      <c r="F137" s="8" t="s">
        <v>35</v>
      </c>
      <c r="G137" s="9">
        <v>45467</v>
      </c>
      <c r="H137" s="9">
        <v>45474</v>
      </c>
      <c r="I137" s="10">
        <v>45657</v>
      </c>
      <c r="J137" s="14"/>
      <c r="K137" s="11" t="s">
        <v>475</v>
      </c>
      <c r="L137" s="8" t="s">
        <v>476</v>
      </c>
      <c r="M137" s="8" t="s">
        <v>477</v>
      </c>
      <c r="N137" s="8" t="s">
        <v>40</v>
      </c>
      <c r="O137" s="12">
        <v>34111.5</v>
      </c>
      <c r="P137" s="8" t="s">
        <v>41</v>
      </c>
      <c r="Q137" s="12">
        <v>34111.5</v>
      </c>
      <c r="R137" s="13">
        <v>128.02000000000001</v>
      </c>
      <c r="S137" s="12">
        <v>31063.5</v>
      </c>
      <c r="T137" s="12">
        <v>43361.65</v>
      </c>
      <c r="U137" s="12">
        <v>4318.3999999999996</v>
      </c>
      <c r="V137" s="8" t="s">
        <v>35</v>
      </c>
      <c r="W137" s="8" t="s">
        <v>748</v>
      </c>
      <c r="X137" s="8" t="s">
        <v>57</v>
      </c>
      <c r="Y137" s="13">
        <v>0</v>
      </c>
      <c r="Z137" s="8" t="s">
        <v>42</v>
      </c>
      <c r="AA137" s="8" t="s">
        <v>43</v>
      </c>
      <c r="AB137" s="8" t="s">
        <v>60</v>
      </c>
      <c r="AC137" s="8" t="s">
        <v>91</v>
      </c>
      <c r="AD137" s="8" t="s">
        <v>35</v>
      </c>
      <c r="AE137" s="8" t="s">
        <v>128</v>
      </c>
      <c r="AF137" s="12">
        <v>2832</v>
      </c>
      <c r="AG137" s="41">
        <f t="shared" si="21"/>
        <v>45474</v>
      </c>
      <c r="AH137" s="41">
        <f t="shared" ca="1" si="22"/>
        <v>45657</v>
      </c>
      <c r="AI137" s="1">
        <f t="shared" ca="1" si="20"/>
        <v>5</v>
      </c>
      <c r="AJ137" s="1">
        <f t="shared" ca="1" si="23"/>
        <v>13</v>
      </c>
      <c r="AK137" s="1">
        <f t="shared" ca="1" si="24"/>
        <v>-7</v>
      </c>
      <c r="AL137" s="1">
        <f t="shared" si="25"/>
        <v>128.02000000000001</v>
      </c>
      <c r="AM137" s="38">
        <f t="shared" ca="1" si="26"/>
        <v>2.6</v>
      </c>
      <c r="AN137" s="1" t="str">
        <f t="shared" ca="1" si="27"/>
        <v>תקין</v>
      </c>
      <c r="AO137" s="1" t="str">
        <f>VLOOKUP(AC137,'תז מייל קניין'!$A:$C,3,0)</f>
        <v xml:space="preserve">MayaLe@justice.gov.il </v>
      </c>
      <c r="AP137" s="1" t="str">
        <f t="shared" si="28"/>
        <v xml:space="preserve"> התקשרות ל</v>
      </c>
    </row>
    <row r="138" spans="1:42" x14ac:dyDescent="0.2">
      <c r="A138" s="4"/>
      <c r="B138" s="5"/>
      <c r="C138" s="6" t="s">
        <v>749</v>
      </c>
      <c r="D138" s="7" t="s">
        <v>61</v>
      </c>
      <c r="E138" s="7" t="s">
        <v>32</v>
      </c>
      <c r="F138" s="8" t="s">
        <v>35</v>
      </c>
      <c r="G138" s="9">
        <v>45474</v>
      </c>
      <c r="H138" s="9">
        <v>45362</v>
      </c>
      <c r="I138" s="10">
        <v>45657</v>
      </c>
      <c r="J138" s="14"/>
      <c r="K138" s="11" t="s">
        <v>750</v>
      </c>
      <c r="L138" s="8" t="s">
        <v>751</v>
      </c>
      <c r="M138" s="8" t="s">
        <v>752</v>
      </c>
      <c r="N138" s="8" t="s">
        <v>40</v>
      </c>
      <c r="O138" s="12">
        <v>641212</v>
      </c>
      <c r="P138" s="8" t="s">
        <v>41</v>
      </c>
      <c r="Q138" s="12">
        <v>641212</v>
      </c>
      <c r="R138" s="13">
        <v>61.21</v>
      </c>
      <c r="S138" s="13">
        <v>0</v>
      </c>
      <c r="T138" s="12">
        <v>552772.18000000005</v>
      </c>
      <c r="U138" s="12">
        <v>363637.95</v>
      </c>
      <c r="V138" s="8" t="s">
        <v>35</v>
      </c>
      <c r="W138" s="8" t="s">
        <v>753</v>
      </c>
      <c r="X138" s="8" t="s">
        <v>57</v>
      </c>
      <c r="Y138" s="13">
        <v>0</v>
      </c>
      <c r="Z138" s="8" t="s">
        <v>42</v>
      </c>
      <c r="AA138" s="8" t="s">
        <v>43</v>
      </c>
      <c r="AB138" s="8" t="s">
        <v>44</v>
      </c>
      <c r="AC138" s="8" t="s">
        <v>91</v>
      </c>
      <c r="AD138" s="8" t="s">
        <v>35</v>
      </c>
      <c r="AE138" s="8" t="s">
        <v>128</v>
      </c>
      <c r="AF138" s="12">
        <v>248708.65</v>
      </c>
      <c r="AG138" s="41">
        <f t="shared" si="21"/>
        <v>45362</v>
      </c>
      <c r="AH138" s="41">
        <f t="shared" ca="1" si="22"/>
        <v>45657</v>
      </c>
      <c r="AI138" s="1">
        <f t="shared" ca="1" si="20"/>
        <v>9</v>
      </c>
      <c r="AJ138" s="1">
        <f t="shared" ca="1" si="23"/>
        <v>16</v>
      </c>
      <c r="AK138" s="1">
        <f t="shared" ca="1" si="24"/>
        <v>-7</v>
      </c>
      <c r="AL138" s="1">
        <f t="shared" si="25"/>
        <v>61.21</v>
      </c>
      <c r="AM138" s="38">
        <f t="shared" ca="1" si="26"/>
        <v>1.7777777777777777</v>
      </c>
      <c r="AN138" s="1" t="str">
        <f t="shared" ca="1" si="27"/>
        <v>תקין</v>
      </c>
      <c r="AO138" s="1" t="str">
        <f>VLOOKUP(AC138,'תז מייל קניין'!$A:$C,3,0)</f>
        <v xml:space="preserve">MayaLe@justice.gov.il </v>
      </c>
      <c r="AP138" s="1" t="str">
        <f t="shared" si="28"/>
        <v xml:space="preserve"> פרוטוקול </v>
      </c>
    </row>
    <row r="139" spans="1:42" x14ac:dyDescent="0.2">
      <c r="A139" s="4"/>
      <c r="B139" s="5"/>
      <c r="C139" s="6" t="s">
        <v>754</v>
      </c>
      <c r="D139" s="7" t="s">
        <v>61</v>
      </c>
      <c r="E139" s="7" t="s">
        <v>32</v>
      </c>
      <c r="F139" s="8" t="s">
        <v>35</v>
      </c>
      <c r="G139" s="9">
        <v>45522</v>
      </c>
      <c r="H139" s="9">
        <v>45488</v>
      </c>
      <c r="I139" s="10">
        <v>45852</v>
      </c>
      <c r="J139" s="14"/>
      <c r="K139" s="11" t="s">
        <v>755</v>
      </c>
      <c r="L139" s="8" t="s">
        <v>756</v>
      </c>
      <c r="M139" s="8" t="s">
        <v>757</v>
      </c>
      <c r="N139" s="8" t="s">
        <v>40</v>
      </c>
      <c r="O139" s="12">
        <v>1391385.2</v>
      </c>
      <c r="P139" s="8" t="s">
        <v>41</v>
      </c>
      <c r="Q139" s="12">
        <v>1391385.2</v>
      </c>
      <c r="R139" s="13">
        <v>78.55</v>
      </c>
      <c r="S139" s="12">
        <v>1092957.3</v>
      </c>
      <c r="T139" s="12">
        <v>1092957.3</v>
      </c>
      <c r="U139" s="12">
        <v>309118.27</v>
      </c>
      <c r="V139" s="8" t="s">
        <v>35</v>
      </c>
      <c r="W139" s="8" t="s">
        <v>758</v>
      </c>
      <c r="X139" s="8" t="s">
        <v>57</v>
      </c>
      <c r="Y139" s="13">
        <v>0</v>
      </c>
      <c r="Z139" s="8" t="s">
        <v>42</v>
      </c>
      <c r="AA139" s="8" t="s">
        <v>44</v>
      </c>
      <c r="AB139" s="8" t="s">
        <v>35</v>
      </c>
      <c r="AC139" s="8" t="s">
        <v>91</v>
      </c>
      <c r="AD139" s="8" t="s">
        <v>35</v>
      </c>
      <c r="AE139" s="8" t="s">
        <v>46</v>
      </c>
      <c r="AF139" s="12">
        <v>298427.90000000002</v>
      </c>
      <c r="AG139" s="41">
        <f t="shared" si="21"/>
        <v>45488</v>
      </c>
      <c r="AH139" s="41">
        <f t="shared" ca="1" si="22"/>
        <v>45852</v>
      </c>
      <c r="AI139" s="1">
        <f t="shared" ca="1" si="20"/>
        <v>11</v>
      </c>
      <c r="AJ139" s="1">
        <f t="shared" ca="1" si="23"/>
        <v>12</v>
      </c>
      <c r="AK139" s="1">
        <f t="shared" ca="1" si="24"/>
        <v>0</v>
      </c>
      <c r="AL139" s="1">
        <f t="shared" si="25"/>
        <v>78.55</v>
      </c>
      <c r="AM139" s="38">
        <f t="shared" ca="1" si="26"/>
        <v>1.0909090909090908</v>
      </c>
      <c r="AN139" s="1" t="str">
        <f t="shared" ca="1" si="27"/>
        <v>תקין</v>
      </c>
      <c r="AO139" s="1" t="str">
        <f>VLOOKUP(AC139,'תז מייל קניין'!$A:$C,3,0)</f>
        <v xml:space="preserve">MayaLe@justice.gov.il </v>
      </c>
      <c r="AP139" s="1" t="str">
        <f t="shared" si="28"/>
        <v xml:space="preserve"> מתן שירות</v>
      </c>
    </row>
    <row r="140" spans="1:42" x14ac:dyDescent="0.2">
      <c r="A140" s="4"/>
      <c r="B140" s="5"/>
      <c r="C140" s="6" t="s">
        <v>759</v>
      </c>
      <c r="D140" s="7" t="s">
        <v>34</v>
      </c>
      <c r="E140" s="7" t="s">
        <v>32</v>
      </c>
      <c r="F140" s="8" t="s">
        <v>35</v>
      </c>
      <c r="G140" s="9">
        <v>45524</v>
      </c>
      <c r="H140" s="9"/>
      <c r="I140" s="10"/>
      <c r="J140" s="14"/>
      <c r="K140" s="11" t="s">
        <v>760</v>
      </c>
      <c r="L140" s="8" t="s">
        <v>761</v>
      </c>
      <c r="M140" s="8" t="s">
        <v>762</v>
      </c>
      <c r="N140" s="8" t="s">
        <v>40</v>
      </c>
      <c r="O140" s="12">
        <v>50397.8</v>
      </c>
      <c r="P140" s="8" t="s">
        <v>41</v>
      </c>
      <c r="Q140" s="12">
        <v>50397.8</v>
      </c>
      <c r="R140" s="13">
        <v>0</v>
      </c>
      <c r="S140" s="13">
        <v>0</v>
      </c>
      <c r="T140" s="13">
        <v>0</v>
      </c>
      <c r="U140" s="12">
        <v>50397.8</v>
      </c>
      <c r="V140" s="8" t="s">
        <v>35</v>
      </c>
      <c r="W140" s="8" t="s">
        <v>763</v>
      </c>
      <c r="X140" s="8" t="s">
        <v>35</v>
      </c>
      <c r="Y140" s="13">
        <v>0</v>
      </c>
      <c r="Z140" s="8" t="s">
        <v>42</v>
      </c>
      <c r="AA140" s="8" t="s">
        <v>43</v>
      </c>
      <c r="AB140" s="8" t="s">
        <v>60</v>
      </c>
      <c r="AC140" s="8" t="s">
        <v>91</v>
      </c>
      <c r="AD140" s="8" t="s">
        <v>35</v>
      </c>
      <c r="AE140" s="8" t="s">
        <v>128</v>
      </c>
      <c r="AF140" s="12">
        <v>50397.8</v>
      </c>
      <c r="AG140" s="41">
        <f t="shared" si="21"/>
        <v>45524</v>
      </c>
      <c r="AH140" s="41">
        <f t="shared" ca="1" si="22"/>
        <v>46022</v>
      </c>
      <c r="AI140" s="1">
        <f t="shared" ca="1" si="20"/>
        <v>16</v>
      </c>
      <c r="AJ140" s="1">
        <f t="shared" ca="1" si="23"/>
        <v>11</v>
      </c>
      <c r="AK140" s="1">
        <f t="shared" ca="1" si="24"/>
        <v>4</v>
      </c>
      <c r="AL140" s="1">
        <f t="shared" si="25"/>
        <v>0</v>
      </c>
      <c r="AM140" s="38">
        <f t="shared" ca="1" si="26"/>
        <v>0.6875</v>
      </c>
      <c r="AN140" s="1" t="str">
        <f t="shared" ca="1" si="27"/>
        <v>לא תקין</v>
      </c>
      <c r="AO140" s="1" t="str">
        <f>VLOOKUP(AC140,'תז מייל קניין'!$A:$C,3,0)</f>
        <v xml:space="preserve">MayaLe@justice.gov.il </v>
      </c>
      <c r="AP140" s="1" t="str">
        <f t="shared" si="28"/>
        <v xml:space="preserve"> שירותי חנ</v>
      </c>
    </row>
    <row r="141" spans="1:42" x14ac:dyDescent="0.2">
      <c r="A141" s="4"/>
      <c r="B141" s="5"/>
      <c r="C141" s="6" t="s">
        <v>764</v>
      </c>
      <c r="D141" s="7" t="s">
        <v>61</v>
      </c>
      <c r="E141" s="7" t="s">
        <v>32</v>
      </c>
      <c r="F141" s="8" t="s">
        <v>35</v>
      </c>
      <c r="G141" s="9">
        <v>45594</v>
      </c>
      <c r="H141" s="9">
        <v>45474</v>
      </c>
      <c r="I141" s="10">
        <v>45900</v>
      </c>
      <c r="J141" s="14"/>
      <c r="K141" s="11" t="s">
        <v>245</v>
      </c>
      <c r="L141" s="8" t="s">
        <v>246</v>
      </c>
      <c r="M141" s="8" t="s">
        <v>35</v>
      </c>
      <c r="N141" s="8" t="s">
        <v>40</v>
      </c>
      <c r="O141" s="12">
        <v>600000</v>
      </c>
      <c r="P141" s="8" t="s">
        <v>41</v>
      </c>
      <c r="Q141" s="12">
        <v>600000</v>
      </c>
      <c r="R141" s="13">
        <v>36.69</v>
      </c>
      <c r="S141" s="12">
        <v>220135</v>
      </c>
      <c r="T141" s="12">
        <v>220135</v>
      </c>
      <c r="U141" s="12">
        <v>379865</v>
      </c>
      <c r="V141" s="8" t="s">
        <v>35</v>
      </c>
      <c r="W141" s="8" t="s">
        <v>765</v>
      </c>
      <c r="X141" s="8" t="s">
        <v>35</v>
      </c>
      <c r="Y141" s="13">
        <v>0</v>
      </c>
      <c r="Z141" s="8" t="s">
        <v>42</v>
      </c>
      <c r="AA141" s="8" t="s">
        <v>43</v>
      </c>
      <c r="AB141" s="8" t="s">
        <v>44</v>
      </c>
      <c r="AC141" s="8" t="s">
        <v>91</v>
      </c>
      <c r="AD141" s="8" t="s">
        <v>35</v>
      </c>
      <c r="AE141" s="8" t="s">
        <v>248</v>
      </c>
      <c r="AF141" s="12">
        <v>379865</v>
      </c>
      <c r="AG141" s="41">
        <f t="shared" si="21"/>
        <v>45474</v>
      </c>
      <c r="AH141" s="41">
        <f t="shared" ca="1" si="22"/>
        <v>45900</v>
      </c>
      <c r="AI141" s="1">
        <f t="shared" ca="1" si="20"/>
        <v>13</v>
      </c>
      <c r="AJ141" s="1">
        <f t="shared" ca="1" si="23"/>
        <v>13</v>
      </c>
      <c r="AK141" s="1">
        <f t="shared" ca="1" si="24"/>
        <v>0</v>
      </c>
      <c r="AL141" s="1">
        <f t="shared" si="25"/>
        <v>36.69</v>
      </c>
      <c r="AM141" s="38">
        <f t="shared" ca="1" si="26"/>
        <v>1</v>
      </c>
      <c r="AN141" s="1" t="str">
        <f t="shared" ca="1" si="27"/>
        <v>לא תקין</v>
      </c>
      <c r="AO141" s="1" t="str">
        <f>VLOOKUP(AC141,'תז מייל קניין'!$A:$C,3,0)</f>
        <v xml:space="preserve">MayaLe@justice.gov.il </v>
      </c>
      <c r="AP141" s="1" t="str">
        <f t="shared" si="28"/>
        <v xml:space="preserve"> כל זכות ה</v>
      </c>
    </row>
    <row r="142" spans="1:42" x14ac:dyDescent="0.2">
      <c r="A142" s="4"/>
      <c r="B142" s="5"/>
      <c r="C142" s="6" t="s">
        <v>766</v>
      </c>
      <c r="D142" s="7" t="s">
        <v>61</v>
      </c>
      <c r="E142" s="7" t="s">
        <v>32</v>
      </c>
      <c r="F142" s="8" t="s">
        <v>35</v>
      </c>
      <c r="G142" s="9">
        <v>45600</v>
      </c>
      <c r="H142" s="9">
        <v>45508</v>
      </c>
      <c r="I142" s="10">
        <v>45869</v>
      </c>
      <c r="J142" s="14"/>
      <c r="K142" s="11" t="s">
        <v>767</v>
      </c>
      <c r="L142" s="8" t="s">
        <v>768</v>
      </c>
      <c r="M142" s="8" t="s">
        <v>769</v>
      </c>
      <c r="N142" s="8" t="s">
        <v>40</v>
      </c>
      <c r="O142" s="12">
        <v>949760</v>
      </c>
      <c r="P142" s="8" t="s">
        <v>41</v>
      </c>
      <c r="Q142" s="12">
        <v>949760</v>
      </c>
      <c r="R142" s="13">
        <v>99.58</v>
      </c>
      <c r="S142" s="13">
        <v>0</v>
      </c>
      <c r="T142" s="12">
        <v>945817.59999999998</v>
      </c>
      <c r="U142" s="12">
        <v>4466.62</v>
      </c>
      <c r="V142" s="8" t="s">
        <v>35</v>
      </c>
      <c r="W142" s="8" t="s">
        <v>770</v>
      </c>
      <c r="X142" s="8" t="s">
        <v>57</v>
      </c>
      <c r="Y142" s="13">
        <v>0</v>
      </c>
      <c r="Z142" s="8" t="s">
        <v>42</v>
      </c>
      <c r="AA142" s="8" t="s">
        <v>44</v>
      </c>
      <c r="AB142" s="8" t="s">
        <v>35</v>
      </c>
      <c r="AC142" s="8" t="s">
        <v>91</v>
      </c>
      <c r="AD142" s="8" t="s">
        <v>35</v>
      </c>
      <c r="AE142" s="8" t="s">
        <v>260</v>
      </c>
      <c r="AF142" s="12">
        <v>3942.4</v>
      </c>
      <c r="AG142" s="41">
        <f t="shared" si="21"/>
        <v>45508</v>
      </c>
      <c r="AH142" s="41">
        <f t="shared" ca="1" si="22"/>
        <v>45869</v>
      </c>
      <c r="AI142" s="1">
        <f t="shared" ca="1" si="20"/>
        <v>11</v>
      </c>
      <c r="AJ142" s="1">
        <f t="shared" ca="1" si="23"/>
        <v>12</v>
      </c>
      <c r="AK142" s="1">
        <f t="shared" ca="1" si="24"/>
        <v>0</v>
      </c>
      <c r="AL142" s="1">
        <f t="shared" si="25"/>
        <v>99.58</v>
      </c>
      <c r="AM142" s="38">
        <f t="shared" ca="1" si="26"/>
        <v>1.0909090909090908</v>
      </c>
      <c r="AN142" s="1" t="str">
        <f t="shared" ca="1" si="27"/>
        <v>תקין</v>
      </c>
      <c r="AO142" s="1" t="str">
        <f>VLOOKUP(AC142,'תז מייל קניין'!$A:$C,3,0)</f>
        <v xml:space="preserve">MayaLe@justice.gov.il </v>
      </c>
      <c r="AP142" s="1" t="str">
        <f t="shared" si="28"/>
        <v xml:space="preserve"> התקשרות ע</v>
      </c>
    </row>
    <row r="143" spans="1:42" x14ac:dyDescent="0.2">
      <c r="A143" s="4"/>
      <c r="B143" s="5"/>
      <c r="C143" s="6" t="s">
        <v>771</v>
      </c>
      <c r="D143" s="7" t="s">
        <v>34</v>
      </c>
      <c r="E143" s="7" t="s">
        <v>32</v>
      </c>
      <c r="F143" s="8" t="s">
        <v>35</v>
      </c>
      <c r="G143" s="9">
        <v>45613</v>
      </c>
      <c r="H143" s="9">
        <v>45627</v>
      </c>
      <c r="I143" s="10">
        <v>45838</v>
      </c>
      <c r="J143" s="14"/>
      <c r="K143" s="11" t="s">
        <v>720</v>
      </c>
      <c r="L143" s="8" t="s">
        <v>721</v>
      </c>
      <c r="M143" s="8" t="s">
        <v>722</v>
      </c>
      <c r="N143" s="8" t="s">
        <v>40</v>
      </c>
      <c r="O143" s="12">
        <v>99356</v>
      </c>
      <c r="P143" s="8" t="s">
        <v>41</v>
      </c>
      <c r="Q143" s="12">
        <v>99356</v>
      </c>
      <c r="R143" s="13">
        <v>36.619999999999997</v>
      </c>
      <c r="S143" s="12">
        <v>36385.300000000003</v>
      </c>
      <c r="T143" s="12">
        <v>36385.300000000003</v>
      </c>
      <c r="U143" s="12">
        <v>62970.7</v>
      </c>
      <c r="V143" s="8" t="s">
        <v>35</v>
      </c>
      <c r="W143" s="8" t="s">
        <v>772</v>
      </c>
      <c r="X143" s="8" t="s">
        <v>35</v>
      </c>
      <c r="Y143" s="13">
        <v>0</v>
      </c>
      <c r="Z143" s="8" t="s">
        <v>42</v>
      </c>
      <c r="AA143" s="8" t="s">
        <v>43</v>
      </c>
      <c r="AB143" s="8" t="s">
        <v>60</v>
      </c>
      <c r="AC143" s="8" t="s">
        <v>91</v>
      </c>
      <c r="AD143" s="8" t="s">
        <v>35</v>
      </c>
      <c r="AE143" s="8" t="s">
        <v>128</v>
      </c>
      <c r="AF143" s="12">
        <v>62970.7</v>
      </c>
      <c r="AG143" s="41">
        <f t="shared" si="21"/>
        <v>45627</v>
      </c>
      <c r="AH143" s="41">
        <f t="shared" ca="1" si="22"/>
        <v>45838</v>
      </c>
      <c r="AI143" s="1">
        <f t="shared" ca="1" si="20"/>
        <v>6</v>
      </c>
      <c r="AJ143" s="1">
        <f t="shared" ca="1" si="23"/>
        <v>8</v>
      </c>
      <c r="AK143" s="1">
        <f t="shared" ca="1" si="24"/>
        <v>-1</v>
      </c>
      <c r="AL143" s="1">
        <f t="shared" si="25"/>
        <v>36.619999999999997</v>
      </c>
      <c r="AM143" s="38">
        <f t="shared" ca="1" si="26"/>
        <v>1.3333333333333333</v>
      </c>
      <c r="AN143" s="1" t="str">
        <f t="shared" ca="1" si="27"/>
        <v>לא תקין</v>
      </c>
      <c r="AO143" s="1" t="str">
        <f>VLOOKUP(AC143,'תז מייל קניין'!$A:$C,3,0)</f>
        <v xml:space="preserve">MayaLe@justice.gov.il </v>
      </c>
      <c r="AP143" s="1" t="str">
        <f t="shared" si="28"/>
        <v xml:space="preserve"> חניה בחני</v>
      </c>
    </row>
    <row r="144" spans="1:42" x14ac:dyDescent="0.2">
      <c r="A144" s="4"/>
      <c r="B144" s="5"/>
      <c r="C144" s="6" t="s">
        <v>773</v>
      </c>
      <c r="D144" s="7" t="s">
        <v>67</v>
      </c>
      <c r="E144" s="7" t="s">
        <v>32</v>
      </c>
      <c r="F144" s="8" t="s">
        <v>35</v>
      </c>
      <c r="G144" s="9">
        <v>45629</v>
      </c>
      <c r="H144" s="9">
        <v>45597</v>
      </c>
      <c r="I144" s="10">
        <v>45657</v>
      </c>
      <c r="J144" s="14"/>
      <c r="K144" s="11" t="s">
        <v>774</v>
      </c>
      <c r="L144" s="8" t="s">
        <v>775</v>
      </c>
      <c r="M144" s="8" t="s">
        <v>776</v>
      </c>
      <c r="N144" s="8" t="s">
        <v>40</v>
      </c>
      <c r="O144" s="12">
        <v>2500000</v>
      </c>
      <c r="P144" s="8" t="s">
        <v>41</v>
      </c>
      <c r="Q144" s="12">
        <v>2500000</v>
      </c>
      <c r="R144" s="13">
        <v>99</v>
      </c>
      <c r="S144" s="13">
        <v>0</v>
      </c>
      <c r="T144" s="12">
        <v>2474961.9700000002</v>
      </c>
      <c r="U144" s="12">
        <v>25038.03</v>
      </c>
      <c r="V144" s="8" t="s">
        <v>35</v>
      </c>
      <c r="W144" s="8" t="s">
        <v>777</v>
      </c>
      <c r="X144" s="8" t="s">
        <v>35</v>
      </c>
      <c r="Y144" s="13">
        <v>0</v>
      </c>
      <c r="Z144" s="8" t="s">
        <v>42</v>
      </c>
      <c r="AA144" s="8" t="s">
        <v>297</v>
      </c>
      <c r="AB144" s="8" t="s">
        <v>35</v>
      </c>
      <c r="AC144" s="8" t="s">
        <v>91</v>
      </c>
      <c r="AD144" s="8" t="s">
        <v>35</v>
      </c>
      <c r="AE144" s="8" t="s">
        <v>128</v>
      </c>
      <c r="AF144" s="12">
        <v>25038.03</v>
      </c>
      <c r="AG144" s="41">
        <f t="shared" si="21"/>
        <v>45597</v>
      </c>
      <c r="AH144" s="41">
        <f t="shared" ca="1" si="22"/>
        <v>45657</v>
      </c>
      <c r="AI144" s="1">
        <f t="shared" ca="1" si="20"/>
        <v>1</v>
      </c>
      <c r="AJ144" s="1">
        <f t="shared" ca="1" si="23"/>
        <v>9</v>
      </c>
      <c r="AK144" s="1">
        <f t="shared" ca="1" si="24"/>
        <v>-7</v>
      </c>
      <c r="AL144" s="1">
        <f t="shared" si="25"/>
        <v>99</v>
      </c>
      <c r="AM144" s="38">
        <f t="shared" ca="1" si="26"/>
        <v>9</v>
      </c>
      <c r="AN144" s="1" t="str">
        <f t="shared" ca="1" si="27"/>
        <v>תקין</v>
      </c>
      <c r="AO144" s="1" t="str">
        <f>VLOOKUP(AC144,'תז מייל קניין'!$A:$C,3,0)</f>
        <v xml:space="preserve">MayaLe@justice.gov.il </v>
      </c>
      <c r="AP144" s="1" t="str">
        <f t="shared" si="28"/>
        <v xml:space="preserve"> ארנונה יר</v>
      </c>
    </row>
    <row r="145" spans="1:42" x14ac:dyDescent="0.2">
      <c r="A145" s="4"/>
      <c r="B145" s="5"/>
      <c r="C145" s="6" t="s">
        <v>778</v>
      </c>
      <c r="D145" s="7" t="s">
        <v>50</v>
      </c>
      <c r="E145" s="7" t="s">
        <v>32</v>
      </c>
      <c r="F145" s="8" t="s">
        <v>35</v>
      </c>
      <c r="G145" s="9">
        <v>45634</v>
      </c>
      <c r="H145" s="9">
        <v>45634</v>
      </c>
      <c r="I145" s="10">
        <v>46022</v>
      </c>
      <c r="J145" s="14"/>
      <c r="K145" s="11" t="s">
        <v>779</v>
      </c>
      <c r="L145" s="8" t="s">
        <v>780</v>
      </c>
      <c r="M145" s="8" t="s">
        <v>781</v>
      </c>
      <c r="N145" s="8" t="s">
        <v>40</v>
      </c>
      <c r="O145" s="12">
        <v>5042.7299999999996</v>
      </c>
      <c r="P145" s="8" t="s">
        <v>41</v>
      </c>
      <c r="Q145" s="12">
        <v>5042.7299999999996</v>
      </c>
      <c r="R145" s="13">
        <v>84.24</v>
      </c>
      <c r="S145" s="12">
        <v>4248</v>
      </c>
      <c r="T145" s="12">
        <v>4248</v>
      </c>
      <c r="U145" s="13">
        <v>794.73</v>
      </c>
      <c r="V145" s="8" t="s">
        <v>35</v>
      </c>
      <c r="W145" s="8" t="s">
        <v>782</v>
      </c>
      <c r="X145" s="8" t="s">
        <v>35</v>
      </c>
      <c r="Y145" s="13">
        <v>0</v>
      </c>
      <c r="Z145" s="8" t="s">
        <v>42</v>
      </c>
      <c r="AA145" s="8" t="s">
        <v>43</v>
      </c>
      <c r="AB145" s="8" t="s">
        <v>60</v>
      </c>
      <c r="AC145" s="8" t="s">
        <v>91</v>
      </c>
      <c r="AD145" s="8" t="s">
        <v>783</v>
      </c>
      <c r="AE145" s="8" t="s">
        <v>35</v>
      </c>
      <c r="AF145" s="13">
        <v>794.73</v>
      </c>
      <c r="AG145" s="41">
        <f t="shared" si="21"/>
        <v>45634</v>
      </c>
      <c r="AH145" s="41">
        <f t="shared" ca="1" si="22"/>
        <v>46022</v>
      </c>
      <c r="AI145" s="1">
        <f t="shared" ca="1" si="20"/>
        <v>12</v>
      </c>
      <c r="AJ145" s="1">
        <f t="shared" ca="1" si="23"/>
        <v>7</v>
      </c>
      <c r="AK145" s="1">
        <f t="shared" ca="1" si="24"/>
        <v>4</v>
      </c>
      <c r="AL145" s="1">
        <f t="shared" si="25"/>
        <v>84.24</v>
      </c>
      <c r="AM145" s="38">
        <f t="shared" ca="1" si="26"/>
        <v>0.58333333333333337</v>
      </c>
      <c r="AN145" s="1" t="str">
        <f t="shared" ca="1" si="27"/>
        <v>תקין</v>
      </c>
      <c r="AO145" s="1" t="str">
        <f>VLOOKUP(AC145,'תז מייל קניין'!$A:$C,3,0)</f>
        <v xml:space="preserve">MayaLe@justice.gov.il </v>
      </c>
      <c r="AP145" s="1" t="str">
        <f t="shared" si="28"/>
        <v xml:space="preserve"> מתן שירות</v>
      </c>
    </row>
    <row r="146" spans="1:42" x14ac:dyDescent="0.2">
      <c r="A146" s="4"/>
      <c r="B146" s="5"/>
      <c r="C146" s="6" t="s">
        <v>784</v>
      </c>
      <c r="D146" s="7" t="s">
        <v>50</v>
      </c>
      <c r="E146" s="7" t="s">
        <v>32</v>
      </c>
      <c r="F146" s="8" t="s">
        <v>35</v>
      </c>
      <c r="G146" s="9">
        <v>45641</v>
      </c>
      <c r="H146" s="9">
        <v>45635</v>
      </c>
      <c r="I146" s="10">
        <v>45999</v>
      </c>
      <c r="J146" s="14"/>
      <c r="K146" s="11" t="s">
        <v>785</v>
      </c>
      <c r="L146" s="8" t="s">
        <v>786</v>
      </c>
      <c r="M146" s="8" t="s">
        <v>787</v>
      </c>
      <c r="N146" s="8" t="s">
        <v>40</v>
      </c>
      <c r="O146" s="12">
        <v>177907.69</v>
      </c>
      <c r="P146" s="8" t="s">
        <v>41</v>
      </c>
      <c r="Q146" s="12">
        <v>177907.69</v>
      </c>
      <c r="R146" s="13">
        <v>30</v>
      </c>
      <c r="S146" s="12">
        <v>53372.31</v>
      </c>
      <c r="T146" s="12">
        <v>53372.31</v>
      </c>
      <c r="U146" s="12">
        <v>124535.38</v>
      </c>
      <c r="V146" s="8" t="s">
        <v>35</v>
      </c>
      <c r="W146" s="8" t="s">
        <v>788</v>
      </c>
      <c r="X146" s="8" t="s">
        <v>35</v>
      </c>
      <c r="Y146" s="13">
        <v>0</v>
      </c>
      <c r="Z146" s="8" t="s">
        <v>42</v>
      </c>
      <c r="AA146" s="8" t="s">
        <v>65</v>
      </c>
      <c r="AB146" s="8" t="s">
        <v>35</v>
      </c>
      <c r="AC146" s="8" t="s">
        <v>91</v>
      </c>
      <c r="AD146" s="8" t="s">
        <v>35</v>
      </c>
      <c r="AE146" s="8" t="s">
        <v>35</v>
      </c>
      <c r="AF146" s="12">
        <v>124535.38</v>
      </c>
      <c r="AG146" s="41">
        <f t="shared" si="21"/>
        <v>45635</v>
      </c>
      <c r="AH146" s="41">
        <f t="shared" ca="1" si="22"/>
        <v>45999</v>
      </c>
      <c r="AI146" s="1">
        <f t="shared" ca="1" si="20"/>
        <v>11</v>
      </c>
      <c r="AJ146" s="1">
        <f t="shared" ca="1" si="23"/>
        <v>7</v>
      </c>
      <c r="AK146" s="1">
        <f t="shared" ca="1" si="24"/>
        <v>4</v>
      </c>
      <c r="AL146" s="1">
        <f t="shared" si="25"/>
        <v>30</v>
      </c>
      <c r="AM146" s="38">
        <f t="shared" ca="1" si="26"/>
        <v>0.63636363636363635</v>
      </c>
      <c r="AN146" s="1" t="str">
        <f t="shared" ca="1" si="27"/>
        <v>תקין</v>
      </c>
      <c r="AO146" s="1" t="str">
        <f>VLOOKUP(AC146,'תז מייל קניין'!$A:$C,3,0)</f>
        <v xml:space="preserve">MayaLe@justice.gov.il </v>
      </c>
      <c r="AP146" s="1" t="str">
        <f t="shared" si="28"/>
        <v xml:space="preserve"> פניה 62-2</v>
      </c>
    </row>
    <row r="147" spans="1:42" x14ac:dyDescent="0.2">
      <c r="A147" s="4"/>
      <c r="B147" s="5"/>
      <c r="C147" s="6" t="s">
        <v>789</v>
      </c>
      <c r="D147" s="7" t="s">
        <v>34</v>
      </c>
      <c r="E147" s="7" t="s">
        <v>32</v>
      </c>
      <c r="F147" s="8" t="s">
        <v>35</v>
      </c>
      <c r="G147" s="9">
        <v>45642</v>
      </c>
      <c r="H147" s="9">
        <v>45474</v>
      </c>
      <c r="I147" s="10">
        <v>45657</v>
      </c>
      <c r="J147" s="14"/>
      <c r="K147" s="11" t="s">
        <v>790</v>
      </c>
      <c r="L147" s="8" t="s">
        <v>791</v>
      </c>
      <c r="M147" s="8" t="s">
        <v>792</v>
      </c>
      <c r="N147" s="8" t="s">
        <v>40</v>
      </c>
      <c r="O147" s="12">
        <v>81900</v>
      </c>
      <c r="P147" s="8" t="s">
        <v>41</v>
      </c>
      <c r="Q147" s="12">
        <v>81900</v>
      </c>
      <c r="R147" s="13">
        <v>100</v>
      </c>
      <c r="S147" s="12">
        <v>81900</v>
      </c>
      <c r="T147" s="12">
        <v>81900</v>
      </c>
      <c r="U147" s="13">
        <v>0</v>
      </c>
      <c r="V147" s="8" t="s">
        <v>35</v>
      </c>
      <c r="W147" s="8" t="s">
        <v>793</v>
      </c>
      <c r="X147" s="8" t="s">
        <v>35</v>
      </c>
      <c r="Y147" s="13">
        <v>0</v>
      </c>
      <c r="Z147" s="8" t="s">
        <v>42</v>
      </c>
      <c r="AA147" s="8" t="s">
        <v>127</v>
      </c>
      <c r="AB147" s="8" t="s">
        <v>35</v>
      </c>
      <c r="AC147" s="8" t="s">
        <v>91</v>
      </c>
      <c r="AD147" s="8" t="s">
        <v>35</v>
      </c>
      <c r="AE147" s="8" t="s">
        <v>35</v>
      </c>
      <c r="AF147" s="13">
        <v>0</v>
      </c>
      <c r="AG147" s="41">
        <f t="shared" si="21"/>
        <v>45474</v>
      </c>
      <c r="AH147" s="41">
        <f t="shared" ca="1" si="22"/>
        <v>45657</v>
      </c>
      <c r="AI147" s="1">
        <f t="shared" ca="1" si="20"/>
        <v>5</v>
      </c>
      <c r="AJ147" s="1">
        <f t="shared" ca="1" si="23"/>
        <v>13</v>
      </c>
      <c r="AK147" s="1">
        <f t="shared" ca="1" si="24"/>
        <v>-7</v>
      </c>
      <c r="AL147" s="1">
        <f t="shared" si="25"/>
        <v>100</v>
      </c>
      <c r="AM147" s="38">
        <f t="shared" ca="1" si="26"/>
        <v>2.6</v>
      </c>
      <c r="AN147" s="1" t="str">
        <f t="shared" ca="1" si="27"/>
        <v>תקין</v>
      </c>
      <c r="AO147" s="1" t="str">
        <f>VLOOKUP(AC147,'תז מייל קניין'!$A:$C,3,0)</f>
        <v xml:space="preserve">MayaLe@justice.gov.il </v>
      </c>
      <c r="AP147" s="1" t="str">
        <f t="shared" si="28"/>
        <v xml:space="preserve"> שירותי חנ</v>
      </c>
    </row>
    <row r="148" spans="1:42" x14ac:dyDescent="0.2">
      <c r="A148" s="4"/>
      <c r="B148" s="5"/>
      <c r="C148" s="6" t="s">
        <v>794</v>
      </c>
      <c r="D148" s="7" t="s">
        <v>34</v>
      </c>
      <c r="E148" s="7" t="s">
        <v>32</v>
      </c>
      <c r="F148" s="8" t="s">
        <v>35</v>
      </c>
      <c r="G148" s="9">
        <v>45642</v>
      </c>
      <c r="H148" s="9">
        <v>45627</v>
      </c>
      <c r="I148" s="10">
        <v>46022</v>
      </c>
      <c r="J148" s="14"/>
      <c r="K148" s="11" t="s">
        <v>239</v>
      </c>
      <c r="L148" s="8" t="s">
        <v>240</v>
      </c>
      <c r="M148" s="8" t="s">
        <v>241</v>
      </c>
      <c r="N148" s="8" t="s">
        <v>113</v>
      </c>
      <c r="O148" s="12">
        <v>1764956.68</v>
      </c>
      <c r="P148" s="8" t="s">
        <v>41</v>
      </c>
      <c r="Q148" s="12">
        <v>1764956.68</v>
      </c>
      <c r="R148" s="13">
        <v>0</v>
      </c>
      <c r="S148" s="13">
        <v>0</v>
      </c>
      <c r="T148" s="13">
        <v>0</v>
      </c>
      <c r="U148" s="12">
        <v>1764956.68</v>
      </c>
      <c r="V148" s="8" t="s">
        <v>35</v>
      </c>
      <c r="W148" s="8" t="s">
        <v>795</v>
      </c>
      <c r="X148" s="8" t="s">
        <v>35</v>
      </c>
      <c r="Y148" s="13">
        <v>0</v>
      </c>
      <c r="Z148" s="8" t="s">
        <v>42</v>
      </c>
      <c r="AA148" s="8" t="s">
        <v>43</v>
      </c>
      <c r="AB148" s="8" t="s">
        <v>44</v>
      </c>
      <c r="AC148" s="8" t="s">
        <v>91</v>
      </c>
      <c r="AD148" s="8" t="s">
        <v>35</v>
      </c>
      <c r="AE148" s="8" t="s">
        <v>46</v>
      </c>
      <c r="AF148" s="12">
        <v>1764956.68</v>
      </c>
      <c r="AG148" s="41">
        <f t="shared" si="21"/>
        <v>45627</v>
      </c>
      <c r="AH148" s="41">
        <f t="shared" ca="1" si="22"/>
        <v>46022</v>
      </c>
      <c r="AI148" s="1">
        <f t="shared" ca="1" si="20"/>
        <v>12</v>
      </c>
      <c r="AJ148" s="1">
        <f t="shared" ca="1" si="23"/>
        <v>8</v>
      </c>
      <c r="AK148" s="1">
        <f t="shared" ca="1" si="24"/>
        <v>4</v>
      </c>
      <c r="AL148" s="1">
        <f t="shared" si="25"/>
        <v>0</v>
      </c>
      <c r="AM148" s="38">
        <f t="shared" ca="1" si="26"/>
        <v>0.66666666666666663</v>
      </c>
      <c r="AN148" s="1" t="str">
        <f t="shared" ca="1" si="27"/>
        <v>לא תקין</v>
      </c>
      <c r="AO148" s="1" t="str">
        <f>VLOOKUP(AC148,'תז מייל קניין'!$A:$C,3,0)</f>
        <v xml:space="preserve">MayaLe@justice.gov.il </v>
      </c>
      <c r="AP148" s="1" t="str">
        <f t="shared" si="28"/>
        <v xml:space="preserve"> ביצוע עבו</v>
      </c>
    </row>
    <row r="149" spans="1:42" x14ac:dyDescent="0.2">
      <c r="A149" s="4"/>
      <c r="B149" s="5"/>
      <c r="C149" s="6" t="s">
        <v>796</v>
      </c>
      <c r="D149" s="7" t="s">
        <v>50</v>
      </c>
      <c r="E149" s="7" t="s">
        <v>32</v>
      </c>
      <c r="F149" s="8" t="s">
        <v>35</v>
      </c>
      <c r="G149" s="9">
        <v>45643</v>
      </c>
      <c r="H149" s="9">
        <v>45536</v>
      </c>
      <c r="I149" s="10">
        <v>46022</v>
      </c>
      <c r="J149" s="14"/>
      <c r="K149" s="11" t="s">
        <v>797</v>
      </c>
      <c r="L149" s="8" t="s">
        <v>798</v>
      </c>
      <c r="M149" s="8" t="s">
        <v>35</v>
      </c>
      <c r="N149" s="8" t="s">
        <v>799</v>
      </c>
      <c r="O149" s="12">
        <v>652240</v>
      </c>
      <c r="P149" s="8" t="s">
        <v>800</v>
      </c>
      <c r="Q149" s="12">
        <v>2637462.89</v>
      </c>
      <c r="R149" s="13">
        <v>10.06</v>
      </c>
      <c r="S149" s="12">
        <v>265345.32</v>
      </c>
      <c r="T149" s="12">
        <v>265345.32</v>
      </c>
      <c r="U149" s="12">
        <v>2372117.5699999998</v>
      </c>
      <c r="V149" s="8" t="s">
        <v>35</v>
      </c>
      <c r="W149" s="8" t="s">
        <v>801</v>
      </c>
      <c r="X149" s="8" t="s">
        <v>35</v>
      </c>
      <c r="Y149" s="13">
        <v>0</v>
      </c>
      <c r="Z149" s="8" t="s">
        <v>42</v>
      </c>
      <c r="AA149" s="8" t="s">
        <v>802</v>
      </c>
      <c r="AB149" s="8" t="s">
        <v>35</v>
      </c>
      <c r="AC149" s="8" t="s">
        <v>91</v>
      </c>
      <c r="AD149" s="8" t="s">
        <v>803</v>
      </c>
      <c r="AE149" s="8" t="s">
        <v>35</v>
      </c>
      <c r="AF149" s="12">
        <v>2372117.5699999998</v>
      </c>
      <c r="AG149" s="41">
        <f t="shared" si="21"/>
        <v>45536</v>
      </c>
      <c r="AH149" s="41">
        <f t="shared" ca="1" si="22"/>
        <v>46022</v>
      </c>
      <c r="AI149" s="1">
        <f t="shared" ca="1" si="20"/>
        <v>15</v>
      </c>
      <c r="AJ149" s="1">
        <f t="shared" ca="1" si="23"/>
        <v>11</v>
      </c>
      <c r="AK149" s="1">
        <f t="shared" ca="1" si="24"/>
        <v>4</v>
      </c>
      <c r="AL149" s="1">
        <f t="shared" si="25"/>
        <v>10.06</v>
      </c>
      <c r="AM149" s="38">
        <f t="shared" ca="1" si="26"/>
        <v>0.73333333333333328</v>
      </c>
      <c r="AN149" s="1" t="str">
        <f t="shared" ca="1" si="27"/>
        <v>לא תקין</v>
      </c>
      <c r="AO149" s="1" t="str">
        <f>VLOOKUP(AC149,'תז מייל קניין'!$A:$C,3,0)</f>
        <v xml:space="preserve">MayaLe@justice.gov.il </v>
      </c>
      <c r="AP149" s="1" t="str">
        <f t="shared" si="28"/>
        <v xml:space="preserve"> 17.07.25:</v>
      </c>
    </row>
    <row r="150" spans="1:42" x14ac:dyDescent="0.2">
      <c r="A150" s="4"/>
      <c r="B150" s="5"/>
      <c r="C150" s="6" t="s">
        <v>804</v>
      </c>
      <c r="D150" s="7" t="s">
        <v>50</v>
      </c>
      <c r="E150" s="7" t="s">
        <v>32</v>
      </c>
      <c r="F150" s="8" t="s">
        <v>35</v>
      </c>
      <c r="G150" s="9">
        <v>45644</v>
      </c>
      <c r="H150" s="9">
        <v>45628</v>
      </c>
      <c r="I150" s="10">
        <v>46356</v>
      </c>
      <c r="J150" s="14"/>
      <c r="K150" s="11" t="s">
        <v>805</v>
      </c>
      <c r="L150" s="8" t="s">
        <v>806</v>
      </c>
      <c r="M150" s="8" t="s">
        <v>35</v>
      </c>
      <c r="N150" s="8" t="s">
        <v>799</v>
      </c>
      <c r="O150" s="12">
        <v>2599562.4</v>
      </c>
      <c r="P150" s="8" t="s">
        <v>807</v>
      </c>
      <c r="Q150" s="12">
        <v>9361024.1999999993</v>
      </c>
      <c r="R150" s="13">
        <v>48.25</v>
      </c>
      <c r="S150" s="12">
        <v>5112467.4400000004</v>
      </c>
      <c r="T150" s="12">
        <v>4516997.6100000003</v>
      </c>
      <c r="U150" s="12">
        <v>4844026.5999999996</v>
      </c>
      <c r="V150" s="8" t="s">
        <v>35</v>
      </c>
      <c r="W150" s="8" t="s">
        <v>801</v>
      </c>
      <c r="X150" s="8" t="s">
        <v>35</v>
      </c>
      <c r="Y150" s="13">
        <v>0</v>
      </c>
      <c r="Z150" s="8" t="s">
        <v>42</v>
      </c>
      <c r="AA150" s="8" t="s">
        <v>808</v>
      </c>
      <c r="AB150" s="8" t="s">
        <v>35</v>
      </c>
      <c r="AC150" s="8" t="s">
        <v>91</v>
      </c>
      <c r="AD150" s="8" t="s">
        <v>809</v>
      </c>
      <c r="AE150" s="8" t="s">
        <v>810</v>
      </c>
      <c r="AF150" s="12">
        <v>4844026.5999999996</v>
      </c>
      <c r="AG150" s="41">
        <f t="shared" si="21"/>
        <v>45628</v>
      </c>
      <c r="AH150" s="41">
        <f t="shared" ca="1" si="22"/>
        <v>46356</v>
      </c>
      <c r="AI150" s="1">
        <f t="shared" ca="1" si="20"/>
        <v>23</v>
      </c>
      <c r="AJ150" s="1">
        <f t="shared" ca="1" si="23"/>
        <v>8</v>
      </c>
      <c r="AK150" s="1">
        <f t="shared" ca="1" si="24"/>
        <v>15</v>
      </c>
      <c r="AL150" s="1">
        <f t="shared" si="25"/>
        <v>48.25</v>
      </c>
      <c r="AM150" s="38">
        <f t="shared" ca="1" si="26"/>
        <v>0.34782608695652173</v>
      </c>
      <c r="AN150" s="1" t="str">
        <f t="shared" ca="1" si="27"/>
        <v>טרם נבדק</v>
      </c>
      <c r="AO150" s="1" t="str">
        <f>VLOOKUP(AC150,'תז מייל קניין'!$A:$C,3,0)</f>
        <v xml:space="preserve">MayaLe@justice.gov.il </v>
      </c>
      <c r="AP150" s="1" t="str">
        <f t="shared" si="28"/>
        <v xml:space="preserve"> 17.07.25:</v>
      </c>
    </row>
    <row r="151" spans="1:42" x14ac:dyDescent="0.2">
      <c r="A151" s="4"/>
      <c r="B151" s="5"/>
      <c r="C151" s="6" t="s">
        <v>811</v>
      </c>
      <c r="D151" s="7" t="s">
        <v>50</v>
      </c>
      <c r="E151" s="7" t="s">
        <v>32</v>
      </c>
      <c r="F151" s="8" t="s">
        <v>35</v>
      </c>
      <c r="G151" s="9">
        <v>45645</v>
      </c>
      <c r="H151" s="9">
        <v>45628</v>
      </c>
      <c r="I151" s="10">
        <v>45991</v>
      </c>
      <c r="J151" s="14"/>
      <c r="K151" s="11" t="s">
        <v>812</v>
      </c>
      <c r="L151" s="8" t="s">
        <v>813</v>
      </c>
      <c r="M151" s="8" t="s">
        <v>35</v>
      </c>
      <c r="N151" s="8" t="s">
        <v>40</v>
      </c>
      <c r="O151" s="12">
        <v>400000</v>
      </c>
      <c r="P151" s="8" t="s">
        <v>814</v>
      </c>
      <c r="Q151" s="12">
        <v>1505080</v>
      </c>
      <c r="R151" s="13">
        <v>0.54</v>
      </c>
      <c r="S151" s="12">
        <v>16471.849999999999</v>
      </c>
      <c r="T151" s="12">
        <v>8182.6</v>
      </c>
      <c r="U151" s="12">
        <v>1496897.4</v>
      </c>
      <c r="V151" s="8" t="s">
        <v>35</v>
      </c>
      <c r="W151" s="8" t="s">
        <v>815</v>
      </c>
      <c r="X151" s="8" t="s">
        <v>35</v>
      </c>
      <c r="Y151" s="13">
        <v>0</v>
      </c>
      <c r="Z151" s="8" t="s">
        <v>42</v>
      </c>
      <c r="AA151" s="8" t="s">
        <v>808</v>
      </c>
      <c r="AB151" s="8" t="s">
        <v>35</v>
      </c>
      <c r="AC151" s="8" t="s">
        <v>91</v>
      </c>
      <c r="AD151" s="8" t="s">
        <v>816</v>
      </c>
      <c r="AE151" s="8" t="s">
        <v>35</v>
      </c>
      <c r="AF151" s="12">
        <v>1496897.4</v>
      </c>
      <c r="AG151" s="41">
        <f t="shared" si="21"/>
        <v>45628</v>
      </c>
      <c r="AH151" s="41">
        <f t="shared" ca="1" si="22"/>
        <v>45991</v>
      </c>
      <c r="AI151" s="1">
        <f t="shared" ca="1" si="20"/>
        <v>11</v>
      </c>
      <c r="AJ151" s="1">
        <f t="shared" ca="1" si="23"/>
        <v>8</v>
      </c>
      <c r="AK151" s="1">
        <f t="shared" ca="1" si="24"/>
        <v>3</v>
      </c>
      <c r="AL151" s="1">
        <f t="shared" si="25"/>
        <v>0.54</v>
      </c>
      <c r="AM151" s="38">
        <f t="shared" ca="1" si="26"/>
        <v>0.72727272727272729</v>
      </c>
      <c r="AN151" s="1" t="str">
        <f t="shared" ca="1" si="27"/>
        <v>לא תקין</v>
      </c>
      <c r="AO151" s="1" t="str">
        <f>VLOOKUP(AC151,'תז מייל קניין'!$A:$C,3,0)</f>
        <v xml:space="preserve">MayaLe@justice.gov.il </v>
      </c>
      <c r="AP151" s="1" t="str">
        <f t="shared" si="28"/>
        <v xml:space="preserve"> התקשרות ע</v>
      </c>
    </row>
    <row r="152" spans="1:42" x14ac:dyDescent="0.2">
      <c r="A152" s="4"/>
      <c r="B152" s="5"/>
      <c r="C152" s="6" t="s">
        <v>817</v>
      </c>
      <c r="D152" s="7" t="s">
        <v>34</v>
      </c>
      <c r="E152" s="7" t="s">
        <v>32</v>
      </c>
      <c r="F152" s="8" t="s">
        <v>35</v>
      </c>
      <c r="G152" s="9">
        <v>45649</v>
      </c>
      <c r="H152" s="9">
        <v>45642</v>
      </c>
      <c r="I152" s="10">
        <v>46022</v>
      </c>
      <c r="J152" s="14"/>
      <c r="K152" s="11" t="s">
        <v>818</v>
      </c>
      <c r="L152" s="8" t="s">
        <v>819</v>
      </c>
      <c r="M152" s="8" t="s">
        <v>35</v>
      </c>
      <c r="N152" s="8" t="s">
        <v>820</v>
      </c>
      <c r="O152" s="12">
        <v>625000</v>
      </c>
      <c r="P152" s="8" t="s">
        <v>41</v>
      </c>
      <c r="Q152" s="12">
        <v>625000</v>
      </c>
      <c r="R152" s="13">
        <v>0</v>
      </c>
      <c r="S152" s="13">
        <v>0</v>
      </c>
      <c r="T152" s="13">
        <v>0</v>
      </c>
      <c r="U152" s="12">
        <v>625000</v>
      </c>
      <c r="V152" s="8" t="s">
        <v>35</v>
      </c>
      <c r="W152" s="8" t="s">
        <v>821</v>
      </c>
      <c r="X152" s="8" t="s">
        <v>35</v>
      </c>
      <c r="Y152" s="13">
        <v>0</v>
      </c>
      <c r="Z152" s="8" t="s">
        <v>42</v>
      </c>
      <c r="AA152" s="8" t="s">
        <v>43</v>
      </c>
      <c r="AB152" s="8" t="s">
        <v>822</v>
      </c>
      <c r="AC152" s="8" t="s">
        <v>91</v>
      </c>
      <c r="AD152" s="8" t="s">
        <v>35</v>
      </c>
      <c r="AE152" s="8" t="s">
        <v>128</v>
      </c>
      <c r="AF152" s="12">
        <v>625000</v>
      </c>
      <c r="AG152" s="41">
        <f t="shared" si="21"/>
        <v>45642</v>
      </c>
      <c r="AH152" s="41">
        <f t="shared" ca="1" si="22"/>
        <v>46022</v>
      </c>
      <c r="AI152" s="1">
        <f t="shared" ca="1" si="20"/>
        <v>12</v>
      </c>
      <c r="AJ152" s="1">
        <f t="shared" ca="1" si="23"/>
        <v>7</v>
      </c>
      <c r="AK152" s="1">
        <f t="shared" ca="1" si="24"/>
        <v>4</v>
      </c>
      <c r="AL152" s="1">
        <f t="shared" si="25"/>
        <v>0</v>
      </c>
      <c r="AM152" s="38">
        <f t="shared" ca="1" si="26"/>
        <v>0.58333333333333337</v>
      </c>
      <c r="AN152" s="1" t="str">
        <f t="shared" ca="1" si="27"/>
        <v>לא תקין</v>
      </c>
      <c r="AO152" s="1" t="str">
        <f>VLOOKUP(AC152,'תז מייל קניין'!$A:$C,3,0)</f>
        <v xml:space="preserve">MayaLe@justice.gov.il </v>
      </c>
      <c r="AP152" s="1" t="str">
        <f t="shared" si="28"/>
        <v xml:space="preserve"> התקשרות ל</v>
      </c>
    </row>
    <row r="153" spans="1:42" x14ac:dyDescent="0.2">
      <c r="A153" s="4"/>
      <c r="B153" s="5"/>
      <c r="C153" s="6" t="s">
        <v>823</v>
      </c>
      <c r="D153" s="7" t="s">
        <v>61</v>
      </c>
      <c r="E153" s="7" t="s">
        <v>32</v>
      </c>
      <c r="F153" s="8" t="s">
        <v>35</v>
      </c>
      <c r="G153" s="9">
        <v>45652</v>
      </c>
      <c r="H153" s="9">
        <v>45643</v>
      </c>
      <c r="I153" s="10">
        <v>46022</v>
      </c>
      <c r="J153" s="14"/>
      <c r="K153" s="11" t="s">
        <v>555</v>
      </c>
      <c r="L153" s="8" t="s">
        <v>556</v>
      </c>
      <c r="M153" s="8" t="s">
        <v>557</v>
      </c>
      <c r="N153" s="8" t="s">
        <v>40</v>
      </c>
      <c r="O153" s="12">
        <v>151281.9</v>
      </c>
      <c r="P153" s="8" t="s">
        <v>41</v>
      </c>
      <c r="Q153" s="12">
        <v>151281.9</v>
      </c>
      <c r="R153" s="13">
        <v>0</v>
      </c>
      <c r="S153" s="13">
        <v>0</v>
      </c>
      <c r="T153" s="13">
        <v>0</v>
      </c>
      <c r="U153" s="12">
        <v>151281.9</v>
      </c>
      <c r="V153" s="8" t="s">
        <v>35</v>
      </c>
      <c r="W153" s="8" t="s">
        <v>824</v>
      </c>
      <c r="X153" s="8" t="s">
        <v>35</v>
      </c>
      <c r="Y153" s="13">
        <v>0</v>
      </c>
      <c r="Z153" s="8" t="s">
        <v>42</v>
      </c>
      <c r="AA153" s="8" t="s">
        <v>43</v>
      </c>
      <c r="AB153" s="8" t="s">
        <v>44</v>
      </c>
      <c r="AC153" s="8" t="s">
        <v>91</v>
      </c>
      <c r="AD153" s="8" t="s">
        <v>35</v>
      </c>
      <c r="AE153" s="8" t="s">
        <v>46</v>
      </c>
      <c r="AF153" s="12">
        <v>151281.9</v>
      </c>
      <c r="AG153" s="41">
        <f t="shared" si="21"/>
        <v>45643</v>
      </c>
      <c r="AH153" s="41">
        <f t="shared" ca="1" si="22"/>
        <v>46022</v>
      </c>
      <c r="AI153" s="1">
        <f t="shared" ca="1" si="20"/>
        <v>12</v>
      </c>
      <c r="AJ153" s="1">
        <f t="shared" ca="1" si="23"/>
        <v>7</v>
      </c>
      <c r="AK153" s="1">
        <f t="shared" ca="1" si="24"/>
        <v>4</v>
      </c>
      <c r="AL153" s="1">
        <f t="shared" si="25"/>
        <v>0</v>
      </c>
      <c r="AM153" s="38">
        <f t="shared" ca="1" si="26"/>
        <v>0.58333333333333337</v>
      </c>
      <c r="AN153" s="1" t="str">
        <f t="shared" ca="1" si="27"/>
        <v>לא תקין</v>
      </c>
      <c r="AO153" s="1" t="str">
        <f>VLOOKUP(AC153,'תז מייל קניין'!$A:$C,3,0)</f>
        <v xml:space="preserve">MayaLe@justice.gov.il </v>
      </c>
      <c r="AP153" s="1" t="str">
        <f t="shared" si="28"/>
        <v xml:space="preserve"> עבודות בי</v>
      </c>
    </row>
    <row r="154" spans="1:42" x14ac:dyDescent="0.2">
      <c r="A154" s="4"/>
      <c r="B154" s="5"/>
      <c r="C154" s="6" t="s">
        <v>825</v>
      </c>
      <c r="D154" s="7" t="s">
        <v>34</v>
      </c>
      <c r="E154" s="7" t="s">
        <v>32</v>
      </c>
      <c r="F154" s="8" t="s">
        <v>35</v>
      </c>
      <c r="G154" s="9">
        <v>45652</v>
      </c>
      <c r="H154" s="9">
        <v>45627</v>
      </c>
      <c r="I154" s="10">
        <v>46022</v>
      </c>
      <c r="J154" s="14"/>
      <c r="K154" s="11" t="s">
        <v>37</v>
      </c>
      <c r="L154" s="8" t="s">
        <v>38</v>
      </c>
      <c r="M154" s="8" t="s">
        <v>39</v>
      </c>
      <c r="N154" s="8" t="s">
        <v>40</v>
      </c>
      <c r="O154" s="12">
        <v>2017094.02</v>
      </c>
      <c r="P154" s="8" t="s">
        <v>41</v>
      </c>
      <c r="Q154" s="12">
        <v>2017094.02</v>
      </c>
      <c r="R154" s="13">
        <v>61.13</v>
      </c>
      <c r="S154" s="12">
        <v>1233132.82</v>
      </c>
      <c r="T154" s="12">
        <v>1233132.82</v>
      </c>
      <c r="U154" s="12">
        <v>783961.19</v>
      </c>
      <c r="V154" s="8" t="s">
        <v>35</v>
      </c>
      <c r="W154" s="8" t="s">
        <v>826</v>
      </c>
      <c r="X154" s="8" t="s">
        <v>35</v>
      </c>
      <c r="Y154" s="13">
        <v>0</v>
      </c>
      <c r="Z154" s="8" t="s">
        <v>42</v>
      </c>
      <c r="AA154" s="8" t="s">
        <v>43</v>
      </c>
      <c r="AB154" s="8" t="s">
        <v>44</v>
      </c>
      <c r="AC154" s="8" t="s">
        <v>91</v>
      </c>
      <c r="AD154" s="8" t="s">
        <v>35</v>
      </c>
      <c r="AE154" s="8" t="s">
        <v>46</v>
      </c>
      <c r="AF154" s="12">
        <v>783961.19</v>
      </c>
      <c r="AG154" s="41">
        <f t="shared" si="21"/>
        <v>45627</v>
      </c>
      <c r="AH154" s="41">
        <f t="shared" ca="1" si="22"/>
        <v>46022</v>
      </c>
      <c r="AI154" s="1">
        <f t="shared" ca="1" si="20"/>
        <v>12</v>
      </c>
      <c r="AJ154" s="1">
        <f t="shared" ca="1" si="23"/>
        <v>8</v>
      </c>
      <c r="AK154" s="1">
        <f t="shared" ca="1" si="24"/>
        <v>4</v>
      </c>
      <c r="AL154" s="1">
        <f t="shared" si="25"/>
        <v>61.13</v>
      </c>
      <c r="AM154" s="38">
        <f t="shared" ca="1" si="26"/>
        <v>0.66666666666666663</v>
      </c>
      <c r="AN154" s="1" t="str">
        <f t="shared" ca="1" si="27"/>
        <v>תקין</v>
      </c>
      <c r="AO154" s="1" t="str">
        <f>VLOOKUP(AC154,'תז מייל קניין'!$A:$C,3,0)</f>
        <v xml:space="preserve">MayaLe@justice.gov.il </v>
      </c>
      <c r="AP154" s="1" t="str">
        <f t="shared" si="28"/>
        <v xml:space="preserve"> עבודות שי</v>
      </c>
    </row>
    <row r="155" spans="1:42" x14ac:dyDescent="0.2">
      <c r="A155" s="4"/>
      <c r="B155" s="5"/>
      <c r="C155" s="6" t="s">
        <v>827</v>
      </c>
      <c r="D155" s="7" t="s">
        <v>67</v>
      </c>
      <c r="E155" s="7" t="s">
        <v>32</v>
      </c>
      <c r="F155" s="8" t="s">
        <v>35</v>
      </c>
      <c r="G155" s="9">
        <v>45656</v>
      </c>
      <c r="H155" s="9">
        <v>45658</v>
      </c>
      <c r="I155" s="10">
        <v>46022</v>
      </c>
      <c r="J155" s="14"/>
      <c r="K155" s="11" t="s">
        <v>774</v>
      </c>
      <c r="L155" s="8" t="s">
        <v>775</v>
      </c>
      <c r="M155" s="8" t="s">
        <v>776</v>
      </c>
      <c r="N155" s="8" t="s">
        <v>40</v>
      </c>
      <c r="O155" s="12">
        <v>27798000</v>
      </c>
      <c r="P155" s="8" t="s">
        <v>41</v>
      </c>
      <c r="Q155" s="12">
        <v>27798000</v>
      </c>
      <c r="R155" s="13">
        <v>61.7</v>
      </c>
      <c r="S155" s="13">
        <v>0</v>
      </c>
      <c r="T155" s="12">
        <v>15652321.029999999</v>
      </c>
      <c r="U155" s="12">
        <v>10645678.970000001</v>
      </c>
      <c r="V155" s="8" t="s">
        <v>35</v>
      </c>
      <c r="W155" s="8" t="s">
        <v>828</v>
      </c>
      <c r="X155" s="8" t="s">
        <v>35</v>
      </c>
      <c r="Y155" s="13">
        <v>0</v>
      </c>
      <c r="Z155" s="8" t="s">
        <v>42</v>
      </c>
      <c r="AA155" s="8" t="s">
        <v>297</v>
      </c>
      <c r="AB155" s="8" t="s">
        <v>35</v>
      </c>
      <c r="AC155" s="8" t="s">
        <v>91</v>
      </c>
      <c r="AD155" s="8" t="s">
        <v>35</v>
      </c>
      <c r="AE155" s="8" t="s">
        <v>128</v>
      </c>
      <c r="AF155" s="12">
        <v>10645678.970000001</v>
      </c>
      <c r="AG155" s="41">
        <f t="shared" si="21"/>
        <v>45658</v>
      </c>
      <c r="AH155" s="41">
        <f t="shared" ca="1" si="22"/>
        <v>46022</v>
      </c>
      <c r="AI155" s="1">
        <f t="shared" ca="1" si="20"/>
        <v>11</v>
      </c>
      <c r="AJ155" s="1">
        <f t="shared" ca="1" si="23"/>
        <v>7</v>
      </c>
      <c r="AK155" s="1">
        <f t="shared" ca="1" si="24"/>
        <v>4</v>
      </c>
      <c r="AL155" s="1">
        <f t="shared" si="25"/>
        <v>61.7</v>
      </c>
      <c r="AM155" s="38">
        <f t="shared" ca="1" si="26"/>
        <v>0.63636363636363635</v>
      </c>
      <c r="AN155" s="1" t="str">
        <f t="shared" ca="1" si="27"/>
        <v>תקין</v>
      </c>
      <c r="AO155" s="1" t="str">
        <f>VLOOKUP(AC155,'תז מייל קניין'!$A:$C,3,0)</f>
        <v xml:space="preserve">MayaLe@justice.gov.il </v>
      </c>
      <c r="AP155" s="1" t="str">
        <f t="shared" si="28"/>
        <v xml:space="preserve"> ארנונה יר</v>
      </c>
    </row>
    <row r="156" spans="1:42" x14ac:dyDescent="0.2">
      <c r="A156" s="4"/>
      <c r="B156" s="5"/>
      <c r="C156" s="6" t="s">
        <v>829</v>
      </c>
      <c r="D156" s="7" t="s">
        <v>34</v>
      </c>
      <c r="E156" s="7" t="s">
        <v>32</v>
      </c>
      <c r="F156" s="8" t="s">
        <v>35</v>
      </c>
      <c r="G156" s="9">
        <v>45664</v>
      </c>
      <c r="H156" s="9">
        <v>45627</v>
      </c>
      <c r="I156" s="10">
        <v>46022</v>
      </c>
      <c r="J156" s="14"/>
      <c r="K156" s="11" t="s">
        <v>830</v>
      </c>
      <c r="L156" s="8" t="s">
        <v>831</v>
      </c>
      <c r="M156" s="8" t="s">
        <v>832</v>
      </c>
      <c r="N156" s="8" t="s">
        <v>40</v>
      </c>
      <c r="O156" s="12">
        <v>65775.320000000007</v>
      </c>
      <c r="P156" s="8" t="s">
        <v>41</v>
      </c>
      <c r="Q156" s="12">
        <v>65775.320000000007</v>
      </c>
      <c r="R156" s="13">
        <v>84.69</v>
      </c>
      <c r="S156" s="12">
        <v>55706.06</v>
      </c>
      <c r="T156" s="12">
        <v>55706.06</v>
      </c>
      <c r="U156" s="12">
        <v>10069.26</v>
      </c>
      <c r="V156" s="8" t="s">
        <v>35</v>
      </c>
      <c r="W156" s="8" t="s">
        <v>833</v>
      </c>
      <c r="X156" s="8" t="s">
        <v>57</v>
      </c>
      <c r="Y156" s="13">
        <v>0</v>
      </c>
      <c r="Z156" s="8" t="s">
        <v>42</v>
      </c>
      <c r="AA156" s="8" t="s">
        <v>44</v>
      </c>
      <c r="AB156" s="8" t="s">
        <v>35</v>
      </c>
      <c r="AC156" s="8" t="s">
        <v>91</v>
      </c>
      <c r="AD156" s="8" t="s">
        <v>834</v>
      </c>
      <c r="AE156" s="8" t="s">
        <v>835</v>
      </c>
      <c r="AF156" s="12">
        <v>10069.26</v>
      </c>
      <c r="AG156" s="41">
        <f t="shared" si="21"/>
        <v>45627</v>
      </c>
      <c r="AH156" s="41">
        <f t="shared" ca="1" si="22"/>
        <v>46022</v>
      </c>
      <c r="AI156" s="1">
        <f t="shared" ca="1" si="20"/>
        <v>12</v>
      </c>
      <c r="AJ156" s="1">
        <f t="shared" ca="1" si="23"/>
        <v>8</v>
      </c>
      <c r="AK156" s="1">
        <f t="shared" ca="1" si="24"/>
        <v>4</v>
      </c>
      <c r="AL156" s="1">
        <f t="shared" si="25"/>
        <v>84.69</v>
      </c>
      <c r="AM156" s="38">
        <f t="shared" ca="1" si="26"/>
        <v>0.66666666666666663</v>
      </c>
      <c r="AN156" s="1" t="str">
        <f t="shared" ca="1" si="27"/>
        <v>תקין</v>
      </c>
      <c r="AO156" s="1" t="str">
        <f>VLOOKUP(AC156,'תז מייל קניין'!$A:$C,3,0)</f>
        <v xml:space="preserve">MayaLe@justice.gov.il </v>
      </c>
      <c r="AP156" s="1" t="str">
        <f t="shared" si="28"/>
        <v xml:space="preserve"> שירותי הכ</v>
      </c>
    </row>
    <row r="157" spans="1:42" x14ac:dyDescent="0.2">
      <c r="A157" s="4"/>
      <c r="B157" s="5"/>
      <c r="C157" s="6" t="s">
        <v>836</v>
      </c>
      <c r="D157" s="7" t="s">
        <v>34</v>
      </c>
      <c r="E157" s="7" t="s">
        <v>32</v>
      </c>
      <c r="F157" s="8" t="s">
        <v>35</v>
      </c>
      <c r="G157" s="9">
        <v>45663</v>
      </c>
      <c r="H157" s="9">
        <v>45627</v>
      </c>
      <c r="I157" s="10">
        <v>46022</v>
      </c>
      <c r="J157" s="14"/>
      <c r="K157" s="11" t="s">
        <v>837</v>
      </c>
      <c r="L157" s="8" t="s">
        <v>838</v>
      </c>
      <c r="M157" s="8" t="s">
        <v>839</v>
      </c>
      <c r="N157" s="8" t="s">
        <v>40</v>
      </c>
      <c r="O157" s="12">
        <v>65775.320000000007</v>
      </c>
      <c r="P157" s="8" t="s">
        <v>41</v>
      </c>
      <c r="Q157" s="12">
        <v>65775.320000000007</v>
      </c>
      <c r="R157" s="13">
        <v>0</v>
      </c>
      <c r="S157" s="13">
        <v>0</v>
      </c>
      <c r="T157" s="13">
        <v>0</v>
      </c>
      <c r="U157" s="12">
        <v>65775.320000000007</v>
      </c>
      <c r="V157" s="8" t="s">
        <v>35</v>
      </c>
      <c r="W157" s="8" t="s">
        <v>840</v>
      </c>
      <c r="X157" s="8" t="s">
        <v>57</v>
      </c>
      <c r="Y157" s="13">
        <v>0</v>
      </c>
      <c r="Z157" s="8" t="s">
        <v>42</v>
      </c>
      <c r="AA157" s="8" t="s">
        <v>44</v>
      </c>
      <c r="AB157" s="8" t="s">
        <v>35</v>
      </c>
      <c r="AC157" s="8" t="s">
        <v>91</v>
      </c>
      <c r="AD157" s="8" t="s">
        <v>841</v>
      </c>
      <c r="AE157" s="8" t="s">
        <v>35</v>
      </c>
      <c r="AF157" s="12">
        <v>65775.320000000007</v>
      </c>
      <c r="AG157" s="41">
        <f t="shared" si="21"/>
        <v>45627</v>
      </c>
      <c r="AH157" s="41">
        <f t="shared" ca="1" si="22"/>
        <v>46022</v>
      </c>
      <c r="AI157" s="1">
        <f t="shared" ref="AI157:AI220" ca="1" si="29">DATEDIF(AG157,AH157, "m")</f>
        <v>12</v>
      </c>
      <c r="AJ157" s="1">
        <f t="shared" ca="1" si="23"/>
        <v>8</v>
      </c>
      <c r="AK157" s="1">
        <f t="shared" ca="1" si="24"/>
        <v>4</v>
      </c>
      <c r="AL157" s="1">
        <f t="shared" si="25"/>
        <v>0</v>
      </c>
      <c r="AM157" s="38">
        <f t="shared" ca="1" si="26"/>
        <v>0.66666666666666663</v>
      </c>
      <c r="AN157" s="1" t="str">
        <f t="shared" ca="1" si="27"/>
        <v>לא תקין</v>
      </c>
      <c r="AO157" s="1" t="str">
        <f>VLOOKUP(AC157,'תז מייל קניין'!$A:$C,3,0)</f>
        <v xml:space="preserve">MayaLe@justice.gov.il </v>
      </c>
      <c r="AP157" s="1" t="str">
        <f t="shared" si="28"/>
        <v xml:space="preserve"> מתן שירות</v>
      </c>
    </row>
    <row r="158" spans="1:42" x14ac:dyDescent="0.2">
      <c r="A158" s="4"/>
      <c r="B158" s="5"/>
      <c r="C158" s="6" t="s">
        <v>842</v>
      </c>
      <c r="D158" s="7" t="s">
        <v>34</v>
      </c>
      <c r="E158" s="7" t="s">
        <v>32</v>
      </c>
      <c r="F158" s="8" t="s">
        <v>35</v>
      </c>
      <c r="G158" s="9">
        <v>45663</v>
      </c>
      <c r="H158" s="9">
        <v>45627</v>
      </c>
      <c r="I158" s="10">
        <v>46022</v>
      </c>
      <c r="J158" s="14"/>
      <c r="K158" s="11" t="s">
        <v>843</v>
      </c>
      <c r="L158" s="8" t="s">
        <v>844</v>
      </c>
      <c r="M158" s="8" t="s">
        <v>845</v>
      </c>
      <c r="N158" s="8" t="s">
        <v>40</v>
      </c>
      <c r="O158" s="12">
        <v>65775.320000000007</v>
      </c>
      <c r="P158" s="8" t="s">
        <v>41</v>
      </c>
      <c r="Q158" s="12">
        <v>65775.320000000007</v>
      </c>
      <c r="R158" s="13">
        <v>48.63</v>
      </c>
      <c r="S158" s="12">
        <v>31989.72</v>
      </c>
      <c r="T158" s="12">
        <v>31989.72</v>
      </c>
      <c r="U158" s="12">
        <v>33785.599999999999</v>
      </c>
      <c r="V158" s="8" t="s">
        <v>35</v>
      </c>
      <c r="W158" s="8" t="s">
        <v>833</v>
      </c>
      <c r="X158" s="8" t="s">
        <v>57</v>
      </c>
      <c r="Y158" s="13">
        <v>0</v>
      </c>
      <c r="Z158" s="8" t="s">
        <v>42</v>
      </c>
      <c r="AA158" s="8" t="s">
        <v>44</v>
      </c>
      <c r="AB158" s="8" t="s">
        <v>35</v>
      </c>
      <c r="AC158" s="8" t="s">
        <v>91</v>
      </c>
      <c r="AD158" s="8" t="s">
        <v>846</v>
      </c>
      <c r="AE158" s="8" t="s">
        <v>835</v>
      </c>
      <c r="AF158" s="12">
        <v>33785.599999999999</v>
      </c>
      <c r="AG158" s="41">
        <f t="shared" si="21"/>
        <v>45627</v>
      </c>
      <c r="AH158" s="41">
        <f t="shared" ca="1" si="22"/>
        <v>46022</v>
      </c>
      <c r="AI158" s="1">
        <f t="shared" ca="1" si="29"/>
        <v>12</v>
      </c>
      <c r="AJ158" s="1">
        <f t="shared" ca="1" si="23"/>
        <v>8</v>
      </c>
      <c r="AK158" s="1">
        <f t="shared" ca="1" si="24"/>
        <v>4</v>
      </c>
      <c r="AL158" s="1">
        <f t="shared" si="25"/>
        <v>48.63</v>
      </c>
      <c r="AM158" s="38">
        <f t="shared" ca="1" si="26"/>
        <v>0.66666666666666663</v>
      </c>
      <c r="AN158" s="1" t="str">
        <f t="shared" ca="1" si="27"/>
        <v>תקין</v>
      </c>
      <c r="AO158" s="1" t="str">
        <f>VLOOKUP(AC158,'תז מייל קניין'!$A:$C,3,0)</f>
        <v xml:space="preserve">MayaLe@justice.gov.il </v>
      </c>
      <c r="AP158" s="1" t="str">
        <f t="shared" si="28"/>
        <v xml:space="preserve"> שירותי הכ</v>
      </c>
    </row>
    <row r="159" spans="1:42" x14ac:dyDescent="0.2">
      <c r="A159" s="4"/>
      <c r="B159" s="5"/>
      <c r="C159" s="6" t="s">
        <v>847</v>
      </c>
      <c r="D159" s="7" t="s">
        <v>34</v>
      </c>
      <c r="E159" s="7" t="s">
        <v>32</v>
      </c>
      <c r="F159" s="8" t="s">
        <v>35</v>
      </c>
      <c r="G159" s="9">
        <v>45663</v>
      </c>
      <c r="H159" s="9">
        <v>45627</v>
      </c>
      <c r="I159" s="10">
        <v>46022</v>
      </c>
      <c r="J159" s="14"/>
      <c r="K159" s="11" t="s">
        <v>848</v>
      </c>
      <c r="L159" s="8" t="s">
        <v>849</v>
      </c>
      <c r="M159" s="8" t="s">
        <v>850</v>
      </c>
      <c r="N159" s="8" t="s">
        <v>40</v>
      </c>
      <c r="O159" s="12">
        <v>65775.320000000007</v>
      </c>
      <c r="P159" s="8" t="s">
        <v>41</v>
      </c>
      <c r="Q159" s="12">
        <v>65775.320000000007</v>
      </c>
      <c r="R159" s="13">
        <v>25.36</v>
      </c>
      <c r="S159" s="12">
        <v>16683.53</v>
      </c>
      <c r="T159" s="12">
        <v>16683.53</v>
      </c>
      <c r="U159" s="12">
        <v>49091.79</v>
      </c>
      <c r="V159" s="8" t="s">
        <v>35</v>
      </c>
      <c r="W159" s="8" t="s">
        <v>840</v>
      </c>
      <c r="X159" s="8" t="s">
        <v>57</v>
      </c>
      <c r="Y159" s="13">
        <v>0</v>
      </c>
      <c r="Z159" s="8" t="s">
        <v>42</v>
      </c>
      <c r="AA159" s="8" t="s">
        <v>44</v>
      </c>
      <c r="AB159" s="8" t="s">
        <v>35</v>
      </c>
      <c r="AC159" s="8" t="s">
        <v>91</v>
      </c>
      <c r="AD159" s="8" t="s">
        <v>851</v>
      </c>
      <c r="AE159" s="8" t="s">
        <v>835</v>
      </c>
      <c r="AF159" s="12">
        <v>49091.79</v>
      </c>
      <c r="AG159" s="41">
        <f t="shared" si="21"/>
        <v>45627</v>
      </c>
      <c r="AH159" s="41">
        <f t="shared" ca="1" si="22"/>
        <v>46022</v>
      </c>
      <c r="AI159" s="1">
        <f t="shared" ca="1" si="29"/>
        <v>12</v>
      </c>
      <c r="AJ159" s="1">
        <f t="shared" ca="1" si="23"/>
        <v>8</v>
      </c>
      <c r="AK159" s="1">
        <f t="shared" ca="1" si="24"/>
        <v>4</v>
      </c>
      <c r="AL159" s="1">
        <f t="shared" si="25"/>
        <v>25.36</v>
      </c>
      <c r="AM159" s="38">
        <f t="shared" ca="1" si="26"/>
        <v>0.66666666666666663</v>
      </c>
      <c r="AN159" s="1" t="str">
        <f t="shared" ca="1" si="27"/>
        <v>תקין</v>
      </c>
      <c r="AO159" s="1" t="str">
        <f>VLOOKUP(AC159,'תז מייל קניין'!$A:$C,3,0)</f>
        <v xml:space="preserve">MayaLe@justice.gov.il </v>
      </c>
      <c r="AP159" s="1" t="str">
        <f t="shared" si="28"/>
        <v xml:space="preserve"> מתן שירות</v>
      </c>
    </row>
    <row r="160" spans="1:42" x14ac:dyDescent="0.2">
      <c r="A160" s="4"/>
      <c r="B160" s="5"/>
      <c r="C160" s="6" t="s">
        <v>852</v>
      </c>
      <c r="D160" s="7" t="s">
        <v>34</v>
      </c>
      <c r="E160" s="7" t="s">
        <v>32</v>
      </c>
      <c r="F160" s="8" t="s">
        <v>35</v>
      </c>
      <c r="G160" s="9">
        <v>45664</v>
      </c>
      <c r="H160" s="9">
        <v>45627</v>
      </c>
      <c r="I160" s="10">
        <v>46022</v>
      </c>
      <c r="J160" s="14"/>
      <c r="K160" s="11" t="s">
        <v>853</v>
      </c>
      <c r="L160" s="8" t="s">
        <v>854</v>
      </c>
      <c r="M160" s="8" t="s">
        <v>855</v>
      </c>
      <c r="N160" s="8" t="s">
        <v>40</v>
      </c>
      <c r="O160" s="12">
        <v>65775.320000000007</v>
      </c>
      <c r="P160" s="8" t="s">
        <v>41</v>
      </c>
      <c r="Q160" s="12">
        <v>65775.320000000007</v>
      </c>
      <c r="R160" s="13">
        <v>22.63</v>
      </c>
      <c r="S160" s="12">
        <v>14883.3</v>
      </c>
      <c r="T160" s="12">
        <v>14883.3</v>
      </c>
      <c r="U160" s="12">
        <v>50892.02</v>
      </c>
      <c r="V160" s="8" t="s">
        <v>35</v>
      </c>
      <c r="W160" s="8" t="s">
        <v>833</v>
      </c>
      <c r="X160" s="8" t="s">
        <v>57</v>
      </c>
      <c r="Y160" s="13">
        <v>0</v>
      </c>
      <c r="Z160" s="8" t="s">
        <v>42</v>
      </c>
      <c r="AA160" s="8" t="s">
        <v>44</v>
      </c>
      <c r="AB160" s="8" t="s">
        <v>35</v>
      </c>
      <c r="AC160" s="8" t="s">
        <v>91</v>
      </c>
      <c r="AD160" s="8" t="s">
        <v>856</v>
      </c>
      <c r="AE160" s="8" t="s">
        <v>835</v>
      </c>
      <c r="AF160" s="12">
        <v>50892.02</v>
      </c>
      <c r="AG160" s="41">
        <f t="shared" si="21"/>
        <v>45627</v>
      </c>
      <c r="AH160" s="41">
        <f t="shared" ca="1" si="22"/>
        <v>46022</v>
      </c>
      <c r="AI160" s="1">
        <f t="shared" ca="1" si="29"/>
        <v>12</v>
      </c>
      <c r="AJ160" s="1">
        <f t="shared" ca="1" si="23"/>
        <v>8</v>
      </c>
      <c r="AK160" s="1">
        <f t="shared" ca="1" si="24"/>
        <v>4</v>
      </c>
      <c r="AL160" s="1">
        <f t="shared" si="25"/>
        <v>22.63</v>
      </c>
      <c r="AM160" s="38">
        <f t="shared" ca="1" si="26"/>
        <v>0.66666666666666663</v>
      </c>
      <c r="AN160" s="1" t="str">
        <f t="shared" ca="1" si="27"/>
        <v>תקין</v>
      </c>
      <c r="AO160" s="1" t="str">
        <f>VLOOKUP(AC160,'תז מייל קניין'!$A:$C,3,0)</f>
        <v xml:space="preserve">MayaLe@justice.gov.il </v>
      </c>
      <c r="AP160" s="1" t="str">
        <f t="shared" si="28"/>
        <v xml:space="preserve"> שירותי הכ</v>
      </c>
    </row>
    <row r="161" spans="1:42" x14ac:dyDescent="0.2">
      <c r="A161" s="4"/>
      <c r="B161" s="5"/>
      <c r="C161" s="6" t="s">
        <v>857</v>
      </c>
      <c r="D161" s="7" t="s">
        <v>34</v>
      </c>
      <c r="E161" s="7" t="s">
        <v>32</v>
      </c>
      <c r="F161" s="8" t="s">
        <v>35</v>
      </c>
      <c r="G161" s="9">
        <v>45664</v>
      </c>
      <c r="H161" s="9">
        <v>45627</v>
      </c>
      <c r="I161" s="10">
        <v>46022</v>
      </c>
      <c r="J161" s="14"/>
      <c r="K161" s="11" t="s">
        <v>858</v>
      </c>
      <c r="L161" s="8" t="s">
        <v>859</v>
      </c>
      <c r="M161" s="8" t="s">
        <v>860</v>
      </c>
      <c r="N161" s="8" t="s">
        <v>40</v>
      </c>
      <c r="O161" s="12">
        <v>65775.320000000007</v>
      </c>
      <c r="P161" s="8" t="s">
        <v>41</v>
      </c>
      <c r="Q161" s="12">
        <v>65775.320000000007</v>
      </c>
      <c r="R161" s="13">
        <v>0</v>
      </c>
      <c r="S161" s="13">
        <v>0</v>
      </c>
      <c r="T161" s="13">
        <v>0</v>
      </c>
      <c r="U161" s="12">
        <v>65775.320000000007</v>
      </c>
      <c r="V161" s="8" t="s">
        <v>35</v>
      </c>
      <c r="W161" s="8" t="s">
        <v>833</v>
      </c>
      <c r="X161" s="8" t="s">
        <v>57</v>
      </c>
      <c r="Y161" s="13">
        <v>0</v>
      </c>
      <c r="Z161" s="8" t="s">
        <v>42</v>
      </c>
      <c r="AA161" s="8" t="s">
        <v>44</v>
      </c>
      <c r="AB161" s="8" t="s">
        <v>35</v>
      </c>
      <c r="AC161" s="8" t="s">
        <v>91</v>
      </c>
      <c r="AD161" s="8" t="s">
        <v>841</v>
      </c>
      <c r="AE161" s="8" t="s">
        <v>35</v>
      </c>
      <c r="AF161" s="12">
        <v>65775.320000000007</v>
      </c>
      <c r="AG161" s="41">
        <f t="shared" si="21"/>
        <v>45627</v>
      </c>
      <c r="AH161" s="41">
        <f t="shared" ca="1" si="22"/>
        <v>46022</v>
      </c>
      <c r="AI161" s="1">
        <f t="shared" ca="1" si="29"/>
        <v>12</v>
      </c>
      <c r="AJ161" s="1">
        <f t="shared" ca="1" si="23"/>
        <v>8</v>
      </c>
      <c r="AK161" s="1">
        <f t="shared" ca="1" si="24"/>
        <v>4</v>
      </c>
      <c r="AL161" s="1">
        <f t="shared" si="25"/>
        <v>0</v>
      </c>
      <c r="AM161" s="38">
        <f t="shared" ca="1" si="26"/>
        <v>0.66666666666666663</v>
      </c>
      <c r="AN161" s="1" t="str">
        <f t="shared" ca="1" si="27"/>
        <v>לא תקין</v>
      </c>
      <c r="AO161" s="1" t="str">
        <f>VLOOKUP(AC161,'תז מייל קניין'!$A:$C,3,0)</f>
        <v xml:space="preserve">MayaLe@justice.gov.il </v>
      </c>
      <c r="AP161" s="1" t="str">
        <f t="shared" si="28"/>
        <v xml:space="preserve"> שירותי הכ</v>
      </c>
    </row>
    <row r="162" spans="1:42" x14ac:dyDescent="0.2">
      <c r="A162" s="4"/>
      <c r="B162" s="5"/>
      <c r="C162" s="6" t="s">
        <v>861</v>
      </c>
      <c r="D162" s="7" t="s">
        <v>34</v>
      </c>
      <c r="E162" s="7" t="s">
        <v>32</v>
      </c>
      <c r="F162" s="8" t="s">
        <v>35</v>
      </c>
      <c r="G162" s="9">
        <v>45664</v>
      </c>
      <c r="H162" s="9">
        <v>45627</v>
      </c>
      <c r="I162" s="10">
        <v>46022</v>
      </c>
      <c r="J162" s="14"/>
      <c r="K162" s="11" t="s">
        <v>862</v>
      </c>
      <c r="L162" s="8" t="s">
        <v>863</v>
      </c>
      <c r="M162" s="8" t="s">
        <v>864</v>
      </c>
      <c r="N162" s="8" t="s">
        <v>40</v>
      </c>
      <c r="O162" s="12">
        <v>65775.320000000007</v>
      </c>
      <c r="P162" s="8" t="s">
        <v>41</v>
      </c>
      <c r="Q162" s="12">
        <v>65775.320000000007</v>
      </c>
      <c r="R162" s="13">
        <v>0</v>
      </c>
      <c r="S162" s="13">
        <v>0</v>
      </c>
      <c r="T162" s="13">
        <v>0</v>
      </c>
      <c r="U162" s="12">
        <v>65775.320000000007</v>
      </c>
      <c r="V162" s="8" t="s">
        <v>35</v>
      </c>
      <c r="W162" s="8" t="s">
        <v>833</v>
      </c>
      <c r="X162" s="8" t="s">
        <v>57</v>
      </c>
      <c r="Y162" s="13">
        <v>0</v>
      </c>
      <c r="Z162" s="8" t="s">
        <v>42</v>
      </c>
      <c r="AA162" s="8" t="s">
        <v>44</v>
      </c>
      <c r="AB162" s="8" t="s">
        <v>35</v>
      </c>
      <c r="AC162" s="8" t="s">
        <v>91</v>
      </c>
      <c r="AD162" s="8" t="s">
        <v>841</v>
      </c>
      <c r="AE162" s="8" t="s">
        <v>835</v>
      </c>
      <c r="AF162" s="12">
        <v>65775.320000000007</v>
      </c>
      <c r="AG162" s="41">
        <f t="shared" si="21"/>
        <v>45627</v>
      </c>
      <c r="AH162" s="41">
        <f t="shared" ca="1" si="22"/>
        <v>46022</v>
      </c>
      <c r="AI162" s="1">
        <f t="shared" ca="1" si="29"/>
        <v>12</v>
      </c>
      <c r="AJ162" s="1">
        <f t="shared" ca="1" si="23"/>
        <v>8</v>
      </c>
      <c r="AK162" s="1">
        <f t="shared" ca="1" si="24"/>
        <v>4</v>
      </c>
      <c r="AL162" s="1">
        <f t="shared" si="25"/>
        <v>0</v>
      </c>
      <c r="AM162" s="38">
        <f t="shared" ca="1" si="26"/>
        <v>0.66666666666666663</v>
      </c>
      <c r="AN162" s="1" t="str">
        <f t="shared" ca="1" si="27"/>
        <v>לא תקין</v>
      </c>
      <c r="AO162" s="1" t="str">
        <f>VLOOKUP(AC162,'תז מייל קניין'!$A:$C,3,0)</f>
        <v xml:space="preserve">MayaLe@justice.gov.il </v>
      </c>
      <c r="AP162" s="1" t="str">
        <f t="shared" si="28"/>
        <v xml:space="preserve"> שירותי הכ</v>
      </c>
    </row>
    <row r="163" spans="1:42" x14ac:dyDescent="0.2">
      <c r="A163" s="4"/>
      <c r="B163" s="5"/>
      <c r="C163" s="6" t="s">
        <v>865</v>
      </c>
      <c r="D163" s="7" t="s">
        <v>34</v>
      </c>
      <c r="E163" s="7" t="s">
        <v>32</v>
      </c>
      <c r="F163" s="8" t="s">
        <v>35</v>
      </c>
      <c r="G163" s="9">
        <v>45664</v>
      </c>
      <c r="H163" s="9">
        <v>45627</v>
      </c>
      <c r="I163" s="10">
        <v>46022</v>
      </c>
      <c r="J163" s="14"/>
      <c r="K163" s="11" t="s">
        <v>866</v>
      </c>
      <c r="L163" s="8" t="s">
        <v>867</v>
      </c>
      <c r="M163" s="8" t="s">
        <v>868</v>
      </c>
      <c r="N163" s="8" t="s">
        <v>40</v>
      </c>
      <c r="O163" s="12">
        <v>79998.100000000006</v>
      </c>
      <c r="P163" s="8" t="s">
        <v>41</v>
      </c>
      <c r="Q163" s="12">
        <v>79998.100000000006</v>
      </c>
      <c r="R163" s="13">
        <v>16.97</v>
      </c>
      <c r="S163" s="12">
        <v>13572.07</v>
      </c>
      <c r="T163" s="12">
        <v>13572.07</v>
      </c>
      <c r="U163" s="12">
        <v>66426.03</v>
      </c>
      <c r="V163" s="8" t="s">
        <v>35</v>
      </c>
      <c r="W163" s="8" t="s">
        <v>833</v>
      </c>
      <c r="X163" s="8" t="s">
        <v>57</v>
      </c>
      <c r="Y163" s="13">
        <v>0</v>
      </c>
      <c r="Z163" s="8" t="s">
        <v>42</v>
      </c>
      <c r="AA163" s="8" t="s">
        <v>44</v>
      </c>
      <c r="AB163" s="8" t="s">
        <v>35</v>
      </c>
      <c r="AC163" s="8" t="s">
        <v>91</v>
      </c>
      <c r="AD163" s="8" t="s">
        <v>869</v>
      </c>
      <c r="AE163" s="8" t="s">
        <v>835</v>
      </c>
      <c r="AF163" s="12">
        <v>66426.03</v>
      </c>
      <c r="AG163" s="41">
        <f t="shared" si="21"/>
        <v>45627</v>
      </c>
      <c r="AH163" s="41">
        <f t="shared" ca="1" si="22"/>
        <v>46022</v>
      </c>
      <c r="AI163" s="1">
        <f t="shared" ca="1" si="29"/>
        <v>12</v>
      </c>
      <c r="AJ163" s="1">
        <f t="shared" ca="1" si="23"/>
        <v>8</v>
      </c>
      <c r="AK163" s="1">
        <f t="shared" ca="1" si="24"/>
        <v>4</v>
      </c>
      <c r="AL163" s="1">
        <f t="shared" si="25"/>
        <v>16.97</v>
      </c>
      <c r="AM163" s="38">
        <f t="shared" ca="1" si="26"/>
        <v>0.66666666666666663</v>
      </c>
      <c r="AN163" s="1" t="str">
        <f t="shared" ca="1" si="27"/>
        <v>לא תקין</v>
      </c>
      <c r="AO163" s="1" t="str">
        <f>VLOOKUP(AC163,'תז מייל קניין'!$A:$C,3,0)</f>
        <v xml:space="preserve">MayaLe@justice.gov.il </v>
      </c>
      <c r="AP163" s="1" t="str">
        <f t="shared" si="28"/>
        <v xml:space="preserve"> שירותי הכ</v>
      </c>
    </row>
    <row r="164" spans="1:42" x14ac:dyDescent="0.2">
      <c r="A164" s="4"/>
      <c r="B164" s="5"/>
      <c r="C164" s="6" t="s">
        <v>870</v>
      </c>
      <c r="D164" s="7" t="s">
        <v>34</v>
      </c>
      <c r="E164" s="7" t="s">
        <v>32</v>
      </c>
      <c r="F164" s="8" t="s">
        <v>35</v>
      </c>
      <c r="G164" s="9">
        <v>45664</v>
      </c>
      <c r="H164" s="9">
        <v>45627</v>
      </c>
      <c r="I164" s="10">
        <v>46022</v>
      </c>
      <c r="J164" s="14"/>
      <c r="K164" s="11" t="s">
        <v>871</v>
      </c>
      <c r="L164" s="8" t="s">
        <v>872</v>
      </c>
      <c r="M164" s="8" t="s">
        <v>873</v>
      </c>
      <c r="N164" s="8" t="s">
        <v>40</v>
      </c>
      <c r="O164" s="12">
        <v>65775.320000000007</v>
      </c>
      <c r="P164" s="8" t="s">
        <v>41</v>
      </c>
      <c r="Q164" s="12">
        <v>65775.320000000007</v>
      </c>
      <c r="R164" s="13">
        <v>19.95</v>
      </c>
      <c r="S164" s="12">
        <v>13124.11</v>
      </c>
      <c r="T164" s="12">
        <v>13124.11</v>
      </c>
      <c r="U164" s="12">
        <v>52651.21</v>
      </c>
      <c r="V164" s="8" t="s">
        <v>35</v>
      </c>
      <c r="W164" s="8" t="s">
        <v>833</v>
      </c>
      <c r="X164" s="8" t="s">
        <v>57</v>
      </c>
      <c r="Y164" s="13">
        <v>0</v>
      </c>
      <c r="Z164" s="8" t="s">
        <v>42</v>
      </c>
      <c r="AA164" s="8" t="s">
        <v>44</v>
      </c>
      <c r="AB164" s="8" t="s">
        <v>35</v>
      </c>
      <c r="AC164" s="8" t="s">
        <v>91</v>
      </c>
      <c r="AD164" s="8" t="s">
        <v>874</v>
      </c>
      <c r="AE164" s="8" t="s">
        <v>835</v>
      </c>
      <c r="AF164" s="12">
        <v>52651.21</v>
      </c>
      <c r="AG164" s="41">
        <f t="shared" si="21"/>
        <v>45627</v>
      </c>
      <c r="AH164" s="41">
        <f t="shared" ca="1" si="22"/>
        <v>46022</v>
      </c>
      <c r="AI164" s="1">
        <f t="shared" ca="1" si="29"/>
        <v>12</v>
      </c>
      <c r="AJ164" s="1">
        <f t="shared" ca="1" si="23"/>
        <v>8</v>
      </c>
      <c r="AK164" s="1">
        <f t="shared" ca="1" si="24"/>
        <v>4</v>
      </c>
      <c r="AL164" s="1">
        <f t="shared" si="25"/>
        <v>19.95</v>
      </c>
      <c r="AM164" s="38">
        <f t="shared" ca="1" si="26"/>
        <v>0.66666666666666663</v>
      </c>
      <c r="AN164" s="1" t="str">
        <f t="shared" ca="1" si="27"/>
        <v>לא תקין</v>
      </c>
      <c r="AO164" s="1" t="str">
        <f>VLOOKUP(AC164,'תז מייל קניין'!$A:$C,3,0)</f>
        <v xml:space="preserve">MayaLe@justice.gov.il </v>
      </c>
      <c r="AP164" s="1" t="str">
        <f t="shared" si="28"/>
        <v xml:space="preserve"> שירותי הכ</v>
      </c>
    </row>
    <row r="165" spans="1:42" x14ac:dyDescent="0.2">
      <c r="A165" s="4"/>
      <c r="B165" s="5"/>
      <c r="C165" s="6" t="s">
        <v>875</v>
      </c>
      <c r="D165" s="7" t="s">
        <v>34</v>
      </c>
      <c r="E165" s="7" t="s">
        <v>32</v>
      </c>
      <c r="F165" s="8" t="s">
        <v>35</v>
      </c>
      <c r="G165" s="9">
        <v>45664</v>
      </c>
      <c r="H165" s="9">
        <v>45627</v>
      </c>
      <c r="I165" s="10">
        <v>46022</v>
      </c>
      <c r="J165" s="14"/>
      <c r="K165" s="11" t="s">
        <v>876</v>
      </c>
      <c r="L165" s="8" t="s">
        <v>877</v>
      </c>
      <c r="M165" s="8" t="s">
        <v>878</v>
      </c>
      <c r="N165" s="8" t="s">
        <v>40</v>
      </c>
      <c r="O165" s="12">
        <v>65775.320000000007</v>
      </c>
      <c r="P165" s="8" t="s">
        <v>41</v>
      </c>
      <c r="Q165" s="12">
        <v>65775.320000000007</v>
      </c>
      <c r="R165" s="13">
        <v>0</v>
      </c>
      <c r="S165" s="13">
        <v>0</v>
      </c>
      <c r="T165" s="13">
        <v>0</v>
      </c>
      <c r="U165" s="12">
        <v>65775.320000000007</v>
      </c>
      <c r="V165" s="8" t="s">
        <v>35</v>
      </c>
      <c r="W165" s="8" t="s">
        <v>833</v>
      </c>
      <c r="X165" s="8" t="s">
        <v>57</v>
      </c>
      <c r="Y165" s="13">
        <v>0</v>
      </c>
      <c r="Z165" s="8" t="s">
        <v>42</v>
      </c>
      <c r="AA165" s="8" t="s">
        <v>44</v>
      </c>
      <c r="AB165" s="8" t="s">
        <v>35</v>
      </c>
      <c r="AC165" s="8" t="s">
        <v>91</v>
      </c>
      <c r="AD165" s="8" t="s">
        <v>841</v>
      </c>
      <c r="AE165" s="8" t="s">
        <v>835</v>
      </c>
      <c r="AF165" s="12">
        <v>65775.320000000007</v>
      </c>
      <c r="AG165" s="41">
        <f t="shared" si="21"/>
        <v>45627</v>
      </c>
      <c r="AH165" s="41">
        <f t="shared" ca="1" si="22"/>
        <v>46022</v>
      </c>
      <c r="AI165" s="1">
        <f t="shared" ca="1" si="29"/>
        <v>12</v>
      </c>
      <c r="AJ165" s="1">
        <f t="shared" ca="1" si="23"/>
        <v>8</v>
      </c>
      <c r="AK165" s="1">
        <f t="shared" ca="1" si="24"/>
        <v>4</v>
      </c>
      <c r="AL165" s="1">
        <f t="shared" si="25"/>
        <v>0</v>
      </c>
      <c r="AM165" s="38">
        <f t="shared" ca="1" si="26"/>
        <v>0.66666666666666663</v>
      </c>
      <c r="AN165" s="1" t="str">
        <f t="shared" ca="1" si="27"/>
        <v>לא תקין</v>
      </c>
      <c r="AO165" s="1" t="str">
        <f>VLOOKUP(AC165,'תז מייל קניין'!$A:$C,3,0)</f>
        <v xml:space="preserve">MayaLe@justice.gov.il </v>
      </c>
      <c r="AP165" s="1" t="str">
        <f t="shared" si="28"/>
        <v xml:space="preserve"> שירותי הכ</v>
      </c>
    </row>
    <row r="166" spans="1:42" x14ac:dyDescent="0.2">
      <c r="A166" s="4"/>
      <c r="B166" s="5"/>
      <c r="C166" s="6" t="s">
        <v>879</v>
      </c>
      <c r="D166" s="7" t="s">
        <v>34</v>
      </c>
      <c r="E166" s="7" t="s">
        <v>32</v>
      </c>
      <c r="F166" s="8" t="s">
        <v>35</v>
      </c>
      <c r="G166" s="9">
        <v>45664</v>
      </c>
      <c r="H166" s="9">
        <v>45627</v>
      </c>
      <c r="I166" s="10">
        <v>46022</v>
      </c>
      <c r="J166" s="14"/>
      <c r="K166" s="11" t="s">
        <v>880</v>
      </c>
      <c r="L166" s="8" t="s">
        <v>881</v>
      </c>
      <c r="M166" s="8" t="s">
        <v>882</v>
      </c>
      <c r="N166" s="8" t="s">
        <v>40</v>
      </c>
      <c r="O166" s="12">
        <v>65775.320000000007</v>
      </c>
      <c r="P166" s="8" t="s">
        <v>41</v>
      </c>
      <c r="Q166" s="12">
        <v>65775.320000000007</v>
      </c>
      <c r="R166" s="13">
        <v>0</v>
      </c>
      <c r="S166" s="12">
        <v>6982.06</v>
      </c>
      <c r="T166" s="13">
        <v>0</v>
      </c>
      <c r="U166" s="12">
        <v>65775.320000000007</v>
      </c>
      <c r="V166" s="8" t="s">
        <v>35</v>
      </c>
      <c r="W166" s="8" t="s">
        <v>833</v>
      </c>
      <c r="X166" s="8" t="s">
        <v>57</v>
      </c>
      <c r="Y166" s="13">
        <v>0</v>
      </c>
      <c r="Z166" s="8" t="s">
        <v>42</v>
      </c>
      <c r="AA166" s="8" t="s">
        <v>44</v>
      </c>
      <c r="AB166" s="8" t="s">
        <v>35</v>
      </c>
      <c r="AC166" s="8" t="s">
        <v>91</v>
      </c>
      <c r="AD166" s="8" t="s">
        <v>883</v>
      </c>
      <c r="AE166" s="8" t="s">
        <v>35</v>
      </c>
      <c r="AF166" s="12">
        <v>65775.320000000007</v>
      </c>
      <c r="AG166" s="41">
        <f t="shared" si="21"/>
        <v>45627</v>
      </c>
      <c r="AH166" s="41">
        <f t="shared" ca="1" si="22"/>
        <v>46022</v>
      </c>
      <c r="AI166" s="1">
        <f t="shared" ca="1" si="29"/>
        <v>12</v>
      </c>
      <c r="AJ166" s="1">
        <f t="shared" ca="1" si="23"/>
        <v>8</v>
      </c>
      <c r="AK166" s="1">
        <f t="shared" ca="1" si="24"/>
        <v>4</v>
      </c>
      <c r="AL166" s="1">
        <f t="shared" si="25"/>
        <v>0</v>
      </c>
      <c r="AM166" s="38">
        <f t="shared" ca="1" si="26"/>
        <v>0.66666666666666663</v>
      </c>
      <c r="AN166" s="1" t="str">
        <f t="shared" ca="1" si="27"/>
        <v>לא תקין</v>
      </c>
      <c r="AO166" s="1" t="str">
        <f>VLOOKUP(AC166,'תז מייל קניין'!$A:$C,3,0)</f>
        <v xml:space="preserve">MayaLe@justice.gov.il </v>
      </c>
      <c r="AP166" s="1" t="str">
        <f t="shared" si="28"/>
        <v xml:space="preserve"> שירותי הכ</v>
      </c>
    </row>
    <row r="167" spans="1:42" x14ac:dyDescent="0.2">
      <c r="A167" s="4"/>
      <c r="B167" s="5"/>
      <c r="C167" s="6" t="s">
        <v>884</v>
      </c>
      <c r="D167" s="7" t="s">
        <v>34</v>
      </c>
      <c r="E167" s="7" t="s">
        <v>32</v>
      </c>
      <c r="F167" s="8" t="s">
        <v>35</v>
      </c>
      <c r="G167" s="9">
        <v>45664</v>
      </c>
      <c r="H167" s="9">
        <v>45627</v>
      </c>
      <c r="I167" s="10">
        <v>46022</v>
      </c>
      <c r="J167" s="14"/>
      <c r="K167" s="11" t="s">
        <v>885</v>
      </c>
      <c r="L167" s="8" t="s">
        <v>886</v>
      </c>
      <c r="M167" s="8" t="s">
        <v>887</v>
      </c>
      <c r="N167" s="8" t="s">
        <v>40</v>
      </c>
      <c r="O167" s="12">
        <v>65775.320000000007</v>
      </c>
      <c r="P167" s="8" t="s">
        <v>41</v>
      </c>
      <c r="Q167" s="12">
        <v>65775.320000000007</v>
      </c>
      <c r="R167" s="13">
        <v>0</v>
      </c>
      <c r="S167" s="13">
        <v>0</v>
      </c>
      <c r="T167" s="13">
        <v>0</v>
      </c>
      <c r="U167" s="12">
        <v>65775.320000000007</v>
      </c>
      <c r="V167" s="8" t="s">
        <v>35</v>
      </c>
      <c r="W167" s="8" t="s">
        <v>833</v>
      </c>
      <c r="X167" s="8" t="s">
        <v>57</v>
      </c>
      <c r="Y167" s="13">
        <v>0</v>
      </c>
      <c r="Z167" s="8" t="s">
        <v>42</v>
      </c>
      <c r="AA167" s="8" t="s">
        <v>44</v>
      </c>
      <c r="AB167" s="8" t="s">
        <v>35</v>
      </c>
      <c r="AC167" s="8" t="s">
        <v>91</v>
      </c>
      <c r="AD167" s="8" t="s">
        <v>841</v>
      </c>
      <c r="AE167" s="8" t="s">
        <v>835</v>
      </c>
      <c r="AF167" s="12">
        <v>65775.320000000007</v>
      </c>
      <c r="AG167" s="41">
        <f t="shared" si="21"/>
        <v>45627</v>
      </c>
      <c r="AH167" s="41">
        <f t="shared" ca="1" si="22"/>
        <v>46022</v>
      </c>
      <c r="AI167" s="1">
        <f t="shared" ca="1" si="29"/>
        <v>12</v>
      </c>
      <c r="AJ167" s="1">
        <f t="shared" ca="1" si="23"/>
        <v>8</v>
      </c>
      <c r="AK167" s="1">
        <f t="shared" ca="1" si="24"/>
        <v>4</v>
      </c>
      <c r="AL167" s="1">
        <f t="shared" si="25"/>
        <v>0</v>
      </c>
      <c r="AM167" s="38">
        <f t="shared" ca="1" si="26"/>
        <v>0.66666666666666663</v>
      </c>
      <c r="AN167" s="1" t="str">
        <f t="shared" ca="1" si="27"/>
        <v>לא תקין</v>
      </c>
      <c r="AO167" s="1" t="str">
        <f>VLOOKUP(AC167,'תז מייל קניין'!$A:$C,3,0)</f>
        <v xml:space="preserve">MayaLe@justice.gov.il </v>
      </c>
      <c r="AP167" s="1" t="str">
        <f t="shared" si="28"/>
        <v xml:space="preserve"> שירותי הכ</v>
      </c>
    </row>
    <row r="168" spans="1:42" x14ac:dyDescent="0.2">
      <c r="A168" s="4"/>
      <c r="B168" s="5"/>
      <c r="C168" s="6" t="s">
        <v>888</v>
      </c>
      <c r="D168" s="7" t="s">
        <v>34</v>
      </c>
      <c r="E168" s="7" t="s">
        <v>32</v>
      </c>
      <c r="F168" s="8" t="s">
        <v>35</v>
      </c>
      <c r="G168" s="9">
        <v>45664</v>
      </c>
      <c r="H168" s="9">
        <v>45627</v>
      </c>
      <c r="I168" s="10">
        <v>46022</v>
      </c>
      <c r="J168" s="14"/>
      <c r="K168" s="11" t="s">
        <v>889</v>
      </c>
      <c r="L168" s="8" t="s">
        <v>890</v>
      </c>
      <c r="M168" s="8" t="s">
        <v>891</v>
      </c>
      <c r="N168" s="8" t="s">
        <v>40</v>
      </c>
      <c r="O168" s="12">
        <v>65775.320000000007</v>
      </c>
      <c r="P168" s="8" t="s">
        <v>41</v>
      </c>
      <c r="Q168" s="12">
        <v>65775.320000000007</v>
      </c>
      <c r="R168" s="13">
        <v>6.26</v>
      </c>
      <c r="S168" s="12">
        <v>4858.6499999999996</v>
      </c>
      <c r="T168" s="12">
        <v>4117.5</v>
      </c>
      <c r="U168" s="12">
        <v>61657.82</v>
      </c>
      <c r="V168" s="8" t="s">
        <v>35</v>
      </c>
      <c r="W168" s="8" t="s">
        <v>833</v>
      </c>
      <c r="X168" s="8" t="s">
        <v>57</v>
      </c>
      <c r="Y168" s="13">
        <v>0</v>
      </c>
      <c r="Z168" s="8" t="s">
        <v>42</v>
      </c>
      <c r="AA168" s="8" t="s">
        <v>44</v>
      </c>
      <c r="AB168" s="8" t="s">
        <v>35</v>
      </c>
      <c r="AC168" s="8" t="s">
        <v>91</v>
      </c>
      <c r="AD168" s="8" t="s">
        <v>892</v>
      </c>
      <c r="AE168" s="8" t="s">
        <v>835</v>
      </c>
      <c r="AF168" s="12">
        <v>61657.82</v>
      </c>
      <c r="AG168" s="41">
        <f t="shared" si="21"/>
        <v>45627</v>
      </c>
      <c r="AH168" s="41">
        <f t="shared" ca="1" si="22"/>
        <v>46022</v>
      </c>
      <c r="AI168" s="1">
        <f t="shared" ca="1" si="29"/>
        <v>12</v>
      </c>
      <c r="AJ168" s="1">
        <f t="shared" ca="1" si="23"/>
        <v>8</v>
      </c>
      <c r="AK168" s="1">
        <f t="shared" ca="1" si="24"/>
        <v>4</v>
      </c>
      <c r="AL168" s="1">
        <f t="shared" si="25"/>
        <v>6.26</v>
      </c>
      <c r="AM168" s="38">
        <f t="shared" ca="1" si="26"/>
        <v>0.66666666666666663</v>
      </c>
      <c r="AN168" s="1" t="str">
        <f t="shared" ca="1" si="27"/>
        <v>לא תקין</v>
      </c>
      <c r="AO168" s="1" t="str">
        <f>VLOOKUP(AC168,'תז מייל קניין'!$A:$C,3,0)</f>
        <v xml:space="preserve">MayaLe@justice.gov.il </v>
      </c>
      <c r="AP168" s="1" t="str">
        <f t="shared" si="28"/>
        <v xml:space="preserve"> שירותי הכ</v>
      </c>
    </row>
    <row r="169" spans="1:42" x14ac:dyDescent="0.2">
      <c r="A169" s="4"/>
      <c r="B169" s="5"/>
      <c r="C169" s="6" t="s">
        <v>893</v>
      </c>
      <c r="D169" s="7" t="s">
        <v>34</v>
      </c>
      <c r="E169" s="7" t="s">
        <v>32</v>
      </c>
      <c r="F169" s="8" t="s">
        <v>35</v>
      </c>
      <c r="G169" s="9">
        <v>45664</v>
      </c>
      <c r="H169" s="9">
        <v>45627</v>
      </c>
      <c r="I169" s="10">
        <v>46022</v>
      </c>
      <c r="J169" s="14"/>
      <c r="K169" s="11" t="s">
        <v>894</v>
      </c>
      <c r="L169" s="8" t="s">
        <v>895</v>
      </c>
      <c r="M169" s="8" t="s">
        <v>896</v>
      </c>
      <c r="N169" s="8" t="s">
        <v>40</v>
      </c>
      <c r="O169" s="12">
        <v>65775.320000000007</v>
      </c>
      <c r="P169" s="8" t="s">
        <v>41</v>
      </c>
      <c r="Q169" s="12">
        <v>65775.320000000007</v>
      </c>
      <c r="R169" s="13">
        <v>4.83</v>
      </c>
      <c r="S169" s="12">
        <v>3176.48</v>
      </c>
      <c r="T169" s="12">
        <v>3176.48</v>
      </c>
      <c r="U169" s="12">
        <v>62598.84</v>
      </c>
      <c r="V169" s="8" t="s">
        <v>35</v>
      </c>
      <c r="W169" s="8" t="s">
        <v>833</v>
      </c>
      <c r="X169" s="8" t="s">
        <v>57</v>
      </c>
      <c r="Y169" s="13">
        <v>0</v>
      </c>
      <c r="Z169" s="8" t="s">
        <v>42</v>
      </c>
      <c r="AA169" s="8" t="s">
        <v>44</v>
      </c>
      <c r="AB169" s="8" t="s">
        <v>35</v>
      </c>
      <c r="AC169" s="8" t="s">
        <v>91</v>
      </c>
      <c r="AD169" s="8" t="s">
        <v>897</v>
      </c>
      <c r="AE169" s="8" t="s">
        <v>835</v>
      </c>
      <c r="AF169" s="12">
        <v>62598.84</v>
      </c>
      <c r="AG169" s="41">
        <f t="shared" si="21"/>
        <v>45627</v>
      </c>
      <c r="AH169" s="41">
        <f t="shared" ca="1" si="22"/>
        <v>46022</v>
      </c>
      <c r="AI169" s="1">
        <f t="shared" ca="1" si="29"/>
        <v>12</v>
      </c>
      <c r="AJ169" s="1">
        <f t="shared" ca="1" si="23"/>
        <v>8</v>
      </c>
      <c r="AK169" s="1">
        <f t="shared" ca="1" si="24"/>
        <v>4</v>
      </c>
      <c r="AL169" s="1">
        <f t="shared" si="25"/>
        <v>4.83</v>
      </c>
      <c r="AM169" s="38">
        <f t="shared" ca="1" si="26"/>
        <v>0.66666666666666663</v>
      </c>
      <c r="AN169" s="1" t="str">
        <f t="shared" ca="1" si="27"/>
        <v>לא תקין</v>
      </c>
      <c r="AO169" s="1" t="str">
        <f>VLOOKUP(AC169,'תז מייל קניין'!$A:$C,3,0)</f>
        <v xml:space="preserve">MayaLe@justice.gov.il </v>
      </c>
      <c r="AP169" s="1" t="str">
        <f t="shared" si="28"/>
        <v xml:space="preserve"> שירותי הכ</v>
      </c>
    </row>
    <row r="170" spans="1:42" x14ac:dyDescent="0.2">
      <c r="A170" s="4"/>
      <c r="B170" s="5"/>
      <c r="C170" s="6" t="s">
        <v>898</v>
      </c>
      <c r="D170" s="7" t="s">
        <v>34</v>
      </c>
      <c r="E170" s="7" t="s">
        <v>32</v>
      </c>
      <c r="F170" s="8" t="s">
        <v>35</v>
      </c>
      <c r="G170" s="9">
        <v>45664</v>
      </c>
      <c r="H170" s="9">
        <v>45627</v>
      </c>
      <c r="I170" s="10">
        <v>46022</v>
      </c>
      <c r="J170" s="14"/>
      <c r="K170" s="11" t="s">
        <v>899</v>
      </c>
      <c r="L170" s="8" t="s">
        <v>900</v>
      </c>
      <c r="M170" s="8" t="s">
        <v>901</v>
      </c>
      <c r="N170" s="8" t="s">
        <v>40</v>
      </c>
      <c r="O170" s="12">
        <v>65775.320000000007</v>
      </c>
      <c r="P170" s="8" t="s">
        <v>41</v>
      </c>
      <c r="Q170" s="12">
        <v>65775.320000000007</v>
      </c>
      <c r="R170" s="13">
        <v>46.44</v>
      </c>
      <c r="S170" s="12">
        <v>30548.33</v>
      </c>
      <c r="T170" s="12">
        <v>30548.33</v>
      </c>
      <c r="U170" s="12">
        <v>35226.99</v>
      </c>
      <c r="V170" s="8" t="s">
        <v>35</v>
      </c>
      <c r="W170" s="8" t="s">
        <v>833</v>
      </c>
      <c r="X170" s="8" t="s">
        <v>57</v>
      </c>
      <c r="Y170" s="13">
        <v>0</v>
      </c>
      <c r="Z170" s="8" t="s">
        <v>42</v>
      </c>
      <c r="AA170" s="8" t="s">
        <v>44</v>
      </c>
      <c r="AB170" s="8" t="s">
        <v>35</v>
      </c>
      <c r="AC170" s="8" t="s">
        <v>91</v>
      </c>
      <c r="AD170" s="8" t="s">
        <v>902</v>
      </c>
      <c r="AE170" s="8" t="s">
        <v>835</v>
      </c>
      <c r="AF170" s="12">
        <v>35226.99</v>
      </c>
      <c r="AG170" s="41">
        <f t="shared" si="21"/>
        <v>45627</v>
      </c>
      <c r="AH170" s="41">
        <f t="shared" ca="1" si="22"/>
        <v>46022</v>
      </c>
      <c r="AI170" s="1">
        <f t="shared" ca="1" si="29"/>
        <v>12</v>
      </c>
      <c r="AJ170" s="1">
        <f t="shared" ca="1" si="23"/>
        <v>8</v>
      </c>
      <c r="AK170" s="1">
        <f t="shared" ca="1" si="24"/>
        <v>4</v>
      </c>
      <c r="AL170" s="1">
        <f t="shared" si="25"/>
        <v>46.44</v>
      </c>
      <c r="AM170" s="38">
        <f t="shared" ca="1" si="26"/>
        <v>0.66666666666666663</v>
      </c>
      <c r="AN170" s="1" t="str">
        <f t="shared" ca="1" si="27"/>
        <v>תקין</v>
      </c>
      <c r="AO170" s="1" t="str">
        <f>VLOOKUP(AC170,'תז מייל קניין'!$A:$C,3,0)</f>
        <v xml:space="preserve">MayaLe@justice.gov.il </v>
      </c>
      <c r="AP170" s="1" t="str">
        <f t="shared" si="28"/>
        <v xml:space="preserve"> שירותי הכ</v>
      </c>
    </row>
    <row r="171" spans="1:42" x14ac:dyDescent="0.2">
      <c r="A171" s="4"/>
      <c r="B171" s="5"/>
      <c r="C171" s="6" t="s">
        <v>903</v>
      </c>
      <c r="D171" s="7" t="s">
        <v>34</v>
      </c>
      <c r="E171" s="7" t="s">
        <v>32</v>
      </c>
      <c r="F171" s="8" t="s">
        <v>35</v>
      </c>
      <c r="G171" s="9">
        <v>45664</v>
      </c>
      <c r="H171" s="9">
        <v>45627</v>
      </c>
      <c r="I171" s="10">
        <v>46022</v>
      </c>
      <c r="J171" s="14"/>
      <c r="K171" s="11" t="s">
        <v>904</v>
      </c>
      <c r="L171" s="8" t="s">
        <v>905</v>
      </c>
      <c r="M171" s="8" t="s">
        <v>906</v>
      </c>
      <c r="N171" s="8" t="s">
        <v>40</v>
      </c>
      <c r="O171" s="12">
        <v>65775.320000000007</v>
      </c>
      <c r="P171" s="8" t="s">
        <v>41</v>
      </c>
      <c r="Q171" s="12">
        <v>65775.320000000007</v>
      </c>
      <c r="R171" s="13">
        <v>0</v>
      </c>
      <c r="S171" s="13">
        <v>0</v>
      </c>
      <c r="T171" s="13">
        <v>0</v>
      </c>
      <c r="U171" s="12">
        <v>65775.320000000007</v>
      </c>
      <c r="V171" s="8" t="s">
        <v>35</v>
      </c>
      <c r="W171" s="8" t="s">
        <v>833</v>
      </c>
      <c r="X171" s="8" t="s">
        <v>57</v>
      </c>
      <c r="Y171" s="13">
        <v>0</v>
      </c>
      <c r="Z171" s="8" t="s">
        <v>42</v>
      </c>
      <c r="AA171" s="8" t="s">
        <v>44</v>
      </c>
      <c r="AB171" s="8" t="s">
        <v>35</v>
      </c>
      <c r="AC171" s="8" t="s">
        <v>91</v>
      </c>
      <c r="AD171" s="8" t="s">
        <v>841</v>
      </c>
      <c r="AE171" s="8" t="s">
        <v>35</v>
      </c>
      <c r="AF171" s="12">
        <v>65775.320000000007</v>
      </c>
      <c r="AG171" s="41">
        <f t="shared" si="21"/>
        <v>45627</v>
      </c>
      <c r="AH171" s="41">
        <f t="shared" ca="1" si="22"/>
        <v>46022</v>
      </c>
      <c r="AI171" s="1">
        <f t="shared" ca="1" si="29"/>
        <v>12</v>
      </c>
      <c r="AJ171" s="1">
        <f t="shared" ca="1" si="23"/>
        <v>8</v>
      </c>
      <c r="AK171" s="1">
        <f t="shared" ca="1" si="24"/>
        <v>4</v>
      </c>
      <c r="AL171" s="1">
        <f t="shared" si="25"/>
        <v>0</v>
      </c>
      <c r="AM171" s="38">
        <f t="shared" ca="1" si="26"/>
        <v>0.66666666666666663</v>
      </c>
      <c r="AN171" s="1" t="str">
        <f t="shared" ca="1" si="27"/>
        <v>לא תקין</v>
      </c>
      <c r="AO171" s="1" t="str">
        <f>VLOOKUP(AC171,'תז מייל קניין'!$A:$C,3,0)</f>
        <v xml:space="preserve">MayaLe@justice.gov.il </v>
      </c>
      <c r="AP171" s="1" t="str">
        <f t="shared" si="28"/>
        <v xml:space="preserve"> שירותי הכ</v>
      </c>
    </row>
    <row r="172" spans="1:42" x14ac:dyDescent="0.2">
      <c r="A172" s="4"/>
      <c r="B172" s="5"/>
      <c r="C172" s="6" t="s">
        <v>907</v>
      </c>
      <c r="D172" s="7" t="s">
        <v>34</v>
      </c>
      <c r="E172" s="7" t="s">
        <v>32</v>
      </c>
      <c r="F172" s="8" t="s">
        <v>35</v>
      </c>
      <c r="G172" s="9">
        <v>45664</v>
      </c>
      <c r="H172" s="9">
        <v>45627</v>
      </c>
      <c r="I172" s="10">
        <v>46022</v>
      </c>
      <c r="J172" s="14"/>
      <c r="K172" s="11" t="s">
        <v>908</v>
      </c>
      <c r="L172" s="8" t="s">
        <v>909</v>
      </c>
      <c r="M172" s="8" t="s">
        <v>910</v>
      </c>
      <c r="N172" s="8" t="s">
        <v>40</v>
      </c>
      <c r="O172" s="12">
        <v>65775.320000000007</v>
      </c>
      <c r="P172" s="8" t="s">
        <v>41</v>
      </c>
      <c r="Q172" s="12">
        <v>65775.320000000007</v>
      </c>
      <c r="R172" s="13">
        <v>0</v>
      </c>
      <c r="S172" s="13">
        <v>0</v>
      </c>
      <c r="T172" s="13">
        <v>0</v>
      </c>
      <c r="U172" s="12">
        <v>65775.320000000007</v>
      </c>
      <c r="V172" s="8" t="s">
        <v>35</v>
      </c>
      <c r="W172" s="8" t="s">
        <v>833</v>
      </c>
      <c r="X172" s="8" t="s">
        <v>57</v>
      </c>
      <c r="Y172" s="13">
        <v>0</v>
      </c>
      <c r="Z172" s="8" t="s">
        <v>42</v>
      </c>
      <c r="AA172" s="8" t="s">
        <v>44</v>
      </c>
      <c r="AB172" s="8" t="s">
        <v>35</v>
      </c>
      <c r="AC172" s="8" t="s">
        <v>91</v>
      </c>
      <c r="AD172" s="8" t="s">
        <v>841</v>
      </c>
      <c r="AE172" s="8" t="s">
        <v>35</v>
      </c>
      <c r="AF172" s="12">
        <v>65775.320000000007</v>
      </c>
      <c r="AG172" s="41">
        <f t="shared" si="21"/>
        <v>45627</v>
      </c>
      <c r="AH172" s="41">
        <f t="shared" ca="1" si="22"/>
        <v>46022</v>
      </c>
      <c r="AI172" s="1">
        <f t="shared" ca="1" si="29"/>
        <v>12</v>
      </c>
      <c r="AJ172" s="1">
        <f t="shared" ca="1" si="23"/>
        <v>8</v>
      </c>
      <c r="AK172" s="1">
        <f t="shared" ca="1" si="24"/>
        <v>4</v>
      </c>
      <c r="AL172" s="1">
        <f t="shared" si="25"/>
        <v>0</v>
      </c>
      <c r="AM172" s="38">
        <f t="shared" ca="1" si="26"/>
        <v>0.66666666666666663</v>
      </c>
      <c r="AN172" s="1" t="str">
        <f t="shared" ca="1" si="27"/>
        <v>לא תקין</v>
      </c>
      <c r="AO172" s="1" t="str">
        <f>VLOOKUP(AC172,'תז מייל קניין'!$A:$C,3,0)</f>
        <v xml:space="preserve">MayaLe@justice.gov.il </v>
      </c>
      <c r="AP172" s="1" t="str">
        <f t="shared" si="28"/>
        <v xml:space="preserve"> שירותי הכ</v>
      </c>
    </row>
    <row r="173" spans="1:42" x14ac:dyDescent="0.2">
      <c r="A173" s="4"/>
      <c r="B173" s="5"/>
      <c r="C173" s="6" t="s">
        <v>911</v>
      </c>
      <c r="D173" s="7" t="s">
        <v>34</v>
      </c>
      <c r="E173" s="7" t="s">
        <v>32</v>
      </c>
      <c r="F173" s="8" t="s">
        <v>35</v>
      </c>
      <c r="G173" s="9">
        <v>45665</v>
      </c>
      <c r="H173" s="9">
        <v>45627</v>
      </c>
      <c r="I173" s="10">
        <v>46022</v>
      </c>
      <c r="J173" s="14"/>
      <c r="K173" s="11" t="s">
        <v>912</v>
      </c>
      <c r="L173" s="8" t="s">
        <v>913</v>
      </c>
      <c r="M173" s="8" t="s">
        <v>914</v>
      </c>
      <c r="N173" s="8" t="s">
        <v>40</v>
      </c>
      <c r="O173" s="12">
        <v>131550.65</v>
      </c>
      <c r="P173" s="8" t="s">
        <v>41</v>
      </c>
      <c r="Q173" s="12">
        <v>131550.65</v>
      </c>
      <c r="R173" s="13">
        <v>0</v>
      </c>
      <c r="S173" s="13">
        <v>0</v>
      </c>
      <c r="T173" s="13">
        <v>0</v>
      </c>
      <c r="U173" s="12">
        <v>131550.65</v>
      </c>
      <c r="V173" s="8" t="s">
        <v>35</v>
      </c>
      <c r="W173" s="8" t="s">
        <v>833</v>
      </c>
      <c r="X173" s="8" t="s">
        <v>57</v>
      </c>
      <c r="Y173" s="13">
        <v>0</v>
      </c>
      <c r="Z173" s="8" t="s">
        <v>42</v>
      </c>
      <c r="AA173" s="8" t="s">
        <v>44</v>
      </c>
      <c r="AB173" s="8" t="s">
        <v>35</v>
      </c>
      <c r="AC173" s="8" t="s">
        <v>91</v>
      </c>
      <c r="AD173" s="8" t="s">
        <v>915</v>
      </c>
      <c r="AE173" s="8" t="s">
        <v>35</v>
      </c>
      <c r="AF173" s="12">
        <v>131550.65</v>
      </c>
      <c r="AG173" s="41">
        <f t="shared" si="21"/>
        <v>45627</v>
      </c>
      <c r="AH173" s="41">
        <f t="shared" ca="1" si="22"/>
        <v>46022</v>
      </c>
      <c r="AI173" s="1">
        <f t="shared" ca="1" si="29"/>
        <v>12</v>
      </c>
      <c r="AJ173" s="1">
        <f t="shared" ca="1" si="23"/>
        <v>8</v>
      </c>
      <c r="AK173" s="1">
        <f t="shared" ca="1" si="24"/>
        <v>4</v>
      </c>
      <c r="AL173" s="1">
        <f t="shared" si="25"/>
        <v>0</v>
      </c>
      <c r="AM173" s="38">
        <f t="shared" ca="1" si="26"/>
        <v>0.66666666666666663</v>
      </c>
      <c r="AN173" s="1" t="str">
        <f t="shared" ca="1" si="27"/>
        <v>לא תקין</v>
      </c>
      <c r="AO173" s="1" t="str">
        <f>VLOOKUP(AC173,'תז מייל קניין'!$A:$C,3,0)</f>
        <v xml:space="preserve">MayaLe@justice.gov.il </v>
      </c>
      <c r="AP173" s="1" t="str">
        <f t="shared" si="28"/>
        <v xml:space="preserve"> שירותי הכ</v>
      </c>
    </row>
    <row r="174" spans="1:42" x14ac:dyDescent="0.2">
      <c r="A174" s="4"/>
      <c r="B174" s="5"/>
      <c r="C174" s="6" t="s">
        <v>916</v>
      </c>
      <c r="D174" s="7" t="s">
        <v>34</v>
      </c>
      <c r="E174" s="7" t="s">
        <v>32</v>
      </c>
      <c r="F174" s="8" t="s">
        <v>35</v>
      </c>
      <c r="G174" s="9">
        <v>45665</v>
      </c>
      <c r="H174" s="9">
        <v>45627</v>
      </c>
      <c r="I174" s="10">
        <v>46022</v>
      </c>
      <c r="J174" s="14"/>
      <c r="K174" s="11" t="s">
        <v>917</v>
      </c>
      <c r="L174" s="8" t="s">
        <v>918</v>
      </c>
      <c r="M174" s="8" t="s">
        <v>919</v>
      </c>
      <c r="N174" s="8" t="s">
        <v>40</v>
      </c>
      <c r="O174" s="12">
        <v>65775.320000000007</v>
      </c>
      <c r="P174" s="8" t="s">
        <v>41</v>
      </c>
      <c r="Q174" s="12">
        <v>65775.320000000007</v>
      </c>
      <c r="R174" s="13">
        <v>0</v>
      </c>
      <c r="S174" s="13">
        <v>0</v>
      </c>
      <c r="T174" s="13">
        <v>0</v>
      </c>
      <c r="U174" s="12">
        <v>65775.320000000007</v>
      </c>
      <c r="V174" s="8" t="s">
        <v>35</v>
      </c>
      <c r="W174" s="8" t="s">
        <v>833</v>
      </c>
      <c r="X174" s="8" t="s">
        <v>57</v>
      </c>
      <c r="Y174" s="13">
        <v>0</v>
      </c>
      <c r="Z174" s="8" t="s">
        <v>42</v>
      </c>
      <c r="AA174" s="8" t="s">
        <v>44</v>
      </c>
      <c r="AB174" s="8" t="s">
        <v>35</v>
      </c>
      <c r="AC174" s="8" t="s">
        <v>91</v>
      </c>
      <c r="AD174" s="8" t="s">
        <v>841</v>
      </c>
      <c r="AE174" s="8" t="s">
        <v>35</v>
      </c>
      <c r="AF174" s="12">
        <v>65775.320000000007</v>
      </c>
      <c r="AG174" s="41">
        <f t="shared" si="21"/>
        <v>45627</v>
      </c>
      <c r="AH174" s="41">
        <f t="shared" ca="1" si="22"/>
        <v>46022</v>
      </c>
      <c r="AI174" s="1">
        <f t="shared" ca="1" si="29"/>
        <v>12</v>
      </c>
      <c r="AJ174" s="1">
        <f t="shared" ca="1" si="23"/>
        <v>8</v>
      </c>
      <c r="AK174" s="1">
        <f t="shared" ca="1" si="24"/>
        <v>4</v>
      </c>
      <c r="AL174" s="1">
        <f t="shared" si="25"/>
        <v>0</v>
      </c>
      <c r="AM174" s="38">
        <f t="shared" ca="1" si="26"/>
        <v>0.66666666666666663</v>
      </c>
      <c r="AN174" s="1" t="str">
        <f t="shared" ca="1" si="27"/>
        <v>לא תקין</v>
      </c>
      <c r="AO174" s="1" t="str">
        <f>VLOOKUP(AC174,'תז מייל קניין'!$A:$C,3,0)</f>
        <v xml:space="preserve">MayaLe@justice.gov.il </v>
      </c>
      <c r="AP174" s="1" t="str">
        <f t="shared" si="28"/>
        <v xml:space="preserve"> שירותי הכ</v>
      </c>
    </row>
    <row r="175" spans="1:42" x14ac:dyDescent="0.2">
      <c r="A175" s="4"/>
      <c r="B175" s="5"/>
      <c r="C175" s="6" t="s">
        <v>920</v>
      </c>
      <c r="D175" s="7" t="s">
        <v>34</v>
      </c>
      <c r="E175" s="7" t="s">
        <v>32</v>
      </c>
      <c r="F175" s="8" t="s">
        <v>35</v>
      </c>
      <c r="G175" s="9">
        <v>45665</v>
      </c>
      <c r="H175" s="9">
        <v>45627</v>
      </c>
      <c r="I175" s="10">
        <v>46022</v>
      </c>
      <c r="J175" s="14"/>
      <c r="K175" s="11" t="s">
        <v>921</v>
      </c>
      <c r="L175" s="8" t="s">
        <v>922</v>
      </c>
      <c r="M175" s="8" t="s">
        <v>923</v>
      </c>
      <c r="N175" s="8" t="s">
        <v>40</v>
      </c>
      <c r="O175" s="12">
        <v>65775.320000000007</v>
      </c>
      <c r="P175" s="8" t="s">
        <v>41</v>
      </c>
      <c r="Q175" s="12">
        <v>65775.320000000007</v>
      </c>
      <c r="R175" s="13">
        <v>14.77</v>
      </c>
      <c r="S175" s="12">
        <v>9717.2999999999993</v>
      </c>
      <c r="T175" s="12">
        <v>9717.2999999999993</v>
      </c>
      <c r="U175" s="12">
        <v>56058.02</v>
      </c>
      <c r="V175" s="8" t="s">
        <v>35</v>
      </c>
      <c r="W175" s="8" t="s">
        <v>833</v>
      </c>
      <c r="X175" s="8" t="s">
        <v>57</v>
      </c>
      <c r="Y175" s="13">
        <v>0</v>
      </c>
      <c r="Z175" s="8" t="s">
        <v>42</v>
      </c>
      <c r="AA175" s="8" t="s">
        <v>44</v>
      </c>
      <c r="AB175" s="8" t="s">
        <v>35</v>
      </c>
      <c r="AC175" s="8" t="s">
        <v>91</v>
      </c>
      <c r="AD175" s="8" t="s">
        <v>924</v>
      </c>
      <c r="AE175" s="8" t="s">
        <v>35</v>
      </c>
      <c r="AF175" s="12">
        <v>56058.02</v>
      </c>
      <c r="AG175" s="41">
        <f t="shared" si="21"/>
        <v>45627</v>
      </c>
      <c r="AH175" s="41">
        <f t="shared" ca="1" si="22"/>
        <v>46022</v>
      </c>
      <c r="AI175" s="1">
        <f t="shared" ca="1" si="29"/>
        <v>12</v>
      </c>
      <c r="AJ175" s="1">
        <f t="shared" ca="1" si="23"/>
        <v>8</v>
      </c>
      <c r="AK175" s="1">
        <f t="shared" ca="1" si="24"/>
        <v>4</v>
      </c>
      <c r="AL175" s="1">
        <f t="shared" si="25"/>
        <v>14.77</v>
      </c>
      <c r="AM175" s="38">
        <f t="shared" ca="1" si="26"/>
        <v>0.66666666666666663</v>
      </c>
      <c r="AN175" s="1" t="str">
        <f t="shared" ca="1" si="27"/>
        <v>לא תקין</v>
      </c>
      <c r="AO175" s="1" t="str">
        <f>VLOOKUP(AC175,'תז מייל קניין'!$A:$C,3,0)</f>
        <v xml:space="preserve">MayaLe@justice.gov.il </v>
      </c>
      <c r="AP175" s="1" t="str">
        <f t="shared" si="28"/>
        <v xml:space="preserve"> שירותי הכ</v>
      </c>
    </row>
    <row r="176" spans="1:42" x14ac:dyDescent="0.2">
      <c r="A176" s="4"/>
      <c r="B176" s="5"/>
      <c r="C176" s="6" t="s">
        <v>925</v>
      </c>
      <c r="D176" s="7" t="s">
        <v>34</v>
      </c>
      <c r="E176" s="7" t="s">
        <v>32</v>
      </c>
      <c r="F176" s="8" t="s">
        <v>35</v>
      </c>
      <c r="G176" s="9">
        <v>45665</v>
      </c>
      <c r="H176" s="9">
        <v>45627</v>
      </c>
      <c r="I176" s="10">
        <v>46022</v>
      </c>
      <c r="J176" s="14"/>
      <c r="K176" s="11" t="s">
        <v>926</v>
      </c>
      <c r="L176" s="8" t="s">
        <v>927</v>
      </c>
      <c r="M176" s="8" t="s">
        <v>928</v>
      </c>
      <c r="N176" s="8" t="s">
        <v>40</v>
      </c>
      <c r="O176" s="12">
        <v>65775.320000000007</v>
      </c>
      <c r="P176" s="8" t="s">
        <v>41</v>
      </c>
      <c r="Q176" s="12">
        <v>65775.320000000007</v>
      </c>
      <c r="R176" s="13">
        <v>24.8</v>
      </c>
      <c r="S176" s="12">
        <v>16312.82</v>
      </c>
      <c r="T176" s="12">
        <v>16312.82</v>
      </c>
      <c r="U176" s="12">
        <v>49462.5</v>
      </c>
      <c r="V176" s="8" t="s">
        <v>35</v>
      </c>
      <c r="W176" s="8" t="s">
        <v>833</v>
      </c>
      <c r="X176" s="8" t="s">
        <v>57</v>
      </c>
      <c r="Y176" s="13">
        <v>0</v>
      </c>
      <c r="Z176" s="8" t="s">
        <v>42</v>
      </c>
      <c r="AA176" s="8" t="s">
        <v>44</v>
      </c>
      <c r="AB176" s="8" t="s">
        <v>35</v>
      </c>
      <c r="AC176" s="8" t="s">
        <v>91</v>
      </c>
      <c r="AD176" s="8" t="s">
        <v>929</v>
      </c>
      <c r="AE176" s="8" t="s">
        <v>835</v>
      </c>
      <c r="AF176" s="12">
        <v>49462.5</v>
      </c>
      <c r="AG176" s="41">
        <f t="shared" si="21"/>
        <v>45627</v>
      </c>
      <c r="AH176" s="41">
        <f t="shared" ca="1" si="22"/>
        <v>46022</v>
      </c>
      <c r="AI176" s="1">
        <f t="shared" ca="1" si="29"/>
        <v>12</v>
      </c>
      <c r="AJ176" s="1">
        <f t="shared" ca="1" si="23"/>
        <v>8</v>
      </c>
      <c r="AK176" s="1">
        <f t="shared" ca="1" si="24"/>
        <v>4</v>
      </c>
      <c r="AL176" s="1">
        <f t="shared" si="25"/>
        <v>24.8</v>
      </c>
      <c r="AM176" s="38">
        <f t="shared" ca="1" si="26"/>
        <v>0.66666666666666663</v>
      </c>
      <c r="AN176" s="1" t="str">
        <f t="shared" ca="1" si="27"/>
        <v>תקין</v>
      </c>
      <c r="AO176" s="1" t="str">
        <f>VLOOKUP(AC176,'תז מייל קניין'!$A:$C,3,0)</f>
        <v xml:space="preserve">MayaLe@justice.gov.il </v>
      </c>
      <c r="AP176" s="1" t="str">
        <f t="shared" si="28"/>
        <v xml:space="preserve"> שירותי הכ</v>
      </c>
    </row>
    <row r="177" spans="1:42" x14ac:dyDescent="0.2">
      <c r="A177" s="4"/>
      <c r="B177" s="5"/>
      <c r="C177" s="6" t="s">
        <v>930</v>
      </c>
      <c r="D177" s="7" t="s">
        <v>34</v>
      </c>
      <c r="E177" s="7" t="s">
        <v>32</v>
      </c>
      <c r="F177" s="8" t="s">
        <v>35</v>
      </c>
      <c r="G177" s="9">
        <v>45665</v>
      </c>
      <c r="H177" s="9">
        <v>45627</v>
      </c>
      <c r="I177" s="10">
        <v>46022</v>
      </c>
      <c r="J177" s="14"/>
      <c r="K177" s="11" t="s">
        <v>931</v>
      </c>
      <c r="L177" s="8" t="s">
        <v>932</v>
      </c>
      <c r="M177" s="8" t="s">
        <v>933</v>
      </c>
      <c r="N177" s="8" t="s">
        <v>40</v>
      </c>
      <c r="O177" s="12">
        <v>131550.65</v>
      </c>
      <c r="P177" s="8" t="s">
        <v>41</v>
      </c>
      <c r="Q177" s="12">
        <v>131550.65</v>
      </c>
      <c r="R177" s="13">
        <v>0</v>
      </c>
      <c r="S177" s="13">
        <v>0</v>
      </c>
      <c r="T177" s="13">
        <v>0</v>
      </c>
      <c r="U177" s="12">
        <v>131550.65</v>
      </c>
      <c r="V177" s="8" t="s">
        <v>35</v>
      </c>
      <c r="W177" s="8" t="s">
        <v>833</v>
      </c>
      <c r="X177" s="8" t="s">
        <v>57</v>
      </c>
      <c r="Y177" s="13">
        <v>0</v>
      </c>
      <c r="Z177" s="8" t="s">
        <v>42</v>
      </c>
      <c r="AA177" s="8" t="s">
        <v>44</v>
      </c>
      <c r="AB177" s="8" t="s">
        <v>35</v>
      </c>
      <c r="AC177" s="8" t="s">
        <v>91</v>
      </c>
      <c r="AD177" s="8" t="s">
        <v>915</v>
      </c>
      <c r="AE177" s="8" t="s">
        <v>35</v>
      </c>
      <c r="AF177" s="12">
        <v>131550.65</v>
      </c>
      <c r="AG177" s="41">
        <f t="shared" si="21"/>
        <v>45627</v>
      </c>
      <c r="AH177" s="41">
        <f t="shared" ca="1" si="22"/>
        <v>46022</v>
      </c>
      <c r="AI177" s="1">
        <f t="shared" ca="1" si="29"/>
        <v>12</v>
      </c>
      <c r="AJ177" s="1">
        <f t="shared" ca="1" si="23"/>
        <v>8</v>
      </c>
      <c r="AK177" s="1">
        <f t="shared" ca="1" si="24"/>
        <v>4</v>
      </c>
      <c r="AL177" s="1">
        <f t="shared" si="25"/>
        <v>0</v>
      </c>
      <c r="AM177" s="38">
        <f t="shared" ca="1" si="26"/>
        <v>0.66666666666666663</v>
      </c>
      <c r="AN177" s="1" t="str">
        <f t="shared" ca="1" si="27"/>
        <v>לא תקין</v>
      </c>
      <c r="AO177" s="1" t="str">
        <f>VLOOKUP(AC177,'תז מייל קניין'!$A:$C,3,0)</f>
        <v xml:space="preserve">MayaLe@justice.gov.il </v>
      </c>
      <c r="AP177" s="1" t="str">
        <f t="shared" si="28"/>
        <v xml:space="preserve"> שירותי הכ</v>
      </c>
    </row>
    <row r="178" spans="1:42" x14ac:dyDescent="0.2">
      <c r="A178" s="4"/>
      <c r="B178" s="5"/>
      <c r="C178" s="6" t="s">
        <v>934</v>
      </c>
      <c r="D178" s="7" t="s">
        <v>34</v>
      </c>
      <c r="E178" s="7" t="s">
        <v>32</v>
      </c>
      <c r="F178" s="8" t="s">
        <v>35</v>
      </c>
      <c r="G178" s="9">
        <v>45665</v>
      </c>
      <c r="H178" s="9">
        <v>45627</v>
      </c>
      <c r="I178" s="10">
        <v>46022</v>
      </c>
      <c r="J178" s="14"/>
      <c r="K178" s="11" t="s">
        <v>935</v>
      </c>
      <c r="L178" s="8" t="s">
        <v>936</v>
      </c>
      <c r="M178" s="8" t="s">
        <v>937</v>
      </c>
      <c r="N178" s="8" t="s">
        <v>40</v>
      </c>
      <c r="O178" s="12">
        <v>65775.320000000007</v>
      </c>
      <c r="P178" s="8" t="s">
        <v>41</v>
      </c>
      <c r="Q178" s="12">
        <v>65775.320000000007</v>
      </c>
      <c r="R178" s="13">
        <v>0</v>
      </c>
      <c r="S178" s="13">
        <v>0</v>
      </c>
      <c r="T178" s="13">
        <v>0</v>
      </c>
      <c r="U178" s="12">
        <v>65775.320000000007</v>
      </c>
      <c r="V178" s="8" t="s">
        <v>35</v>
      </c>
      <c r="W178" s="8" t="s">
        <v>833</v>
      </c>
      <c r="X178" s="8" t="s">
        <v>57</v>
      </c>
      <c r="Y178" s="13">
        <v>0</v>
      </c>
      <c r="Z178" s="8" t="s">
        <v>42</v>
      </c>
      <c r="AA178" s="8" t="s">
        <v>44</v>
      </c>
      <c r="AB178" s="8" t="s">
        <v>35</v>
      </c>
      <c r="AC178" s="8" t="s">
        <v>91</v>
      </c>
      <c r="AD178" s="8" t="s">
        <v>841</v>
      </c>
      <c r="AE178" s="8" t="s">
        <v>35</v>
      </c>
      <c r="AF178" s="12">
        <v>65775.320000000007</v>
      </c>
      <c r="AG178" s="41">
        <f t="shared" si="21"/>
        <v>45627</v>
      </c>
      <c r="AH178" s="41">
        <f t="shared" ca="1" si="22"/>
        <v>46022</v>
      </c>
      <c r="AI178" s="1">
        <f t="shared" ca="1" si="29"/>
        <v>12</v>
      </c>
      <c r="AJ178" s="1">
        <f t="shared" ca="1" si="23"/>
        <v>8</v>
      </c>
      <c r="AK178" s="1">
        <f t="shared" ca="1" si="24"/>
        <v>4</v>
      </c>
      <c r="AL178" s="1">
        <f t="shared" si="25"/>
        <v>0</v>
      </c>
      <c r="AM178" s="38">
        <f t="shared" ca="1" si="26"/>
        <v>0.66666666666666663</v>
      </c>
      <c r="AN178" s="1" t="str">
        <f t="shared" ca="1" si="27"/>
        <v>לא תקין</v>
      </c>
      <c r="AO178" s="1" t="str">
        <f>VLOOKUP(AC178,'תז מייל קניין'!$A:$C,3,0)</f>
        <v xml:space="preserve">MayaLe@justice.gov.il </v>
      </c>
      <c r="AP178" s="1" t="str">
        <f t="shared" si="28"/>
        <v xml:space="preserve"> שירותי הכ</v>
      </c>
    </row>
    <row r="179" spans="1:42" x14ac:dyDescent="0.2">
      <c r="A179" s="4"/>
      <c r="B179" s="5"/>
      <c r="C179" s="6" t="s">
        <v>938</v>
      </c>
      <c r="D179" s="7" t="s">
        <v>34</v>
      </c>
      <c r="E179" s="7" t="s">
        <v>32</v>
      </c>
      <c r="F179" s="8" t="s">
        <v>35</v>
      </c>
      <c r="G179" s="9">
        <v>45665</v>
      </c>
      <c r="H179" s="9">
        <v>45627</v>
      </c>
      <c r="I179" s="10">
        <v>46022</v>
      </c>
      <c r="J179" s="14"/>
      <c r="K179" s="11" t="s">
        <v>939</v>
      </c>
      <c r="L179" s="8" t="s">
        <v>940</v>
      </c>
      <c r="M179" s="8" t="s">
        <v>941</v>
      </c>
      <c r="N179" s="8" t="s">
        <v>40</v>
      </c>
      <c r="O179" s="12">
        <v>65775.320000000007</v>
      </c>
      <c r="P179" s="8" t="s">
        <v>41</v>
      </c>
      <c r="Q179" s="12">
        <v>65775.320000000007</v>
      </c>
      <c r="R179" s="13">
        <v>0</v>
      </c>
      <c r="S179" s="13">
        <v>0</v>
      </c>
      <c r="T179" s="13">
        <v>0</v>
      </c>
      <c r="U179" s="12">
        <v>65775.320000000007</v>
      </c>
      <c r="V179" s="8" t="s">
        <v>35</v>
      </c>
      <c r="W179" s="8" t="s">
        <v>833</v>
      </c>
      <c r="X179" s="8" t="s">
        <v>57</v>
      </c>
      <c r="Y179" s="13">
        <v>0</v>
      </c>
      <c r="Z179" s="8" t="s">
        <v>42</v>
      </c>
      <c r="AA179" s="8" t="s">
        <v>44</v>
      </c>
      <c r="AB179" s="8" t="s">
        <v>35</v>
      </c>
      <c r="AC179" s="8" t="s">
        <v>91</v>
      </c>
      <c r="AD179" s="8" t="s">
        <v>841</v>
      </c>
      <c r="AE179" s="8" t="s">
        <v>35</v>
      </c>
      <c r="AF179" s="12">
        <v>65775.320000000007</v>
      </c>
      <c r="AG179" s="41">
        <f t="shared" si="21"/>
        <v>45627</v>
      </c>
      <c r="AH179" s="41">
        <f t="shared" ca="1" si="22"/>
        <v>46022</v>
      </c>
      <c r="AI179" s="1">
        <f t="shared" ca="1" si="29"/>
        <v>12</v>
      </c>
      <c r="AJ179" s="1">
        <f t="shared" ca="1" si="23"/>
        <v>8</v>
      </c>
      <c r="AK179" s="1">
        <f t="shared" ca="1" si="24"/>
        <v>4</v>
      </c>
      <c r="AL179" s="1">
        <f t="shared" si="25"/>
        <v>0</v>
      </c>
      <c r="AM179" s="38">
        <f t="shared" ca="1" si="26"/>
        <v>0.66666666666666663</v>
      </c>
      <c r="AN179" s="1" t="str">
        <f t="shared" ca="1" si="27"/>
        <v>לא תקין</v>
      </c>
      <c r="AO179" s="1" t="str">
        <f>VLOOKUP(AC179,'תז מייל קניין'!$A:$C,3,0)</f>
        <v xml:space="preserve">MayaLe@justice.gov.il </v>
      </c>
      <c r="AP179" s="1" t="str">
        <f t="shared" si="28"/>
        <v xml:space="preserve"> שירותי הכ</v>
      </c>
    </row>
    <row r="180" spans="1:42" x14ac:dyDescent="0.2">
      <c r="A180" s="4"/>
      <c r="B180" s="5"/>
      <c r="C180" s="6" t="s">
        <v>942</v>
      </c>
      <c r="D180" s="7" t="s">
        <v>34</v>
      </c>
      <c r="E180" s="7" t="s">
        <v>32</v>
      </c>
      <c r="F180" s="8" t="s">
        <v>35</v>
      </c>
      <c r="G180" s="9">
        <v>45665</v>
      </c>
      <c r="H180" s="9">
        <v>45627</v>
      </c>
      <c r="I180" s="10">
        <v>46022</v>
      </c>
      <c r="J180" s="14"/>
      <c r="K180" s="11" t="s">
        <v>943</v>
      </c>
      <c r="L180" s="8" t="s">
        <v>944</v>
      </c>
      <c r="M180" s="8" t="s">
        <v>945</v>
      </c>
      <c r="N180" s="8" t="s">
        <v>40</v>
      </c>
      <c r="O180" s="12">
        <v>79998.570000000007</v>
      </c>
      <c r="P180" s="8" t="s">
        <v>41</v>
      </c>
      <c r="Q180" s="12">
        <v>79998.570000000007</v>
      </c>
      <c r="R180" s="13">
        <v>0</v>
      </c>
      <c r="S180" s="13">
        <v>0</v>
      </c>
      <c r="T180" s="13">
        <v>0</v>
      </c>
      <c r="U180" s="12">
        <v>79998.570000000007</v>
      </c>
      <c r="V180" s="8" t="s">
        <v>35</v>
      </c>
      <c r="W180" s="8" t="s">
        <v>833</v>
      </c>
      <c r="X180" s="8" t="s">
        <v>57</v>
      </c>
      <c r="Y180" s="13">
        <v>0</v>
      </c>
      <c r="Z180" s="8" t="s">
        <v>42</v>
      </c>
      <c r="AA180" s="8" t="s">
        <v>44</v>
      </c>
      <c r="AB180" s="8" t="s">
        <v>35</v>
      </c>
      <c r="AC180" s="8" t="s">
        <v>91</v>
      </c>
      <c r="AD180" s="8" t="s">
        <v>946</v>
      </c>
      <c r="AE180" s="8" t="s">
        <v>35</v>
      </c>
      <c r="AF180" s="12">
        <v>79998.570000000007</v>
      </c>
      <c r="AG180" s="41">
        <f t="shared" si="21"/>
        <v>45627</v>
      </c>
      <c r="AH180" s="41">
        <f t="shared" ca="1" si="22"/>
        <v>46022</v>
      </c>
      <c r="AI180" s="1">
        <f t="shared" ca="1" si="29"/>
        <v>12</v>
      </c>
      <c r="AJ180" s="1">
        <f t="shared" ca="1" si="23"/>
        <v>8</v>
      </c>
      <c r="AK180" s="1">
        <f t="shared" ca="1" si="24"/>
        <v>4</v>
      </c>
      <c r="AL180" s="1">
        <f t="shared" si="25"/>
        <v>0</v>
      </c>
      <c r="AM180" s="38">
        <f t="shared" ca="1" si="26"/>
        <v>0.66666666666666663</v>
      </c>
      <c r="AN180" s="1" t="str">
        <f t="shared" ca="1" si="27"/>
        <v>לא תקין</v>
      </c>
      <c r="AO180" s="1" t="str">
        <f>VLOOKUP(AC180,'תז מייל קניין'!$A:$C,3,0)</f>
        <v xml:space="preserve">MayaLe@justice.gov.il </v>
      </c>
      <c r="AP180" s="1" t="str">
        <f t="shared" si="28"/>
        <v xml:space="preserve"> שירותי הכ</v>
      </c>
    </row>
    <row r="181" spans="1:42" x14ac:dyDescent="0.2">
      <c r="A181" s="4"/>
      <c r="B181" s="5"/>
      <c r="C181" s="6" t="s">
        <v>947</v>
      </c>
      <c r="D181" s="7" t="s">
        <v>61</v>
      </c>
      <c r="E181" s="7" t="s">
        <v>32</v>
      </c>
      <c r="F181" s="8" t="s">
        <v>35</v>
      </c>
      <c r="G181" s="9">
        <v>45669</v>
      </c>
      <c r="H181" s="9">
        <v>45658</v>
      </c>
      <c r="I181" s="10">
        <v>46022</v>
      </c>
      <c r="J181" s="14"/>
      <c r="K181" s="11" t="s">
        <v>460</v>
      </c>
      <c r="L181" s="8" t="s">
        <v>461</v>
      </c>
      <c r="M181" s="8" t="s">
        <v>462</v>
      </c>
      <c r="N181" s="8" t="s">
        <v>40</v>
      </c>
      <c r="O181" s="12">
        <v>28237.4</v>
      </c>
      <c r="P181" s="8" t="s">
        <v>41</v>
      </c>
      <c r="Q181" s="12">
        <v>28237.4</v>
      </c>
      <c r="R181" s="13">
        <v>56.46</v>
      </c>
      <c r="S181" s="12">
        <v>15943.69</v>
      </c>
      <c r="T181" s="12">
        <v>15799.69</v>
      </c>
      <c r="U181" s="12">
        <v>12293.71</v>
      </c>
      <c r="V181" s="8" t="s">
        <v>35</v>
      </c>
      <c r="W181" s="8" t="s">
        <v>948</v>
      </c>
      <c r="X181" s="8" t="s">
        <v>35</v>
      </c>
      <c r="Y181" s="13">
        <v>0</v>
      </c>
      <c r="Z181" s="8" t="s">
        <v>42</v>
      </c>
      <c r="AA181" s="8" t="s">
        <v>43</v>
      </c>
      <c r="AB181" s="8" t="s">
        <v>60</v>
      </c>
      <c r="AC181" s="8" t="s">
        <v>91</v>
      </c>
      <c r="AD181" s="8" t="s">
        <v>35</v>
      </c>
      <c r="AE181" s="8" t="s">
        <v>128</v>
      </c>
      <c r="AF181" s="12">
        <v>12293.71</v>
      </c>
      <c r="AG181" s="41">
        <f t="shared" si="21"/>
        <v>45658</v>
      </c>
      <c r="AH181" s="41">
        <f t="shared" ca="1" si="22"/>
        <v>46022</v>
      </c>
      <c r="AI181" s="1">
        <f t="shared" ca="1" si="29"/>
        <v>11</v>
      </c>
      <c r="AJ181" s="1">
        <f t="shared" ca="1" si="23"/>
        <v>7</v>
      </c>
      <c r="AK181" s="1">
        <f t="shared" ca="1" si="24"/>
        <v>4</v>
      </c>
      <c r="AL181" s="1">
        <f t="shared" si="25"/>
        <v>56.46</v>
      </c>
      <c r="AM181" s="38">
        <f t="shared" ca="1" si="26"/>
        <v>0.63636363636363635</v>
      </c>
      <c r="AN181" s="1" t="str">
        <f t="shared" ca="1" si="27"/>
        <v>תקין</v>
      </c>
      <c r="AO181" s="1" t="str">
        <f>VLOOKUP(AC181,'תז מייל קניין'!$A:$C,3,0)</f>
        <v xml:space="preserve">MayaLe@justice.gov.il </v>
      </c>
      <c r="AP181" s="1" t="str">
        <f t="shared" si="28"/>
        <v xml:space="preserve"> מתן שירות</v>
      </c>
    </row>
    <row r="182" spans="1:42" x14ac:dyDescent="0.2">
      <c r="A182" s="4"/>
      <c r="B182" s="5"/>
      <c r="C182" s="6" t="s">
        <v>949</v>
      </c>
      <c r="D182" s="7" t="s">
        <v>61</v>
      </c>
      <c r="E182" s="7" t="s">
        <v>32</v>
      </c>
      <c r="F182" s="8" t="s">
        <v>35</v>
      </c>
      <c r="G182" s="9">
        <v>45669</v>
      </c>
      <c r="H182" s="9">
        <v>45658</v>
      </c>
      <c r="I182" s="10">
        <v>46022</v>
      </c>
      <c r="J182" s="14"/>
      <c r="K182" s="11" t="s">
        <v>950</v>
      </c>
      <c r="L182" s="8" t="s">
        <v>951</v>
      </c>
      <c r="M182" s="8" t="s">
        <v>952</v>
      </c>
      <c r="N182" s="8" t="s">
        <v>40</v>
      </c>
      <c r="O182" s="12">
        <v>15576</v>
      </c>
      <c r="P182" s="8" t="s">
        <v>41</v>
      </c>
      <c r="Q182" s="12">
        <v>15576</v>
      </c>
      <c r="R182" s="13">
        <v>0</v>
      </c>
      <c r="S182" s="13">
        <v>0</v>
      </c>
      <c r="T182" s="13">
        <v>0</v>
      </c>
      <c r="U182" s="12">
        <v>18245.59</v>
      </c>
      <c r="V182" s="8" t="s">
        <v>35</v>
      </c>
      <c r="W182" s="8" t="s">
        <v>953</v>
      </c>
      <c r="X182" s="8" t="s">
        <v>57</v>
      </c>
      <c r="Y182" s="13">
        <v>0</v>
      </c>
      <c r="Z182" s="8" t="s">
        <v>42</v>
      </c>
      <c r="AA182" s="8" t="s">
        <v>43</v>
      </c>
      <c r="AB182" s="8" t="s">
        <v>60</v>
      </c>
      <c r="AC182" s="8" t="s">
        <v>91</v>
      </c>
      <c r="AD182" s="8" t="s">
        <v>35</v>
      </c>
      <c r="AE182" s="8" t="s">
        <v>128</v>
      </c>
      <c r="AF182" s="12">
        <v>15576</v>
      </c>
      <c r="AG182" s="41">
        <f t="shared" si="21"/>
        <v>45658</v>
      </c>
      <c r="AH182" s="41">
        <f t="shared" ca="1" si="22"/>
        <v>46022</v>
      </c>
      <c r="AI182" s="1">
        <f t="shared" ca="1" si="29"/>
        <v>11</v>
      </c>
      <c r="AJ182" s="1">
        <f t="shared" ca="1" si="23"/>
        <v>7</v>
      </c>
      <c r="AK182" s="1">
        <f t="shared" ca="1" si="24"/>
        <v>4</v>
      </c>
      <c r="AL182" s="1">
        <f t="shared" si="25"/>
        <v>0</v>
      </c>
      <c r="AM182" s="38">
        <f t="shared" ca="1" si="26"/>
        <v>0.63636363636363635</v>
      </c>
      <c r="AN182" s="1" t="str">
        <f t="shared" ca="1" si="27"/>
        <v>לא תקין</v>
      </c>
      <c r="AO182" s="1" t="str">
        <f>VLOOKUP(AC182,'תז מייל קניין'!$A:$C,3,0)</f>
        <v xml:space="preserve">MayaLe@justice.gov.il </v>
      </c>
      <c r="AP182" s="1" t="str">
        <f t="shared" si="28"/>
        <v xml:space="preserve"> התקשרות ל</v>
      </c>
    </row>
    <row r="183" spans="1:42" x14ac:dyDescent="0.2">
      <c r="A183" s="4"/>
      <c r="B183" s="5"/>
      <c r="C183" s="6" t="s">
        <v>954</v>
      </c>
      <c r="D183" s="7" t="s">
        <v>61</v>
      </c>
      <c r="E183" s="7" t="s">
        <v>32</v>
      </c>
      <c r="F183" s="8" t="s">
        <v>35</v>
      </c>
      <c r="G183" s="9">
        <v>45669</v>
      </c>
      <c r="H183" s="9">
        <v>45658</v>
      </c>
      <c r="I183" s="10">
        <v>46022</v>
      </c>
      <c r="J183" s="14"/>
      <c r="K183" s="11" t="s">
        <v>955</v>
      </c>
      <c r="L183" s="8" t="s">
        <v>956</v>
      </c>
      <c r="M183" s="8" t="s">
        <v>957</v>
      </c>
      <c r="N183" s="8" t="s">
        <v>40</v>
      </c>
      <c r="O183" s="12">
        <v>27357.119999999999</v>
      </c>
      <c r="P183" s="8" t="s">
        <v>41</v>
      </c>
      <c r="Q183" s="12">
        <v>27357.119999999999</v>
      </c>
      <c r="R183" s="13">
        <v>75</v>
      </c>
      <c r="S183" s="12">
        <v>20517.84</v>
      </c>
      <c r="T183" s="12">
        <v>28879.3</v>
      </c>
      <c r="U183" s="12">
        <v>9745.84</v>
      </c>
      <c r="V183" s="8" t="s">
        <v>35</v>
      </c>
      <c r="W183" s="8" t="s">
        <v>958</v>
      </c>
      <c r="X183" s="8" t="s">
        <v>57</v>
      </c>
      <c r="Y183" s="13">
        <v>0</v>
      </c>
      <c r="Z183" s="8" t="s">
        <v>42</v>
      </c>
      <c r="AA183" s="8" t="s">
        <v>43</v>
      </c>
      <c r="AB183" s="8" t="s">
        <v>60</v>
      </c>
      <c r="AC183" s="8" t="s">
        <v>91</v>
      </c>
      <c r="AD183" s="8" t="s">
        <v>35</v>
      </c>
      <c r="AE183" s="8" t="s">
        <v>128</v>
      </c>
      <c r="AF183" s="12">
        <v>6839.28</v>
      </c>
      <c r="AG183" s="41">
        <f t="shared" si="21"/>
        <v>45658</v>
      </c>
      <c r="AH183" s="41">
        <f t="shared" ca="1" si="22"/>
        <v>46022</v>
      </c>
      <c r="AI183" s="1">
        <f t="shared" ca="1" si="29"/>
        <v>11</v>
      </c>
      <c r="AJ183" s="1">
        <f t="shared" ca="1" si="23"/>
        <v>7</v>
      </c>
      <c r="AK183" s="1">
        <f t="shared" ca="1" si="24"/>
        <v>4</v>
      </c>
      <c r="AL183" s="1">
        <f t="shared" si="25"/>
        <v>75</v>
      </c>
      <c r="AM183" s="38">
        <f t="shared" ca="1" si="26"/>
        <v>0.63636363636363635</v>
      </c>
      <c r="AN183" s="1" t="str">
        <f t="shared" ca="1" si="27"/>
        <v>תקין</v>
      </c>
      <c r="AO183" s="1" t="str">
        <f>VLOOKUP(AC183,'תז מייל קניין'!$A:$C,3,0)</f>
        <v xml:space="preserve">MayaLe@justice.gov.il </v>
      </c>
      <c r="AP183" s="1" t="str">
        <f t="shared" si="28"/>
        <v xml:space="preserve"> התקשרות ל</v>
      </c>
    </row>
    <row r="184" spans="1:42" x14ac:dyDescent="0.2">
      <c r="A184" s="4"/>
      <c r="B184" s="5"/>
      <c r="C184" s="6" t="s">
        <v>959</v>
      </c>
      <c r="D184" s="7" t="s">
        <v>61</v>
      </c>
      <c r="E184" s="7" t="s">
        <v>32</v>
      </c>
      <c r="F184" s="8" t="s">
        <v>35</v>
      </c>
      <c r="G184" s="9">
        <v>45669</v>
      </c>
      <c r="H184" s="9">
        <v>45658</v>
      </c>
      <c r="I184" s="10">
        <v>46022</v>
      </c>
      <c r="J184" s="14"/>
      <c r="K184" s="11" t="s">
        <v>960</v>
      </c>
      <c r="L184" s="8" t="s">
        <v>961</v>
      </c>
      <c r="M184" s="8" t="s">
        <v>962</v>
      </c>
      <c r="N184" s="8" t="s">
        <v>40</v>
      </c>
      <c r="O184" s="12">
        <v>12744</v>
      </c>
      <c r="P184" s="8" t="s">
        <v>41</v>
      </c>
      <c r="Q184" s="12">
        <v>12744</v>
      </c>
      <c r="R184" s="13">
        <v>0</v>
      </c>
      <c r="S184" s="13">
        <v>0</v>
      </c>
      <c r="T184" s="13">
        <v>0</v>
      </c>
      <c r="U184" s="12">
        <v>15153.8</v>
      </c>
      <c r="V184" s="8" t="s">
        <v>35</v>
      </c>
      <c r="W184" s="8" t="s">
        <v>963</v>
      </c>
      <c r="X184" s="8" t="s">
        <v>57</v>
      </c>
      <c r="Y184" s="13">
        <v>0</v>
      </c>
      <c r="Z184" s="8" t="s">
        <v>42</v>
      </c>
      <c r="AA184" s="8" t="s">
        <v>43</v>
      </c>
      <c r="AB184" s="8" t="s">
        <v>60</v>
      </c>
      <c r="AC184" s="8" t="s">
        <v>91</v>
      </c>
      <c r="AD184" s="8" t="s">
        <v>35</v>
      </c>
      <c r="AE184" s="8" t="s">
        <v>128</v>
      </c>
      <c r="AF184" s="12">
        <v>12744</v>
      </c>
      <c r="AG184" s="41">
        <f t="shared" si="21"/>
        <v>45658</v>
      </c>
      <c r="AH184" s="41">
        <f t="shared" ca="1" si="22"/>
        <v>46022</v>
      </c>
      <c r="AI184" s="1">
        <f t="shared" ca="1" si="29"/>
        <v>11</v>
      </c>
      <c r="AJ184" s="1">
        <f t="shared" ca="1" si="23"/>
        <v>7</v>
      </c>
      <c r="AK184" s="1">
        <f t="shared" ca="1" si="24"/>
        <v>4</v>
      </c>
      <c r="AL184" s="1">
        <f t="shared" si="25"/>
        <v>0</v>
      </c>
      <c r="AM184" s="38">
        <f t="shared" ca="1" si="26"/>
        <v>0.63636363636363635</v>
      </c>
      <c r="AN184" s="1" t="str">
        <f t="shared" ca="1" si="27"/>
        <v>לא תקין</v>
      </c>
      <c r="AO184" s="1" t="str">
        <f>VLOOKUP(AC184,'תז מייל קניין'!$A:$C,3,0)</f>
        <v xml:space="preserve">MayaLe@justice.gov.il </v>
      </c>
      <c r="AP184" s="1" t="str">
        <f t="shared" si="28"/>
        <v xml:space="preserve"> מתן שירות</v>
      </c>
    </row>
    <row r="185" spans="1:42" x14ac:dyDescent="0.2">
      <c r="A185" s="4"/>
      <c r="B185" s="5"/>
      <c r="C185" s="6" t="s">
        <v>964</v>
      </c>
      <c r="D185" s="7" t="s">
        <v>61</v>
      </c>
      <c r="E185" s="7" t="s">
        <v>32</v>
      </c>
      <c r="F185" s="8" t="s">
        <v>35</v>
      </c>
      <c r="G185" s="9">
        <v>45669</v>
      </c>
      <c r="H185" s="9">
        <v>45658</v>
      </c>
      <c r="I185" s="10">
        <v>46022</v>
      </c>
      <c r="J185" s="14"/>
      <c r="K185" s="11" t="s">
        <v>965</v>
      </c>
      <c r="L185" s="8" t="s">
        <v>966</v>
      </c>
      <c r="M185" s="8" t="s">
        <v>967</v>
      </c>
      <c r="N185" s="8" t="s">
        <v>40</v>
      </c>
      <c r="O185" s="12">
        <v>114696</v>
      </c>
      <c r="P185" s="8" t="s">
        <v>41</v>
      </c>
      <c r="Q185" s="12">
        <v>114696</v>
      </c>
      <c r="R185" s="13">
        <v>75</v>
      </c>
      <c r="S185" s="12">
        <v>86022</v>
      </c>
      <c r="T185" s="12">
        <v>98847.21</v>
      </c>
      <c r="U185" s="12">
        <v>33357.769999999997</v>
      </c>
      <c r="V185" s="8" t="s">
        <v>35</v>
      </c>
      <c r="W185" s="8" t="s">
        <v>968</v>
      </c>
      <c r="X185" s="8" t="s">
        <v>57</v>
      </c>
      <c r="Y185" s="13">
        <v>0</v>
      </c>
      <c r="Z185" s="8" t="s">
        <v>42</v>
      </c>
      <c r="AA185" s="8" t="s">
        <v>65</v>
      </c>
      <c r="AB185" s="8" t="s">
        <v>35</v>
      </c>
      <c r="AC185" s="8" t="s">
        <v>91</v>
      </c>
      <c r="AD185" s="8" t="s">
        <v>35</v>
      </c>
      <c r="AE185" s="8" t="s">
        <v>128</v>
      </c>
      <c r="AF185" s="12">
        <v>28674</v>
      </c>
      <c r="AG185" s="41">
        <f t="shared" si="21"/>
        <v>45658</v>
      </c>
      <c r="AH185" s="41">
        <f t="shared" ca="1" si="22"/>
        <v>46022</v>
      </c>
      <c r="AI185" s="1">
        <f t="shared" ca="1" si="29"/>
        <v>11</v>
      </c>
      <c r="AJ185" s="1">
        <f t="shared" ca="1" si="23"/>
        <v>7</v>
      </c>
      <c r="AK185" s="1">
        <f t="shared" ca="1" si="24"/>
        <v>4</v>
      </c>
      <c r="AL185" s="1">
        <f t="shared" si="25"/>
        <v>75</v>
      </c>
      <c r="AM185" s="38">
        <f t="shared" ca="1" si="26"/>
        <v>0.63636363636363635</v>
      </c>
      <c r="AN185" s="1" t="str">
        <f t="shared" ca="1" si="27"/>
        <v>תקין</v>
      </c>
      <c r="AO185" s="1" t="str">
        <f>VLOOKUP(AC185,'תז מייל קניין'!$A:$C,3,0)</f>
        <v xml:space="preserve">MayaLe@justice.gov.il </v>
      </c>
      <c r="AP185" s="1" t="str">
        <f t="shared" si="28"/>
        <v xml:space="preserve"> פרוטוקול </v>
      </c>
    </row>
    <row r="186" spans="1:42" x14ac:dyDescent="0.2">
      <c r="A186" s="4"/>
      <c r="B186" s="5"/>
      <c r="C186" s="6" t="s">
        <v>969</v>
      </c>
      <c r="D186" s="7" t="s">
        <v>61</v>
      </c>
      <c r="E186" s="7" t="s">
        <v>32</v>
      </c>
      <c r="F186" s="8" t="s">
        <v>35</v>
      </c>
      <c r="G186" s="9">
        <v>45669</v>
      </c>
      <c r="H186" s="9">
        <v>45658</v>
      </c>
      <c r="I186" s="10">
        <v>46022</v>
      </c>
      <c r="J186" s="14"/>
      <c r="K186" s="11" t="s">
        <v>970</v>
      </c>
      <c r="L186" s="8" t="s">
        <v>971</v>
      </c>
      <c r="M186" s="8" t="s">
        <v>972</v>
      </c>
      <c r="N186" s="8" t="s">
        <v>40</v>
      </c>
      <c r="O186" s="12">
        <v>149806.85</v>
      </c>
      <c r="P186" s="8" t="s">
        <v>41</v>
      </c>
      <c r="Q186" s="12">
        <v>149806.85</v>
      </c>
      <c r="R186" s="13">
        <v>55.26</v>
      </c>
      <c r="S186" s="12">
        <v>82788</v>
      </c>
      <c r="T186" s="12">
        <v>96093.72</v>
      </c>
      <c r="U186" s="12">
        <v>78968.47</v>
      </c>
      <c r="V186" s="8" t="s">
        <v>35</v>
      </c>
      <c r="W186" s="8" t="s">
        <v>973</v>
      </c>
      <c r="X186" s="8" t="s">
        <v>57</v>
      </c>
      <c r="Y186" s="13">
        <v>0</v>
      </c>
      <c r="Z186" s="8" t="s">
        <v>42</v>
      </c>
      <c r="AA186" s="8" t="s">
        <v>43</v>
      </c>
      <c r="AB186" s="8" t="s">
        <v>44</v>
      </c>
      <c r="AC186" s="8" t="s">
        <v>91</v>
      </c>
      <c r="AD186" s="8" t="s">
        <v>35</v>
      </c>
      <c r="AE186" s="8" t="s">
        <v>128</v>
      </c>
      <c r="AF186" s="12">
        <v>67018.86</v>
      </c>
      <c r="AG186" s="41">
        <f t="shared" si="21"/>
        <v>45658</v>
      </c>
      <c r="AH186" s="41">
        <f t="shared" ca="1" si="22"/>
        <v>46022</v>
      </c>
      <c r="AI186" s="1">
        <f t="shared" ca="1" si="29"/>
        <v>11</v>
      </c>
      <c r="AJ186" s="1">
        <f t="shared" ca="1" si="23"/>
        <v>7</v>
      </c>
      <c r="AK186" s="1">
        <f t="shared" ca="1" si="24"/>
        <v>4</v>
      </c>
      <c r="AL186" s="1">
        <f t="shared" si="25"/>
        <v>55.26</v>
      </c>
      <c r="AM186" s="38">
        <f t="shared" ca="1" si="26"/>
        <v>0.63636363636363635</v>
      </c>
      <c r="AN186" s="1" t="str">
        <f t="shared" ca="1" si="27"/>
        <v>תקין</v>
      </c>
      <c r="AO186" s="1" t="str">
        <f>VLOOKUP(AC186,'תז מייל קניין'!$A:$C,3,0)</f>
        <v xml:space="preserve">MayaLe@justice.gov.il </v>
      </c>
      <c r="AP186" s="1" t="str">
        <f t="shared" si="28"/>
        <v xml:space="preserve"> פרוטוקול </v>
      </c>
    </row>
    <row r="187" spans="1:42" x14ac:dyDescent="0.2">
      <c r="A187" s="4"/>
      <c r="B187" s="5"/>
      <c r="C187" s="6" t="s">
        <v>974</v>
      </c>
      <c r="D187" s="7" t="s">
        <v>61</v>
      </c>
      <c r="E187" s="7" t="s">
        <v>32</v>
      </c>
      <c r="F187" s="8" t="s">
        <v>35</v>
      </c>
      <c r="G187" s="9">
        <v>45670</v>
      </c>
      <c r="H187" s="9">
        <v>45658</v>
      </c>
      <c r="I187" s="10">
        <v>46022</v>
      </c>
      <c r="J187" s="14"/>
      <c r="K187" s="11" t="s">
        <v>975</v>
      </c>
      <c r="L187" s="8" t="s">
        <v>976</v>
      </c>
      <c r="M187" s="8" t="s">
        <v>977</v>
      </c>
      <c r="N187" s="8" t="s">
        <v>40</v>
      </c>
      <c r="O187" s="12">
        <v>96542.88</v>
      </c>
      <c r="P187" s="8" t="s">
        <v>41</v>
      </c>
      <c r="Q187" s="12">
        <v>96542.88</v>
      </c>
      <c r="R187" s="13">
        <v>75</v>
      </c>
      <c r="S187" s="12">
        <v>72407.16</v>
      </c>
      <c r="T187" s="12">
        <v>83426.81</v>
      </c>
      <c r="U187" s="12">
        <v>28105.98</v>
      </c>
      <c r="V187" s="8" t="s">
        <v>35</v>
      </c>
      <c r="W187" s="8" t="s">
        <v>978</v>
      </c>
      <c r="X187" s="8" t="s">
        <v>57</v>
      </c>
      <c r="Y187" s="13">
        <v>0</v>
      </c>
      <c r="Z187" s="8" t="s">
        <v>42</v>
      </c>
      <c r="AA187" s="8" t="s">
        <v>65</v>
      </c>
      <c r="AB187" s="8" t="s">
        <v>35</v>
      </c>
      <c r="AC187" s="8" t="s">
        <v>91</v>
      </c>
      <c r="AD187" s="8" t="s">
        <v>35</v>
      </c>
      <c r="AE187" s="8" t="s">
        <v>128</v>
      </c>
      <c r="AF187" s="12">
        <v>24135.72</v>
      </c>
      <c r="AG187" s="41">
        <f t="shared" si="21"/>
        <v>45658</v>
      </c>
      <c r="AH187" s="41">
        <f t="shared" ca="1" si="22"/>
        <v>46022</v>
      </c>
      <c r="AI187" s="1">
        <f t="shared" ca="1" si="29"/>
        <v>11</v>
      </c>
      <c r="AJ187" s="1">
        <f t="shared" ca="1" si="23"/>
        <v>7</v>
      </c>
      <c r="AK187" s="1">
        <f t="shared" ca="1" si="24"/>
        <v>4</v>
      </c>
      <c r="AL187" s="1">
        <f t="shared" si="25"/>
        <v>75</v>
      </c>
      <c r="AM187" s="38">
        <f t="shared" ca="1" si="26"/>
        <v>0.63636363636363635</v>
      </c>
      <c r="AN187" s="1" t="str">
        <f t="shared" ca="1" si="27"/>
        <v>תקין</v>
      </c>
      <c r="AO187" s="1" t="str">
        <f>VLOOKUP(AC187,'תז מייל קניין'!$A:$C,3,0)</f>
        <v xml:space="preserve">MayaLe@justice.gov.il </v>
      </c>
      <c r="AP187" s="1" t="str">
        <f t="shared" si="28"/>
        <v xml:space="preserve"> פרוטוקול </v>
      </c>
    </row>
    <row r="188" spans="1:42" x14ac:dyDescent="0.2">
      <c r="A188" s="4"/>
      <c r="B188" s="5"/>
      <c r="C188" s="6" t="s">
        <v>979</v>
      </c>
      <c r="D188" s="7" t="s">
        <v>34</v>
      </c>
      <c r="E188" s="7" t="s">
        <v>32</v>
      </c>
      <c r="F188" s="8" t="s">
        <v>35</v>
      </c>
      <c r="G188" s="9">
        <v>45670</v>
      </c>
      <c r="H188" s="9">
        <v>45658</v>
      </c>
      <c r="I188" s="10">
        <v>46022</v>
      </c>
      <c r="J188" s="14"/>
      <c r="K188" s="11" t="s">
        <v>605</v>
      </c>
      <c r="L188" s="8" t="s">
        <v>606</v>
      </c>
      <c r="M188" s="8" t="s">
        <v>607</v>
      </c>
      <c r="N188" s="8" t="s">
        <v>40</v>
      </c>
      <c r="O188" s="12">
        <v>49982.5</v>
      </c>
      <c r="P188" s="8" t="s">
        <v>41</v>
      </c>
      <c r="Q188" s="12">
        <v>49982.5</v>
      </c>
      <c r="R188" s="13">
        <v>17.29</v>
      </c>
      <c r="S188" s="12">
        <v>8640.43</v>
      </c>
      <c r="T188" s="12">
        <v>8640.43</v>
      </c>
      <c r="U188" s="12">
        <v>41342.07</v>
      </c>
      <c r="V188" s="8" t="s">
        <v>35</v>
      </c>
      <c r="W188" s="8" t="s">
        <v>569</v>
      </c>
      <c r="X188" s="8" t="s">
        <v>35</v>
      </c>
      <c r="Y188" s="13">
        <v>0</v>
      </c>
      <c r="Z188" s="8" t="s">
        <v>42</v>
      </c>
      <c r="AA188" s="8" t="s">
        <v>43</v>
      </c>
      <c r="AB188" s="8" t="s">
        <v>60</v>
      </c>
      <c r="AC188" s="8" t="s">
        <v>91</v>
      </c>
      <c r="AD188" s="8" t="s">
        <v>35</v>
      </c>
      <c r="AE188" s="8" t="s">
        <v>128</v>
      </c>
      <c r="AF188" s="12">
        <v>41342.07</v>
      </c>
      <c r="AG188" s="41">
        <f t="shared" si="21"/>
        <v>45658</v>
      </c>
      <c r="AH188" s="41">
        <f t="shared" ca="1" si="22"/>
        <v>46022</v>
      </c>
      <c r="AI188" s="1">
        <f t="shared" ca="1" si="29"/>
        <v>11</v>
      </c>
      <c r="AJ188" s="1">
        <f t="shared" ca="1" si="23"/>
        <v>7</v>
      </c>
      <c r="AK188" s="1">
        <f t="shared" ca="1" si="24"/>
        <v>4</v>
      </c>
      <c r="AL188" s="1">
        <f t="shared" si="25"/>
        <v>17.29</v>
      </c>
      <c r="AM188" s="38">
        <f t="shared" ca="1" si="26"/>
        <v>0.63636363636363635</v>
      </c>
      <c r="AN188" s="1" t="str">
        <f t="shared" ca="1" si="27"/>
        <v>לא תקין</v>
      </c>
      <c r="AO188" s="1" t="str">
        <f>VLOOKUP(AC188,'תז מייל קניין'!$A:$C,3,0)</f>
        <v xml:space="preserve">MayaLe@justice.gov.il </v>
      </c>
      <c r="AP188" s="1" t="str">
        <f t="shared" si="28"/>
        <v xml:space="preserve"> שוברי חני</v>
      </c>
    </row>
    <row r="189" spans="1:42" x14ac:dyDescent="0.2">
      <c r="A189" s="4"/>
      <c r="B189" s="5"/>
      <c r="C189" s="6" t="s">
        <v>980</v>
      </c>
      <c r="D189" s="7" t="s">
        <v>61</v>
      </c>
      <c r="E189" s="7" t="s">
        <v>32</v>
      </c>
      <c r="F189" s="8" t="s">
        <v>35</v>
      </c>
      <c r="G189" s="9">
        <v>45670</v>
      </c>
      <c r="H189" s="9">
        <v>45658</v>
      </c>
      <c r="I189" s="10">
        <v>46022</v>
      </c>
      <c r="J189" s="14"/>
      <c r="K189" s="11" t="s">
        <v>981</v>
      </c>
      <c r="L189" s="8" t="s">
        <v>982</v>
      </c>
      <c r="M189" s="8" t="s">
        <v>983</v>
      </c>
      <c r="N189" s="8" t="s">
        <v>40</v>
      </c>
      <c r="O189" s="12">
        <v>307272</v>
      </c>
      <c r="P189" s="8" t="s">
        <v>41</v>
      </c>
      <c r="Q189" s="12">
        <v>307272</v>
      </c>
      <c r="R189" s="13">
        <v>50</v>
      </c>
      <c r="S189" s="12">
        <v>153636</v>
      </c>
      <c r="T189" s="12">
        <v>179775.74</v>
      </c>
      <c r="U189" s="12">
        <v>182870.5</v>
      </c>
      <c r="V189" s="8" t="s">
        <v>35</v>
      </c>
      <c r="W189" s="8" t="s">
        <v>984</v>
      </c>
      <c r="X189" s="8" t="s">
        <v>57</v>
      </c>
      <c r="Y189" s="13">
        <v>0</v>
      </c>
      <c r="Z189" s="8" t="s">
        <v>42</v>
      </c>
      <c r="AA189" s="8" t="s">
        <v>65</v>
      </c>
      <c r="AB189" s="8" t="s">
        <v>35</v>
      </c>
      <c r="AC189" s="8" t="s">
        <v>91</v>
      </c>
      <c r="AD189" s="8" t="s">
        <v>35</v>
      </c>
      <c r="AE189" s="8" t="s">
        <v>128</v>
      </c>
      <c r="AF189" s="12">
        <v>153636</v>
      </c>
      <c r="AG189" s="41">
        <f t="shared" si="21"/>
        <v>45658</v>
      </c>
      <c r="AH189" s="41">
        <f t="shared" ca="1" si="22"/>
        <v>46022</v>
      </c>
      <c r="AI189" s="1">
        <f t="shared" ca="1" si="29"/>
        <v>11</v>
      </c>
      <c r="AJ189" s="1">
        <f t="shared" ca="1" si="23"/>
        <v>7</v>
      </c>
      <c r="AK189" s="1">
        <f t="shared" ca="1" si="24"/>
        <v>4</v>
      </c>
      <c r="AL189" s="1">
        <f t="shared" si="25"/>
        <v>50</v>
      </c>
      <c r="AM189" s="38">
        <f t="shared" ca="1" si="26"/>
        <v>0.63636363636363635</v>
      </c>
      <c r="AN189" s="1" t="str">
        <f t="shared" ca="1" si="27"/>
        <v>תקין</v>
      </c>
      <c r="AO189" s="1" t="str">
        <f>VLOOKUP(AC189,'תז מייל קניין'!$A:$C,3,0)</f>
        <v xml:space="preserve">MayaLe@justice.gov.il </v>
      </c>
      <c r="AP189" s="1" t="str">
        <f t="shared" si="28"/>
        <v xml:space="preserve"> פרוטוקול </v>
      </c>
    </row>
    <row r="190" spans="1:42" x14ac:dyDescent="0.2">
      <c r="A190" s="4"/>
      <c r="B190" s="5"/>
      <c r="C190" s="6" t="s">
        <v>985</v>
      </c>
      <c r="D190" s="7" t="s">
        <v>61</v>
      </c>
      <c r="E190" s="7" t="s">
        <v>32</v>
      </c>
      <c r="F190" s="8" t="s">
        <v>35</v>
      </c>
      <c r="G190" s="9">
        <v>45670</v>
      </c>
      <c r="H190" s="9">
        <v>45658</v>
      </c>
      <c r="I190" s="10">
        <v>46022</v>
      </c>
      <c r="J190" s="14"/>
      <c r="K190" s="11" t="s">
        <v>981</v>
      </c>
      <c r="L190" s="8" t="s">
        <v>982</v>
      </c>
      <c r="M190" s="8" t="s">
        <v>983</v>
      </c>
      <c r="N190" s="8" t="s">
        <v>40</v>
      </c>
      <c r="O190" s="12">
        <v>53808</v>
      </c>
      <c r="P190" s="8" t="s">
        <v>41</v>
      </c>
      <c r="Q190" s="12">
        <v>53808</v>
      </c>
      <c r="R190" s="13">
        <v>75</v>
      </c>
      <c r="S190" s="12">
        <v>40356</v>
      </c>
      <c r="T190" s="12">
        <v>48225.85</v>
      </c>
      <c r="U190" s="12">
        <v>16274.68</v>
      </c>
      <c r="V190" s="8" t="s">
        <v>35</v>
      </c>
      <c r="W190" s="8" t="s">
        <v>986</v>
      </c>
      <c r="X190" s="8" t="s">
        <v>57</v>
      </c>
      <c r="Y190" s="13">
        <v>0</v>
      </c>
      <c r="Z190" s="8" t="s">
        <v>42</v>
      </c>
      <c r="AA190" s="8" t="s">
        <v>43</v>
      </c>
      <c r="AB190" s="8" t="s">
        <v>44</v>
      </c>
      <c r="AC190" s="8" t="s">
        <v>91</v>
      </c>
      <c r="AD190" s="8" t="s">
        <v>35</v>
      </c>
      <c r="AE190" s="8" t="s">
        <v>128</v>
      </c>
      <c r="AF190" s="12">
        <v>13452</v>
      </c>
      <c r="AG190" s="41">
        <f t="shared" si="21"/>
        <v>45658</v>
      </c>
      <c r="AH190" s="41">
        <f t="shared" ca="1" si="22"/>
        <v>46022</v>
      </c>
      <c r="AI190" s="1">
        <f t="shared" ca="1" si="29"/>
        <v>11</v>
      </c>
      <c r="AJ190" s="1">
        <f t="shared" ca="1" si="23"/>
        <v>7</v>
      </c>
      <c r="AK190" s="1">
        <f t="shared" ca="1" si="24"/>
        <v>4</v>
      </c>
      <c r="AL190" s="1">
        <f t="shared" si="25"/>
        <v>75</v>
      </c>
      <c r="AM190" s="38">
        <f t="shared" ca="1" si="26"/>
        <v>0.63636363636363635</v>
      </c>
      <c r="AN190" s="1" t="str">
        <f t="shared" ca="1" si="27"/>
        <v>תקין</v>
      </c>
      <c r="AO190" s="1" t="str">
        <f>VLOOKUP(AC190,'תז מייל קניין'!$A:$C,3,0)</f>
        <v xml:space="preserve">MayaLe@justice.gov.il </v>
      </c>
      <c r="AP190" s="1" t="str">
        <f t="shared" si="28"/>
        <v xml:space="preserve"> פרוטוקול </v>
      </c>
    </row>
    <row r="191" spans="1:42" x14ac:dyDescent="0.2">
      <c r="A191" s="4"/>
      <c r="B191" s="5"/>
      <c r="C191" s="6" t="s">
        <v>987</v>
      </c>
      <c r="D191" s="7" t="s">
        <v>61</v>
      </c>
      <c r="E191" s="7" t="s">
        <v>32</v>
      </c>
      <c r="F191" s="8" t="s">
        <v>35</v>
      </c>
      <c r="G191" s="9">
        <v>45670</v>
      </c>
      <c r="H191" s="9">
        <v>45658</v>
      </c>
      <c r="I191" s="10">
        <v>46022</v>
      </c>
      <c r="J191" s="14"/>
      <c r="K191" s="11" t="s">
        <v>550</v>
      </c>
      <c r="L191" s="8" t="s">
        <v>551</v>
      </c>
      <c r="M191" s="8" t="s">
        <v>552</v>
      </c>
      <c r="N191" s="8" t="s">
        <v>40</v>
      </c>
      <c r="O191" s="12">
        <v>49931.7</v>
      </c>
      <c r="P191" s="8" t="s">
        <v>41</v>
      </c>
      <c r="Q191" s="12">
        <v>49931.7</v>
      </c>
      <c r="R191" s="13">
        <v>30.72</v>
      </c>
      <c r="S191" s="12">
        <v>15340</v>
      </c>
      <c r="T191" s="12">
        <v>15340</v>
      </c>
      <c r="U191" s="12">
        <v>34591.699999999997</v>
      </c>
      <c r="V191" s="8" t="s">
        <v>35</v>
      </c>
      <c r="W191" s="8" t="s">
        <v>988</v>
      </c>
      <c r="X191" s="8" t="s">
        <v>35</v>
      </c>
      <c r="Y191" s="13">
        <v>0</v>
      </c>
      <c r="Z191" s="8" t="s">
        <v>42</v>
      </c>
      <c r="AA191" s="8" t="s">
        <v>43</v>
      </c>
      <c r="AB191" s="8" t="s">
        <v>60</v>
      </c>
      <c r="AC191" s="8" t="s">
        <v>91</v>
      </c>
      <c r="AD191" s="8" t="s">
        <v>35</v>
      </c>
      <c r="AE191" s="8" t="s">
        <v>128</v>
      </c>
      <c r="AF191" s="12">
        <v>34591.699999999997</v>
      </c>
      <c r="AG191" s="41">
        <f t="shared" si="21"/>
        <v>45658</v>
      </c>
      <c r="AH191" s="41">
        <f t="shared" ca="1" si="22"/>
        <v>46022</v>
      </c>
      <c r="AI191" s="1">
        <f t="shared" ca="1" si="29"/>
        <v>11</v>
      </c>
      <c r="AJ191" s="1">
        <f t="shared" ca="1" si="23"/>
        <v>7</v>
      </c>
      <c r="AK191" s="1">
        <f t="shared" ca="1" si="24"/>
        <v>4</v>
      </c>
      <c r="AL191" s="1">
        <f t="shared" si="25"/>
        <v>30.72</v>
      </c>
      <c r="AM191" s="38">
        <f t="shared" ca="1" si="26"/>
        <v>0.63636363636363635</v>
      </c>
      <c r="AN191" s="1" t="str">
        <f t="shared" ca="1" si="27"/>
        <v>תקין</v>
      </c>
      <c r="AO191" s="1" t="str">
        <f>VLOOKUP(AC191,'תז מייל קניין'!$A:$C,3,0)</f>
        <v xml:space="preserve">MayaLe@justice.gov.il </v>
      </c>
      <c r="AP191" s="1" t="str">
        <f t="shared" si="28"/>
        <v xml:space="preserve"> שרותי חני</v>
      </c>
    </row>
    <row r="192" spans="1:42" x14ac:dyDescent="0.2">
      <c r="A192" s="4"/>
      <c r="B192" s="5"/>
      <c r="C192" s="6" t="s">
        <v>989</v>
      </c>
      <c r="D192" s="7" t="s">
        <v>50</v>
      </c>
      <c r="E192" s="7" t="s">
        <v>32</v>
      </c>
      <c r="F192" s="8" t="s">
        <v>35</v>
      </c>
      <c r="G192" s="9">
        <v>45670</v>
      </c>
      <c r="H192" s="9">
        <v>45658</v>
      </c>
      <c r="I192" s="10">
        <v>46022</v>
      </c>
      <c r="J192" s="14"/>
      <c r="K192" s="11" t="s">
        <v>560</v>
      </c>
      <c r="L192" s="8" t="s">
        <v>561</v>
      </c>
      <c r="M192" s="8" t="s">
        <v>562</v>
      </c>
      <c r="N192" s="8" t="s">
        <v>40</v>
      </c>
      <c r="O192" s="12">
        <v>23600</v>
      </c>
      <c r="P192" s="8" t="s">
        <v>41</v>
      </c>
      <c r="Q192" s="12">
        <v>23600</v>
      </c>
      <c r="R192" s="13">
        <v>37.78</v>
      </c>
      <c r="S192" s="12">
        <v>9163.2099999999991</v>
      </c>
      <c r="T192" s="12">
        <v>8915.2099999999991</v>
      </c>
      <c r="U192" s="12">
        <v>14684.79</v>
      </c>
      <c r="V192" s="8" t="s">
        <v>35</v>
      </c>
      <c r="W192" s="8" t="s">
        <v>990</v>
      </c>
      <c r="X192" s="8" t="s">
        <v>35</v>
      </c>
      <c r="Y192" s="13">
        <v>0</v>
      </c>
      <c r="Z192" s="8" t="s">
        <v>42</v>
      </c>
      <c r="AA192" s="8" t="s">
        <v>43</v>
      </c>
      <c r="AB192" s="8" t="s">
        <v>60</v>
      </c>
      <c r="AC192" s="8" t="s">
        <v>91</v>
      </c>
      <c r="AD192" s="8" t="s">
        <v>991</v>
      </c>
      <c r="AE192" s="8" t="s">
        <v>128</v>
      </c>
      <c r="AF192" s="12">
        <v>14684.79</v>
      </c>
      <c r="AG192" s="41">
        <f t="shared" si="21"/>
        <v>45658</v>
      </c>
      <c r="AH192" s="41">
        <f t="shared" ca="1" si="22"/>
        <v>46022</v>
      </c>
      <c r="AI192" s="1">
        <f t="shared" ca="1" si="29"/>
        <v>11</v>
      </c>
      <c r="AJ192" s="1">
        <f t="shared" ca="1" si="23"/>
        <v>7</v>
      </c>
      <c r="AK192" s="1">
        <f t="shared" ca="1" si="24"/>
        <v>4</v>
      </c>
      <c r="AL192" s="1">
        <f t="shared" si="25"/>
        <v>37.78</v>
      </c>
      <c r="AM192" s="38">
        <f t="shared" ca="1" si="26"/>
        <v>0.63636363636363635</v>
      </c>
      <c r="AN192" s="1" t="str">
        <f t="shared" ca="1" si="27"/>
        <v>תקין</v>
      </c>
      <c r="AO192" s="1" t="str">
        <f>VLOOKUP(AC192,'תז מייל קניין'!$A:$C,3,0)</f>
        <v xml:space="preserve">MayaLe@justice.gov.il </v>
      </c>
      <c r="AP192" s="1" t="str">
        <f t="shared" si="28"/>
        <v xml:space="preserve"> התקשרות ל</v>
      </c>
    </row>
    <row r="193" spans="1:42" x14ac:dyDescent="0.2">
      <c r="A193" s="4"/>
      <c r="B193" s="5"/>
      <c r="C193" s="6" t="s">
        <v>992</v>
      </c>
      <c r="D193" s="7" t="s">
        <v>61</v>
      </c>
      <c r="E193" s="7" t="s">
        <v>32</v>
      </c>
      <c r="F193" s="8" t="s">
        <v>35</v>
      </c>
      <c r="G193" s="9">
        <v>45671</v>
      </c>
      <c r="H193" s="9">
        <v>45658</v>
      </c>
      <c r="I193" s="10">
        <v>46022</v>
      </c>
      <c r="J193" s="14"/>
      <c r="K193" s="11" t="s">
        <v>993</v>
      </c>
      <c r="L193" s="8" t="s">
        <v>994</v>
      </c>
      <c r="M193" s="8" t="s">
        <v>995</v>
      </c>
      <c r="N193" s="8" t="s">
        <v>40</v>
      </c>
      <c r="O193" s="12">
        <v>746373.6</v>
      </c>
      <c r="P193" s="8" t="s">
        <v>41</v>
      </c>
      <c r="Q193" s="12">
        <v>746373.6</v>
      </c>
      <c r="R193" s="13">
        <v>75</v>
      </c>
      <c r="S193" s="13">
        <v>0</v>
      </c>
      <c r="T193" s="12">
        <v>559780.19999999995</v>
      </c>
      <c r="U193" s="12">
        <v>186593.4</v>
      </c>
      <c r="V193" s="8" t="s">
        <v>35</v>
      </c>
      <c r="W193" s="8" t="s">
        <v>996</v>
      </c>
      <c r="X193" s="8" t="s">
        <v>35</v>
      </c>
      <c r="Y193" s="13">
        <v>0</v>
      </c>
      <c r="Z193" s="8" t="s">
        <v>42</v>
      </c>
      <c r="AA193" s="8" t="s">
        <v>43</v>
      </c>
      <c r="AB193" s="8" t="s">
        <v>44</v>
      </c>
      <c r="AC193" s="8" t="s">
        <v>91</v>
      </c>
      <c r="AD193" s="8" t="s">
        <v>35</v>
      </c>
      <c r="AE193" s="8" t="s">
        <v>128</v>
      </c>
      <c r="AF193" s="12">
        <v>186593.4</v>
      </c>
      <c r="AG193" s="41">
        <f t="shared" si="21"/>
        <v>45658</v>
      </c>
      <c r="AH193" s="41">
        <f t="shared" ca="1" si="22"/>
        <v>46022</v>
      </c>
      <c r="AI193" s="1">
        <f t="shared" ca="1" si="29"/>
        <v>11</v>
      </c>
      <c r="AJ193" s="1">
        <f t="shared" ca="1" si="23"/>
        <v>7</v>
      </c>
      <c r="AK193" s="1">
        <f t="shared" ca="1" si="24"/>
        <v>4</v>
      </c>
      <c r="AL193" s="1">
        <f t="shared" si="25"/>
        <v>75</v>
      </c>
      <c r="AM193" s="38">
        <f t="shared" ca="1" si="26"/>
        <v>0.63636363636363635</v>
      </c>
      <c r="AN193" s="1" t="str">
        <f t="shared" ca="1" si="27"/>
        <v>תקין</v>
      </c>
      <c r="AO193" s="1" t="str">
        <f>VLOOKUP(AC193,'תז מייל קניין'!$A:$C,3,0)</f>
        <v xml:space="preserve">MayaLe@justice.gov.il </v>
      </c>
      <c r="AP193" s="1" t="str">
        <f t="shared" si="28"/>
        <v xml:space="preserve"> פרוטוקול </v>
      </c>
    </row>
    <row r="194" spans="1:42" x14ac:dyDescent="0.2">
      <c r="A194" s="4"/>
      <c r="B194" s="5"/>
      <c r="C194" s="6" t="s">
        <v>997</v>
      </c>
      <c r="D194" s="7" t="s">
        <v>61</v>
      </c>
      <c r="E194" s="7" t="s">
        <v>32</v>
      </c>
      <c r="F194" s="8" t="s">
        <v>35</v>
      </c>
      <c r="G194" s="9">
        <v>45671</v>
      </c>
      <c r="H194" s="9">
        <v>45658</v>
      </c>
      <c r="I194" s="10">
        <v>46022</v>
      </c>
      <c r="J194" s="14"/>
      <c r="K194" s="11" t="s">
        <v>998</v>
      </c>
      <c r="L194" s="8" t="s">
        <v>999</v>
      </c>
      <c r="M194" s="8" t="s">
        <v>1000</v>
      </c>
      <c r="N194" s="8" t="s">
        <v>40</v>
      </c>
      <c r="O194" s="12">
        <v>87792</v>
      </c>
      <c r="P194" s="8" t="s">
        <v>41</v>
      </c>
      <c r="Q194" s="12">
        <v>87792</v>
      </c>
      <c r="R194" s="13">
        <v>34.299999999999997</v>
      </c>
      <c r="S194" s="12">
        <v>32237.599999999999</v>
      </c>
      <c r="T194" s="12">
        <v>30113.599999999999</v>
      </c>
      <c r="U194" s="12">
        <v>57678.400000000001</v>
      </c>
      <c r="V194" s="8" t="s">
        <v>35</v>
      </c>
      <c r="W194" s="8" t="s">
        <v>1001</v>
      </c>
      <c r="X194" s="8" t="s">
        <v>35</v>
      </c>
      <c r="Y194" s="13">
        <v>0</v>
      </c>
      <c r="Z194" s="8" t="s">
        <v>42</v>
      </c>
      <c r="AA194" s="8" t="s">
        <v>43</v>
      </c>
      <c r="AB194" s="8" t="s">
        <v>44</v>
      </c>
      <c r="AC194" s="8" t="s">
        <v>91</v>
      </c>
      <c r="AD194" s="8" t="s">
        <v>35</v>
      </c>
      <c r="AE194" s="8" t="s">
        <v>128</v>
      </c>
      <c r="AF194" s="12">
        <v>57678.400000000001</v>
      </c>
      <c r="AG194" s="41">
        <f t="shared" si="21"/>
        <v>45658</v>
      </c>
      <c r="AH194" s="41">
        <f t="shared" ca="1" si="22"/>
        <v>46022</v>
      </c>
      <c r="AI194" s="1">
        <f t="shared" ca="1" si="29"/>
        <v>11</v>
      </c>
      <c r="AJ194" s="1">
        <f t="shared" ca="1" si="23"/>
        <v>7</v>
      </c>
      <c r="AK194" s="1">
        <f t="shared" ca="1" si="24"/>
        <v>4</v>
      </c>
      <c r="AL194" s="1">
        <f t="shared" si="25"/>
        <v>34.299999999999997</v>
      </c>
      <c r="AM194" s="38">
        <f t="shared" ca="1" si="26"/>
        <v>0.63636363636363635</v>
      </c>
      <c r="AN194" s="1" t="str">
        <f t="shared" ca="1" si="27"/>
        <v>תקין</v>
      </c>
      <c r="AO194" s="1" t="str">
        <f>VLOOKUP(AC194,'תז מייל קניין'!$A:$C,3,0)</f>
        <v xml:space="preserve">MayaLe@justice.gov.il </v>
      </c>
      <c r="AP194" s="1" t="str">
        <f t="shared" si="28"/>
        <v xml:space="preserve"> פרוטוקול </v>
      </c>
    </row>
    <row r="195" spans="1:42" x14ac:dyDescent="0.2">
      <c r="A195" s="4"/>
      <c r="B195" s="5"/>
      <c r="C195" s="6" t="s">
        <v>1002</v>
      </c>
      <c r="D195" s="7" t="s">
        <v>34</v>
      </c>
      <c r="E195" s="7" t="s">
        <v>32</v>
      </c>
      <c r="F195" s="8" t="s">
        <v>35</v>
      </c>
      <c r="G195" s="9">
        <v>45671</v>
      </c>
      <c r="H195" s="9"/>
      <c r="I195" s="10"/>
      <c r="J195" s="14"/>
      <c r="K195" s="11" t="s">
        <v>1003</v>
      </c>
      <c r="L195" s="8" t="s">
        <v>1004</v>
      </c>
      <c r="M195" s="8" t="s">
        <v>1005</v>
      </c>
      <c r="N195" s="8" t="s">
        <v>40</v>
      </c>
      <c r="O195" s="12">
        <v>118000</v>
      </c>
      <c r="P195" s="8" t="s">
        <v>41</v>
      </c>
      <c r="Q195" s="12">
        <v>118000</v>
      </c>
      <c r="R195" s="13">
        <v>80</v>
      </c>
      <c r="S195" s="12">
        <v>94400</v>
      </c>
      <c r="T195" s="12">
        <v>94400</v>
      </c>
      <c r="U195" s="12">
        <v>23600</v>
      </c>
      <c r="V195" s="8" t="s">
        <v>35</v>
      </c>
      <c r="W195" s="8" t="s">
        <v>1006</v>
      </c>
      <c r="X195" s="8" t="s">
        <v>35</v>
      </c>
      <c r="Y195" s="13">
        <v>0</v>
      </c>
      <c r="Z195" s="8" t="s">
        <v>42</v>
      </c>
      <c r="AA195" s="8" t="s">
        <v>43</v>
      </c>
      <c r="AB195" s="8" t="s">
        <v>1007</v>
      </c>
      <c r="AC195" s="8" t="s">
        <v>91</v>
      </c>
      <c r="AD195" s="8" t="s">
        <v>35</v>
      </c>
      <c r="AE195" s="8" t="s">
        <v>1008</v>
      </c>
      <c r="AF195" s="12">
        <v>23600</v>
      </c>
      <c r="AG195" s="41">
        <f t="shared" ref="AG195:AG258" si="30">IF(H195&gt;1,H195,G195)</f>
        <v>45671</v>
      </c>
      <c r="AH195" s="41">
        <f t="shared" ref="AH195:AH258" ca="1" si="31">IF(I195&gt;1, I195, DATE(YEAR(TODAY()), 12, 31))</f>
        <v>46022</v>
      </c>
      <c r="AI195" s="1">
        <f t="shared" ca="1" si="29"/>
        <v>11</v>
      </c>
      <c r="AJ195" s="1">
        <f t="shared" ref="AJ195:AJ258" ca="1" si="32">DATEDIF(AG195, TODAY(), "m")</f>
        <v>6</v>
      </c>
      <c r="AK195" s="1">
        <f t="shared" ref="AK195:AK258" ca="1" si="33">IF(AH195 &gt; TODAY(), DATEDIF(TODAY(), AH195, "m"), -DATEDIF(AH195, TODAY(), "m"))</f>
        <v>4</v>
      </c>
      <c r="AL195" s="1">
        <f t="shared" ref="AL195:AL258" si="34">R195</f>
        <v>80</v>
      </c>
      <c r="AM195" s="38">
        <f t="shared" ref="AM195:AM258" ca="1" si="35">AJ195/AI195</f>
        <v>0.54545454545454541</v>
      </c>
      <c r="AN195" s="1" t="str">
        <f t="shared" ref="AN195:AN258" ca="1" si="36">IF(AM195&lt;0.5, "טרם נבדק",
   IF(AND(AM195&gt;0.5, AM195&lt;0.75, AL195&lt;20), "לא תקין",
   IF(AND(AM195&gt;0.75, AM195&lt;0.9, AL195&lt;50), "לא תקין",
   IF(AND(AM195&gt;0.9, AL195&lt;50), "לא תקין", "תקין"))))</f>
        <v>תקין</v>
      </c>
      <c r="AO195" s="1" t="str">
        <f>VLOOKUP(AC195,'תז מייל קניין'!$A:$C,3,0)</f>
        <v xml:space="preserve">MayaLe@justice.gov.il </v>
      </c>
      <c r="AP195" s="1" t="str">
        <f t="shared" ref="AP195:AP258" si="37">LEFT(W195,10)</f>
        <v xml:space="preserve"> התקשרות ל</v>
      </c>
    </row>
    <row r="196" spans="1:42" x14ac:dyDescent="0.2">
      <c r="A196" s="4"/>
      <c r="B196" s="5"/>
      <c r="C196" s="6" t="s">
        <v>1009</v>
      </c>
      <c r="D196" s="7" t="s">
        <v>34</v>
      </c>
      <c r="E196" s="7" t="s">
        <v>32</v>
      </c>
      <c r="F196" s="8" t="s">
        <v>35</v>
      </c>
      <c r="G196" s="9">
        <v>45673</v>
      </c>
      <c r="H196" s="9">
        <v>45658</v>
      </c>
      <c r="I196" s="10">
        <v>46022</v>
      </c>
      <c r="J196" s="14"/>
      <c r="K196" s="11" t="s">
        <v>1010</v>
      </c>
      <c r="L196" s="8" t="s">
        <v>1011</v>
      </c>
      <c r="M196" s="8" t="s">
        <v>1012</v>
      </c>
      <c r="N196" s="8" t="s">
        <v>40</v>
      </c>
      <c r="O196" s="12">
        <v>247483.17</v>
      </c>
      <c r="P196" s="8" t="s">
        <v>41</v>
      </c>
      <c r="Q196" s="12">
        <v>247483.17</v>
      </c>
      <c r="R196" s="13">
        <v>0</v>
      </c>
      <c r="S196" s="13">
        <v>0</v>
      </c>
      <c r="T196" s="13">
        <v>0</v>
      </c>
      <c r="U196" s="12">
        <v>247483.17</v>
      </c>
      <c r="V196" s="8" t="s">
        <v>35</v>
      </c>
      <c r="W196" s="8" t="s">
        <v>1013</v>
      </c>
      <c r="X196" s="8" t="s">
        <v>35</v>
      </c>
      <c r="Y196" s="13">
        <v>0</v>
      </c>
      <c r="Z196" s="8" t="s">
        <v>42</v>
      </c>
      <c r="AA196" s="8" t="s">
        <v>43</v>
      </c>
      <c r="AB196" s="8" t="s">
        <v>44</v>
      </c>
      <c r="AC196" s="8" t="s">
        <v>91</v>
      </c>
      <c r="AD196" s="8" t="s">
        <v>35</v>
      </c>
      <c r="AE196" s="8" t="s">
        <v>128</v>
      </c>
      <c r="AF196" s="12">
        <v>247483.17</v>
      </c>
      <c r="AG196" s="41">
        <f t="shared" si="30"/>
        <v>45658</v>
      </c>
      <c r="AH196" s="41">
        <f t="shared" ca="1" si="31"/>
        <v>46022</v>
      </c>
      <c r="AI196" s="1">
        <f t="shared" ca="1" si="29"/>
        <v>11</v>
      </c>
      <c r="AJ196" s="1">
        <f t="shared" ca="1" si="32"/>
        <v>7</v>
      </c>
      <c r="AK196" s="1">
        <f t="shared" ca="1" si="33"/>
        <v>4</v>
      </c>
      <c r="AL196" s="1">
        <f t="shared" si="34"/>
        <v>0</v>
      </c>
      <c r="AM196" s="38">
        <f t="shared" ca="1" si="35"/>
        <v>0.63636363636363635</v>
      </c>
      <c r="AN196" s="1" t="str">
        <f t="shared" ca="1" si="36"/>
        <v>לא תקין</v>
      </c>
      <c r="AO196" s="1" t="str">
        <f>VLOOKUP(AC196,'תז מייל קניין'!$A:$C,3,0)</f>
        <v xml:space="preserve">MayaLe@justice.gov.il </v>
      </c>
      <c r="AP196" s="1" t="str">
        <f t="shared" si="37"/>
        <v xml:space="preserve"> פרוטוקול </v>
      </c>
    </row>
    <row r="197" spans="1:42" x14ac:dyDescent="0.2">
      <c r="A197" s="4"/>
      <c r="B197" s="5"/>
      <c r="C197" s="6" t="s">
        <v>1014</v>
      </c>
      <c r="D197" s="7" t="s">
        <v>34</v>
      </c>
      <c r="E197" s="7" t="s">
        <v>32</v>
      </c>
      <c r="F197" s="8" t="s">
        <v>35</v>
      </c>
      <c r="G197" s="9">
        <v>45676</v>
      </c>
      <c r="H197" s="9">
        <v>45627</v>
      </c>
      <c r="I197" s="10">
        <v>46022</v>
      </c>
      <c r="J197" s="14"/>
      <c r="K197" s="11" t="s">
        <v>1015</v>
      </c>
      <c r="L197" s="8" t="s">
        <v>1016</v>
      </c>
      <c r="M197" s="8" t="s">
        <v>1017</v>
      </c>
      <c r="N197" s="8" t="s">
        <v>40</v>
      </c>
      <c r="O197" s="12">
        <v>65775.320000000007</v>
      </c>
      <c r="P197" s="8" t="s">
        <v>41</v>
      </c>
      <c r="Q197" s="12">
        <v>65775.320000000007</v>
      </c>
      <c r="R197" s="13">
        <v>0</v>
      </c>
      <c r="S197" s="13">
        <v>0</v>
      </c>
      <c r="T197" s="13">
        <v>0</v>
      </c>
      <c r="U197" s="12">
        <v>65775.320000000007</v>
      </c>
      <c r="V197" s="8" t="s">
        <v>35</v>
      </c>
      <c r="W197" s="8" t="s">
        <v>833</v>
      </c>
      <c r="X197" s="8" t="s">
        <v>57</v>
      </c>
      <c r="Y197" s="13">
        <v>0</v>
      </c>
      <c r="Z197" s="8" t="s">
        <v>42</v>
      </c>
      <c r="AA197" s="8" t="s">
        <v>44</v>
      </c>
      <c r="AB197" s="8" t="s">
        <v>35</v>
      </c>
      <c r="AC197" s="8" t="s">
        <v>91</v>
      </c>
      <c r="AD197" s="8" t="s">
        <v>841</v>
      </c>
      <c r="AE197" s="8" t="s">
        <v>35</v>
      </c>
      <c r="AF197" s="12">
        <v>65775.320000000007</v>
      </c>
      <c r="AG197" s="41">
        <f t="shared" si="30"/>
        <v>45627</v>
      </c>
      <c r="AH197" s="41">
        <f t="shared" ca="1" si="31"/>
        <v>46022</v>
      </c>
      <c r="AI197" s="1">
        <f t="shared" ca="1" si="29"/>
        <v>12</v>
      </c>
      <c r="AJ197" s="1">
        <f t="shared" ca="1" si="32"/>
        <v>8</v>
      </c>
      <c r="AK197" s="1">
        <f t="shared" ca="1" si="33"/>
        <v>4</v>
      </c>
      <c r="AL197" s="1">
        <f t="shared" si="34"/>
        <v>0</v>
      </c>
      <c r="AM197" s="38">
        <f t="shared" ca="1" si="35"/>
        <v>0.66666666666666663</v>
      </c>
      <c r="AN197" s="1" t="str">
        <f t="shared" ca="1" si="36"/>
        <v>לא תקין</v>
      </c>
      <c r="AO197" s="1" t="str">
        <f>VLOOKUP(AC197,'תז מייל קניין'!$A:$C,3,0)</f>
        <v xml:space="preserve">MayaLe@justice.gov.il </v>
      </c>
      <c r="AP197" s="1" t="str">
        <f t="shared" si="37"/>
        <v xml:space="preserve"> שירותי הכ</v>
      </c>
    </row>
    <row r="198" spans="1:42" x14ac:dyDescent="0.2">
      <c r="A198" s="4"/>
      <c r="B198" s="5"/>
      <c r="C198" s="6" t="s">
        <v>1018</v>
      </c>
      <c r="D198" s="7" t="s">
        <v>34</v>
      </c>
      <c r="E198" s="7" t="s">
        <v>32</v>
      </c>
      <c r="F198" s="8" t="s">
        <v>35</v>
      </c>
      <c r="G198" s="9">
        <v>45676</v>
      </c>
      <c r="H198" s="9">
        <v>45627</v>
      </c>
      <c r="I198" s="10">
        <v>46022</v>
      </c>
      <c r="J198" s="14"/>
      <c r="K198" s="11" t="s">
        <v>1019</v>
      </c>
      <c r="L198" s="8" t="s">
        <v>1020</v>
      </c>
      <c r="M198" s="8" t="s">
        <v>1021</v>
      </c>
      <c r="N198" s="8" t="s">
        <v>40</v>
      </c>
      <c r="O198" s="12">
        <v>65775.320000000007</v>
      </c>
      <c r="P198" s="8" t="s">
        <v>41</v>
      </c>
      <c r="Q198" s="12">
        <v>65775.320000000007</v>
      </c>
      <c r="R198" s="13">
        <v>15.98</v>
      </c>
      <c r="S198" s="12">
        <v>10509.8</v>
      </c>
      <c r="T198" s="12">
        <v>10509.8</v>
      </c>
      <c r="U198" s="12">
        <v>55265.52</v>
      </c>
      <c r="V198" s="8" t="s">
        <v>35</v>
      </c>
      <c r="W198" s="8" t="s">
        <v>833</v>
      </c>
      <c r="X198" s="8" t="s">
        <v>57</v>
      </c>
      <c r="Y198" s="13">
        <v>0</v>
      </c>
      <c r="Z198" s="8" t="s">
        <v>42</v>
      </c>
      <c r="AA198" s="8" t="s">
        <v>44</v>
      </c>
      <c r="AB198" s="8" t="s">
        <v>35</v>
      </c>
      <c r="AC198" s="8" t="s">
        <v>91</v>
      </c>
      <c r="AD198" s="8" t="s">
        <v>1022</v>
      </c>
      <c r="AE198" s="8" t="s">
        <v>835</v>
      </c>
      <c r="AF198" s="12">
        <v>55265.52</v>
      </c>
      <c r="AG198" s="41">
        <f t="shared" si="30"/>
        <v>45627</v>
      </c>
      <c r="AH198" s="41">
        <f t="shared" ca="1" si="31"/>
        <v>46022</v>
      </c>
      <c r="AI198" s="1">
        <f t="shared" ca="1" si="29"/>
        <v>12</v>
      </c>
      <c r="AJ198" s="1">
        <f t="shared" ca="1" si="32"/>
        <v>8</v>
      </c>
      <c r="AK198" s="1">
        <f t="shared" ca="1" si="33"/>
        <v>4</v>
      </c>
      <c r="AL198" s="1">
        <f t="shared" si="34"/>
        <v>15.98</v>
      </c>
      <c r="AM198" s="38">
        <f t="shared" ca="1" si="35"/>
        <v>0.66666666666666663</v>
      </c>
      <c r="AN198" s="1" t="str">
        <f t="shared" ca="1" si="36"/>
        <v>לא תקין</v>
      </c>
      <c r="AO198" s="1" t="str">
        <f>VLOOKUP(AC198,'תז מייל קניין'!$A:$C,3,0)</f>
        <v xml:space="preserve">MayaLe@justice.gov.il </v>
      </c>
      <c r="AP198" s="1" t="str">
        <f t="shared" si="37"/>
        <v xml:space="preserve"> שירותי הכ</v>
      </c>
    </row>
    <row r="199" spans="1:42" x14ac:dyDescent="0.2">
      <c r="A199" s="4"/>
      <c r="B199" s="5"/>
      <c r="C199" s="6" t="s">
        <v>1023</v>
      </c>
      <c r="D199" s="7" t="s">
        <v>34</v>
      </c>
      <c r="E199" s="7" t="s">
        <v>32</v>
      </c>
      <c r="F199" s="8" t="s">
        <v>35</v>
      </c>
      <c r="G199" s="9">
        <v>45676</v>
      </c>
      <c r="H199" s="9">
        <v>45627</v>
      </c>
      <c r="I199" s="10">
        <v>46022</v>
      </c>
      <c r="J199" s="14"/>
      <c r="K199" s="11" t="s">
        <v>1024</v>
      </c>
      <c r="L199" s="8" t="s">
        <v>1025</v>
      </c>
      <c r="M199" s="8" t="s">
        <v>1026</v>
      </c>
      <c r="N199" s="8" t="s">
        <v>40</v>
      </c>
      <c r="O199" s="12">
        <v>65775.320000000007</v>
      </c>
      <c r="P199" s="8" t="s">
        <v>41</v>
      </c>
      <c r="Q199" s="12">
        <v>65775.320000000007</v>
      </c>
      <c r="R199" s="13">
        <v>0</v>
      </c>
      <c r="S199" s="13">
        <v>0</v>
      </c>
      <c r="T199" s="13">
        <v>0</v>
      </c>
      <c r="U199" s="12">
        <v>65775.320000000007</v>
      </c>
      <c r="V199" s="8" t="s">
        <v>35</v>
      </c>
      <c r="W199" s="8" t="s">
        <v>833</v>
      </c>
      <c r="X199" s="8" t="s">
        <v>57</v>
      </c>
      <c r="Y199" s="13">
        <v>0</v>
      </c>
      <c r="Z199" s="8" t="s">
        <v>42</v>
      </c>
      <c r="AA199" s="8" t="s">
        <v>44</v>
      </c>
      <c r="AB199" s="8" t="s">
        <v>35</v>
      </c>
      <c r="AC199" s="8" t="s">
        <v>91</v>
      </c>
      <c r="AD199" s="8" t="s">
        <v>841</v>
      </c>
      <c r="AE199" s="8" t="s">
        <v>835</v>
      </c>
      <c r="AF199" s="12">
        <v>65775.320000000007</v>
      </c>
      <c r="AG199" s="41">
        <f t="shared" si="30"/>
        <v>45627</v>
      </c>
      <c r="AH199" s="41">
        <f t="shared" ca="1" si="31"/>
        <v>46022</v>
      </c>
      <c r="AI199" s="1">
        <f t="shared" ca="1" si="29"/>
        <v>12</v>
      </c>
      <c r="AJ199" s="1">
        <f t="shared" ca="1" si="32"/>
        <v>8</v>
      </c>
      <c r="AK199" s="1">
        <f t="shared" ca="1" si="33"/>
        <v>4</v>
      </c>
      <c r="AL199" s="1">
        <f t="shared" si="34"/>
        <v>0</v>
      </c>
      <c r="AM199" s="38">
        <f t="shared" ca="1" si="35"/>
        <v>0.66666666666666663</v>
      </c>
      <c r="AN199" s="1" t="str">
        <f t="shared" ca="1" si="36"/>
        <v>לא תקין</v>
      </c>
      <c r="AO199" s="1" t="str">
        <f>VLOOKUP(AC199,'תז מייל קניין'!$A:$C,3,0)</f>
        <v xml:space="preserve">MayaLe@justice.gov.il </v>
      </c>
      <c r="AP199" s="1" t="str">
        <f t="shared" si="37"/>
        <v xml:space="preserve"> שירותי הכ</v>
      </c>
    </row>
    <row r="200" spans="1:42" x14ac:dyDescent="0.2">
      <c r="A200" s="4"/>
      <c r="B200" s="5"/>
      <c r="C200" s="6" t="s">
        <v>1027</v>
      </c>
      <c r="D200" s="7" t="s">
        <v>34</v>
      </c>
      <c r="E200" s="7" t="s">
        <v>32</v>
      </c>
      <c r="F200" s="8" t="s">
        <v>35</v>
      </c>
      <c r="G200" s="9">
        <v>45676</v>
      </c>
      <c r="H200" s="9">
        <v>45627</v>
      </c>
      <c r="I200" s="10">
        <v>46022</v>
      </c>
      <c r="J200" s="14"/>
      <c r="K200" s="11" t="s">
        <v>1028</v>
      </c>
      <c r="L200" s="8" t="s">
        <v>1029</v>
      </c>
      <c r="M200" s="8" t="s">
        <v>1030</v>
      </c>
      <c r="N200" s="8" t="s">
        <v>40</v>
      </c>
      <c r="O200" s="12">
        <v>65775.320000000007</v>
      </c>
      <c r="P200" s="8" t="s">
        <v>41</v>
      </c>
      <c r="Q200" s="12">
        <v>65775.320000000007</v>
      </c>
      <c r="R200" s="13">
        <v>0</v>
      </c>
      <c r="S200" s="13">
        <v>0</v>
      </c>
      <c r="T200" s="13">
        <v>0</v>
      </c>
      <c r="U200" s="12">
        <v>65775.320000000007</v>
      </c>
      <c r="V200" s="8" t="s">
        <v>35</v>
      </c>
      <c r="W200" s="8" t="s">
        <v>833</v>
      </c>
      <c r="X200" s="8" t="s">
        <v>57</v>
      </c>
      <c r="Y200" s="13">
        <v>0</v>
      </c>
      <c r="Z200" s="8" t="s">
        <v>42</v>
      </c>
      <c r="AA200" s="8" t="s">
        <v>44</v>
      </c>
      <c r="AB200" s="8" t="s">
        <v>35</v>
      </c>
      <c r="AC200" s="8" t="s">
        <v>91</v>
      </c>
      <c r="AD200" s="8" t="s">
        <v>841</v>
      </c>
      <c r="AE200" s="8" t="s">
        <v>35</v>
      </c>
      <c r="AF200" s="12">
        <v>65775.320000000007</v>
      </c>
      <c r="AG200" s="41">
        <f t="shared" si="30"/>
        <v>45627</v>
      </c>
      <c r="AH200" s="41">
        <f t="shared" ca="1" si="31"/>
        <v>46022</v>
      </c>
      <c r="AI200" s="1">
        <f t="shared" ca="1" si="29"/>
        <v>12</v>
      </c>
      <c r="AJ200" s="1">
        <f t="shared" ca="1" si="32"/>
        <v>8</v>
      </c>
      <c r="AK200" s="1">
        <f t="shared" ca="1" si="33"/>
        <v>4</v>
      </c>
      <c r="AL200" s="1">
        <f t="shared" si="34"/>
        <v>0</v>
      </c>
      <c r="AM200" s="38">
        <f t="shared" ca="1" si="35"/>
        <v>0.66666666666666663</v>
      </c>
      <c r="AN200" s="1" t="str">
        <f t="shared" ca="1" si="36"/>
        <v>לא תקין</v>
      </c>
      <c r="AO200" s="1" t="str">
        <f>VLOOKUP(AC200,'תז מייל קניין'!$A:$C,3,0)</f>
        <v xml:space="preserve">MayaLe@justice.gov.il </v>
      </c>
      <c r="AP200" s="1" t="str">
        <f t="shared" si="37"/>
        <v xml:space="preserve"> שירותי הכ</v>
      </c>
    </row>
    <row r="201" spans="1:42" x14ac:dyDescent="0.2">
      <c r="A201" s="4"/>
      <c r="B201" s="5"/>
      <c r="C201" s="6" t="s">
        <v>1031</v>
      </c>
      <c r="D201" s="7" t="s">
        <v>61</v>
      </c>
      <c r="E201" s="7" t="s">
        <v>32</v>
      </c>
      <c r="F201" s="8" t="s">
        <v>35</v>
      </c>
      <c r="G201" s="9">
        <v>45676</v>
      </c>
      <c r="H201" s="9">
        <v>45658</v>
      </c>
      <c r="I201" s="10">
        <v>46022</v>
      </c>
      <c r="J201" s="14"/>
      <c r="K201" s="11" t="s">
        <v>508</v>
      </c>
      <c r="L201" s="8" t="s">
        <v>509</v>
      </c>
      <c r="M201" s="8" t="s">
        <v>510</v>
      </c>
      <c r="N201" s="8" t="s">
        <v>40</v>
      </c>
      <c r="O201" s="12">
        <v>42480</v>
      </c>
      <c r="P201" s="8" t="s">
        <v>41</v>
      </c>
      <c r="Q201" s="12">
        <v>42480</v>
      </c>
      <c r="R201" s="13">
        <v>75</v>
      </c>
      <c r="S201" s="12">
        <v>31860</v>
      </c>
      <c r="T201" s="12">
        <v>37013.11</v>
      </c>
      <c r="U201" s="12">
        <v>12490.74</v>
      </c>
      <c r="V201" s="8" t="s">
        <v>35</v>
      </c>
      <c r="W201" s="8" t="s">
        <v>1032</v>
      </c>
      <c r="X201" s="8" t="s">
        <v>57</v>
      </c>
      <c r="Y201" s="13">
        <v>0</v>
      </c>
      <c r="Z201" s="8" t="s">
        <v>42</v>
      </c>
      <c r="AA201" s="8" t="s">
        <v>65</v>
      </c>
      <c r="AB201" s="8" t="s">
        <v>35</v>
      </c>
      <c r="AC201" s="8" t="s">
        <v>91</v>
      </c>
      <c r="AD201" s="8" t="s">
        <v>35</v>
      </c>
      <c r="AE201" s="8" t="s">
        <v>128</v>
      </c>
      <c r="AF201" s="12">
        <v>10620</v>
      </c>
      <c r="AG201" s="41">
        <f t="shared" si="30"/>
        <v>45658</v>
      </c>
      <c r="AH201" s="41">
        <f t="shared" ca="1" si="31"/>
        <v>46022</v>
      </c>
      <c r="AI201" s="1">
        <f t="shared" ca="1" si="29"/>
        <v>11</v>
      </c>
      <c r="AJ201" s="1">
        <f t="shared" ca="1" si="32"/>
        <v>7</v>
      </c>
      <c r="AK201" s="1">
        <f t="shared" ca="1" si="33"/>
        <v>4</v>
      </c>
      <c r="AL201" s="1">
        <f t="shared" si="34"/>
        <v>75</v>
      </c>
      <c r="AM201" s="38">
        <f t="shared" ca="1" si="35"/>
        <v>0.63636363636363635</v>
      </c>
      <c r="AN201" s="1" t="str">
        <f t="shared" ca="1" si="36"/>
        <v>תקין</v>
      </c>
      <c r="AO201" s="1" t="str">
        <f>VLOOKUP(AC201,'תז מייל קניין'!$A:$C,3,0)</f>
        <v xml:space="preserve">MayaLe@justice.gov.il </v>
      </c>
      <c r="AP201" s="1" t="str">
        <f t="shared" si="37"/>
        <v xml:space="preserve"> פרטוקול מ</v>
      </c>
    </row>
    <row r="202" spans="1:42" x14ac:dyDescent="0.2">
      <c r="A202" s="4"/>
      <c r="B202" s="5"/>
      <c r="C202" s="6" t="s">
        <v>1033</v>
      </c>
      <c r="D202" s="7" t="s">
        <v>61</v>
      </c>
      <c r="E202" s="7" t="s">
        <v>32</v>
      </c>
      <c r="F202" s="8" t="s">
        <v>35</v>
      </c>
      <c r="G202" s="9">
        <v>45676</v>
      </c>
      <c r="H202" s="9">
        <v>45658</v>
      </c>
      <c r="I202" s="10">
        <v>46022</v>
      </c>
      <c r="J202" s="14"/>
      <c r="K202" s="11" t="s">
        <v>1034</v>
      </c>
      <c r="L202" s="8" t="s">
        <v>1035</v>
      </c>
      <c r="M202" s="8" t="s">
        <v>1036</v>
      </c>
      <c r="N202" s="8" t="s">
        <v>40</v>
      </c>
      <c r="O202" s="12">
        <v>442500</v>
      </c>
      <c r="P202" s="8" t="s">
        <v>41</v>
      </c>
      <c r="Q202" s="12">
        <v>442500</v>
      </c>
      <c r="R202" s="13">
        <v>50</v>
      </c>
      <c r="S202" s="13">
        <v>0</v>
      </c>
      <c r="T202" s="12">
        <v>221250</v>
      </c>
      <c r="U202" s="12">
        <v>221250</v>
      </c>
      <c r="V202" s="8" t="s">
        <v>35</v>
      </c>
      <c r="W202" s="8" t="s">
        <v>1037</v>
      </c>
      <c r="X202" s="8" t="s">
        <v>35</v>
      </c>
      <c r="Y202" s="13">
        <v>0</v>
      </c>
      <c r="Z202" s="8" t="s">
        <v>42</v>
      </c>
      <c r="AA202" s="8" t="s">
        <v>43</v>
      </c>
      <c r="AB202" s="8" t="s">
        <v>44</v>
      </c>
      <c r="AC202" s="8" t="s">
        <v>91</v>
      </c>
      <c r="AD202" s="8" t="s">
        <v>35</v>
      </c>
      <c r="AE202" s="8" t="s">
        <v>128</v>
      </c>
      <c r="AF202" s="12">
        <v>221250</v>
      </c>
      <c r="AG202" s="41">
        <f t="shared" si="30"/>
        <v>45658</v>
      </c>
      <c r="AH202" s="41">
        <f t="shared" ca="1" si="31"/>
        <v>46022</v>
      </c>
      <c r="AI202" s="1">
        <f t="shared" ca="1" si="29"/>
        <v>11</v>
      </c>
      <c r="AJ202" s="1">
        <f t="shared" ca="1" si="32"/>
        <v>7</v>
      </c>
      <c r="AK202" s="1">
        <f t="shared" ca="1" si="33"/>
        <v>4</v>
      </c>
      <c r="AL202" s="1">
        <f t="shared" si="34"/>
        <v>50</v>
      </c>
      <c r="AM202" s="38">
        <f t="shared" ca="1" si="35"/>
        <v>0.63636363636363635</v>
      </c>
      <c r="AN202" s="1" t="str">
        <f t="shared" ca="1" si="36"/>
        <v>תקין</v>
      </c>
      <c r="AO202" s="1" t="str">
        <f>VLOOKUP(AC202,'תז מייל קניין'!$A:$C,3,0)</f>
        <v xml:space="preserve">MayaLe@justice.gov.il </v>
      </c>
      <c r="AP202" s="1" t="str">
        <f t="shared" si="37"/>
        <v xml:space="preserve"> פרוטוקול </v>
      </c>
    </row>
    <row r="203" spans="1:42" x14ac:dyDescent="0.2">
      <c r="A203" s="4"/>
      <c r="B203" s="5"/>
      <c r="C203" s="6" t="s">
        <v>1038</v>
      </c>
      <c r="D203" s="7" t="s">
        <v>61</v>
      </c>
      <c r="E203" s="7" t="s">
        <v>32</v>
      </c>
      <c r="F203" s="8" t="s">
        <v>35</v>
      </c>
      <c r="G203" s="9">
        <v>45676</v>
      </c>
      <c r="H203" s="9">
        <v>45658</v>
      </c>
      <c r="I203" s="10">
        <v>46022</v>
      </c>
      <c r="J203" s="14"/>
      <c r="K203" s="11" t="s">
        <v>484</v>
      </c>
      <c r="L203" s="8" t="s">
        <v>485</v>
      </c>
      <c r="M203" s="8" t="s">
        <v>486</v>
      </c>
      <c r="N203" s="8" t="s">
        <v>40</v>
      </c>
      <c r="O203" s="12">
        <v>342672</v>
      </c>
      <c r="P203" s="8" t="s">
        <v>41</v>
      </c>
      <c r="Q203" s="12">
        <v>342672</v>
      </c>
      <c r="R203" s="13">
        <v>0</v>
      </c>
      <c r="S203" s="13">
        <v>0</v>
      </c>
      <c r="T203" s="13">
        <v>0</v>
      </c>
      <c r="U203" s="12">
        <v>421452.06</v>
      </c>
      <c r="V203" s="8" t="s">
        <v>35</v>
      </c>
      <c r="W203" s="8" t="s">
        <v>1039</v>
      </c>
      <c r="X203" s="8" t="s">
        <v>57</v>
      </c>
      <c r="Y203" s="13">
        <v>0</v>
      </c>
      <c r="Z203" s="8" t="s">
        <v>42</v>
      </c>
      <c r="AA203" s="8" t="s">
        <v>65</v>
      </c>
      <c r="AB203" s="8" t="s">
        <v>35</v>
      </c>
      <c r="AC203" s="8" t="s">
        <v>91</v>
      </c>
      <c r="AD203" s="8" t="s">
        <v>35</v>
      </c>
      <c r="AE203" s="8" t="s">
        <v>128</v>
      </c>
      <c r="AF203" s="12">
        <v>342672</v>
      </c>
      <c r="AG203" s="41">
        <f t="shared" si="30"/>
        <v>45658</v>
      </c>
      <c r="AH203" s="41">
        <f t="shared" ca="1" si="31"/>
        <v>46022</v>
      </c>
      <c r="AI203" s="1">
        <f t="shared" ca="1" si="29"/>
        <v>11</v>
      </c>
      <c r="AJ203" s="1">
        <f t="shared" ca="1" si="32"/>
        <v>7</v>
      </c>
      <c r="AK203" s="1">
        <f t="shared" ca="1" si="33"/>
        <v>4</v>
      </c>
      <c r="AL203" s="1">
        <f t="shared" si="34"/>
        <v>0</v>
      </c>
      <c r="AM203" s="38">
        <f t="shared" ca="1" si="35"/>
        <v>0.63636363636363635</v>
      </c>
      <c r="AN203" s="1" t="str">
        <f t="shared" ca="1" si="36"/>
        <v>לא תקין</v>
      </c>
      <c r="AO203" s="1" t="str">
        <f>VLOOKUP(AC203,'תז מייל קניין'!$A:$C,3,0)</f>
        <v xml:space="preserve">MayaLe@justice.gov.il </v>
      </c>
      <c r="AP203" s="1" t="str">
        <f t="shared" si="37"/>
        <v xml:space="preserve"> פרוטוקול </v>
      </c>
    </row>
    <row r="204" spans="1:42" x14ac:dyDescent="0.2">
      <c r="A204" s="4"/>
      <c r="B204" s="5"/>
      <c r="C204" s="6" t="s">
        <v>1040</v>
      </c>
      <c r="D204" s="7" t="s">
        <v>50</v>
      </c>
      <c r="E204" s="7" t="s">
        <v>32</v>
      </c>
      <c r="F204" s="8" t="s">
        <v>35</v>
      </c>
      <c r="G204" s="9">
        <v>45676</v>
      </c>
      <c r="H204" s="9">
        <v>45658</v>
      </c>
      <c r="I204" s="10">
        <v>46022</v>
      </c>
      <c r="J204" s="14"/>
      <c r="K204" s="11" t="s">
        <v>572</v>
      </c>
      <c r="L204" s="8" t="s">
        <v>573</v>
      </c>
      <c r="M204" s="8" t="s">
        <v>574</v>
      </c>
      <c r="N204" s="8" t="s">
        <v>40</v>
      </c>
      <c r="O204" s="12">
        <v>100000</v>
      </c>
      <c r="P204" s="8" t="s">
        <v>41</v>
      </c>
      <c r="Q204" s="12">
        <v>100000</v>
      </c>
      <c r="R204" s="13">
        <v>84.12</v>
      </c>
      <c r="S204" s="12">
        <v>84846.2</v>
      </c>
      <c r="T204" s="12">
        <v>84119.72</v>
      </c>
      <c r="U204" s="12">
        <v>15880.3</v>
      </c>
      <c r="V204" s="8" t="s">
        <v>35</v>
      </c>
      <c r="W204" s="8" t="s">
        <v>1041</v>
      </c>
      <c r="X204" s="8" t="s">
        <v>35</v>
      </c>
      <c r="Y204" s="13">
        <v>0</v>
      </c>
      <c r="Z204" s="8" t="s">
        <v>42</v>
      </c>
      <c r="AA204" s="8" t="s">
        <v>43</v>
      </c>
      <c r="AB204" s="8" t="s">
        <v>60</v>
      </c>
      <c r="AC204" s="8" t="s">
        <v>91</v>
      </c>
      <c r="AD204" s="8" t="s">
        <v>1042</v>
      </c>
      <c r="AE204" s="8" t="s">
        <v>128</v>
      </c>
      <c r="AF204" s="12">
        <v>15880.3</v>
      </c>
      <c r="AG204" s="41">
        <f t="shared" si="30"/>
        <v>45658</v>
      </c>
      <c r="AH204" s="41">
        <f t="shared" ca="1" si="31"/>
        <v>46022</v>
      </c>
      <c r="AI204" s="1">
        <f t="shared" ca="1" si="29"/>
        <v>11</v>
      </c>
      <c r="AJ204" s="1">
        <f t="shared" ca="1" si="32"/>
        <v>7</v>
      </c>
      <c r="AK204" s="1">
        <f t="shared" ca="1" si="33"/>
        <v>4</v>
      </c>
      <c r="AL204" s="1">
        <f t="shared" si="34"/>
        <v>84.12</v>
      </c>
      <c r="AM204" s="38">
        <f t="shared" ca="1" si="35"/>
        <v>0.63636363636363635</v>
      </c>
      <c r="AN204" s="1" t="str">
        <f t="shared" ca="1" si="36"/>
        <v>תקין</v>
      </c>
      <c r="AO204" s="1" t="str">
        <f>VLOOKUP(AC204,'תז מייל קניין'!$A:$C,3,0)</f>
        <v xml:space="preserve">MayaLe@justice.gov.il </v>
      </c>
      <c r="AP204" s="1" t="str">
        <f t="shared" si="37"/>
        <v xml:space="preserve"> מתן שירות</v>
      </c>
    </row>
    <row r="205" spans="1:42" x14ac:dyDescent="0.2">
      <c r="A205" s="4"/>
      <c r="B205" s="5"/>
      <c r="C205" s="6" t="s">
        <v>1043</v>
      </c>
      <c r="D205" s="7" t="s">
        <v>61</v>
      </c>
      <c r="E205" s="7" t="s">
        <v>32</v>
      </c>
      <c r="F205" s="8" t="s">
        <v>35</v>
      </c>
      <c r="G205" s="9">
        <v>45676</v>
      </c>
      <c r="H205" s="9">
        <v>45658</v>
      </c>
      <c r="I205" s="10">
        <v>46022</v>
      </c>
      <c r="J205" s="14"/>
      <c r="K205" s="11" t="s">
        <v>443</v>
      </c>
      <c r="L205" s="8" t="s">
        <v>444</v>
      </c>
      <c r="M205" s="8" t="s">
        <v>445</v>
      </c>
      <c r="N205" s="8" t="s">
        <v>40</v>
      </c>
      <c r="O205" s="12">
        <v>84960</v>
      </c>
      <c r="P205" s="8" t="s">
        <v>41</v>
      </c>
      <c r="Q205" s="12">
        <v>84960</v>
      </c>
      <c r="R205" s="13">
        <v>75.27</v>
      </c>
      <c r="S205" s="13">
        <v>0</v>
      </c>
      <c r="T205" s="12">
        <v>77429.66</v>
      </c>
      <c r="U205" s="12">
        <v>26123.06</v>
      </c>
      <c r="V205" s="8" t="s">
        <v>35</v>
      </c>
      <c r="W205" s="8" t="s">
        <v>1044</v>
      </c>
      <c r="X205" s="8" t="s">
        <v>57</v>
      </c>
      <c r="Y205" s="13">
        <v>0</v>
      </c>
      <c r="Z205" s="8" t="s">
        <v>42</v>
      </c>
      <c r="AA205" s="8" t="s">
        <v>65</v>
      </c>
      <c r="AB205" s="8" t="s">
        <v>35</v>
      </c>
      <c r="AC205" s="8" t="s">
        <v>91</v>
      </c>
      <c r="AD205" s="8" t="s">
        <v>35</v>
      </c>
      <c r="AE205" s="8" t="s">
        <v>128</v>
      </c>
      <c r="AF205" s="12">
        <v>21240</v>
      </c>
      <c r="AG205" s="41">
        <f t="shared" si="30"/>
        <v>45658</v>
      </c>
      <c r="AH205" s="41">
        <f t="shared" ca="1" si="31"/>
        <v>46022</v>
      </c>
      <c r="AI205" s="1">
        <f t="shared" ca="1" si="29"/>
        <v>11</v>
      </c>
      <c r="AJ205" s="1">
        <f t="shared" ca="1" si="32"/>
        <v>7</v>
      </c>
      <c r="AK205" s="1">
        <f t="shared" ca="1" si="33"/>
        <v>4</v>
      </c>
      <c r="AL205" s="1">
        <f t="shared" si="34"/>
        <v>75.27</v>
      </c>
      <c r="AM205" s="38">
        <f t="shared" ca="1" si="35"/>
        <v>0.63636363636363635</v>
      </c>
      <c r="AN205" s="1" t="str">
        <f t="shared" ca="1" si="36"/>
        <v>תקין</v>
      </c>
      <c r="AO205" s="1" t="str">
        <f>VLOOKUP(AC205,'תז מייל קניין'!$A:$C,3,0)</f>
        <v xml:space="preserve">MayaLe@justice.gov.il </v>
      </c>
      <c r="AP205" s="1" t="str">
        <f t="shared" si="37"/>
        <v xml:space="preserve"> פרוטוקול </v>
      </c>
    </row>
    <row r="206" spans="1:42" x14ac:dyDescent="0.2">
      <c r="A206" s="4"/>
      <c r="B206" s="5"/>
      <c r="C206" s="6" t="s">
        <v>1045</v>
      </c>
      <c r="D206" s="7" t="s">
        <v>50</v>
      </c>
      <c r="E206" s="7" t="s">
        <v>32</v>
      </c>
      <c r="F206" s="8" t="s">
        <v>35</v>
      </c>
      <c r="G206" s="9">
        <v>45676</v>
      </c>
      <c r="H206" s="9">
        <v>45658</v>
      </c>
      <c r="I206" s="10">
        <v>46022</v>
      </c>
      <c r="J206" s="14"/>
      <c r="K206" s="11" t="s">
        <v>228</v>
      </c>
      <c r="L206" s="8" t="s">
        <v>229</v>
      </c>
      <c r="M206" s="8" t="s">
        <v>230</v>
      </c>
      <c r="N206" s="8" t="s">
        <v>40</v>
      </c>
      <c r="O206" s="12">
        <v>2407780.56</v>
      </c>
      <c r="P206" s="8" t="s">
        <v>41</v>
      </c>
      <c r="Q206" s="12">
        <v>2407780.56</v>
      </c>
      <c r="R206" s="13">
        <v>42.54</v>
      </c>
      <c r="S206" s="12">
        <v>1284055.1499999999</v>
      </c>
      <c r="T206" s="12">
        <v>1309167.72</v>
      </c>
      <c r="U206" s="12">
        <v>1902827.37</v>
      </c>
      <c r="V206" s="8" t="s">
        <v>35</v>
      </c>
      <c r="W206" s="8" t="s">
        <v>1046</v>
      </c>
      <c r="X206" s="8" t="s">
        <v>57</v>
      </c>
      <c r="Y206" s="13">
        <v>0</v>
      </c>
      <c r="Z206" s="8" t="s">
        <v>42</v>
      </c>
      <c r="AA206" s="8" t="s">
        <v>43</v>
      </c>
      <c r="AB206" s="8" t="s">
        <v>44</v>
      </c>
      <c r="AC206" s="8" t="s">
        <v>91</v>
      </c>
      <c r="AD206" s="8" t="s">
        <v>1047</v>
      </c>
      <c r="AE206" s="8" t="s">
        <v>128</v>
      </c>
      <c r="AF206" s="12">
        <v>1383445.59</v>
      </c>
      <c r="AG206" s="41">
        <f t="shared" si="30"/>
        <v>45658</v>
      </c>
      <c r="AH206" s="41">
        <f t="shared" ca="1" si="31"/>
        <v>46022</v>
      </c>
      <c r="AI206" s="1">
        <f t="shared" ca="1" si="29"/>
        <v>11</v>
      </c>
      <c r="AJ206" s="1">
        <f t="shared" ca="1" si="32"/>
        <v>7</v>
      </c>
      <c r="AK206" s="1">
        <f t="shared" ca="1" si="33"/>
        <v>4</v>
      </c>
      <c r="AL206" s="1">
        <f t="shared" si="34"/>
        <v>42.54</v>
      </c>
      <c r="AM206" s="38">
        <f t="shared" ca="1" si="35"/>
        <v>0.63636363636363635</v>
      </c>
      <c r="AN206" s="1" t="str">
        <f t="shared" ca="1" si="36"/>
        <v>תקין</v>
      </c>
      <c r="AO206" s="1" t="str">
        <f>VLOOKUP(AC206,'תז מייל קניין'!$A:$C,3,0)</f>
        <v xml:space="preserve">MayaLe@justice.gov.il </v>
      </c>
      <c r="AP206" s="1" t="str">
        <f t="shared" si="37"/>
        <v xml:space="preserve"> שירותי חנ</v>
      </c>
    </row>
    <row r="207" spans="1:42" x14ac:dyDescent="0.2">
      <c r="A207" s="4"/>
      <c r="B207" s="5"/>
      <c r="C207" s="6" t="s">
        <v>1048</v>
      </c>
      <c r="D207" s="7" t="s">
        <v>50</v>
      </c>
      <c r="E207" s="7" t="s">
        <v>32</v>
      </c>
      <c r="F207" s="8" t="s">
        <v>35</v>
      </c>
      <c r="G207" s="9">
        <v>45676</v>
      </c>
      <c r="H207" s="9">
        <v>45658</v>
      </c>
      <c r="I207" s="10">
        <v>46022</v>
      </c>
      <c r="J207" s="14"/>
      <c r="K207" s="11" t="s">
        <v>591</v>
      </c>
      <c r="L207" s="8" t="s">
        <v>592</v>
      </c>
      <c r="M207" s="8" t="s">
        <v>593</v>
      </c>
      <c r="N207" s="8" t="s">
        <v>40</v>
      </c>
      <c r="O207" s="12">
        <v>1754424</v>
      </c>
      <c r="P207" s="8" t="s">
        <v>41</v>
      </c>
      <c r="Q207" s="12">
        <v>1754424</v>
      </c>
      <c r="R207" s="13">
        <v>33.67</v>
      </c>
      <c r="S207" s="12">
        <v>592156.35</v>
      </c>
      <c r="T207" s="12">
        <v>590774.18000000005</v>
      </c>
      <c r="U207" s="12">
        <v>1163649.82</v>
      </c>
      <c r="V207" s="8" t="s">
        <v>35</v>
      </c>
      <c r="W207" s="8" t="s">
        <v>1049</v>
      </c>
      <c r="X207" s="8" t="s">
        <v>35</v>
      </c>
      <c r="Y207" s="13">
        <v>0</v>
      </c>
      <c r="Z207" s="8" t="s">
        <v>42</v>
      </c>
      <c r="AA207" s="8" t="s">
        <v>43</v>
      </c>
      <c r="AB207" s="8" t="s">
        <v>44</v>
      </c>
      <c r="AC207" s="8" t="s">
        <v>91</v>
      </c>
      <c r="AD207" s="8" t="s">
        <v>1050</v>
      </c>
      <c r="AE207" s="8" t="s">
        <v>128</v>
      </c>
      <c r="AF207" s="12">
        <v>1163649.82</v>
      </c>
      <c r="AG207" s="41">
        <f t="shared" si="30"/>
        <v>45658</v>
      </c>
      <c r="AH207" s="41">
        <f t="shared" ca="1" si="31"/>
        <v>46022</v>
      </c>
      <c r="AI207" s="1">
        <f t="shared" ca="1" si="29"/>
        <v>11</v>
      </c>
      <c r="AJ207" s="1">
        <f t="shared" ca="1" si="32"/>
        <v>7</v>
      </c>
      <c r="AK207" s="1">
        <f t="shared" ca="1" si="33"/>
        <v>4</v>
      </c>
      <c r="AL207" s="1">
        <f t="shared" si="34"/>
        <v>33.67</v>
      </c>
      <c r="AM207" s="38">
        <f t="shared" ca="1" si="35"/>
        <v>0.63636363636363635</v>
      </c>
      <c r="AN207" s="1" t="str">
        <f t="shared" ca="1" si="36"/>
        <v>תקין</v>
      </c>
      <c r="AO207" s="1" t="str">
        <f>VLOOKUP(AC207,'תז מייל קניין'!$A:$C,3,0)</f>
        <v xml:space="preserve">MayaLe@justice.gov.il </v>
      </c>
      <c r="AP207" s="1" t="str">
        <f t="shared" si="37"/>
        <v xml:space="preserve"> פרוטוקול </v>
      </c>
    </row>
    <row r="208" spans="1:42" x14ac:dyDescent="0.2">
      <c r="A208" s="4"/>
      <c r="B208" s="5"/>
      <c r="C208" s="6" t="s">
        <v>1051</v>
      </c>
      <c r="D208" s="7" t="s">
        <v>50</v>
      </c>
      <c r="E208" s="7" t="s">
        <v>32</v>
      </c>
      <c r="F208" s="8" t="s">
        <v>35</v>
      </c>
      <c r="G208" s="9">
        <v>45676</v>
      </c>
      <c r="H208" s="9">
        <v>45658</v>
      </c>
      <c r="I208" s="10">
        <v>46022</v>
      </c>
      <c r="J208" s="14"/>
      <c r="K208" s="11" t="s">
        <v>1052</v>
      </c>
      <c r="L208" s="8" t="s">
        <v>1053</v>
      </c>
      <c r="M208" s="8" t="s">
        <v>1054</v>
      </c>
      <c r="N208" s="8" t="s">
        <v>40</v>
      </c>
      <c r="O208" s="12">
        <v>49998.96</v>
      </c>
      <c r="P208" s="8" t="s">
        <v>41</v>
      </c>
      <c r="Q208" s="12">
        <v>49998.96</v>
      </c>
      <c r="R208" s="13">
        <v>44.1</v>
      </c>
      <c r="S208" s="12">
        <v>22049.23</v>
      </c>
      <c r="T208" s="12">
        <v>22049.23</v>
      </c>
      <c r="U208" s="12">
        <v>27949.73</v>
      </c>
      <c r="V208" s="8" t="s">
        <v>35</v>
      </c>
      <c r="W208" s="8" t="s">
        <v>1055</v>
      </c>
      <c r="X208" s="8" t="s">
        <v>35</v>
      </c>
      <c r="Y208" s="13">
        <v>0</v>
      </c>
      <c r="Z208" s="8" t="s">
        <v>42</v>
      </c>
      <c r="AA208" s="8" t="s">
        <v>43</v>
      </c>
      <c r="AB208" s="8" t="s">
        <v>60</v>
      </c>
      <c r="AC208" s="8" t="s">
        <v>91</v>
      </c>
      <c r="AD208" s="8" t="s">
        <v>1056</v>
      </c>
      <c r="AE208" s="8" t="s">
        <v>128</v>
      </c>
      <c r="AF208" s="12">
        <v>27949.73</v>
      </c>
      <c r="AG208" s="41">
        <f t="shared" si="30"/>
        <v>45658</v>
      </c>
      <c r="AH208" s="41">
        <f t="shared" ca="1" si="31"/>
        <v>46022</v>
      </c>
      <c r="AI208" s="1">
        <f t="shared" ca="1" si="29"/>
        <v>11</v>
      </c>
      <c r="AJ208" s="1">
        <f t="shared" ca="1" si="32"/>
        <v>7</v>
      </c>
      <c r="AK208" s="1">
        <f t="shared" ca="1" si="33"/>
        <v>4</v>
      </c>
      <c r="AL208" s="1">
        <f t="shared" si="34"/>
        <v>44.1</v>
      </c>
      <c r="AM208" s="38">
        <f t="shared" ca="1" si="35"/>
        <v>0.63636363636363635</v>
      </c>
      <c r="AN208" s="1" t="str">
        <f t="shared" ca="1" si="36"/>
        <v>תקין</v>
      </c>
      <c r="AO208" s="1" t="str">
        <f>VLOOKUP(AC208,'תז מייל קניין'!$A:$C,3,0)</f>
        <v xml:space="preserve">MayaLe@justice.gov.il </v>
      </c>
      <c r="AP208" s="1" t="str">
        <f t="shared" si="37"/>
        <v xml:space="preserve"> התקשרות ל</v>
      </c>
    </row>
    <row r="209" spans="1:42" x14ac:dyDescent="0.2">
      <c r="A209" s="4"/>
      <c r="B209" s="5"/>
      <c r="C209" s="6" t="s">
        <v>1057</v>
      </c>
      <c r="D209" s="7" t="s">
        <v>50</v>
      </c>
      <c r="E209" s="7" t="s">
        <v>32</v>
      </c>
      <c r="F209" s="8" t="s">
        <v>35</v>
      </c>
      <c r="G209" s="9">
        <v>45676</v>
      </c>
      <c r="H209" s="9">
        <v>45658</v>
      </c>
      <c r="I209" s="10">
        <v>46022</v>
      </c>
      <c r="J209" s="14"/>
      <c r="K209" s="11" t="s">
        <v>582</v>
      </c>
      <c r="L209" s="8" t="s">
        <v>583</v>
      </c>
      <c r="M209" s="8" t="s">
        <v>584</v>
      </c>
      <c r="N209" s="8" t="s">
        <v>40</v>
      </c>
      <c r="O209" s="12">
        <v>49991.73</v>
      </c>
      <c r="P209" s="8" t="s">
        <v>41</v>
      </c>
      <c r="Q209" s="12">
        <v>49991.73</v>
      </c>
      <c r="R209" s="13">
        <v>8</v>
      </c>
      <c r="S209" s="12">
        <v>3999.99</v>
      </c>
      <c r="T209" s="12">
        <v>3999.97</v>
      </c>
      <c r="U209" s="12">
        <v>45991.76</v>
      </c>
      <c r="V209" s="8" t="s">
        <v>35</v>
      </c>
      <c r="W209" s="8" t="s">
        <v>1058</v>
      </c>
      <c r="X209" s="8" t="s">
        <v>35</v>
      </c>
      <c r="Y209" s="13">
        <v>0</v>
      </c>
      <c r="Z209" s="8" t="s">
        <v>42</v>
      </c>
      <c r="AA209" s="8" t="s">
        <v>43</v>
      </c>
      <c r="AB209" s="8" t="s">
        <v>60</v>
      </c>
      <c r="AC209" s="8" t="s">
        <v>91</v>
      </c>
      <c r="AD209" s="8" t="s">
        <v>1059</v>
      </c>
      <c r="AE209" s="8" t="s">
        <v>128</v>
      </c>
      <c r="AF209" s="12">
        <v>45991.76</v>
      </c>
      <c r="AG209" s="41">
        <f t="shared" si="30"/>
        <v>45658</v>
      </c>
      <c r="AH209" s="41">
        <f t="shared" ca="1" si="31"/>
        <v>46022</v>
      </c>
      <c r="AI209" s="1">
        <f t="shared" ca="1" si="29"/>
        <v>11</v>
      </c>
      <c r="AJ209" s="1">
        <f t="shared" ca="1" si="32"/>
        <v>7</v>
      </c>
      <c r="AK209" s="1">
        <f t="shared" ca="1" si="33"/>
        <v>4</v>
      </c>
      <c r="AL209" s="1">
        <f t="shared" si="34"/>
        <v>8</v>
      </c>
      <c r="AM209" s="38">
        <f t="shared" ca="1" si="35"/>
        <v>0.63636363636363635</v>
      </c>
      <c r="AN209" s="1" t="str">
        <f t="shared" ca="1" si="36"/>
        <v>לא תקין</v>
      </c>
      <c r="AO209" s="1" t="str">
        <f>VLOOKUP(AC209,'תז מייל קניין'!$A:$C,3,0)</f>
        <v xml:space="preserve">MayaLe@justice.gov.il </v>
      </c>
      <c r="AP209" s="1" t="str">
        <f t="shared" si="37"/>
        <v xml:space="preserve"> התקשרות ל</v>
      </c>
    </row>
    <row r="210" spans="1:42" x14ac:dyDescent="0.2">
      <c r="A210" s="4"/>
      <c r="B210" s="5"/>
      <c r="C210" s="6" t="s">
        <v>1060</v>
      </c>
      <c r="D210" s="7" t="s">
        <v>61</v>
      </c>
      <c r="E210" s="7" t="s">
        <v>32</v>
      </c>
      <c r="F210" s="8" t="s">
        <v>35</v>
      </c>
      <c r="G210" s="9">
        <v>45676</v>
      </c>
      <c r="H210" s="9">
        <v>45658</v>
      </c>
      <c r="I210" s="10">
        <v>46022</v>
      </c>
      <c r="J210" s="14"/>
      <c r="K210" s="11" t="s">
        <v>465</v>
      </c>
      <c r="L210" s="8" t="s">
        <v>466</v>
      </c>
      <c r="M210" s="8" t="s">
        <v>467</v>
      </c>
      <c r="N210" s="8" t="s">
        <v>40</v>
      </c>
      <c r="O210" s="12">
        <v>11232</v>
      </c>
      <c r="P210" s="8" t="s">
        <v>41</v>
      </c>
      <c r="Q210" s="12">
        <v>11232</v>
      </c>
      <c r="R210" s="13">
        <v>75</v>
      </c>
      <c r="S210" s="12">
        <v>8424</v>
      </c>
      <c r="T210" s="12">
        <v>9850.3799999999992</v>
      </c>
      <c r="U210" s="12">
        <v>3296.02</v>
      </c>
      <c r="V210" s="8" t="s">
        <v>35</v>
      </c>
      <c r="W210" s="8" t="s">
        <v>1061</v>
      </c>
      <c r="X210" s="8" t="s">
        <v>57</v>
      </c>
      <c r="Y210" s="13">
        <v>0</v>
      </c>
      <c r="Z210" s="8" t="s">
        <v>42</v>
      </c>
      <c r="AA210" s="8" t="s">
        <v>43</v>
      </c>
      <c r="AB210" s="8" t="s">
        <v>60</v>
      </c>
      <c r="AC210" s="8" t="s">
        <v>91</v>
      </c>
      <c r="AD210" s="8" t="s">
        <v>35</v>
      </c>
      <c r="AE210" s="8" t="s">
        <v>128</v>
      </c>
      <c r="AF210" s="12">
        <v>2808</v>
      </c>
      <c r="AG210" s="41">
        <f t="shared" si="30"/>
        <v>45658</v>
      </c>
      <c r="AH210" s="41">
        <f t="shared" ca="1" si="31"/>
        <v>46022</v>
      </c>
      <c r="AI210" s="1">
        <f t="shared" ca="1" si="29"/>
        <v>11</v>
      </c>
      <c r="AJ210" s="1">
        <f t="shared" ca="1" si="32"/>
        <v>7</v>
      </c>
      <c r="AK210" s="1">
        <f t="shared" ca="1" si="33"/>
        <v>4</v>
      </c>
      <c r="AL210" s="1">
        <f t="shared" si="34"/>
        <v>75</v>
      </c>
      <c r="AM210" s="38">
        <f t="shared" ca="1" si="35"/>
        <v>0.63636363636363635</v>
      </c>
      <c r="AN210" s="1" t="str">
        <f t="shared" ca="1" si="36"/>
        <v>תקין</v>
      </c>
      <c r="AO210" s="1" t="str">
        <f>VLOOKUP(AC210,'תז מייל קניין'!$A:$C,3,0)</f>
        <v xml:space="preserve">MayaLe@justice.gov.il </v>
      </c>
      <c r="AP210" s="1" t="str">
        <f t="shared" si="37"/>
        <v xml:space="preserve"> מתן שירות</v>
      </c>
    </row>
    <row r="211" spans="1:42" x14ac:dyDescent="0.2">
      <c r="A211" s="4"/>
      <c r="B211" s="5"/>
      <c r="C211" s="6" t="s">
        <v>1062</v>
      </c>
      <c r="D211" s="7" t="s">
        <v>61</v>
      </c>
      <c r="E211" s="7" t="s">
        <v>32</v>
      </c>
      <c r="F211" s="8" t="s">
        <v>35</v>
      </c>
      <c r="G211" s="9">
        <v>45676</v>
      </c>
      <c r="H211" s="9">
        <v>45658</v>
      </c>
      <c r="I211" s="10">
        <v>46022</v>
      </c>
      <c r="J211" s="14"/>
      <c r="K211" s="11" t="s">
        <v>1063</v>
      </c>
      <c r="L211" s="8" t="s">
        <v>1064</v>
      </c>
      <c r="M211" s="8" t="s">
        <v>1065</v>
      </c>
      <c r="N211" s="8" t="s">
        <v>40</v>
      </c>
      <c r="O211" s="12">
        <v>42480</v>
      </c>
      <c r="P211" s="8" t="s">
        <v>41</v>
      </c>
      <c r="Q211" s="12">
        <v>42480</v>
      </c>
      <c r="R211" s="13">
        <v>39.83</v>
      </c>
      <c r="S211" s="12">
        <v>16919.78</v>
      </c>
      <c r="T211" s="12">
        <v>16847.78</v>
      </c>
      <c r="U211" s="12">
        <v>25560.22</v>
      </c>
      <c r="V211" s="8" t="s">
        <v>35</v>
      </c>
      <c r="W211" s="8" t="s">
        <v>1066</v>
      </c>
      <c r="X211" s="8" t="s">
        <v>35</v>
      </c>
      <c r="Y211" s="13">
        <v>0</v>
      </c>
      <c r="Z211" s="8" t="s">
        <v>42</v>
      </c>
      <c r="AA211" s="8" t="s">
        <v>43</v>
      </c>
      <c r="AB211" s="8" t="s">
        <v>60</v>
      </c>
      <c r="AC211" s="8" t="s">
        <v>91</v>
      </c>
      <c r="AD211" s="8" t="s">
        <v>35</v>
      </c>
      <c r="AE211" s="8" t="s">
        <v>35</v>
      </c>
      <c r="AF211" s="12">
        <v>25560.22</v>
      </c>
      <c r="AG211" s="41">
        <f t="shared" si="30"/>
        <v>45658</v>
      </c>
      <c r="AH211" s="41">
        <f t="shared" ca="1" si="31"/>
        <v>46022</v>
      </c>
      <c r="AI211" s="1">
        <f t="shared" ca="1" si="29"/>
        <v>11</v>
      </c>
      <c r="AJ211" s="1">
        <f t="shared" ca="1" si="32"/>
        <v>7</v>
      </c>
      <c r="AK211" s="1">
        <f t="shared" ca="1" si="33"/>
        <v>4</v>
      </c>
      <c r="AL211" s="1">
        <f t="shared" si="34"/>
        <v>39.83</v>
      </c>
      <c r="AM211" s="38">
        <f t="shared" ca="1" si="35"/>
        <v>0.63636363636363635</v>
      </c>
      <c r="AN211" s="1" t="str">
        <f t="shared" ca="1" si="36"/>
        <v>תקין</v>
      </c>
      <c r="AO211" s="1" t="str">
        <f>VLOOKUP(AC211,'תז מייל קניין'!$A:$C,3,0)</f>
        <v xml:space="preserve">MayaLe@justice.gov.il </v>
      </c>
      <c r="AP211" s="1" t="str">
        <f t="shared" si="37"/>
        <v xml:space="preserve"> התקשרות ל</v>
      </c>
    </row>
    <row r="212" spans="1:42" x14ac:dyDescent="0.2">
      <c r="A212" s="4"/>
      <c r="B212" s="5"/>
      <c r="C212" s="6" t="s">
        <v>1067</v>
      </c>
      <c r="D212" s="7" t="s">
        <v>50</v>
      </c>
      <c r="E212" s="7" t="s">
        <v>32</v>
      </c>
      <c r="F212" s="8" t="s">
        <v>35</v>
      </c>
      <c r="G212" s="9">
        <v>45676</v>
      </c>
      <c r="H212" s="9">
        <v>45658</v>
      </c>
      <c r="I212" s="10">
        <v>46022</v>
      </c>
      <c r="J212" s="14"/>
      <c r="K212" s="11" t="s">
        <v>1068</v>
      </c>
      <c r="L212" s="8" t="s">
        <v>1069</v>
      </c>
      <c r="M212" s="8" t="s">
        <v>1070</v>
      </c>
      <c r="N212" s="8" t="s">
        <v>40</v>
      </c>
      <c r="O212" s="12">
        <v>2257564.2000000002</v>
      </c>
      <c r="P212" s="8" t="s">
        <v>41</v>
      </c>
      <c r="Q212" s="12">
        <v>2257564.2000000002</v>
      </c>
      <c r="R212" s="13">
        <v>55.08</v>
      </c>
      <c r="S212" s="12">
        <v>1550157.5</v>
      </c>
      <c r="T212" s="12">
        <v>1243554.8</v>
      </c>
      <c r="U212" s="12">
        <v>1014009.4</v>
      </c>
      <c r="V212" s="8" t="s">
        <v>35</v>
      </c>
      <c r="W212" s="8" t="s">
        <v>1071</v>
      </c>
      <c r="X212" s="8" t="s">
        <v>35</v>
      </c>
      <c r="Y212" s="13">
        <v>0</v>
      </c>
      <c r="Z212" s="8" t="s">
        <v>42</v>
      </c>
      <c r="AA212" s="8" t="s">
        <v>43</v>
      </c>
      <c r="AB212" s="8" t="s">
        <v>44</v>
      </c>
      <c r="AC212" s="8" t="s">
        <v>91</v>
      </c>
      <c r="AD212" s="8" t="s">
        <v>1072</v>
      </c>
      <c r="AE212" s="8" t="s">
        <v>128</v>
      </c>
      <c r="AF212" s="12">
        <v>1014009.4</v>
      </c>
      <c r="AG212" s="41">
        <f t="shared" si="30"/>
        <v>45658</v>
      </c>
      <c r="AH212" s="41">
        <f t="shared" ca="1" si="31"/>
        <v>46022</v>
      </c>
      <c r="AI212" s="1">
        <f t="shared" ca="1" si="29"/>
        <v>11</v>
      </c>
      <c r="AJ212" s="1">
        <f t="shared" ca="1" si="32"/>
        <v>7</v>
      </c>
      <c r="AK212" s="1">
        <f t="shared" ca="1" si="33"/>
        <v>4</v>
      </c>
      <c r="AL212" s="1">
        <f t="shared" si="34"/>
        <v>55.08</v>
      </c>
      <c r="AM212" s="38">
        <f t="shared" ca="1" si="35"/>
        <v>0.63636363636363635</v>
      </c>
      <c r="AN212" s="1" t="str">
        <f t="shared" ca="1" si="36"/>
        <v>תקין</v>
      </c>
      <c r="AO212" s="1" t="str">
        <f>VLOOKUP(AC212,'תז מייל קניין'!$A:$C,3,0)</f>
        <v xml:space="preserve">MayaLe@justice.gov.il </v>
      </c>
      <c r="AP212" s="1" t="str">
        <f t="shared" si="37"/>
        <v xml:space="preserve"> תקשרות לצ</v>
      </c>
    </row>
    <row r="213" spans="1:42" x14ac:dyDescent="0.2">
      <c r="A213" s="4"/>
      <c r="B213" s="5"/>
      <c r="C213" s="6" t="s">
        <v>1073</v>
      </c>
      <c r="D213" s="7" t="s">
        <v>50</v>
      </c>
      <c r="E213" s="7" t="s">
        <v>32</v>
      </c>
      <c r="F213" s="8" t="s">
        <v>35</v>
      </c>
      <c r="G213" s="9">
        <v>45676</v>
      </c>
      <c r="H213" s="9">
        <v>45658</v>
      </c>
      <c r="I213" s="10">
        <v>46022</v>
      </c>
      <c r="J213" s="14"/>
      <c r="K213" s="11" t="s">
        <v>663</v>
      </c>
      <c r="L213" s="8" t="s">
        <v>664</v>
      </c>
      <c r="M213" s="8" t="s">
        <v>665</v>
      </c>
      <c r="N213" s="8" t="s">
        <v>40</v>
      </c>
      <c r="O213" s="12">
        <v>632470.68000000005</v>
      </c>
      <c r="P213" s="8" t="s">
        <v>41</v>
      </c>
      <c r="Q213" s="12">
        <v>632470.68000000005</v>
      </c>
      <c r="R213" s="13">
        <v>36.799999999999997</v>
      </c>
      <c r="S213" s="12">
        <v>233023.22</v>
      </c>
      <c r="T213" s="12">
        <v>256640.81</v>
      </c>
      <c r="U213" s="12">
        <v>455950.11</v>
      </c>
      <c r="V213" s="8" t="s">
        <v>35</v>
      </c>
      <c r="W213" s="8" t="s">
        <v>1074</v>
      </c>
      <c r="X213" s="8" t="s">
        <v>57</v>
      </c>
      <c r="Y213" s="13">
        <v>0</v>
      </c>
      <c r="Z213" s="8" t="s">
        <v>42</v>
      </c>
      <c r="AA213" s="8" t="s">
        <v>44</v>
      </c>
      <c r="AB213" s="8" t="s">
        <v>35</v>
      </c>
      <c r="AC213" s="8" t="s">
        <v>91</v>
      </c>
      <c r="AD213" s="8" t="s">
        <v>1075</v>
      </c>
      <c r="AE213" s="8" t="s">
        <v>128</v>
      </c>
      <c r="AF213" s="12">
        <v>399715.99</v>
      </c>
      <c r="AG213" s="41">
        <f t="shared" si="30"/>
        <v>45658</v>
      </c>
      <c r="AH213" s="41">
        <f t="shared" ca="1" si="31"/>
        <v>46022</v>
      </c>
      <c r="AI213" s="1">
        <f t="shared" ca="1" si="29"/>
        <v>11</v>
      </c>
      <c r="AJ213" s="1">
        <f t="shared" ca="1" si="32"/>
        <v>7</v>
      </c>
      <c r="AK213" s="1">
        <f t="shared" ca="1" si="33"/>
        <v>4</v>
      </c>
      <c r="AL213" s="1">
        <f t="shared" si="34"/>
        <v>36.799999999999997</v>
      </c>
      <c r="AM213" s="38">
        <f t="shared" ca="1" si="35"/>
        <v>0.63636363636363635</v>
      </c>
      <c r="AN213" s="1" t="str">
        <f t="shared" ca="1" si="36"/>
        <v>תקין</v>
      </c>
      <c r="AO213" s="1" t="str">
        <f>VLOOKUP(AC213,'תז מייל קניין'!$A:$C,3,0)</f>
        <v xml:space="preserve">MayaLe@justice.gov.il </v>
      </c>
      <c r="AP213" s="1" t="str">
        <f t="shared" si="37"/>
        <v xml:space="preserve"> פרוטוקול </v>
      </c>
    </row>
    <row r="214" spans="1:42" x14ac:dyDescent="0.2">
      <c r="A214" s="4"/>
      <c r="B214" s="5"/>
      <c r="C214" s="6" t="s">
        <v>1076</v>
      </c>
      <c r="D214" s="7" t="s">
        <v>34</v>
      </c>
      <c r="E214" s="7" t="s">
        <v>32</v>
      </c>
      <c r="F214" s="8" t="s">
        <v>35</v>
      </c>
      <c r="G214" s="9">
        <v>45678</v>
      </c>
      <c r="H214" s="9">
        <v>45658</v>
      </c>
      <c r="I214" s="10">
        <v>46022</v>
      </c>
      <c r="J214" s="14"/>
      <c r="K214" s="11" t="s">
        <v>683</v>
      </c>
      <c r="L214" s="8" t="s">
        <v>684</v>
      </c>
      <c r="M214" s="8" t="s">
        <v>685</v>
      </c>
      <c r="N214" s="8" t="s">
        <v>40</v>
      </c>
      <c r="O214" s="12">
        <v>1583128.13</v>
      </c>
      <c r="P214" s="8" t="s">
        <v>41</v>
      </c>
      <c r="Q214" s="12">
        <v>1583128.13</v>
      </c>
      <c r="R214" s="13">
        <v>38.409999999999997</v>
      </c>
      <c r="S214" s="12">
        <v>608870.31000000006</v>
      </c>
      <c r="T214" s="12">
        <v>670090.01</v>
      </c>
      <c r="U214" s="12">
        <v>1097443.28</v>
      </c>
      <c r="V214" s="8" t="s">
        <v>35</v>
      </c>
      <c r="W214" s="8" t="s">
        <v>686</v>
      </c>
      <c r="X214" s="8" t="s">
        <v>57</v>
      </c>
      <c r="Y214" s="13">
        <v>0</v>
      </c>
      <c r="Z214" s="8" t="s">
        <v>42</v>
      </c>
      <c r="AA214" s="8" t="s">
        <v>65</v>
      </c>
      <c r="AB214" s="8" t="s">
        <v>35</v>
      </c>
      <c r="AC214" s="8" t="s">
        <v>91</v>
      </c>
      <c r="AD214" s="8" t="s">
        <v>35</v>
      </c>
      <c r="AE214" s="8" t="s">
        <v>128</v>
      </c>
      <c r="AF214" s="12">
        <v>975061.24</v>
      </c>
      <c r="AG214" s="41">
        <f t="shared" si="30"/>
        <v>45658</v>
      </c>
      <c r="AH214" s="41">
        <f t="shared" ca="1" si="31"/>
        <v>46022</v>
      </c>
      <c r="AI214" s="1">
        <f t="shared" ca="1" si="29"/>
        <v>11</v>
      </c>
      <c r="AJ214" s="1">
        <f t="shared" ca="1" si="32"/>
        <v>7</v>
      </c>
      <c r="AK214" s="1">
        <f t="shared" ca="1" si="33"/>
        <v>4</v>
      </c>
      <c r="AL214" s="1">
        <f t="shared" si="34"/>
        <v>38.409999999999997</v>
      </c>
      <c r="AM214" s="38">
        <f t="shared" ca="1" si="35"/>
        <v>0.63636363636363635</v>
      </c>
      <c r="AN214" s="1" t="str">
        <f t="shared" ca="1" si="36"/>
        <v>תקין</v>
      </c>
      <c r="AO214" s="1" t="str">
        <f>VLOOKUP(AC214,'תז מייל קניין'!$A:$C,3,0)</f>
        <v xml:space="preserve">MayaLe@justice.gov.il </v>
      </c>
      <c r="AP214" s="1" t="str">
        <f t="shared" si="37"/>
        <v xml:space="preserve"> שירותי חנ</v>
      </c>
    </row>
    <row r="215" spans="1:42" x14ac:dyDescent="0.2">
      <c r="A215" s="4"/>
      <c r="B215" s="5"/>
      <c r="C215" s="6" t="s">
        <v>1077</v>
      </c>
      <c r="D215" s="7" t="s">
        <v>50</v>
      </c>
      <c r="E215" s="7" t="s">
        <v>32</v>
      </c>
      <c r="F215" s="8" t="s">
        <v>35</v>
      </c>
      <c r="G215" s="9">
        <v>45678</v>
      </c>
      <c r="H215" s="9">
        <v>45658</v>
      </c>
      <c r="I215" s="10">
        <v>46022</v>
      </c>
      <c r="J215" s="14"/>
      <c r="K215" s="11" t="s">
        <v>676</v>
      </c>
      <c r="L215" s="8" t="s">
        <v>677</v>
      </c>
      <c r="M215" s="8" t="s">
        <v>678</v>
      </c>
      <c r="N215" s="8" t="s">
        <v>40</v>
      </c>
      <c r="O215" s="12">
        <v>1544468.56</v>
      </c>
      <c r="P215" s="8" t="s">
        <v>41</v>
      </c>
      <c r="Q215" s="12">
        <v>1544468.56</v>
      </c>
      <c r="R215" s="13">
        <v>35.71</v>
      </c>
      <c r="S215" s="12">
        <v>553063.59</v>
      </c>
      <c r="T215" s="12">
        <v>551591.36</v>
      </c>
      <c r="U215" s="12">
        <v>992877.18</v>
      </c>
      <c r="V215" s="8" t="s">
        <v>35</v>
      </c>
      <c r="W215" s="8" t="s">
        <v>1078</v>
      </c>
      <c r="X215" s="8" t="s">
        <v>35</v>
      </c>
      <c r="Y215" s="13">
        <v>0</v>
      </c>
      <c r="Z215" s="8" t="s">
        <v>42</v>
      </c>
      <c r="AA215" s="8" t="s">
        <v>43</v>
      </c>
      <c r="AB215" s="8" t="s">
        <v>44</v>
      </c>
      <c r="AC215" s="8" t="s">
        <v>91</v>
      </c>
      <c r="AD215" s="8" t="s">
        <v>1079</v>
      </c>
      <c r="AE215" s="8" t="s">
        <v>128</v>
      </c>
      <c r="AF215" s="12">
        <v>992877.18</v>
      </c>
      <c r="AG215" s="41">
        <f t="shared" si="30"/>
        <v>45658</v>
      </c>
      <c r="AH215" s="41">
        <f t="shared" ca="1" si="31"/>
        <v>46022</v>
      </c>
      <c r="AI215" s="1">
        <f t="shared" ca="1" si="29"/>
        <v>11</v>
      </c>
      <c r="AJ215" s="1">
        <f t="shared" ca="1" si="32"/>
        <v>7</v>
      </c>
      <c r="AK215" s="1">
        <f t="shared" ca="1" si="33"/>
        <v>4</v>
      </c>
      <c r="AL215" s="1">
        <f t="shared" si="34"/>
        <v>35.71</v>
      </c>
      <c r="AM215" s="38">
        <f t="shared" ca="1" si="35"/>
        <v>0.63636363636363635</v>
      </c>
      <c r="AN215" s="1" t="str">
        <f t="shared" ca="1" si="36"/>
        <v>תקין</v>
      </c>
      <c r="AO215" s="1" t="str">
        <f>VLOOKUP(AC215,'תז מייל קניין'!$A:$C,3,0)</f>
        <v xml:space="preserve">MayaLe@justice.gov.il </v>
      </c>
      <c r="AP215" s="1" t="str">
        <f t="shared" si="37"/>
        <v xml:space="preserve"> שירותי חנ</v>
      </c>
    </row>
    <row r="216" spans="1:42" x14ac:dyDescent="0.2">
      <c r="A216" s="4"/>
      <c r="B216" s="5"/>
      <c r="C216" s="6" t="s">
        <v>1080</v>
      </c>
      <c r="D216" s="7" t="s">
        <v>50</v>
      </c>
      <c r="E216" s="7" t="s">
        <v>32</v>
      </c>
      <c r="F216" s="8" t="s">
        <v>35</v>
      </c>
      <c r="G216" s="9">
        <v>45678</v>
      </c>
      <c r="H216" s="9">
        <v>45658</v>
      </c>
      <c r="I216" s="10">
        <v>46022</v>
      </c>
      <c r="J216" s="14"/>
      <c r="K216" s="11" t="s">
        <v>1081</v>
      </c>
      <c r="L216" s="8" t="s">
        <v>1082</v>
      </c>
      <c r="M216" s="8" t="s">
        <v>1083</v>
      </c>
      <c r="N216" s="8" t="s">
        <v>40</v>
      </c>
      <c r="O216" s="12">
        <v>245909.92</v>
      </c>
      <c r="P216" s="8" t="s">
        <v>41</v>
      </c>
      <c r="Q216" s="12">
        <v>245909.92</v>
      </c>
      <c r="R216" s="13">
        <v>27.58</v>
      </c>
      <c r="S216" s="12">
        <v>79862.399999999994</v>
      </c>
      <c r="T216" s="12">
        <v>68309.06</v>
      </c>
      <c r="U216" s="12">
        <v>181241.56</v>
      </c>
      <c r="V216" s="8" t="s">
        <v>35</v>
      </c>
      <c r="W216" s="8" t="s">
        <v>1084</v>
      </c>
      <c r="X216" s="8" t="s">
        <v>57</v>
      </c>
      <c r="Y216" s="13">
        <v>0</v>
      </c>
      <c r="Z216" s="8" t="s">
        <v>42</v>
      </c>
      <c r="AA216" s="8" t="s">
        <v>43</v>
      </c>
      <c r="AB216" s="8" t="s">
        <v>44</v>
      </c>
      <c r="AC216" s="8" t="s">
        <v>91</v>
      </c>
      <c r="AD216" s="8" t="s">
        <v>1085</v>
      </c>
      <c r="AE216" s="8" t="s">
        <v>128</v>
      </c>
      <c r="AF216" s="12">
        <v>178083.52</v>
      </c>
      <c r="AG216" s="41">
        <f t="shared" si="30"/>
        <v>45658</v>
      </c>
      <c r="AH216" s="41">
        <f t="shared" ca="1" si="31"/>
        <v>46022</v>
      </c>
      <c r="AI216" s="1">
        <f t="shared" ca="1" si="29"/>
        <v>11</v>
      </c>
      <c r="AJ216" s="1">
        <f t="shared" ca="1" si="32"/>
        <v>7</v>
      </c>
      <c r="AK216" s="1">
        <f t="shared" ca="1" si="33"/>
        <v>4</v>
      </c>
      <c r="AL216" s="1">
        <f t="shared" si="34"/>
        <v>27.58</v>
      </c>
      <c r="AM216" s="38">
        <f t="shared" ca="1" si="35"/>
        <v>0.63636363636363635</v>
      </c>
      <c r="AN216" s="1" t="str">
        <f t="shared" ca="1" si="36"/>
        <v>תקין</v>
      </c>
      <c r="AO216" s="1" t="str">
        <f>VLOOKUP(AC216,'תז מייל קניין'!$A:$C,3,0)</f>
        <v xml:space="preserve">MayaLe@justice.gov.il </v>
      </c>
      <c r="AP216" s="1" t="str">
        <f t="shared" si="37"/>
        <v xml:space="preserve"> שירותי חנ</v>
      </c>
    </row>
    <row r="217" spans="1:42" x14ac:dyDescent="0.2">
      <c r="A217" s="4"/>
      <c r="B217" s="5"/>
      <c r="C217" s="6" t="s">
        <v>1086</v>
      </c>
      <c r="D217" s="7" t="s">
        <v>50</v>
      </c>
      <c r="E217" s="7" t="s">
        <v>32</v>
      </c>
      <c r="F217" s="8" t="s">
        <v>35</v>
      </c>
      <c r="G217" s="9">
        <v>45678</v>
      </c>
      <c r="H217" s="9">
        <v>45658</v>
      </c>
      <c r="I217" s="10">
        <v>46022</v>
      </c>
      <c r="J217" s="14"/>
      <c r="K217" s="11" t="s">
        <v>742</v>
      </c>
      <c r="L217" s="8" t="s">
        <v>743</v>
      </c>
      <c r="M217" s="8" t="s">
        <v>744</v>
      </c>
      <c r="N217" s="8" t="s">
        <v>40</v>
      </c>
      <c r="O217" s="12">
        <v>196483.6</v>
      </c>
      <c r="P217" s="8" t="s">
        <v>41</v>
      </c>
      <c r="Q217" s="12">
        <v>196483.6</v>
      </c>
      <c r="R217" s="13">
        <v>54.58</v>
      </c>
      <c r="S217" s="12">
        <v>107729.88</v>
      </c>
      <c r="T217" s="12">
        <v>107234.21</v>
      </c>
      <c r="U217" s="12">
        <v>89249.39</v>
      </c>
      <c r="V217" s="8" t="s">
        <v>35</v>
      </c>
      <c r="W217" s="8" t="s">
        <v>1087</v>
      </c>
      <c r="X217" s="8" t="s">
        <v>35</v>
      </c>
      <c r="Y217" s="13">
        <v>0</v>
      </c>
      <c r="Z217" s="8" t="s">
        <v>42</v>
      </c>
      <c r="AA217" s="8" t="s">
        <v>43</v>
      </c>
      <c r="AB217" s="8" t="s">
        <v>44</v>
      </c>
      <c r="AC217" s="8" t="s">
        <v>91</v>
      </c>
      <c r="AD217" s="8" t="s">
        <v>1088</v>
      </c>
      <c r="AE217" s="8" t="s">
        <v>128</v>
      </c>
      <c r="AF217" s="12">
        <v>89249.39</v>
      </c>
      <c r="AG217" s="41">
        <f t="shared" si="30"/>
        <v>45658</v>
      </c>
      <c r="AH217" s="41">
        <f t="shared" ca="1" si="31"/>
        <v>46022</v>
      </c>
      <c r="AI217" s="1">
        <f t="shared" ca="1" si="29"/>
        <v>11</v>
      </c>
      <c r="AJ217" s="1">
        <f t="shared" ca="1" si="32"/>
        <v>7</v>
      </c>
      <c r="AK217" s="1">
        <f t="shared" ca="1" si="33"/>
        <v>4</v>
      </c>
      <c r="AL217" s="1">
        <f t="shared" si="34"/>
        <v>54.58</v>
      </c>
      <c r="AM217" s="38">
        <f t="shared" ca="1" si="35"/>
        <v>0.63636363636363635</v>
      </c>
      <c r="AN217" s="1" t="str">
        <f t="shared" ca="1" si="36"/>
        <v>תקין</v>
      </c>
      <c r="AO217" s="1" t="str">
        <f>VLOOKUP(AC217,'תז מייל קניין'!$A:$C,3,0)</f>
        <v xml:space="preserve">MayaLe@justice.gov.il </v>
      </c>
      <c r="AP217" s="1" t="str">
        <f t="shared" si="37"/>
        <v xml:space="preserve"> שירותי חנ</v>
      </c>
    </row>
    <row r="218" spans="1:42" x14ac:dyDescent="0.2">
      <c r="A218" s="4"/>
      <c r="B218" s="5"/>
      <c r="C218" s="6" t="s">
        <v>1089</v>
      </c>
      <c r="D218" s="7" t="s">
        <v>61</v>
      </c>
      <c r="E218" s="7" t="s">
        <v>32</v>
      </c>
      <c r="F218" s="8" t="s">
        <v>35</v>
      </c>
      <c r="G218" s="9">
        <v>45678</v>
      </c>
      <c r="H218" s="9">
        <v>45658</v>
      </c>
      <c r="I218" s="10">
        <v>46022</v>
      </c>
      <c r="J218" s="14"/>
      <c r="K218" s="11" t="s">
        <v>411</v>
      </c>
      <c r="L218" s="8" t="s">
        <v>412</v>
      </c>
      <c r="M218" s="8" t="s">
        <v>413</v>
      </c>
      <c r="N218" s="8" t="s">
        <v>40</v>
      </c>
      <c r="O218" s="12">
        <v>757317.6</v>
      </c>
      <c r="P218" s="8" t="s">
        <v>41</v>
      </c>
      <c r="Q218" s="12">
        <v>757317.6</v>
      </c>
      <c r="R218" s="13">
        <v>49.93</v>
      </c>
      <c r="S218" s="13">
        <v>0</v>
      </c>
      <c r="T218" s="12">
        <v>441120.66</v>
      </c>
      <c r="U218" s="12">
        <v>444911.71</v>
      </c>
      <c r="V218" s="8" t="s">
        <v>35</v>
      </c>
      <c r="W218" s="8" t="s">
        <v>1090</v>
      </c>
      <c r="X218" s="8" t="s">
        <v>57</v>
      </c>
      <c r="Y218" s="13">
        <v>0</v>
      </c>
      <c r="Z218" s="8" t="s">
        <v>42</v>
      </c>
      <c r="AA218" s="8" t="s">
        <v>65</v>
      </c>
      <c r="AB218" s="8" t="s">
        <v>35</v>
      </c>
      <c r="AC218" s="8" t="s">
        <v>91</v>
      </c>
      <c r="AD218" s="8" t="s">
        <v>35</v>
      </c>
      <c r="AE218" s="8" t="s">
        <v>128</v>
      </c>
      <c r="AF218" s="12">
        <v>378658.8</v>
      </c>
      <c r="AG218" s="41">
        <f t="shared" si="30"/>
        <v>45658</v>
      </c>
      <c r="AH218" s="41">
        <f t="shared" ca="1" si="31"/>
        <v>46022</v>
      </c>
      <c r="AI218" s="1">
        <f t="shared" ca="1" si="29"/>
        <v>11</v>
      </c>
      <c r="AJ218" s="1">
        <f t="shared" ca="1" si="32"/>
        <v>7</v>
      </c>
      <c r="AK218" s="1">
        <f t="shared" ca="1" si="33"/>
        <v>4</v>
      </c>
      <c r="AL218" s="1">
        <f t="shared" si="34"/>
        <v>49.93</v>
      </c>
      <c r="AM218" s="38">
        <f t="shared" ca="1" si="35"/>
        <v>0.63636363636363635</v>
      </c>
      <c r="AN218" s="1" t="str">
        <f t="shared" ca="1" si="36"/>
        <v>תקין</v>
      </c>
      <c r="AO218" s="1" t="str">
        <f>VLOOKUP(AC218,'תז מייל קניין'!$A:$C,3,0)</f>
        <v xml:space="preserve">MayaLe@justice.gov.il </v>
      </c>
      <c r="AP218" s="1" t="str">
        <f t="shared" si="37"/>
        <v xml:space="preserve"> פרוטוקול </v>
      </c>
    </row>
    <row r="219" spans="1:42" x14ac:dyDescent="0.2">
      <c r="A219" s="4"/>
      <c r="B219" s="5"/>
      <c r="C219" s="6" t="s">
        <v>1091</v>
      </c>
      <c r="D219" s="7" t="s">
        <v>61</v>
      </c>
      <c r="E219" s="7" t="s">
        <v>32</v>
      </c>
      <c r="F219" s="8" t="s">
        <v>35</v>
      </c>
      <c r="G219" s="9">
        <v>45678</v>
      </c>
      <c r="H219" s="9">
        <v>45658</v>
      </c>
      <c r="I219" s="10">
        <v>46022</v>
      </c>
      <c r="J219" s="14"/>
      <c r="K219" s="11" t="s">
        <v>1092</v>
      </c>
      <c r="L219" s="8" t="s">
        <v>1093</v>
      </c>
      <c r="M219" s="8" t="s">
        <v>1094</v>
      </c>
      <c r="N219" s="8" t="s">
        <v>40</v>
      </c>
      <c r="O219" s="12">
        <v>163098</v>
      </c>
      <c r="P219" s="8" t="s">
        <v>41</v>
      </c>
      <c r="Q219" s="12">
        <v>163098</v>
      </c>
      <c r="R219" s="13">
        <v>80.12</v>
      </c>
      <c r="S219" s="12">
        <v>130677.3</v>
      </c>
      <c r="T219" s="12">
        <v>153129.4</v>
      </c>
      <c r="U219" s="12">
        <v>38131.360000000001</v>
      </c>
      <c r="V219" s="8" t="s">
        <v>35</v>
      </c>
      <c r="W219" s="8" t="s">
        <v>1095</v>
      </c>
      <c r="X219" s="8" t="s">
        <v>57</v>
      </c>
      <c r="Y219" s="13">
        <v>0</v>
      </c>
      <c r="Z219" s="8" t="s">
        <v>42</v>
      </c>
      <c r="AA219" s="8" t="s">
        <v>65</v>
      </c>
      <c r="AB219" s="8" t="s">
        <v>35</v>
      </c>
      <c r="AC219" s="8" t="s">
        <v>91</v>
      </c>
      <c r="AD219" s="8" t="s">
        <v>35</v>
      </c>
      <c r="AE219" s="8" t="s">
        <v>128</v>
      </c>
      <c r="AF219" s="12">
        <v>32420.7</v>
      </c>
      <c r="AG219" s="41">
        <f t="shared" si="30"/>
        <v>45658</v>
      </c>
      <c r="AH219" s="41">
        <f t="shared" ca="1" si="31"/>
        <v>46022</v>
      </c>
      <c r="AI219" s="1">
        <f t="shared" ca="1" si="29"/>
        <v>11</v>
      </c>
      <c r="AJ219" s="1">
        <f t="shared" ca="1" si="32"/>
        <v>7</v>
      </c>
      <c r="AK219" s="1">
        <f t="shared" ca="1" si="33"/>
        <v>4</v>
      </c>
      <c r="AL219" s="1">
        <f t="shared" si="34"/>
        <v>80.12</v>
      </c>
      <c r="AM219" s="38">
        <f t="shared" ca="1" si="35"/>
        <v>0.63636363636363635</v>
      </c>
      <c r="AN219" s="1" t="str">
        <f t="shared" ca="1" si="36"/>
        <v>תקין</v>
      </c>
      <c r="AO219" s="1" t="str">
        <f>VLOOKUP(AC219,'תז מייל קניין'!$A:$C,3,0)</f>
        <v xml:space="preserve">MayaLe@justice.gov.il </v>
      </c>
      <c r="AP219" s="1" t="str">
        <f t="shared" si="37"/>
        <v xml:space="preserve"> פרוטוקול </v>
      </c>
    </row>
    <row r="220" spans="1:42" x14ac:dyDescent="0.2">
      <c r="A220" s="4"/>
      <c r="B220" s="5"/>
      <c r="C220" s="6" t="s">
        <v>1096</v>
      </c>
      <c r="D220" s="7" t="s">
        <v>61</v>
      </c>
      <c r="E220" s="7" t="s">
        <v>32</v>
      </c>
      <c r="F220" s="8" t="s">
        <v>35</v>
      </c>
      <c r="G220" s="9">
        <v>45678</v>
      </c>
      <c r="H220" s="9">
        <v>45658</v>
      </c>
      <c r="I220" s="10">
        <v>46022</v>
      </c>
      <c r="J220" s="14"/>
      <c r="K220" s="11" t="s">
        <v>555</v>
      </c>
      <c r="L220" s="8" t="s">
        <v>556</v>
      </c>
      <c r="M220" s="8" t="s">
        <v>557</v>
      </c>
      <c r="N220" s="8" t="s">
        <v>40</v>
      </c>
      <c r="O220" s="12">
        <v>2528412.56</v>
      </c>
      <c r="P220" s="8" t="s">
        <v>41</v>
      </c>
      <c r="Q220" s="12">
        <v>2528412.56</v>
      </c>
      <c r="R220" s="13">
        <v>23.04</v>
      </c>
      <c r="S220" s="13">
        <v>0</v>
      </c>
      <c r="T220" s="12">
        <v>683029.97</v>
      </c>
      <c r="U220" s="12">
        <v>2306762.79</v>
      </c>
      <c r="V220" s="8" t="s">
        <v>35</v>
      </c>
      <c r="W220" s="8" t="s">
        <v>1097</v>
      </c>
      <c r="X220" s="8" t="s">
        <v>57</v>
      </c>
      <c r="Y220" s="13">
        <v>0</v>
      </c>
      <c r="Z220" s="8" t="s">
        <v>42</v>
      </c>
      <c r="AA220" s="8" t="s">
        <v>65</v>
      </c>
      <c r="AB220" s="8" t="s">
        <v>35</v>
      </c>
      <c r="AC220" s="8" t="s">
        <v>91</v>
      </c>
      <c r="AD220" s="8" t="s">
        <v>35</v>
      </c>
      <c r="AE220" s="8" t="s">
        <v>128</v>
      </c>
      <c r="AF220" s="12">
        <v>1945803.9</v>
      </c>
      <c r="AG220" s="41">
        <f t="shared" si="30"/>
        <v>45658</v>
      </c>
      <c r="AH220" s="41">
        <f t="shared" ca="1" si="31"/>
        <v>46022</v>
      </c>
      <c r="AI220" s="1">
        <f t="shared" ca="1" si="29"/>
        <v>11</v>
      </c>
      <c r="AJ220" s="1">
        <f t="shared" ca="1" si="32"/>
        <v>7</v>
      </c>
      <c r="AK220" s="1">
        <f t="shared" ca="1" si="33"/>
        <v>4</v>
      </c>
      <c r="AL220" s="1">
        <f t="shared" si="34"/>
        <v>23.04</v>
      </c>
      <c r="AM220" s="38">
        <f t="shared" ca="1" si="35"/>
        <v>0.63636363636363635</v>
      </c>
      <c r="AN220" s="1" t="str">
        <f t="shared" ca="1" si="36"/>
        <v>תקין</v>
      </c>
      <c r="AO220" s="1" t="str">
        <f>VLOOKUP(AC220,'תז מייל קניין'!$A:$C,3,0)</f>
        <v xml:space="preserve">MayaLe@justice.gov.il </v>
      </c>
      <c r="AP220" s="1" t="str">
        <f t="shared" si="37"/>
        <v xml:space="preserve"> פרוטוקול </v>
      </c>
    </row>
    <row r="221" spans="1:42" x14ac:dyDescent="0.2">
      <c r="A221" s="4"/>
      <c r="B221" s="5"/>
      <c r="C221" s="6" t="s">
        <v>1098</v>
      </c>
      <c r="D221" s="7" t="s">
        <v>61</v>
      </c>
      <c r="E221" s="7" t="s">
        <v>32</v>
      </c>
      <c r="F221" s="8" t="s">
        <v>35</v>
      </c>
      <c r="G221" s="9">
        <v>45678</v>
      </c>
      <c r="H221" s="9">
        <v>45658</v>
      </c>
      <c r="I221" s="10">
        <v>46022</v>
      </c>
      <c r="J221" s="14"/>
      <c r="K221" s="11" t="s">
        <v>1099</v>
      </c>
      <c r="L221" s="8" t="s">
        <v>1100</v>
      </c>
      <c r="M221" s="8" t="s">
        <v>1101</v>
      </c>
      <c r="N221" s="8" t="s">
        <v>40</v>
      </c>
      <c r="O221" s="12">
        <v>228684</v>
      </c>
      <c r="P221" s="8" t="s">
        <v>41</v>
      </c>
      <c r="Q221" s="12">
        <v>228684</v>
      </c>
      <c r="R221" s="13">
        <v>53.41</v>
      </c>
      <c r="S221" s="12">
        <v>122130</v>
      </c>
      <c r="T221" s="12">
        <v>150938.34</v>
      </c>
      <c r="U221" s="12">
        <v>133321.71</v>
      </c>
      <c r="V221" s="8" t="s">
        <v>35</v>
      </c>
      <c r="W221" s="8" t="s">
        <v>1102</v>
      </c>
      <c r="X221" s="8" t="s">
        <v>57</v>
      </c>
      <c r="Y221" s="13">
        <v>0</v>
      </c>
      <c r="Z221" s="8" t="s">
        <v>42</v>
      </c>
      <c r="AA221" s="8" t="s">
        <v>65</v>
      </c>
      <c r="AB221" s="8" t="s">
        <v>35</v>
      </c>
      <c r="AC221" s="8" t="s">
        <v>91</v>
      </c>
      <c r="AD221" s="8" t="s">
        <v>35</v>
      </c>
      <c r="AE221" s="8" t="s">
        <v>128</v>
      </c>
      <c r="AF221" s="12">
        <v>106554</v>
      </c>
      <c r="AG221" s="41">
        <f t="shared" si="30"/>
        <v>45658</v>
      </c>
      <c r="AH221" s="41">
        <f t="shared" ca="1" si="31"/>
        <v>46022</v>
      </c>
      <c r="AI221" s="1">
        <f t="shared" ref="AI221:AI284" ca="1" si="38">DATEDIF(AG221,AH221, "m")</f>
        <v>11</v>
      </c>
      <c r="AJ221" s="1">
        <f t="shared" ca="1" si="32"/>
        <v>7</v>
      </c>
      <c r="AK221" s="1">
        <f t="shared" ca="1" si="33"/>
        <v>4</v>
      </c>
      <c r="AL221" s="1">
        <f t="shared" si="34"/>
        <v>53.41</v>
      </c>
      <c r="AM221" s="38">
        <f t="shared" ca="1" si="35"/>
        <v>0.63636363636363635</v>
      </c>
      <c r="AN221" s="1" t="str">
        <f t="shared" ca="1" si="36"/>
        <v>תקין</v>
      </c>
      <c r="AO221" s="1" t="str">
        <f>VLOOKUP(AC221,'תז מייל קניין'!$A:$C,3,0)</f>
        <v xml:space="preserve">MayaLe@justice.gov.il </v>
      </c>
      <c r="AP221" s="1" t="str">
        <f t="shared" si="37"/>
        <v xml:space="preserve"> פרוטוקול </v>
      </c>
    </row>
    <row r="222" spans="1:42" x14ac:dyDescent="0.2">
      <c r="A222" s="4"/>
      <c r="B222" s="5"/>
      <c r="C222" s="6" t="s">
        <v>1103</v>
      </c>
      <c r="D222" s="7" t="s">
        <v>61</v>
      </c>
      <c r="E222" s="7" t="s">
        <v>32</v>
      </c>
      <c r="F222" s="8" t="s">
        <v>35</v>
      </c>
      <c r="G222" s="9">
        <v>45678</v>
      </c>
      <c r="H222" s="9">
        <v>45658</v>
      </c>
      <c r="I222" s="10">
        <v>46022</v>
      </c>
      <c r="J222" s="14"/>
      <c r="K222" s="11" t="s">
        <v>1104</v>
      </c>
      <c r="L222" s="8" t="s">
        <v>1105</v>
      </c>
      <c r="M222" s="8" t="s">
        <v>1106</v>
      </c>
      <c r="N222" s="8" t="s">
        <v>40</v>
      </c>
      <c r="O222" s="12">
        <v>1362900</v>
      </c>
      <c r="P222" s="8" t="s">
        <v>41</v>
      </c>
      <c r="Q222" s="12">
        <v>1362900</v>
      </c>
      <c r="R222" s="13">
        <v>43.38</v>
      </c>
      <c r="S222" s="12">
        <v>591180</v>
      </c>
      <c r="T222" s="12">
        <v>683617.93</v>
      </c>
      <c r="U222" s="12">
        <v>907652.46</v>
      </c>
      <c r="V222" s="8" t="s">
        <v>35</v>
      </c>
      <c r="W222" s="8" t="s">
        <v>1107</v>
      </c>
      <c r="X222" s="8" t="s">
        <v>57</v>
      </c>
      <c r="Y222" s="13">
        <v>0</v>
      </c>
      <c r="Z222" s="8" t="s">
        <v>42</v>
      </c>
      <c r="AA222" s="8" t="s">
        <v>65</v>
      </c>
      <c r="AB222" s="8" t="s">
        <v>35</v>
      </c>
      <c r="AC222" s="8" t="s">
        <v>91</v>
      </c>
      <c r="AD222" s="8" t="s">
        <v>35</v>
      </c>
      <c r="AE222" s="8" t="s">
        <v>128</v>
      </c>
      <c r="AF222" s="12">
        <v>771720</v>
      </c>
      <c r="AG222" s="41">
        <f t="shared" si="30"/>
        <v>45658</v>
      </c>
      <c r="AH222" s="41">
        <f t="shared" ca="1" si="31"/>
        <v>46022</v>
      </c>
      <c r="AI222" s="1">
        <f t="shared" ca="1" si="38"/>
        <v>11</v>
      </c>
      <c r="AJ222" s="1">
        <f t="shared" ca="1" si="32"/>
        <v>7</v>
      </c>
      <c r="AK222" s="1">
        <f t="shared" ca="1" si="33"/>
        <v>4</v>
      </c>
      <c r="AL222" s="1">
        <f t="shared" si="34"/>
        <v>43.38</v>
      </c>
      <c r="AM222" s="38">
        <f t="shared" ca="1" si="35"/>
        <v>0.63636363636363635</v>
      </c>
      <c r="AN222" s="1" t="str">
        <f t="shared" ca="1" si="36"/>
        <v>תקין</v>
      </c>
      <c r="AO222" s="1" t="str">
        <f>VLOOKUP(AC222,'תז מייל קניין'!$A:$C,3,0)</f>
        <v xml:space="preserve">MayaLe@justice.gov.il </v>
      </c>
      <c r="AP222" s="1" t="str">
        <f t="shared" si="37"/>
        <v xml:space="preserve"> פרוטוקול </v>
      </c>
    </row>
    <row r="223" spans="1:42" x14ac:dyDescent="0.2">
      <c r="A223" s="4"/>
      <c r="B223" s="5"/>
      <c r="C223" s="6" t="s">
        <v>1108</v>
      </c>
      <c r="D223" s="7" t="s">
        <v>50</v>
      </c>
      <c r="E223" s="7" t="s">
        <v>32</v>
      </c>
      <c r="F223" s="8" t="s">
        <v>35</v>
      </c>
      <c r="G223" s="9">
        <v>45678</v>
      </c>
      <c r="H223" s="9">
        <v>45658</v>
      </c>
      <c r="I223" s="10">
        <v>46022</v>
      </c>
      <c r="J223" s="14"/>
      <c r="K223" s="11" t="s">
        <v>566</v>
      </c>
      <c r="L223" s="8" t="s">
        <v>567</v>
      </c>
      <c r="M223" s="8" t="s">
        <v>568</v>
      </c>
      <c r="N223" s="8" t="s">
        <v>40</v>
      </c>
      <c r="O223" s="12">
        <v>32198.400000000001</v>
      </c>
      <c r="P223" s="8" t="s">
        <v>41</v>
      </c>
      <c r="Q223" s="12">
        <v>32198.400000000001</v>
      </c>
      <c r="R223" s="13">
        <v>48.98</v>
      </c>
      <c r="S223" s="12">
        <v>15636.06</v>
      </c>
      <c r="T223" s="12">
        <v>15769.7</v>
      </c>
      <c r="U223" s="12">
        <v>16428.7</v>
      </c>
      <c r="V223" s="8" t="s">
        <v>35</v>
      </c>
      <c r="W223" s="8" t="s">
        <v>1109</v>
      </c>
      <c r="X223" s="8" t="s">
        <v>35</v>
      </c>
      <c r="Y223" s="13">
        <v>0</v>
      </c>
      <c r="Z223" s="8" t="s">
        <v>42</v>
      </c>
      <c r="AA223" s="8" t="s">
        <v>43</v>
      </c>
      <c r="AB223" s="8" t="s">
        <v>60</v>
      </c>
      <c r="AC223" s="8" t="s">
        <v>91</v>
      </c>
      <c r="AD223" s="8" t="s">
        <v>1110</v>
      </c>
      <c r="AE223" s="8" t="s">
        <v>35</v>
      </c>
      <c r="AF223" s="12">
        <v>16428.7</v>
      </c>
      <c r="AG223" s="41">
        <f t="shared" si="30"/>
        <v>45658</v>
      </c>
      <c r="AH223" s="41">
        <f t="shared" ca="1" si="31"/>
        <v>46022</v>
      </c>
      <c r="AI223" s="1">
        <f t="shared" ca="1" si="38"/>
        <v>11</v>
      </c>
      <c r="AJ223" s="1">
        <f t="shared" ca="1" si="32"/>
        <v>7</v>
      </c>
      <c r="AK223" s="1">
        <f t="shared" ca="1" si="33"/>
        <v>4</v>
      </c>
      <c r="AL223" s="1">
        <f t="shared" si="34"/>
        <v>48.98</v>
      </c>
      <c r="AM223" s="38">
        <f t="shared" ca="1" si="35"/>
        <v>0.63636363636363635</v>
      </c>
      <c r="AN223" s="1" t="str">
        <f t="shared" ca="1" si="36"/>
        <v>תקין</v>
      </c>
      <c r="AO223" s="1" t="str">
        <f>VLOOKUP(AC223,'תז מייל קניין'!$A:$C,3,0)</f>
        <v xml:space="preserve">MayaLe@justice.gov.il </v>
      </c>
      <c r="AP223" s="1" t="str">
        <f t="shared" si="37"/>
        <v xml:space="preserve"> שוברי חני</v>
      </c>
    </row>
    <row r="224" spans="1:42" x14ac:dyDescent="0.2">
      <c r="A224" s="4"/>
      <c r="B224" s="5"/>
      <c r="C224" s="6" t="s">
        <v>1111</v>
      </c>
      <c r="D224" s="7" t="s">
        <v>61</v>
      </c>
      <c r="E224" s="7" t="s">
        <v>32</v>
      </c>
      <c r="F224" s="8" t="s">
        <v>35</v>
      </c>
      <c r="G224" s="9">
        <v>45683</v>
      </c>
      <c r="H224" s="9">
        <v>45658</v>
      </c>
      <c r="I224" s="10">
        <v>46022</v>
      </c>
      <c r="J224" s="14"/>
      <c r="K224" s="11" t="s">
        <v>475</v>
      </c>
      <c r="L224" s="8" t="s">
        <v>476</v>
      </c>
      <c r="M224" s="8" t="s">
        <v>477</v>
      </c>
      <c r="N224" s="8" t="s">
        <v>40</v>
      </c>
      <c r="O224" s="12">
        <v>195858</v>
      </c>
      <c r="P224" s="8" t="s">
        <v>41</v>
      </c>
      <c r="Q224" s="12">
        <v>195858</v>
      </c>
      <c r="R224" s="13">
        <v>95.83</v>
      </c>
      <c r="S224" s="12">
        <v>187697.25</v>
      </c>
      <c r="T224" s="12">
        <v>217141.86</v>
      </c>
      <c r="U224" s="12">
        <v>9503.17</v>
      </c>
      <c r="V224" s="8" t="s">
        <v>35</v>
      </c>
      <c r="W224" s="8" t="s">
        <v>1112</v>
      </c>
      <c r="X224" s="8" t="s">
        <v>57</v>
      </c>
      <c r="Y224" s="13">
        <v>0</v>
      </c>
      <c r="Z224" s="8" t="s">
        <v>42</v>
      </c>
      <c r="AA224" s="8" t="s">
        <v>43</v>
      </c>
      <c r="AB224" s="8" t="s">
        <v>44</v>
      </c>
      <c r="AC224" s="8" t="s">
        <v>91</v>
      </c>
      <c r="AD224" s="8" t="s">
        <v>35</v>
      </c>
      <c r="AE224" s="8" t="s">
        <v>128</v>
      </c>
      <c r="AF224" s="12">
        <v>8160.75</v>
      </c>
      <c r="AG224" s="41">
        <f t="shared" si="30"/>
        <v>45658</v>
      </c>
      <c r="AH224" s="41">
        <f t="shared" ca="1" si="31"/>
        <v>46022</v>
      </c>
      <c r="AI224" s="1">
        <f t="shared" ca="1" si="38"/>
        <v>11</v>
      </c>
      <c r="AJ224" s="1">
        <f t="shared" ca="1" si="32"/>
        <v>7</v>
      </c>
      <c r="AK224" s="1">
        <f t="shared" ca="1" si="33"/>
        <v>4</v>
      </c>
      <c r="AL224" s="1">
        <f t="shared" si="34"/>
        <v>95.83</v>
      </c>
      <c r="AM224" s="38">
        <f t="shared" ca="1" si="35"/>
        <v>0.63636363636363635</v>
      </c>
      <c r="AN224" s="1" t="str">
        <f t="shared" ca="1" si="36"/>
        <v>תקין</v>
      </c>
      <c r="AO224" s="1" t="str">
        <f>VLOOKUP(AC224,'תז מייל קניין'!$A:$C,3,0)</f>
        <v xml:space="preserve">MayaLe@justice.gov.il </v>
      </c>
      <c r="AP224" s="1" t="str">
        <f t="shared" si="37"/>
        <v xml:space="preserve"> פרוטוקול </v>
      </c>
    </row>
    <row r="225" spans="1:42" x14ac:dyDescent="0.2">
      <c r="A225" s="4"/>
      <c r="B225" s="5"/>
      <c r="C225" s="6" t="s">
        <v>1113</v>
      </c>
      <c r="D225" s="7" t="s">
        <v>61</v>
      </c>
      <c r="E225" s="7" t="s">
        <v>32</v>
      </c>
      <c r="F225" s="8" t="s">
        <v>35</v>
      </c>
      <c r="G225" s="9">
        <v>45683</v>
      </c>
      <c r="H225" s="9">
        <v>45748</v>
      </c>
      <c r="I225" s="10">
        <v>46022</v>
      </c>
      <c r="J225" s="14"/>
      <c r="K225" s="11" t="s">
        <v>699</v>
      </c>
      <c r="L225" s="8" t="s">
        <v>700</v>
      </c>
      <c r="M225" s="8" t="s">
        <v>701</v>
      </c>
      <c r="N225" s="8" t="s">
        <v>40</v>
      </c>
      <c r="O225" s="12">
        <v>262550</v>
      </c>
      <c r="P225" s="8" t="s">
        <v>41</v>
      </c>
      <c r="Q225" s="12">
        <v>262550</v>
      </c>
      <c r="R225" s="13">
        <v>30</v>
      </c>
      <c r="S225" s="13">
        <v>0</v>
      </c>
      <c r="T225" s="12">
        <v>78765</v>
      </c>
      <c r="U225" s="12">
        <v>183785</v>
      </c>
      <c r="V225" s="8" t="s">
        <v>35</v>
      </c>
      <c r="W225" s="8" t="s">
        <v>1114</v>
      </c>
      <c r="X225" s="8" t="s">
        <v>35</v>
      </c>
      <c r="Y225" s="13">
        <v>0</v>
      </c>
      <c r="Z225" s="8" t="s">
        <v>42</v>
      </c>
      <c r="AA225" s="8" t="s">
        <v>43</v>
      </c>
      <c r="AB225" s="8" t="s">
        <v>44</v>
      </c>
      <c r="AC225" s="8" t="s">
        <v>91</v>
      </c>
      <c r="AD225" s="8" t="s">
        <v>35</v>
      </c>
      <c r="AE225" s="8" t="s">
        <v>128</v>
      </c>
      <c r="AF225" s="12">
        <v>183785</v>
      </c>
      <c r="AG225" s="41">
        <f t="shared" si="30"/>
        <v>45748</v>
      </c>
      <c r="AH225" s="41">
        <f t="shared" ca="1" si="31"/>
        <v>46022</v>
      </c>
      <c r="AI225" s="1">
        <f t="shared" ca="1" si="38"/>
        <v>8</v>
      </c>
      <c r="AJ225" s="1">
        <f t="shared" ca="1" si="32"/>
        <v>4</v>
      </c>
      <c r="AK225" s="1">
        <f t="shared" ca="1" si="33"/>
        <v>4</v>
      </c>
      <c r="AL225" s="1">
        <f t="shared" si="34"/>
        <v>30</v>
      </c>
      <c r="AM225" s="38">
        <f t="shared" ca="1" si="35"/>
        <v>0.5</v>
      </c>
      <c r="AN225" s="1" t="str">
        <f t="shared" ca="1" si="36"/>
        <v>תקין</v>
      </c>
      <c r="AO225" s="1" t="str">
        <f>VLOOKUP(AC225,'תז מייל קניין'!$A:$C,3,0)</f>
        <v xml:space="preserve">MayaLe@justice.gov.il </v>
      </c>
      <c r="AP225" s="1" t="str">
        <f t="shared" si="37"/>
        <v xml:space="preserve"> פרוטוקול </v>
      </c>
    </row>
    <row r="226" spans="1:42" x14ac:dyDescent="0.2">
      <c r="A226" s="4"/>
      <c r="B226" s="5"/>
      <c r="C226" s="6" t="s">
        <v>1115</v>
      </c>
      <c r="D226" s="7" t="s">
        <v>50</v>
      </c>
      <c r="E226" s="7" t="s">
        <v>32</v>
      </c>
      <c r="F226" s="8" t="s">
        <v>35</v>
      </c>
      <c r="G226" s="9">
        <v>45683</v>
      </c>
      <c r="H226" s="9">
        <v>45658</v>
      </c>
      <c r="I226" s="10">
        <v>46022</v>
      </c>
      <c r="J226" s="14"/>
      <c r="K226" s="11" t="s">
        <v>1116</v>
      </c>
      <c r="L226" s="8" t="s">
        <v>1117</v>
      </c>
      <c r="M226" s="8" t="s">
        <v>1118</v>
      </c>
      <c r="N226" s="8" t="s">
        <v>40</v>
      </c>
      <c r="O226" s="12">
        <v>1073067.8400000001</v>
      </c>
      <c r="P226" s="8" t="s">
        <v>41</v>
      </c>
      <c r="Q226" s="12">
        <v>1073067.8400000001</v>
      </c>
      <c r="R226" s="13">
        <v>36.76</v>
      </c>
      <c r="S226" s="12">
        <v>398956.72</v>
      </c>
      <c r="T226" s="12">
        <v>455637.63</v>
      </c>
      <c r="U226" s="12">
        <v>794921.71</v>
      </c>
      <c r="V226" s="8" t="s">
        <v>35</v>
      </c>
      <c r="W226" s="8" t="s">
        <v>1119</v>
      </c>
      <c r="X226" s="8" t="s">
        <v>57</v>
      </c>
      <c r="Y226" s="13">
        <v>0</v>
      </c>
      <c r="Z226" s="8" t="s">
        <v>42</v>
      </c>
      <c r="AA226" s="8" t="s">
        <v>43</v>
      </c>
      <c r="AB226" s="8" t="s">
        <v>44</v>
      </c>
      <c r="AC226" s="8" t="s">
        <v>91</v>
      </c>
      <c r="AD226" s="8" t="s">
        <v>1120</v>
      </c>
      <c r="AE226" s="8" t="s">
        <v>128</v>
      </c>
      <c r="AF226" s="12">
        <v>678613.24</v>
      </c>
      <c r="AG226" s="41">
        <f t="shared" si="30"/>
        <v>45658</v>
      </c>
      <c r="AH226" s="41">
        <f t="shared" ca="1" si="31"/>
        <v>46022</v>
      </c>
      <c r="AI226" s="1">
        <f t="shared" ca="1" si="38"/>
        <v>11</v>
      </c>
      <c r="AJ226" s="1">
        <f t="shared" ca="1" si="32"/>
        <v>7</v>
      </c>
      <c r="AK226" s="1">
        <f t="shared" ca="1" si="33"/>
        <v>4</v>
      </c>
      <c r="AL226" s="1">
        <f t="shared" si="34"/>
        <v>36.76</v>
      </c>
      <c r="AM226" s="38">
        <f t="shared" ca="1" si="35"/>
        <v>0.63636363636363635</v>
      </c>
      <c r="AN226" s="1" t="str">
        <f t="shared" ca="1" si="36"/>
        <v>תקין</v>
      </c>
      <c r="AO226" s="1" t="str">
        <f>VLOOKUP(AC226,'תז מייל קניין'!$A:$C,3,0)</f>
        <v xml:space="preserve">MayaLe@justice.gov.il </v>
      </c>
      <c r="AP226" s="1" t="str">
        <f t="shared" si="37"/>
        <v xml:space="preserve"> שירותי חנ</v>
      </c>
    </row>
    <row r="227" spans="1:42" x14ac:dyDescent="0.2">
      <c r="A227" s="4"/>
      <c r="B227" s="5"/>
      <c r="C227" s="6" t="s">
        <v>1121</v>
      </c>
      <c r="D227" s="7" t="s">
        <v>50</v>
      </c>
      <c r="E227" s="7" t="s">
        <v>32</v>
      </c>
      <c r="F227" s="8" t="s">
        <v>35</v>
      </c>
      <c r="G227" s="9">
        <v>45685</v>
      </c>
      <c r="H227" s="9">
        <v>45658</v>
      </c>
      <c r="I227" s="10">
        <v>46022</v>
      </c>
      <c r="J227" s="14"/>
      <c r="K227" s="11" t="s">
        <v>714</v>
      </c>
      <c r="L227" s="8" t="s">
        <v>715</v>
      </c>
      <c r="M227" s="8" t="s">
        <v>716</v>
      </c>
      <c r="N227" s="8" t="s">
        <v>40</v>
      </c>
      <c r="O227" s="12">
        <v>1026600</v>
      </c>
      <c r="P227" s="8" t="s">
        <v>41</v>
      </c>
      <c r="Q227" s="12">
        <v>1026600</v>
      </c>
      <c r="R227" s="13">
        <v>41.95</v>
      </c>
      <c r="S227" s="12">
        <v>430618.32</v>
      </c>
      <c r="T227" s="12">
        <v>430623.04</v>
      </c>
      <c r="U227" s="12">
        <v>595976.95999999996</v>
      </c>
      <c r="V227" s="8" t="s">
        <v>35</v>
      </c>
      <c r="W227" s="8" t="s">
        <v>717</v>
      </c>
      <c r="X227" s="8" t="s">
        <v>35</v>
      </c>
      <c r="Y227" s="13">
        <v>0</v>
      </c>
      <c r="Z227" s="8" t="s">
        <v>42</v>
      </c>
      <c r="AA227" s="8" t="s">
        <v>43</v>
      </c>
      <c r="AB227" s="8" t="s">
        <v>44</v>
      </c>
      <c r="AC227" s="8" t="s">
        <v>91</v>
      </c>
      <c r="AD227" s="8" t="s">
        <v>1122</v>
      </c>
      <c r="AE227" s="8" t="s">
        <v>128</v>
      </c>
      <c r="AF227" s="12">
        <v>595976.95999999996</v>
      </c>
      <c r="AG227" s="41">
        <f t="shared" si="30"/>
        <v>45658</v>
      </c>
      <c r="AH227" s="41">
        <f t="shared" ca="1" si="31"/>
        <v>46022</v>
      </c>
      <c r="AI227" s="1">
        <f t="shared" ca="1" si="38"/>
        <v>11</v>
      </c>
      <c r="AJ227" s="1">
        <f t="shared" ca="1" si="32"/>
        <v>7</v>
      </c>
      <c r="AK227" s="1">
        <f t="shared" ca="1" si="33"/>
        <v>4</v>
      </c>
      <c r="AL227" s="1">
        <f t="shared" si="34"/>
        <v>41.95</v>
      </c>
      <c r="AM227" s="38">
        <f t="shared" ca="1" si="35"/>
        <v>0.63636363636363635</v>
      </c>
      <c r="AN227" s="1" t="str">
        <f t="shared" ca="1" si="36"/>
        <v>תקין</v>
      </c>
      <c r="AO227" s="1" t="str">
        <f>VLOOKUP(AC227,'תז מייל קניין'!$A:$C,3,0)</f>
        <v xml:space="preserve">MayaLe@justice.gov.il </v>
      </c>
      <c r="AP227" s="1" t="str">
        <f t="shared" si="37"/>
        <v xml:space="preserve"> שירותי חנ</v>
      </c>
    </row>
    <row r="228" spans="1:42" x14ac:dyDescent="0.2">
      <c r="A228" s="4"/>
      <c r="B228" s="5"/>
      <c r="C228" s="6" t="s">
        <v>1123</v>
      </c>
      <c r="D228" s="7" t="s">
        <v>34</v>
      </c>
      <c r="E228" s="7" t="s">
        <v>32</v>
      </c>
      <c r="F228" s="8" t="s">
        <v>35</v>
      </c>
      <c r="G228" s="9">
        <v>45685</v>
      </c>
      <c r="H228" s="9">
        <v>45658</v>
      </c>
      <c r="I228" s="10">
        <v>46022</v>
      </c>
      <c r="J228" s="14"/>
      <c r="K228" s="11" t="s">
        <v>1124</v>
      </c>
      <c r="L228" s="8" t="s">
        <v>1125</v>
      </c>
      <c r="M228" s="8" t="s">
        <v>1126</v>
      </c>
      <c r="N228" s="8" t="s">
        <v>40</v>
      </c>
      <c r="O228" s="12">
        <v>252716.07</v>
      </c>
      <c r="P228" s="8" t="s">
        <v>41</v>
      </c>
      <c r="Q228" s="12">
        <v>252716.07</v>
      </c>
      <c r="R228" s="13">
        <v>99.15</v>
      </c>
      <c r="S228" s="12">
        <v>252716.07</v>
      </c>
      <c r="T228" s="12">
        <v>250572.99</v>
      </c>
      <c r="U228" s="13">
        <v>0</v>
      </c>
      <c r="V228" s="8" t="s">
        <v>35</v>
      </c>
      <c r="W228" s="8" t="s">
        <v>1127</v>
      </c>
      <c r="X228" s="8" t="s">
        <v>35</v>
      </c>
      <c r="Y228" s="13">
        <v>0</v>
      </c>
      <c r="Z228" s="8" t="s">
        <v>42</v>
      </c>
      <c r="AA228" s="8" t="s">
        <v>43</v>
      </c>
      <c r="AB228" s="8" t="s">
        <v>44</v>
      </c>
      <c r="AC228" s="8" t="s">
        <v>91</v>
      </c>
      <c r="AD228" s="8" t="s">
        <v>35</v>
      </c>
      <c r="AE228" s="8" t="s">
        <v>128</v>
      </c>
      <c r="AF228" s="13">
        <v>0</v>
      </c>
      <c r="AG228" s="41">
        <f t="shared" si="30"/>
        <v>45658</v>
      </c>
      <c r="AH228" s="41">
        <f t="shared" ca="1" si="31"/>
        <v>46022</v>
      </c>
      <c r="AI228" s="1">
        <f t="shared" ca="1" si="38"/>
        <v>11</v>
      </c>
      <c r="AJ228" s="1">
        <f t="shared" ca="1" si="32"/>
        <v>7</v>
      </c>
      <c r="AK228" s="1">
        <f t="shared" ca="1" si="33"/>
        <v>4</v>
      </c>
      <c r="AL228" s="1">
        <f t="shared" si="34"/>
        <v>99.15</v>
      </c>
      <c r="AM228" s="38">
        <f t="shared" ca="1" si="35"/>
        <v>0.63636363636363635</v>
      </c>
      <c r="AN228" s="1" t="str">
        <f t="shared" ca="1" si="36"/>
        <v>תקין</v>
      </c>
      <c r="AO228" s="1" t="str">
        <f>VLOOKUP(AC228,'תז מייל קניין'!$A:$C,3,0)</f>
        <v xml:space="preserve">MayaLe@justice.gov.il </v>
      </c>
      <c r="AP228" s="1" t="str">
        <f t="shared" si="37"/>
        <v xml:space="preserve"> שירותי חנ</v>
      </c>
    </row>
    <row r="229" spans="1:42" x14ac:dyDescent="0.2">
      <c r="A229" s="4"/>
      <c r="B229" s="5"/>
      <c r="C229" s="6" t="s">
        <v>1128</v>
      </c>
      <c r="D229" s="7" t="s">
        <v>67</v>
      </c>
      <c r="E229" s="7" t="s">
        <v>32</v>
      </c>
      <c r="F229" s="8" t="s">
        <v>35</v>
      </c>
      <c r="G229" s="9">
        <v>45685</v>
      </c>
      <c r="H229" s="9">
        <v>45658</v>
      </c>
      <c r="I229" s="10">
        <v>46022</v>
      </c>
      <c r="J229" s="14"/>
      <c r="K229" s="11" t="s">
        <v>1129</v>
      </c>
      <c r="L229" s="8" t="s">
        <v>1130</v>
      </c>
      <c r="M229" s="8" t="s">
        <v>1131</v>
      </c>
      <c r="N229" s="8" t="s">
        <v>40</v>
      </c>
      <c r="O229" s="12">
        <v>8830000</v>
      </c>
      <c r="P229" s="8" t="s">
        <v>41</v>
      </c>
      <c r="Q229" s="12">
        <v>8830000</v>
      </c>
      <c r="R229" s="13">
        <v>63.73</v>
      </c>
      <c r="S229" s="13">
        <v>0</v>
      </c>
      <c r="T229" s="12">
        <v>5627745.6799999997</v>
      </c>
      <c r="U229" s="12">
        <v>3202254.32</v>
      </c>
      <c r="V229" s="8" t="s">
        <v>35</v>
      </c>
      <c r="W229" s="8" t="s">
        <v>1132</v>
      </c>
      <c r="X229" s="8" t="s">
        <v>35</v>
      </c>
      <c r="Y229" s="13">
        <v>0</v>
      </c>
      <c r="Z229" s="8" t="s">
        <v>42</v>
      </c>
      <c r="AA229" s="8" t="s">
        <v>297</v>
      </c>
      <c r="AB229" s="8" t="s">
        <v>35</v>
      </c>
      <c r="AC229" s="8" t="s">
        <v>91</v>
      </c>
      <c r="AD229" s="8" t="s">
        <v>35</v>
      </c>
      <c r="AE229" s="8" t="s">
        <v>128</v>
      </c>
      <c r="AF229" s="12">
        <v>3202254.32</v>
      </c>
      <c r="AG229" s="41">
        <f t="shared" si="30"/>
        <v>45658</v>
      </c>
      <c r="AH229" s="41">
        <f t="shared" ca="1" si="31"/>
        <v>46022</v>
      </c>
      <c r="AI229" s="1">
        <f t="shared" ca="1" si="38"/>
        <v>11</v>
      </c>
      <c r="AJ229" s="1">
        <f t="shared" ca="1" si="32"/>
        <v>7</v>
      </c>
      <c r="AK229" s="1">
        <f t="shared" ca="1" si="33"/>
        <v>4</v>
      </c>
      <c r="AL229" s="1">
        <f t="shared" si="34"/>
        <v>63.73</v>
      </c>
      <c r="AM229" s="38">
        <f t="shared" ca="1" si="35"/>
        <v>0.63636363636363635</v>
      </c>
      <c r="AN229" s="1" t="str">
        <f t="shared" ca="1" si="36"/>
        <v>תקין</v>
      </c>
      <c r="AO229" s="1" t="str">
        <f>VLOOKUP(AC229,'תז מייל קניין'!$A:$C,3,0)</f>
        <v xml:space="preserve">MayaLe@justice.gov.il </v>
      </c>
      <c r="AP229" s="1" t="str">
        <f t="shared" si="37"/>
        <v xml:space="preserve"> ארנונה ת"</v>
      </c>
    </row>
    <row r="230" spans="1:42" x14ac:dyDescent="0.2">
      <c r="A230" s="4"/>
      <c r="B230" s="5"/>
      <c r="C230" s="6" t="s">
        <v>1133</v>
      </c>
      <c r="D230" s="7" t="s">
        <v>67</v>
      </c>
      <c r="E230" s="7" t="s">
        <v>32</v>
      </c>
      <c r="F230" s="8" t="s">
        <v>35</v>
      </c>
      <c r="G230" s="9">
        <v>45690</v>
      </c>
      <c r="H230" s="9">
        <v>45658</v>
      </c>
      <c r="I230" s="10">
        <v>46022</v>
      </c>
      <c r="J230" s="14"/>
      <c r="K230" s="11" t="s">
        <v>1134</v>
      </c>
      <c r="L230" s="8" t="s">
        <v>1135</v>
      </c>
      <c r="M230" s="8" t="s">
        <v>35</v>
      </c>
      <c r="N230" s="8" t="s">
        <v>40</v>
      </c>
      <c r="O230" s="12">
        <v>60000</v>
      </c>
      <c r="P230" s="8" t="s">
        <v>41</v>
      </c>
      <c r="Q230" s="12">
        <v>60000</v>
      </c>
      <c r="R230" s="13">
        <v>46.78</v>
      </c>
      <c r="S230" s="13">
        <v>0</v>
      </c>
      <c r="T230" s="12">
        <v>28068.799999999999</v>
      </c>
      <c r="U230" s="12">
        <v>31931.200000000001</v>
      </c>
      <c r="V230" s="8" t="s">
        <v>35</v>
      </c>
      <c r="W230" s="8" t="s">
        <v>1136</v>
      </c>
      <c r="X230" s="8" t="s">
        <v>35</v>
      </c>
      <c r="Y230" s="13">
        <v>0</v>
      </c>
      <c r="Z230" s="8" t="s">
        <v>42</v>
      </c>
      <c r="AA230" s="8" t="s">
        <v>297</v>
      </c>
      <c r="AB230" s="8" t="s">
        <v>35</v>
      </c>
      <c r="AC230" s="8" t="s">
        <v>91</v>
      </c>
      <c r="AD230" s="8" t="s">
        <v>35</v>
      </c>
      <c r="AE230" s="8" t="s">
        <v>128</v>
      </c>
      <c r="AF230" s="12">
        <v>31931.200000000001</v>
      </c>
      <c r="AG230" s="41">
        <f t="shared" si="30"/>
        <v>45658</v>
      </c>
      <c r="AH230" s="41">
        <f t="shared" ca="1" si="31"/>
        <v>46022</v>
      </c>
      <c r="AI230" s="1">
        <f t="shared" ca="1" si="38"/>
        <v>11</v>
      </c>
      <c r="AJ230" s="1">
        <f t="shared" ca="1" si="32"/>
        <v>7</v>
      </c>
      <c r="AK230" s="1">
        <f t="shared" ca="1" si="33"/>
        <v>4</v>
      </c>
      <c r="AL230" s="1">
        <f t="shared" si="34"/>
        <v>46.78</v>
      </c>
      <c r="AM230" s="38">
        <f t="shared" ca="1" si="35"/>
        <v>0.63636363636363635</v>
      </c>
      <c r="AN230" s="1" t="str">
        <f t="shared" ca="1" si="36"/>
        <v>תקין</v>
      </c>
      <c r="AO230" s="1" t="str">
        <f>VLOOKUP(AC230,'תז מייל קניין'!$A:$C,3,0)</f>
        <v xml:space="preserve">MayaLe@justice.gov.il </v>
      </c>
      <c r="AP230" s="1" t="str">
        <f t="shared" si="37"/>
        <v xml:space="preserve"> ארנונה לש</v>
      </c>
    </row>
    <row r="231" spans="1:42" x14ac:dyDescent="0.2">
      <c r="A231" s="4"/>
      <c r="B231" s="5"/>
      <c r="C231" s="6" t="s">
        <v>1137</v>
      </c>
      <c r="D231" s="7" t="s">
        <v>67</v>
      </c>
      <c r="E231" s="7" t="s">
        <v>32</v>
      </c>
      <c r="F231" s="8" t="s">
        <v>35</v>
      </c>
      <c r="G231" s="9">
        <v>45690</v>
      </c>
      <c r="H231" s="9">
        <v>45658</v>
      </c>
      <c r="I231" s="10">
        <v>46022</v>
      </c>
      <c r="J231" s="14"/>
      <c r="K231" s="11" t="s">
        <v>1138</v>
      </c>
      <c r="L231" s="8" t="s">
        <v>1139</v>
      </c>
      <c r="M231" s="8" t="s">
        <v>35</v>
      </c>
      <c r="N231" s="8" t="s">
        <v>40</v>
      </c>
      <c r="O231" s="12">
        <v>500000</v>
      </c>
      <c r="P231" s="8" t="s">
        <v>41</v>
      </c>
      <c r="Q231" s="12">
        <v>500000</v>
      </c>
      <c r="R231" s="13">
        <v>52.55</v>
      </c>
      <c r="S231" s="13">
        <v>0</v>
      </c>
      <c r="T231" s="12">
        <v>262750.59999999998</v>
      </c>
      <c r="U231" s="12">
        <v>237249.4</v>
      </c>
      <c r="V231" s="8" t="s">
        <v>35</v>
      </c>
      <c r="W231" s="8" t="s">
        <v>1140</v>
      </c>
      <c r="X231" s="8" t="s">
        <v>35</v>
      </c>
      <c r="Y231" s="13">
        <v>0</v>
      </c>
      <c r="Z231" s="8" t="s">
        <v>42</v>
      </c>
      <c r="AA231" s="8" t="s">
        <v>297</v>
      </c>
      <c r="AB231" s="8" t="s">
        <v>35</v>
      </c>
      <c r="AC231" s="8" t="s">
        <v>91</v>
      </c>
      <c r="AD231" s="8" t="s">
        <v>35</v>
      </c>
      <c r="AE231" s="8" t="s">
        <v>128</v>
      </c>
      <c r="AF231" s="12">
        <v>237249.4</v>
      </c>
      <c r="AG231" s="41">
        <f t="shared" si="30"/>
        <v>45658</v>
      </c>
      <c r="AH231" s="41">
        <f t="shared" ca="1" si="31"/>
        <v>46022</v>
      </c>
      <c r="AI231" s="1">
        <f t="shared" ca="1" si="38"/>
        <v>11</v>
      </c>
      <c r="AJ231" s="1">
        <f t="shared" ca="1" si="32"/>
        <v>7</v>
      </c>
      <c r="AK231" s="1">
        <f t="shared" ca="1" si="33"/>
        <v>4</v>
      </c>
      <c r="AL231" s="1">
        <f t="shared" si="34"/>
        <v>52.55</v>
      </c>
      <c r="AM231" s="38">
        <f t="shared" ca="1" si="35"/>
        <v>0.63636363636363635</v>
      </c>
      <c r="AN231" s="1" t="str">
        <f t="shared" ca="1" si="36"/>
        <v>תקין</v>
      </c>
      <c r="AO231" s="1" t="str">
        <f>VLOOKUP(AC231,'תז מייל קניין'!$A:$C,3,0)</f>
        <v xml:space="preserve">MayaLe@justice.gov.il </v>
      </c>
      <c r="AP231" s="1" t="str">
        <f t="shared" si="37"/>
        <v xml:space="preserve"> ארנונה לש</v>
      </c>
    </row>
    <row r="232" spans="1:42" x14ac:dyDescent="0.2">
      <c r="A232" s="4"/>
      <c r="B232" s="5"/>
      <c r="C232" s="6" t="s">
        <v>1141</v>
      </c>
      <c r="D232" s="7" t="s">
        <v>67</v>
      </c>
      <c r="E232" s="7" t="s">
        <v>32</v>
      </c>
      <c r="F232" s="8" t="s">
        <v>35</v>
      </c>
      <c r="G232" s="9">
        <v>45690</v>
      </c>
      <c r="H232" s="9">
        <v>45658</v>
      </c>
      <c r="I232" s="10">
        <v>46022</v>
      </c>
      <c r="J232" s="14"/>
      <c r="K232" s="11" t="s">
        <v>1142</v>
      </c>
      <c r="L232" s="8" t="s">
        <v>1143</v>
      </c>
      <c r="M232" s="8" t="s">
        <v>35</v>
      </c>
      <c r="N232" s="8" t="s">
        <v>40</v>
      </c>
      <c r="O232" s="12">
        <v>3000000</v>
      </c>
      <c r="P232" s="8" t="s">
        <v>41</v>
      </c>
      <c r="Q232" s="12">
        <v>3000000</v>
      </c>
      <c r="R232" s="13">
        <v>63.52</v>
      </c>
      <c r="S232" s="13">
        <v>0</v>
      </c>
      <c r="T232" s="12">
        <v>1905498.1</v>
      </c>
      <c r="U232" s="12">
        <v>1094501.8999999999</v>
      </c>
      <c r="V232" s="8" t="s">
        <v>35</v>
      </c>
      <c r="W232" s="8" t="s">
        <v>1144</v>
      </c>
      <c r="X232" s="8" t="s">
        <v>35</v>
      </c>
      <c r="Y232" s="13">
        <v>0</v>
      </c>
      <c r="Z232" s="8" t="s">
        <v>42</v>
      </c>
      <c r="AA232" s="8" t="s">
        <v>297</v>
      </c>
      <c r="AB232" s="8" t="s">
        <v>35</v>
      </c>
      <c r="AC232" s="8" t="s">
        <v>91</v>
      </c>
      <c r="AD232" s="8" t="s">
        <v>35</v>
      </c>
      <c r="AE232" s="8" t="s">
        <v>128</v>
      </c>
      <c r="AF232" s="12">
        <v>1094501.8999999999</v>
      </c>
      <c r="AG232" s="41">
        <f t="shared" si="30"/>
        <v>45658</v>
      </c>
      <c r="AH232" s="41">
        <f t="shared" ca="1" si="31"/>
        <v>46022</v>
      </c>
      <c r="AI232" s="1">
        <f t="shared" ca="1" si="38"/>
        <v>11</v>
      </c>
      <c r="AJ232" s="1">
        <f t="shared" ca="1" si="32"/>
        <v>7</v>
      </c>
      <c r="AK232" s="1">
        <f t="shared" ca="1" si="33"/>
        <v>4</v>
      </c>
      <c r="AL232" s="1">
        <f t="shared" si="34"/>
        <v>63.52</v>
      </c>
      <c r="AM232" s="38">
        <f t="shared" ca="1" si="35"/>
        <v>0.63636363636363635</v>
      </c>
      <c r="AN232" s="1" t="str">
        <f t="shared" ca="1" si="36"/>
        <v>תקין</v>
      </c>
      <c r="AO232" s="1" t="str">
        <f>VLOOKUP(AC232,'תז מייל קניין'!$A:$C,3,0)</f>
        <v xml:space="preserve">MayaLe@justice.gov.il </v>
      </c>
      <c r="AP232" s="1" t="str">
        <f t="shared" si="37"/>
        <v xml:space="preserve"> ארנונה לש</v>
      </c>
    </row>
    <row r="233" spans="1:42" x14ac:dyDescent="0.2">
      <c r="A233" s="4"/>
      <c r="B233" s="5"/>
      <c r="C233" s="6" t="s">
        <v>1145</v>
      </c>
      <c r="D233" s="7" t="s">
        <v>67</v>
      </c>
      <c r="E233" s="7" t="s">
        <v>32</v>
      </c>
      <c r="F233" s="8" t="s">
        <v>35</v>
      </c>
      <c r="G233" s="9">
        <v>45690</v>
      </c>
      <c r="H233" s="9">
        <v>45658</v>
      </c>
      <c r="I233" s="10">
        <v>46022</v>
      </c>
      <c r="J233" s="14"/>
      <c r="K233" s="11" t="s">
        <v>1146</v>
      </c>
      <c r="L233" s="8" t="s">
        <v>1147</v>
      </c>
      <c r="M233" s="8" t="s">
        <v>35</v>
      </c>
      <c r="N233" s="8" t="s">
        <v>40</v>
      </c>
      <c r="O233" s="12">
        <v>63985</v>
      </c>
      <c r="P233" s="8" t="s">
        <v>41</v>
      </c>
      <c r="Q233" s="12">
        <v>63985</v>
      </c>
      <c r="R233" s="13">
        <v>17.96</v>
      </c>
      <c r="S233" s="13">
        <v>0</v>
      </c>
      <c r="T233" s="12">
        <v>11491.3</v>
      </c>
      <c r="U233" s="12">
        <v>52493.7</v>
      </c>
      <c r="V233" s="8" t="s">
        <v>35</v>
      </c>
      <c r="W233" s="8" t="s">
        <v>1148</v>
      </c>
      <c r="X233" s="8" t="s">
        <v>35</v>
      </c>
      <c r="Y233" s="13">
        <v>0</v>
      </c>
      <c r="Z233" s="8" t="s">
        <v>42</v>
      </c>
      <c r="AA233" s="8" t="s">
        <v>297</v>
      </c>
      <c r="AB233" s="8" t="s">
        <v>35</v>
      </c>
      <c r="AC233" s="8" t="s">
        <v>91</v>
      </c>
      <c r="AD233" s="8" t="s">
        <v>35</v>
      </c>
      <c r="AE233" s="8" t="s">
        <v>128</v>
      </c>
      <c r="AF233" s="12">
        <v>52493.7</v>
      </c>
      <c r="AG233" s="41">
        <f t="shared" si="30"/>
        <v>45658</v>
      </c>
      <c r="AH233" s="41">
        <f t="shared" ca="1" si="31"/>
        <v>46022</v>
      </c>
      <c r="AI233" s="1">
        <f t="shared" ca="1" si="38"/>
        <v>11</v>
      </c>
      <c r="AJ233" s="1">
        <f t="shared" ca="1" si="32"/>
        <v>7</v>
      </c>
      <c r="AK233" s="1">
        <f t="shared" ca="1" si="33"/>
        <v>4</v>
      </c>
      <c r="AL233" s="1">
        <f t="shared" si="34"/>
        <v>17.96</v>
      </c>
      <c r="AM233" s="38">
        <f t="shared" ca="1" si="35"/>
        <v>0.63636363636363635</v>
      </c>
      <c r="AN233" s="1" t="str">
        <f t="shared" ca="1" si="36"/>
        <v>לא תקין</v>
      </c>
      <c r="AO233" s="1" t="str">
        <f>VLOOKUP(AC233,'תז מייל קניין'!$A:$C,3,0)</f>
        <v xml:space="preserve">MayaLe@justice.gov.il </v>
      </c>
      <c r="AP233" s="1" t="str">
        <f t="shared" si="37"/>
        <v xml:space="preserve"> ארנונה בק</v>
      </c>
    </row>
    <row r="234" spans="1:42" x14ac:dyDescent="0.2">
      <c r="A234" s="4"/>
      <c r="B234" s="5"/>
      <c r="C234" s="6" t="s">
        <v>1149</v>
      </c>
      <c r="D234" s="7" t="s">
        <v>67</v>
      </c>
      <c r="E234" s="7" t="s">
        <v>32</v>
      </c>
      <c r="F234" s="8" t="s">
        <v>35</v>
      </c>
      <c r="G234" s="9">
        <v>45690</v>
      </c>
      <c r="H234" s="9">
        <v>45658</v>
      </c>
      <c r="I234" s="10">
        <v>46022</v>
      </c>
      <c r="J234" s="14"/>
      <c r="K234" s="11" t="s">
        <v>1150</v>
      </c>
      <c r="L234" s="8" t="s">
        <v>1151</v>
      </c>
      <c r="M234" s="8" t="s">
        <v>35</v>
      </c>
      <c r="N234" s="8" t="s">
        <v>40</v>
      </c>
      <c r="O234" s="12">
        <v>50000</v>
      </c>
      <c r="P234" s="8" t="s">
        <v>41</v>
      </c>
      <c r="Q234" s="12">
        <v>50000</v>
      </c>
      <c r="R234" s="13">
        <v>11.05</v>
      </c>
      <c r="S234" s="13">
        <v>0</v>
      </c>
      <c r="T234" s="12">
        <v>5522.8</v>
      </c>
      <c r="U234" s="12">
        <v>44477.2</v>
      </c>
      <c r="V234" s="8" t="s">
        <v>35</v>
      </c>
      <c r="W234" s="8" t="s">
        <v>1152</v>
      </c>
      <c r="X234" s="8" t="s">
        <v>35</v>
      </c>
      <c r="Y234" s="13">
        <v>0</v>
      </c>
      <c r="Z234" s="8" t="s">
        <v>42</v>
      </c>
      <c r="AA234" s="8" t="s">
        <v>297</v>
      </c>
      <c r="AB234" s="8" t="s">
        <v>35</v>
      </c>
      <c r="AC234" s="8" t="s">
        <v>91</v>
      </c>
      <c r="AD234" s="8" t="s">
        <v>35</v>
      </c>
      <c r="AE234" s="8" t="s">
        <v>128</v>
      </c>
      <c r="AF234" s="12">
        <v>44477.2</v>
      </c>
      <c r="AG234" s="41">
        <f t="shared" si="30"/>
        <v>45658</v>
      </c>
      <c r="AH234" s="41">
        <f t="shared" ca="1" si="31"/>
        <v>46022</v>
      </c>
      <c r="AI234" s="1">
        <f t="shared" ca="1" si="38"/>
        <v>11</v>
      </c>
      <c r="AJ234" s="1">
        <f t="shared" ca="1" si="32"/>
        <v>7</v>
      </c>
      <c r="AK234" s="1">
        <f t="shared" ca="1" si="33"/>
        <v>4</v>
      </c>
      <c r="AL234" s="1">
        <f t="shared" si="34"/>
        <v>11.05</v>
      </c>
      <c r="AM234" s="38">
        <f t="shared" ca="1" si="35"/>
        <v>0.63636363636363635</v>
      </c>
      <c r="AN234" s="1" t="str">
        <f t="shared" ca="1" si="36"/>
        <v>לא תקין</v>
      </c>
      <c r="AO234" s="1" t="str">
        <f>VLOOKUP(AC234,'תז מייל קניין'!$A:$C,3,0)</f>
        <v xml:space="preserve">MayaLe@justice.gov.il </v>
      </c>
      <c r="AP234" s="1" t="str">
        <f t="shared" si="37"/>
        <v xml:space="preserve"> ארנונה חד</v>
      </c>
    </row>
    <row r="235" spans="1:42" x14ac:dyDescent="0.2">
      <c r="A235" s="4"/>
      <c r="B235" s="5"/>
      <c r="C235" s="6" t="s">
        <v>1153</v>
      </c>
      <c r="D235" s="7" t="s">
        <v>67</v>
      </c>
      <c r="E235" s="7" t="s">
        <v>32</v>
      </c>
      <c r="F235" s="8" t="s">
        <v>35</v>
      </c>
      <c r="G235" s="9">
        <v>45690</v>
      </c>
      <c r="H235" s="9">
        <v>45658</v>
      </c>
      <c r="I235" s="10">
        <v>46022</v>
      </c>
      <c r="J235" s="14"/>
      <c r="K235" s="11" t="s">
        <v>1154</v>
      </c>
      <c r="L235" s="8" t="s">
        <v>1155</v>
      </c>
      <c r="M235" s="8" t="s">
        <v>35</v>
      </c>
      <c r="N235" s="8" t="s">
        <v>40</v>
      </c>
      <c r="O235" s="12">
        <v>1158982</v>
      </c>
      <c r="P235" s="8" t="s">
        <v>41</v>
      </c>
      <c r="Q235" s="12">
        <v>1158982</v>
      </c>
      <c r="R235" s="13">
        <v>66.8</v>
      </c>
      <c r="S235" s="13">
        <v>0</v>
      </c>
      <c r="T235" s="12">
        <v>774194.34</v>
      </c>
      <c r="U235" s="12">
        <v>384787.66</v>
      </c>
      <c r="V235" s="8" t="s">
        <v>35</v>
      </c>
      <c r="W235" s="8" t="s">
        <v>1156</v>
      </c>
      <c r="X235" s="8" t="s">
        <v>35</v>
      </c>
      <c r="Y235" s="13">
        <v>0</v>
      </c>
      <c r="Z235" s="8" t="s">
        <v>42</v>
      </c>
      <c r="AA235" s="8" t="s">
        <v>297</v>
      </c>
      <c r="AB235" s="8" t="s">
        <v>35</v>
      </c>
      <c r="AC235" s="8" t="s">
        <v>91</v>
      </c>
      <c r="AD235" s="8" t="s">
        <v>35</v>
      </c>
      <c r="AE235" s="8" t="s">
        <v>128</v>
      </c>
      <c r="AF235" s="12">
        <v>384787.66</v>
      </c>
      <c r="AG235" s="41">
        <f t="shared" si="30"/>
        <v>45658</v>
      </c>
      <c r="AH235" s="41">
        <f t="shared" ca="1" si="31"/>
        <v>46022</v>
      </c>
      <c r="AI235" s="1">
        <f t="shared" ca="1" si="38"/>
        <v>11</v>
      </c>
      <c r="AJ235" s="1">
        <f t="shared" ca="1" si="32"/>
        <v>7</v>
      </c>
      <c r="AK235" s="1">
        <f t="shared" ca="1" si="33"/>
        <v>4</v>
      </c>
      <c r="AL235" s="1">
        <f t="shared" si="34"/>
        <v>66.8</v>
      </c>
      <c r="AM235" s="38">
        <f t="shared" ca="1" si="35"/>
        <v>0.63636363636363635</v>
      </c>
      <c r="AN235" s="1" t="str">
        <f t="shared" ca="1" si="36"/>
        <v>תקין</v>
      </c>
      <c r="AO235" s="1" t="str">
        <f>VLOOKUP(AC235,'תז מייל קניין'!$A:$C,3,0)</f>
        <v xml:space="preserve">MayaLe@justice.gov.il </v>
      </c>
      <c r="AP235" s="1" t="str">
        <f t="shared" si="37"/>
        <v xml:space="preserve"> ארנונה חי</v>
      </c>
    </row>
    <row r="236" spans="1:42" x14ac:dyDescent="0.2">
      <c r="A236" s="4"/>
      <c r="B236" s="5"/>
      <c r="C236" s="6" t="s">
        <v>1157</v>
      </c>
      <c r="D236" s="7" t="s">
        <v>67</v>
      </c>
      <c r="E236" s="7" t="s">
        <v>32</v>
      </c>
      <c r="F236" s="8" t="s">
        <v>35</v>
      </c>
      <c r="G236" s="9">
        <v>45690</v>
      </c>
      <c r="H236" s="9">
        <v>45658</v>
      </c>
      <c r="I236" s="10">
        <v>46022</v>
      </c>
      <c r="J236" s="14"/>
      <c r="K236" s="11" t="s">
        <v>1158</v>
      </c>
      <c r="L236" s="8" t="s">
        <v>1159</v>
      </c>
      <c r="M236" s="8" t="s">
        <v>35</v>
      </c>
      <c r="N236" s="8" t="s">
        <v>40</v>
      </c>
      <c r="O236" s="12">
        <v>115000</v>
      </c>
      <c r="P236" s="8" t="s">
        <v>41</v>
      </c>
      <c r="Q236" s="12">
        <v>115000</v>
      </c>
      <c r="R236" s="13">
        <v>87.27</v>
      </c>
      <c r="S236" s="13">
        <v>0</v>
      </c>
      <c r="T236" s="12">
        <v>100360.02</v>
      </c>
      <c r="U236" s="12">
        <v>14639.98</v>
      </c>
      <c r="V236" s="8" t="s">
        <v>35</v>
      </c>
      <c r="W236" s="8" t="s">
        <v>1160</v>
      </c>
      <c r="X236" s="8" t="s">
        <v>35</v>
      </c>
      <c r="Y236" s="13">
        <v>0</v>
      </c>
      <c r="Z236" s="8" t="s">
        <v>42</v>
      </c>
      <c r="AA236" s="8" t="s">
        <v>297</v>
      </c>
      <c r="AB236" s="8" t="s">
        <v>35</v>
      </c>
      <c r="AC236" s="8" t="s">
        <v>91</v>
      </c>
      <c r="AD236" s="8" t="s">
        <v>35</v>
      </c>
      <c r="AE236" s="8" t="s">
        <v>128</v>
      </c>
      <c r="AF236" s="12">
        <v>14639.98</v>
      </c>
      <c r="AG236" s="41">
        <f t="shared" si="30"/>
        <v>45658</v>
      </c>
      <c r="AH236" s="41">
        <f t="shared" ca="1" si="31"/>
        <v>46022</v>
      </c>
      <c r="AI236" s="1">
        <f t="shared" ca="1" si="38"/>
        <v>11</v>
      </c>
      <c r="AJ236" s="1">
        <f t="shared" ca="1" si="32"/>
        <v>7</v>
      </c>
      <c r="AK236" s="1">
        <f t="shared" ca="1" si="33"/>
        <v>4</v>
      </c>
      <c r="AL236" s="1">
        <f t="shared" si="34"/>
        <v>87.27</v>
      </c>
      <c r="AM236" s="38">
        <f t="shared" ca="1" si="35"/>
        <v>0.63636363636363635</v>
      </c>
      <c r="AN236" s="1" t="str">
        <f t="shared" ca="1" si="36"/>
        <v>תקין</v>
      </c>
      <c r="AO236" s="1" t="str">
        <f>VLOOKUP(AC236,'תז מייל קניין'!$A:$C,3,0)</f>
        <v xml:space="preserve">MayaLe@justice.gov.il </v>
      </c>
      <c r="AP236" s="1" t="str">
        <f t="shared" si="37"/>
        <v xml:space="preserve"> ארנונה חו</v>
      </c>
    </row>
    <row r="237" spans="1:42" x14ac:dyDescent="0.2">
      <c r="A237" s="4"/>
      <c r="B237" s="5"/>
      <c r="C237" s="6" t="s">
        <v>1161</v>
      </c>
      <c r="D237" s="7" t="s">
        <v>67</v>
      </c>
      <c r="E237" s="7" t="s">
        <v>32</v>
      </c>
      <c r="F237" s="8" t="s">
        <v>35</v>
      </c>
      <c r="G237" s="9">
        <v>45690</v>
      </c>
      <c r="H237" s="9">
        <v>45658</v>
      </c>
      <c r="I237" s="10">
        <v>46022</v>
      </c>
      <c r="J237" s="14"/>
      <c r="K237" s="11" t="s">
        <v>1162</v>
      </c>
      <c r="L237" s="8" t="s">
        <v>1163</v>
      </c>
      <c r="M237" s="8" t="s">
        <v>35</v>
      </c>
      <c r="N237" s="8" t="s">
        <v>40</v>
      </c>
      <c r="O237" s="12">
        <v>25000</v>
      </c>
      <c r="P237" s="8" t="s">
        <v>41</v>
      </c>
      <c r="Q237" s="12">
        <v>25000</v>
      </c>
      <c r="R237" s="13">
        <v>89.91</v>
      </c>
      <c r="S237" s="13">
        <v>0</v>
      </c>
      <c r="T237" s="12">
        <v>22477.3</v>
      </c>
      <c r="U237" s="12">
        <v>2522.6999999999998</v>
      </c>
      <c r="V237" s="8" t="s">
        <v>35</v>
      </c>
      <c r="W237" s="8" t="s">
        <v>1164</v>
      </c>
      <c r="X237" s="8" t="s">
        <v>35</v>
      </c>
      <c r="Y237" s="13">
        <v>0</v>
      </c>
      <c r="Z237" s="8" t="s">
        <v>42</v>
      </c>
      <c r="AA237" s="8" t="s">
        <v>297</v>
      </c>
      <c r="AB237" s="8" t="s">
        <v>35</v>
      </c>
      <c r="AC237" s="8" t="s">
        <v>91</v>
      </c>
      <c r="AD237" s="8" t="s">
        <v>35</v>
      </c>
      <c r="AE237" s="8" t="s">
        <v>128</v>
      </c>
      <c r="AF237" s="12">
        <v>2522.6999999999998</v>
      </c>
      <c r="AG237" s="41">
        <f t="shared" si="30"/>
        <v>45658</v>
      </c>
      <c r="AH237" s="41">
        <f t="shared" ca="1" si="31"/>
        <v>46022</v>
      </c>
      <c r="AI237" s="1">
        <f t="shared" ca="1" si="38"/>
        <v>11</v>
      </c>
      <c r="AJ237" s="1">
        <f t="shared" ca="1" si="32"/>
        <v>7</v>
      </c>
      <c r="AK237" s="1">
        <f t="shared" ca="1" si="33"/>
        <v>4</v>
      </c>
      <c r="AL237" s="1">
        <f t="shared" si="34"/>
        <v>89.91</v>
      </c>
      <c r="AM237" s="38">
        <f t="shared" ca="1" si="35"/>
        <v>0.63636363636363635</v>
      </c>
      <c r="AN237" s="1" t="str">
        <f t="shared" ca="1" si="36"/>
        <v>תקין</v>
      </c>
      <c r="AO237" s="1" t="str">
        <f>VLOOKUP(AC237,'תז מייל קניין'!$A:$C,3,0)</f>
        <v xml:space="preserve">MayaLe@justice.gov.il </v>
      </c>
      <c r="AP237" s="1" t="str">
        <f t="shared" si="37"/>
        <v xml:space="preserve"> ארנונה טי</v>
      </c>
    </row>
    <row r="238" spans="1:42" x14ac:dyDescent="0.2">
      <c r="A238" s="4"/>
      <c r="B238" s="5"/>
      <c r="C238" s="6" t="s">
        <v>1165</v>
      </c>
      <c r="D238" s="7" t="s">
        <v>67</v>
      </c>
      <c r="E238" s="7" t="s">
        <v>32</v>
      </c>
      <c r="F238" s="8" t="s">
        <v>35</v>
      </c>
      <c r="G238" s="9">
        <v>45690</v>
      </c>
      <c r="H238" s="9">
        <v>45658</v>
      </c>
      <c r="I238" s="10">
        <v>46022</v>
      </c>
      <c r="J238" s="14"/>
      <c r="K238" s="11" t="s">
        <v>1166</v>
      </c>
      <c r="L238" s="8" t="s">
        <v>1167</v>
      </c>
      <c r="M238" s="8" t="s">
        <v>35</v>
      </c>
      <c r="N238" s="8" t="s">
        <v>40</v>
      </c>
      <c r="O238" s="12">
        <v>3000000</v>
      </c>
      <c r="P238" s="8" t="s">
        <v>41</v>
      </c>
      <c r="Q238" s="12">
        <v>3000000</v>
      </c>
      <c r="R238" s="13">
        <v>37.78</v>
      </c>
      <c r="S238" s="13">
        <v>0</v>
      </c>
      <c r="T238" s="12">
        <v>1133524.7</v>
      </c>
      <c r="U238" s="12">
        <v>1866475.3</v>
      </c>
      <c r="V238" s="8" t="s">
        <v>35</v>
      </c>
      <c r="W238" s="8" t="s">
        <v>1168</v>
      </c>
      <c r="X238" s="8" t="s">
        <v>35</v>
      </c>
      <c r="Y238" s="13">
        <v>0</v>
      </c>
      <c r="Z238" s="8" t="s">
        <v>42</v>
      </c>
      <c r="AA238" s="8" t="s">
        <v>297</v>
      </c>
      <c r="AB238" s="8" t="s">
        <v>35</v>
      </c>
      <c r="AC238" s="8" t="s">
        <v>91</v>
      </c>
      <c r="AD238" s="8" t="s">
        <v>35</v>
      </c>
      <c r="AE238" s="8" t="s">
        <v>128</v>
      </c>
      <c r="AF238" s="12">
        <v>1866475.3</v>
      </c>
      <c r="AG238" s="41">
        <f t="shared" si="30"/>
        <v>45658</v>
      </c>
      <c r="AH238" s="41">
        <f t="shared" ca="1" si="31"/>
        <v>46022</v>
      </c>
      <c r="AI238" s="1">
        <f t="shared" ca="1" si="38"/>
        <v>11</v>
      </c>
      <c r="AJ238" s="1">
        <f t="shared" ca="1" si="32"/>
        <v>7</v>
      </c>
      <c r="AK238" s="1">
        <f t="shared" ca="1" si="33"/>
        <v>4</v>
      </c>
      <c r="AL238" s="1">
        <f t="shared" si="34"/>
        <v>37.78</v>
      </c>
      <c r="AM238" s="38">
        <f t="shared" ca="1" si="35"/>
        <v>0.63636363636363635</v>
      </c>
      <c r="AN238" s="1" t="str">
        <f t="shared" ca="1" si="36"/>
        <v>תקין</v>
      </c>
      <c r="AO238" s="1" t="str">
        <f>VLOOKUP(AC238,'תז מייל קניין'!$A:$C,3,0)</f>
        <v xml:space="preserve">MayaLe@justice.gov.il </v>
      </c>
      <c r="AP238" s="1" t="str">
        <f t="shared" si="37"/>
        <v xml:space="preserve"> ארנונה נצ</v>
      </c>
    </row>
    <row r="239" spans="1:42" x14ac:dyDescent="0.2">
      <c r="A239" s="4"/>
      <c r="B239" s="5"/>
      <c r="C239" s="6" t="s">
        <v>1169</v>
      </c>
      <c r="D239" s="7" t="s">
        <v>67</v>
      </c>
      <c r="E239" s="7" t="s">
        <v>32</v>
      </c>
      <c r="F239" s="8" t="s">
        <v>35</v>
      </c>
      <c r="G239" s="9">
        <v>45690</v>
      </c>
      <c r="H239" s="9">
        <v>45658</v>
      </c>
      <c r="I239" s="10">
        <v>46022</v>
      </c>
      <c r="J239" s="14"/>
      <c r="K239" s="11" t="s">
        <v>1170</v>
      </c>
      <c r="L239" s="8" t="s">
        <v>1171</v>
      </c>
      <c r="M239" s="8" t="s">
        <v>35</v>
      </c>
      <c r="N239" s="8" t="s">
        <v>40</v>
      </c>
      <c r="O239" s="12">
        <v>127000</v>
      </c>
      <c r="P239" s="8" t="s">
        <v>41</v>
      </c>
      <c r="Q239" s="12">
        <v>127000</v>
      </c>
      <c r="R239" s="13">
        <v>68.44</v>
      </c>
      <c r="S239" s="13">
        <v>0</v>
      </c>
      <c r="T239" s="12">
        <v>86916.02</v>
      </c>
      <c r="U239" s="12">
        <v>40083.980000000003</v>
      </c>
      <c r="V239" s="8" t="s">
        <v>35</v>
      </c>
      <c r="W239" s="8" t="s">
        <v>1172</v>
      </c>
      <c r="X239" s="8" t="s">
        <v>35</v>
      </c>
      <c r="Y239" s="13">
        <v>0</v>
      </c>
      <c r="Z239" s="8" t="s">
        <v>42</v>
      </c>
      <c r="AA239" s="8" t="s">
        <v>297</v>
      </c>
      <c r="AB239" s="8" t="s">
        <v>35</v>
      </c>
      <c r="AC239" s="8" t="s">
        <v>91</v>
      </c>
      <c r="AD239" s="8" t="s">
        <v>35</v>
      </c>
      <c r="AE239" s="8" t="s">
        <v>128</v>
      </c>
      <c r="AF239" s="12">
        <v>40083.980000000003</v>
      </c>
      <c r="AG239" s="41">
        <f t="shared" si="30"/>
        <v>45658</v>
      </c>
      <c r="AH239" s="41">
        <f t="shared" ca="1" si="31"/>
        <v>46022</v>
      </c>
      <c r="AI239" s="1">
        <f t="shared" ca="1" si="38"/>
        <v>11</v>
      </c>
      <c r="AJ239" s="1">
        <f t="shared" ca="1" si="32"/>
        <v>7</v>
      </c>
      <c r="AK239" s="1">
        <f t="shared" ca="1" si="33"/>
        <v>4</v>
      </c>
      <c r="AL239" s="1">
        <f t="shared" si="34"/>
        <v>68.44</v>
      </c>
      <c r="AM239" s="38">
        <f t="shared" ca="1" si="35"/>
        <v>0.63636363636363635</v>
      </c>
      <c r="AN239" s="1" t="str">
        <f t="shared" ca="1" si="36"/>
        <v>תקין</v>
      </c>
      <c r="AO239" s="1" t="str">
        <f>VLOOKUP(AC239,'תז מייל קניין'!$A:$C,3,0)</f>
        <v xml:space="preserve">MayaLe@justice.gov.il </v>
      </c>
      <c r="AP239" s="1" t="str">
        <f t="shared" si="37"/>
        <v xml:space="preserve"> ארנונה נת</v>
      </c>
    </row>
    <row r="240" spans="1:42" x14ac:dyDescent="0.2">
      <c r="A240" s="4"/>
      <c r="B240" s="5"/>
      <c r="C240" s="6" t="s">
        <v>1173</v>
      </c>
      <c r="D240" s="7" t="s">
        <v>67</v>
      </c>
      <c r="E240" s="7" t="s">
        <v>32</v>
      </c>
      <c r="F240" s="8" t="s">
        <v>35</v>
      </c>
      <c r="G240" s="9">
        <v>45690</v>
      </c>
      <c r="H240" s="9">
        <v>45658</v>
      </c>
      <c r="I240" s="10">
        <v>46022</v>
      </c>
      <c r="J240" s="14"/>
      <c r="K240" s="11" t="s">
        <v>1174</v>
      </c>
      <c r="L240" s="8" t="s">
        <v>1175</v>
      </c>
      <c r="M240" s="8" t="s">
        <v>35</v>
      </c>
      <c r="N240" s="8" t="s">
        <v>40</v>
      </c>
      <c r="O240" s="12">
        <v>40000</v>
      </c>
      <c r="P240" s="8" t="s">
        <v>41</v>
      </c>
      <c r="Q240" s="12">
        <v>40000</v>
      </c>
      <c r="R240" s="13">
        <v>0</v>
      </c>
      <c r="S240" s="13">
        <v>0</v>
      </c>
      <c r="T240" s="13">
        <v>0</v>
      </c>
      <c r="U240" s="12">
        <v>40000</v>
      </c>
      <c r="V240" s="8" t="s">
        <v>35</v>
      </c>
      <c r="W240" s="8" t="s">
        <v>1176</v>
      </c>
      <c r="X240" s="8" t="s">
        <v>35</v>
      </c>
      <c r="Y240" s="13">
        <v>0</v>
      </c>
      <c r="Z240" s="8" t="s">
        <v>42</v>
      </c>
      <c r="AA240" s="8" t="s">
        <v>297</v>
      </c>
      <c r="AB240" s="8" t="s">
        <v>35</v>
      </c>
      <c r="AC240" s="8" t="s">
        <v>91</v>
      </c>
      <c r="AD240" s="8" t="s">
        <v>35</v>
      </c>
      <c r="AE240" s="8" t="s">
        <v>128</v>
      </c>
      <c r="AF240" s="12">
        <v>40000</v>
      </c>
      <c r="AG240" s="41">
        <f t="shared" si="30"/>
        <v>45658</v>
      </c>
      <c r="AH240" s="41">
        <f t="shared" ca="1" si="31"/>
        <v>46022</v>
      </c>
      <c r="AI240" s="1">
        <f t="shared" ca="1" si="38"/>
        <v>11</v>
      </c>
      <c r="AJ240" s="1">
        <f t="shared" ca="1" si="32"/>
        <v>7</v>
      </c>
      <c r="AK240" s="1">
        <f t="shared" ca="1" si="33"/>
        <v>4</v>
      </c>
      <c r="AL240" s="1">
        <f t="shared" si="34"/>
        <v>0</v>
      </c>
      <c r="AM240" s="38">
        <f t="shared" ca="1" si="35"/>
        <v>0.63636363636363635</v>
      </c>
      <c r="AN240" s="1" t="str">
        <f t="shared" ca="1" si="36"/>
        <v>לא תקין</v>
      </c>
      <c r="AO240" s="1" t="str">
        <f>VLOOKUP(AC240,'תז מייל קניין'!$A:$C,3,0)</f>
        <v xml:space="preserve">MayaLe@justice.gov.il </v>
      </c>
      <c r="AP240" s="1" t="str">
        <f t="shared" si="37"/>
        <v xml:space="preserve"> ארנונה סח</v>
      </c>
    </row>
    <row r="241" spans="1:42" x14ac:dyDescent="0.2">
      <c r="A241" s="4"/>
      <c r="B241" s="5"/>
      <c r="C241" s="6" t="s">
        <v>1177</v>
      </c>
      <c r="D241" s="7" t="s">
        <v>67</v>
      </c>
      <c r="E241" s="7" t="s">
        <v>32</v>
      </c>
      <c r="F241" s="8" t="s">
        <v>35</v>
      </c>
      <c r="G241" s="9">
        <v>45690</v>
      </c>
      <c r="H241" s="9">
        <v>45658</v>
      </c>
      <c r="I241" s="10">
        <v>46022</v>
      </c>
      <c r="J241" s="14"/>
      <c r="K241" s="11" t="s">
        <v>1178</v>
      </c>
      <c r="L241" s="8" t="s">
        <v>1179</v>
      </c>
      <c r="M241" s="8" t="s">
        <v>35</v>
      </c>
      <c r="N241" s="8" t="s">
        <v>40</v>
      </c>
      <c r="O241" s="12">
        <v>124000</v>
      </c>
      <c r="P241" s="8" t="s">
        <v>41</v>
      </c>
      <c r="Q241" s="12">
        <v>124000</v>
      </c>
      <c r="R241" s="13">
        <v>67.8</v>
      </c>
      <c r="S241" s="13">
        <v>0</v>
      </c>
      <c r="T241" s="12">
        <v>84077.2</v>
      </c>
      <c r="U241" s="12">
        <v>39922.800000000003</v>
      </c>
      <c r="V241" s="8" t="s">
        <v>35</v>
      </c>
      <c r="W241" s="8" t="s">
        <v>1180</v>
      </c>
      <c r="X241" s="8" t="s">
        <v>35</v>
      </c>
      <c r="Y241" s="13">
        <v>0</v>
      </c>
      <c r="Z241" s="8" t="s">
        <v>42</v>
      </c>
      <c r="AA241" s="8" t="s">
        <v>297</v>
      </c>
      <c r="AB241" s="8" t="s">
        <v>35</v>
      </c>
      <c r="AC241" s="8" t="s">
        <v>91</v>
      </c>
      <c r="AD241" s="8" t="s">
        <v>35</v>
      </c>
      <c r="AE241" s="8" t="s">
        <v>128</v>
      </c>
      <c r="AF241" s="12">
        <v>39922.800000000003</v>
      </c>
      <c r="AG241" s="41">
        <f t="shared" si="30"/>
        <v>45658</v>
      </c>
      <c r="AH241" s="41">
        <f t="shared" ca="1" si="31"/>
        <v>46022</v>
      </c>
      <c r="AI241" s="1">
        <f t="shared" ca="1" si="38"/>
        <v>11</v>
      </c>
      <c r="AJ241" s="1">
        <f t="shared" ca="1" si="32"/>
        <v>7</v>
      </c>
      <c r="AK241" s="1">
        <f t="shared" ca="1" si="33"/>
        <v>4</v>
      </c>
      <c r="AL241" s="1">
        <f t="shared" si="34"/>
        <v>67.8</v>
      </c>
      <c r="AM241" s="38">
        <f t="shared" ca="1" si="35"/>
        <v>0.63636363636363635</v>
      </c>
      <c r="AN241" s="1" t="str">
        <f t="shared" ca="1" si="36"/>
        <v>תקין</v>
      </c>
      <c r="AO241" s="1" t="str">
        <f>VLOOKUP(AC241,'תז מייל קניין'!$A:$C,3,0)</f>
        <v xml:space="preserve">MayaLe@justice.gov.il </v>
      </c>
      <c r="AP241" s="1" t="str">
        <f t="shared" si="37"/>
        <v xml:space="preserve"> ארנונה עכ</v>
      </c>
    </row>
    <row r="242" spans="1:42" x14ac:dyDescent="0.2">
      <c r="A242" s="4"/>
      <c r="B242" s="5"/>
      <c r="C242" s="6" t="s">
        <v>1181</v>
      </c>
      <c r="D242" s="7" t="s">
        <v>67</v>
      </c>
      <c r="E242" s="7" t="s">
        <v>32</v>
      </c>
      <c r="F242" s="8" t="s">
        <v>35</v>
      </c>
      <c r="G242" s="9">
        <v>45690</v>
      </c>
      <c r="H242" s="9">
        <v>45658</v>
      </c>
      <c r="I242" s="10">
        <v>46022</v>
      </c>
      <c r="J242" s="14"/>
      <c r="K242" s="11" t="s">
        <v>1182</v>
      </c>
      <c r="L242" s="8" t="s">
        <v>1183</v>
      </c>
      <c r="M242" s="8" t="s">
        <v>35</v>
      </c>
      <c r="N242" s="8" t="s">
        <v>40</v>
      </c>
      <c r="O242" s="12">
        <v>219000</v>
      </c>
      <c r="P242" s="8" t="s">
        <v>41</v>
      </c>
      <c r="Q242" s="12">
        <v>219000</v>
      </c>
      <c r="R242" s="13">
        <v>69.39</v>
      </c>
      <c r="S242" s="13">
        <v>0</v>
      </c>
      <c r="T242" s="12">
        <v>151974.9</v>
      </c>
      <c r="U242" s="12">
        <v>67025.100000000006</v>
      </c>
      <c r="V242" s="8" t="s">
        <v>35</v>
      </c>
      <c r="W242" s="8" t="s">
        <v>1184</v>
      </c>
      <c r="X242" s="8" t="s">
        <v>35</v>
      </c>
      <c r="Y242" s="13">
        <v>0</v>
      </c>
      <c r="Z242" s="8" t="s">
        <v>42</v>
      </c>
      <c r="AA242" s="8" t="s">
        <v>297</v>
      </c>
      <c r="AB242" s="8" t="s">
        <v>35</v>
      </c>
      <c r="AC242" s="8" t="s">
        <v>91</v>
      </c>
      <c r="AD242" s="8" t="s">
        <v>35</v>
      </c>
      <c r="AE242" s="8" t="s">
        <v>128</v>
      </c>
      <c r="AF242" s="12">
        <v>67025.100000000006</v>
      </c>
      <c r="AG242" s="41">
        <f t="shared" si="30"/>
        <v>45658</v>
      </c>
      <c r="AH242" s="41">
        <f t="shared" ca="1" si="31"/>
        <v>46022</v>
      </c>
      <c r="AI242" s="1">
        <f t="shared" ca="1" si="38"/>
        <v>11</v>
      </c>
      <c r="AJ242" s="1">
        <f t="shared" ca="1" si="32"/>
        <v>7</v>
      </c>
      <c r="AK242" s="1">
        <f t="shared" ca="1" si="33"/>
        <v>4</v>
      </c>
      <c r="AL242" s="1">
        <f t="shared" si="34"/>
        <v>69.39</v>
      </c>
      <c r="AM242" s="38">
        <f t="shared" ca="1" si="35"/>
        <v>0.63636363636363635</v>
      </c>
      <c r="AN242" s="1" t="str">
        <f t="shared" ca="1" si="36"/>
        <v>תקין</v>
      </c>
      <c r="AO242" s="1" t="str">
        <f>VLOOKUP(AC242,'תז מייל קניין'!$A:$C,3,0)</f>
        <v xml:space="preserve">MayaLe@justice.gov.il </v>
      </c>
      <c r="AP242" s="1" t="str">
        <f t="shared" si="37"/>
        <v xml:space="preserve"> ארנונה פ"</v>
      </c>
    </row>
    <row r="243" spans="1:42" x14ac:dyDescent="0.2">
      <c r="A243" s="4"/>
      <c r="B243" s="5"/>
      <c r="C243" s="6" t="s">
        <v>1185</v>
      </c>
      <c r="D243" s="7" t="s">
        <v>67</v>
      </c>
      <c r="E243" s="7" t="s">
        <v>32</v>
      </c>
      <c r="F243" s="8" t="s">
        <v>35</v>
      </c>
      <c r="G243" s="9">
        <v>45690</v>
      </c>
      <c r="H243" s="9">
        <v>45658</v>
      </c>
      <c r="I243" s="10">
        <v>46022</v>
      </c>
      <c r="J243" s="14"/>
      <c r="K243" s="11" t="s">
        <v>1186</v>
      </c>
      <c r="L243" s="8" t="s">
        <v>1187</v>
      </c>
      <c r="M243" s="8" t="s">
        <v>35</v>
      </c>
      <c r="N243" s="8" t="s">
        <v>40</v>
      </c>
      <c r="O243" s="12">
        <v>70000</v>
      </c>
      <c r="P243" s="8" t="s">
        <v>41</v>
      </c>
      <c r="Q243" s="12">
        <v>70000</v>
      </c>
      <c r="R243" s="13">
        <v>44.46</v>
      </c>
      <c r="S243" s="13">
        <v>0</v>
      </c>
      <c r="T243" s="12">
        <v>31123.7</v>
      </c>
      <c r="U243" s="12">
        <v>38876.300000000003</v>
      </c>
      <c r="V243" s="8" t="s">
        <v>35</v>
      </c>
      <c r="W243" s="8" t="s">
        <v>1188</v>
      </c>
      <c r="X243" s="8" t="s">
        <v>35</v>
      </c>
      <c r="Y243" s="13">
        <v>0</v>
      </c>
      <c r="Z243" s="8" t="s">
        <v>42</v>
      </c>
      <c r="AA243" s="8" t="s">
        <v>297</v>
      </c>
      <c r="AB243" s="8" t="s">
        <v>35</v>
      </c>
      <c r="AC243" s="8" t="s">
        <v>91</v>
      </c>
      <c r="AD243" s="8" t="s">
        <v>35</v>
      </c>
      <c r="AE243" s="8" t="s">
        <v>128</v>
      </c>
      <c r="AF243" s="12">
        <v>38876.300000000003</v>
      </c>
      <c r="AG243" s="41">
        <f t="shared" si="30"/>
        <v>45658</v>
      </c>
      <c r="AH243" s="41">
        <f t="shared" ca="1" si="31"/>
        <v>46022</v>
      </c>
      <c r="AI243" s="1">
        <f t="shared" ca="1" si="38"/>
        <v>11</v>
      </c>
      <c r="AJ243" s="1">
        <f t="shared" ca="1" si="32"/>
        <v>7</v>
      </c>
      <c r="AK243" s="1">
        <f t="shared" ca="1" si="33"/>
        <v>4</v>
      </c>
      <c r="AL243" s="1">
        <f t="shared" si="34"/>
        <v>44.46</v>
      </c>
      <c r="AM243" s="38">
        <f t="shared" ca="1" si="35"/>
        <v>0.63636363636363635</v>
      </c>
      <c r="AN243" s="1" t="str">
        <f t="shared" ca="1" si="36"/>
        <v>תקין</v>
      </c>
      <c r="AO243" s="1" t="str">
        <f>VLOOKUP(AC243,'תז מייל קניין'!$A:$C,3,0)</f>
        <v xml:space="preserve">MayaLe@justice.gov.il </v>
      </c>
      <c r="AP243" s="1" t="str">
        <f t="shared" si="37"/>
        <v xml:space="preserve"> ארנונה רא</v>
      </c>
    </row>
    <row r="244" spans="1:42" x14ac:dyDescent="0.2">
      <c r="A244" s="4"/>
      <c r="B244" s="5"/>
      <c r="C244" s="6" t="s">
        <v>1189</v>
      </c>
      <c r="D244" s="7" t="s">
        <v>67</v>
      </c>
      <c r="E244" s="7" t="s">
        <v>32</v>
      </c>
      <c r="F244" s="8" t="s">
        <v>35</v>
      </c>
      <c r="G244" s="9">
        <v>45690</v>
      </c>
      <c r="H244" s="9">
        <v>45658</v>
      </c>
      <c r="I244" s="10">
        <v>46022</v>
      </c>
      <c r="J244" s="14"/>
      <c r="K244" s="11" t="s">
        <v>1190</v>
      </c>
      <c r="L244" s="8" t="s">
        <v>1191</v>
      </c>
      <c r="M244" s="8" t="s">
        <v>1192</v>
      </c>
      <c r="N244" s="8" t="s">
        <v>40</v>
      </c>
      <c r="O244" s="12">
        <v>350000</v>
      </c>
      <c r="P244" s="8" t="s">
        <v>41</v>
      </c>
      <c r="Q244" s="12">
        <v>350000</v>
      </c>
      <c r="R244" s="13">
        <v>58.99</v>
      </c>
      <c r="S244" s="13">
        <v>0</v>
      </c>
      <c r="T244" s="12">
        <v>206467</v>
      </c>
      <c r="U244" s="12">
        <v>143533</v>
      </c>
      <c r="V244" s="8" t="s">
        <v>35</v>
      </c>
      <c r="W244" s="8" t="s">
        <v>1193</v>
      </c>
      <c r="X244" s="8" t="s">
        <v>35</v>
      </c>
      <c r="Y244" s="13">
        <v>0</v>
      </c>
      <c r="Z244" s="8" t="s">
        <v>42</v>
      </c>
      <c r="AA244" s="8" t="s">
        <v>297</v>
      </c>
      <c r="AB244" s="8" t="s">
        <v>35</v>
      </c>
      <c r="AC244" s="8" t="s">
        <v>91</v>
      </c>
      <c r="AD244" s="8" t="s">
        <v>35</v>
      </c>
      <c r="AE244" s="8" t="s">
        <v>128</v>
      </c>
      <c r="AF244" s="12">
        <v>143533</v>
      </c>
      <c r="AG244" s="41">
        <f t="shared" si="30"/>
        <v>45658</v>
      </c>
      <c r="AH244" s="41">
        <f t="shared" ca="1" si="31"/>
        <v>46022</v>
      </c>
      <c r="AI244" s="1">
        <f t="shared" ca="1" si="38"/>
        <v>11</v>
      </c>
      <c r="AJ244" s="1">
        <f t="shared" ca="1" si="32"/>
        <v>7</v>
      </c>
      <c r="AK244" s="1">
        <f t="shared" ca="1" si="33"/>
        <v>4</v>
      </c>
      <c r="AL244" s="1">
        <f t="shared" si="34"/>
        <v>58.99</v>
      </c>
      <c r="AM244" s="38">
        <f t="shared" ca="1" si="35"/>
        <v>0.63636363636363635</v>
      </c>
      <c r="AN244" s="1" t="str">
        <f t="shared" ca="1" si="36"/>
        <v>תקין</v>
      </c>
      <c r="AO244" s="1" t="str">
        <f>VLOOKUP(AC244,'תז מייל קניין'!$A:$C,3,0)</f>
        <v xml:space="preserve">MayaLe@justice.gov.il </v>
      </c>
      <c r="AP244" s="1" t="str">
        <f t="shared" si="37"/>
        <v xml:space="preserve"> ארנונה רח</v>
      </c>
    </row>
    <row r="245" spans="1:42" x14ac:dyDescent="0.2">
      <c r="A245" s="4"/>
      <c r="B245" s="5"/>
      <c r="C245" s="6" t="s">
        <v>1194</v>
      </c>
      <c r="D245" s="7" t="s">
        <v>67</v>
      </c>
      <c r="E245" s="7" t="s">
        <v>32</v>
      </c>
      <c r="F245" s="8" t="s">
        <v>35</v>
      </c>
      <c r="G245" s="9">
        <v>45690</v>
      </c>
      <c r="H245" s="9">
        <v>45658</v>
      </c>
      <c r="I245" s="10">
        <v>46022</v>
      </c>
      <c r="J245" s="14"/>
      <c r="K245" s="11" t="s">
        <v>1195</v>
      </c>
      <c r="L245" s="8" t="s">
        <v>1196</v>
      </c>
      <c r="M245" s="8" t="s">
        <v>35</v>
      </c>
      <c r="N245" s="8" t="s">
        <v>40</v>
      </c>
      <c r="O245" s="12">
        <v>400000</v>
      </c>
      <c r="P245" s="8" t="s">
        <v>41</v>
      </c>
      <c r="Q245" s="12">
        <v>400000</v>
      </c>
      <c r="R245" s="13">
        <v>27.27</v>
      </c>
      <c r="S245" s="13">
        <v>0</v>
      </c>
      <c r="T245" s="12">
        <v>109097.4</v>
      </c>
      <c r="U245" s="12">
        <v>290902.59999999998</v>
      </c>
      <c r="V245" s="8" t="s">
        <v>35</v>
      </c>
      <c r="W245" s="8" t="s">
        <v>1197</v>
      </c>
      <c r="X245" s="8" t="s">
        <v>35</v>
      </c>
      <c r="Y245" s="13">
        <v>0</v>
      </c>
      <c r="Z245" s="8" t="s">
        <v>42</v>
      </c>
      <c r="AA245" s="8" t="s">
        <v>297</v>
      </c>
      <c r="AB245" s="8" t="s">
        <v>35</v>
      </c>
      <c r="AC245" s="8" t="s">
        <v>91</v>
      </c>
      <c r="AD245" s="8" t="s">
        <v>35</v>
      </c>
      <c r="AE245" s="8" t="s">
        <v>128</v>
      </c>
      <c r="AF245" s="12">
        <v>290902.59999999998</v>
      </c>
      <c r="AG245" s="41">
        <f t="shared" si="30"/>
        <v>45658</v>
      </c>
      <c r="AH245" s="41">
        <f t="shared" ca="1" si="31"/>
        <v>46022</v>
      </c>
      <c r="AI245" s="1">
        <f t="shared" ca="1" si="38"/>
        <v>11</v>
      </c>
      <c r="AJ245" s="1">
        <f t="shared" ca="1" si="32"/>
        <v>7</v>
      </c>
      <c r="AK245" s="1">
        <f t="shared" ca="1" si="33"/>
        <v>4</v>
      </c>
      <c r="AL245" s="1">
        <f t="shared" si="34"/>
        <v>27.27</v>
      </c>
      <c r="AM245" s="38">
        <f t="shared" ca="1" si="35"/>
        <v>0.63636363636363635</v>
      </c>
      <c r="AN245" s="1" t="str">
        <f t="shared" ca="1" si="36"/>
        <v>תקין</v>
      </c>
      <c r="AO245" s="1" t="str">
        <f>VLOOKUP(AC245,'תז מייל קניין'!$A:$C,3,0)</f>
        <v xml:space="preserve">MayaLe@justice.gov.il </v>
      </c>
      <c r="AP245" s="1" t="str">
        <f t="shared" si="37"/>
        <v xml:space="preserve"> ארנונה לו</v>
      </c>
    </row>
    <row r="246" spans="1:42" x14ac:dyDescent="0.2">
      <c r="A246" s="4"/>
      <c r="B246" s="5"/>
      <c r="C246" s="6" t="s">
        <v>1198</v>
      </c>
      <c r="D246" s="7" t="s">
        <v>67</v>
      </c>
      <c r="E246" s="7" t="s">
        <v>32</v>
      </c>
      <c r="F246" s="8" t="s">
        <v>35</v>
      </c>
      <c r="G246" s="9">
        <v>45690</v>
      </c>
      <c r="H246" s="9">
        <v>45658</v>
      </c>
      <c r="I246" s="10">
        <v>46022</v>
      </c>
      <c r="J246" s="14"/>
      <c r="K246" s="11" t="s">
        <v>1199</v>
      </c>
      <c r="L246" s="8" t="s">
        <v>1200</v>
      </c>
      <c r="M246" s="8" t="s">
        <v>35</v>
      </c>
      <c r="N246" s="8" t="s">
        <v>40</v>
      </c>
      <c r="O246" s="12">
        <v>50000</v>
      </c>
      <c r="P246" s="8" t="s">
        <v>41</v>
      </c>
      <c r="Q246" s="12">
        <v>50000</v>
      </c>
      <c r="R246" s="13">
        <v>32.92</v>
      </c>
      <c r="S246" s="13">
        <v>0</v>
      </c>
      <c r="T246" s="12">
        <v>16461.95</v>
      </c>
      <c r="U246" s="12">
        <v>33538.050000000003</v>
      </c>
      <c r="V246" s="8" t="s">
        <v>35</v>
      </c>
      <c r="W246" s="8" t="s">
        <v>1201</v>
      </c>
      <c r="X246" s="8" t="s">
        <v>35</v>
      </c>
      <c r="Y246" s="13">
        <v>0</v>
      </c>
      <c r="Z246" s="8" t="s">
        <v>42</v>
      </c>
      <c r="AA246" s="8" t="s">
        <v>297</v>
      </c>
      <c r="AB246" s="8" t="s">
        <v>35</v>
      </c>
      <c r="AC246" s="8" t="s">
        <v>91</v>
      </c>
      <c r="AD246" s="8" t="s">
        <v>35</v>
      </c>
      <c r="AE246" s="8" t="s">
        <v>128</v>
      </c>
      <c r="AF246" s="12">
        <v>33538.050000000003</v>
      </c>
      <c r="AG246" s="41">
        <f t="shared" si="30"/>
        <v>45658</v>
      </c>
      <c r="AH246" s="41">
        <f t="shared" ca="1" si="31"/>
        <v>46022</v>
      </c>
      <c r="AI246" s="1">
        <f t="shared" ca="1" si="38"/>
        <v>11</v>
      </c>
      <c r="AJ246" s="1">
        <f t="shared" ca="1" si="32"/>
        <v>7</v>
      </c>
      <c r="AK246" s="1">
        <f t="shared" ca="1" si="33"/>
        <v>4</v>
      </c>
      <c r="AL246" s="1">
        <f t="shared" si="34"/>
        <v>32.92</v>
      </c>
      <c r="AM246" s="38">
        <f t="shared" ca="1" si="35"/>
        <v>0.63636363636363635</v>
      </c>
      <c r="AN246" s="1" t="str">
        <f t="shared" ca="1" si="36"/>
        <v>תקין</v>
      </c>
      <c r="AO246" s="1" t="str">
        <f>VLOOKUP(AC246,'תז מייל קניין'!$A:$C,3,0)</f>
        <v xml:space="preserve">MayaLe@justice.gov.il </v>
      </c>
      <c r="AP246" s="1" t="str">
        <f t="shared" si="37"/>
        <v xml:space="preserve"> ארנונה עב</v>
      </c>
    </row>
    <row r="247" spans="1:42" x14ac:dyDescent="0.2">
      <c r="A247" s="4"/>
      <c r="B247" s="5"/>
      <c r="C247" s="6" t="s">
        <v>1202</v>
      </c>
      <c r="D247" s="7" t="s">
        <v>67</v>
      </c>
      <c r="E247" s="7" t="s">
        <v>32</v>
      </c>
      <c r="F247" s="8" t="s">
        <v>35</v>
      </c>
      <c r="G247" s="9">
        <v>45690</v>
      </c>
      <c r="H247" s="9">
        <v>45658</v>
      </c>
      <c r="I247" s="10">
        <v>46022</v>
      </c>
      <c r="J247" s="14"/>
      <c r="K247" s="11" t="s">
        <v>1203</v>
      </c>
      <c r="L247" s="8" t="s">
        <v>1204</v>
      </c>
      <c r="M247" s="8" t="s">
        <v>35</v>
      </c>
      <c r="N247" s="8" t="s">
        <v>40</v>
      </c>
      <c r="O247" s="12">
        <v>10000</v>
      </c>
      <c r="P247" s="8" t="s">
        <v>41</v>
      </c>
      <c r="Q247" s="12">
        <v>10000</v>
      </c>
      <c r="R247" s="13">
        <v>31.96</v>
      </c>
      <c r="S247" s="13">
        <v>0</v>
      </c>
      <c r="T247" s="12">
        <v>3195.6</v>
      </c>
      <c r="U247" s="12">
        <v>6804.4</v>
      </c>
      <c r="V247" s="8" t="s">
        <v>35</v>
      </c>
      <c r="W247" s="8" t="s">
        <v>1205</v>
      </c>
      <c r="X247" s="8" t="s">
        <v>35</v>
      </c>
      <c r="Y247" s="13">
        <v>0</v>
      </c>
      <c r="Z247" s="8" t="s">
        <v>42</v>
      </c>
      <c r="AA247" s="8" t="s">
        <v>297</v>
      </c>
      <c r="AB247" s="8" t="s">
        <v>35</v>
      </c>
      <c r="AC247" s="8" t="s">
        <v>91</v>
      </c>
      <c r="AD247" s="8" t="s">
        <v>35</v>
      </c>
      <c r="AE247" s="8" t="s">
        <v>128</v>
      </c>
      <c r="AF247" s="12">
        <v>6804.4</v>
      </c>
      <c r="AG247" s="41">
        <f t="shared" si="30"/>
        <v>45658</v>
      </c>
      <c r="AH247" s="41">
        <f t="shared" ca="1" si="31"/>
        <v>46022</v>
      </c>
      <c r="AI247" s="1">
        <f t="shared" ca="1" si="38"/>
        <v>11</v>
      </c>
      <c r="AJ247" s="1">
        <f t="shared" ca="1" si="32"/>
        <v>7</v>
      </c>
      <c r="AK247" s="1">
        <f t="shared" ca="1" si="33"/>
        <v>4</v>
      </c>
      <c r="AL247" s="1">
        <f t="shared" si="34"/>
        <v>31.96</v>
      </c>
      <c r="AM247" s="38">
        <f t="shared" ca="1" si="35"/>
        <v>0.63636363636363635</v>
      </c>
      <c r="AN247" s="1" t="str">
        <f t="shared" ca="1" si="36"/>
        <v>תקין</v>
      </c>
      <c r="AO247" s="1" t="str">
        <f>VLOOKUP(AC247,'תז מייל קניין'!$A:$C,3,0)</f>
        <v xml:space="preserve">MayaLe@justice.gov.il </v>
      </c>
      <c r="AP247" s="1" t="str">
        <f t="shared" si="37"/>
        <v xml:space="preserve"> ארנונה אי</v>
      </c>
    </row>
    <row r="248" spans="1:42" x14ac:dyDescent="0.2">
      <c r="A248" s="4"/>
      <c r="B248" s="5"/>
      <c r="C248" s="6" t="s">
        <v>1206</v>
      </c>
      <c r="D248" s="7" t="s">
        <v>67</v>
      </c>
      <c r="E248" s="7" t="s">
        <v>32</v>
      </c>
      <c r="F248" s="8" t="s">
        <v>35</v>
      </c>
      <c r="G248" s="9">
        <v>45690</v>
      </c>
      <c r="H248" s="9">
        <v>45658</v>
      </c>
      <c r="I248" s="10">
        <v>46022</v>
      </c>
      <c r="J248" s="14"/>
      <c r="K248" s="11" t="s">
        <v>293</v>
      </c>
      <c r="L248" s="8" t="s">
        <v>294</v>
      </c>
      <c r="M248" s="8" t="s">
        <v>295</v>
      </c>
      <c r="N248" s="8" t="s">
        <v>40</v>
      </c>
      <c r="O248" s="12">
        <v>47200</v>
      </c>
      <c r="P248" s="8" t="s">
        <v>41</v>
      </c>
      <c r="Q248" s="12">
        <v>47200</v>
      </c>
      <c r="R248" s="13">
        <v>33.01</v>
      </c>
      <c r="S248" s="13">
        <v>0</v>
      </c>
      <c r="T248" s="12">
        <v>15580.58</v>
      </c>
      <c r="U248" s="12">
        <v>31619.42</v>
      </c>
      <c r="V248" s="8" t="s">
        <v>35</v>
      </c>
      <c r="W248" s="8" t="s">
        <v>1207</v>
      </c>
      <c r="X248" s="8" t="s">
        <v>35</v>
      </c>
      <c r="Y248" s="13">
        <v>0</v>
      </c>
      <c r="Z248" s="8" t="s">
        <v>42</v>
      </c>
      <c r="AA248" s="8" t="s">
        <v>297</v>
      </c>
      <c r="AB248" s="8" t="s">
        <v>35</v>
      </c>
      <c r="AC248" s="8" t="s">
        <v>91</v>
      </c>
      <c r="AD248" s="8" t="s">
        <v>35</v>
      </c>
      <c r="AE248" s="8" t="s">
        <v>35</v>
      </c>
      <c r="AF248" s="12">
        <v>31619.42</v>
      </c>
      <c r="AG248" s="41">
        <f t="shared" si="30"/>
        <v>45658</v>
      </c>
      <c r="AH248" s="41">
        <f t="shared" ca="1" si="31"/>
        <v>46022</v>
      </c>
      <c r="AI248" s="1">
        <f t="shared" ca="1" si="38"/>
        <v>11</v>
      </c>
      <c r="AJ248" s="1">
        <f t="shared" ca="1" si="32"/>
        <v>7</v>
      </c>
      <c r="AK248" s="1">
        <f t="shared" ca="1" si="33"/>
        <v>4</v>
      </c>
      <c r="AL248" s="1">
        <f t="shared" si="34"/>
        <v>33.01</v>
      </c>
      <c r="AM248" s="38">
        <f t="shared" ca="1" si="35"/>
        <v>0.63636363636363635</v>
      </c>
      <c r="AN248" s="1" t="str">
        <f t="shared" ca="1" si="36"/>
        <v>תקין</v>
      </c>
      <c r="AO248" s="1" t="str">
        <f>VLOOKUP(AC248,'תז מייל קניין'!$A:$C,3,0)</f>
        <v xml:space="preserve">MayaLe@justice.gov.il </v>
      </c>
      <c r="AP248" s="1" t="str">
        <f t="shared" si="37"/>
        <v xml:space="preserve"> מים -פטנט</v>
      </c>
    </row>
    <row r="249" spans="1:42" x14ac:dyDescent="0.2">
      <c r="A249" s="4"/>
      <c r="B249" s="5"/>
      <c r="C249" s="6" t="s">
        <v>1208</v>
      </c>
      <c r="D249" s="7" t="s">
        <v>67</v>
      </c>
      <c r="E249" s="7" t="s">
        <v>32</v>
      </c>
      <c r="F249" s="8" t="s">
        <v>35</v>
      </c>
      <c r="G249" s="9">
        <v>45690</v>
      </c>
      <c r="H249" s="9">
        <v>45658</v>
      </c>
      <c r="I249" s="10">
        <v>46022</v>
      </c>
      <c r="J249" s="14"/>
      <c r="K249" s="11" t="s">
        <v>1209</v>
      </c>
      <c r="L249" s="8" t="s">
        <v>1210</v>
      </c>
      <c r="M249" s="8" t="s">
        <v>1211</v>
      </c>
      <c r="N249" s="8" t="s">
        <v>40</v>
      </c>
      <c r="O249" s="12">
        <v>531000</v>
      </c>
      <c r="P249" s="8" t="s">
        <v>41</v>
      </c>
      <c r="Q249" s="12">
        <v>531000</v>
      </c>
      <c r="R249" s="13">
        <v>10.43</v>
      </c>
      <c r="S249" s="13">
        <v>0</v>
      </c>
      <c r="T249" s="12">
        <v>55380.56</v>
      </c>
      <c r="U249" s="12">
        <v>475619.44</v>
      </c>
      <c r="V249" s="8" t="s">
        <v>35</v>
      </c>
      <c r="W249" s="8" t="s">
        <v>1212</v>
      </c>
      <c r="X249" s="8" t="s">
        <v>35</v>
      </c>
      <c r="Y249" s="13">
        <v>0</v>
      </c>
      <c r="Z249" s="8" t="s">
        <v>42</v>
      </c>
      <c r="AA249" s="8" t="s">
        <v>297</v>
      </c>
      <c r="AB249" s="8" t="s">
        <v>35</v>
      </c>
      <c r="AC249" s="8" t="s">
        <v>91</v>
      </c>
      <c r="AD249" s="8" t="s">
        <v>35</v>
      </c>
      <c r="AE249" s="8" t="s">
        <v>35</v>
      </c>
      <c r="AF249" s="12">
        <v>475619.44</v>
      </c>
      <c r="AG249" s="41">
        <f t="shared" si="30"/>
        <v>45658</v>
      </c>
      <c r="AH249" s="41">
        <f t="shared" ca="1" si="31"/>
        <v>46022</v>
      </c>
      <c r="AI249" s="1">
        <f t="shared" ca="1" si="38"/>
        <v>11</v>
      </c>
      <c r="AJ249" s="1">
        <f t="shared" ca="1" si="32"/>
        <v>7</v>
      </c>
      <c r="AK249" s="1">
        <f t="shared" ca="1" si="33"/>
        <v>4</v>
      </c>
      <c r="AL249" s="1">
        <f t="shared" si="34"/>
        <v>10.43</v>
      </c>
      <c r="AM249" s="38">
        <f t="shared" ca="1" si="35"/>
        <v>0.63636363636363635</v>
      </c>
      <c r="AN249" s="1" t="str">
        <f t="shared" ca="1" si="36"/>
        <v>לא תקין</v>
      </c>
      <c r="AO249" s="1" t="str">
        <f>VLOOKUP(AC249,'תז מייל קניין'!$A:$C,3,0)</f>
        <v xml:space="preserve">MayaLe@justice.gov.il </v>
      </c>
      <c r="AP249" s="1" t="str">
        <f t="shared" si="37"/>
        <v xml:space="preserve">  מים עבור</v>
      </c>
    </row>
    <row r="250" spans="1:42" x14ac:dyDescent="0.2">
      <c r="A250" s="4"/>
      <c r="B250" s="5"/>
      <c r="C250" s="6" t="s">
        <v>1213</v>
      </c>
      <c r="D250" s="7" t="s">
        <v>67</v>
      </c>
      <c r="E250" s="7" t="s">
        <v>32</v>
      </c>
      <c r="F250" s="8" t="s">
        <v>35</v>
      </c>
      <c r="G250" s="9">
        <v>45690</v>
      </c>
      <c r="H250" s="9">
        <v>45658</v>
      </c>
      <c r="I250" s="10">
        <v>46022</v>
      </c>
      <c r="J250" s="14"/>
      <c r="K250" s="11" t="s">
        <v>299</v>
      </c>
      <c r="L250" s="8" t="s">
        <v>300</v>
      </c>
      <c r="M250" s="8" t="s">
        <v>301</v>
      </c>
      <c r="N250" s="8" t="s">
        <v>40</v>
      </c>
      <c r="O250" s="12">
        <v>29500</v>
      </c>
      <c r="P250" s="8" t="s">
        <v>41</v>
      </c>
      <c r="Q250" s="12">
        <v>29500</v>
      </c>
      <c r="R250" s="13">
        <v>0</v>
      </c>
      <c r="S250" s="13">
        <v>0</v>
      </c>
      <c r="T250" s="13">
        <v>0</v>
      </c>
      <c r="U250" s="12">
        <v>29500</v>
      </c>
      <c r="V250" s="8" t="s">
        <v>35</v>
      </c>
      <c r="W250" s="8" t="s">
        <v>1214</v>
      </c>
      <c r="X250" s="8" t="s">
        <v>35</v>
      </c>
      <c r="Y250" s="13">
        <v>0</v>
      </c>
      <c r="Z250" s="8" t="s">
        <v>42</v>
      </c>
      <c r="AA250" s="8" t="s">
        <v>297</v>
      </c>
      <c r="AB250" s="8" t="s">
        <v>35</v>
      </c>
      <c r="AC250" s="8" t="s">
        <v>91</v>
      </c>
      <c r="AD250" s="8" t="s">
        <v>35</v>
      </c>
      <c r="AE250" s="8" t="s">
        <v>128</v>
      </c>
      <c r="AF250" s="12">
        <v>29500</v>
      </c>
      <c r="AG250" s="41">
        <f t="shared" si="30"/>
        <v>45658</v>
      </c>
      <c r="AH250" s="41">
        <f t="shared" ca="1" si="31"/>
        <v>46022</v>
      </c>
      <c r="AI250" s="1">
        <f t="shared" ca="1" si="38"/>
        <v>11</v>
      </c>
      <c r="AJ250" s="1">
        <f t="shared" ca="1" si="32"/>
        <v>7</v>
      </c>
      <c r="AK250" s="1">
        <f t="shared" ca="1" si="33"/>
        <v>4</v>
      </c>
      <c r="AL250" s="1">
        <f t="shared" si="34"/>
        <v>0</v>
      </c>
      <c r="AM250" s="38">
        <f t="shared" ca="1" si="35"/>
        <v>0.63636363636363635</v>
      </c>
      <c r="AN250" s="1" t="str">
        <f t="shared" ca="1" si="36"/>
        <v>לא תקין</v>
      </c>
      <c r="AO250" s="1" t="str">
        <f>VLOOKUP(AC250,'תז מייל קניין'!$A:$C,3,0)</f>
        <v xml:space="preserve">MayaLe@justice.gov.il </v>
      </c>
      <c r="AP250" s="1" t="str">
        <f t="shared" si="37"/>
        <v xml:space="preserve"> מים הבאר </v>
      </c>
    </row>
    <row r="251" spans="1:42" x14ac:dyDescent="0.2">
      <c r="A251" s="4"/>
      <c r="B251" s="5"/>
      <c r="C251" s="6" t="s">
        <v>1215</v>
      </c>
      <c r="D251" s="7" t="s">
        <v>67</v>
      </c>
      <c r="E251" s="7" t="s">
        <v>32</v>
      </c>
      <c r="F251" s="8" t="s">
        <v>35</v>
      </c>
      <c r="G251" s="9">
        <v>45690</v>
      </c>
      <c r="H251" s="9">
        <v>45658</v>
      </c>
      <c r="I251" s="10">
        <v>46022</v>
      </c>
      <c r="J251" s="14"/>
      <c r="K251" s="11" t="s">
        <v>304</v>
      </c>
      <c r="L251" s="8" t="s">
        <v>305</v>
      </c>
      <c r="M251" s="8" t="s">
        <v>306</v>
      </c>
      <c r="N251" s="8" t="s">
        <v>40</v>
      </c>
      <c r="O251" s="12">
        <v>8260</v>
      </c>
      <c r="P251" s="8" t="s">
        <v>41</v>
      </c>
      <c r="Q251" s="12">
        <v>8260</v>
      </c>
      <c r="R251" s="13">
        <v>30.55</v>
      </c>
      <c r="S251" s="13">
        <v>0</v>
      </c>
      <c r="T251" s="12">
        <v>2523.3000000000002</v>
      </c>
      <c r="U251" s="12">
        <v>5736.7</v>
      </c>
      <c r="V251" s="8" t="s">
        <v>35</v>
      </c>
      <c r="W251" s="8" t="s">
        <v>1216</v>
      </c>
      <c r="X251" s="8" t="s">
        <v>35</v>
      </c>
      <c r="Y251" s="13">
        <v>0</v>
      </c>
      <c r="Z251" s="8" t="s">
        <v>42</v>
      </c>
      <c r="AA251" s="8" t="s">
        <v>297</v>
      </c>
      <c r="AB251" s="8" t="s">
        <v>35</v>
      </c>
      <c r="AC251" s="8" t="s">
        <v>91</v>
      </c>
      <c r="AD251" s="8" t="s">
        <v>35</v>
      </c>
      <c r="AE251" s="8" t="s">
        <v>128</v>
      </c>
      <c r="AF251" s="12">
        <v>5736.7</v>
      </c>
      <c r="AG251" s="41">
        <f t="shared" si="30"/>
        <v>45658</v>
      </c>
      <c r="AH251" s="41">
        <f t="shared" ca="1" si="31"/>
        <v>46022</v>
      </c>
      <c r="AI251" s="1">
        <f t="shared" ca="1" si="38"/>
        <v>11</v>
      </c>
      <c r="AJ251" s="1">
        <f t="shared" ca="1" si="32"/>
        <v>7</v>
      </c>
      <c r="AK251" s="1">
        <f t="shared" ca="1" si="33"/>
        <v>4</v>
      </c>
      <c r="AL251" s="1">
        <f t="shared" si="34"/>
        <v>30.55</v>
      </c>
      <c r="AM251" s="38">
        <f t="shared" ca="1" si="35"/>
        <v>0.63636363636363635</v>
      </c>
      <c r="AN251" s="1" t="str">
        <f t="shared" ca="1" si="36"/>
        <v>תקין</v>
      </c>
      <c r="AO251" s="1" t="str">
        <f>VLOOKUP(AC251,'תז מייל קניין'!$A:$C,3,0)</f>
        <v xml:space="preserve">MayaLe@justice.gov.il </v>
      </c>
      <c r="AP251" s="1" t="str">
        <f t="shared" si="37"/>
        <v xml:space="preserve"> מים טאבו </v>
      </c>
    </row>
    <row r="252" spans="1:42" x14ac:dyDescent="0.2">
      <c r="A252" s="4"/>
      <c r="B252" s="5"/>
      <c r="C252" s="6" t="s">
        <v>1217</v>
      </c>
      <c r="D252" s="7" t="s">
        <v>67</v>
      </c>
      <c r="E252" s="7" t="s">
        <v>32</v>
      </c>
      <c r="F252" s="8" t="s">
        <v>35</v>
      </c>
      <c r="G252" s="9">
        <v>45690</v>
      </c>
      <c r="H252" s="9">
        <v>45658</v>
      </c>
      <c r="I252" s="10">
        <v>46022</v>
      </c>
      <c r="J252" s="14"/>
      <c r="K252" s="11" t="s">
        <v>309</v>
      </c>
      <c r="L252" s="8" t="s">
        <v>310</v>
      </c>
      <c r="M252" s="8" t="s">
        <v>311</v>
      </c>
      <c r="N252" s="8" t="s">
        <v>40</v>
      </c>
      <c r="O252" s="12">
        <v>188800</v>
      </c>
      <c r="P252" s="8" t="s">
        <v>41</v>
      </c>
      <c r="Q252" s="12">
        <v>188800</v>
      </c>
      <c r="R252" s="13">
        <v>23.73</v>
      </c>
      <c r="S252" s="13">
        <v>0</v>
      </c>
      <c r="T252" s="12">
        <v>44803.82</v>
      </c>
      <c r="U252" s="12">
        <v>143996.18</v>
      </c>
      <c r="V252" s="8" t="s">
        <v>35</v>
      </c>
      <c r="W252" s="8" t="s">
        <v>1218</v>
      </c>
      <c r="X252" s="8" t="s">
        <v>35</v>
      </c>
      <c r="Y252" s="13">
        <v>0</v>
      </c>
      <c r="Z252" s="8" t="s">
        <v>42</v>
      </c>
      <c r="AA252" s="8" t="s">
        <v>297</v>
      </c>
      <c r="AB252" s="8" t="s">
        <v>35</v>
      </c>
      <c r="AC252" s="8" t="s">
        <v>91</v>
      </c>
      <c r="AD252" s="8" t="s">
        <v>35</v>
      </c>
      <c r="AE252" s="8" t="s">
        <v>128</v>
      </c>
      <c r="AF252" s="12">
        <v>143996.18</v>
      </c>
      <c r="AG252" s="41">
        <f t="shared" si="30"/>
        <v>45658</v>
      </c>
      <c r="AH252" s="41">
        <f t="shared" ca="1" si="31"/>
        <v>46022</v>
      </c>
      <c r="AI252" s="1">
        <f t="shared" ca="1" si="38"/>
        <v>11</v>
      </c>
      <c r="AJ252" s="1">
        <f t="shared" ca="1" si="32"/>
        <v>7</v>
      </c>
      <c r="AK252" s="1">
        <f t="shared" ca="1" si="33"/>
        <v>4</v>
      </c>
      <c r="AL252" s="1">
        <f t="shared" si="34"/>
        <v>23.73</v>
      </c>
      <c r="AM252" s="38">
        <f t="shared" ca="1" si="35"/>
        <v>0.63636363636363635</v>
      </c>
      <c r="AN252" s="1" t="str">
        <f t="shared" ca="1" si="36"/>
        <v>תקין</v>
      </c>
      <c r="AO252" s="1" t="str">
        <f>VLOOKUP(AC252,'תז מייל קניין'!$A:$C,3,0)</f>
        <v xml:space="preserve">MayaLe@justice.gov.il </v>
      </c>
      <c r="AP252" s="1" t="str">
        <f t="shared" si="37"/>
        <v xml:space="preserve"> מים  בניי</v>
      </c>
    </row>
    <row r="253" spans="1:42" x14ac:dyDescent="0.2">
      <c r="A253" s="4"/>
      <c r="B253" s="5"/>
      <c r="C253" s="6" t="s">
        <v>1219</v>
      </c>
      <c r="D253" s="7" t="s">
        <v>67</v>
      </c>
      <c r="E253" s="7" t="s">
        <v>32</v>
      </c>
      <c r="F253" s="8" t="s">
        <v>35</v>
      </c>
      <c r="G253" s="9">
        <v>45690</v>
      </c>
      <c r="H253" s="9">
        <v>45658</v>
      </c>
      <c r="I253" s="10">
        <v>46022</v>
      </c>
      <c r="J253" s="14"/>
      <c r="K253" s="11" t="s">
        <v>314</v>
      </c>
      <c r="L253" s="8" t="s">
        <v>315</v>
      </c>
      <c r="M253" s="8" t="s">
        <v>316</v>
      </c>
      <c r="N253" s="8" t="s">
        <v>40</v>
      </c>
      <c r="O253" s="12">
        <v>17700</v>
      </c>
      <c r="P253" s="8" t="s">
        <v>41</v>
      </c>
      <c r="Q253" s="12">
        <v>17700</v>
      </c>
      <c r="R253" s="13">
        <v>19.350000000000001</v>
      </c>
      <c r="S253" s="13">
        <v>0</v>
      </c>
      <c r="T253" s="12">
        <v>3424.17</v>
      </c>
      <c r="U253" s="12">
        <v>14275.83</v>
      </c>
      <c r="V253" s="8" t="s">
        <v>35</v>
      </c>
      <c r="W253" s="8" t="s">
        <v>1220</v>
      </c>
      <c r="X253" s="8" t="s">
        <v>35</v>
      </c>
      <c r="Y253" s="13">
        <v>0</v>
      </c>
      <c r="Z253" s="8" t="s">
        <v>42</v>
      </c>
      <c r="AA253" s="8" t="s">
        <v>297</v>
      </c>
      <c r="AB253" s="8" t="s">
        <v>35</v>
      </c>
      <c r="AC253" s="8" t="s">
        <v>91</v>
      </c>
      <c r="AD253" s="8" t="s">
        <v>35</v>
      </c>
      <c r="AE253" s="8" t="s">
        <v>128</v>
      </c>
      <c r="AF253" s="12">
        <v>14275.83</v>
      </c>
      <c r="AG253" s="41">
        <f t="shared" si="30"/>
        <v>45658</v>
      </c>
      <c r="AH253" s="41">
        <f t="shared" ca="1" si="31"/>
        <v>46022</v>
      </c>
      <c r="AI253" s="1">
        <f t="shared" ca="1" si="38"/>
        <v>11</v>
      </c>
      <c r="AJ253" s="1">
        <f t="shared" ca="1" si="32"/>
        <v>7</v>
      </c>
      <c r="AK253" s="1">
        <f t="shared" ca="1" si="33"/>
        <v>4</v>
      </c>
      <c r="AL253" s="1">
        <f t="shared" si="34"/>
        <v>19.350000000000001</v>
      </c>
      <c r="AM253" s="38">
        <f t="shared" ca="1" si="35"/>
        <v>0.63636363636363635</v>
      </c>
      <c r="AN253" s="1" t="str">
        <f t="shared" ca="1" si="36"/>
        <v>לא תקין</v>
      </c>
      <c r="AO253" s="1" t="str">
        <f>VLOOKUP(AC253,'תז מייל קניין'!$A:$C,3,0)</f>
        <v xml:space="preserve">MayaLe@justice.gov.il </v>
      </c>
      <c r="AP253" s="1" t="str">
        <f t="shared" si="37"/>
        <v xml:space="preserve"> מים טאבו </v>
      </c>
    </row>
    <row r="254" spans="1:42" x14ac:dyDescent="0.2">
      <c r="A254" s="4"/>
      <c r="B254" s="5"/>
      <c r="C254" s="6" t="s">
        <v>1221</v>
      </c>
      <c r="D254" s="7" t="s">
        <v>67</v>
      </c>
      <c r="E254" s="7" t="s">
        <v>32</v>
      </c>
      <c r="F254" s="8" t="s">
        <v>35</v>
      </c>
      <c r="G254" s="9">
        <v>45690</v>
      </c>
      <c r="H254" s="9">
        <v>45658</v>
      </c>
      <c r="I254" s="10">
        <v>46022</v>
      </c>
      <c r="J254" s="14"/>
      <c r="K254" s="11" t="s">
        <v>319</v>
      </c>
      <c r="L254" s="8" t="s">
        <v>320</v>
      </c>
      <c r="M254" s="8" t="s">
        <v>321</v>
      </c>
      <c r="N254" s="8" t="s">
        <v>40</v>
      </c>
      <c r="O254" s="12">
        <v>9440</v>
      </c>
      <c r="P254" s="8" t="s">
        <v>41</v>
      </c>
      <c r="Q254" s="12">
        <v>9440</v>
      </c>
      <c r="R254" s="13">
        <v>4.55</v>
      </c>
      <c r="S254" s="13">
        <v>0</v>
      </c>
      <c r="T254" s="13">
        <v>429.41</v>
      </c>
      <c r="U254" s="12">
        <v>9010.59</v>
      </c>
      <c r="V254" s="8" t="s">
        <v>35</v>
      </c>
      <c r="W254" s="8" t="s">
        <v>1222</v>
      </c>
      <c r="X254" s="8" t="s">
        <v>35</v>
      </c>
      <c r="Y254" s="13">
        <v>0</v>
      </c>
      <c r="Z254" s="8" t="s">
        <v>42</v>
      </c>
      <c r="AA254" s="8" t="s">
        <v>297</v>
      </c>
      <c r="AB254" s="8" t="s">
        <v>35</v>
      </c>
      <c r="AC254" s="8" t="s">
        <v>91</v>
      </c>
      <c r="AD254" s="8" t="s">
        <v>35</v>
      </c>
      <c r="AE254" s="8" t="s">
        <v>128</v>
      </c>
      <c r="AF254" s="12">
        <v>9010.59</v>
      </c>
      <c r="AG254" s="41">
        <f t="shared" si="30"/>
        <v>45658</v>
      </c>
      <c r="AH254" s="41">
        <f t="shared" ca="1" si="31"/>
        <v>46022</v>
      </c>
      <c r="AI254" s="1">
        <f t="shared" ca="1" si="38"/>
        <v>11</v>
      </c>
      <c r="AJ254" s="1">
        <f t="shared" ca="1" si="32"/>
        <v>7</v>
      </c>
      <c r="AK254" s="1">
        <f t="shared" ca="1" si="33"/>
        <v>4</v>
      </c>
      <c r="AL254" s="1">
        <f t="shared" si="34"/>
        <v>4.55</v>
      </c>
      <c r="AM254" s="38">
        <f t="shared" ca="1" si="35"/>
        <v>0.63636363636363635</v>
      </c>
      <c r="AN254" s="1" t="str">
        <f t="shared" ca="1" si="36"/>
        <v>לא תקין</v>
      </c>
      <c r="AO254" s="1" t="str">
        <f>VLOOKUP(AC254,'תז מייל קניין'!$A:$C,3,0)</f>
        <v xml:space="preserve">MayaLe@justice.gov.il </v>
      </c>
      <c r="AP254" s="1" t="str">
        <f t="shared" si="37"/>
        <v xml:space="preserve"> מים טאבו </v>
      </c>
    </row>
    <row r="255" spans="1:42" x14ac:dyDescent="0.2">
      <c r="A255" s="4"/>
      <c r="B255" s="5"/>
      <c r="C255" s="6" t="s">
        <v>1223</v>
      </c>
      <c r="D255" s="7" t="s">
        <v>67</v>
      </c>
      <c r="E255" s="7" t="s">
        <v>32</v>
      </c>
      <c r="F255" s="8" t="s">
        <v>35</v>
      </c>
      <c r="G255" s="9">
        <v>45690</v>
      </c>
      <c r="H255" s="9">
        <v>45658</v>
      </c>
      <c r="I255" s="10">
        <v>46022</v>
      </c>
      <c r="J255" s="14"/>
      <c r="K255" s="11" t="s">
        <v>324</v>
      </c>
      <c r="L255" s="8" t="s">
        <v>325</v>
      </c>
      <c r="M255" s="8" t="s">
        <v>326</v>
      </c>
      <c r="N255" s="8" t="s">
        <v>40</v>
      </c>
      <c r="O255" s="12">
        <v>14160</v>
      </c>
      <c r="P255" s="8" t="s">
        <v>41</v>
      </c>
      <c r="Q255" s="12">
        <v>14160</v>
      </c>
      <c r="R255" s="13">
        <v>81.8</v>
      </c>
      <c r="S255" s="13">
        <v>0</v>
      </c>
      <c r="T255" s="12">
        <v>11582.41</v>
      </c>
      <c r="U255" s="12">
        <v>2577.59</v>
      </c>
      <c r="V255" s="8" t="s">
        <v>35</v>
      </c>
      <c r="W255" s="8" t="s">
        <v>1224</v>
      </c>
      <c r="X255" s="8" t="s">
        <v>35</v>
      </c>
      <c r="Y255" s="13">
        <v>0</v>
      </c>
      <c r="Z255" s="8" t="s">
        <v>42</v>
      </c>
      <c r="AA255" s="8" t="s">
        <v>297</v>
      </c>
      <c r="AB255" s="8" t="s">
        <v>35</v>
      </c>
      <c r="AC255" s="8" t="s">
        <v>91</v>
      </c>
      <c r="AD255" s="8" t="s">
        <v>35</v>
      </c>
      <c r="AE255" s="8" t="s">
        <v>128</v>
      </c>
      <c r="AF255" s="12">
        <v>2577.59</v>
      </c>
      <c r="AG255" s="41">
        <f t="shared" si="30"/>
        <v>45658</v>
      </c>
      <c r="AH255" s="41">
        <f t="shared" ca="1" si="31"/>
        <v>46022</v>
      </c>
      <c r="AI255" s="1">
        <f t="shared" ca="1" si="38"/>
        <v>11</v>
      </c>
      <c r="AJ255" s="1">
        <f t="shared" ca="1" si="32"/>
        <v>7</v>
      </c>
      <c r="AK255" s="1">
        <f t="shared" ca="1" si="33"/>
        <v>4</v>
      </c>
      <c r="AL255" s="1">
        <f t="shared" si="34"/>
        <v>81.8</v>
      </c>
      <c r="AM255" s="38">
        <f t="shared" ca="1" si="35"/>
        <v>0.63636363636363635</v>
      </c>
      <c r="AN255" s="1" t="str">
        <f t="shared" ca="1" si="36"/>
        <v>תקין</v>
      </c>
      <c r="AO255" s="1" t="str">
        <f>VLOOKUP(AC255,'תז מייל קניין'!$A:$C,3,0)</f>
        <v xml:space="preserve">MayaLe@justice.gov.il </v>
      </c>
      <c r="AP255" s="1" t="str">
        <f t="shared" si="37"/>
        <v xml:space="preserve"> מים סיוע </v>
      </c>
    </row>
    <row r="256" spans="1:42" x14ac:dyDescent="0.2">
      <c r="A256" s="4"/>
      <c r="B256" s="5"/>
      <c r="C256" s="6" t="s">
        <v>1225</v>
      </c>
      <c r="D256" s="7" t="s">
        <v>67</v>
      </c>
      <c r="E256" s="7" t="s">
        <v>32</v>
      </c>
      <c r="F256" s="8" t="s">
        <v>35</v>
      </c>
      <c r="G256" s="9">
        <v>45690</v>
      </c>
      <c r="H256" s="9">
        <v>45658</v>
      </c>
      <c r="I256" s="10">
        <v>46022</v>
      </c>
      <c r="J256" s="14"/>
      <c r="K256" s="11" t="s">
        <v>329</v>
      </c>
      <c r="L256" s="8" t="s">
        <v>330</v>
      </c>
      <c r="M256" s="8" t="s">
        <v>331</v>
      </c>
      <c r="N256" s="8" t="s">
        <v>40</v>
      </c>
      <c r="O256" s="12">
        <v>35400</v>
      </c>
      <c r="P256" s="8" t="s">
        <v>41</v>
      </c>
      <c r="Q256" s="12">
        <v>35400</v>
      </c>
      <c r="R256" s="13">
        <v>0</v>
      </c>
      <c r="S256" s="13">
        <v>0</v>
      </c>
      <c r="T256" s="13">
        <v>0</v>
      </c>
      <c r="U256" s="12">
        <v>35400</v>
      </c>
      <c r="V256" s="8" t="s">
        <v>35</v>
      </c>
      <c r="W256" s="8" t="s">
        <v>1226</v>
      </c>
      <c r="X256" s="8" t="s">
        <v>35</v>
      </c>
      <c r="Y256" s="13">
        <v>0</v>
      </c>
      <c r="Z256" s="8" t="s">
        <v>42</v>
      </c>
      <c r="AA256" s="8" t="s">
        <v>297</v>
      </c>
      <c r="AB256" s="8" t="s">
        <v>35</v>
      </c>
      <c r="AC256" s="8" t="s">
        <v>91</v>
      </c>
      <c r="AD256" s="8" t="s">
        <v>35</v>
      </c>
      <c r="AE256" s="8" t="s">
        <v>128</v>
      </c>
      <c r="AF256" s="12">
        <v>35400</v>
      </c>
      <c r="AG256" s="41">
        <f t="shared" si="30"/>
        <v>45658</v>
      </c>
      <c r="AH256" s="41">
        <f t="shared" ca="1" si="31"/>
        <v>46022</v>
      </c>
      <c r="AI256" s="1">
        <f t="shared" ca="1" si="38"/>
        <v>11</v>
      </c>
      <c r="AJ256" s="1">
        <f t="shared" ca="1" si="32"/>
        <v>7</v>
      </c>
      <c r="AK256" s="1">
        <f t="shared" ca="1" si="33"/>
        <v>4</v>
      </c>
      <c r="AL256" s="1">
        <f t="shared" si="34"/>
        <v>0</v>
      </c>
      <c r="AM256" s="38">
        <f t="shared" ca="1" si="35"/>
        <v>0.63636363636363635</v>
      </c>
      <c r="AN256" s="1" t="str">
        <f t="shared" ca="1" si="36"/>
        <v>לא תקין</v>
      </c>
      <c r="AO256" s="1" t="str">
        <f>VLOOKUP(AC256,'תז מייל קניין'!$A:$C,3,0)</f>
        <v xml:space="preserve">MayaLe@justice.gov.il </v>
      </c>
      <c r="AP256" s="1" t="str">
        <f t="shared" si="37"/>
        <v xml:space="preserve"> מים טאבו </v>
      </c>
    </row>
    <row r="257" spans="1:42" x14ac:dyDescent="0.2">
      <c r="A257" s="4"/>
      <c r="B257" s="5"/>
      <c r="C257" s="6" t="s">
        <v>1227</v>
      </c>
      <c r="D257" s="7" t="s">
        <v>67</v>
      </c>
      <c r="E257" s="7" t="s">
        <v>32</v>
      </c>
      <c r="F257" s="8" t="s">
        <v>35</v>
      </c>
      <c r="G257" s="9">
        <v>45690</v>
      </c>
      <c r="H257" s="9">
        <v>45658</v>
      </c>
      <c r="I257" s="10">
        <v>46022</v>
      </c>
      <c r="J257" s="14"/>
      <c r="K257" s="11" t="s">
        <v>334</v>
      </c>
      <c r="L257" s="8" t="s">
        <v>335</v>
      </c>
      <c r="M257" s="8" t="s">
        <v>336</v>
      </c>
      <c r="N257" s="8" t="s">
        <v>40</v>
      </c>
      <c r="O257" s="12">
        <v>17700</v>
      </c>
      <c r="P257" s="8" t="s">
        <v>41</v>
      </c>
      <c r="Q257" s="12">
        <v>17700</v>
      </c>
      <c r="R257" s="13">
        <v>12.43</v>
      </c>
      <c r="S257" s="13">
        <v>0</v>
      </c>
      <c r="T257" s="12">
        <v>2200.7399999999998</v>
      </c>
      <c r="U257" s="12">
        <v>15499.26</v>
      </c>
      <c r="V257" s="8" t="s">
        <v>35</v>
      </c>
      <c r="W257" s="8" t="s">
        <v>1228</v>
      </c>
      <c r="X257" s="8" t="s">
        <v>35</v>
      </c>
      <c r="Y257" s="13">
        <v>0</v>
      </c>
      <c r="Z257" s="8" t="s">
        <v>42</v>
      </c>
      <c r="AA257" s="8" t="s">
        <v>297</v>
      </c>
      <c r="AB257" s="8" t="s">
        <v>35</v>
      </c>
      <c r="AC257" s="8" t="s">
        <v>91</v>
      </c>
      <c r="AD257" s="8" t="s">
        <v>35</v>
      </c>
      <c r="AE257" s="8" t="s">
        <v>128</v>
      </c>
      <c r="AF257" s="12">
        <v>15499.26</v>
      </c>
      <c r="AG257" s="41">
        <f t="shared" si="30"/>
        <v>45658</v>
      </c>
      <c r="AH257" s="41">
        <f t="shared" ca="1" si="31"/>
        <v>46022</v>
      </c>
      <c r="AI257" s="1">
        <f t="shared" ca="1" si="38"/>
        <v>11</v>
      </c>
      <c r="AJ257" s="1">
        <f t="shared" ca="1" si="32"/>
        <v>7</v>
      </c>
      <c r="AK257" s="1">
        <f t="shared" ca="1" si="33"/>
        <v>4</v>
      </c>
      <c r="AL257" s="1">
        <f t="shared" si="34"/>
        <v>12.43</v>
      </c>
      <c r="AM257" s="38">
        <f t="shared" ca="1" si="35"/>
        <v>0.63636363636363635</v>
      </c>
      <c r="AN257" s="1" t="str">
        <f t="shared" ca="1" si="36"/>
        <v>לא תקין</v>
      </c>
      <c r="AO257" s="1" t="str">
        <f>VLOOKUP(AC257,'תז מייל קניין'!$A:$C,3,0)</f>
        <v xml:space="preserve">MayaLe@justice.gov.il </v>
      </c>
      <c r="AP257" s="1" t="str">
        <f t="shared" si="37"/>
        <v xml:space="preserve"> מים נתניה</v>
      </c>
    </row>
    <row r="258" spans="1:42" x14ac:dyDescent="0.2">
      <c r="A258" s="4"/>
      <c r="B258" s="5"/>
      <c r="C258" s="6" t="s">
        <v>1229</v>
      </c>
      <c r="D258" s="7" t="s">
        <v>67</v>
      </c>
      <c r="E258" s="7" t="s">
        <v>32</v>
      </c>
      <c r="F258" s="8" t="s">
        <v>35</v>
      </c>
      <c r="G258" s="9">
        <v>45690</v>
      </c>
      <c r="H258" s="9">
        <v>45658</v>
      </c>
      <c r="I258" s="10">
        <v>46022</v>
      </c>
      <c r="J258" s="14"/>
      <c r="K258" s="11" t="s">
        <v>339</v>
      </c>
      <c r="L258" s="8" t="s">
        <v>340</v>
      </c>
      <c r="M258" s="8" t="s">
        <v>341</v>
      </c>
      <c r="N258" s="8" t="s">
        <v>40</v>
      </c>
      <c r="O258" s="12">
        <v>17700</v>
      </c>
      <c r="P258" s="8" t="s">
        <v>41</v>
      </c>
      <c r="Q258" s="12">
        <v>17700</v>
      </c>
      <c r="R258" s="13">
        <v>25.17</v>
      </c>
      <c r="S258" s="13">
        <v>0</v>
      </c>
      <c r="T258" s="12">
        <v>4455.78</v>
      </c>
      <c r="U258" s="12">
        <v>13244.22</v>
      </c>
      <c r="V258" s="8" t="s">
        <v>35</v>
      </c>
      <c r="W258" s="8" t="s">
        <v>1230</v>
      </c>
      <c r="X258" s="8" t="s">
        <v>35</v>
      </c>
      <c r="Y258" s="13">
        <v>0</v>
      </c>
      <c r="Z258" s="8" t="s">
        <v>42</v>
      </c>
      <c r="AA258" s="8" t="s">
        <v>297</v>
      </c>
      <c r="AB258" s="8" t="s">
        <v>35</v>
      </c>
      <c r="AC258" s="8" t="s">
        <v>91</v>
      </c>
      <c r="AD258" s="8" t="s">
        <v>35</v>
      </c>
      <c r="AE258" s="8" t="s">
        <v>128</v>
      </c>
      <c r="AF258" s="12">
        <v>13244.22</v>
      </c>
      <c r="AG258" s="41">
        <f t="shared" si="30"/>
        <v>45658</v>
      </c>
      <c r="AH258" s="41">
        <f t="shared" ca="1" si="31"/>
        <v>46022</v>
      </c>
      <c r="AI258" s="1">
        <f t="shared" ca="1" si="38"/>
        <v>11</v>
      </c>
      <c r="AJ258" s="1">
        <f t="shared" ca="1" si="32"/>
        <v>7</v>
      </c>
      <c r="AK258" s="1">
        <f t="shared" ca="1" si="33"/>
        <v>4</v>
      </c>
      <c r="AL258" s="1">
        <f t="shared" si="34"/>
        <v>25.17</v>
      </c>
      <c r="AM258" s="38">
        <f t="shared" ca="1" si="35"/>
        <v>0.63636363636363635</v>
      </c>
      <c r="AN258" s="1" t="str">
        <f t="shared" ca="1" si="36"/>
        <v>תקין</v>
      </c>
      <c r="AO258" s="1" t="str">
        <f>VLOOKUP(AC258,'תז מייל קניין'!$A:$C,3,0)</f>
        <v xml:space="preserve">MayaLe@justice.gov.il </v>
      </c>
      <c r="AP258" s="1" t="str">
        <f t="shared" si="37"/>
        <v xml:space="preserve"> מים בקעה </v>
      </c>
    </row>
    <row r="259" spans="1:42" x14ac:dyDescent="0.2">
      <c r="A259" s="4"/>
      <c r="B259" s="5"/>
      <c r="C259" s="6" t="s">
        <v>1231</v>
      </c>
      <c r="D259" s="7" t="s">
        <v>67</v>
      </c>
      <c r="E259" s="7" t="s">
        <v>32</v>
      </c>
      <c r="F259" s="8" t="s">
        <v>35</v>
      </c>
      <c r="G259" s="9">
        <v>45690</v>
      </c>
      <c r="H259" s="9">
        <v>45658</v>
      </c>
      <c r="I259" s="10">
        <v>46022</v>
      </c>
      <c r="J259" s="14"/>
      <c r="K259" s="11" t="s">
        <v>344</v>
      </c>
      <c r="L259" s="8" t="s">
        <v>345</v>
      </c>
      <c r="M259" s="8" t="s">
        <v>346</v>
      </c>
      <c r="N259" s="8" t="s">
        <v>40</v>
      </c>
      <c r="O259" s="12">
        <v>17700</v>
      </c>
      <c r="P259" s="8" t="s">
        <v>41</v>
      </c>
      <c r="Q259" s="12">
        <v>17700</v>
      </c>
      <c r="R259" s="13">
        <v>30.84</v>
      </c>
      <c r="S259" s="13">
        <v>0</v>
      </c>
      <c r="T259" s="12">
        <v>5458</v>
      </c>
      <c r="U259" s="12">
        <v>12242</v>
      </c>
      <c r="V259" s="8" t="s">
        <v>35</v>
      </c>
      <c r="W259" s="8" t="s">
        <v>1232</v>
      </c>
      <c r="X259" s="8" t="s">
        <v>35</v>
      </c>
      <c r="Y259" s="13">
        <v>0</v>
      </c>
      <c r="Z259" s="8" t="s">
        <v>42</v>
      </c>
      <c r="AA259" s="8" t="s">
        <v>297</v>
      </c>
      <c r="AB259" s="8" t="s">
        <v>35</v>
      </c>
      <c r="AC259" s="8" t="s">
        <v>91</v>
      </c>
      <c r="AD259" s="8" t="s">
        <v>35</v>
      </c>
      <c r="AE259" s="8" t="s">
        <v>128</v>
      </c>
      <c r="AF259" s="12">
        <v>12242</v>
      </c>
      <c r="AG259" s="41">
        <f t="shared" ref="AG259:AG322" si="39">IF(H259&gt;1,H259,G259)</f>
        <v>45658</v>
      </c>
      <c r="AH259" s="41">
        <f t="shared" ref="AH259:AH322" ca="1" si="40">IF(I259&gt;1, I259, DATE(YEAR(TODAY()), 12, 31))</f>
        <v>46022</v>
      </c>
      <c r="AI259" s="1">
        <f t="shared" ca="1" si="38"/>
        <v>11</v>
      </c>
      <c r="AJ259" s="1">
        <f t="shared" ref="AJ259:AJ322" ca="1" si="41">DATEDIF(AG259, TODAY(), "m")</f>
        <v>7</v>
      </c>
      <c r="AK259" s="1">
        <f t="shared" ref="AK259:AK322" ca="1" si="42">IF(AH259 &gt; TODAY(), DATEDIF(TODAY(), AH259, "m"), -DATEDIF(AH259, TODAY(), "m"))</f>
        <v>4</v>
      </c>
      <c r="AL259" s="1">
        <f t="shared" ref="AL259:AL322" si="43">R259</f>
        <v>30.84</v>
      </c>
      <c r="AM259" s="38">
        <f t="shared" ref="AM259:AM322" ca="1" si="44">AJ259/AI259</f>
        <v>0.63636363636363635</v>
      </c>
      <c r="AN259" s="1" t="str">
        <f t="shared" ref="AN259:AN322" ca="1" si="45">IF(AM259&lt;0.5, "טרם נבדק",
   IF(AND(AM259&gt;0.5, AM259&lt;0.75, AL259&lt;20), "לא תקין",
   IF(AND(AM259&gt;0.75, AM259&lt;0.9, AL259&lt;50), "לא תקין",
   IF(AND(AM259&gt;0.9, AL259&lt;50), "לא תקין", "תקין"))))</f>
        <v>תקין</v>
      </c>
      <c r="AO259" s="1" t="str">
        <f>VLOOKUP(AC259,'תז מייל קניין'!$A:$C,3,0)</f>
        <v xml:space="preserve">MayaLe@justice.gov.il </v>
      </c>
      <c r="AP259" s="1" t="str">
        <f t="shared" ref="AP259:AP322" si="46">LEFT(W259,10)</f>
        <v xml:space="preserve"> מים-מח"ש+</v>
      </c>
    </row>
    <row r="260" spans="1:42" x14ac:dyDescent="0.2">
      <c r="A260" s="4"/>
      <c r="B260" s="5"/>
      <c r="C260" s="6" t="s">
        <v>1233</v>
      </c>
      <c r="D260" s="7" t="s">
        <v>67</v>
      </c>
      <c r="E260" s="7" t="s">
        <v>32</v>
      </c>
      <c r="F260" s="8" t="s">
        <v>35</v>
      </c>
      <c r="G260" s="9">
        <v>45690</v>
      </c>
      <c r="H260" s="9">
        <v>45658</v>
      </c>
      <c r="I260" s="10">
        <v>46022</v>
      </c>
      <c r="J260" s="14"/>
      <c r="K260" s="11" t="s">
        <v>349</v>
      </c>
      <c r="L260" s="8" t="s">
        <v>350</v>
      </c>
      <c r="M260" s="8" t="s">
        <v>351</v>
      </c>
      <c r="N260" s="8" t="s">
        <v>40</v>
      </c>
      <c r="O260" s="12">
        <v>15340</v>
      </c>
      <c r="P260" s="8" t="s">
        <v>41</v>
      </c>
      <c r="Q260" s="12">
        <v>15340</v>
      </c>
      <c r="R260" s="13">
        <v>30.44</v>
      </c>
      <c r="S260" s="13">
        <v>0</v>
      </c>
      <c r="T260" s="12">
        <v>4668.91</v>
      </c>
      <c r="U260" s="12">
        <v>10671.09</v>
      </c>
      <c r="V260" s="8" t="s">
        <v>35</v>
      </c>
      <c r="W260" s="8" t="s">
        <v>1234</v>
      </c>
      <c r="X260" s="8" t="s">
        <v>35</v>
      </c>
      <c r="Y260" s="13">
        <v>0</v>
      </c>
      <c r="Z260" s="8" t="s">
        <v>42</v>
      </c>
      <c r="AA260" s="8" t="s">
        <v>297</v>
      </c>
      <c r="AB260" s="8" t="s">
        <v>35</v>
      </c>
      <c r="AC260" s="8" t="s">
        <v>91</v>
      </c>
      <c r="AD260" s="8" t="s">
        <v>35</v>
      </c>
      <c r="AE260" s="8" t="s">
        <v>128</v>
      </c>
      <c r="AF260" s="12">
        <v>10671.09</v>
      </c>
      <c r="AG260" s="41">
        <f t="shared" si="39"/>
        <v>45658</v>
      </c>
      <c r="AH260" s="41">
        <f t="shared" ca="1" si="40"/>
        <v>46022</v>
      </c>
      <c r="AI260" s="1">
        <f t="shared" ca="1" si="38"/>
        <v>11</v>
      </c>
      <c r="AJ260" s="1">
        <f t="shared" ca="1" si="41"/>
        <v>7</v>
      </c>
      <c r="AK260" s="1">
        <f t="shared" ca="1" si="42"/>
        <v>4</v>
      </c>
      <c r="AL260" s="1">
        <f t="shared" si="43"/>
        <v>30.44</v>
      </c>
      <c r="AM260" s="38">
        <f t="shared" ca="1" si="44"/>
        <v>0.63636363636363635</v>
      </c>
      <c r="AN260" s="1" t="str">
        <f t="shared" ca="1" si="45"/>
        <v>תקין</v>
      </c>
      <c r="AO260" s="1" t="str">
        <f>VLOOKUP(AC260,'תז מייל קניין'!$A:$C,3,0)</f>
        <v xml:space="preserve">MayaLe@justice.gov.il </v>
      </c>
      <c r="AP260" s="1" t="str">
        <f t="shared" si="46"/>
        <v xml:space="preserve"> מים פ"ת ט</v>
      </c>
    </row>
    <row r="261" spans="1:42" x14ac:dyDescent="0.2">
      <c r="A261" s="4"/>
      <c r="B261" s="5"/>
      <c r="C261" s="6" t="s">
        <v>1235</v>
      </c>
      <c r="D261" s="7" t="s">
        <v>67</v>
      </c>
      <c r="E261" s="7" t="s">
        <v>32</v>
      </c>
      <c r="F261" s="8" t="s">
        <v>35</v>
      </c>
      <c r="G261" s="9">
        <v>45690</v>
      </c>
      <c r="H261" s="9">
        <v>45658</v>
      </c>
      <c r="I261" s="10">
        <v>46022</v>
      </c>
      <c r="J261" s="14"/>
      <c r="K261" s="11" t="s">
        <v>709</v>
      </c>
      <c r="L261" s="8" t="s">
        <v>710</v>
      </c>
      <c r="M261" s="8" t="s">
        <v>711</v>
      </c>
      <c r="N261" s="8" t="s">
        <v>40</v>
      </c>
      <c r="O261" s="12">
        <v>17700</v>
      </c>
      <c r="P261" s="8" t="s">
        <v>41</v>
      </c>
      <c r="Q261" s="12">
        <v>17700</v>
      </c>
      <c r="R261" s="13">
        <v>8.75</v>
      </c>
      <c r="S261" s="13">
        <v>0</v>
      </c>
      <c r="T261" s="12">
        <v>1549.34</v>
      </c>
      <c r="U261" s="12">
        <v>16150.66</v>
      </c>
      <c r="V261" s="8" t="s">
        <v>35</v>
      </c>
      <c r="W261" s="8" t="s">
        <v>1236</v>
      </c>
      <c r="X261" s="8" t="s">
        <v>35</v>
      </c>
      <c r="Y261" s="13">
        <v>0</v>
      </c>
      <c r="Z261" s="8" t="s">
        <v>42</v>
      </c>
      <c r="AA261" s="8" t="s">
        <v>127</v>
      </c>
      <c r="AB261" s="8" t="s">
        <v>35</v>
      </c>
      <c r="AC261" s="8" t="s">
        <v>91</v>
      </c>
      <c r="AD261" s="8" t="s">
        <v>35</v>
      </c>
      <c r="AE261" s="8" t="s">
        <v>128</v>
      </c>
      <c r="AF261" s="12">
        <v>16150.66</v>
      </c>
      <c r="AG261" s="41">
        <f t="shared" si="39"/>
        <v>45658</v>
      </c>
      <c r="AH261" s="41">
        <f t="shared" ca="1" si="40"/>
        <v>46022</v>
      </c>
      <c r="AI261" s="1">
        <f t="shared" ca="1" si="38"/>
        <v>11</v>
      </c>
      <c r="AJ261" s="1">
        <f t="shared" ca="1" si="41"/>
        <v>7</v>
      </c>
      <c r="AK261" s="1">
        <f t="shared" ca="1" si="42"/>
        <v>4</v>
      </c>
      <c r="AL261" s="1">
        <f t="shared" si="43"/>
        <v>8.75</v>
      </c>
      <c r="AM261" s="38">
        <f t="shared" ca="1" si="44"/>
        <v>0.63636363636363635</v>
      </c>
      <c r="AN261" s="1" t="str">
        <f t="shared" ca="1" si="45"/>
        <v>לא תקין</v>
      </c>
      <c r="AO261" s="1" t="str">
        <f>VLOOKUP(AC261,'תז מייל קניין'!$A:$C,3,0)</f>
        <v xml:space="preserve">MayaLe@justice.gov.il </v>
      </c>
      <c r="AP261" s="1" t="str">
        <f t="shared" si="46"/>
        <v xml:space="preserve"> מים שערי </v>
      </c>
    </row>
    <row r="262" spans="1:42" x14ac:dyDescent="0.2">
      <c r="A262" s="4"/>
      <c r="B262" s="5"/>
      <c r="C262" s="6" t="s">
        <v>1237</v>
      </c>
      <c r="D262" s="7" t="s">
        <v>67</v>
      </c>
      <c r="E262" s="7" t="s">
        <v>32</v>
      </c>
      <c r="F262" s="8" t="s">
        <v>35</v>
      </c>
      <c r="G262" s="9">
        <v>45690</v>
      </c>
      <c r="H262" s="9">
        <v>45658</v>
      </c>
      <c r="I262" s="10">
        <v>46022</v>
      </c>
      <c r="J262" s="14"/>
      <c r="K262" s="11" t="s">
        <v>354</v>
      </c>
      <c r="L262" s="8" t="s">
        <v>355</v>
      </c>
      <c r="M262" s="8" t="s">
        <v>356</v>
      </c>
      <c r="N262" s="8" t="s">
        <v>40</v>
      </c>
      <c r="O262" s="12">
        <v>7080</v>
      </c>
      <c r="P262" s="8" t="s">
        <v>41</v>
      </c>
      <c r="Q262" s="12">
        <v>7080</v>
      </c>
      <c r="R262" s="13">
        <v>6.34</v>
      </c>
      <c r="S262" s="13">
        <v>0</v>
      </c>
      <c r="T262" s="13">
        <v>449</v>
      </c>
      <c r="U262" s="12">
        <v>6631</v>
      </c>
      <c r="V262" s="8" t="s">
        <v>35</v>
      </c>
      <c r="W262" s="8" t="s">
        <v>1238</v>
      </c>
      <c r="X262" s="8" t="s">
        <v>35</v>
      </c>
      <c r="Y262" s="13">
        <v>0</v>
      </c>
      <c r="Z262" s="8" t="s">
        <v>42</v>
      </c>
      <c r="AA262" s="8" t="s">
        <v>297</v>
      </c>
      <c r="AB262" s="8" t="s">
        <v>35</v>
      </c>
      <c r="AC262" s="8" t="s">
        <v>91</v>
      </c>
      <c r="AD262" s="8" t="s">
        <v>35</v>
      </c>
      <c r="AE262" s="8" t="s">
        <v>128</v>
      </c>
      <c r="AF262" s="12">
        <v>6631</v>
      </c>
      <c r="AG262" s="41">
        <f t="shared" si="39"/>
        <v>45658</v>
      </c>
      <c r="AH262" s="41">
        <f t="shared" ca="1" si="40"/>
        <v>46022</v>
      </c>
      <c r="AI262" s="1">
        <f t="shared" ca="1" si="38"/>
        <v>11</v>
      </c>
      <c r="AJ262" s="1">
        <f t="shared" ca="1" si="41"/>
        <v>7</v>
      </c>
      <c r="AK262" s="1">
        <f t="shared" ca="1" si="42"/>
        <v>4</v>
      </c>
      <c r="AL262" s="1">
        <f t="shared" si="43"/>
        <v>6.34</v>
      </c>
      <c r="AM262" s="38">
        <f t="shared" ca="1" si="44"/>
        <v>0.63636363636363635</v>
      </c>
      <c r="AN262" s="1" t="str">
        <f t="shared" ca="1" si="45"/>
        <v>לא תקין</v>
      </c>
      <c r="AO262" s="1" t="str">
        <f>VLOOKUP(AC262,'תז מייל קניין'!$A:$C,3,0)</f>
        <v xml:space="preserve">MayaLe@justice.gov.il </v>
      </c>
      <c r="AP262" s="1" t="str">
        <f t="shared" si="46"/>
        <v xml:space="preserve"> מים פייר </v>
      </c>
    </row>
    <row r="263" spans="1:42" x14ac:dyDescent="0.2">
      <c r="A263" s="4"/>
      <c r="B263" s="5"/>
      <c r="C263" s="6" t="s">
        <v>1239</v>
      </c>
      <c r="D263" s="7" t="s">
        <v>67</v>
      </c>
      <c r="E263" s="7" t="s">
        <v>32</v>
      </c>
      <c r="F263" s="8" t="s">
        <v>35</v>
      </c>
      <c r="G263" s="9">
        <v>45690</v>
      </c>
      <c r="H263" s="9">
        <v>45658</v>
      </c>
      <c r="I263" s="10">
        <v>46022</v>
      </c>
      <c r="J263" s="14"/>
      <c r="K263" s="11" t="s">
        <v>228</v>
      </c>
      <c r="L263" s="8" t="s">
        <v>229</v>
      </c>
      <c r="M263" s="8" t="s">
        <v>230</v>
      </c>
      <c r="N263" s="8" t="s">
        <v>40</v>
      </c>
      <c r="O263" s="12">
        <v>660800</v>
      </c>
      <c r="P263" s="8" t="s">
        <v>41</v>
      </c>
      <c r="Q263" s="12">
        <v>660800</v>
      </c>
      <c r="R263" s="13">
        <v>30.87</v>
      </c>
      <c r="S263" s="13">
        <v>0</v>
      </c>
      <c r="T263" s="12">
        <v>204010.65</v>
      </c>
      <c r="U263" s="12">
        <v>456789.35</v>
      </c>
      <c r="V263" s="8" t="s">
        <v>35</v>
      </c>
      <c r="W263" s="8" t="s">
        <v>1240</v>
      </c>
      <c r="X263" s="8" t="s">
        <v>35</v>
      </c>
      <c r="Y263" s="13">
        <v>0</v>
      </c>
      <c r="Z263" s="8" t="s">
        <v>42</v>
      </c>
      <c r="AA263" s="8" t="s">
        <v>297</v>
      </c>
      <c r="AB263" s="8" t="s">
        <v>35</v>
      </c>
      <c r="AC263" s="8" t="s">
        <v>91</v>
      </c>
      <c r="AD263" s="8" t="s">
        <v>35</v>
      </c>
      <c r="AE263" s="8" t="s">
        <v>128</v>
      </c>
      <c r="AF263" s="12">
        <v>456789.35</v>
      </c>
      <c r="AG263" s="41">
        <f t="shared" si="39"/>
        <v>45658</v>
      </c>
      <c r="AH263" s="41">
        <f t="shared" ca="1" si="40"/>
        <v>46022</v>
      </c>
      <c r="AI263" s="1">
        <f t="shared" ca="1" si="38"/>
        <v>11</v>
      </c>
      <c r="AJ263" s="1">
        <f t="shared" ca="1" si="41"/>
        <v>7</v>
      </c>
      <c r="AK263" s="1">
        <f t="shared" ca="1" si="42"/>
        <v>4</v>
      </c>
      <c r="AL263" s="1">
        <f t="shared" si="43"/>
        <v>30.87</v>
      </c>
      <c r="AM263" s="38">
        <f t="shared" ca="1" si="44"/>
        <v>0.63636363636363635</v>
      </c>
      <c r="AN263" s="1" t="str">
        <f t="shared" ca="1" si="45"/>
        <v>תקין</v>
      </c>
      <c r="AO263" s="1" t="str">
        <f>VLOOKUP(AC263,'תז מייל קניין'!$A:$C,3,0)</f>
        <v xml:space="preserve">MayaLe@justice.gov.il </v>
      </c>
      <c r="AP263" s="1" t="str">
        <f t="shared" si="46"/>
        <v xml:space="preserve"> חשמל ציבו</v>
      </c>
    </row>
    <row r="264" spans="1:42" x14ac:dyDescent="0.2">
      <c r="A264" s="4"/>
      <c r="B264" s="5"/>
      <c r="C264" s="6" t="s">
        <v>1241</v>
      </c>
      <c r="D264" s="7" t="s">
        <v>67</v>
      </c>
      <c r="E264" s="7" t="s">
        <v>32</v>
      </c>
      <c r="F264" s="8" t="s">
        <v>35</v>
      </c>
      <c r="G264" s="9">
        <v>45690</v>
      </c>
      <c r="H264" s="9">
        <v>45658</v>
      </c>
      <c r="I264" s="10">
        <v>46022</v>
      </c>
      <c r="J264" s="14"/>
      <c r="K264" s="11" t="s">
        <v>970</v>
      </c>
      <c r="L264" s="8" t="s">
        <v>971</v>
      </c>
      <c r="M264" s="8" t="s">
        <v>972</v>
      </c>
      <c r="N264" s="8" t="s">
        <v>40</v>
      </c>
      <c r="O264" s="12">
        <v>59000</v>
      </c>
      <c r="P264" s="8" t="s">
        <v>41</v>
      </c>
      <c r="Q264" s="12">
        <v>59000</v>
      </c>
      <c r="R264" s="13">
        <v>30.49</v>
      </c>
      <c r="S264" s="13">
        <v>0</v>
      </c>
      <c r="T264" s="12">
        <v>17990.68</v>
      </c>
      <c r="U264" s="12">
        <v>41009.32</v>
      </c>
      <c r="V264" s="8" t="s">
        <v>35</v>
      </c>
      <c r="W264" s="8" t="s">
        <v>1242</v>
      </c>
      <c r="X264" s="8" t="s">
        <v>35</v>
      </c>
      <c r="Y264" s="13">
        <v>0</v>
      </c>
      <c r="Z264" s="8" t="s">
        <v>42</v>
      </c>
      <c r="AA264" s="8" t="s">
        <v>297</v>
      </c>
      <c r="AB264" s="8" t="s">
        <v>35</v>
      </c>
      <c r="AC264" s="8" t="s">
        <v>91</v>
      </c>
      <c r="AD264" s="8" t="s">
        <v>35</v>
      </c>
      <c r="AE264" s="8" t="s">
        <v>128</v>
      </c>
      <c r="AF264" s="12">
        <v>41009.32</v>
      </c>
      <c r="AG264" s="41">
        <f t="shared" si="39"/>
        <v>45658</v>
      </c>
      <c r="AH264" s="41">
        <f t="shared" ca="1" si="40"/>
        <v>46022</v>
      </c>
      <c r="AI264" s="1">
        <f t="shared" ca="1" si="38"/>
        <v>11</v>
      </c>
      <c r="AJ264" s="1">
        <f t="shared" ca="1" si="41"/>
        <v>7</v>
      </c>
      <c r="AK264" s="1">
        <f t="shared" ca="1" si="42"/>
        <v>4</v>
      </c>
      <c r="AL264" s="1">
        <f t="shared" si="43"/>
        <v>30.49</v>
      </c>
      <c r="AM264" s="38">
        <f t="shared" ca="1" si="44"/>
        <v>0.63636363636363635</v>
      </c>
      <c r="AN264" s="1" t="str">
        <f t="shared" ca="1" si="45"/>
        <v>תקין</v>
      </c>
      <c r="AO264" s="1" t="str">
        <f>VLOOKUP(AC264,'תז מייל קניין'!$A:$C,3,0)</f>
        <v xml:space="preserve">MayaLe@justice.gov.il </v>
      </c>
      <c r="AP264" s="1" t="str">
        <f t="shared" si="46"/>
        <v xml:space="preserve"> חשמל טאבו</v>
      </c>
    </row>
    <row r="265" spans="1:42" x14ac:dyDescent="0.2">
      <c r="A265" s="4"/>
      <c r="B265" s="5"/>
      <c r="C265" s="6" t="s">
        <v>1243</v>
      </c>
      <c r="D265" s="7" t="s">
        <v>67</v>
      </c>
      <c r="E265" s="7" t="s">
        <v>32</v>
      </c>
      <c r="F265" s="8" t="s">
        <v>35</v>
      </c>
      <c r="G265" s="9">
        <v>45690</v>
      </c>
      <c r="H265" s="9">
        <v>45658</v>
      </c>
      <c r="I265" s="10">
        <v>46022</v>
      </c>
      <c r="J265" s="14"/>
      <c r="K265" s="11" t="s">
        <v>970</v>
      </c>
      <c r="L265" s="8" t="s">
        <v>971</v>
      </c>
      <c r="M265" s="8" t="s">
        <v>972</v>
      </c>
      <c r="N265" s="8" t="s">
        <v>40</v>
      </c>
      <c r="O265" s="12">
        <v>47200</v>
      </c>
      <c r="P265" s="8" t="s">
        <v>41</v>
      </c>
      <c r="Q265" s="12">
        <v>47200</v>
      </c>
      <c r="R265" s="13">
        <v>0</v>
      </c>
      <c r="S265" s="13">
        <v>0</v>
      </c>
      <c r="T265" s="13">
        <v>0</v>
      </c>
      <c r="U265" s="12">
        <v>47200</v>
      </c>
      <c r="V265" s="8" t="s">
        <v>35</v>
      </c>
      <c r="W265" s="8" t="s">
        <v>1244</v>
      </c>
      <c r="X265" s="8" t="s">
        <v>35</v>
      </c>
      <c r="Y265" s="13">
        <v>0</v>
      </c>
      <c r="Z265" s="8" t="s">
        <v>42</v>
      </c>
      <c r="AA265" s="8" t="s">
        <v>297</v>
      </c>
      <c r="AB265" s="8" t="s">
        <v>35</v>
      </c>
      <c r="AC265" s="8" t="s">
        <v>91</v>
      </c>
      <c r="AD265" s="8" t="s">
        <v>35</v>
      </c>
      <c r="AE265" s="8" t="s">
        <v>128</v>
      </c>
      <c r="AF265" s="12">
        <v>47200</v>
      </c>
      <c r="AG265" s="41">
        <f t="shared" si="39"/>
        <v>45658</v>
      </c>
      <c r="AH265" s="41">
        <f t="shared" ca="1" si="40"/>
        <v>46022</v>
      </c>
      <c r="AI265" s="1">
        <f t="shared" ca="1" si="38"/>
        <v>11</v>
      </c>
      <c r="AJ265" s="1">
        <f t="shared" ca="1" si="41"/>
        <v>7</v>
      </c>
      <c r="AK265" s="1">
        <f t="shared" ca="1" si="42"/>
        <v>4</v>
      </c>
      <c r="AL265" s="1">
        <f t="shared" si="43"/>
        <v>0</v>
      </c>
      <c r="AM265" s="38">
        <f t="shared" ca="1" si="44"/>
        <v>0.63636363636363635</v>
      </c>
      <c r="AN265" s="1" t="str">
        <f t="shared" ca="1" si="45"/>
        <v>לא תקין</v>
      </c>
      <c r="AO265" s="1" t="str">
        <f>VLOOKUP(AC265,'תז מייל קניין'!$A:$C,3,0)</f>
        <v xml:space="preserve">MayaLe@justice.gov.il </v>
      </c>
      <c r="AP265" s="1" t="str">
        <f t="shared" si="46"/>
        <v xml:space="preserve"> חשמל טאבו</v>
      </c>
    </row>
    <row r="266" spans="1:42" x14ac:dyDescent="0.2">
      <c r="A266" s="4"/>
      <c r="B266" s="5"/>
      <c r="C266" s="6" t="s">
        <v>1245</v>
      </c>
      <c r="D266" s="7" t="s">
        <v>67</v>
      </c>
      <c r="E266" s="7" t="s">
        <v>32</v>
      </c>
      <c r="F266" s="8" t="s">
        <v>35</v>
      </c>
      <c r="G266" s="9">
        <v>45690</v>
      </c>
      <c r="H266" s="9">
        <v>45658</v>
      </c>
      <c r="I266" s="10">
        <v>46022</v>
      </c>
      <c r="J266" s="14"/>
      <c r="K266" s="11" t="s">
        <v>484</v>
      </c>
      <c r="L266" s="8" t="s">
        <v>485</v>
      </c>
      <c r="M266" s="8" t="s">
        <v>486</v>
      </c>
      <c r="N266" s="8" t="s">
        <v>40</v>
      </c>
      <c r="O266" s="12">
        <v>635312</v>
      </c>
      <c r="P266" s="8" t="s">
        <v>41</v>
      </c>
      <c r="Q266" s="12">
        <v>635312</v>
      </c>
      <c r="R266" s="13">
        <v>33.340000000000003</v>
      </c>
      <c r="S266" s="13">
        <v>0</v>
      </c>
      <c r="T266" s="12">
        <v>211837.43</v>
      </c>
      <c r="U266" s="12">
        <v>423474.57</v>
      </c>
      <c r="V266" s="8" t="s">
        <v>35</v>
      </c>
      <c r="W266" s="8" t="s">
        <v>1246</v>
      </c>
      <c r="X266" s="8" t="s">
        <v>35</v>
      </c>
      <c r="Y266" s="13">
        <v>0</v>
      </c>
      <c r="Z266" s="8" t="s">
        <v>42</v>
      </c>
      <c r="AA266" s="8" t="s">
        <v>297</v>
      </c>
      <c r="AB266" s="8" t="s">
        <v>35</v>
      </c>
      <c r="AC266" s="8" t="s">
        <v>91</v>
      </c>
      <c r="AD266" s="8" t="s">
        <v>35</v>
      </c>
      <c r="AE266" s="8" t="s">
        <v>128</v>
      </c>
      <c r="AF266" s="12">
        <v>423474.57</v>
      </c>
      <c r="AG266" s="41">
        <f t="shared" si="39"/>
        <v>45658</v>
      </c>
      <c r="AH266" s="41">
        <f t="shared" ca="1" si="40"/>
        <v>46022</v>
      </c>
      <c r="AI266" s="1">
        <f t="shared" ca="1" si="38"/>
        <v>11</v>
      </c>
      <c r="AJ266" s="1">
        <f t="shared" ca="1" si="41"/>
        <v>7</v>
      </c>
      <c r="AK266" s="1">
        <f t="shared" ca="1" si="42"/>
        <v>4</v>
      </c>
      <c r="AL266" s="1">
        <f t="shared" si="43"/>
        <v>33.340000000000003</v>
      </c>
      <c r="AM266" s="38">
        <f t="shared" ca="1" si="44"/>
        <v>0.63636363636363635</v>
      </c>
      <c r="AN266" s="1" t="str">
        <f t="shared" ca="1" si="45"/>
        <v>תקין</v>
      </c>
      <c r="AO266" s="1" t="str">
        <f>VLOOKUP(AC266,'תז מייל קניין'!$A:$C,3,0)</f>
        <v xml:space="preserve">MayaLe@justice.gov.il </v>
      </c>
      <c r="AP266" s="1" t="str">
        <f t="shared" si="46"/>
        <v xml:space="preserve"> מים +חשמל</v>
      </c>
    </row>
    <row r="267" spans="1:42" x14ac:dyDescent="0.2">
      <c r="A267" s="4"/>
      <c r="B267" s="5"/>
      <c r="C267" s="6" t="s">
        <v>1247</v>
      </c>
      <c r="D267" s="7" t="s">
        <v>67</v>
      </c>
      <c r="E267" s="7" t="s">
        <v>32</v>
      </c>
      <c r="F267" s="8" t="s">
        <v>35</v>
      </c>
      <c r="G267" s="9">
        <v>45690</v>
      </c>
      <c r="H267" s="9">
        <v>45658</v>
      </c>
      <c r="I267" s="10">
        <v>46022</v>
      </c>
      <c r="J267" s="14"/>
      <c r="K267" s="11" t="s">
        <v>366</v>
      </c>
      <c r="L267" s="8" t="s">
        <v>367</v>
      </c>
      <c r="M267" s="8" t="s">
        <v>368</v>
      </c>
      <c r="N267" s="8" t="s">
        <v>40</v>
      </c>
      <c r="O267" s="12">
        <v>41300</v>
      </c>
      <c r="P267" s="8" t="s">
        <v>41</v>
      </c>
      <c r="Q267" s="12">
        <v>41300</v>
      </c>
      <c r="R267" s="13">
        <v>27.8</v>
      </c>
      <c r="S267" s="13">
        <v>0</v>
      </c>
      <c r="T267" s="12">
        <v>11481.3</v>
      </c>
      <c r="U267" s="12">
        <v>29818.7</v>
      </c>
      <c r="V267" s="8" t="s">
        <v>35</v>
      </c>
      <c r="W267" s="8" t="s">
        <v>369</v>
      </c>
      <c r="X267" s="8" t="s">
        <v>35</v>
      </c>
      <c r="Y267" s="13">
        <v>0</v>
      </c>
      <c r="Z267" s="8" t="s">
        <v>42</v>
      </c>
      <c r="AA267" s="8" t="s">
        <v>297</v>
      </c>
      <c r="AB267" s="8" t="s">
        <v>35</v>
      </c>
      <c r="AC267" s="8" t="s">
        <v>91</v>
      </c>
      <c r="AD267" s="8" t="s">
        <v>35</v>
      </c>
      <c r="AE267" s="8" t="s">
        <v>128</v>
      </c>
      <c r="AF267" s="12">
        <v>29818.7</v>
      </c>
      <c r="AG267" s="41">
        <f t="shared" si="39"/>
        <v>45658</v>
      </c>
      <c r="AH267" s="41">
        <f t="shared" ca="1" si="40"/>
        <v>46022</v>
      </c>
      <c r="AI267" s="1">
        <f t="shared" ca="1" si="38"/>
        <v>11</v>
      </c>
      <c r="AJ267" s="1">
        <f t="shared" ca="1" si="41"/>
        <v>7</v>
      </c>
      <c r="AK267" s="1">
        <f t="shared" ca="1" si="42"/>
        <v>4</v>
      </c>
      <c r="AL267" s="1">
        <f t="shared" si="43"/>
        <v>27.8</v>
      </c>
      <c r="AM267" s="38">
        <f t="shared" ca="1" si="44"/>
        <v>0.63636363636363635</v>
      </c>
      <c r="AN267" s="1" t="str">
        <f t="shared" ca="1" si="45"/>
        <v>תקין</v>
      </c>
      <c r="AO267" s="1" t="str">
        <f>VLOOKUP(AC267,'תז מייל קניין'!$A:$C,3,0)</f>
        <v xml:space="preserve">MayaLe@justice.gov.il </v>
      </c>
      <c r="AP267" s="1" t="str">
        <f t="shared" si="46"/>
        <v xml:space="preserve"> חשמל + מי</v>
      </c>
    </row>
    <row r="268" spans="1:42" x14ac:dyDescent="0.2">
      <c r="A268" s="4"/>
      <c r="B268" s="5"/>
      <c r="C268" s="6" t="s">
        <v>1248</v>
      </c>
      <c r="D268" s="7" t="s">
        <v>67</v>
      </c>
      <c r="E268" s="7" t="s">
        <v>32</v>
      </c>
      <c r="F268" s="8" t="s">
        <v>35</v>
      </c>
      <c r="G268" s="9">
        <v>45690</v>
      </c>
      <c r="H268" s="9">
        <v>45658</v>
      </c>
      <c r="I268" s="10">
        <v>46022</v>
      </c>
      <c r="J268" s="14"/>
      <c r="K268" s="11" t="s">
        <v>371</v>
      </c>
      <c r="L268" s="8" t="s">
        <v>372</v>
      </c>
      <c r="M268" s="8" t="s">
        <v>373</v>
      </c>
      <c r="N268" s="8" t="s">
        <v>40</v>
      </c>
      <c r="O268" s="12">
        <v>68440</v>
      </c>
      <c r="P268" s="8" t="s">
        <v>41</v>
      </c>
      <c r="Q268" s="12">
        <v>68440</v>
      </c>
      <c r="R268" s="13">
        <v>4.9400000000000004</v>
      </c>
      <c r="S268" s="13">
        <v>0</v>
      </c>
      <c r="T268" s="12">
        <v>3378.87</v>
      </c>
      <c r="U268" s="12">
        <v>65061.13</v>
      </c>
      <c r="V268" s="8" t="s">
        <v>35</v>
      </c>
      <c r="W268" s="8" t="s">
        <v>1249</v>
      </c>
      <c r="X268" s="8" t="s">
        <v>35</v>
      </c>
      <c r="Y268" s="13">
        <v>0</v>
      </c>
      <c r="Z268" s="8" t="s">
        <v>42</v>
      </c>
      <c r="AA268" s="8" t="s">
        <v>297</v>
      </c>
      <c r="AB268" s="8" t="s">
        <v>35</v>
      </c>
      <c r="AC268" s="8" t="s">
        <v>91</v>
      </c>
      <c r="AD268" s="8" t="s">
        <v>35</v>
      </c>
      <c r="AE268" s="8" t="s">
        <v>128</v>
      </c>
      <c r="AF268" s="12">
        <v>65061.13</v>
      </c>
      <c r="AG268" s="41">
        <f t="shared" si="39"/>
        <v>45658</v>
      </c>
      <c r="AH268" s="41">
        <f t="shared" ca="1" si="40"/>
        <v>46022</v>
      </c>
      <c r="AI268" s="1">
        <f t="shared" ca="1" si="38"/>
        <v>11</v>
      </c>
      <c r="AJ268" s="1">
        <f t="shared" ca="1" si="41"/>
        <v>7</v>
      </c>
      <c r="AK268" s="1">
        <f t="shared" ca="1" si="42"/>
        <v>4</v>
      </c>
      <c r="AL268" s="1">
        <f t="shared" si="43"/>
        <v>4.9400000000000004</v>
      </c>
      <c r="AM268" s="38">
        <f t="shared" ca="1" si="44"/>
        <v>0.63636363636363635</v>
      </c>
      <c r="AN268" s="1" t="str">
        <f t="shared" ca="1" si="45"/>
        <v>לא תקין</v>
      </c>
      <c r="AO268" s="1" t="str">
        <f>VLOOKUP(AC268,'תז מייל קניין'!$A:$C,3,0)</f>
        <v xml:space="preserve">MayaLe@justice.gov.il </v>
      </c>
      <c r="AP268" s="1" t="str">
        <f t="shared" si="46"/>
        <v xml:space="preserve"> חשמל+מים </v>
      </c>
    </row>
    <row r="269" spans="1:42" x14ac:dyDescent="0.2">
      <c r="A269" s="4"/>
      <c r="B269" s="5"/>
      <c r="C269" s="6" t="s">
        <v>1250</v>
      </c>
      <c r="D269" s="7" t="s">
        <v>67</v>
      </c>
      <c r="E269" s="7" t="s">
        <v>32</v>
      </c>
      <c r="F269" s="8" t="s">
        <v>35</v>
      </c>
      <c r="G269" s="9">
        <v>45690</v>
      </c>
      <c r="H269" s="9">
        <v>45658</v>
      </c>
      <c r="I269" s="10">
        <v>46022</v>
      </c>
      <c r="J269" s="14"/>
      <c r="K269" s="11" t="s">
        <v>376</v>
      </c>
      <c r="L269" s="8" t="s">
        <v>377</v>
      </c>
      <c r="M269" s="8" t="s">
        <v>378</v>
      </c>
      <c r="N269" s="8" t="s">
        <v>40</v>
      </c>
      <c r="O269" s="12">
        <v>94400</v>
      </c>
      <c r="P269" s="8" t="s">
        <v>41</v>
      </c>
      <c r="Q269" s="12">
        <v>94400</v>
      </c>
      <c r="R269" s="13">
        <v>21.39</v>
      </c>
      <c r="S269" s="13">
        <v>0</v>
      </c>
      <c r="T269" s="12">
        <v>20193.439999999999</v>
      </c>
      <c r="U269" s="12">
        <v>74206.559999999998</v>
      </c>
      <c r="V269" s="8" t="s">
        <v>35</v>
      </c>
      <c r="W269" s="8" t="s">
        <v>1251</v>
      </c>
      <c r="X269" s="8" t="s">
        <v>35</v>
      </c>
      <c r="Y269" s="13">
        <v>0</v>
      </c>
      <c r="Z269" s="8" t="s">
        <v>42</v>
      </c>
      <c r="AA269" s="8" t="s">
        <v>297</v>
      </c>
      <c r="AB269" s="8" t="s">
        <v>35</v>
      </c>
      <c r="AC269" s="8" t="s">
        <v>91</v>
      </c>
      <c r="AD269" s="8" t="s">
        <v>35</v>
      </c>
      <c r="AE269" s="8" t="s">
        <v>128</v>
      </c>
      <c r="AF269" s="12">
        <v>74206.559999999998</v>
      </c>
      <c r="AG269" s="41">
        <f t="shared" si="39"/>
        <v>45658</v>
      </c>
      <c r="AH269" s="41">
        <f t="shared" ca="1" si="40"/>
        <v>46022</v>
      </c>
      <c r="AI269" s="1">
        <f t="shared" ca="1" si="38"/>
        <v>11</v>
      </c>
      <c r="AJ269" s="1">
        <f t="shared" ca="1" si="41"/>
        <v>7</v>
      </c>
      <c r="AK269" s="1">
        <f t="shared" ca="1" si="42"/>
        <v>4</v>
      </c>
      <c r="AL269" s="1">
        <f t="shared" si="43"/>
        <v>21.39</v>
      </c>
      <c r="AM269" s="38">
        <f t="shared" ca="1" si="44"/>
        <v>0.63636363636363635</v>
      </c>
      <c r="AN269" s="1" t="str">
        <f t="shared" ca="1" si="45"/>
        <v>תקין</v>
      </c>
      <c r="AO269" s="1" t="str">
        <f>VLOOKUP(AC269,'תז מייל קניין'!$A:$C,3,0)</f>
        <v xml:space="preserve">MayaLe@justice.gov.il </v>
      </c>
      <c r="AP269" s="1" t="str">
        <f t="shared" si="46"/>
        <v xml:space="preserve"> חשמל+מים+</v>
      </c>
    </row>
    <row r="270" spans="1:42" x14ac:dyDescent="0.2">
      <c r="A270" s="4"/>
      <c r="B270" s="5"/>
      <c r="C270" s="6" t="s">
        <v>1252</v>
      </c>
      <c r="D270" s="7" t="s">
        <v>67</v>
      </c>
      <c r="E270" s="7" t="s">
        <v>32</v>
      </c>
      <c r="F270" s="8" t="s">
        <v>35</v>
      </c>
      <c r="G270" s="9">
        <v>45690</v>
      </c>
      <c r="H270" s="9">
        <v>45658</v>
      </c>
      <c r="I270" s="10">
        <v>46022</v>
      </c>
      <c r="J270" s="14"/>
      <c r="K270" s="11" t="s">
        <v>124</v>
      </c>
      <c r="L270" s="8" t="s">
        <v>125</v>
      </c>
      <c r="M270" s="8" t="s">
        <v>35</v>
      </c>
      <c r="N270" s="8" t="s">
        <v>40</v>
      </c>
      <c r="O270" s="12">
        <v>15000</v>
      </c>
      <c r="P270" s="8" t="s">
        <v>41</v>
      </c>
      <c r="Q270" s="12">
        <v>15000</v>
      </c>
      <c r="R270" s="13">
        <v>24.91</v>
      </c>
      <c r="S270" s="13">
        <v>0</v>
      </c>
      <c r="T270" s="12">
        <v>3736.07</v>
      </c>
      <c r="U270" s="12">
        <v>11263.93</v>
      </c>
      <c r="V270" s="8" t="s">
        <v>35</v>
      </c>
      <c r="W270" s="8" t="s">
        <v>1253</v>
      </c>
      <c r="X270" s="8" t="s">
        <v>35</v>
      </c>
      <c r="Y270" s="13">
        <v>0</v>
      </c>
      <c r="Z270" s="8" t="s">
        <v>42</v>
      </c>
      <c r="AA270" s="8" t="s">
        <v>297</v>
      </c>
      <c r="AB270" s="8" t="s">
        <v>35</v>
      </c>
      <c r="AC270" s="8" t="s">
        <v>91</v>
      </c>
      <c r="AD270" s="8" t="s">
        <v>35</v>
      </c>
      <c r="AE270" s="8" t="s">
        <v>128</v>
      </c>
      <c r="AF270" s="12">
        <v>11263.93</v>
      </c>
      <c r="AG270" s="41">
        <f t="shared" si="39"/>
        <v>45658</v>
      </c>
      <c r="AH270" s="41">
        <f t="shared" ca="1" si="40"/>
        <v>46022</v>
      </c>
      <c r="AI270" s="1">
        <f t="shared" ca="1" si="38"/>
        <v>11</v>
      </c>
      <c r="AJ270" s="1">
        <f t="shared" ca="1" si="41"/>
        <v>7</v>
      </c>
      <c r="AK270" s="1">
        <f t="shared" ca="1" si="42"/>
        <v>4</v>
      </c>
      <c r="AL270" s="1">
        <f t="shared" si="43"/>
        <v>24.91</v>
      </c>
      <c r="AM270" s="38">
        <f t="shared" ca="1" si="44"/>
        <v>0.63636363636363635</v>
      </c>
      <c r="AN270" s="1" t="str">
        <f t="shared" ca="1" si="45"/>
        <v>תקין</v>
      </c>
      <c r="AO270" s="1" t="str">
        <f>VLOOKUP(AC270,'תז מייל קניין'!$A:$C,3,0)</f>
        <v xml:space="preserve">MayaLe@justice.gov.il </v>
      </c>
      <c r="AP270" s="1" t="str">
        <f t="shared" si="46"/>
        <v xml:space="preserve">  תשלום עב</v>
      </c>
    </row>
    <row r="271" spans="1:42" x14ac:dyDescent="0.2">
      <c r="A271" s="4"/>
      <c r="B271" s="5"/>
      <c r="C271" s="6" t="s">
        <v>1254</v>
      </c>
      <c r="D271" s="7" t="s">
        <v>67</v>
      </c>
      <c r="E271" s="7" t="s">
        <v>32</v>
      </c>
      <c r="F271" s="8" t="s">
        <v>35</v>
      </c>
      <c r="G271" s="9">
        <v>45690</v>
      </c>
      <c r="H271" s="9">
        <v>45658</v>
      </c>
      <c r="I271" s="10">
        <v>46022</v>
      </c>
      <c r="J271" s="14"/>
      <c r="K271" s="11" t="s">
        <v>381</v>
      </c>
      <c r="L271" s="8" t="s">
        <v>382</v>
      </c>
      <c r="M271" s="8" t="s">
        <v>383</v>
      </c>
      <c r="N271" s="8" t="s">
        <v>40</v>
      </c>
      <c r="O271" s="12">
        <v>17700</v>
      </c>
      <c r="P271" s="8" t="s">
        <v>41</v>
      </c>
      <c r="Q271" s="12">
        <v>17700</v>
      </c>
      <c r="R271" s="13">
        <v>32.479999999999997</v>
      </c>
      <c r="S271" s="13">
        <v>0</v>
      </c>
      <c r="T271" s="12">
        <v>5749.6</v>
      </c>
      <c r="U271" s="12">
        <v>11950.4</v>
      </c>
      <c r="V271" s="8" t="s">
        <v>35</v>
      </c>
      <c r="W271" s="8" t="s">
        <v>1255</v>
      </c>
      <c r="X271" s="8" t="s">
        <v>35</v>
      </c>
      <c r="Y271" s="13">
        <v>0</v>
      </c>
      <c r="Z271" s="8" t="s">
        <v>42</v>
      </c>
      <c r="AA271" s="8" t="s">
        <v>297</v>
      </c>
      <c r="AB271" s="8" t="s">
        <v>35</v>
      </c>
      <c r="AC271" s="8" t="s">
        <v>91</v>
      </c>
      <c r="AD271" s="8" t="s">
        <v>35</v>
      </c>
      <c r="AE271" s="8" t="s">
        <v>128</v>
      </c>
      <c r="AF271" s="12">
        <v>11950.4</v>
      </c>
      <c r="AG271" s="41">
        <f t="shared" si="39"/>
        <v>45658</v>
      </c>
      <c r="AH271" s="41">
        <f t="shared" ca="1" si="40"/>
        <v>46022</v>
      </c>
      <c r="AI271" s="1">
        <f t="shared" ca="1" si="38"/>
        <v>11</v>
      </c>
      <c r="AJ271" s="1">
        <f t="shared" ca="1" si="41"/>
        <v>7</v>
      </c>
      <c r="AK271" s="1">
        <f t="shared" ca="1" si="42"/>
        <v>4</v>
      </c>
      <c r="AL271" s="1">
        <f t="shared" si="43"/>
        <v>32.479999999999997</v>
      </c>
      <c r="AM271" s="38">
        <f t="shared" ca="1" si="44"/>
        <v>0.63636363636363635</v>
      </c>
      <c r="AN271" s="1" t="str">
        <f t="shared" ca="1" si="45"/>
        <v>תקין</v>
      </c>
      <c r="AO271" s="1" t="str">
        <f>VLOOKUP(AC271,'תז מייל קניין'!$A:$C,3,0)</f>
        <v xml:space="preserve">MayaLe@justice.gov.il </v>
      </c>
      <c r="AP271" s="1" t="str">
        <f t="shared" si="46"/>
        <v xml:space="preserve"> חשמל טאבו</v>
      </c>
    </row>
    <row r="272" spans="1:42" x14ac:dyDescent="0.2">
      <c r="A272" s="4"/>
      <c r="B272" s="5"/>
      <c r="C272" s="6" t="s">
        <v>1256</v>
      </c>
      <c r="D272" s="7" t="s">
        <v>67</v>
      </c>
      <c r="E272" s="7" t="s">
        <v>32</v>
      </c>
      <c r="F272" s="8" t="s">
        <v>35</v>
      </c>
      <c r="G272" s="9">
        <v>45690</v>
      </c>
      <c r="H272" s="9">
        <v>45658</v>
      </c>
      <c r="I272" s="10">
        <v>46022</v>
      </c>
      <c r="J272" s="14"/>
      <c r="K272" s="11" t="s">
        <v>386</v>
      </c>
      <c r="L272" s="8" t="s">
        <v>387</v>
      </c>
      <c r="M272" s="8" t="s">
        <v>388</v>
      </c>
      <c r="N272" s="8" t="s">
        <v>40</v>
      </c>
      <c r="O272" s="12">
        <v>82600</v>
      </c>
      <c r="P272" s="8" t="s">
        <v>41</v>
      </c>
      <c r="Q272" s="12">
        <v>82600</v>
      </c>
      <c r="R272" s="13">
        <v>33.479999999999997</v>
      </c>
      <c r="S272" s="13">
        <v>0</v>
      </c>
      <c r="T272" s="12">
        <v>27653.25</v>
      </c>
      <c r="U272" s="12">
        <v>54946.75</v>
      </c>
      <c r="V272" s="8" t="s">
        <v>35</v>
      </c>
      <c r="W272" s="8" t="s">
        <v>1257</v>
      </c>
      <c r="X272" s="8" t="s">
        <v>35</v>
      </c>
      <c r="Y272" s="13">
        <v>0</v>
      </c>
      <c r="Z272" s="8" t="s">
        <v>42</v>
      </c>
      <c r="AA272" s="8" t="s">
        <v>297</v>
      </c>
      <c r="AB272" s="8" t="s">
        <v>35</v>
      </c>
      <c r="AC272" s="8" t="s">
        <v>91</v>
      </c>
      <c r="AD272" s="8" t="s">
        <v>35</v>
      </c>
      <c r="AE272" s="8" t="s">
        <v>128</v>
      </c>
      <c r="AF272" s="12">
        <v>54946.75</v>
      </c>
      <c r="AG272" s="41">
        <f t="shared" si="39"/>
        <v>45658</v>
      </c>
      <c r="AH272" s="41">
        <f t="shared" ca="1" si="40"/>
        <v>46022</v>
      </c>
      <c r="AI272" s="1">
        <f t="shared" ca="1" si="38"/>
        <v>11</v>
      </c>
      <c r="AJ272" s="1">
        <f t="shared" ca="1" si="41"/>
        <v>7</v>
      </c>
      <c r="AK272" s="1">
        <f t="shared" ca="1" si="42"/>
        <v>4</v>
      </c>
      <c r="AL272" s="1">
        <f t="shared" si="43"/>
        <v>33.479999999999997</v>
      </c>
      <c r="AM272" s="38">
        <f t="shared" ca="1" si="44"/>
        <v>0.63636363636363635</v>
      </c>
      <c r="AN272" s="1" t="str">
        <f t="shared" ca="1" si="45"/>
        <v>תקין</v>
      </c>
      <c r="AO272" s="1" t="str">
        <f>VLOOKUP(AC272,'תז מייל קניין'!$A:$C,3,0)</f>
        <v xml:space="preserve">MayaLe@justice.gov.il </v>
      </c>
      <c r="AP272" s="1" t="str">
        <f t="shared" si="46"/>
        <v xml:space="preserve"> חשמל+ מים</v>
      </c>
    </row>
    <row r="273" spans="1:42" x14ac:dyDescent="0.2">
      <c r="A273" s="4"/>
      <c r="B273" s="5"/>
      <c r="C273" s="6" t="s">
        <v>1258</v>
      </c>
      <c r="D273" s="7" t="s">
        <v>67</v>
      </c>
      <c r="E273" s="7" t="s">
        <v>32</v>
      </c>
      <c r="F273" s="8" t="s">
        <v>35</v>
      </c>
      <c r="G273" s="9">
        <v>45690</v>
      </c>
      <c r="H273" s="9">
        <v>45658</v>
      </c>
      <c r="I273" s="10">
        <v>46022</v>
      </c>
      <c r="J273" s="14"/>
      <c r="K273" s="11" t="s">
        <v>456</v>
      </c>
      <c r="L273" s="8" t="s">
        <v>457</v>
      </c>
      <c r="M273" s="8" t="s">
        <v>35</v>
      </c>
      <c r="N273" s="8" t="s">
        <v>40</v>
      </c>
      <c r="O273" s="12">
        <v>14000</v>
      </c>
      <c r="P273" s="8" t="s">
        <v>41</v>
      </c>
      <c r="Q273" s="12">
        <v>14000</v>
      </c>
      <c r="R273" s="13">
        <v>43.35</v>
      </c>
      <c r="S273" s="13">
        <v>0</v>
      </c>
      <c r="T273" s="12">
        <v>6068.76</v>
      </c>
      <c r="U273" s="12">
        <v>7931.24</v>
      </c>
      <c r="V273" s="8" t="s">
        <v>35</v>
      </c>
      <c r="W273" s="8" t="s">
        <v>1259</v>
      </c>
      <c r="X273" s="8" t="s">
        <v>35</v>
      </c>
      <c r="Y273" s="13">
        <v>0</v>
      </c>
      <c r="Z273" s="8" t="s">
        <v>42</v>
      </c>
      <c r="AA273" s="8" t="s">
        <v>297</v>
      </c>
      <c r="AB273" s="8" t="s">
        <v>35</v>
      </c>
      <c r="AC273" s="8" t="s">
        <v>91</v>
      </c>
      <c r="AD273" s="8" t="s">
        <v>35</v>
      </c>
      <c r="AE273" s="8" t="s">
        <v>128</v>
      </c>
      <c r="AF273" s="12">
        <v>7931.24</v>
      </c>
      <c r="AG273" s="41">
        <f t="shared" si="39"/>
        <v>45658</v>
      </c>
      <c r="AH273" s="41">
        <f t="shared" ca="1" si="40"/>
        <v>46022</v>
      </c>
      <c r="AI273" s="1">
        <f t="shared" ca="1" si="38"/>
        <v>11</v>
      </c>
      <c r="AJ273" s="1">
        <f t="shared" ca="1" si="41"/>
        <v>7</v>
      </c>
      <c r="AK273" s="1">
        <f t="shared" ca="1" si="42"/>
        <v>4</v>
      </c>
      <c r="AL273" s="1">
        <f t="shared" si="43"/>
        <v>43.35</v>
      </c>
      <c r="AM273" s="38">
        <f t="shared" ca="1" si="44"/>
        <v>0.63636363636363635</v>
      </c>
      <c r="AN273" s="1" t="str">
        <f t="shared" ca="1" si="45"/>
        <v>תקין</v>
      </c>
      <c r="AO273" s="1" t="str">
        <f>VLOOKUP(AC273,'תז מייל קניין'!$A:$C,3,0)</f>
        <v xml:space="preserve">MayaLe@justice.gov.il </v>
      </c>
      <c r="AP273" s="1" t="str">
        <f t="shared" si="46"/>
        <v xml:space="preserve"> החזר הוצא</v>
      </c>
    </row>
    <row r="274" spans="1:42" x14ac:dyDescent="0.2">
      <c r="A274" s="4"/>
      <c r="B274" s="5"/>
      <c r="C274" s="6" t="s">
        <v>1260</v>
      </c>
      <c r="D274" s="7" t="s">
        <v>67</v>
      </c>
      <c r="E274" s="7" t="s">
        <v>32</v>
      </c>
      <c r="F274" s="8" t="s">
        <v>35</v>
      </c>
      <c r="G274" s="9">
        <v>45690</v>
      </c>
      <c r="H274" s="9">
        <v>45658</v>
      </c>
      <c r="I274" s="10">
        <v>46022</v>
      </c>
      <c r="J274" s="14"/>
      <c r="K274" s="11" t="s">
        <v>443</v>
      </c>
      <c r="L274" s="8" t="s">
        <v>444</v>
      </c>
      <c r="M274" s="8" t="s">
        <v>445</v>
      </c>
      <c r="N274" s="8" t="s">
        <v>40</v>
      </c>
      <c r="O274" s="12">
        <v>188800</v>
      </c>
      <c r="P274" s="8" t="s">
        <v>41</v>
      </c>
      <c r="Q274" s="12">
        <v>188800</v>
      </c>
      <c r="R274" s="13">
        <v>52.62</v>
      </c>
      <c r="S274" s="13">
        <v>0</v>
      </c>
      <c r="T274" s="12">
        <v>99351.32</v>
      </c>
      <c r="U274" s="12">
        <v>89448.68</v>
      </c>
      <c r="V274" s="8" t="s">
        <v>35</v>
      </c>
      <c r="W274" s="8" t="s">
        <v>1261</v>
      </c>
      <c r="X274" s="8" t="s">
        <v>35</v>
      </c>
      <c r="Y274" s="13">
        <v>0</v>
      </c>
      <c r="Z274" s="8" t="s">
        <v>42</v>
      </c>
      <c r="AA274" s="8" t="s">
        <v>297</v>
      </c>
      <c r="AB274" s="8" t="s">
        <v>35</v>
      </c>
      <c r="AC274" s="8" t="s">
        <v>91</v>
      </c>
      <c r="AD274" s="8" t="s">
        <v>35</v>
      </c>
      <c r="AE274" s="8" t="s">
        <v>128</v>
      </c>
      <c r="AF274" s="12">
        <v>89448.68</v>
      </c>
      <c r="AG274" s="41">
        <f t="shared" si="39"/>
        <v>45658</v>
      </c>
      <c r="AH274" s="41">
        <f t="shared" ca="1" si="40"/>
        <v>46022</v>
      </c>
      <c r="AI274" s="1">
        <f t="shared" ca="1" si="38"/>
        <v>11</v>
      </c>
      <c r="AJ274" s="1">
        <f t="shared" ca="1" si="41"/>
        <v>7</v>
      </c>
      <c r="AK274" s="1">
        <f t="shared" ca="1" si="42"/>
        <v>4</v>
      </c>
      <c r="AL274" s="1">
        <f t="shared" si="43"/>
        <v>52.62</v>
      </c>
      <c r="AM274" s="38">
        <f t="shared" ca="1" si="44"/>
        <v>0.63636363636363635</v>
      </c>
      <c r="AN274" s="1" t="str">
        <f t="shared" ca="1" si="45"/>
        <v>תקין</v>
      </c>
      <c r="AO274" s="1" t="str">
        <f>VLOOKUP(AC274,'תז מייל קניין'!$A:$C,3,0)</f>
        <v xml:space="preserve">MayaLe@justice.gov.il </v>
      </c>
      <c r="AP274" s="1" t="str">
        <f t="shared" si="46"/>
        <v xml:space="preserve"> מים +חשמל</v>
      </c>
    </row>
    <row r="275" spans="1:42" x14ac:dyDescent="0.2">
      <c r="A275" s="4"/>
      <c r="B275" s="5"/>
      <c r="C275" s="6" t="s">
        <v>1262</v>
      </c>
      <c r="D275" s="7" t="s">
        <v>67</v>
      </c>
      <c r="E275" s="7" t="s">
        <v>32</v>
      </c>
      <c r="F275" s="8" t="s">
        <v>35</v>
      </c>
      <c r="G275" s="9">
        <v>45690</v>
      </c>
      <c r="H275" s="9">
        <v>45658</v>
      </c>
      <c r="I275" s="10">
        <v>46022</v>
      </c>
      <c r="J275" s="14"/>
      <c r="K275" s="11" t="s">
        <v>391</v>
      </c>
      <c r="L275" s="8" t="s">
        <v>392</v>
      </c>
      <c r="M275" s="8" t="s">
        <v>393</v>
      </c>
      <c r="N275" s="8" t="s">
        <v>40</v>
      </c>
      <c r="O275" s="12">
        <v>129800</v>
      </c>
      <c r="P275" s="8" t="s">
        <v>41</v>
      </c>
      <c r="Q275" s="12">
        <v>129800</v>
      </c>
      <c r="R275" s="13">
        <v>30.35</v>
      </c>
      <c r="S275" s="13">
        <v>0</v>
      </c>
      <c r="T275" s="12">
        <v>39387.86</v>
      </c>
      <c r="U275" s="12">
        <v>90412.14</v>
      </c>
      <c r="V275" s="8" t="s">
        <v>35</v>
      </c>
      <c r="W275" s="8" t="s">
        <v>1263</v>
      </c>
      <c r="X275" s="8" t="s">
        <v>35</v>
      </c>
      <c r="Y275" s="13">
        <v>0</v>
      </c>
      <c r="Z275" s="8" t="s">
        <v>42</v>
      </c>
      <c r="AA275" s="8" t="s">
        <v>297</v>
      </c>
      <c r="AB275" s="8" t="s">
        <v>35</v>
      </c>
      <c r="AC275" s="8" t="s">
        <v>91</v>
      </c>
      <c r="AD275" s="8" t="s">
        <v>35</v>
      </c>
      <c r="AE275" s="8" t="s">
        <v>128</v>
      </c>
      <c r="AF275" s="12">
        <v>90412.14</v>
      </c>
      <c r="AG275" s="41">
        <f t="shared" si="39"/>
        <v>45658</v>
      </c>
      <c r="AH275" s="41">
        <f t="shared" ca="1" si="40"/>
        <v>46022</v>
      </c>
      <c r="AI275" s="1">
        <f t="shared" ca="1" si="38"/>
        <v>11</v>
      </c>
      <c r="AJ275" s="1">
        <f t="shared" ca="1" si="41"/>
        <v>7</v>
      </c>
      <c r="AK275" s="1">
        <f t="shared" ca="1" si="42"/>
        <v>4</v>
      </c>
      <c r="AL275" s="1">
        <f t="shared" si="43"/>
        <v>30.35</v>
      </c>
      <c r="AM275" s="38">
        <f t="shared" ca="1" si="44"/>
        <v>0.63636363636363635</v>
      </c>
      <c r="AN275" s="1" t="str">
        <f t="shared" ca="1" si="45"/>
        <v>תקין</v>
      </c>
      <c r="AO275" s="1" t="str">
        <f>VLOOKUP(AC275,'תז מייל קניין'!$A:$C,3,0)</f>
        <v xml:space="preserve">MayaLe@justice.gov.il </v>
      </c>
      <c r="AP275" s="1" t="str">
        <f t="shared" si="46"/>
        <v xml:space="preserve"> חשמל + אנ</v>
      </c>
    </row>
    <row r="276" spans="1:42" x14ac:dyDescent="0.2">
      <c r="A276" s="4"/>
      <c r="B276" s="5"/>
      <c r="C276" s="6" t="s">
        <v>1264</v>
      </c>
      <c r="D276" s="7" t="s">
        <v>67</v>
      </c>
      <c r="E276" s="7" t="s">
        <v>32</v>
      </c>
      <c r="F276" s="8" t="s">
        <v>35</v>
      </c>
      <c r="G276" s="9">
        <v>45690</v>
      </c>
      <c r="H276" s="9">
        <v>45658</v>
      </c>
      <c r="I276" s="10">
        <v>46022</v>
      </c>
      <c r="J276" s="14"/>
      <c r="K276" s="11" t="s">
        <v>396</v>
      </c>
      <c r="L276" s="8" t="s">
        <v>397</v>
      </c>
      <c r="M276" s="8" t="s">
        <v>398</v>
      </c>
      <c r="N276" s="8" t="s">
        <v>40</v>
      </c>
      <c r="O276" s="12">
        <v>82600</v>
      </c>
      <c r="P276" s="8" t="s">
        <v>41</v>
      </c>
      <c r="Q276" s="12">
        <v>82600</v>
      </c>
      <c r="R276" s="13">
        <v>45.43</v>
      </c>
      <c r="S276" s="13">
        <v>0</v>
      </c>
      <c r="T276" s="12">
        <v>37524</v>
      </c>
      <c r="U276" s="12">
        <v>45076</v>
      </c>
      <c r="V276" s="8" t="s">
        <v>35</v>
      </c>
      <c r="W276" s="8" t="s">
        <v>1265</v>
      </c>
      <c r="X276" s="8" t="s">
        <v>35</v>
      </c>
      <c r="Y276" s="13">
        <v>0</v>
      </c>
      <c r="Z276" s="8" t="s">
        <v>42</v>
      </c>
      <c r="AA276" s="8" t="s">
        <v>297</v>
      </c>
      <c r="AB276" s="8" t="s">
        <v>35</v>
      </c>
      <c r="AC276" s="8" t="s">
        <v>91</v>
      </c>
      <c r="AD276" s="8" t="s">
        <v>35</v>
      </c>
      <c r="AE276" s="8" t="s">
        <v>128</v>
      </c>
      <c r="AF276" s="12">
        <v>45076</v>
      </c>
      <c r="AG276" s="41">
        <f t="shared" si="39"/>
        <v>45658</v>
      </c>
      <c r="AH276" s="41">
        <f t="shared" ca="1" si="40"/>
        <v>46022</v>
      </c>
      <c r="AI276" s="1">
        <f t="shared" ca="1" si="38"/>
        <v>11</v>
      </c>
      <c r="AJ276" s="1">
        <f t="shared" ca="1" si="41"/>
        <v>7</v>
      </c>
      <c r="AK276" s="1">
        <f t="shared" ca="1" si="42"/>
        <v>4</v>
      </c>
      <c r="AL276" s="1">
        <f t="shared" si="43"/>
        <v>45.43</v>
      </c>
      <c r="AM276" s="38">
        <f t="shared" ca="1" si="44"/>
        <v>0.63636363636363635</v>
      </c>
      <c r="AN276" s="1" t="str">
        <f t="shared" ca="1" si="45"/>
        <v>תקין</v>
      </c>
      <c r="AO276" s="1" t="str">
        <f>VLOOKUP(AC276,'תז מייל קניין'!$A:$C,3,0)</f>
        <v xml:space="preserve">MayaLe@justice.gov.il </v>
      </c>
      <c r="AP276" s="1" t="str">
        <f t="shared" si="46"/>
        <v xml:space="preserve"> חשמל+ מים</v>
      </c>
    </row>
    <row r="277" spans="1:42" x14ac:dyDescent="0.2">
      <c r="A277" s="4"/>
      <c r="B277" s="5"/>
      <c r="C277" s="6" t="s">
        <v>1266</v>
      </c>
      <c r="D277" s="7" t="s">
        <v>67</v>
      </c>
      <c r="E277" s="7" t="s">
        <v>32</v>
      </c>
      <c r="F277" s="8" t="s">
        <v>35</v>
      </c>
      <c r="G277" s="9">
        <v>45690</v>
      </c>
      <c r="H277" s="9">
        <v>45658</v>
      </c>
      <c r="I277" s="10">
        <v>46022</v>
      </c>
      <c r="J277" s="14"/>
      <c r="K277" s="11" t="s">
        <v>401</v>
      </c>
      <c r="L277" s="8" t="s">
        <v>402</v>
      </c>
      <c r="M277" s="8" t="s">
        <v>403</v>
      </c>
      <c r="N277" s="8" t="s">
        <v>40</v>
      </c>
      <c r="O277" s="12">
        <v>29500</v>
      </c>
      <c r="P277" s="8" t="s">
        <v>41</v>
      </c>
      <c r="Q277" s="12">
        <v>29500</v>
      </c>
      <c r="R277" s="13">
        <v>15.6</v>
      </c>
      <c r="S277" s="13">
        <v>0</v>
      </c>
      <c r="T277" s="12">
        <v>4603</v>
      </c>
      <c r="U277" s="12">
        <v>24897</v>
      </c>
      <c r="V277" s="8" t="s">
        <v>35</v>
      </c>
      <c r="W277" s="8" t="s">
        <v>1267</v>
      </c>
      <c r="X277" s="8" t="s">
        <v>35</v>
      </c>
      <c r="Y277" s="13">
        <v>0</v>
      </c>
      <c r="Z277" s="8" t="s">
        <v>42</v>
      </c>
      <c r="AA277" s="8" t="s">
        <v>297</v>
      </c>
      <c r="AB277" s="8" t="s">
        <v>35</v>
      </c>
      <c r="AC277" s="8" t="s">
        <v>91</v>
      </c>
      <c r="AD277" s="8" t="s">
        <v>35</v>
      </c>
      <c r="AE277" s="8" t="s">
        <v>128</v>
      </c>
      <c r="AF277" s="12">
        <v>24897</v>
      </c>
      <c r="AG277" s="41">
        <f t="shared" si="39"/>
        <v>45658</v>
      </c>
      <c r="AH277" s="41">
        <f t="shared" ca="1" si="40"/>
        <v>46022</v>
      </c>
      <c r="AI277" s="1">
        <f t="shared" ca="1" si="38"/>
        <v>11</v>
      </c>
      <c r="AJ277" s="1">
        <f t="shared" ca="1" si="41"/>
        <v>7</v>
      </c>
      <c r="AK277" s="1">
        <f t="shared" ca="1" si="42"/>
        <v>4</v>
      </c>
      <c r="AL277" s="1">
        <f t="shared" si="43"/>
        <v>15.6</v>
      </c>
      <c r="AM277" s="38">
        <f t="shared" ca="1" si="44"/>
        <v>0.63636363636363635</v>
      </c>
      <c r="AN277" s="1" t="str">
        <f t="shared" ca="1" si="45"/>
        <v>לא תקין</v>
      </c>
      <c r="AO277" s="1" t="str">
        <f>VLOOKUP(AC277,'תז מייל קניין'!$A:$C,3,0)</f>
        <v xml:space="preserve">MayaLe@justice.gov.il </v>
      </c>
      <c r="AP277" s="1" t="str">
        <f t="shared" si="46"/>
        <v xml:space="preserve"> חשמל+ מים</v>
      </c>
    </row>
    <row r="278" spans="1:42" x14ac:dyDescent="0.2">
      <c r="A278" s="4"/>
      <c r="B278" s="5"/>
      <c r="C278" s="6" t="s">
        <v>1268</v>
      </c>
      <c r="D278" s="7" t="s">
        <v>67</v>
      </c>
      <c r="E278" s="7" t="s">
        <v>32</v>
      </c>
      <c r="F278" s="8" t="s">
        <v>35</v>
      </c>
      <c r="G278" s="9">
        <v>45690</v>
      </c>
      <c r="H278" s="9">
        <v>45658</v>
      </c>
      <c r="I278" s="10">
        <v>46022</v>
      </c>
      <c r="J278" s="14"/>
      <c r="K278" s="11" t="s">
        <v>406</v>
      </c>
      <c r="L278" s="8" t="s">
        <v>407</v>
      </c>
      <c r="M278" s="8" t="s">
        <v>408</v>
      </c>
      <c r="N278" s="8" t="s">
        <v>40</v>
      </c>
      <c r="O278" s="12">
        <v>236000</v>
      </c>
      <c r="P278" s="8" t="s">
        <v>41</v>
      </c>
      <c r="Q278" s="12">
        <v>236000</v>
      </c>
      <c r="R278" s="13">
        <v>25.82</v>
      </c>
      <c r="S278" s="13">
        <v>0</v>
      </c>
      <c r="T278" s="12">
        <v>60931.76</v>
      </c>
      <c r="U278" s="12">
        <v>175068.24</v>
      </c>
      <c r="V278" s="8" t="s">
        <v>35</v>
      </c>
      <c r="W278" s="8" t="s">
        <v>1269</v>
      </c>
      <c r="X278" s="8" t="s">
        <v>35</v>
      </c>
      <c r="Y278" s="13">
        <v>0</v>
      </c>
      <c r="Z278" s="8" t="s">
        <v>42</v>
      </c>
      <c r="AA278" s="8" t="s">
        <v>297</v>
      </c>
      <c r="AB278" s="8" t="s">
        <v>35</v>
      </c>
      <c r="AC278" s="8" t="s">
        <v>91</v>
      </c>
      <c r="AD278" s="8" t="s">
        <v>35</v>
      </c>
      <c r="AE278" s="8" t="s">
        <v>128</v>
      </c>
      <c r="AF278" s="12">
        <v>175068.24</v>
      </c>
      <c r="AG278" s="41">
        <f t="shared" si="39"/>
        <v>45658</v>
      </c>
      <c r="AH278" s="41">
        <f t="shared" ca="1" si="40"/>
        <v>46022</v>
      </c>
      <c r="AI278" s="1">
        <f t="shared" ca="1" si="38"/>
        <v>11</v>
      </c>
      <c r="AJ278" s="1">
        <f t="shared" ca="1" si="41"/>
        <v>7</v>
      </c>
      <c r="AK278" s="1">
        <f t="shared" ca="1" si="42"/>
        <v>4</v>
      </c>
      <c r="AL278" s="1">
        <f t="shared" si="43"/>
        <v>25.82</v>
      </c>
      <c r="AM278" s="38">
        <f t="shared" ca="1" si="44"/>
        <v>0.63636363636363635</v>
      </c>
      <c r="AN278" s="1" t="str">
        <f t="shared" ca="1" si="45"/>
        <v>תקין</v>
      </c>
      <c r="AO278" s="1" t="str">
        <f>VLOOKUP(AC278,'תז מייל קניין'!$A:$C,3,0)</f>
        <v xml:space="preserve">MayaLe@justice.gov.il </v>
      </c>
      <c r="AP278" s="1" t="str">
        <f t="shared" si="46"/>
        <v xml:space="preserve">  חשמל  סי</v>
      </c>
    </row>
    <row r="279" spans="1:42" x14ac:dyDescent="0.2">
      <c r="A279" s="4"/>
      <c r="B279" s="5"/>
      <c r="C279" s="6" t="s">
        <v>1270</v>
      </c>
      <c r="D279" s="7" t="s">
        <v>67</v>
      </c>
      <c r="E279" s="7" t="s">
        <v>32</v>
      </c>
      <c r="F279" s="8" t="s">
        <v>35</v>
      </c>
      <c r="G279" s="9">
        <v>45690</v>
      </c>
      <c r="H279" s="9">
        <v>45658</v>
      </c>
      <c r="I279" s="10">
        <v>46022</v>
      </c>
      <c r="J279" s="14"/>
      <c r="K279" s="11" t="s">
        <v>470</v>
      </c>
      <c r="L279" s="8" t="s">
        <v>471</v>
      </c>
      <c r="M279" s="8" t="s">
        <v>472</v>
      </c>
      <c r="N279" s="8" t="s">
        <v>40</v>
      </c>
      <c r="O279" s="12">
        <v>60000</v>
      </c>
      <c r="P279" s="8" t="s">
        <v>41</v>
      </c>
      <c r="Q279" s="12">
        <v>60000</v>
      </c>
      <c r="R279" s="13">
        <v>9.82</v>
      </c>
      <c r="S279" s="13">
        <v>0</v>
      </c>
      <c r="T279" s="12">
        <v>5891.1</v>
      </c>
      <c r="U279" s="12">
        <v>54108.9</v>
      </c>
      <c r="V279" s="8" t="s">
        <v>35</v>
      </c>
      <c r="W279" s="8" t="s">
        <v>1271</v>
      </c>
      <c r="X279" s="8" t="s">
        <v>35</v>
      </c>
      <c r="Y279" s="13">
        <v>0</v>
      </c>
      <c r="Z279" s="8" t="s">
        <v>35</v>
      </c>
      <c r="AA279" s="8" t="s">
        <v>297</v>
      </c>
      <c r="AB279" s="8" t="s">
        <v>35</v>
      </c>
      <c r="AC279" s="8" t="s">
        <v>91</v>
      </c>
      <c r="AD279" s="8" t="s">
        <v>35</v>
      </c>
      <c r="AE279" s="8" t="s">
        <v>128</v>
      </c>
      <c r="AF279" s="12">
        <v>54108.9</v>
      </c>
      <c r="AG279" s="41">
        <f t="shared" si="39"/>
        <v>45658</v>
      </c>
      <c r="AH279" s="41">
        <f t="shared" ca="1" si="40"/>
        <v>46022</v>
      </c>
      <c r="AI279" s="1">
        <f t="shared" ca="1" si="38"/>
        <v>11</v>
      </c>
      <c r="AJ279" s="1">
        <f t="shared" ca="1" si="41"/>
        <v>7</v>
      </c>
      <c r="AK279" s="1">
        <f t="shared" ca="1" si="42"/>
        <v>4</v>
      </c>
      <c r="AL279" s="1">
        <f t="shared" si="43"/>
        <v>9.82</v>
      </c>
      <c r="AM279" s="38">
        <f t="shared" ca="1" si="44"/>
        <v>0.63636363636363635</v>
      </c>
      <c r="AN279" s="1" t="str">
        <f t="shared" ca="1" si="45"/>
        <v>לא תקין</v>
      </c>
      <c r="AO279" s="1" t="str">
        <f>VLOOKUP(AC279,'תז מייל קניין'!$A:$C,3,0)</f>
        <v xml:space="preserve">MayaLe@justice.gov.il </v>
      </c>
      <c r="AP279" s="1" t="str">
        <f t="shared" si="46"/>
        <v xml:space="preserve">  חשמל בוק</v>
      </c>
    </row>
    <row r="280" spans="1:42" x14ac:dyDescent="0.2">
      <c r="A280" s="4"/>
      <c r="B280" s="5"/>
      <c r="C280" s="6" t="s">
        <v>1272</v>
      </c>
      <c r="D280" s="7" t="s">
        <v>67</v>
      </c>
      <c r="E280" s="7" t="s">
        <v>32</v>
      </c>
      <c r="F280" s="8" t="s">
        <v>35</v>
      </c>
      <c r="G280" s="9">
        <v>45690</v>
      </c>
      <c r="H280" s="9">
        <v>45658</v>
      </c>
      <c r="I280" s="10">
        <v>46022</v>
      </c>
      <c r="J280" s="14"/>
      <c r="K280" s="11" t="s">
        <v>421</v>
      </c>
      <c r="L280" s="8" t="s">
        <v>422</v>
      </c>
      <c r="M280" s="8" t="s">
        <v>423</v>
      </c>
      <c r="N280" s="8" t="s">
        <v>40</v>
      </c>
      <c r="O280" s="12">
        <v>23600</v>
      </c>
      <c r="P280" s="8" t="s">
        <v>41</v>
      </c>
      <c r="Q280" s="12">
        <v>23600</v>
      </c>
      <c r="R280" s="13">
        <v>5.97</v>
      </c>
      <c r="S280" s="13">
        <v>0</v>
      </c>
      <c r="T280" s="12">
        <v>1409.99</v>
      </c>
      <c r="U280" s="12">
        <v>22190.01</v>
      </c>
      <c r="V280" s="8" t="s">
        <v>35</v>
      </c>
      <c r="W280" s="8" t="s">
        <v>1273</v>
      </c>
      <c r="X280" s="8" t="s">
        <v>35</v>
      </c>
      <c r="Y280" s="13">
        <v>0</v>
      </c>
      <c r="Z280" s="8" t="s">
        <v>42</v>
      </c>
      <c r="AA280" s="8" t="s">
        <v>297</v>
      </c>
      <c r="AB280" s="8" t="s">
        <v>35</v>
      </c>
      <c r="AC280" s="8" t="s">
        <v>91</v>
      </c>
      <c r="AD280" s="8" t="s">
        <v>35</v>
      </c>
      <c r="AE280" s="8" t="s">
        <v>128</v>
      </c>
      <c r="AF280" s="12">
        <v>22190.01</v>
      </c>
      <c r="AG280" s="41">
        <f t="shared" si="39"/>
        <v>45658</v>
      </c>
      <c r="AH280" s="41">
        <f t="shared" ca="1" si="40"/>
        <v>46022</v>
      </c>
      <c r="AI280" s="1">
        <f t="shared" ca="1" si="38"/>
        <v>11</v>
      </c>
      <c r="AJ280" s="1">
        <f t="shared" ca="1" si="41"/>
        <v>7</v>
      </c>
      <c r="AK280" s="1">
        <f t="shared" ca="1" si="42"/>
        <v>4</v>
      </c>
      <c r="AL280" s="1">
        <f t="shared" si="43"/>
        <v>5.97</v>
      </c>
      <c r="AM280" s="38">
        <f t="shared" ca="1" si="44"/>
        <v>0.63636363636363635</v>
      </c>
      <c r="AN280" s="1" t="str">
        <f t="shared" ca="1" si="45"/>
        <v>לא תקין</v>
      </c>
      <c r="AO280" s="1" t="str">
        <f>VLOOKUP(AC280,'תז מייל קניין'!$A:$C,3,0)</f>
        <v xml:space="preserve">MayaLe@justice.gov.il </v>
      </c>
      <c r="AP280" s="1" t="str">
        <f t="shared" si="46"/>
        <v xml:space="preserve"> חשמל- מחס</v>
      </c>
    </row>
    <row r="281" spans="1:42" x14ac:dyDescent="0.2">
      <c r="A281" s="4"/>
      <c r="B281" s="5"/>
      <c r="C281" s="6" t="s">
        <v>1274</v>
      </c>
      <c r="D281" s="7" t="s">
        <v>67</v>
      </c>
      <c r="E281" s="7" t="s">
        <v>32</v>
      </c>
      <c r="F281" s="8" t="s">
        <v>35</v>
      </c>
      <c r="G281" s="9">
        <v>45690</v>
      </c>
      <c r="H281" s="9">
        <v>45658</v>
      </c>
      <c r="I281" s="10">
        <v>46022</v>
      </c>
      <c r="J281" s="14"/>
      <c r="K281" s="11" t="s">
        <v>411</v>
      </c>
      <c r="L281" s="8" t="s">
        <v>412</v>
      </c>
      <c r="M281" s="8" t="s">
        <v>413</v>
      </c>
      <c r="N281" s="8" t="s">
        <v>40</v>
      </c>
      <c r="O281" s="12">
        <v>330400</v>
      </c>
      <c r="P281" s="8" t="s">
        <v>41</v>
      </c>
      <c r="Q281" s="12">
        <v>330400</v>
      </c>
      <c r="R281" s="13">
        <v>17.440000000000001</v>
      </c>
      <c r="S281" s="13">
        <v>0</v>
      </c>
      <c r="T281" s="12">
        <v>57638.22</v>
      </c>
      <c r="U281" s="12">
        <v>272761.78000000003</v>
      </c>
      <c r="V281" s="8" t="s">
        <v>35</v>
      </c>
      <c r="W281" s="8" t="s">
        <v>1275</v>
      </c>
      <c r="X281" s="8" t="s">
        <v>35</v>
      </c>
      <c r="Y281" s="13">
        <v>0</v>
      </c>
      <c r="Z281" s="8" t="s">
        <v>42</v>
      </c>
      <c r="AA281" s="8" t="s">
        <v>297</v>
      </c>
      <c r="AB281" s="8" t="s">
        <v>35</v>
      </c>
      <c r="AC281" s="8" t="s">
        <v>91</v>
      </c>
      <c r="AD281" s="8" t="s">
        <v>35</v>
      </c>
      <c r="AE281" s="8" t="s">
        <v>128</v>
      </c>
      <c r="AF281" s="12">
        <v>272761.78000000003</v>
      </c>
      <c r="AG281" s="41">
        <f t="shared" si="39"/>
        <v>45658</v>
      </c>
      <c r="AH281" s="41">
        <f t="shared" ca="1" si="40"/>
        <v>46022</v>
      </c>
      <c r="AI281" s="1">
        <f t="shared" ca="1" si="38"/>
        <v>11</v>
      </c>
      <c r="AJ281" s="1">
        <f t="shared" ca="1" si="41"/>
        <v>7</v>
      </c>
      <c r="AK281" s="1">
        <f t="shared" ca="1" si="42"/>
        <v>4</v>
      </c>
      <c r="AL281" s="1">
        <f t="shared" si="43"/>
        <v>17.440000000000001</v>
      </c>
      <c r="AM281" s="38">
        <f t="shared" ca="1" si="44"/>
        <v>0.63636363636363635</v>
      </c>
      <c r="AN281" s="1" t="str">
        <f t="shared" ca="1" si="45"/>
        <v>לא תקין</v>
      </c>
      <c r="AO281" s="1" t="str">
        <f>VLOOKUP(AC281,'תז מייל קניין'!$A:$C,3,0)</f>
        <v xml:space="preserve">MayaLe@justice.gov.il </v>
      </c>
      <c r="AP281" s="1" t="str">
        <f t="shared" si="46"/>
        <v xml:space="preserve"> חשמל ציבו</v>
      </c>
    </row>
    <row r="282" spans="1:42" x14ac:dyDescent="0.2">
      <c r="A282" s="4"/>
      <c r="B282" s="5"/>
      <c r="C282" s="6" t="s">
        <v>1276</v>
      </c>
      <c r="D282" s="7" t="s">
        <v>67</v>
      </c>
      <c r="E282" s="7" t="s">
        <v>32</v>
      </c>
      <c r="F282" s="8" t="s">
        <v>35</v>
      </c>
      <c r="G282" s="9">
        <v>45690</v>
      </c>
      <c r="H282" s="9">
        <v>45658</v>
      </c>
      <c r="I282" s="10">
        <v>46022</v>
      </c>
      <c r="J282" s="14"/>
      <c r="K282" s="11" t="s">
        <v>416</v>
      </c>
      <c r="L282" s="8" t="s">
        <v>417</v>
      </c>
      <c r="M282" s="8" t="s">
        <v>418</v>
      </c>
      <c r="N282" s="8" t="s">
        <v>40</v>
      </c>
      <c r="O282" s="12">
        <v>377600</v>
      </c>
      <c r="P282" s="8" t="s">
        <v>41</v>
      </c>
      <c r="Q282" s="12">
        <v>377600</v>
      </c>
      <c r="R282" s="13">
        <v>23.75</v>
      </c>
      <c r="S282" s="13">
        <v>0</v>
      </c>
      <c r="T282" s="12">
        <v>89671.23</v>
      </c>
      <c r="U282" s="12">
        <v>287928.77</v>
      </c>
      <c r="V282" s="8" t="s">
        <v>35</v>
      </c>
      <c r="W282" s="8" t="s">
        <v>1277</v>
      </c>
      <c r="X282" s="8" t="s">
        <v>35</v>
      </c>
      <c r="Y282" s="13">
        <v>0</v>
      </c>
      <c r="Z282" s="8" t="s">
        <v>42</v>
      </c>
      <c r="AA282" s="8" t="s">
        <v>297</v>
      </c>
      <c r="AB282" s="8" t="s">
        <v>35</v>
      </c>
      <c r="AC282" s="8" t="s">
        <v>91</v>
      </c>
      <c r="AD282" s="8" t="s">
        <v>35</v>
      </c>
      <c r="AE282" s="8" t="s">
        <v>128</v>
      </c>
      <c r="AF282" s="12">
        <v>287928.77</v>
      </c>
      <c r="AG282" s="41">
        <f t="shared" si="39"/>
        <v>45658</v>
      </c>
      <c r="AH282" s="41">
        <f t="shared" ca="1" si="40"/>
        <v>46022</v>
      </c>
      <c r="AI282" s="1">
        <f t="shared" ca="1" si="38"/>
        <v>11</v>
      </c>
      <c r="AJ282" s="1">
        <f t="shared" ca="1" si="41"/>
        <v>7</v>
      </c>
      <c r="AK282" s="1">
        <f t="shared" ca="1" si="42"/>
        <v>4</v>
      </c>
      <c r="AL282" s="1">
        <f t="shared" si="43"/>
        <v>23.75</v>
      </c>
      <c r="AM282" s="38">
        <f t="shared" ca="1" si="44"/>
        <v>0.63636363636363635</v>
      </c>
      <c r="AN282" s="1" t="str">
        <f t="shared" ca="1" si="45"/>
        <v>תקין</v>
      </c>
      <c r="AO282" s="1" t="str">
        <f>VLOOKUP(AC282,'תז מייל קניין'!$A:$C,3,0)</f>
        <v xml:space="preserve">MayaLe@justice.gov.il </v>
      </c>
      <c r="AP282" s="1" t="str">
        <f t="shared" si="46"/>
        <v xml:space="preserve"> חשמל מגדל</v>
      </c>
    </row>
    <row r="283" spans="1:42" x14ac:dyDescent="0.2">
      <c r="A283" s="4"/>
      <c r="B283" s="5"/>
      <c r="C283" s="6" t="s">
        <v>1278</v>
      </c>
      <c r="D283" s="7" t="s">
        <v>67</v>
      </c>
      <c r="E283" s="7" t="s">
        <v>32</v>
      </c>
      <c r="F283" s="8" t="s">
        <v>35</v>
      </c>
      <c r="G283" s="9">
        <v>45690</v>
      </c>
      <c r="H283" s="9">
        <v>45658</v>
      </c>
      <c r="I283" s="10">
        <v>46022</v>
      </c>
      <c r="J283" s="14"/>
      <c r="K283" s="11" t="s">
        <v>428</v>
      </c>
      <c r="L283" s="8" t="s">
        <v>429</v>
      </c>
      <c r="M283" s="8" t="s">
        <v>430</v>
      </c>
      <c r="N283" s="8" t="s">
        <v>40</v>
      </c>
      <c r="O283" s="12">
        <v>70800</v>
      </c>
      <c r="P283" s="8" t="s">
        <v>41</v>
      </c>
      <c r="Q283" s="12">
        <v>70800</v>
      </c>
      <c r="R283" s="13">
        <v>21.99</v>
      </c>
      <c r="S283" s="13">
        <v>0</v>
      </c>
      <c r="T283" s="12">
        <v>15569.92</v>
      </c>
      <c r="U283" s="12">
        <v>55230.080000000002</v>
      </c>
      <c r="V283" s="8" t="s">
        <v>35</v>
      </c>
      <c r="W283" s="8" t="s">
        <v>1279</v>
      </c>
      <c r="X283" s="8" t="s">
        <v>35</v>
      </c>
      <c r="Y283" s="13">
        <v>0</v>
      </c>
      <c r="Z283" s="8" t="s">
        <v>42</v>
      </c>
      <c r="AA283" s="8" t="s">
        <v>297</v>
      </c>
      <c r="AB283" s="8" t="s">
        <v>35</v>
      </c>
      <c r="AC283" s="8" t="s">
        <v>91</v>
      </c>
      <c r="AD283" s="8" t="s">
        <v>35</v>
      </c>
      <c r="AE283" s="8" t="s">
        <v>128</v>
      </c>
      <c r="AF283" s="12">
        <v>55230.080000000002</v>
      </c>
      <c r="AG283" s="41">
        <f t="shared" si="39"/>
        <v>45658</v>
      </c>
      <c r="AH283" s="41">
        <f t="shared" ca="1" si="40"/>
        <v>46022</v>
      </c>
      <c r="AI283" s="1">
        <f t="shared" ca="1" si="38"/>
        <v>11</v>
      </c>
      <c r="AJ283" s="1">
        <f t="shared" ca="1" si="41"/>
        <v>7</v>
      </c>
      <c r="AK283" s="1">
        <f t="shared" ca="1" si="42"/>
        <v>4</v>
      </c>
      <c r="AL283" s="1">
        <f t="shared" si="43"/>
        <v>21.99</v>
      </c>
      <c r="AM283" s="38">
        <f t="shared" ca="1" si="44"/>
        <v>0.63636363636363635</v>
      </c>
      <c r="AN283" s="1" t="str">
        <f t="shared" ca="1" si="45"/>
        <v>תקין</v>
      </c>
      <c r="AO283" s="1" t="str">
        <f>VLOOKUP(AC283,'תז מייל קניין'!$A:$C,3,0)</f>
        <v xml:space="preserve">MayaLe@justice.gov.il </v>
      </c>
      <c r="AP283" s="1" t="str">
        <f t="shared" si="46"/>
        <v xml:space="preserve"> חשמל ציבו</v>
      </c>
    </row>
    <row r="284" spans="1:42" x14ac:dyDescent="0.2">
      <c r="A284" s="4"/>
      <c r="B284" s="5"/>
      <c r="C284" s="6" t="s">
        <v>1280</v>
      </c>
      <c r="D284" s="7" t="s">
        <v>67</v>
      </c>
      <c r="E284" s="7" t="s">
        <v>32</v>
      </c>
      <c r="F284" s="8" t="s">
        <v>35</v>
      </c>
      <c r="G284" s="9">
        <v>45690</v>
      </c>
      <c r="H284" s="9">
        <v>45658</v>
      </c>
      <c r="I284" s="10">
        <v>46022</v>
      </c>
      <c r="J284" s="14"/>
      <c r="K284" s="11" t="s">
        <v>361</v>
      </c>
      <c r="L284" s="8" t="s">
        <v>362</v>
      </c>
      <c r="M284" s="8" t="s">
        <v>363</v>
      </c>
      <c r="N284" s="8" t="s">
        <v>40</v>
      </c>
      <c r="O284" s="12">
        <v>354000</v>
      </c>
      <c r="P284" s="8" t="s">
        <v>41</v>
      </c>
      <c r="Q284" s="12">
        <v>354000</v>
      </c>
      <c r="R284" s="13">
        <v>23.79</v>
      </c>
      <c r="S284" s="13">
        <v>0</v>
      </c>
      <c r="T284" s="12">
        <v>84216.15</v>
      </c>
      <c r="U284" s="12">
        <v>269783.84999999998</v>
      </c>
      <c r="V284" s="8" t="s">
        <v>35</v>
      </c>
      <c r="W284" s="8" t="s">
        <v>1281</v>
      </c>
      <c r="X284" s="8" t="s">
        <v>35</v>
      </c>
      <c r="Y284" s="13">
        <v>0</v>
      </c>
      <c r="Z284" s="8" t="s">
        <v>42</v>
      </c>
      <c r="AA284" s="8" t="s">
        <v>297</v>
      </c>
      <c r="AB284" s="8" t="s">
        <v>35</v>
      </c>
      <c r="AC284" s="8" t="s">
        <v>91</v>
      </c>
      <c r="AD284" s="8" t="s">
        <v>35</v>
      </c>
      <c r="AE284" s="8" t="s">
        <v>128</v>
      </c>
      <c r="AF284" s="12">
        <v>269783.84999999998</v>
      </c>
      <c r="AG284" s="41">
        <f t="shared" si="39"/>
        <v>45658</v>
      </c>
      <c r="AH284" s="41">
        <f t="shared" ca="1" si="40"/>
        <v>46022</v>
      </c>
      <c r="AI284" s="1">
        <f t="shared" ca="1" si="38"/>
        <v>11</v>
      </c>
      <c r="AJ284" s="1">
        <f t="shared" ca="1" si="41"/>
        <v>7</v>
      </c>
      <c r="AK284" s="1">
        <f t="shared" ca="1" si="42"/>
        <v>4</v>
      </c>
      <c r="AL284" s="1">
        <f t="shared" si="43"/>
        <v>23.79</v>
      </c>
      <c r="AM284" s="38">
        <f t="shared" ca="1" si="44"/>
        <v>0.63636363636363635</v>
      </c>
      <c r="AN284" s="1" t="str">
        <f t="shared" ca="1" si="45"/>
        <v>תקין</v>
      </c>
      <c r="AO284" s="1" t="str">
        <f>VLOOKUP(AC284,'תז מייל קניין'!$A:$C,3,0)</f>
        <v xml:space="preserve">MayaLe@justice.gov.il </v>
      </c>
      <c r="AP284" s="1" t="str">
        <f t="shared" si="46"/>
        <v xml:space="preserve"> חשמל עבור</v>
      </c>
    </row>
    <row r="285" spans="1:42" x14ac:dyDescent="0.2">
      <c r="A285" s="4"/>
      <c r="B285" s="5"/>
      <c r="C285" s="6" t="s">
        <v>1282</v>
      </c>
      <c r="D285" s="7" t="s">
        <v>67</v>
      </c>
      <c r="E285" s="7" t="s">
        <v>32</v>
      </c>
      <c r="F285" s="8" t="s">
        <v>35</v>
      </c>
      <c r="G285" s="9">
        <v>45690</v>
      </c>
      <c r="H285" s="9">
        <v>45658</v>
      </c>
      <c r="I285" s="10">
        <v>46022</v>
      </c>
      <c r="J285" s="14"/>
      <c r="K285" s="11" t="s">
        <v>433</v>
      </c>
      <c r="L285" s="8" t="s">
        <v>434</v>
      </c>
      <c r="M285" s="8" t="s">
        <v>435</v>
      </c>
      <c r="N285" s="8" t="s">
        <v>40</v>
      </c>
      <c r="O285" s="12">
        <v>5000</v>
      </c>
      <c r="P285" s="8" t="s">
        <v>41</v>
      </c>
      <c r="Q285" s="12">
        <v>5000</v>
      </c>
      <c r="R285" s="13">
        <v>7.58</v>
      </c>
      <c r="S285" s="13">
        <v>0</v>
      </c>
      <c r="T285" s="13">
        <v>379.2</v>
      </c>
      <c r="U285" s="12">
        <v>4620.8</v>
      </c>
      <c r="V285" s="8" t="s">
        <v>35</v>
      </c>
      <c r="W285" s="8" t="s">
        <v>1283</v>
      </c>
      <c r="X285" s="8" t="s">
        <v>35</v>
      </c>
      <c r="Y285" s="13">
        <v>0</v>
      </c>
      <c r="Z285" s="8" t="s">
        <v>42</v>
      </c>
      <c r="AA285" s="8" t="s">
        <v>297</v>
      </c>
      <c r="AB285" s="8" t="s">
        <v>35</v>
      </c>
      <c r="AC285" s="8" t="s">
        <v>91</v>
      </c>
      <c r="AD285" s="8" t="s">
        <v>35</v>
      </c>
      <c r="AE285" s="8" t="s">
        <v>128</v>
      </c>
      <c r="AF285" s="12">
        <v>4620.8</v>
      </c>
      <c r="AG285" s="41">
        <f t="shared" si="39"/>
        <v>45658</v>
      </c>
      <c r="AH285" s="41">
        <f t="shared" ca="1" si="40"/>
        <v>46022</v>
      </c>
      <c r="AI285" s="1">
        <f t="shared" ref="AI285:AI348" ca="1" si="47">DATEDIF(AG285,AH285, "m")</f>
        <v>11</v>
      </c>
      <c r="AJ285" s="1">
        <f t="shared" ca="1" si="41"/>
        <v>7</v>
      </c>
      <c r="AK285" s="1">
        <f t="shared" ca="1" si="42"/>
        <v>4</v>
      </c>
      <c r="AL285" s="1">
        <f t="shared" si="43"/>
        <v>7.58</v>
      </c>
      <c r="AM285" s="38">
        <f t="shared" ca="1" si="44"/>
        <v>0.63636363636363635</v>
      </c>
      <c r="AN285" s="1" t="str">
        <f t="shared" ca="1" si="45"/>
        <v>לא תקין</v>
      </c>
      <c r="AO285" s="1" t="str">
        <f>VLOOKUP(AC285,'תז מייל קניין'!$A:$C,3,0)</f>
        <v xml:space="preserve">MayaLe@justice.gov.il </v>
      </c>
      <c r="AP285" s="1" t="str">
        <f t="shared" si="46"/>
        <v xml:space="preserve"> חשמל למח"</v>
      </c>
    </row>
    <row r="286" spans="1:42" x14ac:dyDescent="0.2">
      <c r="A286" s="4"/>
      <c r="B286" s="5"/>
      <c r="C286" s="6" t="s">
        <v>1284</v>
      </c>
      <c r="D286" s="7" t="s">
        <v>67</v>
      </c>
      <c r="E286" s="7" t="s">
        <v>32</v>
      </c>
      <c r="F286" s="8" t="s">
        <v>35</v>
      </c>
      <c r="G286" s="9">
        <v>45690</v>
      </c>
      <c r="H286" s="9">
        <v>45658</v>
      </c>
      <c r="I286" s="10">
        <v>46022</v>
      </c>
      <c r="J286" s="14"/>
      <c r="K286" s="11" t="s">
        <v>1285</v>
      </c>
      <c r="L286" s="8" t="s">
        <v>1286</v>
      </c>
      <c r="M286" s="8" t="s">
        <v>1287</v>
      </c>
      <c r="N286" s="8" t="s">
        <v>40</v>
      </c>
      <c r="O286" s="12">
        <v>118000</v>
      </c>
      <c r="P286" s="8" t="s">
        <v>41</v>
      </c>
      <c r="Q286" s="12">
        <v>118000</v>
      </c>
      <c r="R286" s="13">
        <v>36.06</v>
      </c>
      <c r="S286" s="13">
        <v>0</v>
      </c>
      <c r="T286" s="12">
        <v>42553.42</v>
      </c>
      <c r="U286" s="12">
        <v>75446.58</v>
      </c>
      <c r="V286" s="8" t="s">
        <v>35</v>
      </c>
      <c r="W286" s="8" t="s">
        <v>1288</v>
      </c>
      <c r="X286" s="8" t="s">
        <v>35</v>
      </c>
      <c r="Y286" s="13">
        <v>0</v>
      </c>
      <c r="Z286" s="8" t="s">
        <v>42</v>
      </c>
      <c r="AA286" s="8" t="s">
        <v>297</v>
      </c>
      <c r="AB286" s="8" t="s">
        <v>35</v>
      </c>
      <c r="AC286" s="8" t="s">
        <v>91</v>
      </c>
      <c r="AD286" s="8" t="s">
        <v>35</v>
      </c>
      <c r="AE286" s="8" t="s">
        <v>128</v>
      </c>
      <c r="AF286" s="12">
        <v>75446.58</v>
      </c>
      <c r="AG286" s="41">
        <f t="shared" si="39"/>
        <v>45658</v>
      </c>
      <c r="AH286" s="41">
        <f t="shared" ca="1" si="40"/>
        <v>46022</v>
      </c>
      <c r="AI286" s="1">
        <f t="shared" ca="1" si="47"/>
        <v>11</v>
      </c>
      <c r="AJ286" s="1">
        <f t="shared" ca="1" si="41"/>
        <v>7</v>
      </c>
      <c r="AK286" s="1">
        <f t="shared" ca="1" si="42"/>
        <v>4</v>
      </c>
      <c r="AL286" s="1">
        <f t="shared" si="43"/>
        <v>36.06</v>
      </c>
      <c r="AM286" s="38">
        <f t="shared" ca="1" si="44"/>
        <v>0.63636363636363635</v>
      </c>
      <c r="AN286" s="1" t="str">
        <f t="shared" ca="1" si="45"/>
        <v>תקין</v>
      </c>
      <c r="AO286" s="1" t="str">
        <f>VLOOKUP(AC286,'תז מייל קניין'!$A:$C,3,0)</f>
        <v xml:space="preserve">MayaLe@justice.gov.il </v>
      </c>
      <c r="AP286" s="1" t="str">
        <f t="shared" si="46"/>
        <v xml:space="preserve"> חשמל פ"ת-</v>
      </c>
    </row>
    <row r="287" spans="1:42" x14ac:dyDescent="0.2">
      <c r="A287" s="4"/>
      <c r="B287" s="5"/>
      <c r="C287" s="6" t="s">
        <v>1289</v>
      </c>
      <c r="D287" s="7" t="s">
        <v>67</v>
      </c>
      <c r="E287" s="7" t="s">
        <v>32</v>
      </c>
      <c r="F287" s="8" t="s">
        <v>35</v>
      </c>
      <c r="G287" s="9">
        <v>45690</v>
      </c>
      <c r="H287" s="9">
        <v>45658</v>
      </c>
      <c r="I287" s="10">
        <v>46022</v>
      </c>
      <c r="J287" s="14"/>
      <c r="K287" s="11" t="s">
        <v>438</v>
      </c>
      <c r="L287" s="8" t="s">
        <v>439</v>
      </c>
      <c r="M287" s="8" t="s">
        <v>440</v>
      </c>
      <c r="N287" s="8" t="s">
        <v>40</v>
      </c>
      <c r="O287" s="12">
        <v>23600</v>
      </c>
      <c r="P287" s="8" t="s">
        <v>41</v>
      </c>
      <c r="Q287" s="12">
        <v>23600</v>
      </c>
      <c r="R287" s="13">
        <v>0</v>
      </c>
      <c r="S287" s="13">
        <v>0</v>
      </c>
      <c r="T287" s="13">
        <v>0</v>
      </c>
      <c r="U287" s="12">
        <v>23600</v>
      </c>
      <c r="V287" s="8" t="s">
        <v>35</v>
      </c>
      <c r="W287" s="8" t="s">
        <v>1290</v>
      </c>
      <c r="X287" s="8" t="s">
        <v>35</v>
      </c>
      <c r="Y287" s="13">
        <v>0</v>
      </c>
      <c r="Z287" s="8" t="s">
        <v>42</v>
      </c>
      <c r="AA287" s="8" t="s">
        <v>297</v>
      </c>
      <c r="AB287" s="8" t="s">
        <v>35</v>
      </c>
      <c r="AC287" s="8" t="s">
        <v>91</v>
      </c>
      <c r="AD287" s="8" t="s">
        <v>35</v>
      </c>
      <c r="AE287" s="8" t="s">
        <v>128</v>
      </c>
      <c r="AF287" s="12">
        <v>23600</v>
      </c>
      <c r="AG287" s="41">
        <f t="shared" si="39"/>
        <v>45658</v>
      </c>
      <c r="AH287" s="41">
        <f t="shared" ca="1" si="40"/>
        <v>46022</v>
      </c>
      <c r="AI287" s="1">
        <f t="shared" ca="1" si="47"/>
        <v>11</v>
      </c>
      <c r="AJ287" s="1">
        <f t="shared" ca="1" si="41"/>
        <v>7</v>
      </c>
      <c r="AK287" s="1">
        <f t="shared" ca="1" si="42"/>
        <v>4</v>
      </c>
      <c r="AL287" s="1">
        <f t="shared" si="43"/>
        <v>0</v>
      </c>
      <c r="AM287" s="38">
        <f t="shared" ca="1" si="44"/>
        <v>0.63636363636363635</v>
      </c>
      <c r="AN287" s="1" t="str">
        <f t="shared" ca="1" si="45"/>
        <v>לא תקין</v>
      </c>
      <c r="AO287" s="1" t="str">
        <f>VLOOKUP(AC287,'תז מייל קניין'!$A:$C,3,0)</f>
        <v xml:space="preserve">MayaLe@justice.gov.il </v>
      </c>
      <c r="AP287" s="1" t="str">
        <f t="shared" si="46"/>
        <v xml:space="preserve"> קניון אחד</v>
      </c>
    </row>
    <row r="288" spans="1:42" x14ac:dyDescent="0.2">
      <c r="A288" s="4"/>
      <c r="B288" s="5"/>
      <c r="C288" s="6" t="s">
        <v>1291</v>
      </c>
      <c r="D288" s="7" t="s">
        <v>67</v>
      </c>
      <c r="E288" s="7" t="s">
        <v>32</v>
      </c>
      <c r="F288" s="8" t="s">
        <v>35</v>
      </c>
      <c r="G288" s="9">
        <v>45690</v>
      </c>
      <c r="H288" s="9">
        <v>45658</v>
      </c>
      <c r="I288" s="10">
        <v>46022</v>
      </c>
      <c r="J288" s="14"/>
      <c r="K288" s="11" t="s">
        <v>1292</v>
      </c>
      <c r="L288" s="8" t="s">
        <v>1293</v>
      </c>
      <c r="M288" s="8" t="s">
        <v>1294</v>
      </c>
      <c r="N288" s="8" t="s">
        <v>40</v>
      </c>
      <c r="O288" s="12">
        <v>141600</v>
      </c>
      <c r="P288" s="8" t="s">
        <v>41</v>
      </c>
      <c r="Q288" s="12">
        <v>141600</v>
      </c>
      <c r="R288" s="13">
        <v>0</v>
      </c>
      <c r="S288" s="13">
        <v>0</v>
      </c>
      <c r="T288" s="13">
        <v>0</v>
      </c>
      <c r="U288" s="12">
        <v>141600</v>
      </c>
      <c r="V288" s="8" t="s">
        <v>35</v>
      </c>
      <c r="W288" s="8" t="s">
        <v>1295</v>
      </c>
      <c r="X288" s="8" t="s">
        <v>35</v>
      </c>
      <c r="Y288" s="13">
        <v>0</v>
      </c>
      <c r="Z288" s="8" t="s">
        <v>42</v>
      </c>
      <c r="AA288" s="8" t="s">
        <v>297</v>
      </c>
      <c r="AB288" s="8" t="s">
        <v>35</v>
      </c>
      <c r="AC288" s="8" t="s">
        <v>91</v>
      </c>
      <c r="AD288" s="8" t="s">
        <v>35</v>
      </c>
      <c r="AE288" s="8" t="s">
        <v>128</v>
      </c>
      <c r="AF288" s="12">
        <v>141600</v>
      </c>
      <c r="AG288" s="41">
        <f t="shared" si="39"/>
        <v>45658</v>
      </c>
      <c r="AH288" s="41">
        <f t="shared" ca="1" si="40"/>
        <v>46022</v>
      </c>
      <c r="AI288" s="1">
        <f t="shared" ca="1" si="47"/>
        <v>11</v>
      </c>
      <c r="AJ288" s="1">
        <f t="shared" ca="1" si="41"/>
        <v>7</v>
      </c>
      <c r="AK288" s="1">
        <f t="shared" ca="1" si="42"/>
        <v>4</v>
      </c>
      <c r="AL288" s="1">
        <f t="shared" si="43"/>
        <v>0</v>
      </c>
      <c r="AM288" s="38">
        <f t="shared" ca="1" si="44"/>
        <v>0.63636363636363635</v>
      </c>
      <c r="AN288" s="1" t="str">
        <f t="shared" ca="1" si="45"/>
        <v>לא תקין</v>
      </c>
      <c r="AO288" s="1" t="str">
        <f>VLOOKUP(AC288,'תז מייל קניין'!$A:$C,3,0)</f>
        <v xml:space="preserve">MayaLe@justice.gov.il </v>
      </c>
      <c r="AP288" s="1" t="str">
        <f t="shared" si="46"/>
        <v xml:space="preserve"> חשמל עבור</v>
      </c>
    </row>
    <row r="289" spans="1:42" x14ac:dyDescent="0.2">
      <c r="A289" s="4"/>
      <c r="B289" s="5"/>
      <c r="C289" s="6" t="s">
        <v>1296</v>
      </c>
      <c r="D289" s="7" t="s">
        <v>67</v>
      </c>
      <c r="E289" s="7" t="s">
        <v>32</v>
      </c>
      <c r="F289" s="8" t="s">
        <v>35</v>
      </c>
      <c r="G289" s="9">
        <v>45690</v>
      </c>
      <c r="H289" s="9">
        <v>45658</v>
      </c>
      <c r="I289" s="10">
        <v>46022</v>
      </c>
      <c r="J289" s="14"/>
      <c r="K289" s="11" t="s">
        <v>448</v>
      </c>
      <c r="L289" s="8" t="s">
        <v>449</v>
      </c>
      <c r="M289" s="8" t="s">
        <v>35</v>
      </c>
      <c r="N289" s="8" t="s">
        <v>40</v>
      </c>
      <c r="O289" s="12">
        <v>10000</v>
      </c>
      <c r="P289" s="8" t="s">
        <v>41</v>
      </c>
      <c r="Q289" s="12">
        <v>10000</v>
      </c>
      <c r="R289" s="13">
        <v>0</v>
      </c>
      <c r="S289" s="13">
        <v>0</v>
      </c>
      <c r="T289" s="13">
        <v>0</v>
      </c>
      <c r="U289" s="12">
        <v>10000</v>
      </c>
      <c r="V289" s="8" t="s">
        <v>35</v>
      </c>
      <c r="W289" s="8" t="s">
        <v>1297</v>
      </c>
      <c r="X289" s="8" t="s">
        <v>35</v>
      </c>
      <c r="Y289" s="13">
        <v>0</v>
      </c>
      <c r="Z289" s="8" t="s">
        <v>42</v>
      </c>
      <c r="AA289" s="8" t="s">
        <v>297</v>
      </c>
      <c r="AB289" s="8" t="s">
        <v>35</v>
      </c>
      <c r="AC289" s="8" t="s">
        <v>91</v>
      </c>
      <c r="AD289" s="8" t="s">
        <v>35</v>
      </c>
      <c r="AE289" s="8" t="s">
        <v>128</v>
      </c>
      <c r="AF289" s="12">
        <v>10000</v>
      </c>
      <c r="AG289" s="41">
        <f t="shared" si="39"/>
        <v>45658</v>
      </c>
      <c r="AH289" s="41">
        <f t="shared" ca="1" si="40"/>
        <v>46022</v>
      </c>
      <c r="AI289" s="1">
        <f t="shared" ca="1" si="47"/>
        <v>11</v>
      </c>
      <c r="AJ289" s="1">
        <f t="shared" ca="1" si="41"/>
        <v>7</v>
      </c>
      <c r="AK289" s="1">
        <f t="shared" ca="1" si="42"/>
        <v>4</v>
      </c>
      <c r="AL289" s="1">
        <f t="shared" si="43"/>
        <v>0</v>
      </c>
      <c r="AM289" s="38">
        <f t="shared" ca="1" si="44"/>
        <v>0.63636363636363635</v>
      </c>
      <c r="AN289" s="1" t="str">
        <f t="shared" ca="1" si="45"/>
        <v>לא תקין</v>
      </c>
      <c r="AO289" s="1" t="str">
        <f>VLOOKUP(AC289,'תז מייל קניין'!$A:$C,3,0)</f>
        <v xml:space="preserve">MayaLe@justice.gov.il </v>
      </c>
      <c r="AP289" s="1" t="str">
        <f t="shared" si="46"/>
        <v xml:space="preserve">  החזר הוצ</v>
      </c>
    </row>
    <row r="290" spans="1:42" x14ac:dyDescent="0.2">
      <c r="A290" s="4"/>
      <c r="B290" s="5"/>
      <c r="C290" s="6" t="s">
        <v>1298</v>
      </c>
      <c r="D290" s="7" t="s">
        <v>67</v>
      </c>
      <c r="E290" s="7" t="s">
        <v>32</v>
      </c>
      <c r="F290" s="8" t="s">
        <v>35</v>
      </c>
      <c r="G290" s="9">
        <v>45690</v>
      </c>
      <c r="H290" s="9">
        <v>45658</v>
      </c>
      <c r="I290" s="10">
        <v>46022</v>
      </c>
      <c r="J290" s="14"/>
      <c r="K290" s="11" t="s">
        <v>452</v>
      </c>
      <c r="L290" s="8" t="s">
        <v>453</v>
      </c>
      <c r="M290" s="8" t="s">
        <v>35</v>
      </c>
      <c r="N290" s="8" t="s">
        <v>40</v>
      </c>
      <c r="O290" s="12">
        <v>80000</v>
      </c>
      <c r="P290" s="8" t="s">
        <v>41</v>
      </c>
      <c r="Q290" s="12">
        <v>80000</v>
      </c>
      <c r="R290" s="13">
        <v>2.13</v>
      </c>
      <c r="S290" s="13">
        <v>0</v>
      </c>
      <c r="T290" s="12">
        <v>1702.65</v>
      </c>
      <c r="U290" s="12">
        <v>78297.350000000006</v>
      </c>
      <c r="V290" s="8" t="s">
        <v>35</v>
      </c>
      <c r="W290" s="8" t="s">
        <v>1299</v>
      </c>
      <c r="X290" s="8" t="s">
        <v>35</v>
      </c>
      <c r="Y290" s="13">
        <v>0</v>
      </c>
      <c r="Z290" s="8" t="s">
        <v>42</v>
      </c>
      <c r="AA290" s="8" t="s">
        <v>297</v>
      </c>
      <c r="AB290" s="8" t="s">
        <v>35</v>
      </c>
      <c r="AC290" s="8" t="s">
        <v>91</v>
      </c>
      <c r="AD290" s="8" t="s">
        <v>35</v>
      </c>
      <c r="AE290" s="8" t="s">
        <v>128</v>
      </c>
      <c r="AF290" s="12">
        <v>78297.350000000006</v>
      </c>
      <c r="AG290" s="41">
        <f t="shared" si="39"/>
        <v>45658</v>
      </c>
      <c r="AH290" s="41">
        <f t="shared" ca="1" si="40"/>
        <v>46022</v>
      </c>
      <c r="AI290" s="1">
        <f t="shared" ca="1" si="47"/>
        <v>11</v>
      </c>
      <c r="AJ290" s="1">
        <f t="shared" ca="1" si="41"/>
        <v>7</v>
      </c>
      <c r="AK290" s="1">
        <f t="shared" ca="1" si="42"/>
        <v>4</v>
      </c>
      <c r="AL290" s="1">
        <f t="shared" si="43"/>
        <v>2.13</v>
      </c>
      <c r="AM290" s="38">
        <f t="shared" ca="1" si="44"/>
        <v>0.63636363636363635</v>
      </c>
      <c r="AN290" s="1" t="str">
        <f t="shared" ca="1" si="45"/>
        <v>לא תקין</v>
      </c>
      <c r="AO290" s="1" t="str">
        <f>VLOOKUP(AC290,'תז מייל קניין'!$A:$C,3,0)</f>
        <v xml:space="preserve">MayaLe@justice.gov.il </v>
      </c>
      <c r="AP290" s="1" t="str">
        <f t="shared" si="46"/>
        <v xml:space="preserve"> החזר הוצא</v>
      </c>
    </row>
    <row r="291" spans="1:42" x14ac:dyDescent="0.2">
      <c r="A291" s="4"/>
      <c r="B291" s="5"/>
      <c r="C291" s="6" t="s">
        <v>1300</v>
      </c>
      <c r="D291" s="7" t="s">
        <v>67</v>
      </c>
      <c r="E291" s="7" t="s">
        <v>32</v>
      </c>
      <c r="F291" s="8" t="s">
        <v>35</v>
      </c>
      <c r="G291" s="9">
        <v>45690</v>
      </c>
      <c r="H291" s="9">
        <v>45658</v>
      </c>
      <c r="I291" s="10">
        <v>46022</v>
      </c>
      <c r="J291" s="14"/>
      <c r="K291" s="11" t="s">
        <v>460</v>
      </c>
      <c r="L291" s="8" t="s">
        <v>461</v>
      </c>
      <c r="M291" s="8" t="s">
        <v>462</v>
      </c>
      <c r="N291" s="8" t="s">
        <v>40</v>
      </c>
      <c r="O291" s="12">
        <v>35400</v>
      </c>
      <c r="P291" s="8" t="s">
        <v>41</v>
      </c>
      <c r="Q291" s="12">
        <v>35400</v>
      </c>
      <c r="R291" s="13">
        <v>20.03</v>
      </c>
      <c r="S291" s="13">
        <v>0</v>
      </c>
      <c r="T291" s="12">
        <v>7091.9</v>
      </c>
      <c r="U291" s="12">
        <v>28308.1</v>
      </c>
      <c r="V291" s="8" t="s">
        <v>35</v>
      </c>
      <c r="W291" s="8" t="s">
        <v>1301</v>
      </c>
      <c r="X291" s="8" t="s">
        <v>35</v>
      </c>
      <c r="Y291" s="13">
        <v>0</v>
      </c>
      <c r="Z291" s="8" t="s">
        <v>42</v>
      </c>
      <c r="AA291" s="8" t="s">
        <v>297</v>
      </c>
      <c r="AB291" s="8" t="s">
        <v>35</v>
      </c>
      <c r="AC291" s="8" t="s">
        <v>91</v>
      </c>
      <c r="AD291" s="8" t="s">
        <v>35</v>
      </c>
      <c r="AE291" s="8" t="s">
        <v>128</v>
      </c>
      <c r="AF291" s="12">
        <v>28308.1</v>
      </c>
      <c r="AG291" s="41">
        <f t="shared" si="39"/>
        <v>45658</v>
      </c>
      <c r="AH291" s="41">
        <f t="shared" ca="1" si="40"/>
        <v>46022</v>
      </c>
      <c r="AI291" s="1">
        <f t="shared" ca="1" si="47"/>
        <v>11</v>
      </c>
      <c r="AJ291" s="1">
        <f t="shared" ca="1" si="41"/>
        <v>7</v>
      </c>
      <c r="AK291" s="1">
        <f t="shared" ca="1" si="42"/>
        <v>4</v>
      </c>
      <c r="AL291" s="1">
        <f t="shared" si="43"/>
        <v>20.03</v>
      </c>
      <c r="AM291" s="38">
        <f t="shared" ca="1" si="44"/>
        <v>0.63636363636363635</v>
      </c>
      <c r="AN291" s="1" t="str">
        <f t="shared" ca="1" si="45"/>
        <v>תקין</v>
      </c>
      <c r="AO291" s="1" t="str">
        <f>VLOOKUP(AC291,'תז מייל קניין'!$A:$C,3,0)</f>
        <v xml:space="preserve">MayaLe@justice.gov.il </v>
      </c>
      <c r="AP291" s="1" t="str">
        <f t="shared" si="46"/>
        <v xml:space="preserve"> חשמל טאבו</v>
      </c>
    </row>
    <row r="292" spans="1:42" x14ac:dyDescent="0.2">
      <c r="A292" s="4"/>
      <c r="B292" s="5"/>
      <c r="C292" s="6" t="s">
        <v>1302</v>
      </c>
      <c r="D292" s="7" t="s">
        <v>67</v>
      </c>
      <c r="E292" s="7" t="s">
        <v>32</v>
      </c>
      <c r="F292" s="8" t="s">
        <v>35</v>
      </c>
      <c r="G292" s="9">
        <v>45690</v>
      </c>
      <c r="H292" s="9">
        <v>45658</v>
      </c>
      <c r="I292" s="10">
        <v>46022</v>
      </c>
      <c r="J292" s="14"/>
      <c r="K292" s="11" t="s">
        <v>465</v>
      </c>
      <c r="L292" s="8" t="s">
        <v>466</v>
      </c>
      <c r="M292" s="8" t="s">
        <v>467</v>
      </c>
      <c r="N292" s="8" t="s">
        <v>40</v>
      </c>
      <c r="O292" s="12">
        <v>47200</v>
      </c>
      <c r="P292" s="8" t="s">
        <v>41</v>
      </c>
      <c r="Q292" s="12">
        <v>47200</v>
      </c>
      <c r="R292" s="13">
        <v>29.88</v>
      </c>
      <c r="S292" s="13">
        <v>0</v>
      </c>
      <c r="T292" s="12">
        <v>14102.12</v>
      </c>
      <c r="U292" s="12">
        <v>33097.879999999997</v>
      </c>
      <c r="V292" s="8" t="s">
        <v>35</v>
      </c>
      <c r="W292" s="8" t="s">
        <v>1303</v>
      </c>
      <c r="X292" s="8" t="s">
        <v>35</v>
      </c>
      <c r="Y292" s="13">
        <v>0</v>
      </c>
      <c r="Z292" s="8" t="s">
        <v>42</v>
      </c>
      <c r="AA292" s="8" t="s">
        <v>297</v>
      </c>
      <c r="AB292" s="8" t="s">
        <v>35</v>
      </c>
      <c r="AC292" s="8" t="s">
        <v>91</v>
      </c>
      <c r="AD292" s="8" t="s">
        <v>35</v>
      </c>
      <c r="AE292" s="8" t="s">
        <v>128</v>
      </c>
      <c r="AF292" s="12">
        <v>33097.879999999997</v>
      </c>
      <c r="AG292" s="41">
        <f t="shared" si="39"/>
        <v>45658</v>
      </c>
      <c r="AH292" s="41">
        <f t="shared" ca="1" si="40"/>
        <v>46022</v>
      </c>
      <c r="AI292" s="1">
        <f t="shared" ca="1" si="47"/>
        <v>11</v>
      </c>
      <c r="AJ292" s="1">
        <f t="shared" ca="1" si="41"/>
        <v>7</v>
      </c>
      <c r="AK292" s="1">
        <f t="shared" ca="1" si="42"/>
        <v>4</v>
      </c>
      <c r="AL292" s="1">
        <f t="shared" si="43"/>
        <v>29.88</v>
      </c>
      <c r="AM292" s="38">
        <f t="shared" ca="1" si="44"/>
        <v>0.63636363636363635</v>
      </c>
      <c r="AN292" s="1" t="str">
        <f t="shared" ca="1" si="45"/>
        <v>תקין</v>
      </c>
      <c r="AO292" s="1" t="str">
        <f>VLOOKUP(AC292,'תז מייל קניין'!$A:$C,3,0)</f>
        <v xml:space="preserve">MayaLe@justice.gov.il </v>
      </c>
      <c r="AP292" s="1" t="str">
        <f t="shared" si="46"/>
        <v xml:space="preserve"> חשמל חוצב</v>
      </c>
    </row>
    <row r="293" spans="1:42" x14ac:dyDescent="0.2">
      <c r="A293" s="4"/>
      <c r="B293" s="5"/>
      <c r="C293" s="6" t="s">
        <v>1304</v>
      </c>
      <c r="D293" s="7" t="s">
        <v>67</v>
      </c>
      <c r="E293" s="7" t="s">
        <v>32</v>
      </c>
      <c r="F293" s="8" t="s">
        <v>35</v>
      </c>
      <c r="G293" s="9">
        <v>45690</v>
      </c>
      <c r="H293" s="9">
        <v>45658</v>
      </c>
      <c r="I293" s="10">
        <v>46022</v>
      </c>
      <c r="J293" s="14"/>
      <c r="K293" s="11" t="s">
        <v>1305</v>
      </c>
      <c r="L293" s="8" t="s">
        <v>1306</v>
      </c>
      <c r="M293" s="8" t="s">
        <v>35</v>
      </c>
      <c r="N293" s="8" t="s">
        <v>40</v>
      </c>
      <c r="O293" s="12">
        <v>10000</v>
      </c>
      <c r="P293" s="8" t="s">
        <v>41</v>
      </c>
      <c r="Q293" s="12">
        <v>10000</v>
      </c>
      <c r="R293" s="13">
        <v>23.11</v>
      </c>
      <c r="S293" s="13">
        <v>0</v>
      </c>
      <c r="T293" s="12">
        <v>2311.12</v>
      </c>
      <c r="U293" s="12">
        <v>7688.88</v>
      </c>
      <c r="V293" s="8" t="s">
        <v>35</v>
      </c>
      <c r="W293" s="8" t="s">
        <v>1307</v>
      </c>
      <c r="X293" s="8" t="s">
        <v>35</v>
      </c>
      <c r="Y293" s="13">
        <v>0</v>
      </c>
      <c r="Z293" s="8" t="s">
        <v>42</v>
      </c>
      <c r="AA293" s="8" t="s">
        <v>297</v>
      </c>
      <c r="AB293" s="8" t="s">
        <v>35</v>
      </c>
      <c r="AC293" s="8" t="s">
        <v>91</v>
      </c>
      <c r="AD293" s="8" t="s">
        <v>35</v>
      </c>
      <c r="AE293" s="8" t="s">
        <v>35</v>
      </c>
      <c r="AF293" s="12">
        <v>7688.88</v>
      </c>
      <c r="AG293" s="41">
        <f t="shared" si="39"/>
        <v>45658</v>
      </c>
      <c r="AH293" s="41">
        <f t="shared" ca="1" si="40"/>
        <v>46022</v>
      </c>
      <c r="AI293" s="1">
        <f t="shared" ca="1" si="47"/>
        <v>11</v>
      </c>
      <c r="AJ293" s="1">
        <f t="shared" ca="1" si="41"/>
        <v>7</v>
      </c>
      <c r="AK293" s="1">
        <f t="shared" ca="1" si="42"/>
        <v>4</v>
      </c>
      <c r="AL293" s="1">
        <f t="shared" si="43"/>
        <v>23.11</v>
      </c>
      <c r="AM293" s="38">
        <f t="shared" ca="1" si="44"/>
        <v>0.63636363636363635</v>
      </c>
      <c r="AN293" s="1" t="str">
        <f t="shared" ca="1" si="45"/>
        <v>תקין</v>
      </c>
      <c r="AO293" s="1" t="str">
        <f>VLOOKUP(AC293,'תז מייל קניין'!$A:$C,3,0)</f>
        <v xml:space="preserve">MayaLe@justice.gov.il </v>
      </c>
      <c r="AP293" s="1" t="str">
        <f t="shared" si="46"/>
        <v xml:space="preserve"> החזר תשלו</v>
      </c>
    </row>
    <row r="294" spans="1:42" x14ac:dyDescent="0.2">
      <c r="A294" s="4"/>
      <c r="B294" s="5"/>
      <c r="C294" s="6" t="s">
        <v>1308</v>
      </c>
      <c r="D294" s="7" t="s">
        <v>67</v>
      </c>
      <c r="E294" s="7" t="s">
        <v>32</v>
      </c>
      <c r="F294" s="8" t="s">
        <v>35</v>
      </c>
      <c r="G294" s="9">
        <v>45690</v>
      </c>
      <c r="H294" s="9">
        <v>45658</v>
      </c>
      <c r="I294" s="10">
        <v>46022</v>
      </c>
      <c r="J294" s="14"/>
      <c r="K294" s="11" t="s">
        <v>508</v>
      </c>
      <c r="L294" s="8" t="s">
        <v>509</v>
      </c>
      <c r="M294" s="8" t="s">
        <v>510</v>
      </c>
      <c r="N294" s="8" t="s">
        <v>40</v>
      </c>
      <c r="O294" s="12">
        <v>70800</v>
      </c>
      <c r="P294" s="8" t="s">
        <v>41</v>
      </c>
      <c r="Q294" s="12">
        <v>70800</v>
      </c>
      <c r="R294" s="13">
        <v>17.809999999999999</v>
      </c>
      <c r="S294" s="13">
        <v>0</v>
      </c>
      <c r="T294" s="12">
        <v>12612.99</v>
      </c>
      <c r="U294" s="12">
        <v>58187.01</v>
      </c>
      <c r="V294" s="8" t="s">
        <v>35</v>
      </c>
      <c r="W294" s="8" t="s">
        <v>1309</v>
      </c>
      <c r="X294" s="8" t="s">
        <v>35</v>
      </c>
      <c r="Y294" s="13">
        <v>0</v>
      </c>
      <c r="Z294" s="8" t="s">
        <v>42</v>
      </c>
      <c r="AA294" s="8" t="s">
        <v>297</v>
      </c>
      <c r="AB294" s="8" t="s">
        <v>35</v>
      </c>
      <c r="AC294" s="8" t="s">
        <v>91</v>
      </c>
      <c r="AD294" s="8" t="s">
        <v>35</v>
      </c>
      <c r="AE294" s="8" t="s">
        <v>128</v>
      </c>
      <c r="AF294" s="12">
        <v>58187.01</v>
      </c>
      <c r="AG294" s="41">
        <f t="shared" si="39"/>
        <v>45658</v>
      </c>
      <c r="AH294" s="41">
        <f t="shared" ca="1" si="40"/>
        <v>46022</v>
      </c>
      <c r="AI294" s="1">
        <f t="shared" ca="1" si="47"/>
        <v>11</v>
      </c>
      <c r="AJ294" s="1">
        <f t="shared" ca="1" si="41"/>
        <v>7</v>
      </c>
      <c r="AK294" s="1">
        <f t="shared" ca="1" si="42"/>
        <v>4</v>
      </c>
      <c r="AL294" s="1">
        <f t="shared" si="43"/>
        <v>17.809999999999999</v>
      </c>
      <c r="AM294" s="38">
        <f t="shared" ca="1" si="44"/>
        <v>0.63636363636363635</v>
      </c>
      <c r="AN294" s="1" t="str">
        <f t="shared" ca="1" si="45"/>
        <v>לא תקין</v>
      </c>
      <c r="AO294" s="1" t="str">
        <f>VLOOKUP(AC294,'תז מייל קניין'!$A:$C,3,0)</f>
        <v xml:space="preserve">MayaLe@justice.gov.il </v>
      </c>
      <c r="AP294" s="1" t="str">
        <f t="shared" si="46"/>
        <v xml:space="preserve">  חשמל  אפ</v>
      </c>
    </row>
    <row r="295" spans="1:42" x14ac:dyDescent="0.2">
      <c r="A295" s="4"/>
      <c r="B295" s="5"/>
      <c r="C295" s="6" t="s">
        <v>1310</v>
      </c>
      <c r="D295" s="7" t="s">
        <v>67</v>
      </c>
      <c r="E295" s="7" t="s">
        <v>32</v>
      </c>
      <c r="F295" s="8" t="s">
        <v>35</v>
      </c>
      <c r="G295" s="9">
        <v>45690</v>
      </c>
      <c r="H295" s="9">
        <v>45658</v>
      </c>
      <c r="I295" s="10">
        <v>46022</v>
      </c>
      <c r="J295" s="14"/>
      <c r="K295" s="11" t="s">
        <v>1311</v>
      </c>
      <c r="L295" s="8" t="s">
        <v>1312</v>
      </c>
      <c r="M295" s="8" t="s">
        <v>1313</v>
      </c>
      <c r="N295" s="8" t="s">
        <v>40</v>
      </c>
      <c r="O295" s="12">
        <v>826000</v>
      </c>
      <c r="P295" s="8" t="s">
        <v>41</v>
      </c>
      <c r="Q295" s="12">
        <v>826000</v>
      </c>
      <c r="R295" s="13">
        <v>23.83</v>
      </c>
      <c r="S295" s="13">
        <v>0</v>
      </c>
      <c r="T295" s="12">
        <v>196807.43</v>
      </c>
      <c r="U295" s="12">
        <v>629192.56999999995</v>
      </c>
      <c r="V295" s="8" t="s">
        <v>35</v>
      </c>
      <c r="W295" s="8" t="s">
        <v>1314</v>
      </c>
      <c r="X295" s="8" t="s">
        <v>35</v>
      </c>
      <c r="Y295" s="13">
        <v>0</v>
      </c>
      <c r="Z295" s="8" t="s">
        <v>42</v>
      </c>
      <c r="AA295" s="8" t="s">
        <v>297</v>
      </c>
      <c r="AB295" s="8" t="s">
        <v>35</v>
      </c>
      <c r="AC295" s="8" t="s">
        <v>91</v>
      </c>
      <c r="AD295" s="8" t="s">
        <v>35</v>
      </c>
      <c r="AE295" s="8" t="s">
        <v>128</v>
      </c>
      <c r="AF295" s="12">
        <v>629192.56999999995</v>
      </c>
      <c r="AG295" s="41">
        <f t="shared" si="39"/>
        <v>45658</v>
      </c>
      <c r="AH295" s="41">
        <f t="shared" ca="1" si="40"/>
        <v>46022</v>
      </c>
      <c r="AI295" s="1">
        <f t="shared" ca="1" si="47"/>
        <v>11</v>
      </c>
      <c r="AJ295" s="1">
        <f t="shared" ca="1" si="41"/>
        <v>7</v>
      </c>
      <c r="AK295" s="1">
        <f t="shared" ca="1" si="42"/>
        <v>4</v>
      </c>
      <c r="AL295" s="1">
        <f t="shared" si="43"/>
        <v>23.83</v>
      </c>
      <c r="AM295" s="38">
        <f t="shared" ca="1" si="44"/>
        <v>0.63636363636363635</v>
      </c>
      <c r="AN295" s="1" t="str">
        <f t="shared" ca="1" si="45"/>
        <v>תקין</v>
      </c>
      <c r="AO295" s="1" t="str">
        <f>VLOOKUP(AC295,'תז מייל קניין'!$A:$C,3,0)</f>
        <v xml:space="preserve">MayaLe@justice.gov.il </v>
      </c>
      <c r="AP295" s="1" t="str">
        <f t="shared" si="46"/>
        <v xml:space="preserve"> חשמל לשכה</v>
      </c>
    </row>
    <row r="296" spans="1:42" x14ac:dyDescent="0.2">
      <c r="A296" s="4"/>
      <c r="B296" s="5"/>
      <c r="C296" s="6" t="s">
        <v>1315</v>
      </c>
      <c r="D296" s="7" t="s">
        <v>34</v>
      </c>
      <c r="E296" s="7" t="s">
        <v>32</v>
      </c>
      <c r="F296" s="8" t="s">
        <v>35</v>
      </c>
      <c r="G296" s="9">
        <v>45690</v>
      </c>
      <c r="H296" s="9">
        <v>45658</v>
      </c>
      <c r="I296" s="10">
        <v>46022</v>
      </c>
      <c r="J296" s="14"/>
      <c r="K296" s="11" t="s">
        <v>1316</v>
      </c>
      <c r="L296" s="8" t="s">
        <v>1317</v>
      </c>
      <c r="M296" s="8" t="s">
        <v>1318</v>
      </c>
      <c r="N296" s="8" t="s">
        <v>40</v>
      </c>
      <c r="O296" s="12">
        <v>247800</v>
      </c>
      <c r="P296" s="8" t="s">
        <v>41</v>
      </c>
      <c r="Q296" s="12">
        <v>247800</v>
      </c>
      <c r="R296" s="13">
        <v>42.86</v>
      </c>
      <c r="S296" s="13">
        <v>0</v>
      </c>
      <c r="T296" s="12">
        <v>106200</v>
      </c>
      <c r="U296" s="12">
        <v>141600</v>
      </c>
      <c r="V296" s="8" t="s">
        <v>35</v>
      </c>
      <c r="W296" s="8" t="s">
        <v>1319</v>
      </c>
      <c r="X296" s="8" t="s">
        <v>35</v>
      </c>
      <c r="Y296" s="13">
        <v>0</v>
      </c>
      <c r="Z296" s="8" t="s">
        <v>42</v>
      </c>
      <c r="AA296" s="8" t="s">
        <v>43</v>
      </c>
      <c r="AB296" s="8" t="s">
        <v>44</v>
      </c>
      <c r="AC296" s="8" t="s">
        <v>91</v>
      </c>
      <c r="AD296" s="8" t="s">
        <v>35</v>
      </c>
      <c r="AE296" s="8" t="s">
        <v>128</v>
      </c>
      <c r="AF296" s="12">
        <v>141600</v>
      </c>
      <c r="AG296" s="41">
        <f t="shared" si="39"/>
        <v>45658</v>
      </c>
      <c r="AH296" s="41">
        <f t="shared" ca="1" si="40"/>
        <v>46022</v>
      </c>
      <c r="AI296" s="1">
        <f t="shared" ca="1" si="47"/>
        <v>11</v>
      </c>
      <c r="AJ296" s="1">
        <f t="shared" ca="1" si="41"/>
        <v>7</v>
      </c>
      <c r="AK296" s="1">
        <f t="shared" ca="1" si="42"/>
        <v>4</v>
      </c>
      <c r="AL296" s="1">
        <f t="shared" si="43"/>
        <v>42.86</v>
      </c>
      <c r="AM296" s="38">
        <f t="shared" ca="1" si="44"/>
        <v>0.63636363636363635</v>
      </c>
      <c r="AN296" s="1" t="str">
        <f t="shared" ca="1" si="45"/>
        <v>תקין</v>
      </c>
      <c r="AO296" s="1" t="str">
        <f>VLOOKUP(AC296,'תז מייל קניין'!$A:$C,3,0)</f>
        <v xml:space="preserve">MayaLe@justice.gov.il </v>
      </c>
      <c r="AP296" s="1" t="str">
        <f t="shared" si="46"/>
        <v xml:space="preserve"> פרוטוקול </v>
      </c>
    </row>
    <row r="297" spans="1:42" x14ac:dyDescent="0.2">
      <c r="A297" s="4"/>
      <c r="B297" s="5"/>
      <c r="C297" s="6" t="s">
        <v>1320</v>
      </c>
      <c r="D297" s="7" t="s">
        <v>50</v>
      </c>
      <c r="E297" s="7" t="s">
        <v>32</v>
      </c>
      <c r="F297" s="8" t="s">
        <v>35</v>
      </c>
      <c r="G297" s="9">
        <v>45690</v>
      </c>
      <c r="H297" s="9">
        <v>45658</v>
      </c>
      <c r="I297" s="10">
        <v>46022</v>
      </c>
      <c r="J297" s="14"/>
      <c r="K297" s="11" t="s">
        <v>577</v>
      </c>
      <c r="L297" s="8" t="s">
        <v>578</v>
      </c>
      <c r="M297" s="8" t="s">
        <v>579</v>
      </c>
      <c r="N297" s="8" t="s">
        <v>40</v>
      </c>
      <c r="O297" s="12">
        <v>50000</v>
      </c>
      <c r="P297" s="8" t="s">
        <v>41</v>
      </c>
      <c r="Q297" s="12">
        <v>50000</v>
      </c>
      <c r="R297" s="13">
        <v>2</v>
      </c>
      <c r="S297" s="12">
        <v>1000.05</v>
      </c>
      <c r="T297" s="12">
        <v>1000.05</v>
      </c>
      <c r="U297" s="12">
        <v>48999.95</v>
      </c>
      <c r="V297" s="8" t="s">
        <v>35</v>
      </c>
      <c r="W297" s="8" t="s">
        <v>1321</v>
      </c>
      <c r="X297" s="8" t="s">
        <v>35</v>
      </c>
      <c r="Y297" s="13">
        <v>0</v>
      </c>
      <c r="Z297" s="8" t="s">
        <v>42</v>
      </c>
      <c r="AA297" s="8" t="s">
        <v>43</v>
      </c>
      <c r="AB297" s="8" t="s">
        <v>60</v>
      </c>
      <c r="AC297" s="8" t="s">
        <v>91</v>
      </c>
      <c r="AD297" s="8" t="s">
        <v>1322</v>
      </c>
      <c r="AE297" s="8" t="s">
        <v>128</v>
      </c>
      <c r="AF297" s="12">
        <v>48999.95</v>
      </c>
      <c r="AG297" s="41">
        <f t="shared" si="39"/>
        <v>45658</v>
      </c>
      <c r="AH297" s="41">
        <f t="shared" ca="1" si="40"/>
        <v>46022</v>
      </c>
      <c r="AI297" s="1">
        <f t="shared" ca="1" si="47"/>
        <v>11</v>
      </c>
      <c r="AJ297" s="1">
        <f t="shared" ca="1" si="41"/>
        <v>7</v>
      </c>
      <c r="AK297" s="1">
        <f t="shared" ca="1" si="42"/>
        <v>4</v>
      </c>
      <c r="AL297" s="1">
        <f t="shared" si="43"/>
        <v>2</v>
      </c>
      <c r="AM297" s="38">
        <f t="shared" ca="1" si="44"/>
        <v>0.63636363636363635</v>
      </c>
      <c r="AN297" s="1" t="str">
        <f t="shared" ca="1" si="45"/>
        <v>לא תקין</v>
      </c>
      <c r="AO297" s="1" t="str">
        <f>VLOOKUP(AC297,'תז מייל קניין'!$A:$C,3,0)</f>
        <v xml:space="preserve">MayaLe@justice.gov.il </v>
      </c>
      <c r="AP297" s="1" t="str">
        <f t="shared" si="46"/>
        <v xml:space="preserve">  התקשרות </v>
      </c>
    </row>
    <row r="298" spans="1:42" x14ac:dyDescent="0.2">
      <c r="A298" s="4"/>
      <c r="B298" s="5"/>
      <c r="C298" s="6" t="s">
        <v>1323</v>
      </c>
      <c r="D298" s="7" t="s">
        <v>50</v>
      </c>
      <c r="E298" s="7" t="s">
        <v>32</v>
      </c>
      <c r="F298" s="8" t="s">
        <v>35</v>
      </c>
      <c r="G298" s="9">
        <v>45690</v>
      </c>
      <c r="H298" s="9">
        <v>45658</v>
      </c>
      <c r="I298" s="10">
        <v>46022</v>
      </c>
      <c r="J298" s="14"/>
      <c r="K298" s="11" t="s">
        <v>376</v>
      </c>
      <c r="L298" s="8" t="s">
        <v>377</v>
      </c>
      <c r="M298" s="8" t="s">
        <v>378</v>
      </c>
      <c r="N298" s="8" t="s">
        <v>40</v>
      </c>
      <c r="O298" s="12">
        <v>88731.28</v>
      </c>
      <c r="P298" s="8" t="s">
        <v>41</v>
      </c>
      <c r="Q298" s="12">
        <v>88731.28</v>
      </c>
      <c r="R298" s="13">
        <v>23.12</v>
      </c>
      <c r="S298" s="12">
        <v>20488.5</v>
      </c>
      <c r="T298" s="12">
        <v>25749.68</v>
      </c>
      <c r="U298" s="12">
        <v>90133.26</v>
      </c>
      <c r="V298" s="8" t="s">
        <v>35</v>
      </c>
      <c r="W298" s="8" t="s">
        <v>1324</v>
      </c>
      <c r="X298" s="8" t="s">
        <v>57</v>
      </c>
      <c r="Y298" s="13">
        <v>0</v>
      </c>
      <c r="Z298" s="8" t="s">
        <v>42</v>
      </c>
      <c r="AA298" s="8" t="s">
        <v>43</v>
      </c>
      <c r="AB298" s="8" t="s">
        <v>44</v>
      </c>
      <c r="AC298" s="8" t="s">
        <v>91</v>
      </c>
      <c r="AD298" s="8" t="s">
        <v>1325</v>
      </c>
      <c r="AE298" s="8" t="s">
        <v>35</v>
      </c>
      <c r="AF298" s="12">
        <v>68220.55</v>
      </c>
      <c r="AG298" s="41">
        <f t="shared" si="39"/>
        <v>45658</v>
      </c>
      <c r="AH298" s="41">
        <f t="shared" ca="1" si="40"/>
        <v>46022</v>
      </c>
      <c r="AI298" s="1">
        <f t="shared" ca="1" si="47"/>
        <v>11</v>
      </c>
      <c r="AJ298" s="1">
        <f t="shared" ca="1" si="41"/>
        <v>7</v>
      </c>
      <c r="AK298" s="1">
        <f t="shared" ca="1" si="42"/>
        <v>4</v>
      </c>
      <c r="AL298" s="1">
        <f t="shared" si="43"/>
        <v>23.12</v>
      </c>
      <c r="AM298" s="38">
        <f t="shared" ca="1" si="44"/>
        <v>0.63636363636363635</v>
      </c>
      <c r="AN298" s="1" t="str">
        <f t="shared" ca="1" si="45"/>
        <v>תקין</v>
      </c>
      <c r="AO298" s="1" t="str">
        <f>VLOOKUP(AC298,'תז מייל קניין'!$A:$C,3,0)</f>
        <v xml:space="preserve">MayaLe@justice.gov.il </v>
      </c>
      <c r="AP298" s="1" t="str">
        <f t="shared" si="46"/>
        <v xml:space="preserve"> שירותי חנ</v>
      </c>
    </row>
    <row r="299" spans="1:42" x14ac:dyDescent="0.2">
      <c r="A299" s="4"/>
      <c r="B299" s="5"/>
      <c r="C299" s="6" t="s">
        <v>1326</v>
      </c>
      <c r="D299" s="7" t="s">
        <v>34</v>
      </c>
      <c r="E299" s="7" t="s">
        <v>32</v>
      </c>
      <c r="F299" s="8" t="s">
        <v>35</v>
      </c>
      <c r="G299" s="9">
        <v>45693</v>
      </c>
      <c r="H299" s="9">
        <v>45657</v>
      </c>
      <c r="I299" s="10">
        <v>46387</v>
      </c>
      <c r="J299" s="14"/>
      <c r="K299" s="11" t="s">
        <v>1327</v>
      </c>
      <c r="L299" s="8" t="s">
        <v>1328</v>
      </c>
      <c r="M299" s="8" t="s">
        <v>35</v>
      </c>
      <c r="N299" s="8" t="s">
        <v>40</v>
      </c>
      <c r="O299" s="12">
        <v>199998</v>
      </c>
      <c r="P299" s="8" t="s">
        <v>1329</v>
      </c>
      <c r="Q299" s="12">
        <v>887771.12</v>
      </c>
      <c r="R299" s="13">
        <v>72.83</v>
      </c>
      <c r="S299" s="12">
        <v>679097.47</v>
      </c>
      <c r="T299" s="12">
        <v>679093.93</v>
      </c>
      <c r="U299" s="12">
        <v>241236.68</v>
      </c>
      <c r="V299" s="8" t="s">
        <v>35</v>
      </c>
      <c r="W299" s="8" t="s">
        <v>801</v>
      </c>
      <c r="X299" s="8" t="s">
        <v>35</v>
      </c>
      <c r="Y299" s="13">
        <v>0</v>
      </c>
      <c r="Z299" s="8" t="s">
        <v>42</v>
      </c>
      <c r="AA299" s="8" t="s">
        <v>808</v>
      </c>
      <c r="AB299" s="8" t="s">
        <v>35</v>
      </c>
      <c r="AC299" s="8" t="s">
        <v>91</v>
      </c>
      <c r="AD299" s="8" t="s">
        <v>35</v>
      </c>
      <c r="AE299" s="8" t="s">
        <v>35</v>
      </c>
      <c r="AF299" s="12">
        <v>241236.68</v>
      </c>
      <c r="AG299" s="41">
        <f t="shared" si="39"/>
        <v>45657</v>
      </c>
      <c r="AH299" s="41">
        <f t="shared" ca="1" si="40"/>
        <v>46387</v>
      </c>
      <c r="AI299" s="1">
        <f t="shared" ca="1" si="47"/>
        <v>24</v>
      </c>
      <c r="AJ299" s="1">
        <f t="shared" ca="1" si="41"/>
        <v>7</v>
      </c>
      <c r="AK299" s="1">
        <f t="shared" ca="1" si="42"/>
        <v>16</v>
      </c>
      <c r="AL299" s="1">
        <f t="shared" si="43"/>
        <v>72.83</v>
      </c>
      <c r="AM299" s="38">
        <f t="shared" ca="1" si="44"/>
        <v>0.29166666666666669</v>
      </c>
      <c r="AN299" s="1" t="str">
        <f t="shared" ca="1" si="45"/>
        <v>טרם נבדק</v>
      </c>
      <c r="AO299" s="1" t="str">
        <f>VLOOKUP(AC299,'תז מייל קניין'!$A:$C,3,0)</f>
        <v xml:space="preserve">MayaLe@justice.gov.il </v>
      </c>
      <c r="AP299" s="1" t="str">
        <f t="shared" si="46"/>
        <v xml:space="preserve"> 17.07.25:</v>
      </c>
    </row>
    <row r="300" spans="1:42" x14ac:dyDescent="0.2">
      <c r="A300" s="4"/>
      <c r="B300" s="5"/>
      <c r="C300" s="6" t="s">
        <v>1330</v>
      </c>
      <c r="D300" s="7" t="s">
        <v>67</v>
      </c>
      <c r="E300" s="7" t="s">
        <v>32</v>
      </c>
      <c r="F300" s="8" t="s">
        <v>35</v>
      </c>
      <c r="G300" s="9">
        <v>45693</v>
      </c>
      <c r="H300" s="9">
        <v>45658</v>
      </c>
      <c r="I300" s="10">
        <v>46022</v>
      </c>
      <c r="J300" s="14"/>
      <c r="K300" s="11" t="s">
        <v>653</v>
      </c>
      <c r="L300" s="8" t="s">
        <v>654</v>
      </c>
      <c r="M300" s="8" t="s">
        <v>35</v>
      </c>
      <c r="N300" s="8" t="s">
        <v>40</v>
      </c>
      <c r="O300" s="12">
        <v>1150000</v>
      </c>
      <c r="P300" s="8" t="s">
        <v>41</v>
      </c>
      <c r="Q300" s="12">
        <v>1150000</v>
      </c>
      <c r="R300" s="13">
        <v>0</v>
      </c>
      <c r="S300" s="13">
        <v>0</v>
      </c>
      <c r="T300" s="13">
        <v>0</v>
      </c>
      <c r="U300" s="12">
        <v>1150000</v>
      </c>
      <c r="V300" s="8" t="s">
        <v>35</v>
      </c>
      <c r="W300" s="8" t="s">
        <v>1331</v>
      </c>
      <c r="X300" s="8" t="s">
        <v>35</v>
      </c>
      <c r="Y300" s="13">
        <v>0</v>
      </c>
      <c r="Z300" s="8" t="s">
        <v>42</v>
      </c>
      <c r="AA300" s="8" t="s">
        <v>43</v>
      </c>
      <c r="AB300" s="8" t="s">
        <v>65</v>
      </c>
      <c r="AC300" s="8" t="s">
        <v>91</v>
      </c>
      <c r="AD300" s="8" t="s">
        <v>35</v>
      </c>
      <c r="AE300" s="8" t="s">
        <v>35</v>
      </c>
      <c r="AF300" s="12">
        <v>1150000</v>
      </c>
      <c r="AG300" s="41">
        <f t="shared" si="39"/>
        <v>45658</v>
      </c>
      <c r="AH300" s="41">
        <f t="shared" ca="1" si="40"/>
        <v>46022</v>
      </c>
      <c r="AI300" s="1">
        <f t="shared" ca="1" si="47"/>
        <v>11</v>
      </c>
      <c r="AJ300" s="1">
        <f t="shared" ca="1" si="41"/>
        <v>7</v>
      </c>
      <c r="AK300" s="1">
        <f t="shared" ca="1" si="42"/>
        <v>4</v>
      </c>
      <c r="AL300" s="1">
        <f t="shared" si="43"/>
        <v>0</v>
      </c>
      <c r="AM300" s="38">
        <f t="shared" ca="1" si="44"/>
        <v>0.63636363636363635</v>
      </c>
      <c r="AN300" s="1" t="str">
        <f t="shared" ca="1" si="45"/>
        <v>לא תקין</v>
      </c>
      <c r="AO300" s="1" t="str">
        <f>VLOOKUP(AC300,'תז מייל קניין'!$A:$C,3,0)</f>
        <v xml:space="preserve">MayaLe@justice.gov.il </v>
      </c>
      <c r="AP300" s="1" t="str">
        <f t="shared" si="46"/>
        <v xml:space="preserve"> ביטוחים 2</v>
      </c>
    </row>
    <row r="301" spans="1:42" x14ac:dyDescent="0.2">
      <c r="A301" s="4"/>
      <c r="B301" s="5"/>
      <c r="C301" s="6" t="s">
        <v>1332</v>
      </c>
      <c r="D301" s="7" t="s">
        <v>67</v>
      </c>
      <c r="E301" s="7" t="s">
        <v>32</v>
      </c>
      <c r="F301" s="8" t="s">
        <v>35</v>
      </c>
      <c r="G301" s="9">
        <v>45697</v>
      </c>
      <c r="H301" s="9">
        <v>45658</v>
      </c>
      <c r="I301" s="10">
        <v>46022</v>
      </c>
      <c r="J301" s="14"/>
      <c r="K301" s="11" t="s">
        <v>531</v>
      </c>
      <c r="L301" s="8" t="s">
        <v>532</v>
      </c>
      <c r="M301" s="8" t="s">
        <v>533</v>
      </c>
      <c r="N301" s="8" t="s">
        <v>40</v>
      </c>
      <c r="O301" s="12">
        <v>144670000</v>
      </c>
      <c r="P301" s="8" t="s">
        <v>41</v>
      </c>
      <c r="Q301" s="12">
        <v>144670000</v>
      </c>
      <c r="R301" s="13">
        <v>65.52</v>
      </c>
      <c r="S301" s="13">
        <v>0</v>
      </c>
      <c r="T301" s="12">
        <v>94782870.599999994</v>
      </c>
      <c r="U301" s="12">
        <v>49887129.399999999</v>
      </c>
      <c r="V301" s="8" t="s">
        <v>35</v>
      </c>
      <c r="W301" s="8" t="s">
        <v>1333</v>
      </c>
      <c r="X301" s="8" t="s">
        <v>35</v>
      </c>
      <c r="Y301" s="13">
        <v>0</v>
      </c>
      <c r="Z301" s="8" t="s">
        <v>42</v>
      </c>
      <c r="AA301" s="8" t="s">
        <v>127</v>
      </c>
      <c r="AB301" s="8" t="s">
        <v>35</v>
      </c>
      <c r="AC301" s="8" t="s">
        <v>91</v>
      </c>
      <c r="AD301" s="8" t="s">
        <v>35</v>
      </c>
      <c r="AE301" s="8" t="s">
        <v>35</v>
      </c>
      <c r="AF301" s="12">
        <v>49887129.399999999</v>
      </c>
      <c r="AG301" s="41">
        <f t="shared" si="39"/>
        <v>45658</v>
      </c>
      <c r="AH301" s="41">
        <f t="shared" ca="1" si="40"/>
        <v>46022</v>
      </c>
      <c r="AI301" s="1">
        <f t="shared" ca="1" si="47"/>
        <v>11</v>
      </c>
      <c r="AJ301" s="1">
        <f t="shared" ca="1" si="41"/>
        <v>7</v>
      </c>
      <c r="AK301" s="1">
        <f t="shared" ca="1" si="42"/>
        <v>4</v>
      </c>
      <c r="AL301" s="1">
        <f t="shared" si="43"/>
        <v>65.52</v>
      </c>
      <c r="AM301" s="38">
        <f t="shared" ca="1" si="44"/>
        <v>0.63636363636363635</v>
      </c>
      <c r="AN301" s="1" t="str">
        <f t="shared" ca="1" si="45"/>
        <v>תקין</v>
      </c>
      <c r="AO301" s="1" t="str">
        <f>VLOOKUP(AC301,'תז מייל קניין'!$A:$C,3,0)</f>
        <v xml:space="preserve">MayaLe@justice.gov.il </v>
      </c>
      <c r="AP301" s="1" t="str">
        <f t="shared" si="46"/>
        <v xml:space="preserve"> שכירות יח</v>
      </c>
    </row>
    <row r="302" spans="1:42" x14ac:dyDescent="0.2">
      <c r="A302" s="4"/>
      <c r="B302" s="5"/>
      <c r="C302" s="6" t="s">
        <v>1334</v>
      </c>
      <c r="D302" s="7" t="s">
        <v>61</v>
      </c>
      <c r="E302" s="7" t="s">
        <v>32</v>
      </c>
      <c r="F302" s="8" t="s">
        <v>35</v>
      </c>
      <c r="G302" s="9">
        <v>45703</v>
      </c>
      <c r="H302" s="9">
        <v>45658</v>
      </c>
      <c r="I302" s="10">
        <v>46022</v>
      </c>
      <c r="J302" s="14"/>
      <c r="K302" s="11" t="s">
        <v>750</v>
      </c>
      <c r="L302" s="8" t="s">
        <v>751</v>
      </c>
      <c r="M302" s="8" t="s">
        <v>752</v>
      </c>
      <c r="N302" s="8" t="s">
        <v>40</v>
      </c>
      <c r="O302" s="12">
        <v>1457300.01</v>
      </c>
      <c r="P302" s="8" t="s">
        <v>41</v>
      </c>
      <c r="Q302" s="12">
        <v>1457300.01</v>
      </c>
      <c r="R302" s="13">
        <v>18.309999999999999</v>
      </c>
      <c r="S302" s="13">
        <v>0</v>
      </c>
      <c r="T302" s="12">
        <v>385147.75</v>
      </c>
      <c r="U302" s="12">
        <v>1734276.42</v>
      </c>
      <c r="V302" s="8" t="s">
        <v>35</v>
      </c>
      <c r="W302" s="8" t="s">
        <v>1335</v>
      </c>
      <c r="X302" s="8" t="s">
        <v>57</v>
      </c>
      <c r="Y302" s="13">
        <v>0</v>
      </c>
      <c r="Z302" s="8" t="s">
        <v>42</v>
      </c>
      <c r="AA302" s="8" t="s">
        <v>43</v>
      </c>
      <c r="AB302" s="8" t="s">
        <v>44</v>
      </c>
      <c r="AC302" s="8" t="s">
        <v>91</v>
      </c>
      <c r="AD302" s="8" t="s">
        <v>35</v>
      </c>
      <c r="AE302" s="8" t="s">
        <v>128</v>
      </c>
      <c r="AF302" s="12">
        <v>1190447.19</v>
      </c>
      <c r="AG302" s="41">
        <f t="shared" si="39"/>
        <v>45658</v>
      </c>
      <c r="AH302" s="41">
        <f t="shared" ca="1" si="40"/>
        <v>46022</v>
      </c>
      <c r="AI302" s="1">
        <f t="shared" ca="1" si="47"/>
        <v>11</v>
      </c>
      <c r="AJ302" s="1">
        <f t="shared" ca="1" si="41"/>
        <v>7</v>
      </c>
      <c r="AK302" s="1">
        <f t="shared" ca="1" si="42"/>
        <v>4</v>
      </c>
      <c r="AL302" s="1">
        <f t="shared" si="43"/>
        <v>18.309999999999999</v>
      </c>
      <c r="AM302" s="38">
        <f t="shared" ca="1" si="44"/>
        <v>0.63636363636363635</v>
      </c>
      <c r="AN302" s="1" t="str">
        <f t="shared" ca="1" si="45"/>
        <v>לא תקין</v>
      </c>
      <c r="AO302" s="1" t="str">
        <f>VLOOKUP(AC302,'תז מייל קניין'!$A:$C,3,0)</f>
        <v xml:space="preserve">MayaLe@justice.gov.il </v>
      </c>
      <c r="AP302" s="1" t="str">
        <f t="shared" si="46"/>
        <v xml:space="preserve"> פרוטוקול </v>
      </c>
    </row>
    <row r="303" spans="1:42" x14ac:dyDescent="0.2">
      <c r="A303" s="4"/>
      <c r="B303" s="5"/>
      <c r="C303" s="6" t="s">
        <v>1336</v>
      </c>
      <c r="D303" s="7" t="s">
        <v>61</v>
      </c>
      <c r="E303" s="7" t="s">
        <v>32</v>
      </c>
      <c r="F303" s="8" t="s">
        <v>35</v>
      </c>
      <c r="G303" s="9">
        <v>45704</v>
      </c>
      <c r="H303" s="9">
        <v>45658</v>
      </c>
      <c r="I303" s="10">
        <v>46022</v>
      </c>
      <c r="J303" s="14"/>
      <c r="K303" s="11" t="s">
        <v>704</v>
      </c>
      <c r="L303" s="8" t="s">
        <v>705</v>
      </c>
      <c r="M303" s="8" t="s">
        <v>706</v>
      </c>
      <c r="N303" s="8" t="s">
        <v>40</v>
      </c>
      <c r="O303" s="12">
        <v>151281.9</v>
      </c>
      <c r="P303" s="8" t="s">
        <v>41</v>
      </c>
      <c r="Q303" s="12">
        <v>151281.9</v>
      </c>
      <c r="R303" s="13">
        <v>34.92</v>
      </c>
      <c r="S303" s="13">
        <v>0</v>
      </c>
      <c r="T303" s="12">
        <v>52834.5</v>
      </c>
      <c r="U303" s="12">
        <v>98447.4</v>
      </c>
      <c r="V303" s="8" t="s">
        <v>35</v>
      </c>
      <c r="W303" s="8" t="s">
        <v>1337</v>
      </c>
      <c r="X303" s="8" t="s">
        <v>35</v>
      </c>
      <c r="Y303" s="13">
        <v>0</v>
      </c>
      <c r="Z303" s="8" t="s">
        <v>42</v>
      </c>
      <c r="AA303" s="8" t="s">
        <v>43</v>
      </c>
      <c r="AB303" s="8" t="s">
        <v>44</v>
      </c>
      <c r="AC303" s="8" t="s">
        <v>91</v>
      </c>
      <c r="AD303" s="8" t="s">
        <v>35</v>
      </c>
      <c r="AE303" s="8" t="s">
        <v>128</v>
      </c>
      <c r="AF303" s="12">
        <v>98447.4</v>
      </c>
      <c r="AG303" s="41">
        <f t="shared" si="39"/>
        <v>45658</v>
      </c>
      <c r="AH303" s="41">
        <f t="shared" ca="1" si="40"/>
        <v>46022</v>
      </c>
      <c r="AI303" s="1">
        <f t="shared" ca="1" si="47"/>
        <v>11</v>
      </c>
      <c r="AJ303" s="1">
        <f t="shared" ca="1" si="41"/>
        <v>7</v>
      </c>
      <c r="AK303" s="1">
        <f t="shared" ca="1" si="42"/>
        <v>4</v>
      </c>
      <c r="AL303" s="1">
        <f t="shared" si="43"/>
        <v>34.92</v>
      </c>
      <c r="AM303" s="38">
        <f t="shared" ca="1" si="44"/>
        <v>0.63636363636363635</v>
      </c>
      <c r="AN303" s="1" t="str">
        <f t="shared" ca="1" si="45"/>
        <v>תקין</v>
      </c>
      <c r="AO303" s="1" t="str">
        <f>VLOOKUP(AC303,'תז מייל קניין'!$A:$C,3,0)</f>
        <v xml:space="preserve">MayaLe@justice.gov.il </v>
      </c>
      <c r="AP303" s="1" t="str">
        <f t="shared" si="46"/>
        <v xml:space="preserve"> התקשרות ל</v>
      </c>
    </row>
    <row r="304" spans="1:42" x14ac:dyDescent="0.2">
      <c r="A304" s="4"/>
      <c r="B304" s="5"/>
      <c r="C304" s="6" t="s">
        <v>1338</v>
      </c>
      <c r="D304" s="7" t="s">
        <v>50</v>
      </c>
      <c r="E304" s="7" t="s">
        <v>32</v>
      </c>
      <c r="F304" s="8" t="s">
        <v>35</v>
      </c>
      <c r="G304" s="9">
        <v>45706</v>
      </c>
      <c r="H304" s="9"/>
      <c r="I304" s="10"/>
      <c r="J304" s="14"/>
      <c r="K304" s="11" t="s">
        <v>293</v>
      </c>
      <c r="L304" s="8" t="s">
        <v>294</v>
      </c>
      <c r="M304" s="8" t="s">
        <v>295</v>
      </c>
      <c r="N304" s="8" t="s">
        <v>40</v>
      </c>
      <c r="O304" s="12">
        <v>50000</v>
      </c>
      <c r="P304" s="8" t="s">
        <v>41</v>
      </c>
      <c r="Q304" s="12">
        <v>50000</v>
      </c>
      <c r="R304" s="13">
        <v>0</v>
      </c>
      <c r="S304" s="13">
        <v>0</v>
      </c>
      <c r="T304" s="13">
        <v>0</v>
      </c>
      <c r="U304" s="12">
        <v>50000</v>
      </c>
      <c r="V304" s="8" t="s">
        <v>35</v>
      </c>
      <c r="W304" s="8" t="s">
        <v>1339</v>
      </c>
      <c r="X304" s="8" t="s">
        <v>35</v>
      </c>
      <c r="Y304" s="13">
        <v>0</v>
      </c>
      <c r="Z304" s="8" t="s">
        <v>42</v>
      </c>
      <c r="AA304" s="8" t="s">
        <v>43</v>
      </c>
      <c r="AB304" s="8" t="s">
        <v>60</v>
      </c>
      <c r="AC304" s="8" t="s">
        <v>91</v>
      </c>
      <c r="AD304" s="8" t="s">
        <v>1340</v>
      </c>
      <c r="AE304" s="8" t="s">
        <v>128</v>
      </c>
      <c r="AF304" s="12">
        <v>50000</v>
      </c>
      <c r="AG304" s="41">
        <f t="shared" si="39"/>
        <v>45706</v>
      </c>
      <c r="AH304" s="41">
        <f t="shared" ca="1" si="40"/>
        <v>46022</v>
      </c>
      <c r="AI304" s="1">
        <f t="shared" ca="1" si="47"/>
        <v>10</v>
      </c>
      <c r="AJ304" s="1">
        <f t="shared" ca="1" si="41"/>
        <v>5</v>
      </c>
      <c r="AK304" s="1">
        <f t="shared" ca="1" si="42"/>
        <v>4</v>
      </c>
      <c r="AL304" s="1">
        <f t="shared" si="43"/>
        <v>0</v>
      </c>
      <c r="AM304" s="38">
        <f t="shared" ca="1" si="44"/>
        <v>0.5</v>
      </c>
      <c r="AN304" s="1" t="str">
        <f t="shared" ca="1" si="45"/>
        <v>תקין</v>
      </c>
      <c r="AO304" s="1" t="str">
        <f>VLOOKUP(AC304,'תז מייל קניין'!$A:$C,3,0)</f>
        <v xml:space="preserve">MayaLe@justice.gov.il </v>
      </c>
      <c r="AP304" s="1" t="str">
        <f t="shared" si="46"/>
        <v xml:space="preserve"> תוספת חני</v>
      </c>
    </row>
    <row r="305" spans="1:42" x14ac:dyDescent="0.2">
      <c r="A305" s="4"/>
      <c r="B305" s="5"/>
      <c r="C305" s="6" t="s">
        <v>1341</v>
      </c>
      <c r="D305" s="7" t="s">
        <v>61</v>
      </c>
      <c r="E305" s="7" t="s">
        <v>32</v>
      </c>
      <c r="F305" s="8" t="s">
        <v>35</v>
      </c>
      <c r="G305" s="9">
        <v>45706</v>
      </c>
      <c r="H305" s="9">
        <v>45658</v>
      </c>
      <c r="I305" s="10">
        <v>46022</v>
      </c>
      <c r="J305" s="14"/>
      <c r="K305" s="11" t="s">
        <v>475</v>
      </c>
      <c r="L305" s="8" t="s">
        <v>476</v>
      </c>
      <c r="M305" s="8" t="s">
        <v>477</v>
      </c>
      <c r="N305" s="8" t="s">
        <v>40</v>
      </c>
      <c r="O305" s="12">
        <v>158096.4</v>
      </c>
      <c r="P305" s="8" t="s">
        <v>41</v>
      </c>
      <c r="Q305" s="12">
        <v>158096.4</v>
      </c>
      <c r="R305" s="13">
        <v>75</v>
      </c>
      <c r="S305" s="12">
        <v>118572.3</v>
      </c>
      <c r="T305" s="12">
        <v>135256.14000000001</v>
      </c>
      <c r="U305" s="12">
        <v>47090.94</v>
      </c>
      <c r="V305" s="8" t="s">
        <v>35</v>
      </c>
      <c r="W305" s="8" t="s">
        <v>1342</v>
      </c>
      <c r="X305" s="8" t="s">
        <v>57</v>
      </c>
      <c r="Y305" s="13">
        <v>0</v>
      </c>
      <c r="Z305" s="8" t="s">
        <v>42</v>
      </c>
      <c r="AA305" s="8" t="s">
        <v>65</v>
      </c>
      <c r="AB305" s="8" t="s">
        <v>35</v>
      </c>
      <c r="AC305" s="8" t="s">
        <v>91</v>
      </c>
      <c r="AD305" s="8" t="s">
        <v>35</v>
      </c>
      <c r="AE305" s="8" t="s">
        <v>128</v>
      </c>
      <c r="AF305" s="12">
        <v>39524.1</v>
      </c>
      <c r="AG305" s="41">
        <f t="shared" si="39"/>
        <v>45658</v>
      </c>
      <c r="AH305" s="41">
        <f t="shared" ca="1" si="40"/>
        <v>46022</v>
      </c>
      <c r="AI305" s="1">
        <f t="shared" ca="1" si="47"/>
        <v>11</v>
      </c>
      <c r="AJ305" s="1">
        <f t="shared" ca="1" si="41"/>
        <v>7</v>
      </c>
      <c r="AK305" s="1">
        <f t="shared" ca="1" si="42"/>
        <v>4</v>
      </c>
      <c r="AL305" s="1">
        <f t="shared" si="43"/>
        <v>75</v>
      </c>
      <c r="AM305" s="38">
        <f t="shared" ca="1" si="44"/>
        <v>0.63636363636363635</v>
      </c>
      <c r="AN305" s="1" t="str">
        <f t="shared" ca="1" si="45"/>
        <v>תקין</v>
      </c>
      <c r="AO305" s="1" t="str">
        <f>VLOOKUP(AC305,'תז מייל קניין'!$A:$C,3,0)</f>
        <v xml:space="preserve">MayaLe@justice.gov.il </v>
      </c>
      <c r="AP305" s="1" t="str">
        <f t="shared" si="46"/>
        <v xml:space="preserve"> פרוטוקול </v>
      </c>
    </row>
    <row r="306" spans="1:42" x14ac:dyDescent="0.2">
      <c r="A306" s="4"/>
      <c r="B306" s="5"/>
      <c r="C306" s="6" t="s">
        <v>1343</v>
      </c>
      <c r="D306" s="7" t="s">
        <v>67</v>
      </c>
      <c r="E306" s="7" t="s">
        <v>32</v>
      </c>
      <c r="F306" s="8" t="s">
        <v>35</v>
      </c>
      <c r="G306" s="9">
        <v>45706</v>
      </c>
      <c r="H306" s="9">
        <v>45658</v>
      </c>
      <c r="I306" s="10">
        <v>46022</v>
      </c>
      <c r="J306" s="14"/>
      <c r="K306" s="11" t="s">
        <v>239</v>
      </c>
      <c r="L306" s="8" t="s">
        <v>240</v>
      </c>
      <c r="M306" s="8" t="s">
        <v>241</v>
      </c>
      <c r="N306" s="8" t="s">
        <v>40</v>
      </c>
      <c r="O306" s="12">
        <v>129800</v>
      </c>
      <c r="P306" s="8" t="s">
        <v>41</v>
      </c>
      <c r="Q306" s="12">
        <v>129800</v>
      </c>
      <c r="R306" s="13">
        <v>3.61</v>
      </c>
      <c r="S306" s="13">
        <v>0</v>
      </c>
      <c r="T306" s="12">
        <v>4682.46</v>
      </c>
      <c r="U306" s="12">
        <v>125117.54</v>
      </c>
      <c r="V306" s="8" t="s">
        <v>35</v>
      </c>
      <c r="W306" s="8" t="s">
        <v>1344</v>
      </c>
      <c r="X306" s="8" t="s">
        <v>35</v>
      </c>
      <c r="Y306" s="13">
        <v>0</v>
      </c>
      <c r="Z306" s="8" t="s">
        <v>42</v>
      </c>
      <c r="AA306" s="8" t="s">
        <v>297</v>
      </c>
      <c r="AB306" s="8" t="s">
        <v>35</v>
      </c>
      <c r="AC306" s="8" t="s">
        <v>91</v>
      </c>
      <c r="AD306" s="8" t="s">
        <v>35</v>
      </c>
      <c r="AE306" s="8" t="s">
        <v>128</v>
      </c>
      <c r="AF306" s="12">
        <v>125117.54</v>
      </c>
      <c r="AG306" s="41">
        <f t="shared" si="39"/>
        <v>45658</v>
      </c>
      <c r="AH306" s="41">
        <f t="shared" ca="1" si="40"/>
        <v>46022</v>
      </c>
      <c r="AI306" s="1">
        <f t="shared" ca="1" si="47"/>
        <v>11</v>
      </c>
      <c r="AJ306" s="1">
        <f t="shared" ca="1" si="41"/>
        <v>7</v>
      </c>
      <c r="AK306" s="1">
        <f t="shared" ca="1" si="42"/>
        <v>4</v>
      </c>
      <c r="AL306" s="1">
        <f t="shared" si="43"/>
        <v>3.61</v>
      </c>
      <c r="AM306" s="38">
        <f t="shared" ca="1" si="44"/>
        <v>0.63636363636363635</v>
      </c>
      <c r="AN306" s="1" t="str">
        <f t="shared" ca="1" si="45"/>
        <v>לא תקין</v>
      </c>
      <c r="AO306" s="1" t="str">
        <f>VLOOKUP(AC306,'תז מייל קניין'!$A:$C,3,0)</f>
        <v xml:space="preserve">MayaLe@justice.gov.il </v>
      </c>
      <c r="AP306" s="1" t="str">
        <f t="shared" si="46"/>
        <v xml:space="preserve"> חשמל ק. ה</v>
      </c>
    </row>
    <row r="307" spans="1:42" x14ac:dyDescent="0.2">
      <c r="A307" s="4"/>
      <c r="B307" s="5"/>
      <c r="C307" s="6" t="s">
        <v>1345</v>
      </c>
      <c r="D307" s="7" t="s">
        <v>34</v>
      </c>
      <c r="E307" s="7" t="s">
        <v>32</v>
      </c>
      <c r="F307" s="8" t="s">
        <v>35</v>
      </c>
      <c r="G307" s="9">
        <v>45706</v>
      </c>
      <c r="H307" s="9"/>
      <c r="I307" s="10"/>
      <c r="J307" s="14"/>
      <c r="K307" s="11" t="s">
        <v>1346</v>
      </c>
      <c r="L307" s="8" t="s">
        <v>1347</v>
      </c>
      <c r="M307" s="8" t="s">
        <v>35</v>
      </c>
      <c r="N307" s="8" t="s">
        <v>40</v>
      </c>
      <c r="O307" s="12">
        <v>5361.9</v>
      </c>
      <c r="P307" s="8" t="s">
        <v>814</v>
      </c>
      <c r="Q307" s="12">
        <v>19984.87</v>
      </c>
      <c r="R307" s="13">
        <v>28.03</v>
      </c>
      <c r="S307" s="12">
        <v>5601.15</v>
      </c>
      <c r="T307" s="12">
        <v>5601.15</v>
      </c>
      <c r="U307" s="12">
        <v>14394.07</v>
      </c>
      <c r="V307" s="8" t="s">
        <v>35</v>
      </c>
      <c r="W307" s="8" t="s">
        <v>1348</v>
      </c>
      <c r="X307" s="8" t="s">
        <v>35</v>
      </c>
      <c r="Y307" s="13">
        <v>0</v>
      </c>
      <c r="Z307" s="8" t="s">
        <v>42</v>
      </c>
      <c r="AA307" s="8" t="s">
        <v>808</v>
      </c>
      <c r="AB307" s="8" t="s">
        <v>35</v>
      </c>
      <c r="AC307" s="8" t="s">
        <v>91</v>
      </c>
      <c r="AD307" s="8" t="s">
        <v>35</v>
      </c>
      <c r="AE307" s="8" t="s">
        <v>35</v>
      </c>
      <c r="AF307" s="12">
        <v>14383.72</v>
      </c>
      <c r="AG307" s="41">
        <f t="shared" si="39"/>
        <v>45706</v>
      </c>
      <c r="AH307" s="41">
        <f t="shared" ca="1" si="40"/>
        <v>46022</v>
      </c>
      <c r="AI307" s="1">
        <f t="shared" ca="1" si="47"/>
        <v>10</v>
      </c>
      <c r="AJ307" s="1">
        <f t="shared" ca="1" si="41"/>
        <v>5</v>
      </c>
      <c r="AK307" s="1">
        <f t="shared" ca="1" si="42"/>
        <v>4</v>
      </c>
      <c r="AL307" s="1">
        <f t="shared" si="43"/>
        <v>28.03</v>
      </c>
      <c r="AM307" s="38">
        <f t="shared" ca="1" si="44"/>
        <v>0.5</v>
      </c>
      <c r="AN307" s="1" t="str">
        <f t="shared" ca="1" si="45"/>
        <v>תקין</v>
      </c>
      <c r="AO307" s="1" t="str">
        <f>VLOOKUP(AC307,'תז מייל קניין'!$A:$C,3,0)</f>
        <v xml:space="preserve">MayaLe@justice.gov.il </v>
      </c>
      <c r="AP307" s="1" t="str">
        <f t="shared" si="46"/>
        <v xml:space="preserve"> שירותי יי</v>
      </c>
    </row>
    <row r="308" spans="1:42" x14ac:dyDescent="0.2">
      <c r="A308" s="4"/>
      <c r="B308" s="5"/>
      <c r="C308" s="6" t="s">
        <v>1349</v>
      </c>
      <c r="D308" s="7" t="s">
        <v>61</v>
      </c>
      <c r="E308" s="7" t="s">
        <v>32</v>
      </c>
      <c r="F308" s="8" t="s">
        <v>35</v>
      </c>
      <c r="G308" s="9">
        <v>45707</v>
      </c>
      <c r="H308" s="9">
        <v>45658</v>
      </c>
      <c r="I308" s="10">
        <v>46022</v>
      </c>
      <c r="J308" s="14"/>
      <c r="K308" s="11" t="s">
        <v>406</v>
      </c>
      <c r="L308" s="8" t="s">
        <v>407</v>
      </c>
      <c r="M308" s="8" t="s">
        <v>408</v>
      </c>
      <c r="N308" s="8" t="s">
        <v>40</v>
      </c>
      <c r="O308" s="12">
        <v>107616</v>
      </c>
      <c r="P308" s="8" t="s">
        <v>41</v>
      </c>
      <c r="Q308" s="12">
        <v>107616</v>
      </c>
      <c r="R308" s="13">
        <v>75</v>
      </c>
      <c r="S308" s="12">
        <v>80712</v>
      </c>
      <c r="T308" s="12">
        <v>94418.84</v>
      </c>
      <c r="U308" s="12">
        <v>31862.71</v>
      </c>
      <c r="V308" s="8" t="s">
        <v>35</v>
      </c>
      <c r="W308" s="8" t="s">
        <v>1350</v>
      </c>
      <c r="X308" s="8" t="s">
        <v>57</v>
      </c>
      <c r="Y308" s="13">
        <v>0</v>
      </c>
      <c r="Z308" s="8" t="s">
        <v>42</v>
      </c>
      <c r="AA308" s="8" t="s">
        <v>65</v>
      </c>
      <c r="AB308" s="8" t="s">
        <v>35</v>
      </c>
      <c r="AC308" s="8" t="s">
        <v>91</v>
      </c>
      <c r="AD308" s="8" t="s">
        <v>35</v>
      </c>
      <c r="AE308" s="8" t="s">
        <v>128</v>
      </c>
      <c r="AF308" s="12">
        <v>26904</v>
      </c>
      <c r="AG308" s="41">
        <f t="shared" si="39"/>
        <v>45658</v>
      </c>
      <c r="AH308" s="41">
        <f t="shared" ca="1" si="40"/>
        <v>46022</v>
      </c>
      <c r="AI308" s="1">
        <f t="shared" ca="1" si="47"/>
        <v>11</v>
      </c>
      <c r="AJ308" s="1">
        <f t="shared" ca="1" si="41"/>
        <v>7</v>
      </c>
      <c r="AK308" s="1">
        <f t="shared" ca="1" si="42"/>
        <v>4</v>
      </c>
      <c r="AL308" s="1">
        <f t="shared" si="43"/>
        <v>75</v>
      </c>
      <c r="AM308" s="38">
        <f t="shared" ca="1" si="44"/>
        <v>0.63636363636363635</v>
      </c>
      <c r="AN308" s="1" t="str">
        <f t="shared" ca="1" si="45"/>
        <v>תקין</v>
      </c>
      <c r="AO308" s="1" t="str">
        <f>VLOOKUP(AC308,'תז מייל קניין'!$A:$C,3,0)</f>
        <v xml:space="preserve">MayaLe@justice.gov.il </v>
      </c>
      <c r="AP308" s="1" t="str">
        <f t="shared" si="46"/>
        <v xml:space="preserve"> פרוטוקול </v>
      </c>
    </row>
    <row r="309" spans="1:42" x14ac:dyDescent="0.2">
      <c r="A309" s="4"/>
      <c r="B309" s="5"/>
      <c r="C309" s="6" t="s">
        <v>1351</v>
      </c>
      <c r="D309" s="7" t="s">
        <v>50</v>
      </c>
      <c r="E309" s="7" t="s">
        <v>32</v>
      </c>
      <c r="F309" s="8" t="s">
        <v>35</v>
      </c>
      <c r="G309" s="9">
        <v>45711</v>
      </c>
      <c r="H309" s="9">
        <v>45748</v>
      </c>
      <c r="I309" s="10">
        <v>46112</v>
      </c>
      <c r="J309" s="14"/>
      <c r="K309" s="11" t="s">
        <v>663</v>
      </c>
      <c r="L309" s="8" t="s">
        <v>664</v>
      </c>
      <c r="M309" s="8" t="s">
        <v>665</v>
      </c>
      <c r="N309" s="8" t="s">
        <v>40</v>
      </c>
      <c r="O309" s="12">
        <v>50000</v>
      </c>
      <c r="P309" s="8" t="s">
        <v>41</v>
      </c>
      <c r="Q309" s="12">
        <v>50000</v>
      </c>
      <c r="R309" s="13">
        <v>27.03</v>
      </c>
      <c r="S309" s="12">
        <v>13514.02</v>
      </c>
      <c r="T309" s="12">
        <v>13514.02</v>
      </c>
      <c r="U309" s="12">
        <v>36485.980000000003</v>
      </c>
      <c r="V309" s="8" t="s">
        <v>35</v>
      </c>
      <c r="W309" s="8" t="s">
        <v>1352</v>
      </c>
      <c r="X309" s="8" t="s">
        <v>35</v>
      </c>
      <c r="Y309" s="13">
        <v>0</v>
      </c>
      <c r="Z309" s="8" t="s">
        <v>42</v>
      </c>
      <c r="AA309" s="8" t="s">
        <v>43</v>
      </c>
      <c r="AB309" s="8" t="s">
        <v>60</v>
      </c>
      <c r="AC309" s="8" t="s">
        <v>91</v>
      </c>
      <c r="AD309" s="8" t="s">
        <v>1353</v>
      </c>
      <c r="AE309" s="8" t="s">
        <v>128</v>
      </c>
      <c r="AF309" s="12">
        <v>36485.980000000003</v>
      </c>
      <c r="AG309" s="41">
        <f t="shared" si="39"/>
        <v>45748</v>
      </c>
      <c r="AH309" s="41">
        <f t="shared" ca="1" si="40"/>
        <v>46112</v>
      </c>
      <c r="AI309" s="1">
        <f t="shared" ca="1" si="47"/>
        <v>11</v>
      </c>
      <c r="AJ309" s="1">
        <f t="shared" ca="1" si="41"/>
        <v>4</v>
      </c>
      <c r="AK309" s="1">
        <f t="shared" ca="1" si="42"/>
        <v>7</v>
      </c>
      <c r="AL309" s="1">
        <f t="shared" si="43"/>
        <v>27.03</v>
      </c>
      <c r="AM309" s="38">
        <f t="shared" ca="1" si="44"/>
        <v>0.36363636363636365</v>
      </c>
      <c r="AN309" s="1" t="str">
        <f t="shared" ca="1" si="45"/>
        <v>טרם נבדק</v>
      </c>
      <c r="AO309" s="1" t="str">
        <f>VLOOKUP(AC309,'תז מייל קניין'!$A:$C,3,0)</f>
        <v xml:space="preserve">MayaLe@justice.gov.il </v>
      </c>
      <c r="AP309" s="1" t="str">
        <f t="shared" si="46"/>
        <v xml:space="preserve"> שירותי חנ</v>
      </c>
    </row>
    <row r="310" spans="1:42" x14ac:dyDescent="0.2">
      <c r="A310" s="4"/>
      <c r="B310" s="5"/>
      <c r="C310" s="6" t="s">
        <v>1354</v>
      </c>
      <c r="D310" s="7" t="s">
        <v>50</v>
      </c>
      <c r="E310" s="7" t="s">
        <v>32</v>
      </c>
      <c r="F310" s="8" t="s">
        <v>35</v>
      </c>
      <c r="G310" s="9">
        <v>45711</v>
      </c>
      <c r="H310" s="9">
        <v>45809</v>
      </c>
      <c r="I310" s="10">
        <v>46173</v>
      </c>
      <c r="J310" s="14"/>
      <c r="K310" s="11" t="s">
        <v>635</v>
      </c>
      <c r="L310" s="8" t="s">
        <v>636</v>
      </c>
      <c r="M310" s="8" t="s">
        <v>637</v>
      </c>
      <c r="N310" s="8" t="s">
        <v>40</v>
      </c>
      <c r="O310" s="12">
        <v>50000</v>
      </c>
      <c r="P310" s="8" t="s">
        <v>41</v>
      </c>
      <c r="Q310" s="12">
        <v>50000</v>
      </c>
      <c r="R310" s="13">
        <v>8.52</v>
      </c>
      <c r="S310" s="12">
        <v>4261.04</v>
      </c>
      <c r="T310" s="12">
        <v>4261.04</v>
      </c>
      <c r="U310" s="12">
        <v>45738.96</v>
      </c>
      <c r="V310" s="8" t="s">
        <v>35</v>
      </c>
      <c r="W310" s="8" t="s">
        <v>958</v>
      </c>
      <c r="X310" s="8" t="s">
        <v>35</v>
      </c>
      <c r="Y310" s="13">
        <v>0</v>
      </c>
      <c r="Z310" s="8" t="s">
        <v>42</v>
      </c>
      <c r="AA310" s="8" t="s">
        <v>43</v>
      </c>
      <c r="AB310" s="8" t="s">
        <v>60</v>
      </c>
      <c r="AC310" s="8" t="s">
        <v>91</v>
      </c>
      <c r="AD310" s="8" t="s">
        <v>1355</v>
      </c>
      <c r="AE310" s="8" t="s">
        <v>128</v>
      </c>
      <c r="AF310" s="12">
        <v>45738.96</v>
      </c>
      <c r="AG310" s="41">
        <f t="shared" si="39"/>
        <v>45809</v>
      </c>
      <c r="AH310" s="41">
        <f t="shared" ca="1" si="40"/>
        <v>46173</v>
      </c>
      <c r="AI310" s="1">
        <f t="shared" ca="1" si="47"/>
        <v>11</v>
      </c>
      <c r="AJ310" s="1">
        <f t="shared" ca="1" si="41"/>
        <v>2</v>
      </c>
      <c r="AK310" s="1">
        <f t="shared" ca="1" si="42"/>
        <v>9</v>
      </c>
      <c r="AL310" s="1">
        <f t="shared" si="43"/>
        <v>8.52</v>
      </c>
      <c r="AM310" s="38">
        <f t="shared" ca="1" si="44"/>
        <v>0.18181818181818182</v>
      </c>
      <c r="AN310" s="1" t="str">
        <f t="shared" ca="1" si="45"/>
        <v>טרם נבדק</v>
      </c>
      <c r="AO310" s="1" t="str">
        <f>VLOOKUP(AC310,'תז מייל קניין'!$A:$C,3,0)</f>
        <v xml:space="preserve">MayaLe@justice.gov.il </v>
      </c>
      <c r="AP310" s="1" t="str">
        <f t="shared" si="46"/>
        <v xml:space="preserve"> התקשרות ל</v>
      </c>
    </row>
    <row r="311" spans="1:42" x14ac:dyDescent="0.2">
      <c r="A311" s="4"/>
      <c r="B311" s="5"/>
      <c r="C311" s="6" t="s">
        <v>1356</v>
      </c>
      <c r="D311" s="7" t="s">
        <v>34</v>
      </c>
      <c r="E311" s="7" t="s">
        <v>32</v>
      </c>
      <c r="F311" s="8" t="s">
        <v>35</v>
      </c>
      <c r="G311" s="9">
        <v>45711</v>
      </c>
      <c r="H311" s="9">
        <v>45717</v>
      </c>
      <c r="I311" s="10">
        <v>46078</v>
      </c>
      <c r="J311" s="14"/>
      <c r="K311" s="11" t="s">
        <v>1357</v>
      </c>
      <c r="L311" s="8" t="s">
        <v>1358</v>
      </c>
      <c r="M311" s="8" t="s">
        <v>1359</v>
      </c>
      <c r="N311" s="8" t="s">
        <v>40</v>
      </c>
      <c r="O311" s="12">
        <v>16992</v>
      </c>
      <c r="P311" s="8" t="s">
        <v>41</v>
      </c>
      <c r="Q311" s="12">
        <v>16992</v>
      </c>
      <c r="R311" s="13">
        <v>41.67</v>
      </c>
      <c r="S311" s="12">
        <v>7080</v>
      </c>
      <c r="T311" s="12">
        <v>7170.99</v>
      </c>
      <c r="U311" s="12">
        <v>10125</v>
      </c>
      <c r="V311" s="8" t="s">
        <v>35</v>
      </c>
      <c r="W311" s="8" t="s">
        <v>1360</v>
      </c>
      <c r="X311" s="8" t="s">
        <v>57</v>
      </c>
      <c r="Y311" s="13">
        <v>0</v>
      </c>
      <c r="Z311" s="8" t="s">
        <v>42</v>
      </c>
      <c r="AA311" s="8" t="s">
        <v>43</v>
      </c>
      <c r="AB311" s="8" t="s">
        <v>60</v>
      </c>
      <c r="AC311" s="8" t="s">
        <v>91</v>
      </c>
      <c r="AD311" s="8" t="s">
        <v>35</v>
      </c>
      <c r="AE311" s="8" t="s">
        <v>128</v>
      </c>
      <c r="AF311" s="12">
        <v>9912</v>
      </c>
      <c r="AG311" s="41">
        <f t="shared" si="39"/>
        <v>45717</v>
      </c>
      <c r="AH311" s="41">
        <f t="shared" ca="1" si="40"/>
        <v>46078</v>
      </c>
      <c r="AI311" s="1">
        <f t="shared" ca="1" si="47"/>
        <v>11</v>
      </c>
      <c r="AJ311" s="1">
        <f t="shared" ca="1" si="41"/>
        <v>5</v>
      </c>
      <c r="AK311" s="1">
        <f t="shared" ca="1" si="42"/>
        <v>6</v>
      </c>
      <c r="AL311" s="1">
        <f t="shared" si="43"/>
        <v>41.67</v>
      </c>
      <c r="AM311" s="38">
        <f t="shared" ca="1" si="44"/>
        <v>0.45454545454545453</v>
      </c>
      <c r="AN311" s="1" t="str">
        <f t="shared" ca="1" si="45"/>
        <v>טרם נבדק</v>
      </c>
      <c r="AO311" s="1" t="str">
        <f>VLOOKUP(AC311,'תז מייל קניין'!$A:$C,3,0)</f>
        <v xml:space="preserve">MayaLe@justice.gov.il </v>
      </c>
      <c r="AP311" s="1" t="str">
        <f t="shared" si="46"/>
        <v xml:space="preserve"> השכרת מקו</v>
      </c>
    </row>
    <row r="312" spans="1:42" x14ac:dyDescent="0.2">
      <c r="A312" s="4"/>
      <c r="B312" s="5"/>
      <c r="C312" s="6" t="s">
        <v>1361</v>
      </c>
      <c r="D312" s="7" t="s">
        <v>34</v>
      </c>
      <c r="E312" s="7" t="s">
        <v>32</v>
      </c>
      <c r="F312" s="8" t="s">
        <v>35</v>
      </c>
      <c r="G312" s="9">
        <v>45714</v>
      </c>
      <c r="H312" s="9">
        <v>45627</v>
      </c>
      <c r="I312" s="10">
        <v>46022</v>
      </c>
      <c r="J312" s="14"/>
      <c r="K312" s="11" t="s">
        <v>1362</v>
      </c>
      <c r="L312" s="8" t="s">
        <v>1363</v>
      </c>
      <c r="M312" s="8" t="s">
        <v>1364</v>
      </c>
      <c r="N312" s="8" t="s">
        <v>40</v>
      </c>
      <c r="O312" s="12">
        <v>65775.320000000007</v>
      </c>
      <c r="P312" s="8" t="s">
        <v>41</v>
      </c>
      <c r="Q312" s="12">
        <v>65775.320000000007</v>
      </c>
      <c r="R312" s="13">
        <v>0</v>
      </c>
      <c r="S312" s="13">
        <v>0</v>
      </c>
      <c r="T312" s="13">
        <v>0</v>
      </c>
      <c r="U312" s="12">
        <v>65775.320000000007</v>
      </c>
      <c r="V312" s="8" t="s">
        <v>35</v>
      </c>
      <c r="W312" s="8" t="s">
        <v>833</v>
      </c>
      <c r="X312" s="8" t="s">
        <v>57</v>
      </c>
      <c r="Y312" s="13">
        <v>0</v>
      </c>
      <c r="Z312" s="8" t="s">
        <v>42</v>
      </c>
      <c r="AA312" s="8" t="s">
        <v>44</v>
      </c>
      <c r="AB312" s="8" t="s">
        <v>35</v>
      </c>
      <c r="AC312" s="8" t="s">
        <v>91</v>
      </c>
      <c r="AD312" s="8" t="s">
        <v>841</v>
      </c>
      <c r="AE312" s="8" t="s">
        <v>128</v>
      </c>
      <c r="AF312" s="12">
        <v>65775.320000000007</v>
      </c>
      <c r="AG312" s="41">
        <f t="shared" si="39"/>
        <v>45627</v>
      </c>
      <c r="AH312" s="41">
        <f t="shared" ca="1" si="40"/>
        <v>46022</v>
      </c>
      <c r="AI312" s="1">
        <f t="shared" ca="1" si="47"/>
        <v>12</v>
      </c>
      <c r="AJ312" s="1">
        <f t="shared" ca="1" si="41"/>
        <v>8</v>
      </c>
      <c r="AK312" s="1">
        <f t="shared" ca="1" si="42"/>
        <v>4</v>
      </c>
      <c r="AL312" s="1">
        <f t="shared" si="43"/>
        <v>0</v>
      </c>
      <c r="AM312" s="38">
        <f t="shared" ca="1" si="44"/>
        <v>0.66666666666666663</v>
      </c>
      <c r="AN312" s="1" t="str">
        <f t="shared" ca="1" si="45"/>
        <v>לא תקין</v>
      </c>
      <c r="AO312" s="1" t="str">
        <f>VLOOKUP(AC312,'תז מייל קניין'!$A:$C,3,0)</f>
        <v xml:space="preserve">MayaLe@justice.gov.il </v>
      </c>
      <c r="AP312" s="1" t="str">
        <f t="shared" si="46"/>
        <v xml:space="preserve"> שירותי הכ</v>
      </c>
    </row>
    <row r="313" spans="1:42" x14ac:dyDescent="0.2">
      <c r="A313" s="4"/>
      <c r="B313" s="5"/>
      <c r="C313" s="6" t="s">
        <v>1365</v>
      </c>
      <c r="D313" s="7" t="s">
        <v>50</v>
      </c>
      <c r="E313" s="7" t="s">
        <v>32</v>
      </c>
      <c r="F313" s="8" t="s">
        <v>35</v>
      </c>
      <c r="G313" s="9">
        <v>45726</v>
      </c>
      <c r="H313" s="9"/>
      <c r="I313" s="10"/>
      <c r="J313" s="14"/>
      <c r="K313" s="11" t="s">
        <v>760</v>
      </c>
      <c r="L313" s="8" t="s">
        <v>761</v>
      </c>
      <c r="M313" s="8" t="s">
        <v>762</v>
      </c>
      <c r="N313" s="8" t="s">
        <v>40</v>
      </c>
      <c r="O313" s="12">
        <v>100000</v>
      </c>
      <c r="P313" s="8" t="s">
        <v>41</v>
      </c>
      <c r="Q313" s="12">
        <v>100000</v>
      </c>
      <c r="R313" s="13">
        <v>50.59</v>
      </c>
      <c r="S313" s="12">
        <v>50647.72</v>
      </c>
      <c r="T313" s="12">
        <v>50594.86</v>
      </c>
      <c r="U313" s="12">
        <v>49405.14</v>
      </c>
      <c r="V313" s="8" t="s">
        <v>35</v>
      </c>
      <c r="W313" s="8" t="s">
        <v>1366</v>
      </c>
      <c r="X313" s="8" t="s">
        <v>35</v>
      </c>
      <c r="Y313" s="13">
        <v>0</v>
      </c>
      <c r="Z313" s="8" t="s">
        <v>42</v>
      </c>
      <c r="AA313" s="8" t="s">
        <v>43</v>
      </c>
      <c r="AB313" s="8" t="s">
        <v>60</v>
      </c>
      <c r="AC313" s="8" t="s">
        <v>91</v>
      </c>
      <c r="AD313" s="8" t="s">
        <v>1367</v>
      </c>
      <c r="AE313" s="8" t="s">
        <v>128</v>
      </c>
      <c r="AF313" s="12">
        <v>49405.14</v>
      </c>
      <c r="AG313" s="41">
        <f t="shared" si="39"/>
        <v>45726</v>
      </c>
      <c r="AH313" s="41">
        <f t="shared" ca="1" si="40"/>
        <v>46022</v>
      </c>
      <c r="AI313" s="1">
        <f t="shared" ca="1" si="47"/>
        <v>9</v>
      </c>
      <c r="AJ313" s="1">
        <f t="shared" ca="1" si="41"/>
        <v>4</v>
      </c>
      <c r="AK313" s="1">
        <f t="shared" ca="1" si="42"/>
        <v>4</v>
      </c>
      <c r="AL313" s="1">
        <f t="shared" si="43"/>
        <v>50.59</v>
      </c>
      <c r="AM313" s="38">
        <f t="shared" ca="1" si="44"/>
        <v>0.44444444444444442</v>
      </c>
      <c r="AN313" s="1" t="str">
        <f t="shared" ca="1" si="45"/>
        <v>טרם נבדק</v>
      </c>
      <c r="AO313" s="1" t="str">
        <f>VLOOKUP(AC313,'תז מייל קניין'!$A:$C,3,0)</f>
        <v xml:space="preserve">MayaLe@justice.gov.il </v>
      </c>
      <c r="AP313" s="1" t="str">
        <f t="shared" si="46"/>
        <v xml:space="preserve"> שירותי חנ</v>
      </c>
    </row>
    <row r="314" spans="1:42" x14ac:dyDescent="0.2">
      <c r="A314" s="4"/>
      <c r="B314" s="5"/>
      <c r="C314" s="6" t="s">
        <v>1368</v>
      </c>
      <c r="D314" s="7" t="s">
        <v>34</v>
      </c>
      <c r="E314" s="7" t="s">
        <v>32</v>
      </c>
      <c r="F314" s="8" t="s">
        <v>35</v>
      </c>
      <c r="G314" s="9">
        <v>45726</v>
      </c>
      <c r="H314" s="9">
        <v>45658</v>
      </c>
      <c r="I314" s="10">
        <v>46022</v>
      </c>
      <c r="J314" s="14"/>
      <c r="K314" s="11" t="s">
        <v>790</v>
      </c>
      <c r="L314" s="8" t="s">
        <v>791</v>
      </c>
      <c r="M314" s="8" t="s">
        <v>792</v>
      </c>
      <c r="N314" s="8" t="s">
        <v>40</v>
      </c>
      <c r="O314" s="12">
        <v>49560</v>
      </c>
      <c r="P314" s="8" t="s">
        <v>41</v>
      </c>
      <c r="Q314" s="12">
        <v>49560</v>
      </c>
      <c r="R314" s="13">
        <v>0</v>
      </c>
      <c r="S314" s="13">
        <v>0</v>
      </c>
      <c r="T314" s="13">
        <v>0</v>
      </c>
      <c r="U314" s="12">
        <v>49560</v>
      </c>
      <c r="V314" s="8" t="s">
        <v>35</v>
      </c>
      <c r="W314" s="8" t="s">
        <v>1369</v>
      </c>
      <c r="X314" s="8" t="s">
        <v>35</v>
      </c>
      <c r="Y314" s="13">
        <v>0</v>
      </c>
      <c r="Z314" s="8" t="s">
        <v>42</v>
      </c>
      <c r="AA314" s="8" t="s">
        <v>43</v>
      </c>
      <c r="AB314" s="8" t="s">
        <v>60</v>
      </c>
      <c r="AC314" s="8" t="s">
        <v>91</v>
      </c>
      <c r="AD314" s="8" t="s">
        <v>35</v>
      </c>
      <c r="AE314" s="8" t="s">
        <v>128</v>
      </c>
      <c r="AF314" s="12">
        <v>49560</v>
      </c>
      <c r="AG314" s="41">
        <f t="shared" si="39"/>
        <v>45658</v>
      </c>
      <c r="AH314" s="41">
        <f t="shared" ca="1" si="40"/>
        <v>46022</v>
      </c>
      <c r="AI314" s="1">
        <f t="shared" ca="1" si="47"/>
        <v>11</v>
      </c>
      <c r="AJ314" s="1">
        <f t="shared" ca="1" si="41"/>
        <v>7</v>
      </c>
      <c r="AK314" s="1">
        <f t="shared" ca="1" si="42"/>
        <v>4</v>
      </c>
      <c r="AL314" s="1">
        <f t="shared" si="43"/>
        <v>0</v>
      </c>
      <c r="AM314" s="38">
        <f t="shared" ca="1" si="44"/>
        <v>0.63636363636363635</v>
      </c>
      <c r="AN314" s="1" t="str">
        <f t="shared" ca="1" si="45"/>
        <v>לא תקין</v>
      </c>
      <c r="AO314" s="1" t="str">
        <f>VLOOKUP(AC314,'תז מייל קניין'!$A:$C,3,0)</f>
        <v xml:space="preserve">MayaLe@justice.gov.il </v>
      </c>
      <c r="AP314" s="1" t="str">
        <f t="shared" si="46"/>
        <v xml:space="preserve"> שירותי חנ</v>
      </c>
    </row>
    <row r="315" spans="1:42" x14ac:dyDescent="0.2">
      <c r="A315" s="4"/>
      <c r="B315" s="5"/>
      <c r="C315" s="6" t="s">
        <v>1370</v>
      </c>
      <c r="D315" s="7" t="s">
        <v>61</v>
      </c>
      <c r="E315" s="7" t="s">
        <v>32</v>
      </c>
      <c r="F315" s="8" t="s">
        <v>35</v>
      </c>
      <c r="G315" s="9">
        <v>45726</v>
      </c>
      <c r="H315" s="9">
        <v>45658</v>
      </c>
      <c r="I315" s="10">
        <v>46022</v>
      </c>
      <c r="J315" s="14"/>
      <c r="K315" s="11" t="s">
        <v>154</v>
      </c>
      <c r="L315" s="8" t="s">
        <v>155</v>
      </c>
      <c r="M315" s="8" t="s">
        <v>156</v>
      </c>
      <c r="N315" s="8" t="s">
        <v>40</v>
      </c>
      <c r="O315" s="12">
        <v>624555.12</v>
      </c>
      <c r="P315" s="8" t="s">
        <v>41</v>
      </c>
      <c r="Q315" s="12">
        <v>624555.12</v>
      </c>
      <c r="R315" s="13">
        <v>41.69</v>
      </c>
      <c r="S315" s="12">
        <v>267384.81</v>
      </c>
      <c r="T315" s="12">
        <v>260396.56</v>
      </c>
      <c r="U315" s="12">
        <v>360007.42</v>
      </c>
      <c r="V315" s="8" t="s">
        <v>35</v>
      </c>
      <c r="W315" s="8" t="s">
        <v>157</v>
      </c>
      <c r="X315" s="8" t="s">
        <v>35</v>
      </c>
      <c r="Y315" s="13">
        <v>0</v>
      </c>
      <c r="Z315" s="8" t="s">
        <v>42</v>
      </c>
      <c r="AA315" s="8" t="s">
        <v>43</v>
      </c>
      <c r="AB315" s="8" t="s">
        <v>158</v>
      </c>
      <c r="AC315" s="8" t="s">
        <v>91</v>
      </c>
      <c r="AD315" s="8" t="s">
        <v>35</v>
      </c>
      <c r="AE315" s="8" t="s">
        <v>128</v>
      </c>
      <c r="AF315" s="12">
        <v>360007.49</v>
      </c>
      <c r="AG315" s="41">
        <f t="shared" si="39"/>
        <v>45658</v>
      </c>
      <c r="AH315" s="41">
        <f t="shared" ca="1" si="40"/>
        <v>46022</v>
      </c>
      <c r="AI315" s="1">
        <f t="shared" ca="1" si="47"/>
        <v>11</v>
      </c>
      <c r="AJ315" s="1">
        <f t="shared" ca="1" si="41"/>
        <v>7</v>
      </c>
      <c r="AK315" s="1">
        <f t="shared" ca="1" si="42"/>
        <v>4</v>
      </c>
      <c r="AL315" s="1">
        <f t="shared" si="43"/>
        <v>41.69</v>
      </c>
      <c r="AM315" s="38">
        <f t="shared" ca="1" si="44"/>
        <v>0.63636363636363635</v>
      </c>
      <c r="AN315" s="1" t="str">
        <f t="shared" ca="1" si="45"/>
        <v>תקין</v>
      </c>
      <c r="AO315" s="1" t="str">
        <f>VLOOKUP(AC315,'תז מייל קניין'!$A:$C,3,0)</f>
        <v xml:space="preserve">MayaLe@justice.gov.il </v>
      </c>
      <c r="AP315" s="1" t="str">
        <f t="shared" si="46"/>
        <v xml:space="preserve">  התקשרות </v>
      </c>
    </row>
    <row r="316" spans="1:42" x14ac:dyDescent="0.2">
      <c r="A316" s="4"/>
      <c r="B316" s="5"/>
      <c r="C316" s="6" t="s">
        <v>1371</v>
      </c>
      <c r="D316" s="7" t="s">
        <v>50</v>
      </c>
      <c r="E316" s="7" t="s">
        <v>32</v>
      </c>
      <c r="F316" s="8" t="s">
        <v>35</v>
      </c>
      <c r="G316" s="9">
        <v>45736</v>
      </c>
      <c r="H316" s="9">
        <v>45658</v>
      </c>
      <c r="I316" s="10">
        <v>46022</v>
      </c>
      <c r="J316" s="14"/>
      <c r="K316" s="11" t="s">
        <v>614</v>
      </c>
      <c r="L316" s="8" t="s">
        <v>615</v>
      </c>
      <c r="M316" s="8" t="s">
        <v>616</v>
      </c>
      <c r="N316" s="8" t="s">
        <v>40</v>
      </c>
      <c r="O316" s="12">
        <v>274822</v>
      </c>
      <c r="P316" s="8" t="s">
        <v>41</v>
      </c>
      <c r="Q316" s="12">
        <v>274822</v>
      </c>
      <c r="R316" s="13">
        <v>42.71</v>
      </c>
      <c r="S316" s="12">
        <v>117380.5</v>
      </c>
      <c r="T316" s="12">
        <v>117380.5</v>
      </c>
      <c r="U316" s="12">
        <v>157441.5</v>
      </c>
      <c r="V316" s="8" t="s">
        <v>35</v>
      </c>
      <c r="W316" s="8" t="s">
        <v>1372</v>
      </c>
      <c r="X316" s="8" t="s">
        <v>35</v>
      </c>
      <c r="Y316" s="13">
        <v>0</v>
      </c>
      <c r="Z316" s="8" t="s">
        <v>42</v>
      </c>
      <c r="AA316" s="8" t="s">
        <v>43</v>
      </c>
      <c r="AB316" s="8" t="s">
        <v>44</v>
      </c>
      <c r="AC316" s="8" t="s">
        <v>91</v>
      </c>
      <c r="AD316" s="8" t="s">
        <v>1373</v>
      </c>
      <c r="AE316" s="8" t="s">
        <v>128</v>
      </c>
      <c r="AF316" s="12">
        <v>157441.5</v>
      </c>
      <c r="AG316" s="41">
        <f t="shared" si="39"/>
        <v>45658</v>
      </c>
      <c r="AH316" s="41">
        <f t="shared" ca="1" si="40"/>
        <v>46022</v>
      </c>
      <c r="AI316" s="1">
        <f t="shared" ca="1" si="47"/>
        <v>11</v>
      </c>
      <c r="AJ316" s="1">
        <f t="shared" ca="1" si="41"/>
        <v>7</v>
      </c>
      <c r="AK316" s="1">
        <f t="shared" ca="1" si="42"/>
        <v>4</v>
      </c>
      <c r="AL316" s="1">
        <f t="shared" si="43"/>
        <v>42.71</v>
      </c>
      <c r="AM316" s="38">
        <f t="shared" ca="1" si="44"/>
        <v>0.63636363636363635</v>
      </c>
      <c r="AN316" s="1" t="str">
        <f t="shared" ca="1" si="45"/>
        <v>תקין</v>
      </c>
      <c r="AO316" s="1" t="str">
        <f>VLOOKUP(AC316,'תז מייל קניין'!$A:$C,3,0)</f>
        <v xml:space="preserve">MayaLe@justice.gov.il </v>
      </c>
      <c r="AP316" s="1" t="str">
        <f t="shared" si="46"/>
        <v xml:space="preserve"> פרוטוקול </v>
      </c>
    </row>
    <row r="317" spans="1:42" x14ac:dyDescent="0.2">
      <c r="A317" s="4"/>
      <c r="B317" s="5"/>
      <c r="C317" s="6" t="s">
        <v>1374</v>
      </c>
      <c r="D317" s="7" t="s">
        <v>50</v>
      </c>
      <c r="E317" s="7" t="s">
        <v>32</v>
      </c>
      <c r="F317" s="8" t="s">
        <v>35</v>
      </c>
      <c r="G317" s="9">
        <v>45742</v>
      </c>
      <c r="H317" s="9">
        <v>45748</v>
      </c>
      <c r="I317" s="10">
        <v>46022</v>
      </c>
      <c r="J317" s="14"/>
      <c r="K317" s="11" t="s">
        <v>720</v>
      </c>
      <c r="L317" s="8" t="s">
        <v>721</v>
      </c>
      <c r="M317" s="8" t="s">
        <v>722</v>
      </c>
      <c r="N317" s="8" t="s">
        <v>40</v>
      </c>
      <c r="O317" s="12">
        <v>425295.6</v>
      </c>
      <c r="P317" s="8" t="s">
        <v>41</v>
      </c>
      <c r="Q317" s="12">
        <v>425295.6</v>
      </c>
      <c r="R317" s="13">
        <v>36.42</v>
      </c>
      <c r="S317" s="12">
        <v>162618.75</v>
      </c>
      <c r="T317" s="12">
        <v>154875</v>
      </c>
      <c r="U317" s="12">
        <v>270420.59999999998</v>
      </c>
      <c r="V317" s="8" t="s">
        <v>35</v>
      </c>
      <c r="W317" s="8" t="s">
        <v>723</v>
      </c>
      <c r="X317" s="8" t="s">
        <v>35</v>
      </c>
      <c r="Y317" s="13">
        <v>0</v>
      </c>
      <c r="Z317" s="8" t="s">
        <v>42</v>
      </c>
      <c r="AA317" s="8" t="s">
        <v>43</v>
      </c>
      <c r="AB317" s="8" t="s">
        <v>44</v>
      </c>
      <c r="AC317" s="8" t="s">
        <v>91</v>
      </c>
      <c r="AD317" s="8" t="s">
        <v>1375</v>
      </c>
      <c r="AE317" s="8" t="s">
        <v>128</v>
      </c>
      <c r="AF317" s="12">
        <v>270420.59999999998</v>
      </c>
      <c r="AG317" s="41">
        <f t="shared" si="39"/>
        <v>45748</v>
      </c>
      <c r="AH317" s="41">
        <f t="shared" ca="1" si="40"/>
        <v>46022</v>
      </c>
      <c r="AI317" s="1">
        <f t="shared" ca="1" si="47"/>
        <v>8</v>
      </c>
      <c r="AJ317" s="1">
        <f t="shared" ca="1" si="41"/>
        <v>4</v>
      </c>
      <c r="AK317" s="1">
        <f t="shared" ca="1" si="42"/>
        <v>4</v>
      </c>
      <c r="AL317" s="1">
        <f t="shared" si="43"/>
        <v>36.42</v>
      </c>
      <c r="AM317" s="38">
        <f t="shared" ca="1" si="44"/>
        <v>0.5</v>
      </c>
      <c r="AN317" s="1" t="str">
        <f t="shared" ca="1" si="45"/>
        <v>תקין</v>
      </c>
      <c r="AO317" s="1" t="str">
        <f>VLOOKUP(AC317,'תז מייל קניין'!$A:$C,3,0)</f>
        <v xml:space="preserve">MayaLe@justice.gov.il </v>
      </c>
      <c r="AP317" s="1" t="str">
        <f t="shared" si="46"/>
        <v xml:space="preserve"> התקשרות ל</v>
      </c>
    </row>
    <row r="318" spans="1:42" x14ac:dyDescent="0.2">
      <c r="A318" s="4"/>
      <c r="B318" s="5"/>
      <c r="C318" s="6" t="s">
        <v>1376</v>
      </c>
      <c r="D318" s="7" t="s">
        <v>34</v>
      </c>
      <c r="E318" s="7" t="s">
        <v>32</v>
      </c>
      <c r="F318" s="8" t="s">
        <v>35</v>
      </c>
      <c r="G318" s="9">
        <v>45767</v>
      </c>
      <c r="H318" s="9">
        <v>45658</v>
      </c>
      <c r="I318" s="10">
        <v>46022</v>
      </c>
      <c r="J318" s="14"/>
      <c r="K318" s="11" t="s">
        <v>1377</v>
      </c>
      <c r="L318" s="8" t="s">
        <v>1378</v>
      </c>
      <c r="M318" s="8" t="s">
        <v>1379</v>
      </c>
      <c r="N318" s="8" t="s">
        <v>278</v>
      </c>
      <c r="O318" s="12">
        <v>1114993.6599999999</v>
      </c>
      <c r="P318" s="8" t="s">
        <v>41</v>
      </c>
      <c r="Q318" s="12">
        <v>1114993.6599999999</v>
      </c>
      <c r="R318" s="13">
        <v>50</v>
      </c>
      <c r="S318" s="12">
        <v>557496.82999999996</v>
      </c>
      <c r="T318" s="12">
        <v>557496.81999999995</v>
      </c>
      <c r="U318" s="12">
        <v>569476.82999999996</v>
      </c>
      <c r="V318" s="8" t="s">
        <v>35</v>
      </c>
      <c r="W318" s="8" t="s">
        <v>1380</v>
      </c>
      <c r="X318" s="8" t="s">
        <v>57</v>
      </c>
      <c r="Y318" s="13">
        <v>0</v>
      </c>
      <c r="Z318" s="8" t="s">
        <v>42</v>
      </c>
      <c r="AA318" s="8" t="s">
        <v>65</v>
      </c>
      <c r="AB318" s="8" t="s">
        <v>35</v>
      </c>
      <c r="AC318" s="8" t="s">
        <v>91</v>
      </c>
      <c r="AD318" s="8" t="s">
        <v>35</v>
      </c>
      <c r="AE318" s="8" t="s">
        <v>128</v>
      </c>
      <c r="AF318" s="12">
        <v>557496.82999999996</v>
      </c>
      <c r="AG318" s="41">
        <f t="shared" si="39"/>
        <v>45658</v>
      </c>
      <c r="AH318" s="41">
        <f t="shared" ca="1" si="40"/>
        <v>46022</v>
      </c>
      <c r="AI318" s="1">
        <f t="shared" ca="1" si="47"/>
        <v>11</v>
      </c>
      <c r="AJ318" s="1">
        <f t="shared" ca="1" si="41"/>
        <v>7</v>
      </c>
      <c r="AK318" s="1">
        <f t="shared" ca="1" si="42"/>
        <v>4</v>
      </c>
      <c r="AL318" s="1">
        <f t="shared" si="43"/>
        <v>50</v>
      </c>
      <c r="AM318" s="38">
        <f t="shared" ca="1" si="44"/>
        <v>0.63636363636363635</v>
      </c>
      <c r="AN318" s="1" t="str">
        <f t="shared" ca="1" si="45"/>
        <v>תקין</v>
      </c>
      <c r="AO318" s="1" t="str">
        <f>VLOOKUP(AC318,'תז מייל קניין'!$A:$C,3,0)</f>
        <v xml:space="preserve">MayaLe@justice.gov.il </v>
      </c>
      <c r="AP318" s="1" t="str">
        <f t="shared" si="46"/>
        <v xml:space="preserve"> שירותי חנ</v>
      </c>
    </row>
    <row r="319" spans="1:42" x14ac:dyDescent="0.2">
      <c r="A319" s="4"/>
      <c r="B319" s="5"/>
      <c r="C319" s="6" t="s">
        <v>1381</v>
      </c>
      <c r="D319" s="7" t="s">
        <v>50</v>
      </c>
      <c r="E319" s="7" t="s">
        <v>32</v>
      </c>
      <c r="F319" s="8" t="s">
        <v>35</v>
      </c>
      <c r="G319" s="9">
        <v>45767</v>
      </c>
      <c r="H319" s="9">
        <v>45717</v>
      </c>
      <c r="I319" s="10">
        <v>46081</v>
      </c>
      <c r="J319" s="14"/>
      <c r="K319" s="11" t="s">
        <v>1382</v>
      </c>
      <c r="L319" s="8" t="s">
        <v>1383</v>
      </c>
      <c r="M319" s="8" t="s">
        <v>1384</v>
      </c>
      <c r="N319" s="8" t="s">
        <v>40</v>
      </c>
      <c r="O319" s="12">
        <v>9999.99</v>
      </c>
      <c r="P319" s="8" t="s">
        <v>41</v>
      </c>
      <c r="Q319" s="12">
        <v>9999.99</v>
      </c>
      <c r="R319" s="13">
        <v>99.99</v>
      </c>
      <c r="S319" s="12">
        <v>9999.36</v>
      </c>
      <c r="T319" s="12">
        <v>9999.36</v>
      </c>
      <c r="U319" s="13">
        <v>0.63</v>
      </c>
      <c r="V319" s="8" t="s">
        <v>35</v>
      </c>
      <c r="W319" s="8" t="s">
        <v>1385</v>
      </c>
      <c r="X319" s="8" t="s">
        <v>35</v>
      </c>
      <c r="Y319" s="13">
        <v>0</v>
      </c>
      <c r="Z319" s="8" t="s">
        <v>42</v>
      </c>
      <c r="AA319" s="8" t="s">
        <v>43</v>
      </c>
      <c r="AB319" s="8" t="s">
        <v>60</v>
      </c>
      <c r="AC319" s="8" t="s">
        <v>91</v>
      </c>
      <c r="AD319" s="8" t="s">
        <v>1386</v>
      </c>
      <c r="AE319" s="8" t="s">
        <v>128</v>
      </c>
      <c r="AF319" s="13">
        <v>0.63</v>
      </c>
      <c r="AG319" s="41">
        <f t="shared" si="39"/>
        <v>45717</v>
      </c>
      <c r="AH319" s="41">
        <f t="shared" ca="1" si="40"/>
        <v>46081</v>
      </c>
      <c r="AI319" s="1">
        <f t="shared" ca="1" si="47"/>
        <v>11</v>
      </c>
      <c r="AJ319" s="1">
        <f t="shared" ca="1" si="41"/>
        <v>5</v>
      </c>
      <c r="AK319" s="1">
        <f t="shared" ca="1" si="42"/>
        <v>6</v>
      </c>
      <c r="AL319" s="1">
        <f t="shared" si="43"/>
        <v>99.99</v>
      </c>
      <c r="AM319" s="38">
        <f t="shared" ca="1" si="44"/>
        <v>0.45454545454545453</v>
      </c>
      <c r="AN319" s="1" t="str">
        <f t="shared" ca="1" si="45"/>
        <v>טרם נבדק</v>
      </c>
      <c r="AO319" s="1" t="str">
        <f>VLOOKUP(AC319,'תז מייל קניין'!$A:$C,3,0)</f>
        <v xml:space="preserve">MayaLe@justice.gov.il </v>
      </c>
      <c r="AP319" s="1" t="str">
        <f t="shared" si="46"/>
        <v xml:space="preserve">  שירותי ח</v>
      </c>
    </row>
    <row r="320" spans="1:42" x14ac:dyDescent="0.2">
      <c r="A320" s="4"/>
      <c r="B320" s="5"/>
      <c r="C320" s="6" t="s">
        <v>1387</v>
      </c>
      <c r="D320" s="7" t="s">
        <v>50</v>
      </c>
      <c r="E320" s="7" t="s">
        <v>32</v>
      </c>
      <c r="F320" s="8" t="s">
        <v>35</v>
      </c>
      <c r="G320" s="9">
        <v>45767</v>
      </c>
      <c r="H320" s="9">
        <v>45749</v>
      </c>
      <c r="I320" s="10">
        <v>46113</v>
      </c>
      <c r="J320" s="14"/>
      <c r="K320" s="11" t="s">
        <v>1388</v>
      </c>
      <c r="L320" s="8" t="s">
        <v>1389</v>
      </c>
      <c r="M320" s="8" t="s">
        <v>1070</v>
      </c>
      <c r="N320" s="8" t="s">
        <v>40</v>
      </c>
      <c r="O320" s="12">
        <v>14999.99</v>
      </c>
      <c r="P320" s="8" t="s">
        <v>41</v>
      </c>
      <c r="Q320" s="12">
        <v>14999.99</v>
      </c>
      <c r="R320" s="13">
        <v>0</v>
      </c>
      <c r="S320" s="13">
        <v>0</v>
      </c>
      <c r="T320" s="13">
        <v>0</v>
      </c>
      <c r="U320" s="12">
        <v>14999.99</v>
      </c>
      <c r="V320" s="8" t="s">
        <v>35</v>
      </c>
      <c r="W320" s="8" t="s">
        <v>1390</v>
      </c>
      <c r="X320" s="8" t="s">
        <v>35</v>
      </c>
      <c r="Y320" s="13">
        <v>0</v>
      </c>
      <c r="Z320" s="8" t="s">
        <v>42</v>
      </c>
      <c r="AA320" s="8" t="s">
        <v>43</v>
      </c>
      <c r="AB320" s="8" t="s">
        <v>60</v>
      </c>
      <c r="AC320" s="8" t="s">
        <v>91</v>
      </c>
      <c r="AD320" s="8" t="s">
        <v>1391</v>
      </c>
      <c r="AE320" s="8" t="s">
        <v>128</v>
      </c>
      <c r="AF320" s="12">
        <v>14999.99</v>
      </c>
      <c r="AG320" s="41">
        <f t="shared" si="39"/>
        <v>45749</v>
      </c>
      <c r="AH320" s="41">
        <f t="shared" ca="1" si="40"/>
        <v>46113</v>
      </c>
      <c r="AI320" s="1">
        <f t="shared" ca="1" si="47"/>
        <v>11</v>
      </c>
      <c r="AJ320" s="1">
        <f t="shared" ca="1" si="41"/>
        <v>4</v>
      </c>
      <c r="AK320" s="1">
        <f t="shared" ca="1" si="42"/>
        <v>7</v>
      </c>
      <c r="AL320" s="1">
        <f t="shared" si="43"/>
        <v>0</v>
      </c>
      <c r="AM320" s="38">
        <f t="shared" ca="1" si="44"/>
        <v>0.36363636363636365</v>
      </c>
      <c r="AN320" s="1" t="str">
        <f t="shared" ca="1" si="45"/>
        <v>טרם נבדק</v>
      </c>
      <c r="AO320" s="1" t="str">
        <f>VLOOKUP(AC320,'תז מייל קניין'!$A:$C,3,0)</f>
        <v xml:space="preserve">MayaLe@justice.gov.il </v>
      </c>
      <c r="AP320" s="1" t="str">
        <f t="shared" si="46"/>
        <v xml:space="preserve"> חניות לפר</v>
      </c>
    </row>
    <row r="321" spans="1:42" x14ac:dyDescent="0.2">
      <c r="A321" s="4"/>
      <c r="B321" s="5"/>
      <c r="C321" s="6" t="s">
        <v>1392</v>
      </c>
      <c r="D321" s="7" t="s">
        <v>61</v>
      </c>
      <c r="E321" s="7" t="s">
        <v>32</v>
      </c>
      <c r="F321" s="8" t="s">
        <v>35</v>
      </c>
      <c r="G321" s="9">
        <v>45768</v>
      </c>
      <c r="H321" s="9">
        <v>45658</v>
      </c>
      <c r="I321" s="10">
        <v>46022</v>
      </c>
      <c r="J321" s="14"/>
      <c r="K321" s="11" t="s">
        <v>154</v>
      </c>
      <c r="L321" s="8" t="s">
        <v>155</v>
      </c>
      <c r="M321" s="8" t="s">
        <v>156</v>
      </c>
      <c r="N321" s="8" t="s">
        <v>40</v>
      </c>
      <c r="O321" s="12">
        <v>381203.91</v>
      </c>
      <c r="P321" s="8" t="s">
        <v>41</v>
      </c>
      <c r="Q321" s="12">
        <v>381203.91</v>
      </c>
      <c r="R321" s="13">
        <v>38.729999999999997</v>
      </c>
      <c r="S321" s="12">
        <v>171422.14</v>
      </c>
      <c r="T321" s="12">
        <v>147642.15</v>
      </c>
      <c r="U321" s="12">
        <v>209781.78</v>
      </c>
      <c r="V321" s="8" t="s">
        <v>35</v>
      </c>
      <c r="W321" s="8" t="s">
        <v>1393</v>
      </c>
      <c r="X321" s="8" t="s">
        <v>35</v>
      </c>
      <c r="Y321" s="13">
        <v>0</v>
      </c>
      <c r="Z321" s="8" t="s">
        <v>42</v>
      </c>
      <c r="AA321" s="8" t="s">
        <v>65</v>
      </c>
      <c r="AB321" s="8" t="s">
        <v>35</v>
      </c>
      <c r="AC321" s="8" t="s">
        <v>91</v>
      </c>
      <c r="AD321" s="8" t="s">
        <v>35</v>
      </c>
      <c r="AE321" s="8" t="s">
        <v>128</v>
      </c>
      <c r="AF321" s="12">
        <v>209781.79</v>
      </c>
      <c r="AG321" s="41">
        <f t="shared" si="39"/>
        <v>45658</v>
      </c>
      <c r="AH321" s="41">
        <f t="shared" ca="1" si="40"/>
        <v>46022</v>
      </c>
      <c r="AI321" s="1">
        <f t="shared" ca="1" si="47"/>
        <v>11</v>
      </c>
      <c r="AJ321" s="1">
        <f t="shared" ca="1" si="41"/>
        <v>7</v>
      </c>
      <c r="AK321" s="1">
        <f t="shared" ca="1" si="42"/>
        <v>4</v>
      </c>
      <c r="AL321" s="1">
        <f t="shared" si="43"/>
        <v>38.729999999999997</v>
      </c>
      <c r="AM321" s="38">
        <f t="shared" ca="1" si="44"/>
        <v>0.63636363636363635</v>
      </c>
      <c r="AN321" s="1" t="str">
        <f t="shared" ca="1" si="45"/>
        <v>תקין</v>
      </c>
      <c r="AO321" s="1" t="str">
        <f>VLOOKUP(AC321,'תז מייל קניין'!$A:$C,3,0)</f>
        <v xml:space="preserve">MayaLe@justice.gov.il </v>
      </c>
      <c r="AP321" s="1" t="str">
        <f t="shared" si="46"/>
        <v xml:space="preserve"> שנת 2025 </v>
      </c>
    </row>
    <row r="322" spans="1:42" x14ac:dyDescent="0.2">
      <c r="A322" s="4"/>
      <c r="B322" s="5"/>
      <c r="C322" s="6" t="s">
        <v>1394</v>
      </c>
      <c r="D322" s="7" t="s">
        <v>34</v>
      </c>
      <c r="E322" s="7" t="s">
        <v>32</v>
      </c>
      <c r="F322" s="8" t="s">
        <v>35</v>
      </c>
      <c r="G322" s="9">
        <v>45768</v>
      </c>
      <c r="H322" s="9">
        <v>45658</v>
      </c>
      <c r="I322" s="10">
        <v>46022</v>
      </c>
      <c r="J322" s="14"/>
      <c r="K322" s="11" t="s">
        <v>1377</v>
      </c>
      <c r="L322" s="8" t="s">
        <v>1378</v>
      </c>
      <c r="M322" s="8" t="s">
        <v>1379</v>
      </c>
      <c r="N322" s="8" t="s">
        <v>799</v>
      </c>
      <c r="O322" s="12">
        <v>30321.279999999999</v>
      </c>
      <c r="P322" s="8" t="s">
        <v>41</v>
      </c>
      <c r="Q322" s="12">
        <v>30321.279999999999</v>
      </c>
      <c r="R322" s="13">
        <v>47.3</v>
      </c>
      <c r="S322" s="12">
        <v>14986</v>
      </c>
      <c r="T322" s="12">
        <v>14341.72</v>
      </c>
      <c r="U322" s="12">
        <v>15335.28</v>
      </c>
      <c r="V322" s="8" t="s">
        <v>35</v>
      </c>
      <c r="W322" s="8" t="s">
        <v>1395</v>
      </c>
      <c r="X322" s="8" t="s">
        <v>35</v>
      </c>
      <c r="Y322" s="13">
        <v>0</v>
      </c>
      <c r="Z322" s="8" t="s">
        <v>42</v>
      </c>
      <c r="AA322" s="8" t="s">
        <v>65</v>
      </c>
      <c r="AB322" s="8" t="s">
        <v>35</v>
      </c>
      <c r="AC322" s="8" t="s">
        <v>91</v>
      </c>
      <c r="AD322" s="8" t="s">
        <v>35</v>
      </c>
      <c r="AE322" s="8" t="s">
        <v>128</v>
      </c>
      <c r="AF322" s="12">
        <v>15335.28</v>
      </c>
      <c r="AG322" s="41">
        <f t="shared" si="39"/>
        <v>45658</v>
      </c>
      <c r="AH322" s="41">
        <f t="shared" ca="1" si="40"/>
        <v>46022</v>
      </c>
      <c r="AI322" s="1">
        <f t="shared" ca="1" si="47"/>
        <v>11</v>
      </c>
      <c r="AJ322" s="1">
        <f t="shared" ca="1" si="41"/>
        <v>7</v>
      </c>
      <c r="AK322" s="1">
        <f t="shared" ca="1" si="42"/>
        <v>4</v>
      </c>
      <c r="AL322" s="1">
        <f t="shared" si="43"/>
        <v>47.3</v>
      </c>
      <c r="AM322" s="38">
        <f t="shared" ca="1" si="44"/>
        <v>0.63636363636363635</v>
      </c>
      <c r="AN322" s="1" t="str">
        <f t="shared" ca="1" si="45"/>
        <v>תקין</v>
      </c>
      <c r="AO322" s="1" t="str">
        <f>VLOOKUP(AC322,'תז מייל קניין'!$A:$C,3,0)</f>
        <v xml:space="preserve">MayaLe@justice.gov.il </v>
      </c>
      <c r="AP322" s="1" t="str">
        <f t="shared" si="46"/>
        <v xml:space="preserve"> שירותי חנ</v>
      </c>
    </row>
    <row r="323" spans="1:42" x14ac:dyDescent="0.2">
      <c r="A323" s="4"/>
      <c r="B323" s="5"/>
      <c r="C323" s="6" t="s">
        <v>1396</v>
      </c>
      <c r="D323" s="7" t="s">
        <v>34</v>
      </c>
      <c r="E323" s="7" t="s">
        <v>32</v>
      </c>
      <c r="F323" s="8" t="s">
        <v>35</v>
      </c>
      <c r="G323" s="9">
        <v>45770</v>
      </c>
      <c r="H323" s="9">
        <v>45778</v>
      </c>
      <c r="I323" s="10">
        <v>46022</v>
      </c>
      <c r="J323" s="14"/>
      <c r="K323" s="11" t="s">
        <v>737</v>
      </c>
      <c r="L323" s="8" t="s">
        <v>738</v>
      </c>
      <c r="M323" s="8" t="s">
        <v>739</v>
      </c>
      <c r="N323" s="8" t="s">
        <v>40</v>
      </c>
      <c r="O323" s="12">
        <v>90992.16</v>
      </c>
      <c r="P323" s="8" t="s">
        <v>41</v>
      </c>
      <c r="Q323" s="12">
        <v>90992.16</v>
      </c>
      <c r="R323" s="13">
        <v>48</v>
      </c>
      <c r="S323" s="12">
        <v>43676.23</v>
      </c>
      <c r="T323" s="12">
        <v>43676.23</v>
      </c>
      <c r="U323" s="12">
        <v>47315.92</v>
      </c>
      <c r="V323" s="8" t="s">
        <v>35</v>
      </c>
      <c r="W323" s="8" t="s">
        <v>1397</v>
      </c>
      <c r="X323" s="8" t="s">
        <v>35</v>
      </c>
      <c r="Y323" s="13">
        <v>0</v>
      </c>
      <c r="Z323" s="8" t="s">
        <v>42</v>
      </c>
      <c r="AA323" s="8" t="s">
        <v>43</v>
      </c>
      <c r="AB323" s="8" t="s">
        <v>44</v>
      </c>
      <c r="AC323" s="8" t="s">
        <v>91</v>
      </c>
      <c r="AD323" s="8" t="s">
        <v>35</v>
      </c>
      <c r="AE323" s="8" t="s">
        <v>128</v>
      </c>
      <c r="AF323" s="12">
        <v>47315.92</v>
      </c>
      <c r="AG323" s="41">
        <f t="shared" ref="AG323:AG386" si="48">IF(H323&gt;1,H323,G323)</f>
        <v>45778</v>
      </c>
      <c r="AH323" s="41">
        <f t="shared" ref="AH323:AH386" ca="1" si="49">IF(I323&gt;1, I323, DATE(YEAR(TODAY()), 12, 31))</f>
        <v>46022</v>
      </c>
      <c r="AI323" s="1">
        <f t="shared" ca="1" si="47"/>
        <v>7</v>
      </c>
      <c r="AJ323" s="1">
        <f t="shared" ref="AJ323:AJ386" ca="1" si="50">DATEDIF(AG323, TODAY(), "m")</f>
        <v>3</v>
      </c>
      <c r="AK323" s="1">
        <f t="shared" ref="AK323:AK386" ca="1" si="51">IF(AH323 &gt; TODAY(), DATEDIF(TODAY(), AH323, "m"), -DATEDIF(AH323, TODAY(), "m"))</f>
        <v>4</v>
      </c>
      <c r="AL323" s="1">
        <f t="shared" ref="AL323:AL386" si="52">R323</f>
        <v>48</v>
      </c>
      <c r="AM323" s="38">
        <f t="shared" ref="AM323:AM386" ca="1" si="53">AJ323/AI323</f>
        <v>0.42857142857142855</v>
      </c>
      <c r="AN323" s="1" t="str">
        <f t="shared" ref="AN323:AN386" ca="1" si="54">IF(AM323&lt;0.5, "טרם נבדק",
   IF(AND(AM323&gt;0.5, AM323&lt;0.75, AL323&lt;20), "לא תקין",
   IF(AND(AM323&gt;0.75, AM323&lt;0.9, AL323&lt;50), "לא תקין",
   IF(AND(AM323&gt;0.9, AL323&lt;50), "לא תקין", "תקין"))))</f>
        <v>טרם נבדק</v>
      </c>
      <c r="AO323" s="1" t="str">
        <f>VLOOKUP(AC323,'תז מייל קניין'!$A:$C,3,0)</f>
        <v xml:space="preserve">MayaLe@justice.gov.il </v>
      </c>
      <c r="AP323" s="1" t="str">
        <f t="shared" ref="AP323:AP386" si="55">LEFT(W323,10)</f>
        <v xml:space="preserve"> שירותי חנ</v>
      </c>
    </row>
    <row r="324" spans="1:42" x14ac:dyDescent="0.2">
      <c r="A324" s="4"/>
      <c r="B324" s="5"/>
      <c r="C324" s="6" t="s">
        <v>1398</v>
      </c>
      <c r="D324" s="7" t="s">
        <v>50</v>
      </c>
      <c r="E324" s="7" t="s">
        <v>32</v>
      </c>
      <c r="F324" s="8" t="s">
        <v>35</v>
      </c>
      <c r="G324" s="9">
        <v>45774</v>
      </c>
      <c r="H324" s="9">
        <v>45717</v>
      </c>
      <c r="I324" s="10">
        <v>46081</v>
      </c>
      <c r="J324" s="14"/>
      <c r="K324" s="11" t="s">
        <v>1399</v>
      </c>
      <c r="L324" s="8" t="s">
        <v>1400</v>
      </c>
      <c r="M324" s="8" t="s">
        <v>1401</v>
      </c>
      <c r="N324" s="8" t="s">
        <v>40</v>
      </c>
      <c r="O324" s="12">
        <v>1235852</v>
      </c>
      <c r="P324" s="8" t="s">
        <v>41</v>
      </c>
      <c r="Q324" s="12">
        <v>1235852</v>
      </c>
      <c r="R324" s="13">
        <v>0</v>
      </c>
      <c r="S324" s="13">
        <v>0</v>
      </c>
      <c r="T324" s="13">
        <v>0</v>
      </c>
      <c r="U324" s="12">
        <v>1257767.98</v>
      </c>
      <c r="V324" s="8" t="s">
        <v>35</v>
      </c>
      <c r="W324" s="8" t="s">
        <v>1402</v>
      </c>
      <c r="X324" s="8" t="s">
        <v>57</v>
      </c>
      <c r="Y324" s="13">
        <v>0</v>
      </c>
      <c r="Z324" s="8" t="s">
        <v>42</v>
      </c>
      <c r="AA324" s="8" t="s">
        <v>44</v>
      </c>
      <c r="AB324" s="8" t="s">
        <v>35</v>
      </c>
      <c r="AC324" s="8" t="s">
        <v>91</v>
      </c>
      <c r="AD324" s="8" t="s">
        <v>1403</v>
      </c>
      <c r="AE324" s="8" t="s">
        <v>171</v>
      </c>
      <c r="AF324" s="12">
        <v>1235852</v>
      </c>
      <c r="AG324" s="41">
        <f t="shared" si="48"/>
        <v>45717</v>
      </c>
      <c r="AH324" s="41">
        <f t="shared" ca="1" si="49"/>
        <v>46081</v>
      </c>
      <c r="AI324" s="1">
        <f t="shared" ca="1" si="47"/>
        <v>11</v>
      </c>
      <c r="AJ324" s="1">
        <f t="shared" ca="1" si="50"/>
        <v>5</v>
      </c>
      <c r="AK324" s="1">
        <f t="shared" ca="1" si="51"/>
        <v>6</v>
      </c>
      <c r="AL324" s="1">
        <f t="shared" si="52"/>
        <v>0</v>
      </c>
      <c r="AM324" s="38">
        <f t="shared" ca="1" si="53"/>
        <v>0.45454545454545453</v>
      </c>
      <c r="AN324" s="1" t="str">
        <f t="shared" ca="1" si="54"/>
        <v>טרם נבדק</v>
      </c>
      <c r="AO324" s="1" t="str">
        <f>VLOOKUP(AC324,'תז מייל קניין'!$A:$C,3,0)</f>
        <v xml:space="preserve">MayaLe@justice.gov.il </v>
      </c>
      <c r="AP324" s="1" t="str">
        <f t="shared" si="55"/>
        <v xml:space="preserve"> מכרז 56.2</v>
      </c>
    </row>
    <row r="325" spans="1:42" x14ac:dyDescent="0.2">
      <c r="A325" s="4"/>
      <c r="B325" s="5"/>
      <c r="C325" s="6" t="s">
        <v>1404</v>
      </c>
      <c r="D325" s="7" t="s">
        <v>50</v>
      </c>
      <c r="E325" s="7" t="s">
        <v>32</v>
      </c>
      <c r="F325" s="8" t="s">
        <v>35</v>
      </c>
      <c r="G325" s="9">
        <v>45775</v>
      </c>
      <c r="H325" s="9"/>
      <c r="I325" s="10"/>
      <c r="J325" s="14"/>
      <c r="K325" s="11" t="s">
        <v>1405</v>
      </c>
      <c r="L325" s="8" t="s">
        <v>1406</v>
      </c>
      <c r="M325" s="8" t="s">
        <v>35</v>
      </c>
      <c r="N325" s="8" t="s">
        <v>40</v>
      </c>
      <c r="O325" s="12">
        <v>13812.15</v>
      </c>
      <c r="P325" s="8" t="s">
        <v>807</v>
      </c>
      <c r="Q325" s="12">
        <v>49889.49</v>
      </c>
      <c r="R325" s="13">
        <v>23.82</v>
      </c>
      <c r="S325" s="12">
        <v>11889.26</v>
      </c>
      <c r="T325" s="12">
        <v>11885.98</v>
      </c>
      <c r="U325" s="12">
        <v>38003.51</v>
      </c>
      <c r="V325" s="8" t="s">
        <v>35</v>
      </c>
      <c r="W325" s="8" t="s">
        <v>801</v>
      </c>
      <c r="X325" s="8" t="s">
        <v>35</v>
      </c>
      <c r="Y325" s="13">
        <v>0</v>
      </c>
      <c r="Z325" s="8" t="s">
        <v>42</v>
      </c>
      <c r="AA325" s="8" t="s">
        <v>127</v>
      </c>
      <c r="AB325" s="8" t="s">
        <v>35</v>
      </c>
      <c r="AC325" s="8" t="s">
        <v>91</v>
      </c>
      <c r="AD325" s="8" t="s">
        <v>1407</v>
      </c>
      <c r="AE325" s="8" t="s">
        <v>35</v>
      </c>
      <c r="AF325" s="12">
        <v>38003.51</v>
      </c>
      <c r="AG325" s="41">
        <f t="shared" si="48"/>
        <v>45775</v>
      </c>
      <c r="AH325" s="41">
        <f t="shared" ca="1" si="49"/>
        <v>46022</v>
      </c>
      <c r="AI325" s="1">
        <f t="shared" ca="1" si="47"/>
        <v>8</v>
      </c>
      <c r="AJ325" s="1">
        <f t="shared" ca="1" si="50"/>
        <v>3</v>
      </c>
      <c r="AK325" s="1">
        <f t="shared" ca="1" si="51"/>
        <v>4</v>
      </c>
      <c r="AL325" s="1">
        <f t="shared" si="52"/>
        <v>23.82</v>
      </c>
      <c r="AM325" s="38">
        <f t="shared" ca="1" si="53"/>
        <v>0.375</v>
      </c>
      <c r="AN325" s="1" t="str">
        <f t="shared" ca="1" si="54"/>
        <v>טרם נבדק</v>
      </c>
      <c r="AO325" s="1" t="str">
        <f>VLOOKUP(AC325,'תז מייל קניין'!$A:$C,3,0)</f>
        <v xml:space="preserve">MayaLe@justice.gov.il </v>
      </c>
      <c r="AP325" s="1" t="str">
        <f t="shared" si="55"/>
        <v xml:space="preserve"> 17.07.25:</v>
      </c>
    </row>
    <row r="326" spans="1:42" x14ac:dyDescent="0.2">
      <c r="A326" s="4"/>
      <c r="B326" s="5"/>
      <c r="C326" s="6" t="s">
        <v>1408</v>
      </c>
      <c r="D326" s="7" t="s">
        <v>50</v>
      </c>
      <c r="E326" s="7" t="s">
        <v>32</v>
      </c>
      <c r="F326" s="8" t="s">
        <v>35</v>
      </c>
      <c r="G326" s="9">
        <v>45812</v>
      </c>
      <c r="H326" s="9">
        <v>45717</v>
      </c>
      <c r="I326" s="10">
        <v>46081</v>
      </c>
      <c r="J326" s="14"/>
      <c r="K326" s="11" t="s">
        <v>130</v>
      </c>
      <c r="L326" s="8" t="s">
        <v>131</v>
      </c>
      <c r="M326" s="8" t="s">
        <v>132</v>
      </c>
      <c r="N326" s="8" t="s">
        <v>40</v>
      </c>
      <c r="O326" s="12">
        <v>354000</v>
      </c>
      <c r="P326" s="8" t="s">
        <v>41</v>
      </c>
      <c r="Q326" s="12">
        <v>354000</v>
      </c>
      <c r="R326" s="13">
        <v>0</v>
      </c>
      <c r="S326" s="13">
        <v>0</v>
      </c>
      <c r="T326" s="13">
        <v>0</v>
      </c>
      <c r="U326" s="12">
        <v>354000</v>
      </c>
      <c r="V326" s="8" t="s">
        <v>35</v>
      </c>
      <c r="W326" s="8" t="s">
        <v>1409</v>
      </c>
      <c r="X326" s="8" t="s">
        <v>35</v>
      </c>
      <c r="Y326" s="13">
        <v>0</v>
      </c>
      <c r="Z326" s="8" t="s">
        <v>42</v>
      </c>
      <c r="AA326" s="8" t="s">
        <v>44</v>
      </c>
      <c r="AB326" s="8" t="s">
        <v>35</v>
      </c>
      <c r="AC326" s="8" t="s">
        <v>91</v>
      </c>
      <c r="AD326" s="8" t="s">
        <v>1410</v>
      </c>
      <c r="AE326" s="8" t="s">
        <v>122</v>
      </c>
      <c r="AF326" s="12">
        <v>354000</v>
      </c>
      <c r="AG326" s="41">
        <f t="shared" si="48"/>
        <v>45717</v>
      </c>
      <c r="AH326" s="41">
        <f t="shared" ca="1" si="49"/>
        <v>46081</v>
      </c>
      <c r="AI326" s="1">
        <f t="shared" ca="1" si="47"/>
        <v>11</v>
      </c>
      <c r="AJ326" s="1">
        <f t="shared" ca="1" si="50"/>
        <v>5</v>
      </c>
      <c r="AK326" s="1">
        <f t="shared" ca="1" si="51"/>
        <v>6</v>
      </c>
      <c r="AL326" s="1">
        <f t="shared" si="52"/>
        <v>0</v>
      </c>
      <c r="AM326" s="38">
        <f t="shared" ca="1" si="53"/>
        <v>0.45454545454545453</v>
      </c>
      <c r="AN326" s="1" t="str">
        <f t="shared" ca="1" si="54"/>
        <v>טרם נבדק</v>
      </c>
      <c r="AO326" s="1" t="str">
        <f>VLOOKUP(AC326,'תז מייל קניין'!$A:$C,3,0)</f>
        <v xml:space="preserve">MayaLe@justice.gov.il </v>
      </c>
      <c r="AP326" s="1" t="str">
        <f t="shared" si="55"/>
        <v xml:space="preserve"> הנפקת כרט</v>
      </c>
    </row>
    <row r="327" spans="1:42" x14ac:dyDescent="0.2">
      <c r="A327" s="4"/>
      <c r="B327" s="5"/>
      <c r="C327" s="6" t="s">
        <v>1411</v>
      </c>
      <c r="D327" s="7" t="s">
        <v>34</v>
      </c>
      <c r="E327" s="7" t="s">
        <v>32</v>
      </c>
      <c r="F327" s="8" t="s">
        <v>35</v>
      </c>
      <c r="G327" s="9">
        <v>45812</v>
      </c>
      <c r="H327" s="9">
        <v>45689</v>
      </c>
      <c r="I327" s="10">
        <v>46022</v>
      </c>
      <c r="J327" s="14"/>
      <c r="K327" s="11" t="s">
        <v>1412</v>
      </c>
      <c r="L327" s="8" t="s">
        <v>1413</v>
      </c>
      <c r="M327" s="8" t="s">
        <v>1414</v>
      </c>
      <c r="N327" s="8" t="s">
        <v>40</v>
      </c>
      <c r="O327" s="12">
        <v>1212383.92</v>
      </c>
      <c r="P327" s="8" t="s">
        <v>41</v>
      </c>
      <c r="Q327" s="12">
        <v>1212383.92</v>
      </c>
      <c r="R327" s="13">
        <v>44.16</v>
      </c>
      <c r="S327" s="12">
        <v>535330.51</v>
      </c>
      <c r="T327" s="12">
        <v>562061.02</v>
      </c>
      <c r="U327" s="12">
        <v>739652.3</v>
      </c>
      <c r="V327" s="8" t="s">
        <v>35</v>
      </c>
      <c r="W327" s="8" t="s">
        <v>1415</v>
      </c>
      <c r="X327" s="8" t="s">
        <v>57</v>
      </c>
      <c r="Y327" s="13">
        <v>0</v>
      </c>
      <c r="Z327" s="8" t="s">
        <v>42</v>
      </c>
      <c r="AA327" s="8" t="s">
        <v>127</v>
      </c>
      <c r="AB327" s="8" t="s">
        <v>35</v>
      </c>
      <c r="AC327" s="8" t="s">
        <v>91</v>
      </c>
      <c r="AD327" s="8" t="s">
        <v>35</v>
      </c>
      <c r="AE327" s="8" t="s">
        <v>128</v>
      </c>
      <c r="AF327" s="12">
        <v>677053.41</v>
      </c>
      <c r="AG327" s="41">
        <f t="shared" si="48"/>
        <v>45689</v>
      </c>
      <c r="AH327" s="41">
        <f t="shared" ca="1" si="49"/>
        <v>46022</v>
      </c>
      <c r="AI327" s="1">
        <f t="shared" ca="1" si="47"/>
        <v>10</v>
      </c>
      <c r="AJ327" s="1">
        <f t="shared" ca="1" si="50"/>
        <v>6</v>
      </c>
      <c r="AK327" s="1">
        <f t="shared" ca="1" si="51"/>
        <v>4</v>
      </c>
      <c r="AL327" s="1">
        <f t="shared" si="52"/>
        <v>44.16</v>
      </c>
      <c r="AM327" s="38">
        <f t="shared" ca="1" si="53"/>
        <v>0.6</v>
      </c>
      <c r="AN327" s="1" t="str">
        <f t="shared" ca="1" si="54"/>
        <v>תקין</v>
      </c>
      <c r="AO327" s="1" t="str">
        <f>VLOOKUP(AC327,'תז מייל קניין'!$A:$C,3,0)</f>
        <v xml:space="preserve">MayaLe@justice.gov.il </v>
      </c>
      <c r="AP327" s="1" t="str">
        <f t="shared" si="55"/>
        <v xml:space="preserve"> דמי ניהול</v>
      </c>
    </row>
    <row r="328" spans="1:42" x14ac:dyDescent="0.2">
      <c r="A328" s="4"/>
      <c r="B328" s="5"/>
      <c r="C328" s="6" t="s">
        <v>1416</v>
      </c>
      <c r="D328" s="7" t="s">
        <v>50</v>
      </c>
      <c r="E328" s="7" t="s">
        <v>32</v>
      </c>
      <c r="F328" s="8" t="s">
        <v>35</v>
      </c>
      <c r="G328" s="9">
        <v>45812</v>
      </c>
      <c r="H328" s="9">
        <v>45778</v>
      </c>
      <c r="I328" s="10">
        <v>46142</v>
      </c>
      <c r="J328" s="14"/>
      <c r="K328" s="11" t="s">
        <v>731</v>
      </c>
      <c r="L328" s="8" t="s">
        <v>732</v>
      </c>
      <c r="M328" s="8" t="s">
        <v>733</v>
      </c>
      <c r="N328" s="8" t="s">
        <v>40</v>
      </c>
      <c r="O328" s="12">
        <v>6555555.6100000003</v>
      </c>
      <c r="P328" s="8" t="s">
        <v>41</v>
      </c>
      <c r="Q328" s="12">
        <v>6555555.6100000003</v>
      </c>
      <c r="R328" s="13">
        <v>15.8</v>
      </c>
      <c r="S328" s="12">
        <v>1035896.11</v>
      </c>
      <c r="T328" s="12">
        <v>1133804.3</v>
      </c>
      <c r="U328" s="12">
        <v>6049053.3399999999</v>
      </c>
      <c r="V328" s="8" t="s">
        <v>35</v>
      </c>
      <c r="W328" s="8" t="s">
        <v>734</v>
      </c>
      <c r="X328" s="8" t="s">
        <v>57</v>
      </c>
      <c r="Y328" s="13">
        <v>0</v>
      </c>
      <c r="Z328" s="8" t="s">
        <v>42</v>
      </c>
      <c r="AA328" s="8" t="s">
        <v>44</v>
      </c>
      <c r="AB328" s="8" t="s">
        <v>35</v>
      </c>
      <c r="AC328" s="8" t="s">
        <v>91</v>
      </c>
      <c r="AD328" s="8" t="s">
        <v>1417</v>
      </c>
      <c r="AE328" s="8" t="s">
        <v>55</v>
      </c>
      <c r="AF328" s="12">
        <v>5519659.5</v>
      </c>
      <c r="AG328" s="41">
        <f t="shared" si="48"/>
        <v>45778</v>
      </c>
      <c r="AH328" s="41">
        <f t="shared" ca="1" si="49"/>
        <v>46142</v>
      </c>
      <c r="AI328" s="1">
        <f t="shared" ca="1" si="47"/>
        <v>11</v>
      </c>
      <c r="AJ328" s="1">
        <f t="shared" ca="1" si="50"/>
        <v>3</v>
      </c>
      <c r="AK328" s="1">
        <f t="shared" ca="1" si="51"/>
        <v>8</v>
      </c>
      <c r="AL328" s="1">
        <f t="shared" si="52"/>
        <v>15.8</v>
      </c>
      <c r="AM328" s="38">
        <f t="shared" ca="1" si="53"/>
        <v>0.27272727272727271</v>
      </c>
      <c r="AN328" s="1" t="str">
        <f t="shared" ca="1" si="54"/>
        <v>טרם נבדק</v>
      </c>
      <c r="AO328" s="1" t="str">
        <f>VLOOKUP(AC328,'תז מייל קניין'!$A:$C,3,0)</f>
        <v xml:space="preserve">MayaLe@justice.gov.il </v>
      </c>
      <c r="AP328" s="1" t="str">
        <f t="shared" si="55"/>
        <v xml:space="preserve"> ביצוע שלי</v>
      </c>
    </row>
    <row r="329" spans="1:42" x14ac:dyDescent="0.2">
      <c r="A329" s="4"/>
      <c r="B329" s="5"/>
      <c r="C329" s="6" t="s">
        <v>1418</v>
      </c>
      <c r="D329" s="7" t="s">
        <v>50</v>
      </c>
      <c r="E329" s="7" t="s">
        <v>32</v>
      </c>
      <c r="F329" s="8" t="s">
        <v>35</v>
      </c>
      <c r="G329" s="9">
        <v>45817</v>
      </c>
      <c r="H329" s="9">
        <v>45962</v>
      </c>
      <c r="I329" s="10">
        <v>46326</v>
      </c>
      <c r="J329" s="14"/>
      <c r="K329" s="11" t="s">
        <v>1419</v>
      </c>
      <c r="L329" s="8" t="s">
        <v>1420</v>
      </c>
      <c r="M329" s="8" t="s">
        <v>1421</v>
      </c>
      <c r="N329" s="8" t="s">
        <v>40</v>
      </c>
      <c r="O329" s="12">
        <v>450000</v>
      </c>
      <c r="P329" s="8" t="s">
        <v>41</v>
      </c>
      <c r="Q329" s="12">
        <v>450000</v>
      </c>
      <c r="R329" s="13">
        <v>0</v>
      </c>
      <c r="S329" s="13">
        <v>0</v>
      </c>
      <c r="T329" s="13">
        <v>0</v>
      </c>
      <c r="U329" s="12">
        <v>472753.62</v>
      </c>
      <c r="V329" s="8" t="s">
        <v>35</v>
      </c>
      <c r="W329" s="8" t="s">
        <v>1422</v>
      </c>
      <c r="X329" s="8" t="s">
        <v>57</v>
      </c>
      <c r="Y329" s="13">
        <v>0</v>
      </c>
      <c r="Z329" s="8" t="s">
        <v>42</v>
      </c>
      <c r="AA329" s="8" t="s">
        <v>44</v>
      </c>
      <c r="AB329" s="8" t="s">
        <v>35</v>
      </c>
      <c r="AC329" s="8" t="s">
        <v>91</v>
      </c>
      <c r="AD329" s="8" t="s">
        <v>1423</v>
      </c>
      <c r="AE329" s="8" t="s">
        <v>75</v>
      </c>
      <c r="AF329" s="12">
        <v>450000</v>
      </c>
      <c r="AG329" s="41">
        <f t="shared" si="48"/>
        <v>45962</v>
      </c>
      <c r="AH329" s="41">
        <f t="shared" ca="1" si="49"/>
        <v>46326</v>
      </c>
      <c r="AI329" s="1">
        <f t="shared" ca="1" si="47"/>
        <v>11</v>
      </c>
      <c r="AJ329" s="1" t="e">
        <f t="shared" ca="1" si="50"/>
        <v>#NUM!</v>
      </c>
      <c r="AK329" s="1">
        <f t="shared" ca="1" si="51"/>
        <v>14</v>
      </c>
      <c r="AL329" s="1">
        <f t="shared" si="52"/>
        <v>0</v>
      </c>
      <c r="AM329" s="38" t="e">
        <f t="shared" ca="1" si="53"/>
        <v>#NUM!</v>
      </c>
      <c r="AN329" s="1" t="e">
        <f t="shared" ca="1" si="54"/>
        <v>#NUM!</v>
      </c>
      <c r="AO329" s="1" t="str">
        <f>VLOOKUP(AC329,'תז מייל קניין'!$A:$C,3,0)</f>
        <v xml:space="preserve">MayaLe@justice.gov.il </v>
      </c>
      <c r="AP329" s="1" t="str">
        <f t="shared" si="55"/>
        <v xml:space="preserve"> התקשרות ל</v>
      </c>
    </row>
    <row r="330" spans="1:42" x14ac:dyDescent="0.2">
      <c r="A330" s="4"/>
      <c r="B330" s="5"/>
      <c r="C330" s="6" t="s">
        <v>1424</v>
      </c>
      <c r="D330" s="7" t="s">
        <v>67</v>
      </c>
      <c r="E330" s="7" t="s">
        <v>32</v>
      </c>
      <c r="F330" s="8" t="s">
        <v>35</v>
      </c>
      <c r="G330" s="9">
        <v>45819</v>
      </c>
      <c r="H330" s="9">
        <v>45598</v>
      </c>
      <c r="I330" s="10">
        <v>45961</v>
      </c>
      <c r="J330" s="14"/>
      <c r="K330" s="11" t="s">
        <v>1425</v>
      </c>
      <c r="L330" s="8" t="s">
        <v>1426</v>
      </c>
      <c r="M330" s="8" t="s">
        <v>1427</v>
      </c>
      <c r="N330" s="8" t="s">
        <v>113</v>
      </c>
      <c r="O330" s="12">
        <v>1404000</v>
      </c>
      <c r="P330" s="8" t="s">
        <v>41</v>
      </c>
      <c r="Q330" s="12">
        <v>1404000</v>
      </c>
      <c r="R330" s="13">
        <v>0</v>
      </c>
      <c r="S330" s="13">
        <v>0</v>
      </c>
      <c r="T330" s="13">
        <v>0</v>
      </c>
      <c r="U330" s="12">
        <v>1404000</v>
      </c>
      <c r="V330" s="8" t="s">
        <v>35</v>
      </c>
      <c r="W330" s="8" t="s">
        <v>1428</v>
      </c>
      <c r="X330" s="8" t="s">
        <v>35</v>
      </c>
      <c r="Y330" s="13">
        <v>0</v>
      </c>
      <c r="Z330" s="8" t="s">
        <v>42</v>
      </c>
      <c r="AA330" s="8" t="s">
        <v>44</v>
      </c>
      <c r="AB330" s="8" t="s">
        <v>35</v>
      </c>
      <c r="AC330" s="8" t="s">
        <v>91</v>
      </c>
      <c r="AD330" s="8" t="s">
        <v>35</v>
      </c>
      <c r="AE330" s="8" t="s">
        <v>71</v>
      </c>
      <c r="AF330" s="12">
        <v>1404000</v>
      </c>
      <c r="AG330" s="41">
        <f t="shared" si="48"/>
        <v>45598</v>
      </c>
      <c r="AH330" s="41">
        <f t="shared" ca="1" si="49"/>
        <v>45961</v>
      </c>
      <c r="AI330" s="1">
        <f t="shared" ca="1" si="47"/>
        <v>11</v>
      </c>
      <c r="AJ330" s="1">
        <f t="shared" ca="1" si="50"/>
        <v>9</v>
      </c>
      <c r="AK330" s="1">
        <f t="shared" ca="1" si="51"/>
        <v>2</v>
      </c>
      <c r="AL330" s="1">
        <f t="shared" si="52"/>
        <v>0</v>
      </c>
      <c r="AM330" s="38">
        <f t="shared" ca="1" si="53"/>
        <v>0.81818181818181823</v>
      </c>
      <c r="AN330" s="1" t="str">
        <f t="shared" ca="1" si="54"/>
        <v>לא תקין</v>
      </c>
      <c r="AO330" s="1" t="str">
        <f>VLOOKUP(AC330,'תז מייל קניין'!$A:$C,3,0)</f>
        <v xml:space="preserve">MayaLe@justice.gov.il </v>
      </c>
      <c r="AP330" s="1" t="str">
        <f t="shared" si="55"/>
        <v xml:space="preserve"> פרוטוקול </v>
      </c>
    </row>
    <row r="331" spans="1:42" x14ac:dyDescent="0.2">
      <c r="A331" s="4"/>
      <c r="B331" s="5"/>
      <c r="C331" s="6" t="s">
        <v>1429</v>
      </c>
      <c r="D331" s="7" t="s">
        <v>61</v>
      </c>
      <c r="E331" s="7" t="s">
        <v>32</v>
      </c>
      <c r="F331" s="8" t="s">
        <v>35</v>
      </c>
      <c r="G331" s="9">
        <v>45819</v>
      </c>
      <c r="H331" s="9">
        <v>45809</v>
      </c>
      <c r="I331" s="10">
        <v>46172</v>
      </c>
      <c r="J331" s="14"/>
      <c r="K331" s="11" t="s">
        <v>1430</v>
      </c>
      <c r="L331" s="8" t="s">
        <v>1431</v>
      </c>
      <c r="M331" s="8" t="s">
        <v>1432</v>
      </c>
      <c r="N331" s="8" t="s">
        <v>40</v>
      </c>
      <c r="O331" s="12">
        <v>1817200</v>
      </c>
      <c r="P331" s="8" t="s">
        <v>41</v>
      </c>
      <c r="Q331" s="12">
        <v>1817200</v>
      </c>
      <c r="R331" s="13">
        <v>0</v>
      </c>
      <c r="S331" s="13">
        <v>0</v>
      </c>
      <c r="T331" s="13">
        <v>0</v>
      </c>
      <c r="U331" s="12">
        <v>1817200</v>
      </c>
      <c r="V331" s="8" t="s">
        <v>35</v>
      </c>
      <c r="W331" s="8" t="s">
        <v>1433</v>
      </c>
      <c r="X331" s="8" t="s">
        <v>35</v>
      </c>
      <c r="Y331" s="13">
        <v>0</v>
      </c>
      <c r="Z331" s="8" t="s">
        <v>42</v>
      </c>
      <c r="AA331" s="8" t="s">
        <v>65</v>
      </c>
      <c r="AB331" s="8" t="s">
        <v>35</v>
      </c>
      <c r="AC331" s="8" t="s">
        <v>91</v>
      </c>
      <c r="AD331" s="8" t="s">
        <v>35</v>
      </c>
      <c r="AE331" s="8" t="s">
        <v>46</v>
      </c>
      <c r="AF331" s="12">
        <v>1817200</v>
      </c>
      <c r="AG331" s="41">
        <f t="shared" si="48"/>
        <v>45809</v>
      </c>
      <c r="AH331" s="41">
        <f t="shared" ca="1" si="49"/>
        <v>46172</v>
      </c>
      <c r="AI331" s="1">
        <f t="shared" ca="1" si="47"/>
        <v>11</v>
      </c>
      <c r="AJ331" s="1">
        <f t="shared" ca="1" si="50"/>
        <v>2</v>
      </c>
      <c r="AK331" s="1">
        <f t="shared" ca="1" si="51"/>
        <v>9</v>
      </c>
      <c r="AL331" s="1">
        <f t="shared" si="52"/>
        <v>0</v>
      </c>
      <c r="AM331" s="38">
        <f t="shared" ca="1" si="53"/>
        <v>0.18181818181818182</v>
      </c>
      <c r="AN331" s="1" t="str">
        <f t="shared" ca="1" si="54"/>
        <v>טרם נבדק</v>
      </c>
      <c r="AO331" s="1" t="str">
        <f>VLOOKUP(AC331,'תז מייל קניין'!$A:$C,3,0)</f>
        <v xml:space="preserve">MayaLe@justice.gov.il </v>
      </c>
      <c r="AP331" s="1" t="str">
        <f t="shared" si="55"/>
        <v xml:space="preserve"> התקשרות ל</v>
      </c>
    </row>
    <row r="332" spans="1:42" x14ac:dyDescent="0.2">
      <c r="A332" s="4"/>
      <c r="B332" s="5"/>
      <c r="C332" s="6" t="s">
        <v>1434</v>
      </c>
      <c r="D332" s="7" t="s">
        <v>50</v>
      </c>
      <c r="E332" s="7" t="s">
        <v>32</v>
      </c>
      <c r="F332" s="8" t="s">
        <v>35</v>
      </c>
      <c r="G332" s="9">
        <v>45820</v>
      </c>
      <c r="H332" s="9">
        <v>45819</v>
      </c>
      <c r="I332" s="10">
        <v>46022</v>
      </c>
      <c r="J332" s="14"/>
      <c r="K332" s="11" t="s">
        <v>1435</v>
      </c>
      <c r="L332" s="8" t="s">
        <v>1436</v>
      </c>
      <c r="M332" s="8" t="s">
        <v>1437</v>
      </c>
      <c r="N332" s="8" t="s">
        <v>113</v>
      </c>
      <c r="O332" s="12">
        <v>274999</v>
      </c>
      <c r="P332" s="8" t="s">
        <v>41</v>
      </c>
      <c r="Q332" s="12">
        <v>274999</v>
      </c>
      <c r="R332" s="13">
        <v>0</v>
      </c>
      <c r="S332" s="13">
        <v>0</v>
      </c>
      <c r="T332" s="13">
        <v>0</v>
      </c>
      <c r="U332" s="12">
        <v>284052.93</v>
      </c>
      <c r="V332" s="8" t="s">
        <v>35</v>
      </c>
      <c r="W332" s="8" t="s">
        <v>1438</v>
      </c>
      <c r="X332" s="8" t="s">
        <v>57</v>
      </c>
      <c r="Y332" s="13">
        <v>0</v>
      </c>
      <c r="Z332" s="8" t="s">
        <v>42</v>
      </c>
      <c r="AA332" s="8" t="s">
        <v>44</v>
      </c>
      <c r="AB332" s="8" t="s">
        <v>35</v>
      </c>
      <c r="AC332" s="8" t="s">
        <v>91</v>
      </c>
      <c r="AD332" s="8" t="s">
        <v>1439</v>
      </c>
      <c r="AE332" s="8" t="s">
        <v>658</v>
      </c>
      <c r="AF332" s="12">
        <v>274999</v>
      </c>
      <c r="AG332" s="41">
        <f t="shared" si="48"/>
        <v>45819</v>
      </c>
      <c r="AH332" s="41">
        <f t="shared" ca="1" si="49"/>
        <v>46022</v>
      </c>
      <c r="AI332" s="1">
        <f t="shared" ca="1" si="47"/>
        <v>6</v>
      </c>
      <c r="AJ332" s="1">
        <f t="shared" ca="1" si="50"/>
        <v>1</v>
      </c>
      <c r="AK332" s="1">
        <f t="shared" ca="1" si="51"/>
        <v>4</v>
      </c>
      <c r="AL332" s="1">
        <f t="shared" si="52"/>
        <v>0</v>
      </c>
      <c r="AM332" s="38">
        <f t="shared" ca="1" si="53"/>
        <v>0.16666666666666666</v>
      </c>
      <c r="AN332" s="1" t="str">
        <f t="shared" ca="1" si="54"/>
        <v>טרם נבדק</v>
      </c>
      <c r="AO332" s="1" t="str">
        <f>VLOOKUP(AC332,'תז מייל קניין'!$A:$C,3,0)</f>
        <v xml:space="preserve">MayaLe@justice.gov.il </v>
      </c>
      <c r="AP332" s="1" t="str">
        <f t="shared" si="55"/>
        <v xml:space="preserve"> הפעלת ואח</v>
      </c>
    </row>
    <row r="333" spans="1:42" x14ac:dyDescent="0.2">
      <c r="A333" s="4"/>
      <c r="B333" s="5"/>
      <c r="C333" s="6" t="s">
        <v>1440</v>
      </c>
      <c r="D333" s="7" t="s">
        <v>34</v>
      </c>
      <c r="E333" s="7" t="s">
        <v>32</v>
      </c>
      <c r="F333" s="8" t="s">
        <v>35</v>
      </c>
      <c r="G333" s="9">
        <v>45823</v>
      </c>
      <c r="H333" s="9">
        <v>45778</v>
      </c>
      <c r="I333" s="10">
        <v>46142</v>
      </c>
      <c r="J333" s="14"/>
      <c r="K333" s="11" t="s">
        <v>1441</v>
      </c>
      <c r="L333" s="8" t="s">
        <v>1442</v>
      </c>
      <c r="M333" s="8" t="s">
        <v>1443</v>
      </c>
      <c r="N333" s="8" t="s">
        <v>40</v>
      </c>
      <c r="O333" s="12">
        <v>42338.400000000001</v>
      </c>
      <c r="P333" s="8" t="s">
        <v>41</v>
      </c>
      <c r="Q333" s="12">
        <v>42338.400000000001</v>
      </c>
      <c r="R333" s="13">
        <v>100</v>
      </c>
      <c r="S333" s="12">
        <v>42338.400000000001</v>
      </c>
      <c r="T333" s="12">
        <v>42338.400000000001</v>
      </c>
      <c r="U333" s="13">
        <v>0</v>
      </c>
      <c r="V333" s="8" t="s">
        <v>35</v>
      </c>
      <c r="W333" s="8" t="s">
        <v>1444</v>
      </c>
      <c r="X333" s="8" t="s">
        <v>57</v>
      </c>
      <c r="Y333" s="13">
        <v>0</v>
      </c>
      <c r="Z333" s="8" t="s">
        <v>42</v>
      </c>
      <c r="AA333" s="8" t="s">
        <v>43</v>
      </c>
      <c r="AB333" s="8" t="s">
        <v>60</v>
      </c>
      <c r="AC333" s="8" t="s">
        <v>91</v>
      </c>
      <c r="AD333" s="8" t="s">
        <v>35</v>
      </c>
      <c r="AE333" s="8" t="s">
        <v>128</v>
      </c>
      <c r="AF333" s="13">
        <v>0</v>
      </c>
      <c r="AG333" s="41">
        <f t="shared" si="48"/>
        <v>45778</v>
      </c>
      <c r="AH333" s="41">
        <f t="shared" ca="1" si="49"/>
        <v>46142</v>
      </c>
      <c r="AI333" s="1">
        <f t="shared" ca="1" si="47"/>
        <v>11</v>
      </c>
      <c r="AJ333" s="1">
        <f t="shared" ca="1" si="50"/>
        <v>3</v>
      </c>
      <c r="AK333" s="1">
        <f t="shared" ca="1" si="51"/>
        <v>8</v>
      </c>
      <c r="AL333" s="1">
        <f t="shared" si="52"/>
        <v>100</v>
      </c>
      <c r="AM333" s="38">
        <f t="shared" ca="1" si="53"/>
        <v>0.27272727272727271</v>
      </c>
      <c r="AN333" s="1" t="str">
        <f t="shared" ca="1" si="54"/>
        <v>טרם נבדק</v>
      </c>
      <c r="AO333" s="1" t="str">
        <f>VLOOKUP(AC333,'תז מייל קניין'!$A:$C,3,0)</f>
        <v xml:space="preserve">MayaLe@justice.gov.il </v>
      </c>
      <c r="AP333" s="1" t="str">
        <f t="shared" si="55"/>
        <v xml:space="preserve"> בהתאם לחו</v>
      </c>
    </row>
    <row r="334" spans="1:42" x14ac:dyDescent="0.2">
      <c r="A334" s="4"/>
      <c r="B334" s="5"/>
      <c r="C334" s="6" t="s">
        <v>1445</v>
      </c>
      <c r="D334" s="7" t="s">
        <v>34</v>
      </c>
      <c r="E334" s="7" t="s">
        <v>32</v>
      </c>
      <c r="F334" s="8" t="s">
        <v>35</v>
      </c>
      <c r="G334" s="9">
        <v>45826</v>
      </c>
      <c r="H334" s="9">
        <v>45809</v>
      </c>
      <c r="I334" s="10">
        <v>46173</v>
      </c>
      <c r="J334" s="14"/>
      <c r="K334" s="11" t="s">
        <v>1446</v>
      </c>
      <c r="L334" s="8" t="s">
        <v>1447</v>
      </c>
      <c r="M334" s="8" t="s">
        <v>1448</v>
      </c>
      <c r="N334" s="8" t="s">
        <v>40</v>
      </c>
      <c r="O334" s="12">
        <v>177000</v>
      </c>
      <c r="P334" s="8" t="s">
        <v>41</v>
      </c>
      <c r="Q334" s="12">
        <v>177000</v>
      </c>
      <c r="R334" s="13">
        <v>0.03</v>
      </c>
      <c r="S334" s="13">
        <v>48.1</v>
      </c>
      <c r="T334" s="13">
        <v>48.1</v>
      </c>
      <c r="U334" s="12">
        <v>178860.2</v>
      </c>
      <c r="V334" s="8" t="s">
        <v>35</v>
      </c>
      <c r="W334" s="8" t="s">
        <v>1449</v>
      </c>
      <c r="X334" s="8" t="s">
        <v>57</v>
      </c>
      <c r="Y334" s="13">
        <v>0</v>
      </c>
      <c r="Z334" s="8" t="s">
        <v>42</v>
      </c>
      <c r="AA334" s="8" t="s">
        <v>44</v>
      </c>
      <c r="AB334" s="8" t="s">
        <v>35</v>
      </c>
      <c r="AC334" s="8" t="s">
        <v>91</v>
      </c>
      <c r="AD334" s="8" t="s">
        <v>35</v>
      </c>
      <c r="AE334" s="8" t="s">
        <v>1450</v>
      </c>
      <c r="AF334" s="12">
        <v>176951.9</v>
      </c>
      <c r="AG334" s="41">
        <f t="shared" si="48"/>
        <v>45809</v>
      </c>
      <c r="AH334" s="41">
        <f t="shared" ca="1" si="49"/>
        <v>46173</v>
      </c>
      <c r="AI334" s="1">
        <f t="shared" ca="1" si="47"/>
        <v>11</v>
      </c>
      <c r="AJ334" s="1">
        <f t="shared" ca="1" si="50"/>
        <v>2</v>
      </c>
      <c r="AK334" s="1">
        <f t="shared" ca="1" si="51"/>
        <v>9</v>
      </c>
      <c r="AL334" s="1">
        <f t="shared" si="52"/>
        <v>0.03</v>
      </c>
      <c r="AM334" s="38">
        <f t="shared" ca="1" si="53"/>
        <v>0.18181818181818182</v>
      </c>
      <c r="AN334" s="1" t="str">
        <f t="shared" ca="1" si="54"/>
        <v>טרם נבדק</v>
      </c>
      <c r="AO334" s="1" t="str">
        <f>VLOOKUP(AC334,'תז מייל קניין'!$A:$C,3,0)</f>
        <v xml:space="preserve">MayaLe@justice.gov.il </v>
      </c>
      <c r="AP334" s="1" t="str">
        <f t="shared" si="55"/>
        <v xml:space="preserve"> מכרז פומב</v>
      </c>
    </row>
    <row r="335" spans="1:42" x14ac:dyDescent="0.2">
      <c r="A335" s="4"/>
      <c r="B335" s="5"/>
      <c r="C335" s="6" t="s">
        <v>1451</v>
      </c>
      <c r="D335" s="7" t="s">
        <v>34</v>
      </c>
      <c r="E335" s="7" t="s">
        <v>32</v>
      </c>
      <c r="F335" s="8" t="s">
        <v>35</v>
      </c>
      <c r="G335" s="9">
        <v>45826</v>
      </c>
      <c r="H335" s="9">
        <v>45726</v>
      </c>
      <c r="I335" s="10">
        <v>46022</v>
      </c>
      <c r="J335" s="14"/>
      <c r="K335" s="11" t="s">
        <v>475</v>
      </c>
      <c r="L335" s="8" t="s">
        <v>476</v>
      </c>
      <c r="M335" s="8" t="s">
        <v>477</v>
      </c>
      <c r="N335" s="8" t="s">
        <v>40</v>
      </c>
      <c r="O335" s="12">
        <v>52132.5</v>
      </c>
      <c r="P335" s="8" t="s">
        <v>41</v>
      </c>
      <c r="Q335" s="12">
        <v>52132.5</v>
      </c>
      <c r="R335" s="13">
        <v>90</v>
      </c>
      <c r="S335" s="12">
        <v>46919.25</v>
      </c>
      <c r="T335" s="12">
        <v>64604.71</v>
      </c>
      <c r="U335" s="12">
        <v>7949.46</v>
      </c>
      <c r="V335" s="8" t="s">
        <v>35</v>
      </c>
      <c r="W335" s="8" t="s">
        <v>1452</v>
      </c>
      <c r="X335" s="8" t="s">
        <v>57</v>
      </c>
      <c r="Y335" s="13">
        <v>0</v>
      </c>
      <c r="Z335" s="8" t="s">
        <v>42</v>
      </c>
      <c r="AA335" s="8" t="s">
        <v>43</v>
      </c>
      <c r="AB335" s="8" t="s">
        <v>44</v>
      </c>
      <c r="AC335" s="8" t="s">
        <v>91</v>
      </c>
      <c r="AD335" s="8" t="s">
        <v>35</v>
      </c>
      <c r="AE335" s="8" t="s">
        <v>128</v>
      </c>
      <c r="AF335" s="12">
        <v>5213.25</v>
      </c>
      <c r="AG335" s="41">
        <f t="shared" si="48"/>
        <v>45726</v>
      </c>
      <c r="AH335" s="41">
        <f t="shared" ca="1" si="49"/>
        <v>46022</v>
      </c>
      <c r="AI335" s="1">
        <f t="shared" ca="1" si="47"/>
        <v>9</v>
      </c>
      <c r="AJ335" s="1">
        <f t="shared" ca="1" si="50"/>
        <v>4</v>
      </c>
      <c r="AK335" s="1">
        <f t="shared" ca="1" si="51"/>
        <v>4</v>
      </c>
      <c r="AL335" s="1">
        <f t="shared" si="52"/>
        <v>90</v>
      </c>
      <c r="AM335" s="38">
        <f t="shared" ca="1" si="53"/>
        <v>0.44444444444444442</v>
      </c>
      <c r="AN335" s="1" t="str">
        <f t="shared" ca="1" si="54"/>
        <v>טרם נבדק</v>
      </c>
      <c r="AO335" s="1" t="str">
        <f>VLOOKUP(AC335,'תז מייל קניין'!$A:$C,3,0)</f>
        <v xml:space="preserve">MayaLe@justice.gov.il </v>
      </c>
      <c r="AP335" s="1" t="str">
        <f t="shared" si="55"/>
        <v xml:space="preserve"> התקשרות ל</v>
      </c>
    </row>
    <row r="336" spans="1:42" x14ac:dyDescent="0.2">
      <c r="A336" s="4"/>
      <c r="B336" s="5"/>
      <c r="C336" s="6" t="s">
        <v>1453</v>
      </c>
      <c r="D336" s="7" t="s">
        <v>61</v>
      </c>
      <c r="E336" s="7" t="s">
        <v>32</v>
      </c>
      <c r="F336" s="8" t="s">
        <v>35</v>
      </c>
      <c r="G336" s="9">
        <v>45827</v>
      </c>
      <c r="H336" s="9">
        <v>44958</v>
      </c>
      <c r="I336" s="10">
        <v>45688</v>
      </c>
      <c r="J336" s="14"/>
      <c r="K336" s="11" t="s">
        <v>141</v>
      </c>
      <c r="L336" s="8" t="s">
        <v>142</v>
      </c>
      <c r="M336" s="8" t="s">
        <v>143</v>
      </c>
      <c r="N336" s="8" t="s">
        <v>35</v>
      </c>
      <c r="O336" s="13">
        <v>1.17</v>
      </c>
      <c r="P336" s="8" t="s">
        <v>41</v>
      </c>
      <c r="Q336" s="13">
        <v>1.17</v>
      </c>
      <c r="R336" s="13">
        <v>0</v>
      </c>
      <c r="S336" s="13">
        <v>0</v>
      </c>
      <c r="T336" s="13">
        <v>0</v>
      </c>
      <c r="U336" s="13">
        <v>0</v>
      </c>
      <c r="V336" s="8" t="s">
        <v>57</v>
      </c>
      <c r="W336" s="8" t="s">
        <v>145</v>
      </c>
      <c r="X336" s="8" t="s">
        <v>57</v>
      </c>
      <c r="Y336" s="13">
        <v>0</v>
      </c>
      <c r="Z336" s="8" t="s">
        <v>35</v>
      </c>
      <c r="AA336" s="8" t="s">
        <v>44</v>
      </c>
      <c r="AB336" s="8" t="s">
        <v>35</v>
      </c>
      <c r="AC336" s="8" t="s">
        <v>91</v>
      </c>
      <c r="AD336" s="8" t="s">
        <v>146</v>
      </c>
      <c r="AE336" s="8" t="s">
        <v>128</v>
      </c>
      <c r="AF336" s="13">
        <v>1.17</v>
      </c>
      <c r="AG336" s="41">
        <f t="shared" si="48"/>
        <v>44958</v>
      </c>
      <c r="AH336" s="41">
        <f t="shared" ca="1" si="49"/>
        <v>45688</v>
      </c>
      <c r="AI336" s="1">
        <f t="shared" ca="1" si="47"/>
        <v>23</v>
      </c>
      <c r="AJ336" s="1">
        <f t="shared" ca="1" si="50"/>
        <v>30</v>
      </c>
      <c r="AK336" s="1">
        <f t="shared" ca="1" si="51"/>
        <v>-6</v>
      </c>
      <c r="AL336" s="1">
        <f t="shared" si="52"/>
        <v>0</v>
      </c>
      <c r="AM336" s="38">
        <f t="shared" ca="1" si="53"/>
        <v>1.3043478260869565</v>
      </c>
      <c r="AN336" s="1" t="str">
        <f t="shared" ca="1" si="54"/>
        <v>לא תקין</v>
      </c>
      <c r="AO336" s="1" t="str">
        <f>VLOOKUP(AC336,'תז מייל קניין'!$A:$C,3,0)</f>
        <v xml:space="preserve">MayaLe@justice.gov.il </v>
      </c>
      <c r="AP336" s="1" t="str">
        <f t="shared" si="55"/>
        <v xml:space="preserve"> שירותי פי</v>
      </c>
    </row>
    <row r="337" spans="1:42" x14ac:dyDescent="0.2">
      <c r="A337" s="4"/>
      <c r="B337" s="5"/>
      <c r="C337" s="6" t="s">
        <v>1454</v>
      </c>
      <c r="D337" s="7" t="s">
        <v>50</v>
      </c>
      <c r="E337" s="7" t="s">
        <v>32</v>
      </c>
      <c r="F337" s="8" t="s">
        <v>35</v>
      </c>
      <c r="G337" s="9">
        <v>45830</v>
      </c>
      <c r="H337" s="9">
        <v>45748</v>
      </c>
      <c r="I337" s="10">
        <v>46112</v>
      </c>
      <c r="J337" s="14"/>
      <c r="K337" s="11" t="s">
        <v>1455</v>
      </c>
      <c r="L337" s="8" t="s">
        <v>1456</v>
      </c>
      <c r="M337" s="8" t="s">
        <v>1457</v>
      </c>
      <c r="N337" s="8" t="s">
        <v>40</v>
      </c>
      <c r="O337" s="12">
        <v>3000000</v>
      </c>
      <c r="P337" s="8" t="s">
        <v>41</v>
      </c>
      <c r="Q337" s="12">
        <v>3000000</v>
      </c>
      <c r="R337" s="13">
        <v>3.93</v>
      </c>
      <c r="S337" s="12">
        <v>117948.73</v>
      </c>
      <c r="T337" s="12">
        <v>119802.42</v>
      </c>
      <c r="U337" s="12">
        <v>2935857.08</v>
      </c>
      <c r="V337" s="8" t="s">
        <v>35</v>
      </c>
      <c r="W337" s="8" t="s">
        <v>1458</v>
      </c>
      <c r="X337" s="8" t="s">
        <v>57</v>
      </c>
      <c r="Y337" s="13">
        <v>0</v>
      </c>
      <c r="Z337" s="8" t="s">
        <v>42</v>
      </c>
      <c r="AA337" s="8" t="s">
        <v>44</v>
      </c>
      <c r="AB337" s="8" t="s">
        <v>35</v>
      </c>
      <c r="AC337" s="8" t="s">
        <v>91</v>
      </c>
      <c r="AD337" s="8" t="s">
        <v>1459</v>
      </c>
      <c r="AE337" s="8" t="s">
        <v>48</v>
      </c>
      <c r="AF337" s="12">
        <v>2882050.07</v>
      </c>
      <c r="AG337" s="41">
        <f t="shared" si="48"/>
        <v>45748</v>
      </c>
      <c r="AH337" s="41">
        <f t="shared" ca="1" si="49"/>
        <v>46112</v>
      </c>
      <c r="AI337" s="1">
        <f t="shared" ca="1" si="47"/>
        <v>11</v>
      </c>
      <c r="AJ337" s="1">
        <f t="shared" ca="1" si="50"/>
        <v>4</v>
      </c>
      <c r="AK337" s="1">
        <f t="shared" ca="1" si="51"/>
        <v>7</v>
      </c>
      <c r="AL337" s="1">
        <f t="shared" si="52"/>
        <v>3.93</v>
      </c>
      <c r="AM337" s="38">
        <f t="shared" ca="1" si="53"/>
        <v>0.36363636363636365</v>
      </c>
      <c r="AN337" s="1" t="str">
        <f t="shared" ca="1" si="54"/>
        <v>טרם נבדק</v>
      </c>
      <c r="AO337" s="1" t="str">
        <f>VLOOKUP(AC337,'תז מייל קניין'!$A:$C,3,0)</f>
        <v xml:space="preserve">MayaLe@justice.gov.il </v>
      </c>
      <c r="AP337" s="1" t="str">
        <f t="shared" si="55"/>
        <v xml:space="preserve"> מכרז הובל</v>
      </c>
    </row>
    <row r="338" spans="1:42" x14ac:dyDescent="0.2">
      <c r="A338" s="4"/>
      <c r="B338" s="5"/>
      <c r="C338" s="6" t="s">
        <v>1460</v>
      </c>
      <c r="D338" s="7" t="s">
        <v>61</v>
      </c>
      <c r="E338" s="7" t="s">
        <v>32</v>
      </c>
      <c r="F338" s="8" t="s">
        <v>35</v>
      </c>
      <c r="G338" s="9">
        <v>45833</v>
      </c>
      <c r="H338" s="9">
        <v>45726</v>
      </c>
      <c r="I338" s="10">
        <v>46081</v>
      </c>
      <c r="J338" s="14"/>
      <c r="K338" s="11" t="s">
        <v>1461</v>
      </c>
      <c r="L338" s="8" t="s">
        <v>1462</v>
      </c>
      <c r="M338" s="8" t="s">
        <v>1463</v>
      </c>
      <c r="N338" s="8" t="s">
        <v>113</v>
      </c>
      <c r="O338" s="13">
        <v>1.17</v>
      </c>
      <c r="P338" s="8" t="s">
        <v>41</v>
      </c>
      <c r="Q338" s="13">
        <v>1.17</v>
      </c>
      <c r="R338" s="13">
        <v>0</v>
      </c>
      <c r="S338" s="13">
        <v>0</v>
      </c>
      <c r="T338" s="13">
        <v>0</v>
      </c>
      <c r="U338" s="13">
        <v>1.17</v>
      </c>
      <c r="V338" s="8" t="s">
        <v>35</v>
      </c>
      <c r="W338" s="8" t="s">
        <v>1464</v>
      </c>
      <c r="X338" s="8" t="s">
        <v>35</v>
      </c>
      <c r="Y338" s="13">
        <v>0</v>
      </c>
      <c r="Z338" s="8" t="s">
        <v>42</v>
      </c>
      <c r="AA338" s="8" t="s">
        <v>44</v>
      </c>
      <c r="AB338" s="8" t="s">
        <v>35</v>
      </c>
      <c r="AC338" s="8" t="s">
        <v>91</v>
      </c>
      <c r="AD338" s="8" t="s">
        <v>35</v>
      </c>
      <c r="AE338" s="8" t="s">
        <v>35</v>
      </c>
      <c r="AF338" s="13">
        <v>1.17</v>
      </c>
      <c r="AG338" s="41">
        <f t="shared" si="48"/>
        <v>45726</v>
      </c>
      <c r="AH338" s="41">
        <f t="shared" ca="1" si="49"/>
        <v>46081</v>
      </c>
      <c r="AI338" s="1">
        <f t="shared" ca="1" si="47"/>
        <v>11</v>
      </c>
      <c r="AJ338" s="1">
        <f t="shared" ca="1" si="50"/>
        <v>4</v>
      </c>
      <c r="AK338" s="1">
        <f t="shared" ca="1" si="51"/>
        <v>6</v>
      </c>
      <c r="AL338" s="1">
        <f t="shared" si="52"/>
        <v>0</v>
      </c>
      <c r="AM338" s="38">
        <f t="shared" ca="1" si="53"/>
        <v>0.36363636363636365</v>
      </c>
      <c r="AN338" s="1" t="str">
        <f t="shared" ca="1" si="54"/>
        <v>טרם נבדק</v>
      </c>
      <c r="AO338" s="1" t="str">
        <f>VLOOKUP(AC338,'תז מייל קניין'!$A:$C,3,0)</f>
        <v xml:space="preserve">MayaLe@justice.gov.il </v>
      </c>
      <c r="AP338" s="1" t="str">
        <f t="shared" si="55"/>
        <v xml:space="preserve"> עלות של 1</v>
      </c>
    </row>
    <row r="339" spans="1:42" x14ac:dyDescent="0.2">
      <c r="A339" s="4"/>
      <c r="B339" s="5"/>
      <c r="C339" s="6" t="s">
        <v>1465</v>
      </c>
      <c r="D339" s="7" t="s">
        <v>50</v>
      </c>
      <c r="E339" s="7" t="s">
        <v>32</v>
      </c>
      <c r="F339" s="8" t="s">
        <v>35</v>
      </c>
      <c r="G339" s="9">
        <v>45839</v>
      </c>
      <c r="H339" s="9">
        <v>45816</v>
      </c>
      <c r="I339" s="10">
        <v>46022</v>
      </c>
      <c r="J339" s="14"/>
      <c r="K339" s="11" t="s">
        <v>1466</v>
      </c>
      <c r="L339" s="8" t="s">
        <v>1467</v>
      </c>
      <c r="M339" s="8" t="s">
        <v>1468</v>
      </c>
      <c r="N339" s="8" t="s">
        <v>113</v>
      </c>
      <c r="O339" s="12">
        <v>1416000</v>
      </c>
      <c r="P339" s="8" t="s">
        <v>41</v>
      </c>
      <c r="Q339" s="12">
        <v>1416000</v>
      </c>
      <c r="R339" s="13">
        <v>0</v>
      </c>
      <c r="S339" s="13">
        <v>0</v>
      </c>
      <c r="T339" s="13">
        <v>0</v>
      </c>
      <c r="U339" s="12">
        <v>1657213.33</v>
      </c>
      <c r="V339" s="8" t="s">
        <v>35</v>
      </c>
      <c r="W339" s="8" t="s">
        <v>1469</v>
      </c>
      <c r="X339" s="8" t="s">
        <v>57</v>
      </c>
      <c r="Y339" s="13">
        <v>0</v>
      </c>
      <c r="Z339" s="8" t="s">
        <v>42</v>
      </c>
      <c r="AA339" s="8" t="s">
        <v>44</v>
      </c>
      <c r="AB339" s="8" t="s">
        <v>35</v>
      </c>
      <c r="AC339" s="8" t="s">
        <v>91</v>
      </c>
      <c r="AD339" s="8" t="s">
        <v>1470</v>
      </c>
      <c r="AE339" s="8" t="s">
        <v>1471</v>
      </c>
      <c r="AF339" s="12">
        <v>1416000</v>
      </c>
      <c r="AG339" s="41">
        <f t="shared" si="48"/>
        <v>45816</v>
      </c>
      <c r="AH339" s="41">
        <f t="shared" ca="1" si="49"/>
        <v>46022</v>
      </c>
      <c r="AI339" s="1">
        <f t="shared" ca="1" si="47"/>
        <v>6</v>
      </c>
      <c r="AJ339" s="1">
        <f t="shared" ca="1" si="50"/>
        <v>1</v>
      </c>
      <c r="AK339" s="1">
        <f t="shared" ca="1" si="51"/>
        <v>4</v>
      </c>
      <c r="AL339" s="1">
        <f t="shared" si="52"/>
        <v>0</v>
      </c>
      <c r="AM339" s="38">
        <f t="shared" ca="1" si="53"/>
        <v>0.16666666666666666</v>
      </c>
      <c r="AN339" s="1" t="str">
        <f t="shared" ca="1" si="54"/>
        <v>טרם נבדק</v>
      </c>
      <c r="AO339" s="1" t="str">
        <f>VLOOKUP(AC339,'תז מייל קניין'!$A:$C,3,0)</f>
        <v xml:space="preserve">MayaLe@justice.gov.il </v>
      </c>
      <c r="AP339" s="1" t="str">
        <f t="shared" si="55"/>
        <v xml:space="preserve"> שירותי מי</v>
      </c>
    </row>
    <row r="340" spans="1:42" x14ac:dyDescent="0.2">
      <c r="A340" s="4"/>
      <c r="B340" s="5"/>
      <c r="C340" s="6" t="s">
        <v>1472</v>
      </c>
      <c r="D340" s="7" t="s">
        <v>50</v>
      </c>
      <c r="E340" s="7" t="s">
        <v>32</v>
      </c>
      <c r="F340" s="8" t="s">
        <v>35</v>
      </c>
      <c r="G340" s="9">
        <v>45839</v>
      </c>
      <c r="H340" s="9">
        <v>45839</v>
      </c>
      <c r="I340" s="10">
        <v>46022</v>
      </c>
      <c r="J340" s="14"/>
      <c r="K340" s="11" t="s">
        <v>572</v>
      </c>
      <c r="L340" s="8" t="s">
        <v>573</v>
      </c>
      <c r="M340" s="8" t="s">
        <v>574</v>
      </c>
      <c r="N340" s="8" t="s">
        <v>40</v>
      </c>
      <c r="O340" s="12">
        <v>84567.4</v>
      </c>
      <c r="P340" s="8" t="s">
        <v>41</v>
      </c>
      <c r="Q340" s="12">
        <v>84567.4</v>
      </c>
      <c r="R340" s="13">
        <v>0</v>
      </c>
      <c r="S340" s="13">
        <v>0</v>
      </c>
      <c r="T340" s="13">
        <v>0</v>
      </c>
      <c r="U340" s="12">
        <v>84567.4</v>
      </c>
      <c r="V340" s="8" t="s">
        <v>35</v>
      </c>
      <c r="W340" s="8" t="s">
        <v>1473</v>
      </c>
      <c r="X340" s="8" t="s">
        <v>35</v>
      </c>
      <c r="Y340" s="13">
        <v>0</v>
      </c>
      <c r="Z340" s="8" t="s">
        <v>42</v>
      </c>
      <c r="AA340" s="8" t="s">
        <v>43</v>
      </c>
      <c r="AB340" s="8" t="s">
        <v>60</v>
      </c>
      <c r="AC340" s="8" t="s">
        <v>91</v>
      </c>
      <c r="AD340" s="8" t="s">
        <v>1474</v>
      </c>
      <c r="AE340" s="8" t="s">
        <v>128</v>
      </c>
      <c r="AF340" s="12">
        <v>84567.4</v>
      </c>
      <c r="AG340" s="41">
        <f t="shared" si="48"/>
        <v>45839</v>
      </c>
      <c r="AH340" s="41">
        <f t="shared" ca="1" si="49"/>
        <v>46022</v>
      </c>
      <c r="AI340" s="1">
        <f t="shared" ca="1" si="47"/>
        <v>5</v>
      </c>
      <c r="AJ340" s="1">
        <f t="shared" ca="1" si="50"/>
        <v>1</v>
      </c>
      <c r="AK340" s="1">
        <f t="shared" ca="1" si="51"/>
        <v>4</v>
      </c>
      <c r="AL340" s="1">
        <f t="shared" si="52"/>
        <v>0</v>
      </c>
      <c r="AM340" s="38">
        <f t="shared" ca="1" si="53"/>
        <v>0.2</v>
      </c>
      <c r="AN340" s="1" t="str">
        <f t="shared" ca="1" si="54"/>
        <v>טרם נבדק</v>
      </c>
      <c r="AO340" s="1" t="str">
        <f>VLOOKUP(AC340,'תז מייל קניין'!$A:$C,3,0)</f>
        <v xml:space="preserve">MayaLe@justice.gov.il </v>
      </c>
      <c r="AP340" s="1" t="str">
        <f t="shared" si="55"/>
        <v xml:space="preserve"> מתן שירות</v>
      </c>
    </row>
    <row r="341" spans="1:42" x14ac:dyDescent="0.2">
      <c r="A341" s="4"/>
      <c r="B341" s="5"/>
      <c r="C341" s="6" t="s">
        <v>1475</v>
      </c>
      <c r="D341" s="7" t="s">
        <v>34</v>
      </c>
      <c r="E341" s="7" t="s">
        <v>32</v>
      </c>
      <c r="F341" s="8" t="s">
        <v>35</v>
      </c>
      <c r="G341" s="9">
        <v>45839</v>
      </c>
      <c r="H341" s="9">
        <v>45658</v>
      </c>
      <c r="I341" s="10">
        <v>46022</v>
      </c>
      <c r="J341" s="14" t="s">
        <v>86</v>
      </c>
      <c r="K341" s="11" t="s">
        <v>572</v>
      </c>
      <c r="L341" s="8" t="s">
        <v>573</v>
      </c>
      <c r="M341" s="8" t="s">
        <v>574</v>
      </c>
      <c r="N341" s="8" t="s">
        <v>40</v>
      </c>
      <c r="O341" s="12">
        <v>15303.6</v>
      </c>
      <c r="P341" s="8" t="s">
        <v>41</v>
      </c>
      <c r="Q341" s="12">
        <v>15303.6</v>
      </c>
      <c r="R341" s="13">
        <v>16.670000000000002</v>
      </c>
      <c r="S341" s="12">
        <v>2550.6</v>
      </c>
      <c r="T341" s="12">
        <v>2572.4</v>
      </c>
      <c r="U341" s="12">
        <v>12753</v>
      </c>
      <c r="V341" s="8" t="s">
        <v>35</v>
      </c>
      <c r="W341" s="8" t="s">
        <v>1476</v>
      </c>
      <c r="X341" s="8" t="s">
        <v>35</v>
      </c>
      <c r="Y341" s="13">
        <v>0</v>
      </c>
      <c r="Z341" s="8" t="s">
        <v>42</v>
      </c>
      <c r="AA341" s="8" t="s">
        <v>43</v>
      </c>
      <c r="AB341" s="8" t="s">
        <v>60</v>
      </c>
      <c r="AC341" s="8" t="s">
        <v>91</v>
      </c>
      <c r="AD341" s="8" t="s">
        <v>35</v>
      </c>
      <c r="AE341" s="8" t="s">
        <v>128</v>
      </c>
      <c r="AF341" s="12">
        <v>12753</v>
      </c>
      <c r="AG341" s="41">
        <f t="shared" si="48"/>
        <v>45658</v>
      </c>
      <c r="AH341" s="41">
        <f t="shared" ca="1" si="49"/>
        <v>46022</v>
      </c>
      <c r="AI341" s="1">
        <f t="shared" ca="1" si="47"/>
        <v>11</v>
      </c>
      <c r="AJ341" s="1">
        <f t="shared" ca="1" si="50"/>
        <v>7</v>
      </c>
      <c r="AK341" s="1">
        <f t="shared" ca="1" si="51"/>
        <v>4</v>
      </c>
      <c r="AL341" s="1">
        <f t="shared" si="52"/>
        <v>16.670000000000002</v>
      </c>
      <c r="AM341" s="38">
        <f t="shared" ca="1" si="53"/>
        <v>0.63636363636363635</v>
      </c>
      <c r="AN341" s="1" t="str">
        <f t="shared" ca="1" si="54"/>
        <v>לא תקין</v>
      </c>
      <c r="AO341" s="1" t="str">
        <f>VLOOKUP(AC341,'תז מייל קניין'!$A:$C,3,0)</f>
        <v xml:space="preserve">MayaLe@justice.gov.il </v>
      </c>
      <c r="AP341" s="1" t="str">
        <f t="shared" si="55"/>
        <v xml:space="preserve"> תשלום  עב</v>
      </c>
    </row>
    <row r="342" spans="1:42" x14ac:dyDescent="0.2">
      <c r="A342" s="4"/>
      <c r="B342" s="5"/>
      <c r="C342" s="6" t="s">
        <v>1477</v>
      </c>
      <c r="D342" s="7" t="s">
        <v>50</v>
      </c>
      <c r="E342" s="7" t="s">
        <v>32</v>
      </c>
      <c r="F342" s="8" t="s">
        <v>35</v>
      </c>
      <c r="G342" s="9">
        <v>45453</v>
      </c>
      <c r="H342" s="9">
        <v>45397</v>
      </c>
      <c r="I342" s="10">
        <v>45716</v>
      </c>
      <c r="J342" s="3" t="s">
        <v>1478</v>
      </c>
      <c r="K342" s="11" t="s">
        <v>1466</v>
      </c>
      <c r="L342" s="8" t="s">
        <v>1467</v>
      </c>
      <c r="M342" s="8" t="s">
        <v>1468</v>
      </c>
      <c r="N342" s="8" t="s">
        <v>40</v>
      </c>
      <c r="O342" s="12">
        <v>495600</v>
      </c>
      <c r="P342" s="8" t="s">
        <v>41</v>
      </c>
      <c r="Q342" s="12">
        <v>495600</v>
      </c>
      <c r="R342" s="13">
        <v>98.49</v>
      </c>
      <c r="S342" s="12">
        <v>488198.47</v>
      </c>
      <c r="T342" s="12">
        <v>497059.53</v>
      </c>
      <c r="U342" s="12">
        <v>8758.2000000000007</v>
      </c>
      <c r="V342" s="8" t="s">
        <v>35</v>
      </c>
      <c r="W342" s="8" t="s">
        <v>1479</v>
      </c>
      <c r="X342" s="8" t="s">
        <v>57</v>
      </c>
      <c r="Y342" s="13">
        <v>0</v>
      </c>
      <c r="Z342" s="8" t="s">
        <v>42</v>
      </c>
      <c r="AA342" s="8" t="s">
        <v>44</v>
      </c>
      <c r="AB342" s="8" t="s">
        <v>35</v>
      </c>
      <c r="AC342" s="8" t="s">
        <v>1480</v>
      </c>
      <c r="AD342" s="8" t="s">
        <v>1481</v>
      </c>
      <c r="AE342" s="8" t="s">
        <v>1471</v>
      </c>
      <c r="AF342" s="12">
        <v>7506.12</v>
      </c>
      <c r="AG342" s="41">
        <f t="shared" si="48"/>
        <v>45397</v>
      </c>
      <c r="AH342" s="41">
        <f t="shared" ca="1" si="49"/>
        <v>45716</v>
      </c>
      <c r="AI342" s="1">
        <f t="shared" ca="1" si="47"/>
        <v>10</v>
      </c>
      <c r="AJ342" s="1">
        <f t="shared" ca="1" si="50"/>
        <v>15</v>
      </c>
      <c r="AK342" s="1">
        <f t="shared" ca="1" si="51"/>
        <v>-5</v>
      </c>
      <c r="AL342" s="1">
        <f t="shared" si="52"/>
        <v>98.49</v>
      </c>
      <c r="AM342" s="38">
        <f t="shared" ca="1" si="53"/>
        <v>1.5</v>
      </c>
      <c r="AN342" s="1" t="str">
        <f t="shared" ca="1" si="54"/>
        <v>תקין</v>
      </c>
      <c r="AO342" s="1" t="e">
        <f>VLOOKUP(AC342,'תז מייל קניין'!$A:$C,3,0)</f>
        <v>#N/A</v>
      </c>
      <c r="AP342" s="1" t="str">
        <f t="shared" si="55"/>
        <v xml:space="preserve"> שירותי מי</v>
      </c>
    </row>
    <row r="343" spans="1:42" x14ac:dyDescent="0.2">
      <c r="A343" s="4"/>
      <c r="B343" s="5"/>
      <c r="C343" s="6" t="s">
        <v>1482</v>
      </c>
      <c r="D343" s="7" t="s">
        <v>61</v>
      </c>
      <c r="E343" s="7" t="s">
        <v>32</v>
      </c>
      <c r="F343" s="8" t="s">
        <v>35</v>
      </c>
      <c r="G343" s="9">
        <v>45509</v>
      </c>
      <c r="H343" s="9">
        <v>45453</v>
      </c>
      <c r="I343" s="10">
        <v>47118</v>
      </c>
      <c r="J343" s="14"/>
      <c r="K343" s="11" t="s">
        <v>76</v>
      </c>
      <c r="L343" s="8" t="s">
        <v>77</v>
      </c>
      <c r="M343" s="8" t="s">
        <v>78</v>
      </c>
      <c r="N343" s="8" t="s">
        <v>40</v>
      </c>
      <c r="O343" s="12">
        <v>228144</v>
      </c>
      <c r="P343" s="8" t="s">
        <v>41</v>
      </c>
      <c r="Q343" s="12">
        <v>228144</v>
      </c>
      <c r="R343" s="13">
        <v>69.75</v>
      </c>
      <c r="S343" s="12">
        <v>159468</v>
      </c>
      <c r="T343" s="12">
        <v>158886</v>
      </c>
      <c r="U343" s="12">
        <v>81336.460000000006</v>
      </c>
      <c r="V343" s="8" t="s">
        <v>35</v>
      </c>
      <c r="W343" s="8" t="s">
        <v>79</v>
      </c>
      <c r="X343" s="8" t="s">
        <v>57</v>
      </c>
      <c r="Y343" s="13">
        <v>0</v>
      </c>
      <c r="Z343" s="8" t="s">
        <v>42</v>
      </c>
      <c r="AA343" s="8" t="s">
        <v>44</v>
      </c>
      <c r="AB343" s="8" t="s">
        <v>35</v>
      </c>
      <c r="AC343" s="8" t="s">
        <v>1480</v>
      </c>
      <c r="AD343" s="8" t="s">
        <v>35</v>
      </c>
      <c r="AE343" s="8" t="s">
        <v>80</v>
      </c>
      <c r="AF343" s="12">
        <v>68676</v>
      </c>
      <c r="AG343" s="41">
        <f t="shared" si="48"/>
        <v>45453</v>
      </c>
      <c r="AH343" s="41">
        <f t="shared" ca="1" si="49"/>
        <v>47118</v>
      </c>
      <c r="AI343" s="1">
        <f t="shared" ca="1" si="47"/>
        <v>54</v>
      </c>
      <c r="AJ343" s="1">
        <f t="shared" ca="1" si="50"/>
        <v>13</v>
      </c>
      <c r="AK343" s="1">
        <f t="shared" ca="1" si="51"/>
        <v>40</v>
      </c>
      <c r="AL343" s="1">
        <f t="shared" si="52"/>
        <v>69.75</v>
      </c>
      <c r="AM343" s="38">
        <f t="shared" ca="1" si="53"/>
        <v>0.24074074074074073</v>
      </c>
      <c r="AN343" s="1" t="str">
        <f t="shared" ca="1" si="54"/>
        <v>טרם נבדק</v>
      </c>
      <c r="AO343" s="1" t="e">
        <f>VLOOKUP(AC343,'תז מייל קניין'!$A:$C,3,0)</f>
        <v>#N/A</v>
      </c>
      <c r="AP343" s="1" t="str">
        <f t="shared" si="55"/>
        <v xml:space="preserve"> מכרז פומב</v>
      </c>
    </row>
    <row r="344" spans="1:42" x14ac:dyDescent="0.2">
      <c r="A344" s="4"/>
      <c r="B344" s="5"/>
      <c r="C344" s="6" t="s">
        <v>1483</v>
      </c>
      <c r="D344" s="7" t="s">
        <v>61</v>
      </c>
      <c r="E344" s="7" t="s">
        <v>32</v>
      </c>
      <c r="F344" s="8" t="s">
        <v>35</v>
      </c>
      <c r="G344" s="9">
        <v>45510</v>
      </c>
      <c r="H344" s="9">
        <v>45474</v>
      </c>
      <c r="I344" s="10">
        <v>46022</v>
      </c>
      <c r="J344" s="14"/>
      <c r="K344" s="11" t="s">
        <v>555</v>
      </c>
      <c r="L344" s="8" t="s">
        <v>556</v>
      </c>
      <c r="M344" s="8" t="s">
        <v>557</v>
      </c>
      <c r="N344" s="8" t="s">
        <v>40</v>
      </c>
      <c r="O344" s="12">
        <v>151281.9</v>
      </c>
      <c r="P344" s="8" t="s">
        <v>41</v>
      </c>
      <c r="Q344" s="12">
        <v>151281.9</v>
      </c>
      <c r="R344" s="13">
        <v>76.95</v>
      </c>
      <c r="S344" s="13">
        <v>0</v>
      </c>
      <c r="T344" s="12">
        <v>116181.86</v>
      </c>
      <c r="U344" s="12">
        <v>34864.720000000001</v>
      </c>
      <c r="V344" s="8" t="s">
        <v>35</v>
      </c>
      <c r="W344" s="8" t="s">
        <v>1484</v>
      </c>
      <c r="X344" s="8" t="s">
        <v>35</v>
      </c>
      <c r="Y344" s="13">
        <v>0</v>
      </c>
      <c r="Z344" s="8" t="s">
        <v>42</v>
      </c>
      <c r="AA344" s="8" t="s">
        <v>43</v>
      </c>
      <c r="AB344" s="8" t="s">
        <v>44</v>
      </c>
      <c r="AC344" s="8" t="s">
        <v>1480</v>
      </c>
      <c r="AD344" s="8" t="s">
        <v>35</v>
      </c>
      <c r="AE344" s="8" t="s">
        <v>46</v>
      </c>
      <c r="AF344" s="12">
        <v>34864.720000000001</v>
      </c>
      <c r="AG344" s="41">
        <f t="shared" si="48"/>
        <v>45474</v>
      </c>
      <c r="AH344" s="41">
        <f t="shared" ca="1" si="49"/>
        <v>46022</v>
      </c>
      <c r="AI344" s="1">
        <f t="shared" ca="1" si="47"/>
        <v>17</v>
      </c>
      <c r="AJ344" s="1">
        <f t="shared" ca="1" si="50"/>
        <v>13</v>
      </c>
      <c r="AK344" s="1">
        <f t="shared" ca="1" si="51"/>
        <v>4</v>
      </c>
      <c r="AL344" s="1">
        <f t="shared" si="52"/>
        <v>76.95</v>
      </c>
      <c r="AM344" s="38">
        <f t="shared" ca="1" si="53"/>
        <v>0.76470588235294112</v>
      </c>
      <c r="AN344" s="1" t="str">
        <f t="shared" ca="1" si="54"/>
        <v>תקין</v>
      </c>
      <c r="AO344" s="1" t="e">
        <f>VLOOKUP(AC344,'תז מייל קניין'!$A:$C,3,0)</f>
        <v>#N/A</v>
      </c>
      <c r="AP344" s="1" t="str">
        <f t="shared" si="55"/>
        <v xml:space="preserve"> עבודות בי</v>
      </c>
    </row>
    <row r="345" spans="1:42" x14ac:dyDescent="0.2">
      <c r="A345" s="4"/>
      <c r="B345" s="5"/>
      <c r="C345" s="6" t="s">
        <v>1485</v>
      </c>
      <c r="D345" s="7" t="s">
        <v>50</v>
      </c>
      <c r="E345" s="7" t="s">
        <v>32</v>
      </c>
      <c r="F345" s="8" t="s">
        <v>35</v>
      </c>
      <c r="G345" s="9">
        <v>45530</v>
      </c>
      <c r="H345" s="9">
        <v>45536</v>
      </c>
      <c r="I345" s="10">
        <v>46265</v>
      </c>
      <c r="J345" s="14"/>
      <c r="K345" s="11" t="s">
        <v>1486</v>
      </c>
      <c r="L345" s="8" t="s">
        <v>1487</v>
      </c>
      <c r="M345" s="8" t="s">
        <v>1488</v>
      </c>
      <c r="N345" s="8" t="s">
        <v>40</v>
      </c>
      <c r="O345" s="12">
        <v>780999.99</v>
      </c>
      <c r="P345" s="8" t="s">
        <v>41</v>
      </c>
      <c r="Q345" s="12">
        <v>780999.99</v>
      </c>
      <c r="R345" s="13">
        <v>53.33</v>
      </c>
      <c r="S345" s="12">
        <v>451460.6</v>
      </c>
      <c r="T345" s="12">
        <v>416535.69</v>
      </c>
      <c r="U345" s="12">
        <v>364464.3</v>
      </c>
      <c r="V345" s="8" t="s">
        <v>35</v>
      </c>
      <c r="W345" s="8" t="s">
        <v>1489</v>
      </c>
      <c r="X345" s="8" t="s">
        <v>35</v>
      </c>
      <c r="Y345" s="13">
        <v>0</v>
      </c>
      <c r="Z345" s="8" t="s">
        <v>42</v>
      </c>
      <c r="AA345" s="8" t="s">
        <v>44</v>
      </c>
      <c r="AB345" s="8" t="s">
        <v>35</v>
      </c>
      <c r="AC345" s="8" t="s">
        <v>1480</v>
      </c>
      <c r="AD345" s="8" t="s">
        <v>1490</v>
      </c>
      <c r="AE345" s="8" t="s">
        <v>1450</v>
      </c>
      <c r="AF345" s="12">
        <v>364464.3</v>
      </c>
      <c r="AG345" s="41">
        <f t="shared" si="48"/>
        <v>45536</v>
      </c>
      <c r="AH345" s="41">
        <f t="shared" ca="1" si="49"/>
        <v>46265</v>
      </c>
      <c r="AI345" s="1">
        <f t="shared" ca="1" si="47"/>
        <v>23</v>
      </c>
      <c r="AJ345" s="1">
        <f t="shared" ca="1" si="50"/>
        <v>11</v>
      </c>
      <c r="AK345" s="1">
        <f t="shared" ca="1" si="51"/>
        <v>12</v>
      </c>
      <c r="AL345" s="1">
        <f t="shared" si="52"/>
        <v>53.33</v>
      </c>
      <c r="AM345" s="38">
        <f t="shared" ca="1" si="53"/>
        <v>0.47826086956521741</v>
      </c>
      <c r="AN345" s="1" t="str">
        <f t="shared" ca="1" si="54"/>
        <v>טרם נבדק</v>
      </c>
      <c r="AO345" s="1" t="e">
        <f>VLOOKUP(AC345,'תז מייל קניין'!$A:$C,3,0)</f>
        <v>#N/A</v>
      </c>
      <c r="AP345" s="1" t="str">
        <f t="shared" si="55"/>
        <v xml:space="preserve"> שירותי הס</v>
      </c>
    </row>
    <row r="346" spans="1:42" x14ac:dyDescent="0.2">
      <c r="A346" s="4"/>
      <c r="B346" s="5"/>
      <c r="C346" s="6" t="s">
        <v>1491</v>
      </c>
      <c r="D346" s="7" t="s">
        <v>61</v>
      </c>
      <c r="E346" s="7" t="s">
        <v>32</v>
      </c>
      <c r="F346" s="8" t="s">
        <v>35</v>
      </c>
      <c r="G346" s="9">
        <v>45532</v>
      </c>
      <c r="H346" s="9">
        <v>45505</v>
      </c>
      <c r="I346" s="10">
        <v>45869</v>
      </c>
      <c r="J346" s="14"/>
      <c r="K346" s="11" t="s">
        <v>1492</v>
      </c>
      <c r="L346" s="8" t="s">
        <v>1493</v>
      </c>
      <c r="M346" s="8" t="s">
        <v>1494</v>
      </c>
      <c r="N346" s="8" t="s">
        <v>40</v>
      </c>
      <c r="O346" s="12">
        <v>336854.69</v>
      </c>
      <c r="P346" s="8" t="s">
        <v>41</v>
      </c>
      <c r="Q346" s="12">
        <v>336854.69</v>
      </c>
      <c r="R346" s="13">
        <v>0</v>
      </c>
      <c r="S346" s="13">
        <v>0</v>
      </c>
      <c r="T346" s="13">
        <v>0</v>
      </c>
      <c r="U346" s="12">
        <v>336854.69</v>
      </c>
      <c r="V346" s="8" t="s">
        <v>35</v>
      </c>
      <c r="W346" s="8" t="s">
        <v>1495</v>
      </c>
      <c r="X346" s="8" t="s">
        <v>35</v>
      </c>
      <c r="Y346" s="13">
        <v>0</v>
      </c>
      <c r="Z346" s="8" t="s">
        <v>42</v>
      </c>
      <c r="AA346" s="8" t="s">
        <v>44</v>
      </c>
      <c r="AB346" s="8" t="s">
        <v>35</v>
      </c>
      <c r="AC346" s="8" t="s">
        <v>1480</v>
      </c>
      <c r="AD346" s="8" t="s">
        <v>35</v>
      </c>
      <c r="AE346" s="8" t="s">
        <v>1450</v>
      </c>
      <c r="AF346" s="12">
        <v>336854.69</v>
      </c>
      <c r="AG346" s="41">
        <f t="shared" si="48"/>
        <v>45505</v>
      </c>
      <c r="AH346" s="41">
        <f t="shared" ca="1" si="49"/>
        <v>45869</v>
      </c>
      <c r="AI346" s="1">
        <f t="shared" ca="1" si="47"/>
        <v>11</v>
      </c>
      <c r="AJ346" s="1">
        <f t="shared" ca="1" si="50"/>
        <v>12</v>
      </c>
      <c r="AK346" s="1">
        <f t="shared" ca="1" si="51"/>
        <v>0</v>
      </c>
      <c r="AL346" s="1">
        <f t="shared" si="52"/>
        <v>0</v>
      </c>
      <c r="AM346" s="38">
        <f t="shared" ca="1" si="53"/>
        <v>1.0909090909090908</v>
      </c>
      <c r="AN346" s="1" t="str">
        <f t="shared" ca="1" si="54"/>
        <v>לא תקין</v>
      </c>
      <c r="AO346" s="1" t="e">
        <f>VLOOKUP(AC346,'תז מייל קניין'!$A:$C,3,0)</f>
        <v>#N/A</v>
      </c>
      <c r="AP346" s="1" t="str">
        <f t="shared" si="55"/>
        <v xml:space="preserve"> מערכת חכמ</v>
      </c>
    </row>
    <row r="347" spans="1:42" x14ac:dyDescent="0.2">
      <c r="A347" s="4"/>
      <c r="B347" s="5"/>
      <c r="C347" s="6" t="s">
        <v>1496</v>
      </c>
      <c r="D347" s="7" t="s">
        <v>50</v>
      </c>
      <c r="E347" s="7" t="s">
        <v>32</v>
      </c>
      <c r="F347" s="8" t="s">
        <v>35</v>
      </c>
      <c r="G347" s="9">
        <v>45539</v>
      </c>
      <c r="H347" s="9">
        <v>45494</v>
      </c>
      <c r="I347" s="10">
        <v>45747</v>
      </c>
      <c r="J347" s="14"/>
      <c r="K347" s="11" t="s">
        <v>1497</v>
      </c>
      <c r="L347" s="8" t="s">
        <v>1498</v>
      </c>
      <c r="M347" s="8" t="s">
        <v>1499</v>
      </c>
      <c r="N347" s="8" t="s">
        <v>40</v>
      </c>
      <c r="O347" s="12">
        <v>1878082.1</v>
      </c>
      <c r="P347" s="8" t="s">
        <v>41</v>
      </c>
      <c r="Q347" s="12">
        <v>1878082.1</v>
      </c>
      <c r="R347" s="13">
        <v>64.95</v>
      </c>
      <c r="S347" s="12">
        <v>1225856.9099999999</v>
      </c>
      <c r="T347" s="12">
        <v>1365866.13</v>
      </c>
      <c r="U347" s="12">
        <v>773166.32</v>
      </c>
      <c r="V347" s="8" t="s">
        <v>35</v>
      </c>
      <c r="W347" s="8" t="s">
        <v>1500</v>
      </c>
      <c r="X347" s="8" t="s">
        <v>57</v>
      </c>
      <c r="Y347" s="13">
        <v>0</v>
      </c>
      <c r="Z347" s="8" t="s">
        <v>42</v>
      </c>
      <c r="AA347" s="8" t="s">
        <v>44</v>
      </c>
      <c r="AB347" s="8" t="s">
        <v>35</v>
      </c>
      <c r="AC347" s="8" t="s">
        <v>1480</v>
      </c>
      <c r="AD347" s="8" t="s">
        <v>1501</v>
      </c>
      <c r="AE347" s="8" t="s">
        <v>1502</v>
      </c>
      <c r="AF347" s="12">
        <v>658250.80000000005</v>
      </c>
      <c r="AG347" s="41">
        <f t="shared" si="48"/>
        <v>45494</v>
      </c>
      <c r="AH347" s="41">
        <f t="shared" ca="1" si="49"/>
        <v>45747</v>
      </c>
      <c r="AI347" s="1">
        <f t="shared" ca="1" si="47"/>
        <v>8</v>
      </c>
      <c r="AJ347" s="1">
        <f t="shared" ca="1" si="50"/>
        <v>12</v>
      </c>
      <c r="AK347" s="1">
        <f t="shared" ca="1" si="51"/>
        <v>-4</v>
      </c>
      <c r="AL347" s="1">
        <f t="shared" si="52"/>
        <v>64.95</v>
      </c>
      <c r="AM347" s="38">
        <f t="shared" ca="1" si="53"/>
        <v>1.5</v>
      </c>
      <c r="AN347" s="1" t="str">
        <f t="shared" ca="1" si="54"/>
        <v>תקין</v>
      </c>
      <c r="AO347" s="1" t="e">
        <f>VLOOKUP(AC347,'תז מייל קניין'!$A:$C,3,0)</f>
        <v>#N/A</v>
      </c>
      <c r="AP347" s="1" t="str">
        <f t="shared" si="55"/>
        <v xml:space="preserve"> מכרז קלט </v>
      </c>
    </row>
    <row r="348" spans="1:42" x14ac:dyDescent="0.2">
      <c r="A348" s="4"/>
      <c r="B348" s="5"/>
      <c r="C348" s="6" t="s">
        <v>1503</v>
      </c>
      <c r="D348" s="7" t="s">
        <v>50</v>
      </c>
      <c r="E348" s="7" t="s">
        <v>32</v>
      </c>
      <c r="F348" s="8" t="s">
        <v>35</v>
      </c>
      <c r="G348" s="9">
        <v>45550</v>
      </c>
      <c r="H348" s="9">
        <v>45566</v>
      </c>
      <c r="I348" s="10">
        <v>45747</v>
      </c>
      <c r="J348" s="14"/>
      <c r="K348" s="11" t="s">
        <v>1455</v>
      </c>
      <c r="L348" s="8" t="s">
        <v>1456</v>
      </c>
      <c r="M348" s="8" t="s">
        <v>1457</v>
      </c>
      <c r="N348" s="8" t="s">
        <v>40</v>
      </c>
      <c r="O348" s="12">
        <v>991200</v>
      </c>
      <c r="P348" s="8" t="s">
        <v>41</v>
      </c>
      <c r="Q348" s="12">
        <v>991200</v>
      </c>
      <c r="R348" s="13">
        <v>81.23</v>
      </c>
      <c r="S348" s="12">
        <v>808331.75</v>
      </c>
      <c r="T348" s="12">
        <v>909399.73</v>
      </c>
      <c r="U348" s="12">
        <v>213723.91</v>
      </c>
      <c r="V348" s="8" t="s">
        <v>35</v>
      </c>
      <c r="W348" s="8" t="s">
        <v>1504</v>
      </c>
      <c r="X348" s="8" t="s">
        <v>57</v>
      </c>
      <c r="Y348" s="13">
        <v>0</v>
      </c>
      <c r="Z348" s="8" t="s">
        <v>42</v>
      </c>
      <c r="AA348" s="8" t="s">
        <v>44</v>
      </c>
      <c r="AB348" s="8" t="s">
        <v>35</v>
      </c>
      <c r="AC348" s="8" t="s">
        <v>1480</v>
      </c>
      <c r="AD348" s="8" t="s">
        <v>1505</v>
      </c>
      <c r="AE348" s="8" t="s">
        <v>48</v>
      </c>
      <c r="AF348" s="12">
        <v>186088.68</v>
      </c>
      <c r="AG348" s="41">
        <f t="shared" si="48"/>
        <v>45566</v>
      </c>
      <c r="AH348" s="41">
        <f t="shared" ca="1" si="49"/>
        <v>45747</v>
      </c>
      <c r="AI348" s="1">
        <f t="shared" ca="1" si="47"/>
        <v>5</v>
      </c>
      <c r="AJ348" s="1">
        <f t="shared" ca="1" si="50"/>
        <v>10</v>
      </c>
      <c r="AK348" s="1">
        <f t="shared" ca="1" si="51"/>
        <v>-4</v>
      </c>
      <c r="AL348" s="1">
        <f t="shared" si="52"/>
        <v>81.23</v>
      </c>
      <c r="AM348" s="38">
        <f t="shared" ca="1" si="53"/>
        <v>2</v>
      </c>
      <c r="AN348" s="1" t="str">
        <f t="shared" ca="1" si="54"/>
        <v>תקין</v>
      </c>
      <c r="AO348" s="1" t="e">
        <f>VLOOKUP(AC348,'תז מייל קניין'!$A:$C,3,0)</f>
        <v>#N/A</v>
      </c>
      <c r="AP348" s="1" t="str">
        <f t="shared" si="55"/>
        <v xml:space="preserve"> 15.09.202</v>
      </c>
    </row>
    <row r="349" spans="1:42" x14ac:dyDescent="0.2">
      <c r="A349" s="4"/>
      <c r="B349" s="5"/>
      <c r="C349" s="6" t="s">
        <v>1506</v>
      </c>
      <c r="D349" s="7" t="s">
        <v>50</v>
      </c>
      <c r="E349" s="7" t="s">
        <v>32</v>
      </c>
      <c r="F349" s="8" t="s">
        <v>35</v>
      </c>
      <c r="G349" s="9">
        <v>45553</v>
      </c>
      <c r="H349" s="9">
        <v>45474</v>
      </c>
      <c r="I349" s="10">
        <v>45838</v>
      </c>
      <c r="J349" s="14"/>
      <c r="K349" s="11" t="s">
        <v>166</v>
      </c>
      <c r="L349" s="8" t="s">
        <v>167</v>
      </c>
      <c r="M349" s="8" t="s">
        <v>168</v>
      </c>
      <c r="N349" s="8" t="s">
        <v>40</v>
      </c>
      <c r="O349" s="12">
        <v>633733.16</v>
      </c>
      <c r="P349" s="8" t="s">
        <v>41</v>
      </c>
      <c r="Q349" s="12">
        <v>633733.16</v>
      </c>
      <c r="R349" s="13">
        <v>54.8</v>
      </c>
      <c r="S349" s="12">
        <v>354129.63</v>
      </c>
      <c r="T349" s="12">
        <v>363680.73</v>
      </c>
      <c r="U349" s="12">
        <v>307353.07</v>
      </c>
      <c r="V349" s="8" t="s">
        <v>35</v>
      </c>
      <c r="W349" s="8" t="s">
        <v>1507</v>
      </c>
      <c r="X349" s="8" t="s">
        <v>57</v>
      </c>
      <c r="Y349" s="13">
        <v>0</v>
      </c>
      <c r="Z349" s="8" t="s">
        <v>42</v>
      </c>
      <c r="AA349" s="8" t="s">
        <v>44</v>
      </c>
      <c r="AB349" s="8" t="s">
        <v>35</v>
      </c>
      <c r="AC349" s="8" t="s">
        <v>1480</v>
      </c>
      <c r="AD349" s="8" t="s">
        <v>1508</v>
      </c>
      <c r="AE349" s="8" t="s">
        <v>171</v>
      </c>
      <c r="AF349" s="12">
        <v>286453.61</v>
      </c>
      <c r="AG349" s="41">
        <f t="shared" si="48"/>
        <v>45474</v>
      </c>
      <c r="AH349" s="41">
        <f t="shared" ca="1" si="49"/>
        <v>45838</v>
      </c>
      <c r="AI349" s="1">
        <f t="shared" ref="AI349:AI412" ca="1" si="56">DATEDIF(AG349,AH349, "m")</f>
        <v>11</v>
      </c>
      <c r="AJ349" s="1">
        <f t="shared" ca="1" si="50"/>
        <v>13</v>
      </c>
      <c r="AK349" s="1">
        <f t="shared" ca="1" si="51"/>
        <v>-1</v>
      </c>
      <c r="AL349" s="1">
        <f t="shared" si="52"/>
        <v>54.8</v>
      </c>
      <c r="AM349" s="38">
        <f t="shared" ca="1" si="53"/>
        <v>1.1818181818181819</v>
      </c>
      <c r="AN349" s="1" t="str">
        <f t="shared" ca="1" si="54"/>
        <v>תקין</v>
      </c>
      <c r="AO349" s="1" t="e">
        <f>VLOOKUP(AC349,'תז מייל קניין'!$A:$C,3,0)</f>
        <v>#N/A</v>
      </c>
      <c r="AP349" s="1" t="str">
        <f t="shared" si="55"/>
        <v xml:space="preserve"> הארכת התק</v>
      </c>
    </row>
    <row r="350" spans="1:42" x14ac:dyDescent="0.2">
      <c r="A350" s="4"/>
      <c r="B350" s="5"/>
      <c r="C350" s="6" t="s">
        <v>1509</v>
      </c>
      <c r="D350" s="7" t="s">
        <v>50</v>
      </c>
      <c r="E350" s="7" t="s">
        <v>32</v>
      </c>
      <c r="F350" s="8" t="s">
        <v>35</v>
      </c>
      <c r="G350" s="9">
        <v>45553</v>
      </c>
      <c r="H350" s="9">
        <v>45597</v>
      </c>
      <c r="I350" s="10">
        <v>45961</v>
      </c>
      <c r="J350" s="14"/>
      <c r="K350" s="11" t="s">
        <v>1419</v>
      </c>
      <c r="L350" s="8" t="s">
        <v>1420</v>
      </c>
      <c r="M350" s="8" t="s">
        <v>1421</v>
      </c>
      <c r="N350" s="8" t="s">
        <v>40</v>
      </c>
      <c r="O350" s="12">
        <v>450000</v>
      </c>
      <c r="P350" s="8" t="s">
        <v>41</v>
      </c>
      <c r="Q350" s="12">
        <v>450000</v>
      </c>
      <c r="R350" s="13">
        <v>54.27</v>
      </c>
      <c r="S350" s="12">
        <v>252000</v>
      </c>
      <c r="T350" s="12">
        <v>254414.55</v>
      </c>
      <c r="U350" s="12">
        <v>216204.91</v>
      </c>
      <c r="V350" s="8" t="s">
        <v>35</v>
      </c>
      <c r="W350" s="8" t="s">
        <v>1422</v>
      </c>
      <c r="X350" s="8" t="s">
        <v>57</v>
      </c>
      <c r="Y350" s="13">
        <v>0</v>
      </c>
      <c r="Z350" s="8" t="s">
        <v>42</v>
      </c>
      <c r="AA350" s="8" t="s">
        <v>44</v>
      </c>
      <c r="AB350" s="8" t="s">
        <v>35</v>
      </c>
      <c r="AC350" s="8" t="s">
        <v>1480</v>
      </c>
      <c r="AD350" s="8" t="s">
        <v>1510</v>
      </c>
      <c r="AE350" s="8" t="s">
        <v>75</v>
      </c>
      <c r="AF350" s="12">
        <v>205798.97</v>
      </c>
      <c r="AG350" s="41">
        <f t="shared" si="48"/>
        <v>45597</v>
      </c>
      <c r="AH350" s="41">
        <f t="shared" ca="1" si="49"/>
        <v>45961</v>
      </c>
      <c r="AI350" s="1">
        <f t="shared" ca="1" si="56"/>
        <v>11</v>
      </c>
      <c r="AJ350" s="1">
        <f t="shared" ca="1" si="50"/>
        <v>9</v>
      </c>
      <c r="AK350" s="1">
        <f t="shared" ca="1" si="51"/>
        <v>2</v>
      </c>
      <c r="AL350" s="1">
        <f t="shared" si="52"/>
        <v>54.27</v>
      </c>
      <c r="AM350" s="38">
        <f t="shared" ca="1" si="53"/>
        <v>0.81818181818181823</v>
      </c>
      <c r="AN350" s="1" t="str">
        <f t="shared" ca="1" si="54"/>
        <v>תקין</v>
      </c>
      <c r="AO350" s="1" t="e">
        <f>VLOOKUP(AC350,'תז מייל קניין'!$A:$C,3,0)</f>
        <v>#N/A</v>
      </c>
      <c r="AP350" s="1" t="str">
        <f t="shared" si="55"/>
        <v xml:space="preserve"> התקשרות ל</v>
      </c>
    </row>
    <row r="351" spans="1:42" x14ac:dyDescent="0.2">
      <c r="A351" s="4"/>
      <c r="B351" s="5"/>
      <c r="C351" s="6" t="s">
        <v>1511</v>
      </c>
      <c r="D351" s="7" t="s">
        <v>61</v>
      </c>
      <c r="E351" s="7" t="s">
        <v>32</v>
      </c>
      <c r="F351" s="8" t="s">
        <v>35</v>
      </c>
      <c r="G351" s="9">
        <v>45572</v>
      </c>
      <c r="H351" s="9">
        <v>45566</v>
      </c>
      <c r="I351" s="10">
        <v>45930</v>
      </c>
      <c r="J351" s="14"/>
      <c r="K351" s="11" t="s">
        <v>1512</v>
      </c>
      <c r="L351" s="8" t="s">
        <v>1513</v>
      </c>
      <c r="M351" s="8" t="s">
        <v>1514</v>
      </c>
      <c r="N351" s="8" t="s">
        <v>40</v>
      </c>
      <c r="O351" s="12">
        <v>15652771.99</v>
      </c>
      <c r="P351" s="8" t="s">
        <v>41</v>
      </c>
      <c r="Q351" s="12">
        <v>15652771.99</v>
      </c>
      <c r="R351" s="13">
        <v>63.15</v>
      </c>
      <c r="S351" s="12">
        <v>9300363.0999999996</v>
      </c>
      <c r="T351" s="12">
        <v>9866735.6899999995</v>
      </c>
      <c r="U351" s="12">
        <v>5033825.03</v>
      </c>
      <c r="V351" s="8" t="s">
        <v>35</v>
      </c>
      <c r="W351" s="8" t="s">
        <v>1515</v>
      </c>
      <c r="X351" s="8" t="s">
        <v>57</v>
      </c>
      <c r="Y351" s="13">
        <v>0</v>
      </c>
      <c r="Z351" s="8" t="s">
        <v>42</v>
      </c>
      <c r="AA351" s="8" t="s">
        <v>44</v>
      </c>
      <c r="AB351" s="8" t="s">
        <v>35</v>
      </c>
      <c r="AC351" s="8" t="s">
        <v>1480</v>
      </c>
      <c r="AD351" s="8" t="s">
        <v>35</v>
      </c>
      <c r="AE351" s="8" t="s">
        <v>1516</v>
      </c>
      <c r="AF351" s="12">
        <v>4546600.83</v>
      </c>
      <c r="AG351" s="41">
        <f t="shared" si="48"/>
        <v>45566</v>
      </c>
      <c r="AH351" s="41">
        <f t="shared" ca="1" si="49"/>
        <v>45930</v>
      </c>
      <c r="AI351" s="1">
        <f t="shared" ca="1" si="56"/>
        <v>11</v>
      </c>
      <c r="AJ351" s="1">
        <f t="shared" ca="1" si="50"/>
        <v>10</v>
      </c>
      <c r="AK351" s="1">
        <f t="shared" ca="1" si="51"/>
        <v>1</v>
      </c>
      <c r="AL351" s="1">
        <f t="shared" si="52"/>
        <v>63.15</v>
      </c>
      <c r="AM351" s="38">
        <f t="shared" ca="1" si="53"/>
        <v>0.90909090909090906</v>
      </c>
      <c r="AN351" s="1" t="str">
        <f t="shared" ca="1" si="54"/>
        <v>תקין</v>
      </c>
      <c r="AO351" s="1" t="e">
        <f>VLOOKUP(AC351,'תז מייל קניין'!$A:$C,3,0)</f>
        <v>#N/A</v>
      </c>
      <c r="AP351" s="1" t="str">
        <f t="shared" si="55"/>
        <v xml:space="preserve"> הפעלת מוק</v>
      </c>
    </row>
    <row r="352" spans="1:42" x14ac:dyDescent="0.2">
      <c r="A352" s="4"/>
      <c r="B352" s="5"/>
      <c r="C352" s="6" t="s">
        <v>1517</v>
      </c>
      <c r="D352" s="7" t="s">
        <v>61</v>
      </c>
      <c r="E352" s="7" t="s">
        <v>32</v>
      </c>
      <c r="F352" s="8" t="s">
        <v>35</v>
      </c>
      <c r="G352" s="9">
        <v>45573</v>
      </c>
      <c r="H352" s="9">
        <v>45505</v>
      </c>
      <c r="I352" s="10">
        <v>45869</v>
      </c>
      <c r="J352" s="14"/>
      <c r="K352" s="11" t="s">
        <v>1518</v>
      </c>
      <c r="L352" s="8" t="s">
        <v>1519</v>
      </c>
      <c r="M352" s="8" t="s">
        <v>35</v>
      </c>
      <c r="N352" s="8" t="s">
        <v>40</v>
      </c>
      <c r="O352" s="12">
        <v>1197026.98</v>
      </c>
      <c r="P352" s="8" t="s">
        <v>41</v>
      </c>
      <c r="Q352" s="12">
        <v>1197026.98</v>
      </c>
      <c r="R352" s="13">
        <v>55.46</v>
      </c>
      <c r="S352" s="12">
        <v>663908.80000000005</v>
      </c>
      <c r="T352" s="12">
        <v>663908.80000000005</v>
      </c>
      <c r="U352" s="12">
        <v>533118.18000000005</v>
      </c>
      <c r="V352" s="8" t="s">
        <v>35</v>
      </c>
      <c r="W352" s="8" t="s">
        <v>1520</v>
      </c>
      <c r="X352" s="8" t="s">
        <v>35</v>
      </c>
      <c r="Y352" s="13">
        <v>0</v>
      </c>
      <c r="Z352" s="8" t="s">
        <v>42</v>
      </c>
      <c r="AA352" s="8" t="s">
        <v>43</v>
      </c>
      <c r="AB352" s="8" t="s">
        <v>44</v>
      </c>
      <c r="AC352" s="8" t="s">
        <v>1480</v>
      </c>
      <c r="AD352" s="8" t="s">
        <v>35</v>
      </c>
      <c r="AE352" s="8" t="s">
        <v>646</v>
      </c>
      <c r="AF352" s="12">
        <v>533118.18000000005</v>
      </c>
      <c r="AG352" s="41">
        <f t="shared" si="48"/>
        <v>45505</v>
      </c>
      <c r="AH352" s="41">
        <f t="shared" ca="1" si="49"/>
        <v>45869</v>
      </c>
      <c r="AI352" s="1">
        <f t="shared" ca="1" si="56"/>
        <v>11</v>
      </c>
      <c r="AJ352" s="1">
        <f t="shared" ca="1" si="50"/>
        <v>12</v>
      </c>
      <c r="AK352" s="1">
        <f t="shared" ca="1" si="51"/>
        <v>0</v>
      </c>
      <c r="AL352" s="1">
        <f t="shared" si="52"/>
        <v>55.46</v>
      </c>
      <c r="AM352" s="38">
        <f t="shared" ca="1" si="53"/>
        <v>1.0909090909090908</v>
      </c>
      <c r="AN352" s="1" t="str">
        <f t="shared" ca="1" si="54"/>
        <v>תקין</v>
      </c>
      <c r="AO352" s="1" t="e">
        <f>VLOOKUP(AC352,'תז מייל קניין'!$A:$C,3,0)</f>
        <v>#N/A</v>
      </c>
      <c r="AP352" s="1" t="str">
        <f t="shared" si="55"/>
        <v xml:space="preserve"> הסכם התקש</v>
      </c>
    </row>
    <row r="353" spans="1:42" x14ac:dyDescent="0.2">
      <c r="A353" s="4"/>
      <c r="B353" s="5"/>
      <c r="C353" s="6" t="s">
        <v>1521</v>
      </c>
      <c r="D353" s="7" t="s">
        <v>67</v>
      </c>
      <c r="E353" s="7" t="s">
        <v>32</v>
      </c>
      <c r="F353" s="8" t="s">
        <v>35</v>
      </c>
      <c r="G353" s="9">
        <v>45609</v>
      </c>
      <c r="H353" s="9">
        <v>45292</v>
      </c>
      <c r="I353" s="10">
        <v>45657</v>
      </c>
      <c r="J353" s="14"/>
      <c r="K353" s="11" t="s">
        <v>1522</v>
      </c>
      <c r="L353" s="8" t="s">
        <v>1523</v>
      </c>
      <c r="M353" s="8" t="s">
        <v>1524</v>
      </c>
      <c r="N353" s="8" t="s">
        <v>40</v>
      </c>
      <c r="O353" s="12">
        <v>23600</v>
      </c>
      <c r="P353" s="8" t="s">
        <v>41</v>
      </c>
      <c r="Q353" s="12">
        <v>23600</v>
      </c>
      <c r="R353" s="13">
        <v>0</v>
      </c>
      <c r="S353" s="13">
        <v>0</v>
      </c>
      <c r="T353" s="13">
        <v>0</v>
      </c>
      <c r="U353" s="12">
        <v>23600</v>
      </c>
      <c r="V353" s="8" t="s">
        <v>35</v>
      </c>
      <c r="W353" s="8" t="s">
        <v>1525</v>
      </c>
      <c r="X353" s="8" t="s">
        <v>35</v>
      </c>
      <c r="Y353" s="13">
        <v>0</v>
      </c>
      <c r="Z353" s="8" t="s">
        <v>42</v>
      </c>
      <c r="AA353" s="8" t="s">
        <v>127</v>
      </c>
      <c r="AB353" s="8" t="s">
        <v>35</v>
      </c>
      <c r="AC353" s="8" t="s">
        <v>1480</v>
      </c>
      <c r="AD353" s="8" t="s">
        <v>35</v>
      </c>
      <c r="AE353" s="8" t="s">
        <v>128</v>
      </c>
      <c r="AF353" s="12">
        <v>23600</v>
      </c>
      <c r="AG353" s="41">
        <f t="shared" si="48"/>
        <v>45292</v>
      </c>
      <c r="AH353" s="41">
        <f t="shared" ca="1" si="49"/>
        <v>45657</v>
      </c>
      <c r="AI353" s="1">
        <f t="shared" ca="1" si="56"/>
        <v>11</v>
      </c>
      <c r="AJ353" s="1">
        <f t="shared" ca="1" si="50"/>
        <v>19</v>
      </c>
      <c r="AK353" s="1">
        <f t="shared" ca="1" si="51"/>
        <v>-7</v>
      </c>
      <c r="AL353" s="1">
        <f t="shared" si="52"/>
        <v>0</v>
      </c>
      <c r="AM353" s="38">
        <f t="shared" ca="1" si="53"/>
        <v>1.7272727272727273</v>
      </c>
      <c r="AN353" s="1" t="str">
        <f t="shared" ca="1" si="54"/>
        <v>לא תקין</v>
      </c>
      <c r="AO353" s="1" t="e">
        <f>VLOOKUP(AC353,'תז מייל קניין'!$A:$C,3,0)</f>
        <v>#N/A</v>
      </c>
      <c r="AP353" s="1" t="str">
        <f t="shared" si="55"/>
        <v xml:space="preserve"> מים ביה"ד</v>
      </c>
    </row>
    <row r="354" spans="1:42" x14ac:dyDescent="0.2">
      <c r="A354" s="4"/>
      <c r="B354" s="5"/>
      <c r="C354" s="6" t="s">
        <v>1526</v>
      </c>
      <c r="D354" s="7" t="s">
        <v>61</v>
      </c>
      <c r="E354" s="7" t="s">
        <v>32</v>
      </c>
      <c r="F354" s="8" t="s">
        <v>35</v>
      </c>
      <c r="G354" s="9">
        <v>45613</v>
      </c>
      <c r="H354" s="9">
        <v>45579</v>
      </c>
      <c r="I354" s="10">
        <v>46081</v>
      </c>
      <c r="J354" s="14"/>
      <c r="K354" s="11" t="s">
        <v>255</v>
      </c>
      <c r="L354" s="8" t="s">
        <v>256</v>
      </c>
      <c r="M354" s="8" t="s">
        <v>257</v>
      </c>
      <c r="N354" s="8" t="s">
        <v>40</v>
      </c>
      <c r="O354" s="12">
        <v>157279.70000000001</v>
      </c>
      <c r="P354" s="8" t="s">
        <v>41</v>
      </c>
      <c r="Q354" s="12">
        <v>157279.70000000001</v>
      </c>
      <c r="R354" s="13">
        <v>100</v>
      </c>
      <c r="S354" s="12">
        <v>157279.70000000001</v>
      </c>
      <c r="T354" s="12">
        <v>157279.70000000001</v>
      </c>
      <c r="U354" s="13">
        <v>0</v>
      </c>
      <c r="V354" s="8" t="s">
        <v>35</v>
      </c>
      <c r="W354" s="8" t="s">
        <v>1527</v>
      </c>
      <c r="X354" s="8" t="s">
        <v>35</v>
      </c>
      <c r="Y354" s="13">
        <v>0</v>
      </c>
      <c r="Z354" s="8" t="s">
        <v>42</v>
      </c>
      <c r="AA354" s="8" t="s">
        <v>44</v>
      </c>
      <c r="AB354" s="8" t="s">
        <v>35</v>
      </c>
      <c r="AC354" s="8" t="s">
        <v>1480</v>
      </c>
      <c r="AD354" s="8" t="s">
        <v>35</v>
      </c>
      <c r="AE354" s="8" t="s">
        <v>260</v>
      </c>
      <c r="AF354" s="13">
        <v>0</v>
      </c>
      <c r="AG354" s="41">
        <f t="shared" si="48"/>
        <v>45579</v>
      </c>
      <c r="AH354" s="41">
        <f t="shared" ca="1" si="49"/>
        <v>46081</v>
      </c>
      <c r="AI354" s="1">
        <f t="shared" ca="1" si="56"/>
        <v>16</v>
      </c>
      <c r="AJ354" s="1">
        <f t="shared" ca="1" si="50"/>
        <v>9</v>
      </c>
      <c r="AK354" s="1">
        <f t="shared" ca="1" si="51"/>
        <v>6</v>
      </c>
      <c r="AL354" s="1">
        <f t="shared" si="52"/>
        <v>100</v>
      </c>
      <c r="AM354" s="38">
        <f t="shared" ca="1" si="53"/>
        <v>0.5625</v>
      </c>
      <c r="AN354" s="1" t="str">
        <f t="shared" ca="1" si="54"/>
        <v>תקין</v>
      </c>
      <c r="AO354" s="1" t="e">
        <f>VLOOKUP(AC354,'תז מייל קניין'!$A:$C,3,0)</f>
        <v>#N/A</v>
      </c>
      <c r="AP354" s="1" t="str">
        <f t="shared" si="55"/>
        <v xml:space="preserve"> מימוש אופ</v>
      </c>
    </row>
    <row r="355" spans="1:42" x14ac:dyDescent="0.2">
      <c r="A355" s="4"/>
      <c r="B355" s="5"/>
      <c r="C355" s="6" t="s">
        <v>1528</v>
      </c>
      <c r="D355" s="7" t="s">
        <v>34</v>
      </c>
      <c r="E355" s="7" t="s">
        <v>32</v>
      </c>
      <c r="F355" s="8" t="s">
        <v>35</v>
      </c>
      <c r="G355" s="9">
        <v>45637</v>
      </c>
      <c r="H355" s="9"/>
      <c r="I355" s="10"/>
      <c r="J355" s="14"/>
      <c r="K355" s="11" t="s">
        <v>1441</v>
      </c>
      <c r="L355" s="8" t="s">
        <v>1442</v>
      </c>
      <c r="M355" s="8" t="s">
        <v>1443</v>
      </c>
      <c r="N355" s="8" t="s">
        <v>40</v>
      </c>
      <c r="O355" s="12">
        <v>151282.04999999999</v>
      </c>
      <c r="P355" s="8" t="s">
        <v>41</v>
      </c>
      <c r="Q355" s="12">
        <v>151282.04999999999</v>
      </c>
      <c r="R355" s="13">
        <v>100</v>
      </c>
      <c r="S355" s="12">
        <v>151282.04999999999</v>
      </c>
      <c r="T355" s="12">
        <v>151282.04999999999</v>
      </c>
      <c r="U355" s="13">
        <v>0</v>
      </c>
      <c r="V355" s="8" t="s">
        <v>35</v>
      </c>
      <c r="W355" s="8" t="s">
        <v>1529</v>
      </c>
      <c r="X355" s="8" t="s">
        <v>35</v>
      </c>
      <c r="Y355" s="13">
        <v>0</v>
      </c>
      <c r="Z355" s="8" t="s">
        <v>42</v>
      </c>
      <c r="AA355" s="8" t="s">
        <v>127</v>
      </c>
      <c r="AB355" s="8" t="s">
        <v>35</v>
      </c>
      <c r="AC355" s="8" t="s">
        <v>1480</v>
      </c>
      <c r="AD355" s="8" t="s">
        <v>35</v>
      </c>
      <c r="AE355" s="8" t="s">
        <v>46</v>
      </c>
      <c r="AF355" s="13">
        <v>0</v>
      </c>
      <c r="AG355" s="41">
        <f t="shared" si="48"/>
        <v>45637</v>
      </c>
      <c r="AH355" s="41">
        <f t="shared" ca="1" si="49"/>
        <v>46022</v>
      </c>
      <c r="AI355" s="1">
        <f t="shared" ca="1" si="56"/>
        <v>12</v>
      </c>
      <c r="AJ355" s="1">
        <f t="shared" ca="1" si="50"/>
        <v>7</v>
      </c>
      <c r="AK355" s="1">
        <f t="shared" ca="1" si="51"/>
        <v>4</v>
      </c>
      <c r="AL355" s="1">
        <f t="shared" si="52"/>
        <v>100</v>
      </c>
      <c r="AM355" s="38">
        <f t="shared" ca="1" si="53"/>
        <v>0.58333333333333337</v>
      </c>
      <c r="AN355" s="1" t="str">
        <f t="shared" ca="1" si="54"/>
        <v>תקין</v>
      </c>
      <c r="AO355" s="1" t="e">
        <f>VLOOKUP(AC355,'תז מייל קניין'!$A:$C,3,0)</f>
        <v>#N/A</v>
      </c>
      <c r="AP355" s="1" t="str">
        <f t="shared" si="55"/>
        <v xml:space="preserve"> השתתפות י</v>
      </c>
    </row>
    <row r="356" spans="1:42" x14ac:dyDescent="0.2">
      <c r="A356" s="4"/>
      <c r="B356" s="5"/>
      <c r="C356" s="6" t="s">
        <v>1530</v>
      </c>
      <c r="D356" s="7" t="s">
        <v>34</v>
      </c>
      <c r="E356" s="7" t="s">
        <v>32</v>
      </c>
      <c r="F356" s="8" t="s">
        <v>35</v>
      </c>
      <c r="G356" s="9">
        <v>45641</v>
      </c>
      <c r="H356" s="9">
        <v>45597</v>
      </c>
      <c r="I356" s="10">
        <v>46387</v>
      </c>
      <c r="J356" s="14"/>
      <c r="K356" s="11" t="s">
        <v>104</v>
      </c>
      <c r="L356" s="8" t="s">
        <v>105</v>
      </c>
      <c r="M356" s="8" t="s">
        <v>106</v>
      </c>
      <c r="N356" s="8" t="s">
        <v>40</v>
      </c>
      <c r="O356" s="12">
        <v>726585</v>
      </c>
      <c r="P356" s="8" t="s">
        <v>41</v>
      </c>
      <c r="Q356" s="12">
        <v>726585</v>
      </c>
      <c r="R356" s="13">
        <v>0</v>
      </c>
      <c r="S356" s="13">
        <v>0</v>
      </c>
      <c r="T356" s="13">
        <v>0</v>
      </c>
      <c r="U356" s="12">
        <v>726585</v>
      </c>
      <c r="V356" s="8" t="s">
        <v>35</v>
      </c>
      <c r="W356" s="8" t="s">
        <v>1531</v>
      </c>
      <c r="X356" s="8" t="s">
        <v>35</v>
      </c>
      <c r="Y356" s="13">
        <v>0</v>
      </c>
      <c r="Z356" s="8" t="s">
        <v>42</v>
      </c>
      <c r="AA356" s="8" t="s">
        <v>65</v>
      </c>
      <c r="AB356" s="8" t="s">
        <v>35</v>
      </c>
      <c r="AC356" s="8" t="s">
        <v>1480</v>
      </c>
      <c r="AD356" s="8" t="s">
        <v>35</v>
      </c>
      <c r="AE356" s="8" t="s">
        <v>46</v>
      </c>
      <c r="AF356" s="12">
        <v>726585</v>
      </c>
      <c r="AG356" s="41">
        <f t="shared" si="48"/>
        <v>45597</v>
      </c>
      <c r="AH356" s="41">
        <f t="shared" ca="1" si="49"/>
        <v>46387</v>
      </c>
      <c r="AI356" s="1">
        <f t="shared" ca="1" si="56"/>
        <v>25</v>
      </c>
      <c r="AJ356" s="1">
        <f t="shared" ca="1" si="50"/>
        <v>9</v>
      </c>
      <c r="AK356" s="1">
        <f t="shared" ca="1" si="51"/>
        <v>16</v>
      </c>
      <c r="AL356" s="1">
        <f t="shared" si="52"/>
        <v>0</v>
      </c>
      <c r="AM356" s="38">
        <f t="shared" ca="1" si="53"/>
        <v>0.36</v>
      </c>
      <c r="AN356" s="1" t="str">
        <f t="shared" ca="1" si="54"/>
        <v>טרם נבדק</v>
      </c>
      <c r="AO356" s="1" t="e">
        <f>VLOOKUP(AC356,'תז מייל קניין'!$A:$C,3,0)</f>
        <v>#N/A</v>
      </c>
      <c r="AP356" s="1" t="str">
        <f t="shared" si="55"/>
        <v xml:space="preserve"> שיפוצים ו</v>
      </c>
    </row>
    <row r="357" spans="1:42" x14ac:dyDescent="0.2">
      <c r="A357" s="4"/>
      <c r="B357" s="5"/>
      <c r="C357" s="6" t="s">
        <v>1532</v>
      </c>
      <c r="D357" s="7" t="s">
        <v>34</v>
      </c>
      <c r="E357" s="7" t="s">
        <v>32</v>
      </c>
      <c r="F357" s="8" t="s">
        <v>35</v>
      </c>
      <c r="G357" s="9">
        <v>45641</v>
      </c>
      <c r="H357" s="9"/>
      <c r="I357" s="10"/>
      <c r="J357" s="14"/>
      <c r="K357" s="11" t="s">
        <v>960</v>
      </c>
      <c r="L357" s="8" t="s">
        <v>961</v>
      </c>
      <c r="M357" s="8" t="s">
        <v>962</v>
      </c>
      <c r="N357" s="8" t="s">
        <v>40</v>
      </c>
      <c r="O357" s="12">
        <v>46770.75</v>
      </c>
      <c r="P357" s="8" t="s">
        <v>41</v>
      </c>
      <c r="Q357" s="12">
        <v>46770.75</v>
      </c>
      <c r="R357" s="13">
        <v>85.47</v>
      </c>
      <c r="S357" s="12">
        <v>46770.75</v>
      </c>
      <c r="T357" s="12">
        <v>39975.019999999997</v>
      </c>
      <c r="U357" s="13">
        <v>0</v>
      </c>
      <c r="V357" s="8" t="s">
        <v>35</v>
      </c>
      <c r="W357" s="8" t="s">
        <v>1533</v>
      </c>
      <c r="X357" s="8" t="s">
        <v>35</v>
      </c>
      <c r="Y357" s="13">
        <v>0</v>
      </c>
      <c r="Z357" s="8" t="s">
        <v>42</v>
      </c>
      <c r="AA357" s="8" t="s">
        <v>127</v>
      </c>
      <c r="AB357" s="8" t="s">
        <v>35</v>
      </c>
      <c r="AC357" s="8" t="s">
        <v>1480</v>
      </c>
      <c r="AD357" s="8" t="s">
        <v>35</v>
      </c>
      <c r="AE357" s="8" t="s">
        <v>128</v>
      </c>
      <c r="AF357" s="13">
        <v>0</v>
      </c>
      <c r="AG357" s="41">
        <f t="shared" si="48"/>
        <v>45641</v>
      </c>
      <c r="AH357" s="41">
        <f t="shared" ca="1" si="49"/>
        <v>46022</v>
      </c>
      <c r="AI357" s="1">
        <f t="shared" ca="1" si="56"/>
        <v>12</v>
      </c>
      <c r="AJ357" s="1">
        <f t="shared" ca="1" si="50"/>
        <v>7</v>
      </c>
      <c r="AK357" s="1">
        <f t="shared" ca="1" si="51"/>
        <v>4</v>
      </c>
      <c r="AL357" s="1">
        <f t="shared" si="52"/>
        <v>85.47</v>
      </c>
      <c r="AM357" s="38">
        <f t="shared" ca="1" si="53"/>
        <v>0.58333333333333337</v>
      </c>
      <c r="AN357" s="1" t="str">
        <f t="shared" ca="1" si="54"/>
        <v>תקין</v>
      </c>
      <c r="AO357" s="1" t="e">
        <f>VLOOKUP(AC357,'תז מייל קניין'!$A:$C,3,0)</f>
        <v>#N/A</v>
      </c>
      <c r="AP357" s="1" t="str">
        <f t="shared" si="55"/>
        <v xml:space="preserve"> מים הסדרת</v>
      </c>
    </row>
    <row r="358" spans="1:42" x14ac:dyDescent="0.2">
      <c r="A358" s="4"/>
      <c r="B358" s="5"/>
      <c r="C358" s="6" t="s">
        <v>1534</v>
      </c>
      <c r="D358" s="7" t="s">
        <v>34</v>
      </c>
      <c r="E358" s="7" t="s">
        <v>32</v>
      </c>
      <c r="F358" s="8" t="s">
        <v>35</v>
      </c>
      <c r="G358" s="9">
        <v>45641</v>
      </c>
      <c r="H358" s="9"/>
      <c r="I358" s="10"/>
      <c r="J358" s="14"/>
      <c r="K358" s="11" t="s">
        <v>1412</v>
      </c>
      <c r="L358" s="8" t="s">
        <v>1413</v>
      </c>
      <c r="M358" s="8" t="s">
        <v>1414</v>
      </c>
      <c r="N358" s="8" t="s">
        <v>40</v>
      </c>
      <c r="O358" s="12">
        <v>201185.56</v>
      </c>
      <c r="P358" s="8" t="s">
        <v>41</v>
      </c>
      <c r="Q358" s="12">
        <v>201185.56</v>
      </c>
      <c r="R358" s="13">
        <v>80.08</v>
      </c>
      <c r="S358" s="12">
        <v>161107.37</v>
      </c>
      <c r="T358" s="12">
        <v>161107.39000000001</v>
      </c>
      <c r="U358" s="12">
        <v>40078.18</v>
      </c>
      <c r="V358" s="8" t="s">
        <v>35</v>
      </c>
      <c r="W358" s="8" t="s">
        <v>1535</v>
      </c>
      <c r="X358" s="8" t="s">
        <v>35</v>
      </c>
      <c r="Y358" s="13">
        <v>0</v>
      </c>
      <c r="Z358" s="8" t="s">
        <v>42</v>
      </c>
      <c r="AA358" s="8" t="s">
        <v>127</v>
      </c>
      <c r="AB358" s="8" t="s">
        <v>35</v>
      </c>
      <c r="AC358" s="8" t="s">
        <v>1480</v>
      </c>
      <c r="AD358" s="8" t="s">
        <v>35</v>
      </c>
      <c r="AE358" s="8" t="s">
        <v>46</v>
      </c>
      <c r="AF358" s="12">
        <v>40078.18</v>
      </c>
      <c r="AG358" s="41">
        <f t="shared" si="48"/>
        <v>45641</v>
      </c>
      <c r="AH358" s="41">
        <f t="shared" ca="1" si="49"/>
        <v>46022</v>
      </c>
      <c r="AI358" s="1">
        <f t="shared" ca="1" si="56"/>
        <v>12</v>
      </c>
      <c r="AJ358" s="1">
        <f t="shared" ca="1" si="50"/>
        <v>7</v>
      </c>
      <c r="AK358" s="1">
        <f t="shared" ca="1" si="51"/>
        <v>4</v>
      </c>
      <c r="AL358" s="1">
        <f t="shared" si="52"/>
        <v>80.08</v>
      </c>
      <c r="AM358" s="38">
        <f t="shared" ca="1" si="53"/>
        <v>0.58333333333333337</v>
      </c>
      <c r="AN358" s="1" t="str">
        <f t="shared" ca="1" si="54"/>
        <v>תקין</v>
      </c>
      <c r="AO358" s="1" t="e">
        <f>VLOOKUP(AC358,'תז מייל קניין'!$A:$C,3,0)</f>
        <v>#N/A</v>
      </c>
      <c r="AP358" s="1" t="str">
        <f t="shared" si="55"/>
        <v xml:space="preserve"> תוספות בה</v>
      </c>
    </row>
    <row r="359" spans="1:42" x14ac:dyDescent="0.2">
      <c r="A359" s="4"/>
      <c r="B359" s="5"/>
      <c r="C359" s="6" t="s">
        <v>1536</v>
      </c>
      <c r="D359" s="7" t="s">
        <v>34</v>
      </c>
      <c r="E359" s="7" t="s">
        <v>32</v>
      </c>
      <c r="F359" s="8" t="s">
        <v>35</v>
      </c>
      <c r="G359" s="9">
        <v>45651</v>
      </c>
      <c r="H359" s="9">
        <v>45636</v>
      </c>
      <c r="I359" s="10">
        <v>45688</v>
      </c>
      <c r="J359" s="14"/>
      <c r="K359" s="11" t="s">
        <v>1537</v>
      </c>
      <c r="L359" s="8" t="s">
        <v>1538</v>
      </c>
      <c r="M359" s="8" t="s">
        <v>1539</v>
      </c>
      <c r="N359" s="8" t="s">
        <v>40</v>
      </c>
      <c r="O359" s="12">
        <v>2651106</v>
      </c>
      <c r="P359" s="8" t="s">
        <v>41</v>
      </c>
      <c r="Q359" s="12">
        <v>2651106</v>
      </c>
      <c r="R359" s="13">
        <v>0</v>
      </c>
      <c r="S359" s="13">
        <v>0</v>
      </c>
      <c r="T359" s="13">
        <v>0</v>
      </c>
      <c r="U359" s="12">
        <v>2651106</v>
      </c>
      <c r="V359" s="8" t="s">
        <v>35</v>
      </c>
      <c r="W359" s="8" t="s">
        <v>1540</v>
      </c>
      <c r="X359" s="8" t="s">
        <v>35</v>
      </c>
      <c r="Y359" s="13">
        <v>0</v>
      </c>
      <c r="Z359" s="8" t="s">
        <v>42</v>
      </c>
      <c r="AA359" s="8" t="s">
        <v>65</v>
      </c>
      <c r="AB359" s="8" t="s">
        <v>35</v>
      </c>
      <c r="AC359" s="8" t="s">
        <v>1480</v>
      </c>
      <c r="AD359" s="8" t="s">
        <v>35</v>
      </c>
      <c r="AE359" s="8" t="s">
        <v>46</v>
      </c>
      <c r="AF359" s="12">
        <v>2651106</v>
      </c>
      <c r="AG359" s="41">
        <f t="shared" si="48"/>
        <v>45636</v>
      </c>
      <c r="AH359" s="41">
        <f t="shared" ca="1" si="49"/>
        <v>45688</v>
      </c>
      <c r="AI359" s="1">
        <f t="shared" ca="1" si="56"/>
        <v>1</v>
      </c>
      <c r="AJ359" s="1">
        <f t="shared" ca="1" si="50"/>
        <v>7</v>
      </c>
      <c r="AK359" s="1">
        <f t="shared" ca="1" si="51"/>
        <v>-6</v>
      </c>
      <c r="AL359" s="1">
        <f t="shared" si="52"/>
        <v>0</v>
      </c>
      <c r="AM359" s="38">
        <f t="shared" ca="1" si="53"/>
        <v>7</v>
      </c>
      <c r="AN359" s="1" t="str">
        <f t="shared" ca="1" si="54"/>
        <v>לא תקין</v>
      </c>
      <c r="AO359" s="1" t="e">
        <f>VLOOKUP(AC359,'תז מייל קניין'!$A:$C,3,0)</f>
        <v>#N/A</v>
      </c>
      <c r="AP359" s="1" t="str">
        <f t="shared" si="55"/>
        <v xml:space="preserve"> ביצוע עבו</v>
      </c>
    </row>
    <row r="360" spans="1:42" x14ac:dyDescent="0.2">
      <c r="A360" s="4"/>
      <c r="B360" s="5"/>
      <c r="C360" s="6" t="s">
        <v>1541</v>
      </c>
      <c r="D360" s="7" t="s">
        <v>61</v>
      </c>
      <c r="E360" s="7" t="s">
        <v>32</v>
      </c>
      <c r="F360" s="8" t="s">
        <v>35</v>
      </c>
      <c r="G360" s="9">
        <v>45651</v>
      </c>
      <c r="H360" s="9">
        <v>45636</v>
      </c>
      <c r="I360" s="10">
        <v>45930</v>
      </c>
      <c r="J360" s="14"/>
      <c r="K360" s="11" t="s">
        <v>250</v>
      </c>
      <c r="L360" s="8" t="s">
        <v>251</v>
      </c>
      <c r="M360" s="8" t="s">
        <v>252</v>
      </c>
      <c r="N360" s="8" t="s">
        <v>113</v>
      </c>
      <c r="O360" s="12">
        <v>625036.56000000006</v>
      </c>
      <c r="P360" s="8" t="s">
        <v>41</v>
      </c>
      <c r="Q360" s="12">
        <v>625036.56000000006</v>
      </c>
      <c r="R360" s="13">
        <v>0</v>
      </c>
      <c r="S360" s="13">
        <v>0</v>
      </c>
      <c r="T360" s="13">
        <v>0</v>
      </c>
      <c r="U360" s="12">
        <v>625036.56000000006</v>
      </c>
      <c r="V360" s="8" t="s">
        <v>35</v>
      </c>
      <c r="W360" s="8" t="s">
        <v>1542</v>
      </c>
      <c r="X360" s="8" t="s">
        <v>35</v>
      </c>
      <c r="Y360" s="13">
        <v>0</v>
      </c>
      <c r="Z360" s="8" t="s">
        <v>42</v>
      </c>
      <c r="AA360" s="8" t="s">
        <v>65</v>
      </c>
      <c r="AB360" s="8" t="s">
        <v>35</v>
      </c>
      <c r="AC360" s="8" t="s">
        <v>1480</v>
      </c>
      <c r="AD360" s="8" t="s">
        <v>35</v>
      </c>
      <c r="AE360" s="8" t="s">
        <v>46</v>
      </c>
      <c r="AF360" s="12">
        <v>625036.56000000006</v>
      </c>
      <c r="AG360" s="41">
        <f t="shared" si="48"/>
        <v>45636</v>
      </c>
      <c r="AH360" s="41">
        <f t="shared" ca="1" si="49"/>
        <v>45930</v>
      </c>
      <c r="AI360" s="1">
        <f t="shared" ca="1" si="56"/>
        <v>9</v>
      </c>
      <c r="AJ360" s="1">
        <f t="shared" ca="1" si="50"/>
        <v>7</v>
      </c>
      <c r="AK360" s="1">
        <f t="shared" ca="1" si="51"/>
        <v>1</v>
      </c>
      <c r="AL360" s="1">
        <f t="shared" si="52"/>
        <v>0</v>
      </c>
      <c r="AM360" s="38">
        <f t="shared" ca="1" si="53"/>
        <v>0.77777777777777779</v>
      </c>
      <c r="AN360" s="1" t="str">
        <f t="shared" ca="1" si="54"/>
        <v>לא תקין</v>
      </c>
      <c r="AO360" s="1" t="e">
        <f>VLOOKUP(AC360,'תז מייל קניין'!$A:$C,3,0)</f>
        <v>#N/A</v>
      </c>
      <c r="AP360" s="1" t="str">
        <f t="shared" si="55"/>
        <v xml:space="preserve"> ביצוע שיפ</v>
      </c>
    </row>
    <row r="361" spans="1:42" x14ac:dyDescent="0.2">
      <c r="A361" s="4"/>
      <c r="B361" s="5"/>
      <c r="C361" s="6" t="s">
        <v>1543</v>
      </c>
      <c r="D361" s="7" t="s">
        <v>61</v>
      </c>
      <c r="E361" s="7" t="s">
        <v>32</v>
      </c>
      <c r="F361" s="8" t="s">
        <v>35</v>
      </c>
      <c r="G361" s="9">
        <v>45651</v>
      </c>
      <c r="H361" s="9">
        <v>45647</v>
      </c>
      <c r="I361" s="10">
        <v>45930</v>
      </c>
      <c r="J361" s="14"/>
      <c r="K361" s="11" t="s">
        <v>99</v>
      </c>
      <c r="L361" s="8" t="s">
        <v>100</v>
      </c>
      <c r="M361" s="8" t="s">
        <v>101</v>
      </c>
      <c r="N361" s="8" t="s">
        <v>40</v>
      </c>
      <c r="O361" s="12">
        <v>1417843.75</v>
      </c>
      <c r="P361" s="8" t="s">
        <v>41</v>
      </c>
      <c r="Q361" s="12">
        <v>1417843.75</v>
      </c>
      <c r="R361" s="13">
        <v>7.78</v>
      </c>
      <c r="S361" s="12">
        <v>110252.25</v>
      </c>
      <c r="T361" s="12">
        <v>110252.25</v>
      </c>
      <c r="U361" s="12">
        <v>1307591.5</v>
      </c>
      <c r="V361" s="8" t="s">
        <v>35</v>
      </c>
      <c r="W361" s="8" t="s">
        <v>1544</v>
      </c>
      <c r="X361" s="8" t="s">
        <v>35</v>
      </c>
      <c r="Y361" s="13">
        <v>0</v>
      </c>
      <c r="Z361" s="8" t="s">
        <v>42</v>
      </c>
      <c r="AA361" s="8" t="s">
        <v>65</v>
      </c>
      <c r="AB361" s="8" t="s">
        <v>35</v>
      </c>
      <c r="AC361" s="8" t="s">
        <v>1480</v>
      </c>
      <c r="AD361" s="8" t="s">
        <v>35</v>
      </c>
      <c r="AE361" s="8" t="s">
        <v>46</v>
      </c>
      <c r="AF361" s="12">
        <v>1307591.5</v>
      </c>
      <c r="AG361" s="41">
        <f t="shared" si="48"/>
        <v>45647</v>
      </c>
      <c r="AH361" s="41">
        <f t="shared" ca="1" si="49"/>
        <v>45930</v>
      </c>
      <c r="AI361" s="1">
        <f t="shared" ca="1" si="56"/>
        <v>9</v>
      </c>
      <c r="AJ361" s="1">
        <f t="shared" ca="1" si="50"/>
        <v>7</v>
      </c>
      <c r="AK361" s="1">
        <f t="shared" ca="1" si="51"/>
        <v>1</v>
      </c>
      <c r="AL361" s="1">
        <f t="shared" si="52"/>
        <v>7.78</v>
      </c>
      <c r="AM361" s="38">
        <f t="shared" ca="1" si="53"/>
        <v>0.77777777777777779</v>
      </c>
      <c r="AN361" s="1" t="str">
        <f t="shared" ca="1" si="54"/>
        <v>לא תקין</v>
      </c>
      <c r="AO361" s="1" t="e">
        <f>VLOOKUP(AC361,'תז מייל קניין'!$A:$C,3,0)</f>
        <v>#N/A</v>
      </c>
      <c r="AP361" s="1" t="str">
        <f t="shared" si="55"/>
        <v xml:space="preserve"> ביצוע שיפ</v>
      </c>
    </row>
    <row r="362" spans="1:42" x14ac:dyDescent="0.2">
      <c r="A362" s="4"/>
      <c r="B362" s="5"/>
      <c r="C362" s="6" t="s">
        <v>1545</v>
      </c>
      <c r="D362" s="7" t="s">
        <v>34</v>
      </c>
      <c r="E362" s="7" t="s">
        <v>32</v>
      </c>
      <c r="F362" s="8" t="s">
        <v>35</v>
      </c>
      <c r="G362" s="9">
        <v>45652</v>
      </c>
      <c r="H362" s="9">
        <v>45484</v>
      </c>
      <c r="I362" s="10">
        <v>46022</v>
      </c>
      <c r="J362" s="14"/>
      <c r="K362" s="11" t="s">
        <v>228</v>
      </c>
      <c r="L362" s="8" t="s">
        <v>229</v>
      </c>
      <c r="M362" s="8" t="s">
        <v>230</v>
      </c>
      <c r="N362" s="8" t="s">
        <v>40</v>
      </c>
      <c r="O362" s="12">
        <v>151281.9</v>
      </c>
      <c r="P362" s="8" t="s">
        <v>41</v>
      </c>
      <c r="Q362" s="12">
        <v>151281.9</v>
      </c>
      <c r="R362" s="13">
        <v>0</v>
      </c>
      <c r="S362" s="13">
        <v>0</v>
      </c>
      <c r="T362" s="13">
        <v>0</v>
      </c>
      <c r="U362" s="12">
        <v>151281.9</v>
      </c>
      <c r="V362" s="8" t="s">
        <v>35</v>
      </c>
      <c r="W362" s="8" t="s">
        <v>1546</v>
      </c>
      <c r="X362" s="8" t="s">
        <v>35</v>
      </c>
      <c r="Y362" s="13">
        <v>0</v>
      </c>
      <c r="Z362" s="8" t="s">
        <v>42</v>
      </c>
      <c r="AA362" s="8" t="s">
        <v>43</v>
      </c>
      <c r="AB362" s="8" t="s">
        <v>44</v>
      </c>
      <c r="AC362" s="8" t="s">
        <v>1480</v>
      </c>
      <c r="AD362" s="8" t="s">
        <v>35</v>
      </c>
      <c r="AE362" s="8" t="s">
        <v>46</v>
      </c>
      <c r="AF362" s="12">
        <v>151281.9</v>
      </c>
      <c r="AG362" s="41">
        <f t="shared" si="48"/>
        <v>45484</v>
      </c>
      <c r="AH362" s="41">
        <f t="shared" ca="1" si="49"/>
        <v>46022</v>
      </c>
      <c r="AI362" s="1">
        <f t="shared" ca="1" si="56"/>
        <v>17</v>
      </c>
      <c r="AJ362" s="1">
        <f t="shared" ca="1" si="50"/>
        <v>12</v>
      </c>
      <c r="AK362" s="1">
        <f t="shared" ca="1" si="51"/>
        <v>4</v>
      </c>
      <c r="AL362" s="1">
        <f t="shared" si="52"/>
        <v>0</v>
      </c>
      <c r="AM362" s="38">
        <f t="shared" ca="1" si="53"/>
        <v>0.70588235294117652</v>
      </c>
      <c r="AN362" s="1" t="str">
        <f t="shared" ca="1" si="54"/>
        <v>לא תקין</v>
      </c>
      <c r="AO362" s="1" t="e">
        <f>VLOOKUP(AC362,'תז מייל קניין'!$A:$C,3,0)</f>
        <v>#N/A</v>
      </c>
      <c r="AP362" s="1" t="str">
        <f t="shared" si="55"/>
        <v xml:space="preserve"> עדכון תוכ</v>
      </c>
    </row>
    <row r="363" spans="1:42" x14ac:dyDescent="0.2">
      <c r="A363" s="4"/>
      <c r="B363" s="5"/>
      <c r="C363" s="6" t="s">
        <v>1547</v>
      </c>
      <c r="D363" s="7" t="s">
        <v>34</v>
      </c>
      <c r="E363" s="7" t="s">
        <v>32</v>
      </c>
      <c r="F363" s="8" t="s">
        <v>35</v>
      </c>
      <c r="G363" s="9">
        <v>45652</v>
      </c>
      <c r="H363" s="9">
        <v>45649</v>
      </c>
      <c r="I363" s="10">
        <v>46022</v>
      </c>
      <c r="J363" s="14"/>
      <c r="K363" s="11" t="s">
        <v>416</v>
      </c>
      <c r="L363" s="8" t="s">
        <v>417</v>
      </c>
      <c r="M363" s="8" t="s">
        <v>418</v>
      </c>
      <c r="N363" s="8" t="s">
        <v>40</v>
      </c>
      <c r="O363" s="12">
        <v>99845.7</v>
      </c>
      <c r="P363" s="8" t="s">
        <v>41</v>
      </c>
      <c r="Q363" s="12">
        <v>99845.7</v>
      </c>
      <c r="R363" s="13">
        <v>7.59</v>
      </c>
      <c r="S363" s="12">
        <v>7582.68</v>
      </c>
      <c r="T363" s="12">
        <v>7582.68</v>
      </c>
      <c r="U363" s="12">
        <v>92263.02</v>
      </c>
      <c r="V363" s="8" t="s">
        <v>35</v>
      </c>
      <c r="W363" s="8" t="s">
        <v>1548</v>
      </c>
      <c r="X363" s="8" t="s">
        <v>35</v>
      </c>
      <c r="Y363" s="13">
        <v>0</v>
      </c>
      <c r="Z363" s="8" t="s">
        <v>42</v>
      </c>
      <c r="AA363" s="8" t="s">
        <v>43</v>
      </c>
      <c r="AB363" s="8" t="s">
        <v>44</v>
      </c>
      <c r="AC363" s="8" t="s">
        <v>1480</v>
      </c>
      <c r="AD363" s="8" t="s">
        <v>35</v>
      </c>
      <c r="AE363" s="8" t="s">
        <v>46</v>
      </c>
      <c r="AF363" s="12">
        <v>92263.02</v>
      </c>
      <c r="AG363" s="41">
        <f t="shared" si="48"/>
        <v>45649</v>
      </c>
      <c r="AH363" s="41">
        <f t="shared" ca="1" si="49"/>
        <v>46022</v>
      </c>
      <c r="AI363" s="1">
        <f t="shared" ca="1" si="56"/>
        <v>12</v>
      </c>
      <c r="AJ363" s="1">
        <f t="shared" ca="1" si="50"/>
        <v>7</v>
      </c>
      <c r="AK363" s="1">
        <f t="shared" ca="1" si="51"/>
        <v>4</v>
      </c>
      <c r="AL363" s="1">
        <f t="shared" si="52"/>
        <v>7.59</v>
      </c>
      <c r="AM363" s="38">
        <f t="shared" ca="1" si="53"/>
        <v>0.58333333333333337</v>
      </c>
      <c r="AN363" s="1" t="str">
        <f t="shared" ca="1" si="54"/>
        <v>לא תקין</v>
      </c>
      <c r="AO363" s="1" t="e">
        <f>VLOOKUP(AC363,'תז מייל קניין'!$A:$C,3,0)</f>
        <v>#N/A</v>
      </c>
      <c r="AP363" s="1" t="str">
        <f t="shared" si="55"/>
        <v xml:space="preserve"> ביצוע עבו</v>
      </c>
    </row>
    <row r="364" spans="1:42" x14ac:dyDescent="0.2">
      <c r="A364" s="4"/>
      <c r="B364" s="5"/>
      <c r="C364" s="6" t="s">
        <v>1549</v>
      </c>
      <c r="D364" s="7" t="s">
        <v>50</v>
      </c>
      <c r="E364" s="7" t="s">
        <v>32</v>
      </c>
      <c r="F364" s="8" t="s">
        <v>35</v>
      </c>
      <c r="G364" s="9">
        <v>45655</v>
      </c>
      <c r="H364" s="9">
        <v>45658</v>
      </c>
      <c r="I364" s="10">
        <v>46022</v>
      </c>
      <c r="J364" s="14"/>
      <c r="K364" s="11" t="s">
        <v>1550</v>
      </c>
      <c r="L364" s="8" t="s">
        <v>1551</v>
      </c>
      <c r="M364" s="8" t="s">
        <v>1552</v>
      </c>
      <c r="N364" s="8" t="s">
        <v>40</v>
      </c>
      <c r="O364" s="12">
        <v>2832000</v>
      </c>
      <c r="P364" s="8" t="s">
        <v>41</v>
      </c>
      <c r="Q364" s="12">
        <v>2832000</v>
      </c>
      <c r="R364" s="13">
        <v>15.26</v>
      </c>
      <c r="S364" s="12">
        <v>432241.55</v>
      </c>
      <c r="T364" s="12">
        <v>432241.56</v>
      </c>
      <c r="U364" s="12">
        <v>2530702.9500000002</v>
      </c>
      <c r="V364" s="8" t="s">
        <v>35</v>
      </c>
      <c r="W364" s="8" t="s">
        <v>1553</v>
      </c>
      <c r="X364" s="8" t="s">
        <v>57</v>
      </c>
      <c r="Y364" s="13">
        <v>0</v>
      </c>
      <c r="Z364" s="8" t="s">
        <v>42</v>
      </c>
      <c r="AA364" s="8" t="s">
        <v>44</v>
      </c>
      <c r="AB364" s="8" t="s">
        <v>35</v>
      </c>
      <c r="AC364" s="8" t="s">
        <v>1480</v>
      </c>
      <c r="AD364" s="8" t="s">
        <v>1554</v>
      </c>
      <c r="AE364" s="8" t="s">
        <v>1502</v>
      </c>
      <c r="AF364" s="12">
        <v>2399758.4500000002</v>
      </c>
      <c r="AG364" s="41">
        <f t="shared" si="48"/>
        <v>45658</v>
      </c>
      <c r="AH364" s="41">
        <f t="shared" ca="1" si="49"/>
        <v>46022</v>
      </c>
      <c r="AI364" s="1">
        <f t="shared" ca="1" si="56"/>
        <v>11</v>
      </c>
      <c r="AJ364" s="1">
        <f t="shared" ca="1" si="50"/>
        <v>7</v>
      </c>
      <c r="AK364" s="1">
        <f t="shared" ca="1" si="51"/>
        <v>4</v>
      </c>
      <c r="AL364" s="1">
        <f t="shared" si="52"/>
        <v>15.26</v>
      </c>
      <c r="AM364" s="38">
        <f t="shared" ca="1" si="53"/>
        <v>0.63636363636363635</v>
      </c>
      <c r="AN364" s="1" t="str">
        <f t="shared" ca="1" si="54"/>
        <v>לא תקין</v>
      </c>
      <c r="AO364" s="1" t="e">
        <f>VLOOKUP(AC364,'תז מייל קניין'!$A:$C,3,0)</f>
        <v>#N/A</v>
      </c>
      <c r="AP364" s="1" t="str">
        <f t="shared" si="55"/>
        <v xml:space="preserve"> התקשרות ל</v>
      </c>
    </row>
    <row r="365" spans="1:42" x14ac:dyDescent="0.2">
      <c r="A365" s="4"/>
      <c r="B365" s="5"/>
      <c r="C365" s="6" t="s">
        <v>1555</v>
      </c>
      <c r="D365" s="7" t="s">
        <v>67</v>
      </c>
      <c r="E365" s="7" t="s">
        <v>32</v>
      </c>
      <c r="F365" s="8" t="s">
        <v>35</v>
      </c>
      <c r="G365" s="9">
        <v>45656</v>
      </c>
      <c r="H365" s="9">
        <v>45658</v>
      </c>
      <c r="I365" s="10">
        <v>46022</v>
      </c>
      <c r="J365" s="14"/>
      <c r="K365" s="11" t="s">
        <v>1556</v>
      </c>
      <c r="L365" s="8" t="s">
        <v>1557</v>
      </c>
      <c r="M365" s="8" t="s">
        <v>1558</v>
      </c>
      <c r="N365" s="8" t="s">
        <v>40</v>
      </c>
      <c r="O365" s="12">
        <v>10317435.960000001</v>
      </c>
      <c r="P365" s="8" t="s">
        <v>41</v>
      </c>
      <c r="Q365" s="12">
        <v>10317435.960000001</v>
      </c>
      <c r="R365" s="13">
        <v>36.090000000000003</v>
      </c>
      <c r="S365" s="13">
        <v>0</v>
      </c>
      <c r="T365" s="12">
        <v>2210725.37</v>
      </c>
      <c r="U365" s="12">
        <v>6593890.0599999996</v>
      </c>
      <c r="V365" s="8" t="s">
        <v>35</v>
      </c>
      <c r="W365" s="8" t="s">
        <v>1559</v>
      </c>
      <c r="X365" s="8" t="s">
        <v>35</v>
      </c>
      <c r="Y365" s="13">
        <v>0</v>
      </c>
      <c r="Z365" s="8" t="s">
        <v>42</v>
      </c>
      <c r="AA365" s="8" t="s">
        <v>297</v>
      </c>
      <c r="AB365" s="8" t="s">
        <v>35</v>
      </c>
      <c r="AC365" s="8" t="s">
        <v>1480</v>
      </c>
      <c r="AD365" s="8" t="s">
        <v>35</v>
      </c>
      <c r="AE365" s="8" t="s">
        <v>128</v>
      </c>
      <c r="AF365" s="12">
        <v>6593890.0599999996</v>
      </c>
      <c r="AG365" s="41">
        <f t="shared" si="48"/>
        <v>45658</v>
      </c>
      <c r="AH365" s="41">
        <f t="shared" ca="1" si="49"/>
        <v>46022</v>
      </c>
      <c r="AI365" s="1">
        <f t="shared" ca="1" si="56"/>
        <v>11</v>
      </c>
      <c r="AJ365" s="1">
        <f t="shared" ca="1" si="50"/>
        <v>7</v>
      </c>
      <c r="AK365" s="1">
        <f t="shared" ca="1" si="51"/>
        <v>4</v>
      </c>
      <c r="AL365" s="1">
        <f t="shared" si="52"/>
        <v>36.090000000000003</v>
      </c>
      <c r="AM365" s="38">
        <f t="shared" ca="1" si="53"/>
        <v>0.63636363636363635</v>
      </c>
      <c r="AN365" s="1" t="str">
        <f t="shared" ca="1" si="54"/>
        <v>תקין</v>
      </c>
      <c r="AO365" s="1" t="e">
        <f>VLOOKUP(AC365,'תז מייל קניין'!$A:$C,3,0)</f>
        <v>#N/A</v>
      </c>
      <c r="AP365" s="1" t="str">
        <f t="shared" si="55"/>
        <v xml:space="preserve"> חשמל הורא</v>
      </c>
    </row>
    <row r="366" spans="1:42" x14ac:dyDescent="0.2">
      <c r="A366" s="4"/>
      <c r="B366" s="5"/>
      <c r="C366" s="6" t="s">
        <v>1560</v>
      </c>
      <c r="D366" s="7" t="s">
        <v>61</v>
      </c>
      <c r="E366" s="7" t="s">
        <v>32</v>
      </c>
      <c r="F366" s="8" t="s">
        <v>35</v>
      </c>
      <c r="G366" s="9">
        <v>45669</v>
      </c>
      <c r="H366" s="9">
        <v>45658</v>
      </c>
      <c r="I366" s="10">
        <v>46022</v>
      </c>
      <c r="J366" s="14"/>
      <c r="K366" s="11" t="s">
        <v>965</v>
      </c>
      <c r="L366" s="8" t="s">
        <v>966</v>
      </c>
      <c r="M366" s="8" t="s">
        <v>967</v>
      </c>
      <c r="N366" s="8" t="s">
        <v>40</v>
      </c>
      <c r="O366" s="12">
        <v>354283.2</v>
      </c>
      <c r="P366" s="8" t="s">
        <v>41</v>
      </c>
      <c r="Q366" s="12">
        <v>354283.2</v>
      </c>
      <c r="R366" s="13">
        <v>75</v>
      </c>
      <c r="S366" s="12">
        <v>265712.40000000002</v>
      </c>
      <c r="T366" s="12">
        <v>305327.99</v>
      </c>
      <c r="U366" s="12">
        <v>103038.43</v>
      </c>
      <c r="V366" s="8" t="s">
        <v>35</v>
      </c>
      <c r="W366" s="8" t="s">
        <v>1561</v>
      </c>
      <c r="X366" s="8" t="s">
        <v>57</v>
      </c>
      <c r="Y366" s="13">
        <v>0</v>
      </c>
      <c r="Z366" s="8" t="s">
        <v>42</v>
      </c>
      <c r="AA366" s="8" t="s">
        <v>127</v>
      </c>
      <c r="AB366" s="8" t="s">
        <v>35</v>
      </c>
      <c r="AC366" s="8" t="s">
        <v>1480</v>
      </c>
      <c r="AD366" s="8" t="s">
        <v>35</v>
      </c>
      <c r="AE366" s="8" t="s">
        <v>128</v>
      </c>
      <c r="AF366" s="12">
        <v>88570.8</v>
      </c>
      <c r="AG366" s="41">
        <f t="shared" si="48"/>
        <v>45658</v>
      </c>
      <c r="AH366" s="41">
        <f t="shared" ca="1" si="49"/>
        <v>46022</v>
      </c>
      <c r="AI366" s="1">
        <f t="shared" ca="1" si="56"/>
        <v>11</v>
      </c>
      <c r="AJ366" s="1">
        <f t="shared" ca="1" si="50"/>
        <v>7</v>
      </c>
      <c r="AK366" s="1">
        <f t="shared" ca="1" si="51"/>
        <v>4</v>
      </c>
      <c r="AL366" s="1">
        <f t="shared" si="52"/>
        <v>75</v>
      </c>
      <c r="AM366" s="38">
        <f t="shared" ca="1" si="53"/>
        <v>0.63636363636363635</v>
      </c>
      <c r="AN366" s="1" t="str">
        <f t="shared" ca="1" si="54"/>
        <v>תקין</v>
      </c>
      <c r="AO366" s="1" t="e">
        <f>VLOOKUP(AC366,'תז מייל קניין'!$A:$C,3,0)</f>
        <v>#N/A</v>
      </c>
      <c r="AP366" s="1" t="str">
        <f t="shared" si="55"/>
        <v xml:space="preserve"> דמי ניהול</v>
      </c>
    </row>
    <row r="367" spans="1:42" x14ac:dyDescent="0.2">
      <c r="A367" s="4"/>
      <c r="B367" s="5"/>
      <c r="C367" s="6" t="s">
        <v>1562</v>
      </c>
      <c r="D367" s="7" t="s">
        <v>61</v>
      </c>
      <c r="E367" s="7" t="s">
        <v>32</v>
      </c>
      <c r="F367" s="8" t="s">
        <v>35</v>
      </c>
      <c r="G367" s="9">
        <v>45669</v>
      </c>
      <c r="H367" s="9">
        <v>45658</v>
      </c>
      <c r="I367" s="10">
        <v>46022</v>
      </c>
      <c r="J367" s="14"/>
      <c r="K367" s="11" t="s">
        <v>960</v>
      </c>
      <c r="L367" s="8" t="s">
        <v>961</v>
      </c>
      <c r="M367" s="8" t="s">
        <v>962</v>
      </c>
      <c r="N367" s="8" t="s">
        <v>40</v>
      </c>
      <c r="O367" s="12">
        <v>217531.58</v>
      </c>
      <c r="P367" s="8" t="s">
        <v>41</v>
      </c>
      <c r="Q367" s="12">
        <v>217531.58</v>
      </c>
      <c r="R367" s="13">
        <v>0</v>
      </c>
      <c r="S367" s="13">
        <v>0</v>
      </c>
      <c r="T367" s="13">
        <v>0</v>
      </c>
      <c r="U367" s="12">
        <v>250858.88</v>
      </c>
      <c r="V367" s="8" t="s">
        <v>35</v>
      </c>
      <c r="W367" s="8" t="s">
        <v>1563</v>
      </c>
      <c r="X367" s="8" t="s">
        <v>57</v>
      </c>
      <c r="Y367" s="13">
        <v>0</v>
      </c>
      <c r="Z367" s="8" t="s">
        <v>42</v>
      </c>
      <c r="AA367" s="8" t="s">
        <v>127</v>
      </c>
      <c r="AB367" s="8" t="s">
        <v>35</v>
      </c>
      <c r="AC367" s="8" t="s">
        <v>1480</v>
      </c>
      <c r="AD367" s="8" t="s">
        <v>35</v>
      </c>
      <c r="AE367" s="8" t="s">
        <v>128</v>
      </c>
      <c r="AF367" s="12">
        <v>217531.58</v>
      </c>
      <c r="AG367" s="41">
        <f t="shared" si="48"/>
        <v>45658</v>
      </c>
      <c r="AH367" s="41">
        <f t="shared" ca="1" si="49"/>
        <v>46022</v>
      </c>
      <c r="AI367" s="1">
        <f t="shared" ca="1" si="56"/>
        <v>11</v>
      </c>
      <c r="AJ367" s="1">
        <f t="shared" ca="1" si="50"/>
        <v>7</v>
      </c>
      <c r="AK367" s="1">
        <f t="shared" ca="1" si="51"/>
        <v>4</v>
      </c>
      <c r="AL367" s="1">
        <f t="shared" si="52"/>
        <v>0</v>
      </c>
      <c r="AM367" s="38">
        <f t="shared" ca="1" si="53"/>
        <v>0.63636363636363635</v>
      </c>
      <c r="AN367" s="1" t="str">
        <f t="shared" ca="1" si="54"/>
        <v>לא תקין</v>
      </c>
      <c r="AO367" s="1" t="e">
        <f>VLOOKUP(AC367,'תז מייל קניין'!$A:$C,3,0)</f>
        <v>#N/A</v>
      </c>
      <c r="AP367" s="1" t="str">
        <f t="shared" si="55"/>
        <v xml:space="preserve"> דמ"נ שנתי</v>
      </c>
    </row>
    <row r="368" spans="1:42" x14ac:dyDescent="0.2">
      <c r="A368" s="4"/>
      <c r="B368" s="5"/>
      <c r="C368" s="6" t="s">
        <v>1564</v>
      </c>
      <c r="D368" s="7" t="s">
        <v>61</v>
      </c>
      <c r="E368" s="7" t="s">
        <v>32</v>
      </c>
      <c r="F368" s="8" t="s">
        <v>35</v>
      </c>
      <c r="G368" s="9">
        <v>45669</v>
      </c>
      <c r="H368" s="9">
        <v>45658</v>
      </c>
      <c r="I368" s="10">
        <v>46022</v>
      </c>
      <c r="J368" s="14"/>
      <c r="K368" s="11" t="s">
        <v>1316</v>
      </c>
      <c r="L368" s="8" t="s">
        <v>1317</v>
      </c>
      <c r="M368" s="8" t="s">
        <v>1318</v>
      </c>
      <c r="N368" s="8" t="s">
        <v>40</v>
      </c>
      <c r="O368" s="12">
        <v>342257.25</v>
      </c>
      <c r="P368" s="8" t="s">
        <v>41</v>
      </c>
      <c r="Q368" s="12">
        <v>342257.25</v>
      </c>
      <c r="R368" s="13">
        <v>51.9</v>
      </c>
      <c r="S368" s="12">
        <v>177622.42</v>
      </c>
      <c r="T368" s="12">
        <v>245553.26</v>
      </c>
      <c r="U368" s="12">
        <v>247982.51</v>
      </c>
      <c r="V368" s="8" t="s">
        <v>35</v>
      </c>
      <c r="W368" s="8" t="s">
        <v>1565</v>
      </c>
      <c r="X368" s="8" t="s">
        <v>57</v>
      </c>
      <c r="Y368" s="13">
        <v>0</v>
      </c>
      <c r="Z368" s="8" t="s">
        <v>42</v>
      </c>
      <c r="AA368" s="8" t="s">
        <v>127</v>
      </c>
      <c r="AB368" s="8" t="s">
        <v>35</v>
      </c>
      <c r="AC368" s="8" t="s">
        <v>1480</v>
      </c>
      <c r="AD368" s="8" t="s">
        <v>35</v>
      </c>
      <c r="AE368" s="8" t="s">
        <v>128</v>
      </c>
      <c r="AF368" s="12">
        <v>164634.87</v>
      </c>
      <c r="AG368" s="41">
        <f t="shared" si="48"/>
        <v>45658</v>
      </c>
      <c r="AH368" s="41">
        <f t="shared" ca="1" si="49"/>
        <v>46022</v>
      </c>
      <c r="AI368" s="1">
        <f t="shared" ca="1" si="56"/>
        <v>11</v>
      </c>
      <c r="AJ368" s="1">
        <f t="shared" ca="1" si="50"/>
        <v>7</v>
      </c>
      <c r="AK368" s="1">
        <f t="shared" ca="1" si="51"/>
        <v>4</v>
      </c>
      <c r="AL368" s="1">
        <f t="shared" si="52"/>
        <v>51.9</v>
      </c>
      <c r="AM368" s="38">
        <f t="shared" ca="1" si="53"/>
        <v>0.63636363636363635</v>
      </c>
      <c r="AN368" s="1" t="str">
        <f t="shared" ca="1" si="54"/>
        <v>תקין</v>
      </c>
      <c r="AO368" s="1" t="e">
        <f>VLOOKUP(AC368,'תז מייל קניין'!$A:$C,3,0)</f>
        <v>#N/A</v>
      </c>
      <c r="AP368" s="1" t="str">
        <f t="shared" si="55"/>
        <v xml:space="preserve"> התקשרות ל</v>
      </c>
    </row>
    <row r="369" spans="1:42" x14ac:dyDescent="0.2">
      <c r="A369" s="4"/>
      <c r="B369" s="5"/>
      <c r="C369" s="6" t="s">
        <v>1566</v>
      </c>
      <c r="D369" s="7" t="s">
        <v>61</v>
      </c>
      <c r="E369" s="7" t="s">
        <v>32</v>
      </c>
      <c r="F369" s="8" t="s">
        <v>35</v>
      </c>
      <c r="G369" s="9">
        <v>45669</v>
      </c>
      <c r="H369" s="9">
        <v>45658</v>
      </c>
      <c r="I369" s="10">
        <v>46022</v>
      </c>
      <c r="J369" s="14"/>
      <c r="K369" s="11" t="s">
        <v>1567</v>
      </c>
      <c r="L369" s="8" t="s">
        <v>1568</v>
      </c>
      <c r="M369" s="8" t="s">
        <v>1569</v>
      </c>
      <c r="N369" s="8" t="s">
        <v>40</v>
      </c>
      <c r="O369" s="12">
        <v>568772.18000000005</v>
      </c>
      <c r="P369" s="8" t="s">
        <v>41</v>
      </c>
      <c r="Q369" s="12">
        <v>568772.18000000005</v>
      </c>
      <c r="R369" s="13">
        <v>50.03</v>
      </c>
      <c r="S369" s="12">
        <v>284565.48</v>
      </c>
      <c r="T369" s="12">
        <v>321944.40999999997</v>
      </c>
      <c r="U369" s="12">
        <v>332942.83</v>
      </c>
      <c r="V369" s="8" t="s">
        <v>35</v>
      </c>
      <c r="W369" s="8" t="s">
        <v>1570</v>
      </c>
      <c r="X369" s="8" t="s">
        <v>57</v>
      </c>
      <c r="Y369" s="13">
        <v>0</v>
      </c>
      <c r="Z369" s="8" t="s">
        <v>42</v>
      </c>
      <c r="AA369" s="8" t="s">
        <v>127</v>
      </c>
      <c r="AB369" s="8" t="s">
        <v>35</v>
      </c>
      <c r="AC369" s="8" t="s">
        <v>1480</v>
      </c>
      <c r="AD369" s="8" t="s">
        <v>35</v>
      </c>
      <c r="AE369" s="8" t="s">
        <v>128</v>
      </c>
      <c r="AF369" s="12">
        <v>284206.71999999997</v>
      </c>
      <c r="AG369" s="41">
        <f t="shared" si="48"/>
        <v>45658</v>
      </c>
      <c r="AH369" s="41">
        <f t="shared" ca="1" si="49"/>
        <v>46022</v>
      </c>
      <c r="AI369" s="1">
        <f t="shared" ca="1" si="56"/>
        <v>11</v>
      </c>
      <c r="AJ369" s="1">
        <f t="shared" ca="1" si="50"/>
        <v>7</v>
      </c>
      <c r="AK369" s="1">
        <f t="shared" ca="1" si="51"/>
        <v>4</v>
      </c>
      <c r="AL369" s="1">
        <f t="shared" si="52"/>
        <v>50.03</v>
      </c>
      <c r="AM369" s="38">
        <f t="shared" ca="1" si="53"/>
        <v>0.63636363636363635</v>
      </c>
      <c r="AN369" s="1" t="str">
        <f t="shared" ca="1" si="54"/>
        <v>תקין</v>
      </c>
      <c r="AO369" s="1" t="e">
        <f>VLOOKUP(AC369,'תז מייל קניין'!$A:$C,3,0)</f>
        <v>#N/A</v>
      </c>
      <c r="AP369" s="1" t="str">
        <f t="shared" si="55"/>
        <v xml:space="preserve"> דמ"נ 2025</v>
      </c>
    </row>
    <row r="370" spans="1:42" x14ac:dyDescent="0.2">
      <c r="A370" s="4"/>
      <c r="B370" s="5"/>
      <c r="C370" s="6" t="s">
        <v>1571</v>
      </c>
      <c r="D370" s="7" t="s">
        <v>61</v>
      </c>
      <c r="E370" s="7" t="s">
        <v>32</v>
      </c>
      <c r="F370" s="8" t="s">
        <v>35</v>
      </c>
      <c r="G370" s="9">
        <v>45669</v>
      </c>
      <c r="H370" s="9">
        <v>45658</v>
      </c>
      <c r="I370" s="10">
        <v>46022</v>
      </c>
      <c r="J370" s="14"/>
      <c r="K370" s="11" t="s">
        <v>489</v>
      </c>
      <c r="L370" s="8" t="s">
        <v>490</v>
      </c>
      <c r="M370" s="8" t="s">
        <v>491</v>
      </c>
      <c r="N370" s="8" t="s">
        <v>40</v>
      </c>
      <c r="O370" s="12">
        <v>454833.36</v>
      </c>
      <c r="P370" s="8" t="s">
        <v>41</v>
      </c>
      <c r="Q370" s="12">
        <v>454833.36</v>
      </c>
      <c r="R370" s="13">
        <v>75</v>
      </c>
      <c r="S370" s="12">
        <v>341125.02</v>
      </c>
      <c r="T370" s="12">
        <v>366357.3</v>
      </c>
      <c r="U370" s="12">
        <v>123946.17</v>
      </c>
      <c r="V370" s="8" t="s">
        <v>35</v>
      </c>
      <c r="W370" s="8" t="s">
        <v>1572</v>
      </c>
      <c r="X370" s="8" t="s">
        <v>57</v>
      </c>
      <c r="Y370" s="13">
        <v>0</v>
      </c>
      <c r="Z370" s="8" t="s">
        <v>42</v>
      </c>
      <c r="AA370" s="8" t="s">
        <v>127</v>
      </c>
      <c r="AB370" s="8" t="s">
        <v>35</v>
      </c>
      <c r="AC370" s="8" t="s">
        <v>1480</v>
      </c>
      <c r="AD370" s="8" t="s">
        <v>35</v>
      </c>
      <c r="AE370" s="8" t="s">
        <v>128</v>
      </c>
      <c r="AF370" s="12">
        <v>113708.34</v>
      </c>
      <c r="AG370" s="41">
        <f t="shared" si="48"/>
        <v>45658</v>
      </c>
      <c r="AH370" s="41">
        <f t="shared" ca="1" si="49"/>
        <v>46022</v>
      </c>
      <c r="AI370" s="1">
        <f t="shared" ca="1" si="56"/>
        <v>11</v>
      </c>
      <c r="AJ370" s="1">
        <f t="shared" ca="1" si="50"/>
        <v>7</v>
      </c>
      <c r="AK370" s="1">
        <f t="shared" ca="1" si="51"/>
        <v>4</v>
      </c>
      <c r="AL370" s="1">
        <f t="shared" si="52"/>
        <v>75</v>
      </c>
      <c r="AM370" s="38">
        <f t="shared" ca="1" si="53"/>
        <v>0.63636363636363635</v>
      </c>
      <c r="AN370" s="1" t="str">
        <f t="shared" ca="1" si="54"/>
        <v>תקין</v>
      </c>
      <c r="AO370" s="1" t="e">
        <f>VLOOKUP(AC370,'תז מייל קניין'!$A:$C,3,0)</f>
        <v>#N/A</v>
      </c>
      <c r="AP370" s="1" t="str">
        <f t="shared" si="55"/>
        <v xml:space="preserve"> דמ"נ החל </v>
      </c>
    </row>
    <row r="371" spans="1:42" x14ac:dyDescent="0.2">
      <c r="A371" s="4"/>
      <c r="B371" s="5"/>
      <c r="C371" s="6" t="s">
        <v>1573</v>
      </c>
      <c r="D371" s="7" t="s">
        <v>61</v>
      </c>
      <c r="E371" s="7" t="s">
        <v>32</v>
      </c>
      <c r="F371" s="8" t="s">
        <v>35</v>
      </c>
      <c r="G371" s="9">
        <v>45670</v>
      </c>
      <c r="H371" s="9">
        <v>45658</v>
      </c>
      <c r="I371" s="10">
        <v>46022</v>
      </c>
      <c r="J371" s="14"/>
      <c r="K371" s="11" t="s">
        <v>293</v>
      </c>
      <c r="L371" s="8" t="s">
        <v>294</v>
      </c>
      <c r="M371" s="8" t="s">
        <v>295</v>
      </c>
      <c r="N371" s="8" t="s">
        <v>40</v>
      </c>
      <c r="O371" s="12">
        <v>1319917.32</v>
      </c>
      <c r="P371" s="8" t="s">
        <v>41</v>
      </c>
      <c r="Q371" s="12">
        <v>1319917.32</v>
      </c>
      <c r="R371" s="13">
        <v>75</v>
      </c>
      <c r="S371" s="12">
        <v>989938.02</v>
      </c>
      <c r="T371" s="12">
        <v>1303718.68</v>
      </c>
      <c r="U371" s="12">
        <v>438003.43</v>
      </c>
      <c r="V371" s="8" t="s">
        <v>35</v>
      </c>
      <c r="W371" s="8" t="s">
        <v>1574</v>
      </c>
      <c r="X371" s="8" t="s">
        <v>57</v>
      </c>
      <c r="Y371" s="13">
        <v>0</v>
      </c>
      <c r="Z371" s="8" t="s">
        <v>42</v>
      </c>
      <c r="AA371" s="8" t="s">
        <v>127</v>
      </c>
      <c r="AB371" s="8" t="s">
        <v>35</v>
      </c>
      <c r="AC371" s="8" t="s">
        <v>1480</v>
      </c>
      <c r="AD371" s="8" t="s">
        <v>35</v>
      </c>
      <c r="AE371" s="8" t="s">
        <v>128</v>
      </c>
      <c r="AF371" s="12">
        <v>329979.33</v>
      </c>
      <c r="AG371" s="41">
        <f t="shared" si="48"/>
        <v>45658</v>
      </c>
      <c r="AH371" s="41">
        <f t="shared" ca="1" si="49"/>
        <v>46022</v>
      </c>
      <c r="AI371" s="1">
        <f t="shared" ca="1" si="56"/>
        <v>11</v>
      </c>
      <c r="AJ371" s="1">
        <f t="shared" ca="1" si="50"/>
        <v>7</v>
      </c>
      <c r="AK371" s="1">
        <f t="shared" ca="1" si="51"/>
        <v>4</v>
      </c>
      <c r="AL371" s="1">
        <f t="shared" si="52"/>
        <v>75</v>
      </c>
      <c r="AM371" s="38">
        <f t="shared" ca="1" si="53"/>
        <v>0.63636363636363635</v>
      </c>
      <c r="AN371" s="1" t="str">
        <f t="shared" ca="1" si="54"/>
        <v>תקין</v>
      </c>
      <c r="AO371" s="1" t="e">
        <f>VLOOKUP(AC371,'תז מייל קניין'!$A:$C,3,0)</f>
        <v>#N/A</v>
      </c>
      <c r="AP371" s="1" t="str">
        <f t="shared" si="55"/>
        <v xml:space="preserve"> דמ"נ פטנט</v>
      </c>
    </row>
    <row r="372" spans="1:42" x14ac:dyDescent="0.2">
      <c r="A372" s="4"/>
      <c r="B372" s="5"/>
      <c r="C372" s="6" t="s">
        <v>1575</v>
      </c>
      <c r="D372" s="7" t="s">
        <v>61</v>
      </c>
      <c r="E372" s="7" t="s">
        <v>32</v>
      </c>
      <c r="F372" s="8" t="s">
        <v>35</v>
      </c>
      <c r="G372" s="9">
        <v>45670</v>
      </c>
      <c r="H372" s="9">
        <v>45658</v>
      </c>
      <c r="I372" s="10">
        <v>46022</v>
      </c>
      <c r="J372" s="14"/>
      <c r="K372" s="11" t="s">
        <v>1576</v>
      </c>
      <c r="L372" s="8" t="s">
        <v>1577</v>
      </c>
      <c r="M372" s="8" t="s">
        <v>1578</v>
      </c>
      <c r="N372" s="8" t="s">
        <v>40</v>
      </c>
      <c r="O372" s="12">
        <v>140665.44</v>
      </c>
      <c r="P372" s="8" t="s">
        <v>41</v>
      </c>
      <c r="Q372" s="12">
        <v>140665.44</v>
      </c>
      <c r="R372" s="13">
        <v>25</v>
      </c>
      <c r="S372" s="12">
        <v>35166.36</v>
      </c>
      <c r="T372" s="12">
        <v>40955.99</v>
      </c>
      <c r="U372" s="12">
        <v>125781.5</v>
      </c>
      <c r="V372" s="8" t="s">
        <v>35</v>
      </c>
      <c r="W372" s="8" t="s">
        <v>1579</v>
      </c>
      <c r="X372" s="8" t="s">
        <v>57</v>
      </c>
      <c r="Y372" s="13">
        <v>0</v>
      </c>
      <c r="Z372" s="8" t="s">
        <v>42</v>
      </c>
      <c r="AA372" s="8" t="s">
        <v>127</v>
      </c>
      <c r="AB372" s="8" t="s">
        <v>35</v>
      </c>
      <c r="AC372" s="8" t="s">
        <v>1480</v>
      </c>
      <c r="AD372" s="8" t="s">
        <v>35</v>
      </c>
      <c r="AE372" s="8" t="s">
        <v>128</v>
      </c>
      <c r="AF372" s="12">
        <v>105499.08</v>
      </c>
      <c r="AG372" s="41">
        <f t="shared" si="48"/>
        <v>45658</v>
      </c>
      <c r="AH372" s="41">
        <f t="shared" ca="1" si="49"/>
        <v>46022</v>
      </c>
      <c r="AI372" s="1">
        <f t="shared" ca="1" si="56"/>
        <v>11</v>
      </c>
      <c r="AJ372" s="1">
        <f t="shared" ca="1" si="50"/>
        <v>7</v>
      </c>
      <c r="AK372" s="1">
        <f t="shared" ca="1" si="51"/>
        <v>4</v>
      </c>
      <c r="AL372" s="1">
        <f t="shared" si="52"/>
        <v>25</v>
      </c>
      <c r="AM372" s="38">
        <f t="shared" ca="1" si="53"/>
        <v>0.63636363636363635</v>
      </c>
      <c r="AN372" s="1" t="str">
        <f t="shared" ca="1" si="54"/>
        <v>תקין</v>
      </c>
      <c r="AO372" s="1" t="e">
        <f>VLOOKUP(AC372,'תז מייל קניין'!$A:$C,3,0)</f>
        <v>#N/A</v>
      </c>
      <c r="AP372" s="1" t="str">
        <f t="shared" si="55"/>
        <v xml:space="preserve"> דמ"נ שרעי</v>
      </c>
    </row>
    <row r="373" spans="1:42" x14ac:dyDescent="0.2">
      <c r="A373" s="4"/>
      <c r="B373" s="5"/>
      <c r="C373" s="6" t="s">
        <v>1580</v>
      </c>
      <c r="D373" s="7" t="s">
        <v>61</v>
      </c>
      <c r="E373" s="7" t="s">
        <v>32</v>
      </c>
      <c r="F373" s="8" t="s">
        <v>35</v>
      </c>
      <c r="G373" s="9">
        <v>45670</v>
      </c>
      <c r="H373" s="9">
        <v>45658</v>
      </c>
      <c r="I373" s="10">
        <v>46022</v>
      </c>
      <c r="J373" s="14"/>
      <c r="K373" s="11" t="s">
        <v>386</v>
      </c>
      <c r="L373" s="8" t="s">
        <v>387</v>
      </c>
      <c r="M373" s="8" t="s">
        <v>388</v>
      </c>
      <c r="N373" s="8" t="s">
        <v>40</v>
      </c>
      <c r="O373" s="12">
        <v>325256.09000000003</v>
      </c>
      <c r="P373" s="8" t="s">
        <v>41</v>
      </c>
      <c r="Q373" s="12">
        <v>325256.09000000003</v>
      </c>
      <c r="R373" s="13">
        <v>75</v>
      </c>
      <c r="S373" s="12">
        <v>243941.52</v>
      </c>
      <c r="T373" s="12">
        <v>294601.61</v>
      </c>
      <c r="U373" s="12">
        <v>99801.96</v>
      </c>
      <c r="V373" s="8" t="s">
        <v>35</v>
      </c>
      <c r="W373" s="8" t="s">
        <v>1581</v>
      </c>
      <c r="X373" s="8" t="s">
        <v>57</v>
      </c>
      <c r="Y373" s="13">
        <v>0</v>
      </c>
      <c r="Z373" s="8" t="s">
        <v>42</v>
      </c>
      <c r="AA373" s="8" t="s">
        <v>127</v>
      </c>
      <c r="AB373" s="8" t="s">
        <v>35</v>
      </c>
      <c r="AC373" s="8" t="s">
        <v>1480</v>
      </c>
      <c r="AD373" s="8" t="s">
        <v>35</v>
      </c>
      <c r="AE373" s="8" t="s">
        <v>128</v>
      </c>
      <c r="AF373" s="12">
        <v>81314.58</v>
      </c>
      <c r="AG373" s="41">
        <f t="shared" si="48"/>
        <v>45658</v>
      </c>
      <c r="AH373" s="41">
        <f t="shared" ca="1" si="49"/>
        <v>46022</v>
      </c>
      <c r="AI373" s="1">
        <f t="shared" ca="1" si="56"/>
        <v>11</v>
      </c>
      <c r="AJ373" s="1">
        <f t="shared" ca="1" si="50"/>
        <v>7</v>
      </c>
      <c r="AK373" s="1">
        <f t="shared" ca="1" si="51"/>
        <v>4</v>
      </c>
      <c r="AL373" s="1">
        <f t="shared" si="52"/>
        <v>75</v>
      </c>
      <c r="AM373" s="38">
        <f t="shared" ca="1" si="53"/>
        <v>0.63636363636363635</v>
      </c>
      <c r="AN373" s="1" t="str">
        <f t="shared" ca="1" si="54"/>
        <v>תקין</v>
      </c>
      <c r="AO373" s="1" t="e">
        <f>VLOOKUP(AC373,'תז מייל קניין'!$A:$C,3,0)</f>
        <v>#N/A</v>
      </c>
      <c r="AP373" s="1" t="str">
        <f t="shared" si="55"/>
        <v xml:space="preserve"> דמ"נ  פרק</v>
      </c>
    </row>
    <row r="374" spans="1:42" x14ac:dyDescent="0.2">
      <c r="A374" s="4"/>
      <c r="B374" s="5"/>
      <c r="C374" s="6" t="s">
        <v>1582</v>
      </c>
      <c r="D374" s="7" t="s">
        <v>61</v>
      </c>
      <c r="E374" s="7" t="s">
        <v>32</v>
      </c>
      <c r="F374" s="8" t="s">
        <v>35</v>
      </c>
      <c r="G374" s="9">
        <v>45670</v>
      </c>
      <c r="H374" s="9">
        <v>45658</v>
      </c>
      <c r="I374" s="10">
        <v>46022</v>
      </c>
      <c r="J374" s="14"/>
      <c r="K374" s="11" t="s">
        <v>381</v>
      </c>
      <c r="L374" s="8" t="s">
        <v>382</v>
      </c>
      <c r="M374" s="8" t="s">
        <v>383</v>
      </c>
      <c r="N374" s="8" t="s">
        <v>40</v>
      </c>
      <c r="O374" s="12">
        <v>47559.13</v>
      </c>
      <c r="P374" s="8" t="s">
        <v>41</v>
      </c>
      <c r="Q374" s="12">
        <v>47559.13</v>
      </c>
      <c r="R374" s="13">
        <v>50</v>
      </c>
      <c r="S374" s="12">
        <v>23779.62</v>
      </c>
      <c r="T374" s="12">
        <v>35502.97</v>
      </c>
      <c r="U374" s="12">
        <v>36333.39</v>
      </c>
      <c r="V374" s="8" t="s">
        <v>35</v>
      </c>
      <c r="W374" s="8" t="s">
        <v>1583</v>
      </c>
      <c r="X374" s="8" t="s">
        <v>57</v>
      </c>
      <c r="Y374" s="13">
        <v>0</v>
      </c>
      <c r="Z374" s="8" t="s">
        <v>42</v>
      </c>
      <c r="AA374" s="8" t="s">
        <v>127</v>
      </c>
      <c r="AB374" s="8" t="s">
        <v>35</v>
      </c>
      <c r="AC374" s="8" t="s">
        <v>1480</v>
      </c>
      <c r="AD374" s="8" t="s">
        <v>35</v>
      </c>
      <c r="AE374" s="8" t="s">
        <v>128</v>
      </c>
      <c r="AF374" s="12">
        <v>23779.57</v>
      </c>
      <c r="AG374" s="41">
        <f t="shared" si="48"/>
        <v>45658</v>
      </c>
      <c r="AH374" s="41">
        <f t="shared" ca="1" si="49"/>
        <v>46022</v>
      </c>
      <c r="AI374" s="1">
        <f t="shared" ca="1" si="56"/>
        <v>11</v>
      </c>
      <c r="AJ374" s="1">
        <f t="shared" ca="1" si="50"/>
        <v>7</v>
      </c>
      <c r="AK374" s="1">
        <f t="shared" ca="1" si="51"/>
        <v>4</v>
      </c>
      <c r="AL374" s="1">
        <f t="shared" si="52"/>
        <v>50</v>
      </c>
      <c r="AM374" s="38">
        <f t="shared" ca="1" si="53"/>
        <v>0.63636363636363635</v>
      </c>
      <c r="AN374" s="1" t="str">
        <f t="shared" ca="1" si="54"/>
        <v>תקין</v>
      </c>
      <c r="AO374" s="1" t="e">
        <f>VLOOKUP(AC374,'תז מייל קניין'!$A:$C,3,0)</f>
        <v>#N/A</v>
      </c>
      <c r="AP374" s="1" t="str">
        <f t="shared" si="55"/>
        <v xml:space="preserve"> דמ"נ  טאב</v>
      </c>
    </row>
    <row r="375" spans="1:42" x14ac:dyDescent="0.2">
      <c r="A375" s="4"/>
      <c r="B375" s="5"/>
      <c r="C375" s="6" t="s">
        <v>1584</v>
      </c>
      <c r="D375" s="7" t="s">
        <v>61</v>
      </c>
      <c r="E375" s="7" t="s">
        <v>32</v>
      </c>
      <c r="F375" s="8" t="s">
        <v>35</v>
      </c>
      <c r="G375" s="9">
        <v>45670</v>
      </c>
      <c r="H375" s="9">
        <v>45658</v>
      </c>
      <c r="I375" s="10">
        <v>46022</v>
      </c>
      <c r="J375" s="14"/>
      <c r="K375" s="11" t="s">
        <v>1585</v>
      </c>
      <c r="L375" s="8" t="s">
        <v>1586</v>
      </c>
      <c r="M375" s="8" t="s">
        <v>1587</v>
      </c>
      <c r="N375" s="8" t="s">
        <v>40</v>
      </c>
      <c r="O375" s="12">
        <v>158756.54</v>
      </c>
      <c r="P375" s="8" t="s">
        <v>41</v>
      </c>
      <c r="Q375" s="12">
        <v>158756.54</v>
      </c>
      <c r="R375" s="13">
        <v>75</v>
      </c>
      <c r="S375" s="12">
        <v>119067.42</v>
      </c>
      <c r="T375" s="12">
        <v>140445.31</v>
      </c>
      <c r="U375" s="12">
        <v>47355.23</v>
      </c>
      <c r="V375" s="8" t="s">
        <v>35</v>
      </c>
      <c r="W375" s="8" t="s">
        <v>1588</v>
      </c>
      <c r="X375" s="8" t="s">
        <v>57</v>
      </c>
      <c r="Y375" s="13">
        <v>0</v>
      </c>
      <c r="Z375" s="8" t="s">
        <v>42</v>
      </c>
      <c r="AA375" s="8" t="s">
        <v>127</v>
      </c>
      <c r="AB375" s="8" t="s">
        <v>35</v>
      </c>
      <c r="AC375" s="8" t="s">
        <v>1480</v>
      </c>
      <c r="AD375" s="8" t="s">
        <v>35</v>
      </c>
      <c r="AE375" s="8" t="s">
        <v>128</v>
      </c>
      <c r="AF375" s="12">
        <v>39689.14</v>
      </c>
      <c r="AG375" s="41">
        <f t="shared" si="48"/>
        <v>45658</v>
      </c>
      <c r="AH375" s="41">
        <f t="shared" ca="1" si="49"/>
        <v>46022</v>
      </c>
      <c r="AI375" s="1">
        <f t="shared" ca="1" si="56"/>
        <v>11</v>
      </c>
      <c r="AJ375" s="1">
        <f t="shared" ca="1" si="50"/>
        <v>7</v>
      </c>
      <c r="AK375" s="1">
        <f t="shared" ca="1" si="51"/>
        <v>4</v>
      </c>
      <c r="AL375" s="1">
        <f t="shared" si="52"/>
        <v>75</v>
      </c>
      <c r="AM375" s="38">
        <f t="shared" ca="1" si="53"/>
        <v>0.63636363636363635</v>
      </c>
      <c r="AN375" s="1" t="str">
        <f t="shared" ca="1" si="54"/>
        <v>תקין</v>
      </c>
      <c r="AO375" s="1" t="e">
        <f>VLOOKUP(AC375,'תז מייל קניין'!$A:$C,3,0)</f>
        <v>#N/A</v>
      </c>
      <c r="AP375" s="1" t="str">
        <f t="shared" si="55"/>
        <v xml:space="preserve"> דמ"נ לשנת</v>
      </c>
    </row>
    <row r="376" spans="1:42" x14ac:dyDescent="0.2">
      <c r="A376" s="4"/>
      <c r="B376" s="5"/>
      <c r="C376" s="6" t="s">
        <v>1589</v>
      </c>
      <c r="D376" s="7" t="s">
        <v>61</v>
      </c>
      <c r="E376" s="7" t="s">
        <v>32</v>
      </c>
      <c r="F376" s="8" t="s">
        <v>35</v>
      </c>
      <c r="G376" s="9">
        <v>45670</v>
      </c>
      <c r="H376" s="9">
        <v>45658</v>
      </c>
      <c r="I376" s="10">
        <v>46022</v>
      </c>
      <c r="J376" s="14"/>
      <c r="K376" s="11" t="s">
        <v>1590</v>
      </c>
      <c r="L376" s="8" t="s">
        <v>1591</v>
      </c>
      <c r="M376" s="8" t="s">
        <v>1592</v>
      </c>
      <c r="N376" s="8" t="s">
        <v>40</v>
      </c>
      <c r="O376" s="12">
        <v>3233006.1</v>
      </c>
      <c r="P376" s="8" t="s">
        <v>41</v>
      </c>
      <c r="Q376" s="12">
        <v>3233006.1</v>
      </c>
      <c r="R376" s="13">
        <v>75</v>
      </c>
      <c r="S376" s="12">
        <v>2424754.59</v>
      </c>
      <c r="T376" s="12">
        <v>2417898.7799999998</v>
      </c>
      <c r="U376" s="12">
        <v>808251.53</v>
      </c>
      <c r="V376" s="8" t="s">
        <v>35</v>
      </c>
      <c r="W376" s="8" t="s">
        <v>1593</v>
      </c>
      <c r="X376" s="8" t="s">
        <v>35</v>
      </c>
      <c r="Y376" s="13">
        <v>0</v>
      </c>
      <c r="Z376" s="8" t="s">
        <v>42</v>
      </c>
      <c r="AA376" s="8" t="s">
        <v>127</v>
      </c>
      <c r="AB376" s="8" t="s">
        <v>35</v>
      </c>
      <c r="AC376" s="8" t="s">
        <v>1480</v>
      </c>
      <c r="AD376" s="8" t="s">
        <v>35</v>
      </c>
      <c r="AE376" s="8" t="s">
        <v>128</v>
      </c>
      <c r="AF376" s="12">
        <v>808251.53</v>
      </c>
      <c r="AG376" s="41">
        <f t="shared" si="48"/>
        <v>45658</v>
      </c>
      <c r="AH376" s="41">
        <f t="shared" ca="1" si="49"/>
        <v>46022</v>
      </c>
      <c r="AI376" s="1">
        <f t="shared" ca="1" si="56"/>
        <v>11</v>
      </c>
      <c r="AJ376" s="1">
        <f t="shared" ca="1" si="50"/>
        <v>7</v>
      </c>
      <c r="AK376" s="1">
        <f t="shared" ca="1" si="51"/>
        <v>4</v>
      </c>
      <c r="AL376" s="1">
        <f t="shared" si="52"/>
        <v>75</v>
      </c>
      <c r="AM376" s="38">
        <f t="shared" ca="1" si="53"/>
        <v>0.63636363636363635</v>
      </c>
      <c r="AN376" s="1" t="str">
        <f t="shared" ca="1" si="54"/>
        <v>תקין</v>
      </c>
      <c r="AO376" s="1" t="e">
        <f>VLOOKUP(AC376,'תז מייל קניין'!$A:$C,3,0)</f>
        <v>#N/A</v>
      </c>
      <c r="AP376" s="1" t="str">
        <f t="shared" si="55"/>
        <v xml:space="preserve"> דמ"נ שנת </v>
      </c>
    </row>
    <row r="377" spans="1:42" x14ac:dyDescent="0.2">
      <c r="A377" s="4"/>
      <c r="B377" s="5"/>
      <c r="C377" s="6" t="s">
        <v>1594</v>
      </c>
      <c r="D377" s="7" t="s">
        <v>61</v>
      </c>
      <c r="E377" s="7" t="s">
        <v>32</v>
      </c>
      <c r="F377" s="8" t="s">
        <v>35</v>
      </c>
      <c r="G377" s="9">
        <v>45670</v>
      </c>
      <c r="H377" s="9">
        <v>45658</v>
      </c>
      <c r="I377" s="10">
        <v>46022</v>
      </c>
      <c r="J377" s="14"/>
      <c r="K377" s="11" t="s">
        <v>1595</v>
      </c>
      <c r="L377" s="8" t="s">
        <v>1596</v>
      </c>
      <c r="M377" s="8" t="s">
        <v>35</v>
      </c>
      <c r="N377" s="8" t="s">
        <v>40</v>
      </c>
      <c r="O377" s="12">
        <v>10824</v>
      </c>
      <c r="P377" s="8" t="s">
        <v>41</v>
      </c>
      <c r="Q377" s="12">
        <v>10824</v>
      </c>
      <c r="R377" s="13">
        <v>0</v>
      </c>
      <c r="S377" s="13">
        <v>0</v>
      </c>
      <c r="T377" s="13">
        <v>0</v>
      </c>
      <c r="U377" s="12">
        <v>10824</v>
      </c>
      <c r="V377" s="8" t="s">
        <v>35</v>
      </c>
      <c r="W377" s="8" t="s">
        <v>1597</v>
      </c>
      <c r="X377" s="8" t="s">
        <v>35</v>
      </c>
      <c r="Y377" s="13">
        <v>0</v>
      </c>
      <c r="Z377" s="8" t="s">
        <v>42</v>
      </c>
      <c r="AA377" s="8" t="s">
        <v>127</v>
      </c>
      <c r="AB377" s="8" t="s">
        <v>35</v>
      </c>
      <c r="AC377" s="8" t="s">
        <v>1480</v>
      </c>
      <c r="AD377" s="8" t="s">
        <v>35</v>
      </c>
      <c r="AE377" s="8" t="s">
        <v>128</v>
      </c>
      <c r="AF377" s="12">
        <v>10824</v>
      </c>
      <c r="AG377" s="41">
        <f t="shared" si="48"/>
        <v>45658</v>
      </c>
      <c r="AH377" s="41">
        <f t="shared" ca="1" si="49"/>
        <v>46022</v>
      </c>
      <c r="AI377" s="1">
        <f t="shared" ca="1" si="56"/>
        <v>11</v>
      </c>
      <c r="AJ377" s="1">
        <f t="shared" ca="1" si="50"/>
        <v>7</v>
      </c>
      <c r="AK377" s="1">
        <f t="shared" ca="1" si="51"/>
        <v>4</v>
      </c>
      <c r="AL377" s="1">
        <f t="shared" si="52"/>
        <v>0</v>
      </c>
      <c r="AM377" s="38">
        <f t="shared" ca="1" si="53"/>
        <v>0.63636363636363635</v>
      </c>
      <c r="AN377" s="1" t="str">
        <f t="shared" ca="1" si="54"/>
        <v>לא תקין</v>
      </c>
      <c r="AO377" s="1" t="e">
        <f>VLOOKUP(AC377,'תז מייל קניין'!$A:$C,3,0)</f>
        <v>#N/A</v>
      </c>
      <c r="AP377" s="1" t="str">
        <f t="shared" si="55"/>
        <v xml:space="preserve"> ועד בית ב</v>
      </c>
    </row>
    <row r="378" spans="1:42" x14ac:dyDescent="0.2">
      <c r="A378" s="4"/>
      <c r="B378" s="5"/>
      <c r="C378" s="6" t="s">
        <v>1598</v>
      </c>
      <c r="D378" s="7" t="s">
        <v>61</v>
      </c>
      <c r="E378" s="7" t="s">
        <v>32</v>
      </c>
      <c r="F378" s="8" t="s">
        <v>35</v>
      </c>
      <c r="G378" s="9">
        <v>45670</v>
      </c>
      <c r="H378" s="9">
        <v>45658</v>
      </c>
      <c r="I378" s="10">
        <v>46022</v>
      </c>
      <c r="J378" s="14"/>
      <c r="K378" s="11" t="s">
        <v>1599</v>
      </c>
      <c r="L378" s="8" t="s">
        <v>1600</v>
      </c>
      <c r="M378" s="8" t="s">
        <v>1601</v>
      </c>
      <c r="N378" s="8" t="s">
        <v>40</v>
      </c>
      <c r="O378" s="12">
        <v>424000.53</v>
      </c>
      <c r="P378" s="8" t="s">
        <v>41</v>
      </c>
      <c r="Q378" s="12">
        <v>424000.53</v>
      </c>
      <c r="R378" s="13">
        <v>63.95</v>
      </c>
      <c r="S378" s="12">
        <v>272557.40999999997</v>
      </c>
      <c r="T378" s="12">
        <v>513226.91</v>
      </c>
      <c r="U378" s="12">
        <v>171965.21</v>
      </c>
      <c r="V378" s="8" t="s">
        <v>35</v>
      </c>
      <c r="W378" s="8" t="s">
        <v>1602</v>
      </c>
      <c r="X378" s="8" t="s">
        <v>57</v>
      </c>
      <c r="Y378" s="13">
        <v>0</v>
      </c>
      <c r="Z378" s="8" t="s">
        <v>42</v>
      </c>
      <c r="AA378" s="8" t="s">
        <v>127</v>
      </c>
      <c r="AB378" s="8" t="s">
        <v>35</v>
      </c>
      <c r="AC378" s="8" t="s">
        <v>1480</v>
      </c>
      <c r="AD378" s="8" t="s">
        <v>35</v>
      </c>
      <c r="AE378" s="8" t="s">
        <v>128</v>
      </c>
      <c r="AF378" s="12">
        <v>90852.47</v>
      </c>
      <c r="AG378" s="41">
        <f t="shared" si="48"/>
        <v>45658</v>
      </c>
      <c r="AH378" s="41">
        <f t="shared" ca="1" si="49"/>
        <v>46022</v>
      </c>
      <c r="AI378" s="1">
        <f t="shared" ca="1" si="56"/>
        <v>11</v>
      </c>
      <c r="AJ378" s="1">
        <f t="shared" ca="1" si="50"/>
        <v>7</v>
      </c>
      <c r="AK378" s="1">
        <f t="shared" ca="1" si="51"/>
        <v>4</v>
      </c>
      <c r="AL378" s="1">
        <f t="shared" si="52"/>
        <v>63.95</v>
      </c>
      <c r="AM378" s="38">
        <f t="shared" ca="1" si="53"/>
        <v>0.63636363636363635</v>
      </c>
      <c r="AN378" s="1" t="str">
        <f t="shared" ca="1" si="54"/>
        <v>תקין</v>
      </c>
      <c r="AO378" s="1" t="e">
        <f>VLOOKUP(AC378,'תז מייל קניין'!$A:$C,3,0)</f>
        <v>#N/A</v>
      </c>
      <c r="AP378" s="1" t="str">
        <f t="shared" si="55"/>
        <v xml:space="preserve"> דמ"נ שערי</v>
      </c>
    </row>
    <row r="379" spans="1:42" x14ac:dyDescent="0.2">
      <c r="A379" s="4"/>
      <c r="B379" s="5"/>
      <c r="C379" s="6" t="s">
        <v>1603</v>
      </c>
      <c r="D379" s="7" t="s">
        <v>61</v>
      </c>
      <c r="E379" s="7" t="s">
        <v>32</v>
      </c>
      <c r="F379" s="8" t="s">
        <v>35</v>
      </c>
      <c r="G379" s="9">
        <v>45670</v>
      </c>
      <c r="H379" s="9">
        <v>45658</v>
      </c>
      <c r="I379" s="10">
        <v>45900</v>
      </c>
      <c r="J379" s="14"/>
      <c r="K379" s="11" t="s">
        <v>1604</v>
      </c>
      <c r="L379" s="8" t="s">
        <v>1605</v>
      </c>
      <c r="M379" s="8" t="s">
        <v>1606</v>
      </c>
      <c r="N379" s="8" t="s">
        <v>40</v>
      </c>
      <c r="O379" s="12">
        <v>125502.91</v>
      </c>
      <c r="P379" s="8" t="s">
        <v>41</v>
      </c>
      <c r="Q379" s="12">
        <v>125502.91</v>
      </c>
      <c r="R379" s="13">
        <v>98.74</v>
      </c>
      <c r="S379" s="12">
        <v>125502.91</v>
      </c>
      <c r="T379" s="12">
        <v>123917</v>
      </c>
      <c r="U379" s="13">
        <v>0</v>
      </c>
      <c r="V379" s="8" t="s">
        <v>35</v>
      </c>
      <c r="W379" s="8" t="s">
        <v>1607</v>
      </c>
      <c r="X379" s="8" t="s">
        <v>35</v>
      </c>
      <c r="Y379" s="13">
        <v>0</v>
      </c>
      <c r="Z379" s="8" t="s">
        <v>42</v>
      </c>
      <c r="AA379" s="8" t="s">
        <v>127</v>
      </c>
      <c r="AB379" s="8" t="s">
        <v>35</v>
      </c>
      <c r="AC379" s="8" t="s">
        <v>1480</v>
      </c>
      <c r="AD379" s="8" t="s">
        <v>35</v>
      </c>
      <c r="AE379" s="8" t="s">
        <v>128</v>
      </c>
      <c r="AF379" s="13">
        <v>0</v>
      </c>
      <c r="AG379" s="41">
        <f t="shared" si="48"/>
        <v>45658</v>
      </c>
      <c r="AH379" s="41">
        <f t="shared" ca="1" si="49"/>
        <v>45900</v>
      </c>
      <c r="AI379" s="1">
        <f t="shared" ca="1" si="56"/>
        <v>7</v>
      </c>
      <c r="AJ379" s="1">
        <f t="shared" ca="1" si="50"/>
        <v>7</v>
      </c>
      <c r="AK379" s="1">
        <f t="shared" ca="1" si="51"/>
        <v>0</v>
      </c>
      <c r="AL379" s="1">
        <f t="shared" si="52"/>
        <v>98.74</v>
      </c>
      <c r="AM379" s="38">
        <f t="shared" ca="1" si="53"/>
        <v>1</v>
      </c>
      <c r="AN379" s="1" t="str">
        <f t="shared" ca="1" si="54"/>
        <v>תקין</v>
      </c>
      <c r="AO379" s="1" t="e">
        <f>VLOOKUP(AC379,'תז מייל קניין'!$A:$C,3,0)</f>
        <v>#N/A</v>
      </c>
      <c r="AP379" s="1" t="str">
        <f t="shared" si="55"/>
        <v xml:space="preserve"> שנת 2025 </v>
      </c>
    </row>
    <row r="380" spans="1:42" x14ac:dyDescent="0.2">
      <c r="A380" s="4"/>
      <c r="B380" s="5"/>
      <c r="C380" s="6" t="s">
        <v>1608</v>
      </c>
      <c r="D380" s="7" t="s">
        <v>61</v>
      </c>
      <c r="E380" s="7" t="s">
        <v>32</v>
      </c>
      <c r="F380" s="8" t="s">
        <v>35</v>
      </c>
      <c r="G380" s="9">
        <v>45670</v>
      </c>
      <c r="H380" s="9">
        <v>45658</v>
      </c>
      <c r="I380" s="10">
        <v>46022</v>
      </c>
      <c r="J380" s="14"/>
      <c r="K380" s="11" t="s">
        <v>406</v>
      </c>
      <c r="L380" s="8" t="s">
        <v>407</v>
      </c>
      <c r="M380" s="8" t="s">
        <v>408</v>
      </c>
      <c r="N380" s="8" t="s">
        <v>40</v>
      </c>
      <c r="O380" s="12">
        <v>856720.92</v>
      </c>
      <c r="P380" s="8" t="s">
        <v>41</v>
      </c>
      <c r="Q380" s="12">
        <v>856720.92</v>
      </c>
      <c r="R380" s="13">
        <v>75</v>
      </c>
      <c r="S380" s="12">
        <v>642540.68999999994</v>
      </c>
      <c r="T380" s="12">
        <v>735894.73</v>
      </c>
      <c r="U380" s="12">
        <v>247345.5</v>
      </c>
      <c r="V380" s="8" t="s">
        <v>35</v>
      </c>
      <c r="W380" s="8" t="s">
        <v>1609</v>
      </c>
      <c r="X380" s="8" t="s">
        <v>57</v>
      </c>
      <c r="Y380" s="13">
        <v>0</v>
      </c>
      <c r="Z380" s="8" t="s">
        <v>42</v>
      </c>
      <c r="AA380" s="8" t="s">
        <v>127</v>
      </c>
      <c r="AB380" s="8" t="s">
        <v>35</v>
      </c>
      <c r="AC380" s="8" t="s">
        <v>1480</v>
      </c>
      <c r="AD380" s="8" t="s">
        <v>35</v>
      </c>
      <c r="AE380" s="8" t="s">
        <v>128</v>
      </c>
      <c r="AF380" s="12">
        <v>214180.23</v>
      </c>
      <c r="AG380" s="41">
        <f t="shared" si="48"/>
        <v>45658</v>
      </c>
      <c r="AH380" s="41">
        <f t="shared" ca="1" si="49"/>
        <v>46022</v>
      </c>
      <c r="AI380" s="1">
        <f t="shared" ca="1" si="56"/>
        <v>11</v>
      </c>
      <c r="AJ380" s="1">
        <f t="shared" ca="1" si="50"/>
        <v>7</v>
      </c>
      <c r="AK380" s="1">
        <f t="shared" ca="1" si="51"/>
        <v>4</v>
      </c>
      <c r="AL380" s="1">
        <f t="shared" si="52"/>
        <v>75</v>
      </c>
      <c r="AM380" s="38">
        <f t="shared" ca="1" si="53"/>
        <v>0.63636363636363635</v>
      </c>
      <c r="AN380" s="1" t="str">
        <f t="shared" ca="1" si="54"/>
        <v>תקין</v>
      </c>
      <c r="AO380" s="1" t="e">
        <f>VLOOKUP(AC380,'תז מייל קניין'!$A:$C,3,0)</f>
        <v>#N/A</v>
      </c>
      <c r="AP380" s="1" t="str">
        <f t="shared" si="55"/>
        <v xml:space="preserve"> שנת 2025 </v>
      </c>
    </row>
    <row r="381" spans="1:42" x14ac:dyDescent="0.2">
      <c r="A381" s="4"/>
      <c r="B381" s="5"/>
      <c r="C381" s="6" t="s">
        <v>1610</v>
      </c>
      <c r="D381" s="7" t="s">
        <v>61</v>
      </c>
      <c r="E381" s="7" t="s">
        <v>32</v>
      </c>
      <c r="F381" s="8" t="s">
        <v>35</v>
      </c>
      <c r="G381" s="9">
        <v>45676</v>
      </c>
      <c r="H381" s="9">
        <v>45658</v>
      </c>
      <c r="I381" s="10">
        <v>46022</v>
      </c>
      <c r="J381" s="14"/>
      <c r="K381" s="11" t="s">
        <v>1611</v>
      </c>
      <c r="L381" s="8" t="s">
        <v>1612</v>
      </c>
      <c r="M381" s="8" t="s">
        <v>1613</v>
      </c>
      <c r="N381" s="8" t="s">
        <v>40</v>
      </c>
      <c r="O381" s="12">
        <v>162297.39000000001</v>
      </c>
      <c r="P381" s="8" t="s">
        <v>41</v>
      </c>
      <c r="Q381" s="12">
        <v>162297.39000000001</v>
      </c>
      <c r="R381" s="13">
        <v>25</v>
      </c>
      <c r="S381" s="12">
        <v>40574.35</v>
      </c>
      <c r="T381" s="12">
        <v>45988.79</v>
      </c>
      <c r="U381" s="12">
        <v>143009.51</v>
      </c>
      <c r="V381" s="8" t="s">
        <v>35</v>
      </c>
      <c r="W381" s="8" t="s">
        <v>1614</v>
      </c>
      <c r="X381" s="8" t="s">
        <v>57</v>
      </c>
      <c r="Y381" s="13">
        <v>0</v>
      </c>
      <c r="Z381" s="8" t="s">
        <v>42</v>
      </c>
      <c r="AA381" s="8" t="s">
        <v>127</v>
      </c>
      <c r="AB381" s="8" t="s">
        <v>35</v>
      </c>
      <c r="AC381" s="8" t="s">
        <v>1480</v>
      </c>
      <c r="AD381" s="8" t="s">
        <v>35</v>
      </c>
      <c r="AE381" s="8" t="s">
        <v>128</v>
      </c>
      <c r="AF381" s="12">
        <v>121723.04</v>
      </c>
      <c r="AG381" s="41">
        <f t="shared" si="48"/>
        <v>45658</v>
      </c>
      <c r="AH381" s="41">
        <f t="shared" ca="1" si="49"/>
        <v>46022</v>
      </c>
      <c r="AI381" s="1">
        <f t="shared" ca="1" si="56"/>
        <v>11</v>
      </c>
      <c r="AJ381" s="1">
        <f t="shared" ca="1" si="50"/>
        <v>7</v>
      </c>
      <c r="AK381" s="1">
        <f t="shared" ca="1" si="51"/>
        <v>4</v>
      </c>
      <c r="AL381" s="1">
        <f t="shared" si="52"/>
        <v>25</v>
      </c>
      <c r="AM381" s="38">
        <f t="shared" ca="1" si="53"/>
        <v>0.63636363636363635</v>
      </c>
      <c r="AN381" s="1" t="str">
        <f t="shared" ca="1" si="54"/>
        <v>תקין</v>
      </c>
      <c r="AO381" s="1" t="e">
        <f>VLOOKUP(AC381,'תז מייל קניין'!$A:$C,3,0)</f>
        <v>#N/A</v>
      </c>
      <c r="AP381" s="1" t="str">
        <f t="shared" si="55"/>
        <v xml:space="preserve"> דמי ניהול</v>
      </c>
    </row>
    <row r="382" spans="1:42" x14ac:dyDescent="0.2">
      <c r="A382" s="4"/>
      <c r="B382" s="5"/>
      <c r="C382" s="6" t="s">
        <v>1615</v>
      </c>
      <c r="D382" s="7" t="s">
        <v>61</v>
      </c>
      <c r="E382" s="7" t="s">
        <v>32</v>
      </c>
      <c r="F382" s="8" t="s">
        <v>35</v>
      </c>
      <c r="G382" s="9">
        <v>45676</v>
      </c>
      <c r="H382" s="9">
        <v>45658</v>
      </c>
      <c r="I382" s="10">
        <v>46022</v>
      </c>
      <c r="J382" s="14"/>
      <c r="K382" s="11" t="s">
        <v>1081</v>
      </c>
      <c r="L382" s="8" t="s">
        <v>1082</v>
      </c>
      <c r="M382" s="8" t="s">
        <v>1083</v>
      </c>
      <c r="N382" s="8" t="s">
        <v>40</v>
      </c>
      <c r="O382" s="12">
        <v>82610.86</v>
      </c>
      <c r="P382" s="8" t="s">
        <v>41</v>
      </c>
      <c r="Q382" s="12">
        <v>82610.86</v>
      </c>
      <c r="R382" s="13">
        <v>75</v>
      </c>
      <c r="S382" s="12">
        <v>61958.16</v>
      </c>
      <c r="T382" s="12">
        <v>79860.03</v>
      </c>
      <c r="U382" s="12">
        <v>26950.2</v>
      </c>
      <c r="V382" s="8" t="s">
        <v>35</v>
      </c>
      <c r="W382" s="8" t="s">
        <v>1616</v>
      </c>
      <c r="X382" s="8" t="s">
        <v>57</v>
      </c>
      <c r="Y382" s="13">
        <v>0</v>
      </c>
      <c r="Z382" s="8" t="s">
        <v>42</v>
      </c>
      <c r="AA382" s="8" t="s">
        <v>127</v>
      </c>
      <c r="AB382" s="8" t="s">
        <v>35</v>
      </c>
      <c r="AC382" s="8" t="s">
        <v>1480</v>
      </c>
      <c r="AD382" s="8" t="s">
        <v>35</v>
      </c>
      <c r="AE382" s="8" t="s">
        <v>128</v>
      </c>
      <c r="AF382" s="12">
        <v>20652.71</v>
      </c>
      <c r="AG382" s="41">
        <f t="shared" si="48"/>
        <v>45658</v>
      </c>
      <c r="AH382" s="41">
        <f t="shared" ca="1" si="49"/>
        <v>46022</v>
      </c>
      <c r="AI382" s="1">
        <f t="shared" ca="1" si="56"/>
        <v>11</v>
      </c>
      <c r="AJ382" s="1">
        <f t="shared" ca="1" si="50"/>
        <v>7</v>
      </c>
      <c r="AK382" s="1">
        <f t="shared" ca="1" si="51"/>
        <v>4</v>
      </c>
      <c r="AL382" s="1">
        <f t="shared" si="52"/>
        <v>75</v>
      </c>
      <c r="AM382" s="38">
        <f t="shared" ca="1" si="53"/>
        <v>0.63636363636363635</v>
      </c>
      <c r="AN382" s="1" t="str">
        <f t="shared" ca="1" si="54"/>
        <v>תקין</v>
      </c>
      <c r="AO382" s="1" t="e">
        <f>VLOOKUP(AC382,'תז מייל קניין'!$A:$C,3,0)</f>
        <v>#N/A</v>
      </c>
      <c r="AP382" s="1" t="str">
        <f t="shared" si="55"/>
        <v xml:space="preserve"> חוזה ניהו</v>
      </c>
    </row>
    <row r="383" spans="1:42" x14ac:dyDescent="0.2">
      <c r="A383" s="4"/>
      <c r="B383" s="5"/>
      <c r="C383" s="6" t="s">
        <v>1617</v>
      </c>
      <c r="D383" s="7" t="s">
        <v>61</v>
      </c>
      <c r="E383" s="7" t="s">
        <v>32</v>
      </c>
      <c r="F383" s="8" t="s">
        <v>35</v>
      </c>
      <c r="G383" s="9">
        <v>45676</v>
      </c>
      <c r="H383" s="9">
        <v>45658</v>
      </c>
      <c r="I383" s="10">
        <v>46022</v>
      </c>
      <c r="J383" s="14"/>
      <c r="K383" s="11" t="s">
        <v>411</v>
      </c>
      <c r="L383" s="8" t="s">
        <v>412</v>
      </c>
      <c r="M383" s="8" t="s">
        <v>413</v>
      </c>
      <c r="N383" s="8" t="s">
        <v>40</v>
      </c>
      <c r="O383" s="12">
        <v>815616</v>
      </c>
      <c r="P383" s="8" t="s">
        <v>41</v>
      </c>
      <c r="Q383" s="12">
        <v>815616</v>
      </c>
      <c r="R383" s="13">
        <v>47.05</v>
      </c>
      <c r="S383" s="12">
        <v>383736</v>
      </c>
      <c r="T383" s="12">
        <v>441093.05</v>
      </c>
      <c r="U383" s="12">
        <v>508052.19</v>
      </c>
      <c r="V383" s="8" t="s">
        <v>35</v>
      </c>
      <c r="W383" s="8" t="s">
        <v>1618</v>
      </c>
      <c r="X383" s="8" t="s">
        <v>57</v>
      </c>
      <c r="Y383" s="13">
        <v>0</v>
      </c>
      <c r="Z383" s="8" t="s">
        <v>42</v>
      </c>
      <c r="AA383" s="8" t="s">
        <v>127</v>
      </c>
      <c r="AB383" s="8" t="s">
        <v>35</v>
      </c>
      <c r="AC383" s="8" t="s">
        <v>1480</v>
      </c>
      <c r="AD383" s="8" t="s">
        <v>35</v>
      </c>
      <c r="AE383" s="8" t="s">
        <v>128</v>
      </c>
      <c r="AF383" s="12">
        <v>431880</v>
      </c>
      <c r="AG383" s="41">
        <f t="shared" si="48"/>
        <v>45658</v>
      </c>
      <c r="AH383" s="41">
        <f t="shared" ca="1" si="49"/>
        <v>46022</v>
      </c>
      <c r="AI383" s="1">
        <f t="shared" ca="1" si="56"/>
        <v>11</v>
      </c>
      <c r="AJ383" s="1">
        <f t="shared" ca="1" si="50"/>
        <v>7</v>
      </c>
      <c r="AK383" s="1">
        <f t="shared" ca="1" si="51"/>
        <v>4</v>
      </c>
      <c r="AL383" s="1">
        <f t="shared" si="52"/>
        <v>47.05</v>
      </c>
      <c r="AM383" s="38">
        <f t="shared" ca="1" si="53"/>
        <v>0.63636363636363635</v>
      </c>
      <c r="AN383" s="1" t="str">
        <f t="shared" ca="1" si="54"/>
        <v>תקין</v>
      </c>
      <c r="AO383" s="1" t="e">
        <f>VLOOKUP(AC383,'תז מייל קניין'!$A:$C,3,0)</f>
        <v>#N/A</v>
      </c>
      <c r="AP383" s="1" t="str">
        <f t="shared" si="55"/>
        <v xml:space="preserve"> דמ"נ ת"א </v>
      </c>
    </row>
    <row r="384" spans="1:42" x14ac:dyDescent="0.2">
      <c r="A384" s="4"/>
      <c r="B384" s="5"/>
      <c r="C384" s="6" t="s">
        <v>1619</v>
      </c>
      <c r="D384" s="7" t="s">
        <v>61</v>
      </c>
      <c r="E384" s="7" t="s">
        <v>32</v>
      </c>
      <c r="F384" s="8" t="s">
        <v>35</v>
      </c>
      <c r="G384" s="9">
        <v>45676</v>
      </c>
      <c r="H384" s="9">
        <v>45658</v>
      </c>
      <c r="I384" s="10">
        <v>46022</v>
      </c>
      <c r="J384" s="14"/>
      <c r="K384" s="11" t="s">
        <v>1620</v>
      </c>
      <c r="L384" s="8" t="s">
        <v>1621</v>
      </c>
      <c r="M384" s="8" t="s">
        <v>1622</v>
      </c>
      <c r="N384" s="8" t="s">
        <v>40</v>
      </c>
      <c r="O384" s="12">
        <v>102821.57</v>
      </c>
      <c r="P384" s="8" t="s">
        <v>41</v>
      </c>
      <c r="Q384" s="12">
        <v>102821.57</v>
      </c>
      <c r="R384" s="13">
        <v>75</v>
      </c>
      <c r="S384" s="12">
        <v>77116.17</v>
      </c>
      <c r="T384" s="12">
        <v>88646.87</v>
      </c>
      <c r="U384" s="12">
        <v>30322.400000000001</v>
      </c>
      <c r="V384" s="8" t="s">
        <v>35</v>
      </c>
      <c r="W384" s="8" t="s">
        <v>1623</v>
      </c>
      <c r="X384" s="8" t="s">
        <v>57</v>
      </c>
      <c r="Y384" s="13">
        <v>0</v>
      </c>
      <c r="Z384" s="8" t="s">
        <v>42</v>
      </c>
      <c r="AA384" s="8" t="s">
        <v>127</v>
      </c>
      <c r="AB384" s="8" t="s">
        <v>35</v>
      </c>
      <c r="AC384" s="8" t="s">
        <v>1480</v>
      </c>
      <c r="AD384" s="8" t="s">
        <v>35</v>
      </c>
      <c r="AE384" s="8" t="s">
        <v>128</v>
      </c>
      <c r="AF384" s="12">
        <v>25705.39</v>
      </c>
      <c r="AG384" s="41">
        <f t="shared" si="48"/>
        <v>45658</v>
      </c>
      <c r="AH384" s="41">
        <f t="shared" ca="1" si="49"/>
        <v>46022</v>
      </c>
      <c r="AI384" s="1">
        <f t="shared" ca="1" si="56"/>
        <v>11</v>
      </c>
      <c r="AJ384" s="1">
        <f t="shared" ca="1" si="50"/>
        <v>7</v>
      </c>
      <c r="AK384" s="1">
        <f t="shared" ca="1" si="51"/>
        <v>4</v>
      </c>
      <c r="AL384" s="1">
        <f t="shared" si="52"/>
        <v>75</v>
      </c>
      <c r="AM384" s="38">
        <f t="shared" ca="1" si="53"/>
        <v>0.63636363636363635</v>
      </c>
      <c r="AN384" s="1" t="str">
        <f t="shared" ca="1" si="54"/>
        <v>תקין</v>
      </c>
      <c r="AO384" s="1" t="e">
        <f>VLOOKUP(AC384,'תז מייל קניין'!$A:$C,3,0)</f>
        <v>#N/A</v>
      </c>
      <c r="AP384" s="1" t="str">
        <f t="shared" si="55"/>
        <v xml:space="preserve">  התקשרות </v>
      </c>
    </row>
    <row r="385" spans="1:42" x14ac:dyDescent="0.2">
      <c r="A385" s="4"/>
      <c r="B385" s="5"/>
      <c r="C385" s="6" t="s">
        <v>1624</v>
      </c>
      <c r="D385" s="7" t="s">
        <v>61</v>
      </c>
      <c r="E385" s="7" t="s">
        <v>32</v>
      </c>
      <c r="F385" s="8" t="s">
        <v>35</v>
      </c>
      <c r="G385" s="9">
        <v>45676</v>
      </c>
      <c r="H385" s="9">
        <v>45658</v>
      </c>
      <c r="I385" s="10">
        <v>46022</v>
      </c>
      <c r="J385" s="14"/>
      <c r="K385" s="11" t="s">
        <v>499</v>
      </c>
      <c r="L385" s="8" t="s">
        <v>500</v>
      </c>
      <c r="M385" s="8" t="s">
        <v>501</v>
      </c>
      <c r="N385" s="8" t="s">
        <v>40</v>
      </c>
      <c r="O385" s="12">
        <v>272065.52</v>
      </c>
      <c r="P385" s="8" t="s">
        <v>41</v>
      </c>
      <c r="Q385" s="12">
        <v>272065.52</v>
      </c>
      <c r="R385" s="13">
        <v>46.7</v>
      </c>
      <c r="S385" s="12">
        <v>127052.66</v>
      </c>
      <c r="T385" s="12">
        <v>127025.14</v>
      </c>
      <c r="U385" s="12">
        <v>145012.87</v>
      </c>
      <c r="V385" s="8" t="s">
        <v>35</v>
      </c>
      <c r="W385" s="8" t="s">
        <v>1625</v>
      </c>
      <c r="X385" s="8" t="s">
        <v>35</v>
      </c>
      <c r="Y385" s="13">
        <v>0</v>
      </c>
      <c r="Z385" s="8" t="s">
        <v>42</v>
      </c>
      <c r="AA385" s="8" t="s">
        <v>127</v>
      </c>
      <c r="AB385" s="8" t="s">
        <v>35</v>
      </c>
      <c r="AC385" s="8" t="s">
        <v>1480</v>
      </c>
      <c r="AD385" s="8" t="s">
        <v>35</v>
      </c>
      <c r="AE385" s="8" t="s">
        <v>128</v>
      </c>
      <c r="AF385" s="12">
        <v>145012.87</v>
      </c>
      <c r="AG385" s="41">
        <f t="shared" si="48"/>
        <v>45658</v>
      </c>
      <c r="AH385" s="41">
        <f t="shared" ca="1" si="49"/>
        <v>46022</v>
      </c>
      <c r="AI385" s="1">
        <f t="shared" ca="1" si="56"/>
        <v>11</v>
      </c>
      <c r="AJ385" s="1">
        <f t="shared" ca="1" si="50"/>
        <v>7</v>
      </c>
      <c r="AK385" s="1">
        <f t="shared" ca="1" si="51"/>
        <v>4</v>
      </c>
      <c r="AL385" s="1">
        <f t="shared" si="52"/>
        <v>46.7</v>
      </c>
      <c r="AM385" s="38">
        <f t="shared" ca="1" si="53"/>
        <v>0.63636363636363635</v>
      </c>
      <c r="AN385" s="1" t="str">
        <f t="shared" ca="1" si="54"/>
        <v>תקין</v>
      </c>
      <c r="AO385" s="1" t="e">
        <f>VLOOKUP(AC385,'תז מייל קניין'!$A:$C,3,0)</f>
        <v>#N/A</v>
      </c>
      <c r="AP385" s="1" t="str">
        <f t="shared" si="55"/>
        <v xml:space="preserve"> התקשרות ל</v>
      </c>
    </row>
    <row r="386" spans="1:42" x14ac:dyDescent="0.2">
      <c r="A386" s="4"/>
      <c r="B386" s="5"/>
      <c r="C386" s="6" t="s">
        <v>1626</v>
      </c>
      <c r="D386" s="7" t="s">
        <v>61</v>
      </c>
      <c r="E386" s="7" t="s">
        <v>32</v>
      </c>
      <c r="F386" s="8" t="s">
        <v>35</v>
      </c>
      <c r="G386" s="9">
        <v>45676</v>
      </c>
      <c r="H386" s="9">
        <v>45658</v>
      </c>
      <c r="I386" s="10">
        <v>46022</v>
      </c>
      <c r="J386" s="14"/>
      <c r="K386" s="11" t="s">
        <v>499</v>
      </c>
      <c r="L386" s="8" t="s">
        <v>500</v>
      </c>
      <c r="M386" s="8" t="s">
        <v>501</v>
      </c>
      <c r="N386" s="8" t="s">
        <v>40</v>
      </c>
      <c r="O386" s="12">
        <v>543016.74</v>
      </c>
      <c r="P386" s="8" t="s">
        <v>41</v>
      </c>
      <c r="Q386" s="12">
        <v>543016.74</v>
      </c>
      <c r="R386" s="13">
        <v>58.33</v>
      </c>
      <c r="S386" s="12">
        <v>316759.8</v>
      </c>
      <c r="T386" s="12">
        <v>284452.15999999997</v>
      </c>
      <c r="U386" s="12">
        <v>226256.97</v>
      </c>
      <c r="V386" s="8" t="s">
        <v>35</v>
      </c>
      <c r="W386" s="8" t="s">
        <v>1627</v>
      </c>
      <c r="X386" s="8" t="s">
        <v>35</v>
      </c>
      <c r="Y386" s="13">
        <v>0</v>
      </c>
      <c r="Z386" s="8" t="s">
        <v>42</v>
      </c>
      <c r="AA386" s="8" t="s">
        <v>127</v>
      </c>
      <c r="AB386" s="8" t="s">
        <v>35</v>
      </c>
      <c r="AC386" s="8" t="s">
        <v>1480</v>
      </c>
      <c r="AD386" s="8" t="s">
        <v>35</v>
      </c>
      <c r="AE386" s="8" t="s">
        <v>128</v>
      </c>
      <c r="AF386" s="12">
        <v>226256.98</v>
      </c>
      <c r="AG386" s="41">
        <f t="shared" si="48"/>
        <v>45658</v>
      </c>
      <c r="AH386" s="41">
        <f t="shared" ca="1" si="49"/>
        <v>46022</v>
      </c>
      <c r="AI386" s="1">
        <f t="shared" ca="1" si="56"/>
        <v>11</v>
      </c>
      <c r="AJ386" s="1">
        <f t="shared" ca="1" si="50"/>
        <v>7</v>
      </c>
      <c r="AK386" s="1">
        <f t="shared" ca="1" si="51"/>
        <v>4</v>
      </c>
      <c r="AL386" s="1">
        <f t="shared" si="52"/>
        <v>58.33</v>
      </c>
      <c r="AM386" s="38">
        <f t="shared" ca="1" si="53"/>
        <v>0.63636363636363635</v>
      </c>
      <c r="AN386" s="1" t="str">
        <f t="shared" ca="1" si="54"/>
        <v>תקין</v>
      </c>
      <c r="AO386" s="1" t="e">
        <f>VLOOKUP(AC386,'תז מייל קניין'!$A:$C,3,0)</f>
        <v>#N/A</v>
      </c>
      <c r="AP386" s="1" t="str">
        <f t="shared" si="55"/>
        <v xml:space="preserve"> התקשרות ל</v>
      </c>
    </row>
    <row r="387" spans="1:42" x14ac:dyDescent="0.2">
      <c r="A387" s="4"/>
      <c r="B387" s="5"/>
      <c r="C387" s="6" t="s">
        <v>1628</v>
      </c>
      <c r="D387" s="7" t="s">
        <v>61</v>
      </c>
      <c r="E387" s="7" t="s">
        <v>32</v>
      </c>
      <c r="F387" s="8" t="s">
        <v>35</v>
      </c>
      <c r="G387" s="9">
        <v>45676</v>
      </c>
      <c r="H387" s="9">
        <v>45658</v>
      </c>
      <c r="I387" s="10">
        <v>46022</v>
      </c>
      <c r="J387" s="14"/>
      <c r="K387" s="11" t="s">
        <v>970</v>
      </c>
      <c r="L387" s="8" t="s">
        <v>971</v>
      </c>
      <c r="M387" s="8" t="s">
        <v>972</v>
      </c>
      <c r="N387" s="8" t="s">
        <v>40</v>
      </c>
      <c r="O387" s="12">
        <v>211194.98</v>
      </c>
      <c r="P387" s="8" t="s">
        <v>41</v>
      </c>
      <c r="Q387" s="12">
        <v>211194.98</v>
      </c>
      <c r="R387" s="13">
        <v>58.33</v>
      </c>
      <c r="S387" s="12">
        <v>123192.13</v>
      </c>
      <c r="T387" s="12">
        <v>177787.01</v>
      </c>
      <c r="U387" s="12">
        <v>129447.61</v>
      </c>
      <c r="V387" s="8" t="s">
        <v>35</v>
      </c>
      <c r="W387" s="8" t="s">
        <v>1629</v>
      </c>
      <c r="X387" s="8" t="s">
        <v>57</v>
      </c>
      <c r="Y387" s="13">
        <v>0</v>
      </c>
      <c r="Z387" s="8" t="s">
        <v>42</v>
      </c>
      <c r="AA387" s="8" t="s">
        <v>127</v>
      </c>
      <c r="AB387" s="8" t="s">
        <v>35</v>
      </c>
      <c r="AC387" s="8" t="s">
        <v>1480</v>
      </c>
      <c r="AD387" s="8" t="s">
        <v>35</v>
      </c>
      <c r="AE387" s="8" t="s">
        <v>128</v>
      </c>
      <c r="AF387" s="12">
        <v>88002.87</v>
      </c>
      <c r="AG387" s="41">
        <f t="shared" ref="AG387:AG450" si="57">IF(H387&gt;1,H387,G387)</f>
        <v>45658</v>
      </c>
      <c r="AH387" s="41">
        <f t="shared" ref="AH387:AH450" ca="1" si="58">IF(I387&gt;1, I387, DATE(YEAR(TODAY()), 12, 31))</f>
        <v>46022</v>
      </c>
      <c r="AI387" s="1">
        <f t="shared" ca="1" si="56"/>
        <v>11</v>
      </c>
      <c r="AJ387" s="1">
        <f t="shared" ref="AJ387:AJ450" ca="1" si="59">DATEDIF(AG387, TODAY(), "m")</f>
        <v>7</v>
      </c>
      <c r="AK387" s="1">
        <f t="shared" ref="AK387:AK450" ca="1" si="60">IF(AH387 &gt; TODAY(), DATEDIF(TODAY(), AH387, "m"), -DATEDIF(AH387, TODAY(), "m"))</f>
        <v>4</v>
      </c>
      <c r="AL387" s="1">
        <f t="shared" ref="AL387:AL450" si="61">R387</f>
        <v>58.33</v>
      </c>
      <c r="AM387" s="38">
        <f t="shared" ref="AM387:AM450" ca="1" si="62">AJ387/AI387</f>
        <v>0.63636363636363635</v>
      </c>
      <c r="AN387" s="1" t="str">
        <f t="shared" ref="AN387:AN450" ca="1" si="63">IF(AM387&lt;0.5, "טרם נבדק",
   IF(AND(AM387&gt;0.5, AM387&lt;0.75, AL387&lt;20), "לא תקין",
   IF(AND(AM387&gt;0.75, AM387&lt;0.9, AL387&lt;50), "לא תקין",
   IF(AND(AM387&gt;0.9, AL387&lt;50), "לא תקין", "תקין"))))</f>
        <v>תקין</v>
      </c>
      <c r="AO387" s="1" t="e">
        <f>VLOOKUP(AC387,'תז מייל קניין'!$A:$C,3,0)</f>
        <v>#N/A</v>
      </c>
      <c r="AP387" s="1" t="str">
        <f t="shared" ref="AP387:AP450" si="64">LEFT(W387,10)</f>
        <v xml:space="preserve"> דמ"נ 2025</v>
      </c>
    </row>
    <row r="388" spans="1:42" x14ac:dyDescent="0.2">
      <c r="A388" s="4"/>
      <c r="B388" s="5"/>
      <c r="C388" s="6" t="s">
        <v>1630</v>
      </c>
      <c r="D388" s="7" t="s">
        <v>61</v>
      </c>
      <c r="E388" s="7" t="s">
        <v>32</v>
      </c>
      <c r="F388" s="8" t="s">
        <v>35</v>
      </c>
      <c r="G388" s="9">
        <v>45676</v>
      </c>
      <c r="H388" s="9">
        <v>45658</v>
      </c>
      <c r="I388" s="10">
        <v>46022</v>
      </c>
      <c r="J388" s="14"/>
      <c r="K388" s="11" t="s">
        <v>433</v>
      </c>
      <c r="L388" s="8" t="s">
        <v>434</v>
      </c>
      <c r="M388" s="8" t="s">
        <v>435</v>
      </c>
      <c r="N388" s="8" t="s">
        <v>40</v>
      </c>
      <c r="O388" s="12">
        <v>48901.919999999998</v>
      </c>
      <c r="P388" s="8" t="s">
        <v>41</v>
      </c>
      <c r="Q388" s="12">
        <v>48901.919999999998</v>
      </c>
      <c r="R388" s="13">
        <v>42.71</v>
      </c>
      <c r="S388" s="12">
        <v>20883.89</v>
      </c>
      <c r="T388" s="12">
        <v>22609.24</v>
      </c>
      <c r="U388" s="12">
        <v>28644.76</v>
      </c>
      <c r="V388" s="8" t="s">
        <v>35</v>
      </c>
      <c r="W388" s="8" t="s">
        <v>1631</v>
      </c>
      <c r="X388" s="8" t="s">
        <v>57</v>
      </c>
      <c r="Y388" s="13">
        <v>0</v>
      </c>
      <c r="Z388" s="8" t="s">
        <v>42</v>
      </c>
      <c r="AA388" s="8" t="s">
        <v>127</v>
      </c>
      <c r="AB388" s="8" t="s">
        <v>35</v>
      </c>
      <c r="AC388" s="8" t="s">
        <v>1480</v>
      </c>
      <c r="AD388" s="8" t="s">
        <v>35</v>
      </c>
      <c r="AE388" s="8" t="s">
        <v>128</v>
      </c>
      <c r="AF388" s="12">
        <v>28018.03</v>
      </c>
      <c r="AG388" s="41">
        <f t="shared" si="57"/>
        <v>45658</v>
      </c>
      <c r="AH388" s="41">
        <f t="shared" ca="1" si="58"/>
        <v>46022</v>
      </c>
      <c r="AI388" s="1">
        <f t="shared" ca="1" si="56"/>
        <v>11</v>
      </c>
      <c r="AJ388" s="1">
        <f t="shared" ca="1" si="59"/>
        <v>7</v>
      </c>
      <c r="AK388" s="1">
        <f t="shared" ca="1" si="60"/>
        <v>4</v>
      </c>
      <c r="AL388" s="1">
        <f t="shared" si="61"/>
        <v>42.71</v>
      </c>
      <c r="AM388" s="38">
        <f t="shared" ca="1" si="62"/>
        <v>0.63636363636363635</v>
      </c>
      <c r="AN388" s="1" t="str">
        <f t="shared" ca="1" si="63"/>
        <v>תקין</v>
      </c>
      <c r="AO388" s="1" t="e">
        <f>VLOOKUP(AC388,'תז מייל קניין'!$A:$C,3,0)</f>
        <v>#N/A</v>
      </c>
      <c r="AP388" s="1" t="str">
        <f t="shared" si="64"/>
        <v xml:space="preserve"> שנה 2025 </v>
      </c>
    </row>
    <row r="389" spans="1:42" x14ac:dyDescent="0.2">
      <c r="A389" s="4"/>
      <c r="B389" s="5"/>
      <c r="C389" s="6" t="s">
        <v>1632</v>
      </c>
      <c r="D389" s="7" t="s">
        <v>61</v>
      </c>
      <c r="E389" s="7" t="s">
        <v>32</v>
      </c>
      <c r="F389" s="8" t="s">
        <v>35</v>
      </c>
      <c r="G389" s="9">
        <v>45676</v>
      </c>
      <c r="H389" s="9">
        <v>45658</v>
      </c>
      <c r="I389" s="10">
        <v>46022</v>
      </c>
      <c r="J389" s="14"/>
      <c r="K389" s="11" t="s">
        <v>1285</v>
      </c>
      <c r="L389" s="8" t="s">
        <v>1286</v>
      </c>
      <c r="M389" s="8" t="s">
        <v>1287</v>
      </c>
      <c r="N389" s="8" t="s">
        <v>40</v>
      </c>
      <c r="O389" s="12">
        <v>274903.37</v>
      </c>
      <c r="P389" s="8" t="s">
        <v>41</v>
      </c>
      <c r="Q389" s="12">
        <v>274903.37</v>
      </c>
      <c r="R389" s="13">
        <v>50</v>
      </c>
      <c r="S389" s="12">
        <v>206177.52</v>
      </c>
      <c r="T389" s="12">
        <v>160893.87</v>
      </c>
      <c r="U389" s="12">
        <v>163826.18</v>
      </c>
      <c r="V389" s="8" t="s">
        <v>35</v>
      </c>
      <c r="W389" s="8" t="s">
        <v>1633</v>
      </c>
      <c r="X389" s="8" t="s">
        <v>57</v>
      </c>
      <c r="Y389" s="13">
        <v>0</v>
      </c>
      <c r="Z389" s="8" t="s">
        <v>42</v>
      </c>
      <c r="AA389" s="8" t="s">
        <v>127</v>
      </c>
      <c r="AB389" s="8" t="s">
        <v>35</v>
      </c>
      <c r="AC389" s="8" t="s">
        <v>1480</v>
      </c>
      <c r="AD389" s="8" t="s">
        <v>35</v>
      </c>
      <c r="AE389" s="8" t="s">
        <v>128</v>
      </c>
      <c r="AF389" s="12">
        <v>137451.68</v>
      </c>
      <c r="AG389" s="41">
        <f t="shared" si="57"/>
        <v>45658</v>
      </c>
      <c r="AH389" s="41">
        <f t="shared" ca="1" si="58"/>
        <v>46022</v>
      </c>
      <c r="AI389" s="1">
        <f t="shared" ca="1" si="56"/>
        <v>11</v>
      </c>
      <c r="AJ389" s="1">
        <f t="shared" ca="1" si="59"/>
        <v>7</v>
      </c>
      <c r="AK389" s="1">
        <f t="shared" ca="1" si="60"/>
        <v>4</v>
      </c>
      <c r="AL389" s="1">
        <f t="shared" si="61"/>
        <v>50</v>
      </c>
      <c r="AM389" s="38">
        <f t="shared" ca="1" si="62"/>
        <v>0.63636363636363635</v>
      </c>
      <c r="AN389" s="1" t="str">
        <f t="shared" ca="1" si="63"/>
        <v>תקין</v>
      </c>
      <c r="AO389" s="1" t="e">
        <f>VLOOKUP(AC389,'תז מייל קניין'!$A:$C,3,0)</f>
        <v>#N/A</v>
      </c>
      <c r="AP389" s="1" t="str">
        <f t="shared" si="64"/>
        <v xml:space="preserve"> שנת 2025 </v>
      </c>
    </row>
    <row r="390" spans="1:42" x14ac:dyDescent="0.2">
      <c r="A390" s="4"/>
      <c r="B390" s="5"/>
      <c r="C390" s="6" t="s">
        <v>1634</v>
      </c>
      <c r="D390" s="7" t="s">
        <v>61</v>
      </c>
      <c r="E390" s="7" t="s">
        <v>32</v>
      </c>
      <c r="F390" s="8" t="s">
        <v>35</v>
      </c>
      <c r="G390" s="9">
        <v>45676</v>
      </c>
      <c r="H390" s="9">
        <v>45658</v>
      </c>
      <c r="I390" s="10">
        <v>46022</v>
      </c>
      <c r="J390" s="14"/>
      <c r="K390" s="11" t="s">
        <v>1635</v>
      </c>
      <c r="L390" s="8" t="s">
        <v>1636</v>
      </c>
      <c r="M390" s="8" t="s">
        <v>1637</v>
      </c>
      <c r="N390" s="8" t="s">
        <v>40</v>
      </c>
      <c r="O390" s="12">
        <v>472663.07</v>
      </c>
      <c r="P390" s="8" t="s">
        <v>41</v>
      </c>
      <c r="Q390" s="12">
        <v>472663.07</v>
      </c>
      <c r="R390" s="13">
        <v>50</v>
      </c>
      <c r="S390" s="12">
        <v>236331.54</v>
      </c>
      <c r="T390" s="12">
        <v>236331.54</v>
      </c>
      <c r="U390" s="12">
        <v>236331.53</v>
      </c>
      <c r="V390" s="8" t="s">
        <v>35</v>
      </c>
      <c r="W390" s="8" t="s">
        <v>1638</v>
      </c>
      <c r="X390" s="8" t="s">
        <v>35</v>
      </c>
      <c r="Y390" s="13">
        <v>0</v>
      </c>
      <c r="Z390" s="8" t="s">
        <v>42</v>
      </c>
      <c r="AA390" s="8" t="s">
        <v>127</v>
      </c>
      <c r="AB390" s="8" t="s">
        <v>35</v>
      </c>
      <c r="AC390" s="8" t="s">
        <v>1480</v>
      </c>
      <c r="AD390" s="8" t="s">
        <v>35</v>
      </c>
      <c r="AE390" s="8" t="s">
        <v>128</v>
      </c>
      <c r="AF390" s="12">
        <v>236331.53</v>
      </c>
      <c r="AG390" s="41">
        <f t="shared" si="57"/>
        <v>45658</v>
      </c>
      <c r="AH390" s="41">
        <f t="shared" ca="1" si="58"/>
        <v>46022</v>
      </c>
      <c r="AI390" s="1">
        <f t="shared" ca="1" si="56"/>
        <v>11</v>
      </c>
      <c r="AJ390" s="1">
        <f t="shared" ca="1" si="59"/>
        <v>7</v>
      </c>
      <c r="AK390" s="1">
        <f t="shared" ca="1" si="60"/>
        <v>4</v>
      </c>
      <c r="AL390" s="1">
        <f t="shared" si="61"/>
        <v>50</v>
      </c>
      <c r="AM390" s="38">
        <f t="shared" ca="1" si="62"/>
        <v>0.63636363636363635</v>
      </c>
      <c r="AN390" s="1" t="str">
        <f t="shared" ca="1" si="63"/>
        <v>תקין</v>
      </c>
      <c r="AO390" s="1" t="e">
        <f>VLOOKUP(AC390,'תז מייל קניין'!$A:$C,3,0)</f>
        <v>#N/A</v>
      </c>
      <c r="AP390" s="1" t="str">
        <f t="shared" si="64"/>
        <v xml:space="preserve"> דמ"נ ק. ה</v>
      </c>
    </row>
    <row r="391" spans="1:42" x14ac:dyDescent="0.2">
      <c r="A391" s="4"/>
      <c r="B391" s="5"/>
      <c r="C391" s="6" t="s">
        <v>1639</v>
      </c>
      <c r="D391" s="7" t="s">
        <v>61</v>
      </c>
      <c r="E391" s="7" t="s">
        <v>32</v>
      </c>
      <c r="F391" s="8" t="s">
        <v>35</v>
      </c>
      <c r="G391" s="9">
        <v>45676</v>
      </c>
      <c r="H391" s="9">
        <v>45658</v>
      </c>
      <c r="I391" s="10">
        <v>46022</v>
      </c>
      <c r="J391" s="14"/>
      <c r="K391" s="11" t="s">
        <v>709</v>
      </c>
      <c r="L391" s="8" t="s">
        <v>710</v>
      </c>
      <c r="M391" s="8" t="s">
        <v>711</v>
      </c>
      <c r="N391" s="8" t="s">
        <v>40</v>
      </c>
      <c r="O391" s="12">
        <v>98100.479999999996</v>
      </c>
      <c r="P391" s="8" t="s">
        <v>41</v>
      </c>
      <c r="Q391" s="12">
        <v>98100.479999999996</v>
      </c>
      <c r="R391" s="13">
        <v>75</v>
      </c>
      <c r="S391" s="12">
        <v>73575.360000000001</v>
      </c>
      <c r="T391" s="12">
        <v>73367.520000000004</v>
      </c>
      <c r="U391" s="12">
        <v>24525.119999999999</v>
      </c>
      <c r="V391" s="8" t="s">
        <v>35</v>
      </c>
      <c r="W391" s="8" t="s">
        <v>1640</v>
      </c>
      <c r="X391" s="8" t="s">
        <v>35</v>
      </c>
      <c r="Y391" s="13">
        <v>0</v>
      </c>
      <c r="Z391" s="8" t="s">
        <v>42</v>
      </c>
      <c r="AA391" s="8" t="s">
        <v>127</v>
      </c>
      <c r="AB391" s="8" t="s">
        <v>35</v>
      </c>
      <c r="AC391" s="8" t="s">
        <v>1480</v>
      </c>
      <c r="AD391" s="8" t="s">
        <v>35</v>
      </c>
      <c r="AE391" s="8" t="s">
        <v>128</v>
      </c>
      <c r="AF391" s="12">
        <v>24525.119999999999</v>
      </c>
      <c r="AG391" s="41">
        <f t="shared" si="57"/>
        <v>45658</v>
      </c>
      <c r="AH391" s="41">
        <f t="shared" ca="1" si="58"/>
        <v>46022</v>
      </c>
      <c r="AI391" s="1">
        <f t="shared" ca="1" si="56"/>
        <v>11</v>
      </c>
      <c r="AJ391" s="1">
        <f t="shared" ca="1" si="59"/>
        <v>7</v>
      </c>
      <c r="AK391" s="1">
        <f t="shared" ca="1" si="60"/>
        <v>4</v>
      </c>
      <c r="AL391" s="1">
        <f t="shared" si="61"/>
        <v>75</v>
      </c>
      <c r="AM391" s="38">
        <f t="shared" ca="1" si="62"/>
        <v>0.63636363636363635</v>
      </c>
      <c r="AN391" s="1" t="str">
        <f t="shared" ca="1" si="63"/>
        <v>תקין</v>
      </c>
      <c r="AO391" s="1" t="e">
        <f>VLOOKUP(AC391,'תז מייל קניין'!$A:$C,3,0)</f>
        <v>#N/A</v>
      </c>
      <c r="AP391" s="1" t="str">
        <f t="shared" si="64"/>
        <v xml:space="preserve"> דמ"נ בבני</v>
      </c>
    </row>
    <row r="392" spans="1:42" x14ac:dyDescent="0.2">
      <c r="A392" s="4"/>
      <c r="B392" s="5"/>
      <c r="C392" s="6" t="s">
        <v>1641</v>
      </c>
      <c r="D392" s="7" t="s">
        <v>61</v>
      </c>
      <c r="E392" s="7" t="s">
        <v>32</v>
      </c>
      <c r="F392" s="8" t="s">
        <v>35</v>
      </c>
      <c r="G392" s="9">
        <v>45676</v>
      </c>
      <c r="H392" s="9">
        <v>45658</v>
      </c>
      <c r="I392" s="10">
        <v>46022</v>
      </c>
      <c r="J392" s="14"/>
      <c r="K392" s="11" t="s">
        <v>371</v>
      </c>
      <c r="L392" s="8" t="s">
        <v>372</v>
      </c>
      <c r="M392" s="8" t="s">
        <v>373</v>
      </c>
      <c r="N392" s="8" t="s">
        <v>40</v>
      </c>
      <c r="O392" s="12">
        <v>241703.27</v>
      </c>
      <c r="P392" s="8" t="s">
        <v>41</v>
      </c>
      <c r="Q392" s="12">
        <v>241703.27</v>
      </c>
      <c r="R392" s="13">
        <v>33.33</v>
      </c>
      <c r="S392" s="12">
        <v>80567.759999999995</v>
      </c>
      <c r="T392" s="12">
        <v>169761.18</v>
      </c>
      <c r="U392" s="12">
        <v>345396.88</v>
      </c>
      <c r="V392" s="8" t="s">
        <v>35</v>
      </c>
      <c r="W392" s="8" t="s">
        <v>1642</v>
      </c>
      <c r="X392" s="8" t="s">
        <v>57</v>
      </c>
      <c r="Y392" s="13">
        <v>0</v>
      </c>
      <c r="Z392" s="8" t="s">
        <v>42</v>
      </c>
      <c r="AA392" s="8" t="s">
        <v>127</v>
      </c>
      <c r="AB392" s="8" t="s">
        <v>35</v>
      </c>
      <c r="AC392" s="8" t="s">
        <v>1480</v>
      </c>
      <c r="AD392" s="8" t="s">
        <v>35</v>
      </c>
      <c r="AE392" s="8" t="s">
        <v>128</v>
      </c>
      <c r="AF392" s="12">
        <v>161135.51</v>
      </c>
      <c r="AG392" s="41">
        <f t="shared" si="57"/>
        <v>45658</v>
      </c>
      <c r="AH392" s="41">
        <f t="shared" ca="1" si="58"/>
        <v>46022</v>
      </c>
      <c r="AI392" s="1">
        <f t="shared" ca="1" si="56"/>
        <v>11</v>
      </c>
      <c r="AJ392" s="1">
        <f t="shared" ca="1" si="59"/>
        <v>7</v>
      </c>
      <c r="AK392" s="1">
        <f t="shared" ca="1" si="60"/>
        <v>4</v>
      </c>
      <c r="AL392" s="1">
        <f t="shared" si="61"/>
        <v>33.33</v>
      </c>
      <c r="AM392" s="38">
        <f t="shared" ca="1" si="62"/>
        <v>0.63636363636363635</v>
      </c>
      <c r="AN392" s="1" t="str">
        <f t="shared" ca="1" si="63"/>
        <v>תקין</v>
      </c>
      <c r="AO392" s="1" t="e">
        <f>VLOOKUP(AC392,'תז מייל קניין'!$A:$C,3,0)</f>
        <v>#N/A</v>
      </c>
      <c r="AP392" s="1" t="str">
        <f t="shared" si="64"/>
        <v xml:space="preserve"> התקשרות ל</v>
      </c>
    </row>
    <row r="393" spans="1:42" x14ac:dyDescent="0.2">
      <c r="A393" s="4"/>
      <c r="B393" s="5"/>
      <c r="C393" s="6" t="s">
        <v>1643</v>
      </c>
      <c r="D393" s="7" t="s">
        <v>61</v>
      </c>
      <c r="E393" s="7" t="s">
        <v>32</v>
      </c>
      <c r="F393" s="8" t="s">
        <v>35</v>
      </c>
      <c r="G393" s="9">
        <v>45676</v>
      </c>
      <c r="H393" s="9">
        <v>45658</v>
      </c>
      <c r="I393" s="10">
        <v>46022</v>
      </c>
      <c r="J393" s="14"/>
      <c r="K393" s="11" t="s">
        <v>376</v>
      </c>
      <c r="L393" s="8" t="s">
        <v>377</v>
      </c>
      <c r="M393" s="8" t="s">
        <v>378</v>
      </c>
      <c r="N393" s="8" t="s">
        <v>40</v>
      </c>
      <c r="O393" s="12">
        <v>259991.76</v>
      </c>
      <c r="P393" s="8" t="s">
        <v>41</v>
      </c>
      <c r="Q393" s="12">
        <v>259991.76</v>
      </c>
      <c r="R393" s="13">
        <v>50</v>
      </c>
      <c r="S393" s="12">
        <v>194993.82</v>
      </c>
      <c r="T393" s="12">
        <v>167154.26999999999</v>
      </c>
      <c r="U393" s="12">
        <v>169146.18</v>
      </c>
      <c r="V393" s="8" t="s">
        <v>35</v>
      </c>
      <c r="W393" s="8" t="s">
        <v>1644</v>
      </c>
      <c r="X393" s="8" t="s">
        <v>57</v>
      </c>
      <c r="Y393" s="13">
        <v>0</v>
      </c>
      <c r="Z393" s="8" t="s">
        <v>42</v>
      </c>
      <c r="AA393" s="8" t="s">
        <v>127</v>
      </c>
      <c r="AB393" s="8" t="s">
        <v>35</v>
      </c>
      <c r="AC393" s="8" t="s">
        <v>1480</v>
      </c>
      <c r="AD393" s="8" t="s">
        <v>35</v>
      </c>
      <c r="AE393" s="8" t="s">
        <v>128</v>
      </c>
      <c r="AF393" s="12">
        <v>129995.88</v>
      </c>
      <c r="AG393" s="41">
        <f t="shared" si="57"/>
        <v>45658</v>
      </c>
      <c r="AH393" s="41">
        <f t="shared" ca="1" si="58"/>
        <v>46022</v>
      </c>
      <c r="AI393" s="1">
        <f t="shared" ca="1" si="56"/>
        <v>11</v>
      </c>
      <c r="AJ393" s="1">
        <f t="shared" ca="1" si="59"/>
        <v>7</v>
      </c>
      <c r="AK393" s="1">
        <f t="shared" ca="1" si="60"/>
        <v>4</v>
      </c>
      <c r="AL393" s="1">
        <f t="shared" si="61"/>
        <v>50</v>
      </c>
      <c r="AM393" s="38">
        <f t="shared" ca="1" si="62"/>
        <v>0.63636363636363635</v>
      </c>
      <c r="AN393" s="1" t="str">
        <f t="shared" ca="1" si="63"/>
        <v>תקין</v>
      </c>
      <c r="AO393" s="1" t="e">
        <f>VLOOKUP(AC393,'תז מייל קניין'!$A:$C,3,0)</f>
        <v>#N/A</v>
      </c>
      <c r="AP393" s="1" t="str">
        <f t="shared" si="64"/>
        <v xml:space="preserve"> 2025 דמ"נ</v>
      </c>
    </row>
    <row r="394" spans="1:42" x14ac:dyDescent="0.2">
      <c r="A394" s="4"/>
      <c r="B394" s="5"/>
      <c r="C394" s="6" t="s">
        <v>1645</v>
      </c>
      <c r="D394" s="7" t="s">
        <v>61</v>
      </c>
      <c r="E394" s="7" t="s">
        <v>32</v>
      </c>
      <c r="F394" s="8" t="s">
        <v>35</v>
      </c>
      <c r="G394" s="9">
        <v>45676</v>
      </c>
      <c r="H394" s="9">
        <v>45658</v>
      </c>
      <c r="I394" s="10">
        <v>46022</v>
      </c>
      <c r="J394" s="14"/>
      <c r="K394" s="11" t="s">
        <v>475</v>
      </c>
      <c r="L394" s="8" t="s">
        <v>476</v>
      </c>
      <c r="M394" s="8" t="s">
        <v>477</v>
      </c>
      <c r="N394" s="8" t="s">
        <v>40</v>
      </c>
      <c r="O394" s="12">
        <v>608050.37</v>
      </c>
      <c r="P394" s="8" t="s">
        <v>41</v>
      </c>
      <c r="Q394" s="12">
        <v>608050.37</v>
      </c>
      <c r="R394" s="13">
        <v>85.25</v>
      </c>
      <c r="S394" s="12">
        <v>456037.8</v>
      </c>
      <c r="T394" s="12">
        <v>600662.38</v>
      </c>
      <c r="U394" s="12">
        <v>202782.31</v>
      </c>
      <c r="V394" s="8" t="s">
        <v>35</v>
      </c>
      <c r="W394" s="8" t="s">
        <v>1646</v>
      </c>
      <c r="X394" s="8" t="s">
        <v>57</v>
      </c>
      <c r="Y394" s="13">
        <v>0</v>
      </c>
      <c r="Z394" s="8" t="s">
        <v>42</v>
      </c>
      <c r="AA394" s="8" t="s">
        <v>127</v>
      </c>
      <c r="AB394" s="8" t="s">
        <v>35</v>
      </c>
      <c r="AC394" s="8" t="s">
        <v>1480</v>
      </c>
      <c r="AD394" s="8" t="s">
        <v>35</v>
      </c>
      <c r="AE394" s="8" t="s">
        <v>128</v>
      </c>
      <c r="AF394" s="12">
        <v>152012.59</v>
      </c>
      <c r="AG394" s="41">
        <f t="shared" si="57"/>
        <v>45658</v>
      </c>
      <c r="AH394" s="41">
        <f t="shared" ca="1" si="58"/>
        <v>46022</v>
      </c>
      <c r="AI394" s="1">
        <f t="shared" ca="1" si="56"/>
        <v>11</v>
      </c>
      <c r="AJ394" s="1">
        <f t="shared" ca="1" si="59"/>
        <v>7</v>
      </c>
      <c r="AK394" s="1">
        <f t="shared" ca="1" si="60"/>
        <v>4</v>
      </c>
      <c r="AL394" s="1">
        <f t="shared" si="61"/>
        <v>85.25</v>
      </c>
      <c r="AM394" s="38">
        <f t="shared" ca="1" si="62"/>
        <v>0.63636363636363635</v>
      </c>
      <c r="AN394" s="1" t="str">
        <f t="shared" ca="1" si="63"/>
        <v>תקין</v>
      </c>
      <c r="AO394" s="1" t="e">
        <f>VLOOKUP(AC394,'תז מייל קניין'!$A:$C,3,0)</f>
        <v>#N/A</v>
      </c>
      <c r="AP394" s="1" t="str">
        <f t="shared" si="64"/>
        <v xml:space="preserve">  דמ"נ שנת</v>
      </c>
    </row>
    <row r="395" spans="1:42" x14ac:dyDescent="0.2">
      <c r="A395" s="4"/>
      <c r="B395" s="5"/>
      <c r="C395" s="6" t="s">
        <v>1647</v>
      </c>
      <c r="D395" s="7" t="s">
        <v>61</v>
      </c>
      <c r="E395" s="7" t="s">
        <v>32</v>
      </c>
      <c r="F395" s="8" t="s">
        <v>35</v>
      </c>
      <c r="G395" s="9">
        <v>45676</v>
      </c>
      <c r="H395" s="9">
        <v>45658</v>
      </c>
      <c r="I395" s="10">
        <v>46022</v>
      </c>
      <c r="J395" s="14"/>
      <c r="K395" s="11" t="s">
        <v>366</v>
      </c>
      <c r="L395" s="8" t="s">
        <v>367</v>
      </c>
      <c r="M395" s="8" t="s">
        <v>368</v>
      </c>
      <c r="N395" s="8" t="s">
        <v>40</v>
      </c>
      <c r="O395" s="12">
        <v>196597.44</v>
      </c>
      <c r="P395" s="8" t="s">
        <v>41</v>
      </c>
      <c r="Q395" s="12">
        <v>196597.44</v>
      </c>
      <c r="R395" s="13">
        <v>75.349999999999994</v>
      </c>
      <c r="S395" s="12">
        <v>148136.25</v>
      </c>
      <c r="T395" s="12">
        <v>191206.24</v>
      </c>
      <c r="U395" s="12">
        <v>64615.48</v>
      </c>
      <c r="V395" s="8" t="s">
        <v>35</v>
      </c>
      <c r="W395" s="8" t="s">
        <v>1648</v>
      </c>
      <c r="X395" s="8" t="s">
        <v>57</v>
      </c>
      <c r="Y395" s="13">
        <v>0</v>
      </c>
      <c r="Z395" s="8" t="s">
        <v>42</v>
      </c>
      <c r="AA395" s="8" t="s">
        <v>127</v>
      </c>
      <c r="AB395" s="8" t="s">
        <v>35</v>
      </c>
      <c r="AC395" s="8" t="s">
        <v>1480</v>
      </c>
      <c r="AD395" s="8" t="s">
        <v>35</v>
      </c>
      <c r="AE395" s="8" t="s">
        <v>128</v>
      </c>
      <c r="AF395" s="12">
        <v>48461.18</v>
      </c>
      <c r="AG395" s="41">
        <f t="shared" si="57"/>
        <v>45658</v>
      </c>
      <c r="AH395" s="41">
        <f t="shared" ca="1" si="58"/>
        <v>46022</v>
      </c>
      <c r="AI395" s="1">
        <f t="shared" ca="1" si="56"/>
        <v>11</v>
      </c>
      <c r="AJ395" s="1">
        <f t="shared" ca="1" si="59"/>
        <v>7</v>
      </c>
      <c r="AK395" s="1">
        <f t="shared" ca="1" si="60"/>
        <v>4</v>
      </c>
      <c r="AL395" s="1">
        <f t="shared" si="61"/>
        <v>75.349999999999994</v>
      </c>
      <c r="AM395" s="38">
        <f t="shared" ca="1" si="62"/>
        <v>0.63636363636363635</v>
      </c>
      <c r="AN395" s="1" t="str">
        <f t="shared" ca="1" si="63"/>
        <v>תקין</v>
      </c>
      <c r="AO395" s="1" t="e">
        <f>VLOOKUP(AC395,'תז מייל קניין'!$A:$C,3,0)</f>
        <v>#N/A</v>
      </c>
      <c r="AP395" s="1" t="str">
        <f t="shared" si="64"/>
        <v xml:space="preserve"> לשנת 2025</v>
      </c>
    </row>
    <row r="396" spans="1:42" x14ac:dyDescent="0.2">
      <c r="A396" s="4"/>
      <c r="B396" s="5"/>
      <c r="C396" s="6" t="s">
        <v>1649</v>
      </c>
      <c r="D396" s="7" t="s">
        <v>61</v>
      </c>
      <c r="E396" s="7" t="s">
        <v>32</v>
      </c>
      <c r="F396" s="8" t="s">
        <v>35</v>
      </c>
      <c r="G396" s="9">
        <v>45676</v>
      </c>
      <c r="H396" s="9">
        <v>45658</v>
      </c>
      <c r="I396" s="10">
        <v>46022</v>
      </c>
      <c r="J396" s="14"/>
      <c r="K396" s="11" t="s">
        <v>465</v>
      </c>
      <c r="L396" s="8" t="s">
        <v>466</v>
      </c>
      <c r="M396" s="8" t="s">
        <v>467</v>
      </c>
      <c r="N396" s="8" t="s">
        <v>40</v>
      </c>
      <c r="O396" s="12">
        <v>75345.36</v>
      </c>
      <c r="P396" s="8" t="s">
        <v>41</v>
      </c>
      <c r="Q396" s="12">
        <v>75345.36</v>
      </c>
      <c r="R396" s="13">
        <v>75</v>
      </c>
      <c r="S396" s="12">
        <v>56509.02</v>
      </c>
      <c r="T396" s="12">
        <v>65383.360000000001</v>
      </c>
      <c r="U396" s="12">
        <v>22064.720000000001</v>
      </c>
      <c r="V396" s="8" t="s">
        <v>35</v>
      </c>
      <c r="W396" s="8" t="s">
        <v>1650</v>
      </c>
      <c r="X396" s="8" t="s">
        <v>57</v>
      </c>
      <c r="Y396" s="13">
        <v>0</v>
      </c>
      <c r="Z396" s="8" t="s">
        <v>42</v>
      </c>
      <c r="AA396" s="8" t="s">
        <v>127</v>
      </c>
      <c r="AB396" s="8" t="s">
        <v>35</v>
      </c>
      <c r="AC396" s="8" t="s">
        <v>1480</v>
      </c>
      <c r="AD396" s="8" t="s">
        <v>35</v>
      </c>
      <c r="AE396" s="8" t="s">
        <v>128</v>
      </c>
      <c r="AF396" s="12">
        <v>18836.34</v>
      </c>
      <c r="AG396" s="41">
        <f t="shared" si="57"/>
        <v>45658</v>
      </c>
      <c r="AH396" s="41">
        <f t="shared" ca="1" si="58"/>
        <v>46022</v>
      </c>
      <c r="AI396" s="1">
        <f t="shared" ca="1" si="56"/>
        <v>11</v>
      </c>
      <c r="AJ396" s="1">
        <f t="shared" ca="1" si="59"/>
        <v>7</v>
      </c>
      <c r="AK396" s="1">
        <f t="shared" ca="1" si="60"/>
        <v>4</v>
      </c>
      <c r="AL396" s="1">
        <f t="shared" si="61"/>
        <v>75</v>
      </c>
      <c r="AM396" s="38">
        <f t="shared" ca="1" si="62"/>
        <v>0.63636363636363635</v>
      </c>
      <c r="AN396" s="1" t="str">
        <f t="shared" ca="1" si="63"/>
        <v>תקין</v>
      </c>
      <c r="AO396" s="1" t="e">
        <f>VLOOKUP(AC396,'תז מייל קניין'!$A:$C,3,0)</f>
        <v>#N/A</v>
      </c>
      <c r="AP396" s="1" t="str">
        <f t="shared" si="64"/>
        <v xml:space="preserve"> דמ"נ טאבו</v>
      </c>
    </row>
    <row r="397" spans="1:42" x14ac:dyDescent="0.2">
      <c r="A397" s="4"/>
      <c r="B397" s="5"/>
      <c r="C397" s="6" t="s">
        <v>1651</v>
      </c>
      <c r="D397" s="7" t="s">
        <v>61</v>
      </c>
      <c r="E397" s="7" t="s">
        <v>32</v>
      </c>
      <c r="F397" s="8" t="s">
        <v>35</v>
      </c>
      <c r="G397" s="9">
        <v>45676</v>
      </c>
      <c r="H397" s="9">
        <v>45658</v>
      </c>
      <c r="I397" s="10">
        <v>46022</v>
      </c>
      <c r="J397" s="14"/>
      <c r="K397" s="11" t="s">
        <v>354</v>
      </c>
      <c r="L397" s="8" t="s">
        <v>355</v>
      </c>
      <c r="M397" s="8" t="s">
        <v>356</v>
      </c>
      <c r="N397" s="8" t="s">
        <v>40</v>
      </c>
      <c r="O397" s="12">
        <v>187039.44</v>
      </c>
      <c r="P397" s="8" t="s">
        <v>41</v>
      </c>
      <c r="Q397" s="12">
        <v>187039.44</v>
      </c>
      <c r="R397" s="13">
        <v>50</v>
      </c>
      <c r="S397" s="12">
        <v>93519.72</v>
      </c>
      <c r="T397" s="12">
        <v>134772</v>
      </c>
      <c r="U397" s="12">
        <v>138823.39000000001</v>
      </c>
      <c r="V397" s="8" t="s">
        <v>35</v>
      </c>
      <c r="W397" s="8" t="s">
        <v>1652</v>
      </c>
      <c r="X397" s="8" t="s">
        <v>57</v>
      </c>
      <c r="Y397" s="13">
        <v>0</v>
      </c>
      <c r="Z397" s="8" t="s">
        <v>42</v>
      </c>
      <c r="AA397" s="8" t="s">
        <v>127</v>
      </c>
      <c r="AB397" s="8" t="s">
        <v>35</v>
      </c>
      <c r="AC397" s="8" t="s">
        <v>1480</v>
      </c>
      <c r="AD397" s="8" t="s">
        <v>35</v>
      </c>
      <c r="AE397" s="8" t="s">
        <v>128</v>
      </c>
      <c r="AF397" s="12">
        <v>93519.72</v>
      </c>
      <c r="AG397" s="41">
        <f t="shared" si="57"/>
        <v>45658</v>
      </c>
      <c r="AH397" s="41">
        <f t="shared" ca="1" si="58"/>
        <v>46022</v>
      </c>
      <c r="AI397" s="1">
        <f t="shared" ca="1" si="56"/>
        <v>11</v>
      </c>
      <c r="AJ397" s="1">
        <f t="shared" ca="1" si="59"/>
        <v>7</v>
      </c>
      <c r="AK397" s="1">
        <f t="shared" ca="1" si="60"/>
        <v>4</v>
      </c>
      <c r="AL397" s="1">
        <f t="shared" si="61"/>
        <v>50</v>
      </c>
      <c r="AM397" s="38">
        <f t="shared" ca="1" si="62"/>
        <v>0.63636363636363635</v>
      </c>
      <c r="AN397" s="1" t="str">
        <f t="shared" ca="1" si="63"/>
        <v>תקין</v>
      </c>
      <c r="AO397" s="1" t="e">
        <f>VLOOKUP(AC397,'תז מייל קניין'!$A:$C,3,0)</f>
        <v>#N/A</v>
      </c>
      <c r="AP397" s="1" t="str">
        <f t="shared" si="64"/>
        <v xml:space="preserve"> דמ"נ 2025</v>
      </c>
    </row>
    <row r="398" spans="1:42" x14ac:dyDescent="0.2">
      <c r="A398" s="4"/>
      <c r="B398" s="5"/>
      <c r="C398" s="6" t="s">
        <v>1653</v>
      </c>
      <c r="D398" s="7" t="s">
        <v>61</v>
      </c>
      <c r="E398" s="7" t="s">
        <v>32</v>
      </c>
      <c r="F398" s="8" t="s">
        <v>35</v>
      </c>
      <c r="G398" s="9">
        <v>45676</v>
      </c>
      <c r="H398" s="9">
        <v>45658</v>
      </c>
      <c r="I398" s="10">
        <v>46022</v>
      </c>
      <c r="J398" s="14"/>
      <c r="K398" s="11" t="s">
        <v>1104</v>
      </c>
      <c r="L398" s="8" t="s">
        <v>1105</v>
      </c>
      <c r="M398" s="8" t="s">
        <v>1106</v>
      </c>
      <c r="N398" s="8" t="s">
        <v>40</v>
      </c>
      <c r="O398" s="12">
        <v>3187639.73</v>
      </c>
      <c r="P398" s="8" t="s">
        <v>41</v>
      </c>
      <c r="Q398" s="12">
        <v>3187639.73</v>
      </c>
      <c r="R398" s="13">
        <v>50</v>
      </c>
      <c r="S398" s="12">
        <v>1593819.86</v>
      </c>
      <c r="T398" s="12">
        <v>1842835.63</v>
      </c>
      <c r="U398" s="12">
        <v>1874558.78</v>
      </c>
      <c r="V398" s="8" t="s">
        <v>35</v>
      </c>
      <c r="W398" s="8" t="s">
        <v>1654</v>
      </c>
      <c r="X398" s="8" t="s">
        <v>57</v>
      </c>
      <c r="Y398" s="13">
        <v>0</v>
      </c>
      <c r="Z398" s="8" t="s">
        <v>42</v>
      </c>
      <c r="AA398" s="8" t="s">
        <v>127</v>
      </c>
      <c r="AB398" s="8" t="s">
        <v>35</v>
      </c>
      <c r="AC398" s="8" t="s">
        <v>1480</v>
      </c>
      <c r="AD398" s="8" t="s">
        <v>35</v>
      </c>
      <c r="AE398" s="8" t="s">
        <v>128</v>
      </c>
      <c r="AF398" s="12">
        <v>1593819.86</v>
      </c>
      <c r="AG398" s="41">
        <f t="shared" si="57"/>
        <v>45658</v>
      </c>
      <c r="AH398" s="41">
        <f t="shared" ca="1" si="58"/>
        <v>46022</v>
      </c>
      <c r="AI398" s="1">
        <f t="shared" ca="1" si="56"/>
        <v>11</v>
      </c>
      <c r="AJ398" s="1">
        <f t="shared" ca="1" si="59"/>
        <v>7</v>
      </c>
      <c r="AK398" s="1">
        <f t="shared" ca="1" si="60"/>
        <v>4</v>
      </c>
      <c r="AL398" s="1">
        <f t="shared" si="61"/>
        <v>50</v>
      </c>
      <c r="AM398" s="38">
        <f t="shared" ca="1" si="62"/>
        <v>0.63636363636363635</v>
      </c>
      <c r="AN398" s="1" t="str">
        <f t="shared" ca="1" si="63"/>
        <v>תקין</v>
      </c>
      <c r="AO398" s="1" t="e">
        <f>VLOOKUP(AC398,'תז מייל קניין'!$A:$C,3,0)</f>
        <v>#N/A</v>
      </c>
      <c r="AP398" s="1" t="str">
        <f t="shared" si="64"/>
        <v xml:space="preserve"> דמי ניהול</v>
      </c>
    </row>
    <row r="399" spans="1:42" x14ac:dyDescent="0.2">
      <c r="A399" s="4"/>
      <c r="B399" s="5"/>
      <c r="C399" s="6" t="s">
        <v>1655</v>
      </c>
      <c r="D399" s="7" t="s">
        <v>61</v>
      </c>
      <c r="E399" s="7" t="s">
        <v>32</v>
      </c>
      <c r="F399" s="8" t="s">
        <v>35</v>
      </c>
      <c r="G399" s="9">
        <v>45676</v>
      </c>
      <c r="H399" s="9">
        <v>45658</v>
      </c>
      <c r="I399" s="10">
        <v>46022</v>
      </c>
      <c r="J399" s="14"/>
      <c r="K399" s="11" t="s">
        <v>401</v>
      </c>
      <c r="L399" s="8" t="s">
        <v>402</v>
      </c>
      <c r="M399" s="8" t="s">
        <v>403</v>
      </c>
      <c r="N399" s="8" t="s">
        <v>40</v>
      </c>
      <c r="O399" s="12">
        <v>131857.92000000001</v>
      </c>
      <c r="P399" s="8" t="s">
        <v>41</v>
      </c>
      <c r="Q399" s="12">
        <v>131857.92000000001</v>
      </c>
      <c r="R399" s="13">
        <v>50</v>
      </c>
      <c r="S399" s="12">
        <v>65928.960000000006</v>
      </c>
      <c r="T399" s="12">
        <v>75916.09</v>
      </c>
      <c r="U399" s="12">
        <v>77228.62</v>
      </c>
      <c r="V399" s="8" t="s">
        <v>35</v>
      </c>
      <c r="W399" s="8" t="s">
        <v>1656</v>
      </c>
      <c r="X399" s="8" t="s">
        <v>57</v>
      </c>
      <c r="Y399" s="13">
        <v>0</v>
      </c>
      <c r="Z399" s="8" t="s">
        <v>42</v>
      </c>
      <c r="AA399" s="8" t="s">
        <v>127</v>
      </c>
      <c r="AB399" s="8" t="s">
        <v>35</v>
      </c>
      <c r="AC399" s="8" t="s">
        <v>1480</v>
      </c>
      <c r="AD399" s="8" t="s">
        <v>35</v>
      </c>
      <c r="AE399" s="8" t="s">
        <v>128</v>
      </c>
      <c r="AF399" s="12">
        <v>65928.960000000006</v>
      </c>
      <c r="AG399" s="41">
        <f t="shared" si="57"/>
        <v>45658</v>
      </c>
      <c r="AH399" s="41">
        <f t="shared" ca="1" si="58"/>
        <v>46022</v>
      </c>
      <c r="AI399" s="1">
        <f t="shared" ca="1" si="56"/>
        <v>11</v>
      </c>
      <c r="AJ399" s="1">
        <f t="shared" ca="1" si="59"/>
        <v>7</v>
      </c>
      <c r="AK399" s="1">
        <f t="shared" ca="1" si="60"/>
        <v>4</v>
      </c>
      <c r="AL399" s="1">
        <f t="shared" si="61"/>
        <v>50</v>
      </c>
      <c r="AM399" s="38">
        <f t="shared" ca="1" si="62"/>
        <v>0.63636363636363635</v>
      </c>
      <c r="AN399" s="1" t="str">
        <f t="shared" ca="1" si="63"/>
        <v>תקין</v>
      </c>
      <c r="AO399" s="1" t="e">
        <f>VLOOKUP(AC399,'תז מייל קניין'!$A:$C,3,0)</f>
        <v>#N/A</v>
      </c>
      <c r="AP399" s="1" t="str">
        <f t="shared" si="64"/>
        <v xml:space="preserve"> דמ"נ טאבו</v>
      </c>
    </row>
    <row r="400" spans="1:42" x14ac:dyDescent="0.2">
      <c r="A400" s="4"/>
      <c r="B400" s="5"/>
      <c r="C400" s="6" t="s">
        <v>1657</v>
      </c>
      <c r="D400" s="7" t="s">
        <v>61</v>
      </c>
      <c r="E400" s="7" t="s">
        <v>32</v>
      </c>
      <c r="F400" s="8" t="s">
        <v>35</v>
      </c>
      <c r="G400" s="9">
        <v>45676</v>
      </c>
      <c r="H400" s="9">
        <v>45658</v>
      </c>
      <c r="I400" s="10">
        <v>46022</v>
      </c>
      <c r="J400" s="14"/>
      <c r="K400" s="11" t="s">
        <v>1099</v>
      </c>
      <c r="L400" s="8" t="s">
        <v>1100</v>
      </c>
      <c r="M400" s="8" t="s">
        <v>1101</v>
      </c>
      <c r="N400" s="8" t="s">
        <v>40</v>
      </c>
      <c r="O400" s="12">
        <v>547482.24</v>
      </c>
      <c r="P400" s="8" t="s">
        <v>41</v>
      </c>
      <c r="Q400" s="12">
        <v>547482.24</v>
      </c>
      <c r="R400" s="13">
        <v>75</v>
      </c>
      <c r="S400" s="12">
        <v>410611.68</v>
      </c>
      <c r="T400" s="12">
        <v>475120.26</v>
      </c>
      <c r="U400" s="12">
        <v>160337.89000000001</v>
      </c>
      <c r="V400" s="8" t="s">
        <v>35</v>
      </c>
      <c r="W400" s="8" t="s">
        <v>1658</v>
      </c>
      <c r="X400" s="8" t="s">
        <v>57</v>
      </c>
      <c r="Y400" s="13">
        <v>0</v>
      </c>
      <c r="Z400" s="8" t="s">
        <v>42</v>
      </c>
      <c r="AA400" s="8" t="s">
        <v>127</v>
      </c>
      <c r="AB400" s="8" t="s">
        <v>35</v>
      </c>
      <c r="AC400" s="8" t="s">
        <v>1480</v>
      </c>
      <c r="AD400" s="8" t="s">
        <v>35</v>
      </c>
      <c r="AE400" s="8" t="s">
        <v>128</v>
      </c>
      <c r="AF400" s="12">
        <v>136870.56</v>
      </c>
      <c r="AG400" s="41">
        <f t="shared" si="57"/>
        <v>45658</v>
      </c>
      <c r="AH400" s="41">
        <f t="shared" ca="1" si="58"/>
        <v>46022</v>
      </c>
      <c r="AI400" s="1">
        <f t="shared" ca="1" si="56"/>
        <v>11</v>
      </c>
      <c r="AJ400" s="1">
        <f t="shared" ca="1" si="59"/>
        <v>7</v>
      </c>
      <c r="AK400" s="1">
        <f t="shared" ca="1" si="60"/>
        <v>4</v>
      </c>
      <c r="AL400" s="1">
        <f t="shared" si="61"/>
        <v>75</v>
      </c>
      <c r="AM400" s="38">
        <f t="shared" ca="1" si="62"/>
        <v>0.63636363636363635</v>
      </c>
      <c r="AN400" s="1" t="str">
        <f t="shared" ca="1" si="63"/>
        <v>תקין</v>
      </c>
      <c r="AO400" s="1" t="e">
        <f>VLOOKUP(AC400,'תז מייל קניין'!$A:$C,3,0)</f>
        <v>#N/A</v>
      </c>
      <c r="AP400" s="1" t="str">
        <f t="shared" si="64"/>
        <v xml:space="preserve">  דמ"נ 202</v>
      </c>
    </row>
    <row r="401" spans="1:42" x14ac:dyDescent="0.2">
      <c r="A401" s="4"/>
      <c r="B401" s="5"/>
      <c r="C401" s="6" t="s">
        <v>1659</v>
      </c>
      <c r="D401" s="7" t="s">
        <v>61</v>
      </c>
      <c r="E401" s="7" t="s">
        <v>32</v>
      </c>
      <c r="F401" s="8" t="s">
        <v>35</v>
      </c>
      <c r="G401" s="9">
        <v>45676</v>
      </c>
      <c r="H401" s="9">
        <v>45658</v>
      </c>
      <c r="I401" s="10">
        <v>46022</v>
      </c>
      <c r="J401" s="14"/>
      <c r="K401" s="11" t="s">
        <v>508</v>
      </c>
      <c r="L401" s="8" t="s">
        <v>509</v>
      </c>
      <c r="M401" s="8" t="s">
        <v>510</v>
      </c>
      <c r="N401" s="8" t="s">
        <v>40</v>
      </c>
      <c r="O401" s="12">
        <v>184872.95999999999</v>
      </c>
      <c r="P401" s="8" t="s">
        <v>41</v>
      </c>
      <c r="Q401" s="12">
        <v>184872.95999999999</v>
      </c>
      <c r="R401" s="13">
        <v>75</v>
      </c>
      <c r="S401" s="12">
        <v>138654.72</v>
      </c>
      <c r="T401" s="12">
        <v>154540.07999999999</v>
      </c>
      <c r="U401" s="12">
        <v>54392.32</v>
      </c>
      <c r="V401" s="8" t="s">
        <v>35</v>
      </c>
      <c r="W401" s="8" t="s">
        <v>1660</v>
      </c>
      <c r="X401" s="8" t="s">
        <v>57</v>
      </c>
      <c r="Y401" s="13">
        <v>0</v>
      </c>
      <c r="Z401" s="8" t="s">
        <v>42</v>
      </c>
      <c r="AA401" s="8" t="s">
        <v>127</v>
      </c>
      <c r="AB401" s="8" t="s">
        <v>35</v>
      </c>
      <c r="AC401" s="8" t="s">
        <v>1480</v>
      </c>
      <c r="AD401" s="8" t="s">
        <v>35</v>
      </c>
      <c r="AE401" s="8" t="s">
        <v>128</v>
      </c>
      <c r="AF401" s="12">
        <v>46218.239999999998</v>
      </c>
      <c r="AG401" s="41">
        <f t="shared" si="57"/>
        <v>45658</v>
      </c>
      <c r="AH401" s="41">
        <f t="shared" ca="1" si="58"/>
        <v>46022</v>
      </c>
      <c r="AI401" s="1">
        <f t="shared" ca="1" si="56"/>
        <v>11</v>
      </c>
      <c r="AJ401" s="1">
        <f t="shared" ca="1" si="59"/>
        <v>7</v>
      </c>
      <c r="AK401" s="1">
        <f t="shared" ca="1" si="60"/>
        <v>4</v>
      </c>
      <c r="AL401" s="1">
        <f t="shared" si="61"/>
        <v>75</v>
      </c>
      <c r="AM401" s="38">
        <f t="shared" ca="1" si="62"/>
        <v>0.63636363636363635</v>
      </c>
      <c r="AN401" s="1" t="str">
        <f t="shared" ca="1" si="63"/>
        <v>תקין</v>
      </c>
      <c r="AO401" s="1" t="e">
        <f>VLOOKUP(AC401,'תז מייל קניין'!$A:$C,3,0)</f>
        <v>#N/A</v>
      </c>
      <c r="AP401" s="1" t="str">
        <f t="shared" si="64"/>
        <v xml:space="preserve"> דמ"נ אפ"כ</v>
      </c>
    </row>
    <row r="402" spans="1:42" x14ac:dyDescent="0.2">
      <c r="A402" s="4"/>
      <c r="B402" s="5"/>
      <c r="C402" s="6" t="s">
        <v>1661</v>
      </c>
      <c r="D402" s="7" t="s">
        <v>34</v>
      </c>
      <c r="E402" s="7" t="s">
        <v>32</v>
      </c>
      <c r="F402" s="8" t="s">
        <v>35</v>
      </c>
      <c r="G402" s="9">
        <v>45676</v>
      </c>
      <c r="H402" s="9">
        <v>45658</v>
      </c>
      <c r="I402" s="10">
        <v>46022</v>
      </c>
      <c r="J402" s="14"/>
      <c r="K402" s="11" t="s">
        <v>344</v>
      </c>
      <c r="L402" s="8" t="s">
        <v>345</v>
      </c>
      <c r="M402" s="8" t="s">
        <v>346</v>
      </c>
      <c r="N402" s="8" t="s">
        <v>40</v>
      </c>
      <c r="O402" s="12">
        <v>648018.24</v>
      </c>
      <c r="P402" s="8" t="s">
        <v>41</v>
      </c>
      <c r="Q402" s="12">
        <v>648018.24</v>
      </c>
      <c r="R402" s="13">
        <v>63.27</v>
      </c>
      <c r="S402" s="12">
        <v>410031.12</v>
      </c>
      <c r="T402" s="12">
        <v>517637.68</v>
      </c>
      <c r="U402" s="12">
        <v>318937.87</v>
      </c>
      <c r="V402" s="8" t="s">
        <v>35</v>
      </c>
      <c r="W402" s="8" t="s">
        <v>1662</v>
      </c>
      <c r="X402" s="8" t="s">
        <v>57</v>
      </c>
      <c r="Y402" s="13">
        <v>0</v>
      </c>
      <c r="Z402" s="8" t="s">
        <v>42</v>
      </c>
      <c r="AA402" s="8" t="s">
        <v>127</v>
      </c>
      <c r="AB402" s="8" t="s">
        <v>35</v>
      </c>
      <c r="AC402" s="8" t="s">
        <v>1480</v>
      </c>
      <c r="AD402" s="8" t="s">
        <v>35</v>
      </c>
      <c r="AE402" s="8" t="s">
        <v>128</v>
      </c>
      <c r="AF402" s="12">
        <v>237987.12</v>
      </c>
      <c r="AG402" s="41">
        <f t="shared" si="57"/>
        <v>45658</v>
      </c>
      <c r="AH402" s="41">
        <f t="shared" ca="1" si="58"/>
        <v>46022</v>
      </c>
      <c r="AI402" s="1">
        <f t="shared" ca="1" si="56"/>
        <v>11</v>
      </c>
      <c r="AJ402" s="1">
        <f t="shared" ca="1" si="59"/>
        <v>7</v>
      </c>
      <c r="AK402" s="1">
        <f t="shared" ca="1" si="60"/>
        <v>4</v>
      </c>
      <c r="AL402" s="1">
        <f t="shared" si="61"/>
        <v>63.27</v>
      </c>
      <c r="AM402" s="38">
        <f t="shared" ca="1" si="62"/>
        <v>0.63636363636363635</v>
      </c>
      <c r="AN402" s="1" t="str">
        <f t="shared" ca="1" si="63"/>
        <v>תקין</v>
      </c>
      <c r="AO402" s="1" t="e">
        <f>VLOOKUP(AC402,'תז מייל קניין'!$A:$C,3,0)</f>
        <v>#N/A</v>
      </c>
      <c r="AP402" s="1" t="str">
        <f t="shared" si="64"/>
        <v xml:space="preserve"> שנת 2025 </v>
      </c>
    </row>
    <row r="403" spans="1:42" x14ac:dyDescent="0.2">
      <c r="A403" s="4"/>
      <c r="B403" s="5"/>
      <c r="C403" s="6" t="s">
        <v>1663</v>
      </c>
      <c r="D403" s="7" t="s">
        <v>34</v>
      </c>
      <c r="E403" s="7" t="s">
        <v>32</v>
      </c>
      <c r="F403" s="8" t="s">
        <v>35</v>
      </c>
      <c r="G403" s="9">
        <v>45676</v>
      </c>
      <c r="H403" s="9">
        <v>45658</v>
      </c>
      <c r="I403" s="10">
        <v>46022</v>
      </c>
      <c r="J403" s="14"/>
      <c r="K403" s="11" t="s">
        <v>344</v>
      </c>
      <c r="L403" s="8" t="s">
        <v>345</v>
      </c>
      <c r="M403" s="8" t="s">
        <v>346</v>
      </c>
      <c r="N403" s="8" t="s">
        <v>40</v>
      </c>
      <c r="O403" s="12">
        <v>484272</v>
      </c>
      <c r="P403" s="8" t="s">
        <v>41</v>
      </c>
      <c r="Q403" s="12">
        <v>484272</v>
      </c>
      <c r="R403" s="13">
        <v>75</v>
      </c>
      <c r="S403" s="12">
        <v>363204</v>
      </c>
      <c r="T403" s="12">
        <v>427019.2</v>
      </c>
      <c r="U403" s="12">
        <v>144105.32999999999</v>
      </c>
      <c r="V403" s="8" t="s">
        <v>35</v>
      </c>
      <c r="W403" s="8" t="s">
        <v>1664</v>
      </c>
      <c r="X403" s="8" t="s">
        <v>57</v>
      </c>
      <c r="Y403" s="13">
        <v>0</v>
      </c>
      <c r="Z403" s="8" t="s">
        <v>42</v>
      </c>
      <c r="AA403" s="8" t="s">
        <v>127</v>
      </c>
      <c r="AB403" s="8" t="s">
        <v>35</v>
      </c>
      <c r="AC403" s="8" t="s">
        <v>1480</v>
      </c>
      <c r="AD403" s="8" t="s">
        <v>35</v>
      </c>
      <c r="AE403" s="8" t="s">
        <v>128</v>
      </c>
      <c r="AF403" s="12">
        <v>121068</v>
      </c>
      <c r="AG403" s="41">
        <f t="shared" si="57"/>
        <v>45658</v>
      </c>
      <c r="AH403" s="41">
        <f t="shared" ca="1" si="58"/>
        <v>46022</v>
      </c>
      <c r="AI403" s="1">
        <f t="shared" ca="1" si="56"/>
        <v>11</v>
      </c>
      <c r="AJ403" s="1">
        <f t="shared" ca="1" si="59"/>
        <v>7</v>
      </c>
      <c r="AK403" s="1">
        <f t="shared" ca="1" si="60"/>
        <v>4</v>
      </c>
      <c r="AL403" s="1">
        <f t="shared" si="61"/>
        <v>75</v>
      </c>
      <c r="AM403" s="38">
        <f t="shared" ca="1" si="62"/>
        <v>0.63636363636363635</v>
      </c>
      <c r="AN403" s="1" t="str">
        <f t="shared" ca="1" si="63"/>
        <v>תקין</v>
      </c>
      <c r="AO403" s="1" t="e">
        <f>VLOOKUP(AC403,'תז מייל קניין'!$A:$C,3,0)</f>
        <v>#N/A</v>
      </c>
      <c r="AP403" s="1" t="str">
        <f t="shared" si="64"/>
        <v xml:space="preserve"> דמי ניהול</v>
      </c>
    </row>
    <row r="404" spans="1:42" x14ac:dyDescent="0.2">
      <c r="A404" s="4"/>
      <c r="B404" s="5"/>
      <c r="C404" s="6" t="s">
        <v>1665</v>
      </c>
      <c r="D404" s="7" t="s">
        <v>61</v>
      </c>
      <c r="E404" s="7" t="s">
        <v>32</v>
      </c>
      <c r="F404" s="8" t="s">
        <v>35</v>
      </c>
      <c r="G404" s="9">
        <v>45676</v>
      </c>
      <c r="H404" s="9">
        <v>45658</v>
      </c>
      <c r="I404" s="10">
        <v>46022</v>
      </c>
      <c r="J404" s="14"/>
      <c r="K404" s="11" t="s">
        <v>1666</v>
      </c>
      <c r="L404" s="8" t="s">
        <v>1667</v>
      </c>
      <c r="M404" s="8" t="s">
        <v>1668</v>
      </c>
      <c r="N404" s="8" t="s">
        <v>40</v>
      </c>
      <c r="O404" s="12">
        <v>457252.46</v>
      </c>
      <c r="P404" s="8" t="s">
        <v>41</v>
      </c>
      <c r="Q404" s="12">
        <v>457252.46</v>
      </c>
      <c r="R404" s="13">
        <v>75</v>
      </c>
      <c r="S404" s="12">
        <v>342939.36</v>
      </c>
      <c r="T404" s="12">
        <v>342617.46</v>
      </c>
      <c r="U404" s="12">
        <v>114313.12</v>
      </c>
      <c r="V404" s="8" t="s">
        <v>35</v>
      </c>
      <c r="W404" s="8" t="s">
        <v>1669</v>
      </c>
      <c r="X404" s="8" t="s">
        <v>35</v>
      </c>
      <c r="Y404" s="13">
        <v>0</v>
      </c>
      <c r="Z404" s="8" t="s">
        <v>42</v>
      </c>
      <c r="AA404" s="8" t="s">
        <v>127</v>
      </c>
      <c r="AB404" s="8" t="s">
        <v>35</v>
      </c>
      <c r="AC404" s="8" t="s">
        <v>1480</v>
      </c>
      <c r="AD404" s="8" t="s">
        <v>35</v>
      </c>
      <c r="AE404" s="8" t="s">
        <v>128</v>
      </c>
      <c r="AF404" s="12">
        <v>114313.12</v>
      </c>
      <c r="AG404" s="41">
        <f t="shared" si="57"/>
        <v>45658</v>
      </c>
      <c r="AH404" s="41">
        <f t="shared" ca="1" si="58"/>
        <v>46022</v>
      </c>
      <c r="AI404" s="1">
        <f t="shared" ca="1" si="56"/>
        <v>11</v>
      </c>
      <c r="AJ404" s="1">
        <f t="shared" ca="1" si="59"/>
        <v>7</v>
      </c>
      <c r="AK404" s="1">
        <f t="shared" ca="1" si="60"/>
        <v>4</v>
      </c>
      <c r="AL404" s="1">
        <f t="shared" si="61"/>
        <v>75</v>
      </c>
      <c r="AM404" s="38">
        <f t="shared" ca="1" si="62"/>
        <v>0.63636363636363635</v>
      </c>
      <c r="AN404" s="1" t="str">
        <f t="shared" ca="1" si="63"/>
        <v>תקין</v>
      </c>
      <c r="AO404" s="1" t="e">
        <f>VLOOKUP(AC404,'תז מייל קניין'!$A:$C,3,0)</f>
        <v>#N/A</v>
      </c>
      <c r="AP404" s="1" t="str">
        <f t="shared" si="64"/>
        <v xml:space="preserve">  דמ"נ מגד</v>
      </c>
    </row>
    <row r="405" spans="1:42" x14ac:dyDescent="0.2">
      <c r="A405" s="4"/>
      <c r="B405" s="5"/>
      <c r="C405" s="6" t="s">
        <v>1670</v>
      </c>
      <c r="D405" s="7" t="s">
        <v>61</v>
      </c>
      <c r="E405" s="7" t="s">
        <v>32</v>
      </c>
      <c r="F405" s="8" t="s">
        <v>35</v>
      </c>
      <c r="G405" s="9">
        <v>45676</v>
      </c>
      <c r="H405" s="9">
        <v>45658</v>
      </c>
      <c r="I405" s="10">
        <v>46022</v>
      </c>
      <c r="J405" s="14"/>
      <c r="K405" s="11" t="s">
        <v>228</v>
      </c>
      <c r="L405" s="8" t="s">
        <v>229</v>
      </c>
      <c r="M405" s="8" t="s">
        <v>230</v>
      </c>
      <c r="N405" s="8" t="s">
        <v>278</v>
      </c>
      <c r="O405" s="12">
        <v>3000282.22</v>
      </c>
      <c r="P405" s="8" t="s">
        <v>41</v>
      </c>
      <c r="Q405" s="12">
        <v>3000282.22</v>
      </c>
      <c r="R405" s="13">
        <v>63.91</v>
      </c>
      <c r="S405" s="13">
        <v>0</v>
      </c>
      <c r="T405" s="12">
        <v>2202501.6800000002</v>
      </c>
      <c r="U405" s="12">
        <v>1262010.73</v>
      </c>
      <c r="V405" s="8" t="s">
        <v>35</v>
      </c>
      <c r="W405" s="8" t="s">
        <v>1671</v>
      </c>
      <c r="X405" s="8" t="s">
        <v>57</v>
      </c>
      <c r="Y405" s="13">
        <v>0</v>
      </c>
      <c r="Z405" s="8" t="s">
        <v>42</v>
      </c>
      <c r="AA405" s="8" t="s">
        <v>127</v>
      </c>
      <c r="AB405" s="8" t="s">
        <v>35</v>
      </c>
      <c r="AC405" s="8" t="s">
        <v>1480</v>
      </c>
      <c r="AD405" s="8" t="s">
        <v>35</v>
      </c>
      <c r="AE405" s="8" t="s">
        <v>128</v>
      </c>
      <c r="AF405" s="12">
        <v>1075117.83</v>
      </c>
      <c r="AG405" s="41">
        <f t="shared" si="57"/>
        <v>45658</v>
      </c>
      <c r="AH405" s="41">
        <f t="shared" ca="1" si="58"/>
        <v>46022</v>
      </c>
      <c r="AI405" s="1">
        <f t="shared" ca="1" si="56"/>
        <v>11</v>
      </c>
      <c r="AJ405" s="1">
        <f t="shared" ca="1" si="59"/>
        <v>7</v>
      </c>
      <c r="AK405" s="1">
        <f t="shared" ca="1" si="60"/>
        <v>4</v>
      </c>
      <c r="AL405" s="1">
        <f t="shared" si="61"/>
        <v>63.91</v>
      </c>
      <c r="AM405" s="38">
        <f t="shared" ca="1" si="62"/>
        <v>0.63636363636363635</v>
      </c>
      <c r="AN405" s="1" t="str">
        <f t="shared" ca="1" si="63"/>
        <v>תקין</v>
      </c>
      <c r="AO405" s="1" t="e">
        <f>VLOOKUP(AC405,'תז מייל קניין'!$A:$C,3,0)</f>
        <v>#N/A</v>
      </c>
      <c r="AP405" s="1" t="str">
        <f t="shared" si="64"/>
        <v xml:space="preserve"> דמ"נ בניי</v>
      </c>
    </row>
    <row r="406" spans="1:42" x14ac:dyDescent="0.2">
      <c r="A406" s="4"/>
      <c r="B406" s="5"/>
      <c r="C406" s="6" t="s">
        <v>1672</v>
      </c>
      <c r="D406" s="7" t="s">
        <v>61</v>
      </c>
      <c r="E406" s="7" t="s">
        <v>32</v>
      </c>
      <c r="F406" s="8" t="s">
        <v>35</v>
      </c>
      <c r="G406" s="9">
        <v>45676</v>
      </c>
      <c r="H406" s="9">
        <v>45658</v>
      </c>
      <c r="I406" s="10">
        <v>46022</v>
      </c>
      <c r="J406" s="14"/>
      <c r="K406" s="11" t="s">
        <v>484</v>
      </c>
      <c r="L406" s="8" t="s">
        <v>485</v>
      </c>
      <c r="M406" s="8" t="s">
        <v>486</v>
      </c>
      <c r="N406" s="8" t="s">
        <v>40</v>
      </c>
      <c r="O406" s="12">
        <v>1740113.61</v>
      </c>
      <c r="P406" s="8" t="s">
        <v>41</v>
      </c>
      <c r="Q406" s="12">
        <v>1740113.61</v>
      </c>
      <c r="R406" s="13">
        <v>49.07</v>
      </c>
      <c r="S406" s="13">
        <v>0</v>
      </c>
      <c r="T406" s="12">
        <v>1007609.43</v>
      </c>
      <c r="U406" s="12">
        <v>1037740.76</v>
      </c>
      <c r="V406" s="8" t="s">
        <v>35</v>
      </c>
      <c r="W406" s="8" t="s">
        <v>1673</v>
      </c>
      <c r="X406" s="8" t="s">
        <v>57</v>
      </c>
      <c r="Y406" s="13">
        <v>0</v>
      </c>
      <c r="Z406" s="8" t="s">
        <v>42</v>
      </c>
      <c r="AA406" s="8" t="s">
        <v>127</v>
      </c>
      <c r="AB406" s="8" t="s">
        <v>35</v>
      </c>
      <c r="AC406" s="8" t="s">
        <v>1480</v>
      </c>
      <c r="AD406" s="8" t="s">
        <v>35</v>
      </c>
      <c r="AE406" s="8" t="s">
        <v>128</v>
      </c>
      <c r="AF406" s="12">
        <v>870056.81</v>
      </c>
      <c r="AG406" s="41">
        <f t="shared" si="57"/>
        <v>45658</v>
      </c>
      <c r="AH406" s="41">
        <f t="shared" ca="1" si="58"/>
        <v>46022</v>
      </c>
      <c r="AI406" s="1">
        <f t="shared" ca="1" si="56"/>
        <v>11</v>
      </c>
      <c r="AJ406" s="1">
        <f t="shared" ca="1" si="59"/>
        <v>7</v>
      </c>
      <c r="AK406" s="1">
        <f t="shared" ca="1" si="60"/>
        <v>4</v>
      </c>
      <c r="AL406" s="1">
        <f t="shared" si="61"/>
        <v>49.07</v>
      </c>
      <c r="AM406" s="38">
        <f t="shared" ca="1" si="62"/>
        <v>0.63636363636363635</v>
      </c>
      <c r="AN406" s="1" t="str">
        <f t="shared" ca="1" si="63"/>
        <v>תקין</v>
      </c>
      <c r="AO406" s="1" t="e">
        <f>VLOOKUP(AC406,'תז מייל קניין'!$A:$C,3,0)</f>
        <v>#N/A</v>
      </c>
      <c r="AP406" s="1" t="str">
        <f t="shared" si="64"/>
        <v xml:space="preserve"> דמ"נ בניי</v>
      </c>
    </row>
    <row r="407" spans="1:42" x14ac:dyDescent="0.2">
      <c r="A407" s="4"/>
      <c r="B407" s="5"/>
      <c r="C407" s="6" t="s">
        <v>1674</v>
      </c>
      <c r="D407" s="7" t="s">
        <v>61</v>
      </c>
      <c r="E407" s="7" t="s">
        <v>32</v>
      </c>
      <c r="F407" s="8" t="s">
        <v>35</v>
      </c>
      <c r="G407" s="9">
        <v>45676</v>
      </c>
      <c r="H407" s="9">
        <v>45658</v>
      </c>
      <c r="I407" s="10">
        <v>46022</v>
      </c>
      <c r="J407" s="14"/>
      <c r="K407" s="11" t="s">
        <v>1675</v>
      </c>
      <c r="L407" s="8" t="s">
        <v>1676</v>
      </c>
      <c r="M407" s="8" t="s">
        <v>1677</v>
      </c>
      <c r="N407" s="8" t="s">
        <v>40</v>
      </c>
      <c r="O407" s="12">
        <v>4739920.2</v>
      </c>
      <c r="P407" s="8" t="s">
        <v>41</v>
      </c>
      <c r="Q407" s="12">
        <v>4739920.2</v>
      </c>
      <c r="R407" s="13">
        <v>74.989999999999995</v>
      </c>
      <c r="S407" s="13">
        <v>0</v>
      </c>
      <c r="T407" s="12">
        <v>3554602.9</v>
      </c>
      <c r="U407" s="12">
        <v>1184980.05</v>
      </c>
      <c r="V407" s="8" t="s">
        <v>35</v>
      </c>
      <c r="W407" s="8" t="s">
        <v>1678</v>
      </c>
      <c r="X407" s="8" t="s">
        <v>35</v>
      </c>
      <c r="Y407" s="13">
        <v>0</v>
      </c>
      <c r="Z407" s="8" t="s">
        <v>42</v>
      </c>
      <c r="AA407" s="8" t="s">
        <v>127</v>
      </c>
      <c r="AB407" s="8" t="s">
        <v>35</v>
      </c>
      <c r="AC407" s="8" t="s">
        <v>1480</v>
      </c>
      <c r="AD407" s="8" t="s">
        <v>35</v>
      </c>
      <c r="AE407" s="8" t="s">
        <v>128</v>
      </c>
      <c r="AF407" s="12">
        <v>1184980.05</v>
      </c>
      <c r="AG407" s="41">
        <f t="shared" si="57"/>
        <v>45658</v>
      </c>
      <c r="AH407" s="41">
        <f t="shared" ca="1" si="58"/>
        <v>46022</v>
      </c>
      <c r="AI407" s="1">
        <f t="shared" ca="1" si="56"/>
        <v>11</v>
      </c>
      <c r="AJ407" s="1">
        <f t="shared" ca="1" si="59"/>
        <v>7</v>
      </c>
      <c r="AK407" s="1">
        <f t="shared" ca="1" si="60"/>
        <v>4</v>
      </c>
      <c r="AL407" s="1">
        <f t="shared" si="61"/>
        <v>74.989999999999995</v>
      </c>
      <c r="AM407" s="38">
        <f t="shared" ca="1" si="62"/>
        <v>0.63636363636363635</v>
      </c>
      <c r="AN407" s="1" t="str">
        <f t="shared" ca="1" si="63"/>
        <v>תקין</v>
      </c>
      <c r="AO407" s="1" t="e">
        <f>VLOOKUP(AC407,'תז מייל קניין'!$A:$C,3,0)</f>
        <v>#N/A</v>
      </c>
      <c r="AP407" s="1" t="str">
        <f t="shared" si="64"/>
        <v xml:space="preserve"> דמ"נ קריי</v>
      </c>
    </row>
    <row r="408" spans="1:42" x14ac:dyDescent="0.2">
      <c r="A408" s="4"/>
      <c r="B408" s="5"/>
      <c r="C408" s="6" t="s">
        <v>1679</v>
      </c>
      <c r="D408" s="7" t="s">
        <v>61</v>
      </c>
      <c r="E408" s="7" t="s">
        <v>32</v>
      </c>
      <c r="F408" s="8" t="s">
        <v>35</v>
      </c>
      <c r="G408" s="9">
        <v>45676</v>
      </c>
      <c r="H408" s="9">
        <v>45658</v>
      </c>
      <c r="I408" s="10">
        <v>46022</v>
      </c>
      <c r="J408" s="14"/>
      <c r="K408" s="11" t="s">
        <v>443</v>
      </c>
      <c r="L408" s="8" t="s">
        <v>444</v>
      </c>
      <c r="M408" s="8" t="s">
        <v>445</v>
      </c>
      <c r="N408" s="8" t="s">
        <v>40</v>
      </c>
      <c r="O408" s="12">
        <v>573867.27</v>
      </c>
      <c r="P408" s="8" t="s">
        <v>41</v>
      </c>
      <c r="Q408" s="12">
        <v>573867.27</v>
      </c>
      <c r="R408" s="13">
        <v>49.5</v>
      </c>
      <c r="S408" s="13">
        <v>0</v>
      </c>
      <c r="T408" s="12">
        <v>332597.11</v>
      </c>
      <c r="U408" s="12">
        <v>342233.67</v>
      </c>
      <c r="V408" s="8" t="s">
        <v>35</v>
      </c>
      <c r="W408" s="8" t="s">
        <v>1673</v>
      </c>
      <c r="X408" s="8" t="s">
        <v>57</v>
      </c>
      <c r="Y408" s="13">
        <v>0</v>
      </c>
      <c r="Z408" s="8" t="s">
        <v>42</v>
      </c>
      <c r="AA408" s="8" t="s">
        <v>127</v>
      </c>
      <c r="AB408" s="8" t="s">
        <v>35</v>
      </c>
      <c r="AC408" s="8" t="s">
        <v>1480</v>
      </c>
      <c r="AD408" s="8" t="s">
        <v>35</v>
      </c>
      <c r="AE408" s="8" t="s">
        <v>128</v>
      </c>
      <c r="AF408" s="12">
        <v>286933.64</v>
      </c>
      <c r="AG408" s="41">
        <f t="shared" si="57"/>
        <v>45658</v>
      </c>
      <c r="AH408" s="41">
        <f t="shared" ca="1" si="58"/>
        <v>46022</v>
      </c>
      <c r="AI408" s="1">
        <f t="shared" ca="1" si="56"/>
        <v>11</v>
      </c>
      <c r="AJ408" s="1">
        <f t="shared" ca="1" si="59"/>
        <v>7</v>
      </c>
      <c r="AK408" s="1">
        <f t="shared" ca="1" si="60"/>
        <v>4</v>
      </c>
      <c r="AL408" s="1">
        <f t="shared" si="61"/>
        <v>49.5</v>
      </c>
      <c r="AM408" s="38">
        <f t="shared" ca="1" si="62"/>
        <v>0.63636363636363635</v>
      </c>
      <c r="AN408" s="1" t="str">
        <f t="shared" ca="1" si="63"/>
        <v>תקין</v>
      </c>
      <c r="AO408" s="1" t="e">
        <f>VLOOKUP(AC408,'תז מייל קניין'!$A:$C,3,0)</f>
        <v>#N/A</v>
      </c>
      <c r="AP408" s="1" t="str">
        <f t="shared" si="64"/>
        <v xml:space="preserve"> דמ"נ בניי</v>
      </c>
    </row>
    <row r="409" spans="1:42" x14ac:dyDescent="0.2">
      <c r="A409" s="4"/>
      <c r="B409" s="5"/>
      <c r="C409" s="6" t="s">
        <v>1680</v>
      </c>
      <c r="D409" s="7" t="s">
        <v>61</v>
      </c>
      <c r="E409" s="7" t="s">
        <v>32</v>
      </c>
      <c r="F409" s="8" t="s">
        <v>35</v>
      </c>
      <c r="G409" s="9">
        <v>45676</v>
      </c>
      <c r="H409" s="9">
        <v>45658</v>
      </c>
      <c r="I409" s="10">
        <v>46022</v>
      </c>
      <c r="J409" s="14"/>
      <c r="K409" s="11" t="s">
        <v>494</v>
      </c>
      <c r="L409" s="8" t="s">
        <v>495</v>
      </c>
      <c r="M409" s="8" t="s">
        <v>496</v>
      </c>
      <c r="N409" s="8" t="s">
        <v>40</v>
      </c>
      <c r="O409" s="12">
        <v>321541.25</v>
      </c>
      <c r="P409" s="8" t="s">
        <v>41</v>
      </c>
      <c r="Q409" s="12">
        <v>321541.25</v>
      </c>
      <c r="R409" s="13">
        <v>49.39</v>
      </c>
      <c r="S409" s="13">
        <v>0</v>
      </c>
      <c r="T409" s="12">
        <v>158823.32</v>
      </c>
      <c r="U409" s="12">
        <v>162714.6</v>
      </c>
      <c r="V409" s="8" t="s">
        <v>35</v>
      </c>
      <c r="W409" s="8" t="s">
        <v>1681</v>
      </c>
      <c r="X409" s="8" t="s">
        <v>35</v>
      </c>
      <c r="Y409" s="13">
        <v>0</v>
      </c>
      <c r="Z409" s="8" t="s">
        <v>42</v>
      </c>
      <c r="AA409" s="8" t="s">
        <v>127</v>
      </c>
      <c r="AB409" s="8" t="s">
        <v>35</v>
      </c>
      <c r="AC409" s="8" t="s">
        <v>1480</v>
      </c>
      <c r="AD409" s="8" t="s">
        <v>35</v>
      </c>
      <c r="AE409" s="8" t="s">
        <v>128</v>
      </c>
      <c r="AF409" s="12">
        <v>162714.59</v>
      </c>
      <c r="AG409" s="41">
        <f t="shared" si="57"/>
        <v>45658</v>
      </c>
      <c r="AH409" s="41">
        <f t="shared" ca="1" si="58"/>
        <v>46022</v>
      </c>
      <c r="AI409" s="1">
        <f t="shared" ca="1" si="56"/>
        <v>11</v>
      </c>
      <c r="AJ409" s="1">
        <f t="shared" ca="1" si="59"/>
        <v>7</v>
      </c>
      <c r="AK409" s="1">
        <f t="shared" ca="1" si="60"/>
        <v>4</v>
      </c>
      <c r="AL409" s="1">
        <f t="shared" si="61"/>
        <v>49.39</v>
      </c>
      <c r="AM409" s="38">
        <f t="shared" ca="1" si="62"/>
        <v>0.63636363636363635</v>
      </c>
      <c r="AN409" s="1" t="str">
        <f t="shared" ca="1" si="63"/>
        <v>תקין</v>
      </c>
      <c r="AO409" s="1" t="e">
        <f>VLOOKUP(AC409,'תז מייל קניין'!$A:$C,3,0)</f>
        <v>#N/A</v>
      </c>
      <c r="AP409" s="1" t="str">
        <f t="shared" si="64"/>
        <v xml:space="preserve"> דמי ניהול</v>
      </c>
    </row>
    <row r="410" spans="1:42" x14ac:dyDescent="0.2">
      <c r="A410" s="4"/>
      <c r="B410" s="5"/>
      <c r="C410" s="6" t="s">
        <v>1682</v>
      </c>
      <c r="D410" s="7" t="s">
        <v>61</v>
      </c>
      <c r="E410" s="7" t="s">
        <v>32</v>
      </c>
      <c r="F410" s="8" t="s">
        <v>35</v>
      </c>
      <c r="G410" s="9">
        <v>45677</v>
      </c>
      <c r="H410" s="9">
        <v>45658</v>
      </c>
      <c r="I410" s="10">
        <v>46022</v>
      </c>
      <c r="J410" s="14"/>
      <c r="K410" s="11" t="s">
        <v>396</v>
      </c>
      <c r="L410" s="8" t="s">
        <v>397</v>
      </c>
      <c r="M410" s="8" t="s">
        <v>398</v>
      </c>
      <c r="N410" s="8" t="s">
        <v>40</v>
      </c>
      <c r="O410" s="12">
        <v>494641.8</v>
      </c>
      <c r="P410" s="8" t="s">
        <v>41</v>
      </c>
      <c r="Q410" s="12">
        <v>494641.8</v>
      </c>
      <c r="R410" s="13">
        <v>75</v>
      </c>
      <c r="S410" s="12">
        <v>12997.62</v>
      </c>
      <c r="T410" s="12">
        <v>389200.53</v>
      </c>
      <c r="U410" s="12">
        <v>131829.65</v>
      </c>
      <c r="V410" s="8" t="s">
        <v>35</v>
      </c>
      <c r="W410" s="8" t="s">
        <v>1683</v>
      </c>
      <c r="X410" s="8" t="s">
        <v>57</v>
      </c>
      <c r="Y410" s="13">
        <v>0</v>
      </c>
      <c r="Z410" s="8" t="s">
        <v>42</v>
      </c>
      <c r="AA410" s="8" t="s">
        <v>127</v>
      </c>
      <c r="AB410" s="8" t="s">
        <v>35</v>
      </c>
      <c r="AC410" s="8" t="s">
        <v>1480</v>
      </c>
      <c r="AD410" s="8" t="s">
        <v>35</v>
      </c>
      <c r="AE410" s="8" t="s">
        <v>128</v>
      </c>
      <c r="AF410" s="12">
        <v>123660.45</v>
      </c>
      <c r="AG410" s="41">
        <f t="shared" si="57"/>
        <v>45658</v>
      </c>
      <c r="AH410" s="41">
        <f t="shared" ca="1" si="58"/>
        <v>46022</v>
      </c>
      <c r="AI410" s="1">
        <f t="shared" ca="1" si="56"/>
        <v>11</v>
      </c>
      <c r="AJ410" s="1">
        <f t="shared" ca="1" si="59"/>
        <v>7</v>
      </c>
      <c r="AK410" s="1">
        <f t="shared" ca="1" si="60"/>
        <v>4</v>
      </c>
      <c r="AL410" s="1">
        <f t="shared" si="61"/>
        <v>75</v>
      </c>
      <c r="AM410" s="38">
        <f t="shared" ca="1" si="62"/>
        <v>0.63636363636363635</v>
      </c>
      <c r="AN410" s="1" t="str">
        <f t="shared" ca="1" si="63"/>
        <v>תקין</v>
      </c>
      <c r="AO410" s="1" t="e">
        <f>VLOOKUP(AC410,'תז מייל קניין'!$A:$C,3,0)</f>
        <v>#N/A</v>
      </c>
      <c r="AP410" s="1" t="str">
        <f t="shared" si="64"/>
        <v xml:space="preserve"> דמ"נ עכו </v>
      </c>
    </row>
    <row r="411" spans="1:42" x14ac:dyDescent="0.2">
      <c r="A411" s="4"/>
      <c r="B411" s="5"/>
      <c r="C411" s="6" t="s">
        <v>1684</v>
      </c>
      <c r="D411" s="7" t="s">
        <v>61</v>
      </c>
      <c r="E411" s="7" t="s">
        <v>32</v>
      </c>
      <c r="F411" s="8" t="s">
        <v>35</v>
      </c>
      <c r="G411" s="9">
        <v>45677</v>
      </c>
      <c r="H411" s="9">
        <v>45658</v>
      </c>
      <c r="I411" s="10">
        <v>46022</v>
      </c>
      <c r="J411" s="14"/>
      <c r="K411" s="11" t="s">
        <v>37</v>
      </c>
      <c r="L411" s="8" t="s">
        <v>38</v>
      </c>
      <c r="M411" s="8" t="s">
        <v>39</v>
      </c>
      <c r="N411" s="8" t="s">
        <v>40</v>
      </c>
      <c r="O411" s="12">
        <v>7902878.7999999998</v>
      </c>
      <c r="P411" s="8" t="s">
        <v>41</v>
      </c>
      <c r="Q411" s="12">
        <v>7902878.7999999998</v>
      </c>
      <c r="R411" s="13">
        <v>50</v>
      </c>
      <c r="S411" s="13">
        <v>0</v>
      </c>
      <c r="T411" s="12">
        <v>3951452.83</v>
      </c>
      <c r="U411" s="12">
        <v>3951389.34</v>
      </c>
      <c r="V411" s="8" t="s">
        <v>35</v>
      </c>
      <c r="W411" s="8" t="s">
        <v>1685</v>
      </c>
      <c r="X411" s="8" t="s">
        <v>35</v>
      </c>
      <c r="Y411" s="13">
        <v>0</v>
      </c>
      <c r="Z411" s="8" t="s">
        <v>42</v>
      </c>
      <c r="AA411" s="8" t="s">
        <v>127</v>
      </c>
      <c r="AB411" s="8" t="s">
        <v>35</v>
      </c>
      <c r="AC411" s="8" t="s">
        <v>1480</v>
      </c>
      <c r="AD411" s="8" t="s">
        <v>35</v>
      </c>
      <c r="AE411" s="8" t="s">
        <v>128</v>
      </c>
      <c r="AF411" s="12">
        <v>3951389.35</v>
      </c>
      <c r="AG411" s="41">
        <f t="shared" si="57"/>
        <v>45658</v>
      </c>
      <c r="AH411" s="41">
        <f t="shared" ca="1" si="58"/>
        <v>46022</v>
      </c>
      <c r="AI411" s="1">
        <f t="shared" ca="1" si="56"/>
        <v>11</v>
      </c>
      <c r="AJ411" s="1">
        <f t="shared" ca="1" si="59"/>
        <v>7</v>
      </c>
      <c r="AK411" s="1">
        <f t="shared" ca="1" si="60"/>
        <v>4</v>
      </c>
      <c r="AL411" s="1">
        <f t="shared" si="61"/>
        <v>50</v>
      </c>
      <c r="AM411" s="38">
        <f t="shared" ca="1" si="62"/>
        <v>0.63636363636363635</v>
      </c>
      <c r="AN411" s="1" t="str">
        <f t="shared" ca="1" si="63"/>
        <v>תקין</v>
      </c>
      <c r="AO411" s="1" t="e">
        <f>VLOOKUP(AC411,'תז מייל קניין'!$A:$C,3,0)</f>
        <v>#N/A</v>
      </c>
      <c r="AP411" s="1" t="str">
        <f t="shared" si="64"/>
        <v xml:space="preserve"> 2025 -  ד</v>
      </c>
    </row>
    <row r="412" spans="1:42" x14ac:dyDescent="0.2">
      <c r="A412" s="4"/>
      <c r="B412" s="5"/>
      <c r="C412" s="6" t="s">
        <v>1686</v>
      </c>
      <c r="D412" s="7" t="s">
        <v>61</v>
      </c>
      <c r="E412" s="7" t="s">
        <v>32</v>
      </c>
      <c r="F412" s="8" t="s">
        <v>35</v>
      </c>
      <c r="G412" s="9">
        <v>45677</v>
      </c>
      <c r="H412" s="9">
        <v>45658</v>
      </c>
      <c r="I412" s="10">
        <v>46022</v>
      </c>
      <c r="J412" s="14"/>
      <c r="K412" s="11" t="s">
        <v>555</v>
      </c>
      <c r="L412" s="8" t="s">
        <v>556</v>
      </c>
      <c r="M412" s="8" t="s">
        <v>557</v>
      </c>
      <c r="N412" s="8" t="s">
        <v>40</v>
      </c>
      <c r="O412" s="12">
        <v>6672758.4000000004</v>
      </c>
      <c r="P412" s="8" t="s">
        <v>41</v>
      </c>
      <c r="Q412" s="12">
        <v>6672758.4000000004</v>
      </c>
      <c r="R412" s="13">
        <v>70.06</v>
      </c>
      <c r="S412" s="13">
        <v>0</v>
      </c>
      <c r="T412" s="12">
        <v>4674690.21</v>
      </c>
      <c r="U412" s="12">
        <v>1668189.6</v>
      </c>
      <c r="V412" s="8" t="s">
        <v>35</v>
      </c>
      <c r="W412" s="8" t="s">
        <v>1687</v>
      </c>
      <c r="X412" s="8" t="s">
        <v>35</v>
      </c>
      <c r="Y412" s="13">
        <v>0</v>
      </c>
      <c r="Z412" s="8" t="s">
        <v>42</v>
      </c>
      <c r="AA412" s="8" t="s">
        <v>127</v>
      </c>
      <c r="AB412" s="8" t="s">
        <v>35</v>
      </c>
      <c r="AC412" s="8" t="s">
        <v>1480</v>
      </c>
      <c r="AD412" s="8" t="s">
        <v>35</v>
      </c>
      <c r="AE412" s="8" t="s">
        <v>128</v>
      </c>
      <c r="AF412" s="12">
        <v>1668189.6</v>
      </c>
      <c r="AG412" s="41">
        <f t="shared" si="57"/>
        <v>45658</v>
      </c>
      <c r="AH412" s="41">
        <f t="shared" ca="1" si="58"/>
        <v>46022</v>
      </c>
      <c r="AI412" s="1">
        <f t="shared" ca="1" si="56"/>
        <v>11</v>
      </c>
      <c r="AJ412" s="1">
        <f t="shared" ca="1" si="59"/>
        <v>7</v>
      </c>
      <c r="AK412" s="1">
        <f t="shared" ca="1" si="60"/>
        <v>4</v>
      </c>
      <c r="AL412" s="1">
        <f t="shared" si="61"/>
        <v>70.06</v>
      </c>
      <c r="AM412" s="38">
        <f t="shared" ca="1" si="62"/>
        <v>0.63636363636363635</v>
      </c>
      <c r="AN412" s="1" t="str">
        <f t="shared" ca="1" si="63"/>
        <v>תקין</v>
      </c>
      <c r="AO412" s="1" t="e">
        <f>VLOOKUP(AC412,'תז מייל קניין'!$A:$C,3,0)</f>
        <v>#N/A</v>
      </c>
      <c r="AP412" s="1" t="str">
        <f t="shared" si="64"/>
        <v xml:space="preserve"> דמ"נ ק. ה</v>
      </c>
    </row>
    <row r="413" spans="1:42" x14ac:dyDescent="0.2">
      <c r="A413" s="4"/>
      <c r="B413" s="5"/>
      <c r="C413" s="6" t="s">
        <v>1688</v>
      </c>
      <c r="D413" s="7" t="s">
        <v>61</v>
      </c>
      <c r="E413" s="7" t="s">
        <v>32</v>
      </c>
      <c r="F413" s="8" t="s">
        <v>35</v>
      </c>
      <c r="G413" s="9">
        <v>45677</v>
      </c>
      <c r="H413" s="9">
        <v>45658</v>
      </c>
      <c r="I413" s="10">
        <v>46022</v>
      </c>
      <c r="J413" s="14"/>
      <c r="K413" s="11" t="s">
        <v>1689</v>
      </c>
      <c r="L413" s="8" t="s">
        <v>1690</v>
      </c>
      <c r="M413" s="8" t="s">
        <v>1691</v>
      </c>
      <c r="N413" s="8" t="s">
        <v>40</v>
      </c>
      <c r="O413" s="12">
        <v>385475.56</v>
      </c>
      <c r="P413" s="8" t="s">
        <v>41</v>
      </c>
      <c r="Q413" s="12">
        <v>385475.56</v>
      </c>
      <c r="R413" s="13">
        <v>74.31</v>
      </c>
      <c r="S413" s="13">
        <v>0</v>
      </c>
      <c r="T413" s="12">
        <v>363752.45</v>
      </c>
      <c r="U413" s="12">
        <v>123391.09</v>
      </c>
      <c r="V413" s="8" t="s">
        <v>35</v>
      </c>
      <c r="W413" s="8" t="s">
        <v>1692</v>
      </c>
      <c r="X413" s="8" t="s">
        <v>57</v>
      </c>
      <c r="Y413" s="13">
        <v>0</v>
      </c>
      <c r="Z413" s="8" t="s">
        <v>42</v>
      </c>
      <c r="AA413" s="8" t="s">
        <v>127</v>
      </c>
      <c r="AB413" s="8" t="s">
        <v>35</v>
      </c>
      <c r="AC413" s="8" t="s">
        <v>1480</v>
      </c>
      <c r="AD413" s="8" t="s">
        <v>35</v>
      </c>
      <c r="AE413" s="8" t="s">
        <v>128</v>
      </c>
      <c r="AF413" s="12">
        <v>96368.89</v>
      </c>
      <c r="AG413" s="41">
        <f t="shared" si="57"/>
        <v>45658</v>
      </c>
      <c r="AH413" s="41">
        <f t="shared" ca="1" si="58"/>
        <v>46022</v>
      </c>
      <c r="AI413" s="1">
        <f t="shared" ref="AI413:AI476" ca="1" si="65">DATEDIF(AG413,AH413, "m")</f>
        <v>11</v>
      </c>
      <c r="AJ413" s="1">
        <f t="shared" ca="1" si="59"/>
        <v>7</v>
      </c>
      <c r="AK413" s="1">
        <f t="shared" ca="1" si="60"/>
        <v>4</v>
      </c>
      <c r="AL413" s="1">
        <f t="shared" si="61"/>
        <v>74.31</v>
      </c>
      <c r="AM413" s="38">
        <f t="shared" ca="1" si="62"/>
        <v>0.63636363636363635</v>
      </c>
      <c r="AN413" s="1" t="str">
        <f t="shared" ca="1" si="63"/>
        <v>תקין</v>
      </c>
      <c r="AO413" s="1" t="e">
        <f>VLOOKUP(AC413,'תז מייל קניין'!$A:$C,3,0)</f>
        <v>#N/A</v>
      </c>
      <c r="AP413" s="1" t="str">
        <f t="shared" si="64"/>
        <v xml:space="preserve"> שנת 2025 </v>
      </c>
    </row>
    <row r="414" spans="1:42" x14ac:dyDescent="0.2">
      <c r="A414" s="4"/>
      <c r="B414" s="5"/>
      <c r="C414" s="6" t="s">
        <v>1693</v>
      </c>
      <c r="D414" s="7" t="s">
        <v>61</v>
      </c>
      <c r="E414" s="7" t="s">
        <v>32</v>
      </c>
      <c r="F414" s="8" t="s">
        <v>35</v>
      </c>
      <c r="G414" s="9">
        <v>45677</v>
      </c>
      <c r="H414" s="9">
        <v>45658</v>
      </c>
      <c r="I414" s="10">
        <v>46022</v>
      </c>
      <c r="J414" s="14"/>
      <c r="K414" s="11" t="s">
        <v>416</v>
      </c>
      <c r="L414" s="8" t="s">
        <v>417</v>
      </c>
      <c r="M414" s="8" t="s">
        <v>418</v>
      </c>
      <c r="N414" s="8" t="s">
        <v>40</v>
      </c>
      <c r="O414" s="12">
        <v>2846677.42</v>
      </c>
      <c r="P414" s="8" t="s">
        <v>41</v>
      </c>
      <c r="Q414" s="12">
        <v>2846677.42</v>
      </c>
      <c r="R414" s="13">
        <v>74.94</v>
      </c>
      <c r="S414" s="13">
        <v>0</v>
      </c>
      <c r="T414" s="12">
        <v>2133421.83</v>
      </c>
      <c r="U414" s="12">
        <v>711669.35</v>
      </c>
      <c r="V414" s="8" t="s">
        <v>35</v>
      </c>
      <c r="W414" s="8" t="s">
        <v>1694</v>
      </c>
      <c r="X414" s="8" t="s">
        <v>35</v>
      </c>
      <c r="Y414" s="13">
        <v>0</v>
      </c>
      <c r="Z414" s="8" t="s">
        <v>42</v>
      </c>
      <c r="AA414" s="8" t="s">
        <v>127</v>
      </c>
      <c r="AB414" s="8" t="s">
        <v>35</v>
      </c>
      <c r="AC414" s="8" t="s">
        <v>1480</v>
      </c>
      <c r="AD414" s="8" t="s">
        <v>35</v>
      </c>
      <c r="AE414" s="8" t="s">
        <v>128</v>
      </c>
      <c r="AF414" s="12">
        <v>711669.35</v>
      </c>
      <c r="AG414" s="41">
        <f t="shared" si="57"/>
        <v>45658</v>
      </c>
      <c r="AH414" s="41">
        <f t="shared" ca="1" si="58"/>
        <v>46022</v>
      </c>
      <c r="AI414" s="1">
        <f t="shared" ca="1" si="65"/>
        <v>11</v>
      </c>
      <c r="AJ414" s="1">
        <f t="shared" ca="1" si="59"/>
        <v>7</v>
      </c>
      <c r="AK414" s="1">
        <f t="shared" ca="1" si="60"/>
        <v>4</v>
      </c>
      <c r="AL414" s="1">
        <f t="shared" si="61"/>
        <v>74.94</v>
      </c>
      <c r="AM414" s="38">
        <f t="shared" ca="1" si="62"/>
        <v>0.63636363636363635</v>
      </c>
      <c r="AN414" s="1" t="str">
        <f t="shared" ca="1" si="63"/>
        <v>תקין</v>
      </c>
      <c r="AO414" s="1" t="e">
        <f>VLOOKUP(AC414,'תז מייל קניין'!$A:$C,3,0)</f>
        <v>#N/A</v>
      </c>
      <c r="AP414" s="1" t="str">
        <f t="shared" si="64"/>
        <v xml:space="preserve">  דמ"נ  מג</v>
      </c>
    </row>
    <row r="415" spans="1:42" x14ac:dyDescent="0.2">
      <c r="A415" s="4"/>
      <c r="B415" s="5"/>
      <c r="C415" s="6" t="s">
        <v>1695</v>
      </c>
      <c r="D415" s="7" t="s">
        <v>61</v>
      </c>
      <c r="E415" s="7" t="s">
        <v>32</v>
      </c>
      <c r="F415" s="8" t="s">
        <v>35</v>
      </c>
      <c r="G415" s="9">
        <v>45677</v>
      </c>
      <c r="H415" s="9">
        <v>45658</v>
      </c>
      <c r="I415" s="10">
        <v>46022</v>
      </c>
      <c r="J415" s="14"/>
      <c r="K415" s="11" t="s">
        <v>1696</v>
      </c>
      <c r="L415" s="8" t="s">
        <v>1697</v>
      </c>
      <c r="M415" s="8" t="s">
        <v>35</v>
      </c>
      <c r="N415" s="8" t="s">
        <v>40</v>
      </c>
      <c r="O415" s="12">
        <v>242568</v>
      </c>
      <c r="P415" s="8" t="s">
        <v>41</v>
      </c>
      <c r="Q415" s="12">
        <v>242568</v>
      </c>
      <c r="R415" s="13">
        <v>75</v>
      </c>
      <c r="S415" s="12">
        <v>181926</v>
      </c>
      <c r="T415" s="12">
        <v>181926</v>
      </c>
      <c r="U415" s="12">
        <v>60642</v>
      </c>
      <c r="V415" s="8" t="s">
        <v>35</v>
      </c>
      <c r="W415" s="8" t="s">
        <v>1698</v>
      </c>
      <c r="X415" s="8" t="s">
        <v>35</v>
      </c>
      <c r="Y415" s="13">
        <v>0</v>
      </c>
      <c r="Z415" s="8" t="s">
        <v>42</v>
      </c>
      <c r="AA415" s="8" t="s">
        <v>127</v>
      </c>
      <c r="AB415" s="8" t="s">
        <v>35</v>
      </c>
      <c r="AC415" s="8" t="s">
        <v>1480</v>
      </c>
      <c r="AD415" s="8" t="s">
        <v>35</v>
      </c>
      <c r="AE415" s="8" t="s">
        <v>128</v>
      </c>
      <c r="AF415" s="12">
        <v>60642</v>
      </c>
      <c r="AG415" s="41">
        <f t="shared" si="57"/>
        <v>45658</v>
      </c>
      <c r="AH415" s="41">
        <f t="shared" ca="1" si="58"/>
        <v>46022</v>
      </c>
      <c r="AI415" s="1">
        <f t="shared" ca="1" si="65"/>
        <v>11</v>
      </c>
      <c r="AJ415" s="1">
        <f t="shared" ca="1" si="59"/>
        <v>7</v>
      </c>
      <c r="AK415" s="1">
        <f t="shared" ca="1" si="60"/>
        <v>4</v>
      </c>
      <c r="AL415" s="1">
        <f t="shared" si="61"/>
        <v>75</v>
      </c>
      <c r="AM415" s="38">
        <f t="shared" ca="1" si="62"/>
        <v>0.63636363636363635</v>
      </c>
      <c r="AN415" s="1" t="str">
        <f t="shared" ca="1" si="63"/>
        <v>תקין</v>
      </c>
      <c r="AO415" s="1" t="e">
        <f>VLOOKUP(AC415,'תז מייל קניין'!$A:$C,3,0)</f>
        <v>#N/A</v>
      </c>
      <c r="AP415" s="1" t="str">
        <f t="shared" si="64"/>
        <v xml:space="preserve"> ועד בית ב</v>
      </c>
    </row>
    <row r="416" spans="1:42" x14ac:dyDescent="0.2">
      <c r="A416" s="4"/>
      <c r="B416" s="5"/>
      <c r="C416" s="6" t="s">
        <v>1699</v>
      </c>
      <c r="D416" s="7" t="s">
        <v>61</v>
      </c>
      <c r="E416" s="7" t="s">
        <v>32</v>
      </c>
      <c r="F416" s="8" t="s">
        <v>35</v>
      </c>
      <c r="G416" s="9">
        <v>45678</v>
      </c>
      <c r="H416" s="9">
        <v>45658</v>
      </c>
      <c r="I416" s="10">
        <v>46022</v>
      </c>
      <c r="J416" s="14"/>
      <c r="K416" s="11" t="s">
        <v>239</v>
      </c>
      <c r="L416" s="8" t="s">
        <v>240</v>
      </c>
      <c r="M416" s="8" t="s">
        <v>241</v>
      </c>
      <c r="N416" s="8" t="s">
        <v>278</v>
      </c>
      <c r="O416" s="12">
        <v>257924.4</v>
      </c>
      <c r="P416" s="8" t="s">
        <v>41</v>
      </c>
      <c r="Q416" s="12">
        <v>257924.4</v>
      </c>
      <c r="R416" s="13">
        <v>33.549999999999997</v>
      </c>
      <c r="S416" s="13">
        <v>0</v>
      </c>
      <c r="T416" s="12">
        <v>101947.34</v>
      </c>
      <c r="U416" s="12">
        <v>202587.32</v>
      </c>
      <c r="V416" s="8" t="s">
        <v>35</v>
      </c>
      <c r="W416" s="8" t="s">
        <v>1700</v>
      </c>
      <c r="X416" s="8" t="s">
        <v>57</v>
      </c>
      <c r="Y416" s="13">
        <v>0</v>
      </c>
      <c r="Z416" s="8" t="s">
        <v>42</v>
      </c>
      <c r="AA416" s="8" t="s">
        <v>127</v>
      </c>
      <c r="AB416" s="8" t="s">
        <v>35</v>
      </c>
      <c r="AC416" s="8" t="s">
        <v>1480</v>
      </c>
      <c r="AD416" s="8" t="s">
        <v>35</v>
      </c>
      <c r="AE416" s="8" t="s">
        <v>128</v>
      </c>
      <c r="AF416" s="12">
        <v>171385.56</v>
      </c>
      <c r="AG416" s="41">
        <f t="shared" si="57"/>
        <v>45658</v>
      </c>
      <c r="AH416" s="41">
        <f t="shared" ca="1" si="58"/>
        <v>46022</v>
      </c>
      <c r="AI416" s="1">
        <f t="shared" ca="1" si="65"/>
        <v>11</v>
      </c>
      <c r="AJ416" s="1">
        <f t="shared" ca="1" si="59"/>
        <v>7</v>
      </c>
      <c r="AK416" s="1">
        <f t="shared" ca="1" si="60"/>
        <v>4</v>
      </c>
      <c r="AL416" s="1">
        <f t="shared" si="61"/>
        <v>33.549999999999997</v>
      </c>
      <c r="AM416" s="38">
        <f t="shared" ca="1" si="62"/>
        <v>0.63636363636363635</v>
      </c>
      <c r="AN416" s="1" t="str">
        <f t="shared" ca="1" si="63"/>
        <v>תקין</v>
      </c>
      <c r="AO416" s="1" t="e">
        <f>VLOOKUP(AC416,'תז מייל קניין'!$A:$C,3,0)</f>
        <v>#N/A</v>
      </c>
      <c r="AP416" s="1" t="str">
        <f t="shared" si="64"/>
        <v xml:space="preserve"> דמ"נ שנת </v>
      </c>
    </row>
    <row r="417" spans="1:42" x14ac:dyDescent="0.2">
      <c r="A417" s="4"/>
      <c r="B417" s="5"/>
      <c r="C417" s="6" t="s">
        <v>1701</v>
      </c>
      <c r="D417" s="7" t="s">
        <v>61</v>
      </c>
      <c r="E417" s="7" t="s">
        <v>32</v>
      </c>
      <c r="F417" s="8" t="s">
        <v>35</v>
      </c>
      <c r="G417" s="9">
        <v>45678</v>
      </c>
      <c r="H417" s="9">
        <v>45658</v>
      </c>
      <c r="I417" s="10">
        <v>46022</v>
      </c>
      <c r="J417" s="14"/>
      <c r="K417" s="11" t="s">
        <v>1702</v>
      </c>
      <c r="L417" s="8" t="s">
        <v>1703</v>
      </c>
      <c r="M417" s="8" t="s">
        <v>35</v>
      </c>
      <c r="N417" s="8" t="s">
        <v>40</v>
      </c>
      <c r="O417" s="12">
        <v>54424.08</v>
      </c>
      <c r="P417" s="8" t="s">
        <v>41</v>
      </c>
      <c r="Q417" s="12">
        <v>54424.08</v>
      </c>
      <c r="R417" s="13">
        <v>50</v>
      </c>
      <c r="S417" s="12">
        <v>27212.04</v>
      </c>
      <c r="T417" s="12">
        <v>27212.04</v>
      </c>
      <c r="U417" s="12">
        <v>27212.04</v>
      </c>
      <c r="V417" s="8" t="s">
        <v>35</v>
      </c>
      <c r="W417" s="8" t="s">
        <v>1704</v>
      </c>
      <c r="X417" s="8" t="s">
        <v>35</v>
      </c>
      <c r="Y417" s="13">
        <v>0</v>
      </c>
      <c r="Z417" s="8" t="s">
        <v>42</v>
      </c>
      <c r="AA417" s="8" t="s">
        <v>127</v>
      </c>
      <c r="AB417" s="8" t="s">
        <v>35</v>
      </c>
      <c r="AC417" s="8" t="s">
        <v>1480</v>
      </c>
      <c r="AD417" s="8" t="s">
        <v>35</v>
      </c>
      <c r="AE417" s="8" t="s">
        <v>128</v>
      </c>
      <c r="AF417" s="12">
        <v>27212.04</v>
      </c>
      <c r="AG417" s="41">
        <f t="shared" si="57"/>
        <v>45658</v>
      </c>
      <c r="AH417" s="41">
        <f t="shared" ca="1" si="58"/>
        <v>46022</v>
      </c>
      <c r="AI417" s="1">
        <f t="shared" ca="1" si="65"/>
        <v>11</v>
      </c>
      <c r="AJ417" s="1">
        <f t="shared" ca="1" si="59"/>
        <v>7</v>
      </c>
      <c r="AK417" s="1">
        <f t="shared" ca="1" si="60"/>
        <v>4</v>
      </c>
      <c r="AL417" s="1">
        <f t="shared" si="61"/>
        <v>50</v>
      </c>
      <c r="AM417" s="38">
        <f t="shared" ca="1" si="62"/>
        <v>0.63636363636363635</v>
      </c>
      <c r="AN417" s="1" t="str">
        <f t="shared" ca="1" si="63"/>
        <v>תקין</v>
      </c>
      <c r="AO417" s="1" t="e">
        <f>VLOOKUP(AC417,'תז מייל קניין'!$A:$C,3,0)</f>
        <v>#N/A</v>
      </c>
      <c r="AP417" s="1" t="str">
        <f t="shared" si="64"/>
        <v xml:space="preserve"> התקשרות ל</v>
      </c>
    </row>
    <row r="418" spans="1:42" x14ac:dyDescent="0.2">
      <c r="A418" s="4"/>
      <c r="B418" s="5"/>
      <c r="C418" s="6" t="s">
        <v>1705</v>
      </c>
      <c r="D418" s="7" t="s">
        <v>34</v>
      </c>
      <c r="E418" s="7" t="s">
        <v>32</v>
      </c>
      <c r="F418" s="8" t="s">
        <v>35</v>
      </c>
      <c r="G418" s="9">
        <v>45683</v>
      </c>
      <c r="H418" s="9">
        <v>45683</v>
      </c>
      <c r="I418" s="10">
        <v>46022</v>
      </c>
      <c r="J418" s="14"/>
      <c r="K418" s="11" t="s">
        <v>1706</v>
      </c>
      <c r="L418" s="8" t="s">
        <v>1707</v>
      </c>
      <c r="M418" s="8" t="s">
        <v>35</v>
      </c>
      <c r="N418" s="8" t="s">
        <v>799</v>
      </c>
      <c r="O418" s="12">
        <v>56500</v>
      </c>
      <c r="P418" s="8" t="s">
        <v>807</v>
      </c>
      <c r="Q418" s="12">
        <v>201987.5</v>
      </c>
      <c r="R418" s="13">
        <v>27.87</v>
      </c>
      <c r="S418" s="12">
        <v>42600</v>
      </c>
      <c r="T418" s="12">
        <v>55891.199999999997</v>
      </c>
      <c r="U418" s="12">
        <v>159087.5</v>
      </c>
      <c r="V418" s="8" t="s">
        <v>35</v>
      </c>
      <c r="W418" s="8" t="s">
        <v>1708</v>
      </c>
      <c r="X418" s="8" t="s">
        <v>35</v>
      </c>
      <c r="Y418" s="13">
        <v>0</v>
      </c>
      <c r="Z418" s="8" t="s">
        <v>42</v>
      </c>
      <c r="AA418" s="8" t="s">
        <v>43</v>
      </c>
      <c r="AB418" s="8" t="s">
        <v>60</v>
      </c>
      <c r="AC418" s="8" t="s">
        <v>1480</v>
      </c>
      <c r="AD418" s="8" t="s">
        <v>35</v>
      </c>
      <c r="AE418" s="8" t="s">
        <v>35</v>
      </c>
      <c r="AF418" s="12">
        <v>159087.5</v>
      </c>
      <c r="AG418" s="41">
        <f t="shared" si="57"/>
        <v>45683</v>
      </c>
      <c r="AH418" s="41">
        <f t="shared" ca="1" si="58"/>
        <v>46022</v>
      </c>
      <c r="AI418" s="1">
        <f t="shared" ca="1" si="65"/>
        <v>11</v>
      </c>
      <c r="AJ418" s="1">
        <f t="shared" ca="1" si="59"/>
        <v>6</v>
      </c>
      <c r="AK418" s="1">
        <f t="shared" ca="1" si="60"/>
        <v>4</v>
      </c>
      <c r="AL418" s="1">
        <f t="shared" si="61"/>
        <v>27.87</v>
      </c>
      <c r="AM418" s="38">
        <f t="shared" ca="1" si="62"/>
        <v>0.54545454545454541</v>
      </c>
      <c r="AN418" s="1" t="str">
        <f t="shared" ca="1" si="63"/>
        <v>תקין</v>
      </c>
      <c r="AO418" s="1" t="e">
        <f>VLOOKUP(AC418,'תז מייל קניין'!$A:$C,3,0)</f>
        <v>#N/A</v>
      </c>
      <c r="AP418" s="1" t="str">
        <f t="shared" si="64"/>
        <v xml:space="preserve"> 14.07.25:</v>
      </c>
    </row>
    <row r="419" spans="1:42" x14ac:dyDescent="0.2">
      <c r="A419" s="4"/>
      <c r="B419" s="5"/>
      <c r="C419" s="6" t="s">
        <v>1709</v>
      </c>
      <c r="D419" s="7" t="s">
        <v>61</v>
      </c>
      <c r="E419" s="7" t="s">
        <v>32</v>
      </c>
      <c r="F419" s="8" t="s">
        <v>35</v>
      </c>
      <c r="G419" s="9">
        <v>45693</v>
      </c>
      <c r="H419" s="9">
        <v>45634</v>
      </c>
      <c r="I419" s="10">
        <v>45838</v>
      </c>
      <c r="J419" s="14"/>
      <c r="K419" s="11" t="s">
        <v>1710</v>
      </c>
      <c r="L419" s="8" t="s">
        <v>1711</v>
      </c>
      <c r="M419" s="8" t="s">
        <v>1712</v>
      </c>
      <c r="N419" s="8" t="s">
        <v>40</v>
      </c>
      <c r="O419" s="12">
        <v>401742.8</v>
      </c>
      <c r="P419" s="8" t="s">
        <v>41</v>
      </c>
      <c r="Q419" s="12">
        <v>401742.8</v>
      </c>
      <c r="R419" s="13">
        <v>0</v>
      </c>
      <c r="S419" s="13">
        <v>0</v>
      </c>
      <c r="T419" s="13">
        <v>0</v>
      </c>
      <c r="U419" s="12">
        <v>401742.8</v>
      </c>
      <c r="V419" s="8" t="s">
        <v>35</v>
      </c>
      <c r="W419" s="8" t="s">
        <v>1713</v>
      </c>
      <c r="X419" s="8" t="s">
        <v>35</v>
      </c>
      <c r="Y419" s="13">
        <v>0</v>
      </c>
      <c r="Z419" s="8" t="s">
        <v>42</v>
      </c>
      <c r="AA419" s="8" t="s">
        <v>43</v>
      </c>
      <c r="AB419" s="8" t="s">
        <v>44</v>
      </c>
      <c r="AC419" s="8" t="s">
        <v>1480</v>
      </c>
      <c r="AD419" s="8" t="s">
        <v>35</v>
      </c>
      <c r="AE419" s="8" t="s">
        <v>171</v>
      </c>
      <c r="AF419" s="12">
        <v>401742.8</v>
      </c>
      <c r="AG419" s="41">
        <f t="shared" si="57"/>
        <v>45634</v>
      </c>
      <c r="AH419" s="41">
        <f t="shared" ca="1" si="58"/>
        <v>45838</v>
      </c>
      <c r="AI419" s="1">
        <f t="shared" ca="1" si="65"/>
        <v>6</v>
      </c>
      <c r="AJ419" s="1">
        <f t="shared" ca="1" si="59"/>
        <v>7</v>
      </c>
      <c r="AK419" s="1">
        <f t="shared" ca="1" si="60"/>
        <v>-1</v>
      </c>
      <c r="AL419" s="1">
        <f t="shared" si="61"/>
        <v>0</v>
      </c>
      <c r="AM419" s="38">
        <f t="shared" ca="1" si="62"/>
        <v>1.1666666666666667</v>
      </c>
      <c r="AN419" s="1" t="str">
        <f t="shared" ca="1" si="63"/>
        <v>לא תקין</v>
      </c>
      <c r="AO419" s="1" t="e">
        <f>VLOOKUP(AC419,'תז מייל קניין'!$A:$C,3,0)</f>
        <v>#N/A</v>
      </c>
      <c r="AP419" s="1" t="str">
        <f t="shared" si="64"/>
        <v xml:space="preserve"> התקשרות ל</v>
      </c>
    </row>
    <row r="420" spans="1:42" x14ac:dyDescent="0.2">
      <c r="A420" s="4"/>
      <c r="B420" s="5"/>
      <c r="C420" s="6" t="s">
        <v>1714</v>
      </c>
      <c r="D420" s="7" t="s">
        <v>67</v>
      </c>
      <c r="E420" s="7" t="s">
        <v>32</v>
      </c>
      <c r="F420" s="8" t="s">
        <v>35</v>
      </c>
      <c r="G420" s="9">
        <v>45714</v>
      </c>
      <c r="H420" s="9">
        <v>45658</v>
      </c>
      <c r="I420" s="10">
        <v>46022</v>
      </c>
      <c r="J420" s="14"/>
      <c r="K420" s="11" t="s">
        <v>1715</v>
      </c>
      <c r="L420" s="8" t="s">
        <v>1716</v>
      </c>
      <c r="M420" s="8" t="s">
        <v>1717</v>
      </c>
      <c r="N420" s="8" t="s">
        <v>40</v>
      </c>
      <c r="O420" s="12">
        <v>65000</v>
      </c>
      <c r="P420" s="8" t="s">
        <v>41</v>
      </c>
      <c r="Q420" s="12">
        <v>65000</v>
      </c>
      <c r="R420" s="13">
        <v>25.79</v>
      </c>
      <c r="S420" s="13">
        <v>0</v>
      </c>
      <c r="T420" s="12">
        <v>16764.900000000001</v>
      </c>
      <c r="U420" s="12">
        <v>48235.1</v>
      </c>
      <c r="V420" s="8" t="s">
        <v>35</v>
      </c>
      <c r="W420" s="8" t="s">
        <v>1718</v>
      </c>
      <c r="X420" s="8" t="s">
        <v>35</v>
      </c>
      <c r="Y420" s="13">
        <v>0</v>
      </c>
      <c r="Z420" s="8" t="s">
        <v>42</v>
      </c>
      <c r="AA420" s="8" t="s">
        <v>297</v>
      </c>
      <c r="AB420" s="8" t="s">
        <v>35</v>
      </c>
      <c r="AC420" s="8" t="s">
        <v>1480</v>
      </c>
      <c r="AD420" s="8" t="s">
        <v>35</v>
      </c>
      <c r="AE420" s="8" t="s">
        <v>128</v>
      </c>
      <c r="AF420" s="12">
        <v>48235.1</v>
      </c>
      <c r="AG420" s="41">
        <f t="shared" si="57"/>
        <v>45658</v>
      </c>
      <c r="AH420" s="41">
        <f t="shared" ca="1" si="58"/>
        <v>46022</v>
      </c>
      <c r="AI420" s="1">
        <f t="shared" ca="1" si="65"/>
        <v>11</v>
      </c>
      <c r="AJ420" s="1">
        <f t="shared" ca="1" si="59"/>
        <v>7</v>
      </c>
      <c r="AK420" s="1">
        <f t="shared" ca="1" si="60"/>
        <v>4</v>
      </c>
      <c r="AL420" s="1">
        <f t="shared" si="61"/>
        <v>25.79</v>
      </c>
      <c r="AM420" s="38">
        <f t="shared" ca="1" si="62"/>
        <v>0.63636363636363635</v>
      </c>
      <c r="AN420" s="1" t="str">
        <f t="shared" ca="1" si="63"/>
        <v>תקין</v>
      </c>
      <c r="AO420" s="1" t="e">
        <f>VLOOKUP(AC420,'תז מייל קניין'!$A:$C,3,0)</f>
        <v>#N/A</v>
      </c>
      <c r="AP420" s="1" t="str">
        <f t="shared" si="64"/>
        <v xml:space="preserve"> ארנונה נצ</v>
      </c>
    </row>
    <row r="421" spans="1:42" x14ac:dyDescent="0.2">
      <c r="A421" s="4"/>
      <c r="B421" s="5"/>
      <c r="C421" s="6" t="s">
        <v>1719</v>
      </c>
      <c r="D421" s="7" t="s">
        <v>50</v>
      </c>
      <c r="E421" s="7" t="s">
        <v>32</v>
      </c>
      <c r="F421" s="8" t="s">
        <v>35</v>
      </c>
      <c r="G421" s="9">
        <v>45718</v>
      </c>
      <c r="H421" s="9">
        <v>45558</v>
      </c>
      <c r="I421" s="10">
        <v>45747</v>
      </c>
      <c r="J421" s="14"/>
      <c r="K421" s="11" t="s">
        <v>1720</v>
      </c>
      <c r="L421" s="8" t="s">
        <v>1721</v>
      </c>
      <c r="M421" s="8" t="s">
        <v>1722</v>
      </c>
      <c r="N421" s="8" t="s">
        <v>40</v>
      </c>
      <c r="O421" s="12">
        <v>284852</v>
      </c>
      <c r="P421" s="8" t="s">
        <v>41</v>
      </c>
      <c r="Q421" s="12">
        <v>284852</v>
      </c>
      <c r="R421" s="13">
        <v>81.680000000000007</v>
      </c>
      <c r="S421" s="12">
        <v>234214.43</v>
      </c>
      <c r="T421" s="12">
        <v>232671.05</v>
      </c>
      <c r="U421" s="12">
        <v>52180.95</v>
      </c>
      <c r="V421" s="8" t="s">
        <v>35</v>
      </c>
      <c r="W421" s="8" t="s">
        <v>1723</v>
      </c>
      <c r="X421" s="8" t="s">
        <v>35</v>
      </c>
      <c r="Y421" s="13">
        <v>0</v>
      </c>
      <c r="Z421" s="8" t="s">
        <v>42</v>
      </c>
      <c r="AA421" s="8" t="s">
        <v>43</v>
      </c>
      <c r="AB421" s="8" t="s">
        <v>44</v>
      </c>
      <c r="AC421" s="8" t="s">
        <v>1480</v>
      </c>
      <c r="AD421" s="8" t="s">
        <v>1724</v>
      </c>
      <c r="AE421" s="8" t="s">
        <v>122</v>
      </c>
      <c r="AF421" s="12">
        <v>52180.95</v>
      </c>
      <c r="AG421" s="41">
        <f t="shared" si="57"/>
        <v>45558</v>
      </c>
      <c r="AH421" s="41">
        <f t="shared" ca="1" si="58"/>
        <v>45747</v>
      </c>
      <c r="AI421" s="1">
        <f t="shared" ca="1" si="65"/>
        <v>6</v>
      </c>
      <c r="AJ421" s="1">
        <f t="shared" ca="1" si="59"/>
        <v>10</v>
      </c>
      <c r="AK421" s="1">
        <f t="shared" ca="1" si="60"/>
        <v>-4</v>
      </c>
      <c r="AL421" s="1">
        <f t="shared" si="61"/>
        <v>81.680000000000007</v>
      </c>
      <c r="AM421" s="38">
        <f t="shared" ca="1" si="62"/>
        <v>1.6666666666666667</v>
      </c>
      <c r="AN421" s="1" t="str">
        <f t="shared" ca="1" si="63"/>
        <v>תקין</v>
      </c>
      <c r="AO421" s="1" t="e">
        <f>VLOOKUP(AC421,'תז מייל קניין'!$A:$C,3,0)</f>
        <v>#N/A</v>
      </c>
      <c r="AP421" s="1" t="str">
        <f t="shared" si="64"/>
        <v xml:space="preserve"> שירותי ער</v>
      </c>
    </row>
    <row r="422" spans="1:42" x14ac:dyDescent="0.2">
      <c r="A422" s="4"/>
      <c r="B422" s="5"/>
      <c r="C422" s="6" t="s">
        <v>1725</v>
      </c>
      <c r="D422" s="7" t="s">
        <v>50</v>
      </c>
      <c r="E422" s="7" t="s">
        <v>32</v>
      </c>
      <c r="F422" s="8" t="s">
        <v>35</v>
      </c>
      <c r="G422" s="9">
        <v>45734</v>
      </c>
      <c r="H422" s="9">
        <v>45658</v>
      </c>
      <c r="I422" s="10">
        <v>46022</v>
      </c>
      <c r="J422" s="14"/>
      <c r="K422" s="11" t="s">
        <v>1726</v>
      </c>
      <c r="L422" s="8" t="s">
        <v>1727</v>
      </c>
      <c r="M422" s="8" t="s">
        <v>1728</v>
      </c>
      <c r="N422" s="8" t="s">
        <v>40</v>
      </c>
      <c r="O422" s="12">
        <v>17358030.100000001</v>
      </c>
      <c r="P422" s="8" t="s">
        <v>41</v>
      </c>
      <c r="Q422" s="12">
        <v>17358030.100000001</v>
      </c>
      <c r="R422" s="13">
        <v>36.83</v>
      </c>
      <c r="S422" s="12">
        <v>6546881.9299999997</v>
      </c>
      <c r="T422" s="12">
        <v>6444583.8700000001</v>
      </c>
      <c r="U422" s="12">
        <v>11262469.5</v>
      </c>
      <c r="V422" s="8" t="s">
        <v>35</v>
      </c>
      <c r="W422" s="8" t="s">
        <v>1729</v>
      </c>
      <c r="X422" s="8" t="s">
        <v>57</v>
      </c>
      <c r="Y422" s="13">
        <v>0</v>
      </c>
      <c r="Z422" s="8" t="s">
        <v>42</v>
      </c>
      <c r="AA422" s="8" t="s">
        <v>44</v>
      </c>
      <c r="AB422" s="8" t="s">
        <v>35</v>
      </c>
      <c r="AC422" s="8" t="s">
        <v>1480</v>
      </c>
      <c r="AD422" s="8" t="s">
        <v>1730</v>
      </c>
      <c r="AE422" s="8" t="s">
        <v>116</v>
      </c>
      <c r="AF422" s="12">
        <v>10964515.380000001</v>
      </c>
      <c r="AG422" s="41">
        <f t="shared" si="57"/>
        <v>45658</v>
      </c>
      <c r="AH422" s="41">
        <f t="shared" ca="1" si="58"/>
        <v>46022</v>
      </c>
      <c r="AI422" s="1">
        <f t="shared" ca="1" si="65"/>
        <v>11</v>
      </c>
      <c r="AJ422" s="1">
        <f t="shared" ca="1" si="59"/>
        <v>7</v>
      </c>
      <c r="AK422" s="1">
        <f t="shared" ca="1" si="60"/>
        <v>4</v>
      </c>
      <c r="AL422" s="1">
        <f t="shared" si="61"/>
        <v>36.83</v>
      </c>
      <c r="AM422" s="38">
        <f t="shared" ca="1" si="62"/>
        <v>0.63636363636363635</v>
      </c>
      <c r="AN422" s="1" t="str">
        <f t="shared" ca="1" si="63"/>
        <v>תקין</v>
      </c>
      <c r="AO422" s="1" t="e">
        <f>VLOOKUP(AC422,'תז מייל קניין'!$A:$C,3,0)</f>
        <v>#N/A</v>
      </c>
      <c r="AP422" s="1" t="str">
        <f t="shared" si="64"/>
        <v xml:space="preserve"> מתן שירות</v>
      </c>
    </row>
    <row r="423" spans="1:42" x14ac:dyDescent="0.2">
      <c r="A423" s="4"/>
      <c r="B423" s="5"/>
      <c r="C423" s="6" t="s">
        <v>1731</v>
      </c>
      <c r="D423" s="7" t="s">
        <v>67</v>
      </c>
      <c r="E423" s="7" t="s">
        <v>32</v>
      </c>
      <c r="F423" s="8" t="s">
        <v>35</v>
      </c>
      <c r="G423" s="9">
        <v>45734</v>
      </c>
      <c r="H423" s="9">
        <v>45659</v>
      </c>
      <c r="I423" s="10">
        <v>46022</v>
      </c>
      <c r="J423" s="14"/>
      <c r="K423" s="11" t="s">
        <v>262</v>
      </c>
      <c r="L423" s="8" t="s">
        <v>263</v>
      </c>
      <c r="M423" s="8" t="s">
        <v>264</v>
      </c>
      <c r="N423" s="8" t="s">
        <v>113</v>
      </c>
      <c r="O423" s="12">
        <v>826000</v>
      </c>
      <c r="P423" s="8" t="s">
        <v>41</v>
      </c>
      <c r="Q423" s="12">
        <v>826000</v>
      </c>
      <c r="R423" s="13">
        <v>44.39</v>
      </c>
      <c r="S423" s="13">
        <v>0</v>
      </c>
      <c r="T423" s="12">
        <v>366648.86</v>
      </c>
      <c r="U423" s="12">
        <v>459351.14</v>
      </c>
      <c r="V423" s="8" t="s">
        <v>35</v>
      </c>
      <c r="W423" s="8" t="s">
        <v>1732</v>
      </c>
      <c r="X423" s="8" t="s">
        <v>35</v>
      </c>
      <c r="Y423" s="13">
        <v>0</v>
      </c>
      <c r="Z423" s="8" t="s">
        <v>42</v>
      </c>
      <c r="AA423" s="8" t="s">
        <v>44</v>
      </c>
      <c r="AB423" s="8" t="s">
        <v>35</v>
      </c>
      <c r="AC423" s="8" t="s">
        <v>1480</v>
      </c>
      <c r="AD423" s="8" t="s">
        <v>35</v>
      </c>
      <c r="AE423" s="8" t="s">
        <v>71</v>
      </c>
      <c r="AF423" s="12">
        <v>459351.14</v>
      </c>
      <c r="AG423" s="41">
        <f t="shared" si="57"/>
        <v>45659</v>
      </c>
      <c r="AH423" s="41">
        <f t="shared" ca="1" si="58"/>
        <v>46022</v>
      </c>
      <c r="AI423" s="1">
        <f t="shared" ca="1" si="65"/>
        <v>11</v>
      </c>
      <c r="AJ423" s="1">
        <f t="shared" ca="1" si="59"/>
        <v>7</v>
      </c>
      <c r="AK423" s="1">
        <f t="shared" ca="1" si="60"/>
        <v>4</v>
      </c>
      <c r="AL423" s="1">
        <f t="shared" si="61"/>
        <v>44.39</v>
      </c>
      <c r="AM423" s="38">
        <f t="shared" ca="1" si="62"/>
        <v>0.63636363636363635</v>
      </c>
      <c r="AN423" s="1" t="str">
        <f t="shared" ca="1" si="63"/>
        <v>תקין</v>
      </c>
      <c r="AO423" s="1" t="e">
        <f>VLOOKUP(AC423,'תז מייל קניין'!$A:$C,3,0)</f>
        <v>#N/A</v>
      </c>
      <c r="AP423" s="1" t="str">
        <f t="shared" si="64"/>
        <v xml:space="preserve"> מתן שירות</v>
      </c>
    </row>
    <row r="424" spans="1:42" x14ac:dyDescent="0.2">
      <c r="A424" s="4"/>
      <c r="B424" s="5"/>
      <c r="C424" s="6" t="s">
        <v>1733</v>
      </c>
      <c r="D424" s="7" t="s">
        <v>61</v>
      </c>
      <c r="E424" s="7" t="s">
        <v>32</v>
      </c>
      <c r="F424" s="8" t="s">
        <v>35</v>
      </c>
      <c r="G424" s="9">
        <v>45739</v>
      </c>
      <c r="H424" s="9">
        <v>45697</v>
      </c>
      <c r="I424" s="10">
        <v>46022</v>
      </c>
      <c r="J424" s="14"/>
      <c r="K424" s="11" t="s">
        <v>1377</v>
      </c>
      <c r="L424" s="8" t="s">
        <v>1378</v>
      </c>
      <c r="M424" s="8" t="s">
        <v>1379</v>
      </c>
      <c r="N424" s="8" t="s">
        <v>40</v>
      </c>
      <c r="O424" s="12">
        <v>3313922.32</v>
      </c>
      <c r="P424" s="8" t="s">
        <v>41</v>
      </c>
      <c r="Q424" s="12">
        <v>3313922.32</v>
      </c>
      <c r="R424" s="13">
        <v>53.06</v>
      </c>
      <c r="S424" s="12">
        <v>2485441.7400000002</v>
      </c>
      <c r="T424" s="12">
        <v>1758275.22</v>
      </c>
      <c r="U424" s="12">
        <v>864765.88</v>
      </c>
      <c r="V424" s="8" t="s">
        <v>35</v>
      </c>
      <c r="W424" s="8" t="s">
        <v>1734</v>
      </c>
      <c r="X424" s="8" t="s">
        <v>57</v>
      </c>
      <c r="Y424" s="13">
        <v>0</v>
      </c>
      <c r="Z424" s="8" t="s">
        <v>42</v>
      </c>
      <c r="AA424" s="8" t="s">
        <v>127</v>
      </c>
      <c r="AB424" s="8" t="s">
        <v>35</v>
      </c>
      <c r="AC424" s="8" t="s">
        <v>1480</v>
      </c>
      <c r="AD424" s="8" t="s">
        <v>35</v>
      </c>
      <c r="AE424" s="8" t="s">
        <v>128</v>
      </c>
      <c r="AF424" s="12">
        <v>828480.58</v>
      </c>
      <c r="AG424" s="41">
        <f t="shared" si="57"/>
        <v>45697</v>
      </c>
      <c r="AH424" s="41">
        <f t="shared" ca="1" si="58"/>
        <v>46022</v>
      </c>
      <c r="AI424" s="1">
        <f t="shared" ca="1" si="65"/>
        <v>10</v>
      </c>
      <c r="AJ424" s="1">
        <f t="shared" ca="1" si="59"/>
        <v>5</v>
      </c>
      <c r="AK424" s="1">
        <f t="shared" ca="1" si="60"/>
        <v>4</v>
      </c>
      <c r="AL424" s="1">
        <f t="shared" si="61"/>
        <v>53.06</v>
      </c>
      <c r="AM424" s="38">
        <f t="shared" ca="1" si="62"/>
        <v>0.5</v>
      </c>
      <c r="AN424" s="1" t="str">
        <f t="shared" ca="1" si="63"/>
        <v>תקין</v>
      </c>
      <c r="AO424" s="1" t="e">
        <f>VLOOKUP(AC424,'תז מייל קניין'!$A:$C,3,0)</f>
        <v>#N/A</v>
      </c>
      <c r="AP424" s="1" t="str">
        <f t="shared" si="64"/>
        <v xml:space="preserve"> דמ"נ שנת </v>
      </c>
    </row>
    <row r="425" spans="1:42" x14ac:dyDescent="0.2">
      <c r="A425" s="4"/>
      <c r="B425" s="5"/>
      <c r="C425" s="6" t="s">
        <v>1735</v>
      </c>
      <c r="D425" s="7" t="s">
        <v>50</v>
      </c>
      <c r="E425" s="7" t="s">
        <v>32</v>
      </c>
      <c r="F425" s="8" t="s">
        <v>35</v>
      </c>
      <c r="G425" s="9">
        <v>45748</v>
      </c>
      <c r="H425" s="9">
        <v>45689</v>
      </c>
      <c r="I425" s="10">
        <v>45838</v>
      </c>
      <c r="J425" s="14"/>
      <c r="K425" s="11" t="s">
        <v>1736</v>
      </c>
      <c r="L425" s="8" t="s">
        <v>1737</v>
      </c>
      <c r="M425" s="8" t="s">
        <v>1738</v>
      </c>
      <c r="N425" s="8" t="s">
        <v>40</v>
      </c>
      <c r="O425" s="12">
        <v>1243465.1200000001</v>
      </c>
      <c r="P425" s="8" t="s">
        <v>41</v>
      </c>
      <c r="Q425" s="12">
        <v>1243465.1200000001</v>
      </c>
      <c r="R425" s="13">
        <v>0</v>
      </c>
      <c r="S425" s="13">
        <v>0</v>
      </c>
      <c r="T425" s="13">
        <v>0</v>
      </c>
      <c r="U425" s="12">
        <v>1306339.19</v>
      </c>
      <c r="V425" s="8" t="s">
        <v>35</v>
      </c>
      <c r="W425" s="8" t="s">
        <v>1739</v>
      </c>
      <c r="X425" s="8" t="s">
        <v>57</v>
      </c>
      <c r="Y425" s="13">
        <v>0</v>
      </c>
      <c r="Z425" s="8" t="s">
        <v>42</v>
      </c>
      <c r="AA425" s="8" t="s">
        <v>44</v>
      </c>
      <c r="AB425" s="8" t="s">
        <v>35</v>
      </c>
      <c r="AC425" s="8" t="s">
        <v>1480</v>
      </c>
      <c r="AD425" s="8" t="s">
        <v>1740</v>
      </c>
      <c r="AE425" s="8" t="s">
        <v>116</v>
      </c>
      <c r="AF425" s="12">
        <v>1243465.1200000001</v>
      </c>
      <c r="AG425" s="41">
        <f t="shared" si="57"/>
        <v>45689</v>
      </c>
      <c r="AH425" s="41">
        <f t="shared" ca="1" si="58"/>
        <v>45838</v>
      </c>
      <c r="AI425" s="1">
        <f t="shared" ca="1" si="65"/>
        <v>4</v>
      </c>
      <c r="AJ425" s="1">
        <f t="shared" ca="1" si="59"/>
        <v>6</v>
      </c>
      <c r="AK425" s="1">
        <f t="shared" ca="1" si="60"/>
        <v>-1</v>
      </c>
      <c r="AL425" s="1">
        <f t="shared" si="61"/>
        <v>0</v>
      </c>
      <c r="AM425" s="38">
        <f t="shared" ca="1" si="62"/>
        <v>1.5</v>
      </c>
      <c r="AN425" s="1" t="str">
        <f t="shared" ca="1" si="63"/>
        <v>לא תקין</v>
      </c>
      <c r="AO425" s="1" t="e">
        <f>VLOOKUP(AC425,'תז מייל קניין'!$A:$C,3,0)</f>
        <v>#N/A</v>
      </c>
      <c r="AP425" s="1" t="str">
        <f t="shared" si="64"/>
        <v xml:space="preserve"> מתן שירות</v>
      </c>
    </row>
    <row r="426" spans="1:42" x14ac:dyDescent="0.2">
      <c r="A426" s="4"/>
      <c r="B426" s="5"/>
      <c r="C426" s="6" t="s">
        <v>1741</v>
      </c>
      <c r="D426" s="7" t="s">
        <v>34</v>
      </c>
      <c r="E426" s="7" t="s">
        <v>32</v>
      </c>
      <c r="F426" s="8" t="s">
        <v>35</v>
      </c>
      <c r="G426" s="9">
        <v>45749</v>
      </c>
      <c r="H426" s="9">
        <v>45566</v>
      </c>
      <c r="I426" s="10">
        <v>46022</v>
      </c>
      <c r="J426" s="14"/>
      <c r="K426" s="11" t="s">
        <v>1742</v>
      </c>
      <c r="L426" s="8" t="s">
        <v>1743</v>
      </c>
      <c r="M426" s="8" t="s">
        <v>1744</v>
      </c>
      <c r="N426" s="8" t="s">
        <v>40</v>
      </c>
      <c r="O426" s="12">
        <v>1716136.09</v>
      </c>
      <c r="P426" s="8" t="s">
        <v>41</v>
      </c>
      <c r="Q426" s="12">
        <v>1716136.09</v>
      </c>
      <c r="R426" s="13">
        <v>58.97</v>
      </c>
      <c r="S426" s="12">
        <v>1489254.03</v>
      </c>
      <c r="T426" s="12">
        <v>1182206.6499999999</v>
      </c>
      <c r="U426" s="12">
        <v>604747.62</v>
      </c>
      <c r="V426" s="8" t="s">
        <v>35</v>
      </c>
      <c r="W426" s="8" t="s">
        <v>1745</v>
      </c>
      <c r="X426" s="8" t="s">
        <v>57</v>
      </c>
      <c r="Y426" s="13">
        <v>0</v>
      </c>
      <c r="Z426" s="8" t="s">
        <v>42</v>
      </c>
      <c r="AA426" s="8" t="s">
        <v>127</v>
      </c>
      <c r="AB426" s="8" t="s">
        <v>35</v>
      </c>
      <c r="AC426" s="8" t="s">
        <v>1480</v>
      </c>
      <c r="AD426" s="8" t="s">
        <v>35</v>
      </c>
      <c r="AE426" s="8" t="s">
        <v>128</v>
      </c>
      <c r="AF426" s="12">
        <v>567194.47</v>
      </c>
      <c r="AG426" s="41">
        <f t="shared" si="57"/>
        <v>45566</v>
      </c>
      <c r="AH426" s="41">
        <f t="shared" ca="1" si="58"/>
        <v>46022</v>
      </c>
      <c r="AI426" s="1">
        <f t="shared" ca="1" si="65"/>
        <v>14</v>
      </c>
      <c r="AJ426" s="1">
        <f t="shared" ca="1" si="59"/>
        <v>10</v>
      </c>
      <c r="AK426" s="1">
        <f t="shared" ca="1" si="60"/>
        <v>4</v>
      </c>
      <c r="AL426" s="1">
        <f t="shared" si="61"/>
        <v>58.97</v>
      </c>
      <c r="AM426" s="38">
        <f t="shared" ca="1" si="62"/>
        <v>0.7142857142857143</v>
      </c>
      <c r="AN426" s="1" t="str">
        <f t="shared" ca="1" si="63"/>
        <v>תקין</v>
      </c>
      <c r="AO426" s="1" t="e">
        <f>VLOOKUP(AC426,'תז מייל קניין'!$A:$C,3,0)</f>
        <v>#N/A</v>
      </c>
      <c r="AP426" s="1" t="str">
        <f t="shared" si="64"/>
        <v xml:space="preserve"> דמי ניהול</v>
      </c>
    </row>
    <row r="427" spans="1:42" x14ac:dyDescent="0.2">
      <c r="A427" s="4"/>
      <c r="B427" s="5"/>
      <c r="C427" s="6" t="s">
        <v>1746</v>
      </c>
      <c r="D427" s="7" t="s">
        <v>50</v>
      </c>
      <c r="E427" s="7" t="s">
        <v>32</v>
      </c>
      <c r="F427" s="8" t="s">
        <v>35</v>
      </c>
      <c r="G427" s="9">
        <v>45767</v>
      </c>
      <c r="H427" s="9">
        <v>45658</v>
      </c>
      <c r="I427" s="10">
        <v>45961</v>
      </c>
      <c r="J427" s="14" t="s">
        <v>1478</v>
      </c>
      <c r="K427" s="11" t="s">
        <v>731</v>
      </c>
      <c r="L427" s="8" t="s">
        <v>732</v>
      </c>
      <c r="M427" s="8" t="s">
        <v>733</v>
      </c>
      <c r="N427" s="8" t="s">
        <v>40</v>
      </c>
      <c r="O427" s="12">
        <v>1104358.98</v>
      </c>
      <c r="P427" s="8" t="s">
        <v>41</v>
      </c>
      <c r="Q427" s="12">
        <v>1104358.98</v>
      </c>
      <c r="R427" s="13">
        <v>27.32</v>
      </c>
      <c r="S427" s="12">
        <v>303737.78000000003</v>
      </c>
      <c r="T427" s="12">
        <v>343379.77</v>
      </c>
      <c r="U427" s="12">
        <v>919164.33</v>
      </c>
      <c r="V427" s="8" t="s">
        <v>35</v>
      </c>
      <c r="W427" s="8" t="s">
        <v>1747</v>
      </c>
      <c r="X427" s="8" t="s">
        <v>57</v>
      </c>
      <c r="Y427" s="13">
        <v>0</v>
      </c>
      <c r="Z427" s="8" t="s">
        <v>42</v>
      </c>
      <c r="AA427" s="8" t="s">
        <v>44</v>
      </c>
      <c r="AB427" s="8" t="s">
        <v>35</v>
      </c>
      <c r="AC427" s="8" t="s">
        <v>1480</v>
      </c>
      <c r="AD427" s="8" t="s">
        <v>1748</v>
      </c>
      <c r="AE427" s="8" t="s">
        <v>55</v>
      </c>
      <c r="AF427" s="12">
        <v>802664.76</v>
      </c>
      <c r="AG427" s="41">
        <f t="shared" si="57"/>
        <v>45658</v>
      </c>
      <c r="AH427" s="41">
        <f t="shared" ca="1" si="58"/>
        <v>45961</v>
      </c>
      <c r="AI427" s="1">
        <f t="shared" ca="1" si="65"/>
        <v>9</v>
      </c>
      <c r="AJ427" s="1">
        <f t="shared" ca="1" si="59"/>
        <v>7</v>
      </c>
      <c r="AK427" s="1">
        <f t="shared" ca="1" si="60"/>
        <v>2</v>
      </c>
      <c r="AL427" s="1">
        <f t="shared" si="61"/>
        <v>27.32</v>
      </c>
      <c r="AM427" s="38">
        <f t="shared" ca="1" si="62"/>
        <v>0.77777777777777779</v>
      </c>
      <c r="AN427" s="1" t="str">
        <f t="shared" ca="1" si="63"/>
        <v>לא תקין</v>
      </c>
      <c r="AO427" s="1" t="e">
        <f>VLOOKUP(AC427,'תז מייל קניין'!$A:$C,3,0)</f>
        <v>#N/A</v>
      </c>
      <c r="AP427" s="1" t="str">
        <f t="shared" si="64"/>
        <v xml:space="preserve"> מתן שירות</v>
      </c>
    </row>
    <row r="428" spans="1:42" x14ac:dyDescent="0.2">
      <c r="A428" s="4"/>
      <c r="B428" s="5"/>
      <c r="C428" s="6" t="s">
        <v>1749</v>
      </c>
      <c r="D428" s="7" t="s">
        <v>50</v>
      </c>
      <c r="E428" s="7" t="s">
        <v>32</v>
      </c>
      <c r="F428" s="8" t="s">
        <v>35</v>
      </c>
      <c r="G428" s="9">
        <v>42744</v>
      </c>
      <c r="H428" s="9"/>
      <c r="I428" s="10"/>
      <c r="J428" s="3" t="s">
        <v>1750</v>
      </c>
      <c r="K428" s="11" t="s">
        <v>1751</v>
      </c>
      <c r="L428" s="8" t="s">
        <v>1752</v>
      </c>
      <c r="M428" s="8" t="s">
        <v>1753</v>
      </c>
      <c r="N428" s="8" t="s">
        <v>40</v>
      </c>
      <c r="O428" s="12">
        <v>3210.65</v>
      </c>
      <c r="P428" s="8" t="s">
        <v>41</v>
      </c>
      <c r="Q428" s="12">
        <v>3210.65</v>
      </c>
      <c r="R428" s="13">
        <v>71.83</v>
      </c>
      <c r="S428" s="12">
        <v>2300.5300000000002</v>
      </c>
      <c r="T428" s="12">
        <v>2300.54</v>
      </c>
      <c r="U428" s="13">
        <v>910.04</v>
      </c>
      <c r="V428" s="8" t="s">
        <v>35</v>
      </c>
      <c r="W428" s="8" t="s">
        <v>1754</v>
      </c>
      <c r="X428" s="8" t="s">
        <v>35</v>
      </c>
      <c r="Y428" s="13">
        <v>0</v>
      </c>
      <c r="Z428" s="8" t="s">
        <v>42</v>
      </c>
      <c r="AA428" s="8" t="s">
        <v>65</v>
      </c>
      <c r="AB428" s="8" t="s">
        <v>35</v>
      </c>
      <c r="AC428" s="8" t="s">
        <v>1755</v>
      </c>
      <c r="AD428" s="8" t="s">
        <v>35</v>
      </c>
      <c r="AE428" s="8" t="s">
        <v>86</v>
      </c>
      <c r="AF428" s="13">
        <v>910.04</v>
      </c>
      <c r="AG428" s="41">
        <f t="shared" si="57"/>
        <v>42744</v>
      </c>
      <c r="AH428" s="41">
        <f t="shared" ca="1" si="58"/>
        <v>46022</v>
      </c>
      <c r="AI428" s="1">
        <f t="shared" ca="1" si="65"/>
        <v>107</v>
      </c>
      <c r="AJ428" s="1">
        <f t="shared" ca="1" si="59"/>
        <v>102</v>
      </c>
      <c r="AK428" s="1">
        <f t="shared" ca="1" si="60"/>
        <v>4</v>
      </c>
      <c r="AL428" s="1">
        <f t="shared" si="61"/>
        <v>71.83</v>
      </c>
      <c r="AM428" s="38">
        <f t="shared" ca="1" si="62"/>
        <v>0.95327102803738317</v>
      </c>
      <c r="AN428" s="1" t="str">
        <f t="shared" ca="1" si="63"/>
        <v>תקין</v>
      </c>
      <c r="AO428" s="1" t="e">
        <f>VLOOKUP(AC428,'תז מייל קניין'!$A:$C,3,0)</f>
        <v>#N/A</v>
      </c>
      <c r="AP428" s="1" t="str">
        <f t="shared" si="64"/>
        <v xml:space="preserve"> ציוד משרד</v>
      </c>
    </row>
    <row r="429" spans="1:42" x14ac:dyDescent="0.2">
      <c r="A429" s="4"/>
      <c r="B429" s="5"/>
      <c r="C429" s="6" t="s">
        <v>1756</v>
      </c>
      <c r="D429" s="7" t="s">
        <v>50</v>
      </c>
      <c r="E429" s="7" t="s">
        <v>32</v>
      </c>
      <c r="F429" s="8" t="s">
        <v>35</v>
      </c>
      <c r="G429" s="9">
        <v>42751</v>
      </c>
      <c r="H429" s="9"/>
      <c r="I429" s="10"/>
      <c r="J429" s="14"/>
      <c r="K429" s="11" t="s">
        <v>1751</v>
      </c>
      <c r="L429" s="8" t="s">
        <v>1752</v>
      </c>
      <c r="M429" s="8" t="s">
        <v>1753</v>
      </c>
      <c r="N429" s="8" t="s">
        <v>40</v>
      </c>
      <c r="O429" s="12">
        <v>2812.75</v>
      </c>
      <c r="P429" s="8" t="s">
        <v>41</v>
      </c>
      <c r="Q429" s="12">
        <v>2812.75</v>
      </c>
      <c r="R429" s="13">
        <v>64.23</v>
      </c>
      <c r="S429" s="12">
        <v>1801.03</v>
      </c>
      <c r="T429" s="12">
        <v>1801</v>
      </c>
      <c r="U429" s="12">
        <v>1011.43</v>
      </c>
      <c r="V429" s="8" t="s">
        <v>35</v>
      </c>
      <c r="W429" s="8" t="s">
        <v>1757</v>
      </c>
      <c r="X429" s="8" t="s">
        <v>35</v>
      </c>
      <c r="Y429" s="13">
        <v>0</v>
      </c>
      <c r="Z429" s="8" t="s">
        <v>42</v>
      </c>
      <c r="AA429" s="8" t="s">
        <v>65</v>
      </c>
      <c r="AB429" s="8" t="s">
        <v>35</v>
      </c>
      <c r="AC429" s="8" t="s">
        <v>1755</v>
      </c>
      <c r="AD429" s="8" t="s">
        <v>35</v>
      </c>
      <c r="AE429" s="8" t="s">
        <v>35</v>
      </c>
      <c r="AF429" s="12">
        <v>1011.43</v>
      </c>
      <c r="AG429" s="41">
        <f t="shared" si="57"/>
        <v>42751</v>
      </c>
      <c r="AH429" s="41">
        <f t="shared" ca="1" si="58"/>
        <v>46022</v>
      </c>
      <c r="AI429" s="1">
        <f t="shared" ca="1" si="65"/>
        <v>107</v>
      </c>
      <c r="AJ429" s="1">
        <f t="shared" ca="1" si="59"/>
        <v>102</v>
      </c>
      <c r="AK429" s="1">
        <f t="shared" ca="1" si="60"/>
        <v>4</v>
      </c>
      <c r="AL429" s="1">
        <f t="shared" si="61"/>
        <v>64.23</v>
      </c>
      <c r="AM429" s="38">
        <f t="shared" ca="1" si="62"/>
        <v>0.95327102803738317</v>
      </c>
      <c r="AN429" s="1" t="str">
        <f t="shared" ca="1" si="63"/>
        <v>תקין</v>
      </c>
      <c r="AO429" s="1" t="e">
        <f>VLOOKUP(AC429,'תז מייל קניין'!$A:$C,3,0)</f>
        <v>#N/A</v>
      </c>
      <c r="AP429" s="1" t="str">
        <f t="shared" si="64"/>
        <v xml:space="preserve"> ציוד משרד</v>
      </c>
    </row>
    <row r="430" spans="1:42" x14ac:dyDescent="0.2">
      <c r="A430" s="4"/>
      <c r="B430" s="5"/>
      <c r="C430" s="6" t="s">
        <v>1758</v>
      </c>
      <c r="D430" s="7" t="s">
        <v>50</v>
      </c>
      <c r="E430" s="7" t="s">
        <v>32</v>
      </c>
      <c r="F430" s="8" t="s">
        <v>35</v>
      </c>
      <c r="G430" s="9">
        <v>42785</v>
      </c>
      <c r="H430" s="9"/>
      <c r="I430" s="10"/>
      <c r="J430" s="14"/>
      <c r="K430" s="11" t="s">
        <v>1751</v>
      </c>
      <c r="L430" s="8" t="s">
        <v>1752</v>
      </c>
      <c r="M430" s="8" t="s">
        <v>1753</v>
      </c>
      <c r="N430" s="8" t="s">
        <v>40</v>
      </c>
      <c r="O430" s="12">
        <v>7144.74</v>
      </c>
      <c r="P430" s="8" t="s">
        <v>41</v>
      </c>
      <c r="Q430" s="12">
        <v>7144.74</v>
      </c>
      <c r="R430" s="13">
        <v>94.93</v>
      </c>
      <c r="S430" s="12">
        <v>6779.88</v>
      </c>
      <c r="T430" s="12">
        <v>6779.9</v>
      </c>
      <c r="U430" s="13">
        <v>364.86</v>
      </c>
      <c r="V430" s="8" t="s">
        <v>35</v>
      </c>
      <c r="W430" s="8" t="s">
        <v>1759</v>
      </c>
      <c r="X430" s="8" t="s">
        <v>35</v>
      </c>
      <c r="Y430" s="13">
        <v>0</v>
      </c>
      <c r="Z430" s="8" t="s">
        <v>42</v>
      </c>
      <c r="AA430" s="8" t="s">
        <v>65</v>
      </c>
      <c r="AB430" s="8" t="s">
        <v>35</v>
      </c>
      <c r="AC430" s="8" t="s">
        <v>1755</v>
      </c>
      <c r="AD430" s="8" t="s">
        <v>35</v>
      </c>
      <c r="AE430" s="8" t="s">
        <v>35</v>
      </c>
      <c r="AF430" s="13">
        <v>364.86</v>
      </c>
      <c r="AG430" s="41">
        <f t="shared" si="57"/>
        <v>42785</v>
      </c>
      <c r="AH430" s="41">
        <f t="shared" ca="1" si="58"/>
        <v>46022</v>
      </c>
      <c r="AI430" s="1">
        <f t="shared" ca="1" si="65"/>
        <v>106</v>
      </c>
      <c r="AJ430" s="1">
        <f t="shared" ca="1" si="59"/>
        <v>101</v>
      </c>
      <c r="AK430" s="1">
        <f t="shared" ca="1" si="60"/>
        <v>4</v>
      </c>
      <c r="AL430" s="1">
        <f t="shared" si="61"/>
        <v>94.93</v>
      </c>
      <c r="AM430" s="38">
        <f t="shared" ca="1" si="62"/>
        <v>0.95283018867924529</v>
      </c>
      <c r="AN430" s="1" t="str">
        <f t="shared" ca="1" si="63"/>
        <v>תקין</v>
      </c>
      <c r="AO430" s="1" t="e">
        <f>VLOOKUP(AC430,'תז מייל קניין'!$A:$C,3,0)</f>
        <v>#N/A</v>
      </c>
      <c r="AP430" s="1" t="str">
        <f t="shared" si="64"/>
        <v xml:space="preserve"> ציוד משרד</v>
      </c>
    </row>
    <row r="431" spans="1:42" x14ac:dyDescent="0.2">
      <c r="A431" s="4"/>
      <c r="B431" s="5"/>
      <c r="C431" s="6" t="s">
        <v>1760</v>
      </c>
      <c r="D431" s="7" t="s">
        <v>50</v>
      </c>
      <c r="E431" s="7" t="s">
        <v>32</v>
      </c>
      <c r="F431" s="8" t="s">
        <v>35</v>
      </c>
      <c r="G431" s="9">
        <v>42852</v>
      </c>
      <c r="H431" s="9"/>
      <c r="I431" s="10"/>
      <c r="J431" s="14" t="s">
        <v>1750</v>
      </c>
      <c r="K431" s="11" t="s">
        <v>1751</v>
      </c>
      <c r="L431" s="8" t="s">
        <v>1752</v>
      </c>
      <c r="M431" s="8" t="s">
        <v>1753</v>
      </c>
      <c r="N431" s="8" t="s">
        <v>40</v>
      </c>
      <c r="O431" s="12">
        <v>17156.599999999999</v>
      </c>
      <c r="P431" s="8" t="s">
        <v>41</v>
      </c>
      <c r="Q431" s="12">
        <v>17156.599999999999</v>
      </c>
      <c r="R431" s="13">
        <v>97.07</v>
      </c>
      <c r="S431" s="12">
        <v>16649.29</v>
      </c>
      <c r="T431" s="12">
        <v>16649.240000000002</v>
      </c>
      <c r="U431" s="13">
        <v>507.2</v>
      </c>
      <c r="V431" s="8" t="s">
        <v>35</v>
      </c>
      <c r="W431" s="8" t="s">
        <v>1761</v>
      </c>
      <c r="X431" s="8" t="s">
        <v>35</v>
      </c>
      <c r="Y431" s="13">
        <v>0</v>
      </c>
      <c r="Z431" s="8" t="s">
        <v>42</v>
      </c>
      <c r="AA431" s="8" t="s">
        <v>65</v>
      </c>
      <c r="AB431" s="8" t="s">
        <v>35</v>
      </c>
      <c r="AC431" s="8" t="s">
        <v>1755</v>
      </c>
      <c r="AD431" s="8" t="s">
        <v>35</v>
      </c>
      <c r="AE431" s="8" t="s">
        <v>1762</v>
      </c>
      <c r="AF431" s="13">
        <v>507.21</v>
      </c>
      <c r="AG431" s="41">
        <f t="shared" si="57"/>
        <v>42852</v>
      </c>
      <c r="AH431" s="41">
        <f t="shared" ca="1" si="58"/>
        <v>46022</v>
      </c>
      <c r="AI431" s="1">
        <f t="shared" ca="1" si="65"/>
        <v>104</v>
      </c>
      <c r="AJ431" s="1">
        <f t="shared" ca="1" si="59"/>
        <v>99</v>
      </c>
      <c r="AK431" s="1">
        <f t="shared" ca="1" si="60"/>
        <v>4</v>
      </c>
      <c r="AL431" s="1">
        <f t="shared" si="61"/>
        <v>97.07</v>
      </c>
      <c r="AM431" s="38">
        <f t="shared" ca="1" si="62"/>
        <v>0.95192307692307687</v>
      </c>
      <c r="AN431" s="1" t="str">
        <f t="shared" ca="1" si="63"/>
        <v>תקין</v>
      </c>
      <c r="AO431" s="1" t="e">
        <f>VLOOKUP(AC431,'תז מייל קניין'!$A:$C,3,0)</f>
        <v>#N/A</v>
      </c>
      <c r="AP431" s="1" t="str">
        <f t="shared" si="64"/>
        <v xml:space="preserve"> ציוד משרד</v>
      </c>
    </row>
    <row r="432" spans="1:42" x14ac:dyDescent="0.2">
      <c r="A432" s="4"/>
      <c r="B432" s="5"/>
      <c r="C432" s="6" t="s">
        <v>1763</v>
      </c>
      <c r="D432" s="7" t="s">
        <v>50</v>
      </c>
      <c r="E432" s="7" t="s">
        <v>32</v>
      </c>
      <c r="F432" s="8" t="s">
        <v>35</v>
      </c>
      <c r="G432" s="9">
        <v>45749</v>
      </c>
      <c r="H432" s="9"/>
      <c r="I432" s="10"/>
      <c r="J432" s="3" t="s">
        <v>201</v>
      </c>
      <c r="K432" s="11" t="s">
        <v>1764</v>
      </c>
      <c r="L432" s="8" t="s">
        <v>1765</v>
      </c>
      <c r="M432" s="8" t="s">
        <v>1766</v>
      </c>
      <c r="N432" s="8" t="s">
        <v>40</v>
      </c>
      <c r="O432" s="12">
        <v>17454.43</v>
      </c>
      <c r="P432" s="8" t="s">
        <v>41</v>
      </c>
      <c r="Q432" s="12">
        <v>17454.43</v>
      </c>
      <c r="R432" s="13">
        <v>96.58</v>
      </c>
      <c r="S432" s="12">
        <v>17268.97</v>
      </c>
      <c r="T432" s="12">
        <v>16858.310000000001</v>
      </c>
      <c r="U432" s="13">
        <v>191.83</v>
      </c>
      <c r="V432" s="8" t="s">
        <v>35</v>
      </c>
      <c r="W432" s="8" t="s">
        <v>1767</v>
      </c>
      <c r="X432" s="8" t="s">
        <v>57</v>
      </c>
      <c r="Y432" s="13">
        <v>0</v>
      </c>
      <c r="Z432" s="8" t="s">
        <v>42</v>
      </c>
      <c r="AA432" s="8" t="s">
        <v>65</v>
      </c>
      <c r="AB432" s="8" t="s">
        <v>35</v>
      </c>
      <c r="AC432" s="8" t="s">
        <v>1768</v>
      </c>
      <c r="AD432" s="8" t="s">
        <v>35</v>
      </c>
      <c r="AE432" s="8" t="s">
        <v>1769</v>
      </c>
      <c r="AF432" s="13">
        <v>185.46</v>
      </c>
      <c r="AG432" s="41">
        <f t="shared" si="57"/>
        <v>45749</v>
      </c>
      <c r="AH432" s="41">
        <f t="shared" ca="1" si="58"/>
        <v>46022</v>
      </c>
      <c r="AI432" s="1">
        <f t="shared" ca="1" si="65"/>
        <v>8</v>
      </c>
      <c r="AJ432" s="1">
        <f t="shared" ca="1" si="59"/>
        <v>4</v>
      </c>
      <c r="AK432" s="1">
        <f t="shared" ca="1" si="60"/>
        <v>4</v>
      </c>
      <c r="AL432" s="1">
        <f t="shared" si="61"/>
        <v>96.58</v>
      </c>
      <c r="AM432" s="38">
        <f t="shared" ca="1" si="62"/>
        <v>0.5</v>
      </c>
      <c r="AN432" s="1" t="str">
        <f t="shared" ca="1" si="63"/>
        <v>תקין</v>
      </c>
      <c r="AO432" s="1" t="e">
        <f>VLOOKUP(AC432,'תז מייל קניין'!$A:$C,3,0)</f>
        <v>#N/A</v>
      </c>
      <c r="AP432" s="1" t="str">
        <f t="shared" si="64"/>
        <v xml:space="preserve"> ציוד משרד</v>
      </c>
    </row>
    <row r="433" spans="1:42" x14ac:dyDescent="0.2">
      <c r="A433" s="4"/>
      <c r="B433" s="5"/>
      <c r="C433" s="6" t="s">
        <v>1770</v>
      </c>
      <c r="D433" s="7" t="s">
        <v>50</v>
      </c>
      <c r="E433" s="7" t="s">
        <v>32</v>
      </c>
      <c r="F433" s="8" t="s">
        <v>35</v>
      </c>
      <c r="G433" s="9">
        <v>45799</v>
      </c>
      <c r="H433" s="9"/>
      <c r="I433" s="10"/>
      <c r="J433" s="14" t="s">
        <v>201</v>
      </c>
      <c r="K433" s="11" t="s">
        <v>1764</v>
      </c>
      <c r="L433" s="8" t="s">
        <v>1765</v>
      </c>
      <c r="M433" s="8" t="s">
        <v>1766</v>
      </c>
      <c r="N433" s="8" t="s">
        <v>40</v>
      </c>
      <c r="O433" s="12">
        <v>6278.53</v>
      </c>
      <c r="P433" s="8" t="s">
        <v>41</v>
      </c>
      <c r="Q433" s="12">
        <v>6278.53</v>
      </c>
      <c r="R433" s="13">
        <v>0</v>
      </c>
      <c r="S433" s="13">
        <v>0</v>
      </c>
      <c r="T433" s="13">
        <v>0</v>
      </c>
      <c r="U433" s="12">
        <v>6493.64</v>
      </c>
      <c r="V433" s="8" t="s">
        <v>35</v>
      </c>
      <c r="W433" s="8" t="s">
        <v>1771</v>
      </c>
      <c r="X433" s="8" t="s">
        <v>57</v>
      </c>
      <c r="Y433" s="13">
        <v>0</v>
      </c>
      <c r="Z433" s="8" t="s">
        <v>42</v>
      </c>
      <c r="AA433" s="8" t="s">
        <v>65</v>
      </c>
      <c r="AB433" s="8" t="s">
        <v>35</v>
      </c>
      <c r="AC433" s="8" t="s">
        <v>1768</v>
      </c>
      <c r="AD433" s="8" t="s">
        <v>35</v>
      </c>
      <c r="AE433" s="8" t="s">
        <v>1769</v>
      </c>
      <c r="AF433" s="12">
        <v>6278.53</v>
      </c>
      <c r="AG433" s="41">
        <f t="shared" si="57"/>
        <v>45799</v>
      </c>
      <c r="AH433" s="41">
        <f t="shared" ca="1" si="58"/>
        <v>46022</v>
      </c>
      <c r="AI433" s="1">
        <f t="shared" ca="1" si="65"/>
        <v>7</v>
      </c>
      <c r="AJ433" s="1">
        <f t="shared" ca="1" si="59"/>
        <v>2</v>
      </c>
      <c r="AK433" s="1">
        <f t="shared" ca="1" si="60"/>
        <v>4</v>
      </c>
      <c r="AL433" s="1">
        <f t="shared" si="61"/>
        <v>0</v>
      </c>
      <c r="AM433" s="38">
        <f t="shared" ca="1" si="62"/>
        <v>0.2857142857142857</v>
      </c>
      <c r="AN433" s="1" t="str">
        <f t="shared" ca="1" si="63"/>
        <v>טרם נבדק</v>
      </c>
      <c r="AO433" s="1" t="e">
        <f>VLOOKUP(AC433,'תז מייל קניין'!$A:$C,3,0)</f>
        <v>#N/A</v>
      </c>
      <c r="AP433" s="1" t="str">
        <f t="shared" si="64"/>
        <v xml:space="preserve"> ציוד משרד</v>
      </c>
    </row>
    <row r="434" spans="1:42" x14ac:dyDescent="0.2">
      <c r="A434" s="4"/>
      <c r="B434" s="5"/>
      <c r="C434" s="6" t="s">
        <v>1772</v>
      </c>
      <c r="D434" s="7" t="s">
        <v>50</v>
      </c>
      <c r="E434" s="7" t="s">
        <v>32</v>
      </c>
      <c r="F434" s="8" t="s">
        <v>35</v>
      </c>
      <c r="G434" s="9">
        <v>43944</v>
      </c>
      <c r="H434" s="9">
        <v>43922</v>
      </c>
      <c r="I434" s="10">
        <v>45565</v>
      </c>
      <c r="J434" s="3" t="s">
        <v>128</v>
      </c>
      <c r="K434" s="11" t="s">
        <v>1455</v>
      </c>
      <c r="L434" s="8" t="s">
        <v>1456</v>
      </c>
      <c r="M434" s="8" t="s">
        <v>1457</v>
      </c>
      <c r="N434" s="8" t="s">
        <v>40</v>
      </c>
      <c r="O434" s="12">
        <v>8207099.5499999998</v>
      </c>
      <c r="P434" s="8" t="s">
        <v>41</v>
      </c>
      <c r="Q434" s="12">
        <v>8207099.5499999998</v>
      </c>
      <c r="R434" s="13">
        <v>99.04</v>
      </c>
      <c r="S434" s="12">
        <v>7473864.9500000002</v>
      </c>
      <c r="T434" s="12">
        <v>7720765.4100000001</v>
      </c>
      <c r="U434" s="12">
        <v>90847.23</v>
      </c>
      <c r="V434" s="8" t="s">
        <v>35</v>
      </c>
      <c r="W434" s="8" t="s">
        <v>1773</v>
      </c>
      <c r="X434" s="8" t="s">
        <v>57</v>
      </c>
      <c r="Y434" s="13">
        <v>0</v>
      </c>
      <c r="Z434" s="8" t="s">
        <v>42</v>
      </c>
      <c r="AA434" s="8" t="s">
        <v>44</v>
      </c>
      <c r="AB434" s="8" t="s">
        <v>35</v>
      </c>
      <c r="AC434" s="8" t="s">
        <v>1774</v>
      </c>
      <c r="AD434" s="8" t="s">
        <v>1775</v>
      </c>
      <c r="AE434" s="8" t="s">
        <v>48</v>
      </c>
      <c r="AF434" s="12">
        <v>79100.37</v>
      </c>
      <c r="AG434" s="41">
        <f t="shared" si="57"/>
        <v>43922</v>
      </c>
      <c r="AH434" s="41">
        <f t="shared" ca="1" si="58"/>
        <v>45565</v>
      </c>
      <c r="AI434" s="1">
        <f t="shared" ca="1" si="65"/>
        <v>53</v>
      </c>
      <c r="AJ434" s="1">
        <f t="shared" ca="1" si="59"/>
        <v>64</v>
      </c>
      <c r="AK434" s="1">
        <f t="shared" ca="1" si="60"/>
        <v>-10</v>
      </c>
      <c r="AL434" s="1">
        <f t="shared" si="61"/>
        <v>99.04</v>
      </c>
      <c r="AM434" s="38">
        <f t="shared" ca="1" si="62"/>
        <v>1.2075471698113207</v>
      </c>
      <c r="AN434" s="1" t="str">
        <f t="shared" ca="1" si="63"/>
        <v>תקין</v>
      </c>
      <c r="AO434" s="1" t="e">
        <f>VLOOKUP(AC434,'תז מייל קניין'!$A:$C,3,0)</f>
        <v>#N/A</v>
      </c>
      <c r="AP434" s="1" t="str">
        <f t="shared" si="64"/>
        <v xml:space="preserve"> הובלות אר</v>
      </c>
    </row>
    <row r="435" spans="1:42" x14ac:dyDescent="0.2">
      <c r="A435" s="4"/>
      <c r="B435" s="5"/>
      <c r="C435" s="6" t="s">
        <v>1776</v>
      </c>
      <c r="D435" s="7" t="s">
        <v>50</v>
      </c>
      <c r="E435" s="7" t="s">
        <v>32</v>
      </c>
      <c r="F435" s="8" t="s">
        <v>35</v>
      </c>
      <c r="G435" s="9">
        <v>44726</v>
      </c>
      <c r="H435" s="9">
        <v>44927</v>
      </c>
      <c r="I435" s="10">
        <v>45716</v>
      </c>
      <c r="J435" s="14"/>
      <c r="K435" s="11" t="s">
        <v>1466</v>
      </c>
      <c r="L435" s="8" t="s">
        <v>1467</v>
      </c>
      <c r="M435" s="8" t="s">
        <v>1468</v>
      </c>
      <c r="N435" s="8" t="s">
        <v>40</v>
      </c>
      <c r="O435" s="12">
        <v>1004705.13</v>
      </c>
      <c r="P435" s="8" t="s">
        <v>41</v>
      </c>
      <c r="Q435" s="12">
        <v>1004705.13</v>
      </c>
      <c r="R435" s="13">
        <v>96.31</v>
      </c>
      <c r="S435" s="12">
        <v>993338.22</v>
      </c>
      <c r="T435" s="12">
        <v>990519.08</v>
      </c>
      <c r="U435" s="12">
        <v>43405.32</v>
      </c>
      <c r="V435" s="8" t="s">
        <v>35</v>
      </c>
      <c r="W435" s="8" t="s">
        <v>1479</v>
      </c>
      <c r="X435" s="8" t="s">
        <v>57</v>
      </c>
      <c r="Y435" s="13">
        <v>0</v>
      </c>
      <c r="Z435" s="8" t="s">
        <v>42</v>
      </c>
      <c r="AA435" s="8" t="s">
        <v>44</v>
      </c>
      <c r="AB435" s="8" t="s">
        <v>35</v>
      </c>
      <c r="AC435" s="8" t="s">
        <v>1774</v>
      </c>
      <c r="AD435" s="8" t="s">
        <v>1777</v>
      </c>
      <c r="AE435" s="8" t="s">
        <v>1471</v>
      </c>
      <c r="AF435" s="12">
        <v>37087.519999999997</v>
      </c>
      <c r="AG435" s="41">
        <f t="shared" si="57"/>
        <v>44927</v>
      </c>
      <c r="AH435" s="41">
        <f t="shared" ca="1" si="58"/>
        <v>45716</v>
      </c>
      <c r="AI435" s="1">
        <f t="shared" ca="1" si="65"/>
        <v>25</v>
      </c>
      <c r="AJ435" s="1">
        <f t="shared" ca="1" si="59"/>
        <v>31</v>
      </c>
      <c r="AK435" s="1">
        <f t="shared" ca="1" si="60"/>
        <v>-5</v>
      </c>
      <c r="AL435" s="1">
        <f t="shared" si="61"/>
        <v>96.31</v>
      </c>
      <c r="AM435" s="38">
        <f t="shared" ca="1" si="62"/>
        <v>1.24</v>
      </c>
      <c r="AN435" s="1" t="str">
        <f t="shared" ca="1" si="63"/>
        <v>תקין</v>
      </c>
      <c r="AO435" s="1" t="e">
        <f>VLOOKUP(AC435,'תז מייל קניין'!$A:$C,3,0)</f>
        <v>#N/A</v>
      </c>
      <c r="AP435" s="1" t="str">
        <f t="shared" si="64"/>
        <v xml:space="preserve"> שירותי מי</v>
      </c>
    </row>
    <row r="436" spans="1:42" x14ac:dyDescent="0.2">
      <c r="A436" s="4"/>
      <c r="B436" s="5"/>
      <c r="C436" s="6" t="s">
        <v>1778</v>
      </c>
      <c r="D436" s="7" t="s">
        <v>61</v>
      </c>
      <c r="E436" s="7" t="s">
        <v>32</v>
      </c>
      <c r="F436" s="8" t="s">
        <v>35</v>
      </c>
      <c r="G436" s="9">
        <v>45320</v>
      </c>
      <c r="H436" s="9">
        <v>45292</v>
      </c>
      <c r="I436" s="10">
        <v>45657</v>
      </c>
      <c r="J436" s="14"/>
      <c r="K436" s="11" t="s">
        <v>998</v>
      </c>
      <c r="L436" s="8" t="s">
        <v>999</v>
      </c>
      <c r="M436" s="8" t="s">
        <v>1000</v>
      </c>
      <c r="N436" s="8" t="s">
        <v>40</v>
      </c>
      <c r="O436" s="12">
        <v>87792</v>
      </c>
      <c r="P436" s="8" t="s">
        <v>41</v>
      </c>
      <c r="Q436" s="12">
        <v>87792</v>
      </c>
      <c r="R436" s="13">
        <v>78.33</v>
      </c>
      <c r="S436" s="12">
        <v>68302.600000000006</v>
      </c>
      <c r="T436" s="12">
        <v>68028.84</v>
      </c>
      <c r="U436" s="12">
        <v>19021.599999999999</v>
      </c>
      <c r="V436" s="8" t="s">
        <v>35</v>
      </c>
      <c r="W436" s="8" t="s">
        <v>1779</v>
      </c>
      <c r="X436" s="8" t="s">
        <v>35</v>
      </c>
      <c r="Y436" s="13">
        <v>0</v>
      </c>
      <c r="Z436" s="8" t="s">
        <v>42</v>
      </c>
      <c r="AA436" s="8" t="s">
        <v>43</v>
      </c>
      <c r="AB436" s="8" t="s">
        <v>44</v>
      </c>
      <c r="AC436" s="8" t="s">
        <v>1774</v>
      </c>
      <c r="AD436" s="8" t="s">
        <v>35</v>
      </c>
      <c r="AE436" s="8" t="s">
        <v>128</v>
      </c>
      <c r="AF436" s="12">
        <v>19021.599999999999</v>
      </c>
      <c r="AG436" s="41">
        <f t="shared" si="57"/>
        <v>45292</v>
      </c>
      <c r="AH436" s="41">
        <f t="shared" ca="1" si="58"/>
        <v>45657</v>
      </c>
      <c r="AI436" s="1">
        <f t="shared" ca="1" si="65"/>
        <v>11</v>
      </c>
      <c r="AJ436" s="1">
        <f t="shared" ca="1" si="59"/>
        <v>19</v>
      </c>
      <c r="AK436" s="1">
        <f t="shared" ca="1" si="60"/>
        <v>-7</v>
      </c>
      <c r="AL436" s="1">
        <f t="shared" si="61"/>
        <v>78.33</v>
      </c>
      <c r="AM436" s="38">
        <f t="shared" ca="1" si="62"/>
        <v>1.7272727272727273</v>
      </c>
      <c r="AN436" s="1" t="str">
        <f t="shared" ca="1" si="63"/>
        <v>תקין</v>
      </c>
      <c r="AO436" s="1" t="e">
        <f>VLOOKUP(AC436,'תז מייל קניין'!$A:$C,3,0)</f>
        <v>#N/A</v>
      </c>
      <c r="AP436" s="1" t="str">
        <f t="shared" si="64"/>
        <v xml:space="preserve"> פרוטוקול </v>
      </c>
    </row>
    <row r="437" spans="1:42" x14ac:dyDescent="0.2">
      <c r="A437" s="4"/>
      <c r="B437" s="5"/>
      <c r="C437" s="6" t="s">
        <v>1780</v>
      </c>
      <c r="D437" s="7" t="s">
        <v>61</v>
      </c>
      <c r="E437" s="7" t="s">
        <v>32</v>
      </c>
      <c r="F437" s="8" t="s">
        <v>35</v>
      </c>
      <c r="G437" s="9">
        <v>45320</v>
      </c>
      <c r="H437" s="9">
        <v>45292</v>
      </c>
      <c r="I437" s="10">
        <v>45657</v>
      </c>
      <c r="J437" s="14"/>
      <c r="K437" s="11" t="s">
        <v>555</v>
      </c>
      <c r="L437" s="8" t="s">
        <v>556</v>
      </c>
      <c r="M437" s="8" t="s">
        <v>557</v>
      </c>
      <c r="N437" s="8" t="s">
        <v>40</v>
      </c>
      <c r="O437" s="12">
        <v>1488999.05</v>
      </c>
      <c r="P437" s="8" t="s">
        <v>41</v>
      </c>
      <c r="Q437" s="12">
        <v>1488999.05</v>
      </c>
      <c r="R437" s="13">
        <v>74.930000000000007</v>
      </c>
      <c r="S437" s="13">
        <v>0</v>
      </c>
      <c r="T437" s="12">
        <v>1276878.5</v>
      </c>
      <c r="U437" s="12">
        <v>350811.2</v>
      </c>
      <c r="V437" s="8" t="s">
        <v>35</v>
      </c>
      <c r="W437" s="8" t="s">
        <v>1781</v>
      </c>
      <c r="X437" s="8" t="s">
        <v>57</v>
      </c>
      <c r="Y437" s="13">
        <v>0</v>
      </c>
      <c r="Z437" s="8" t="s">
        <v>42</v>
      </c>
      <c r="AA437" s="8" t="s">
        <v>65</v>
      </c>
      <c r="AB437" s="8" t="s">
        <v>35</v>
      </c>
      <c r="AC437" s="8" t="s">
        <v>1774</v>
      </c>
      <c r="AD437" s="8" t="s">
        <v>35</v>
      </c>
      <c r="AE437" s="8" t="s">
        <v>128</v>
      </c>
      <c r="AF437" s="12">
        <v>295916.77</v>
      </c>
      <c r="AG437" s="41">
        <f t="shared" si="57"/>
        <v>45292</v>
      </c>
      <c r="AH437" s="41">
        <f t="shared" ca="1" si="58"/>
        <v>45657</v>
      </c>
      <c r="AI437" s="1">
        <f t="shared" ca="1" si="65"/>
        <v>11</v>
      </c>
      <c r="AJ437" s="1">
        <f t="shared" ca="1" si="59"/>
        <v>19</v>
      </c>
      <c r="AK437" s="1">
        <f t="shared" ca="1" si="60"/>
        <v>-7</v>
      </c>
      <c r="AL437" s="1">
        <f t="shared" si="61"/>
        <v>74.930000000000007</v>
      </c>
      <c r="AM437" s="38">
        <f t="shared" ca="1" si="62"/>
        <v>1.7272727272727273</v>
      </c>
      <c r="AN437" s="1" t="str">
        <f t="shared" ca="1" si="63"/>
        <v>תקין</v>
      </c>
      <c r="AO437" s="1" t="e">
        <f>VLOOKUP(AC437,'תז מייל קניין'!$A:$C,3,0)</f>
        <v>#N/A</v>
      </c>
      <c r="AP437" s="1" t="str">
        <f t="shared" si="64"/>
        <v xml:space="preserve"> פרוטוקול </v>
      </c>
    </row>
    <row r="438" spans="1:42" x14ac:dyDescent="0.2">
      <c r="A438" s="4"/>
      <c r="B438" s="5"/>
      <c r="C438" s="6" t="s">
        <v>1782</v>
      </c>
      <c r="D438" s="7" t="s">
        <v>61</v>
      </c>
      <c r="E438" s="7" t="s">
        <v>32</v>
      </c>
      <c r="F438" s="8" t="s">
        <v>35</v>
      </c>
      <c r="G438" s="9">
        <v>45320</v>
      </c>
      <c r="H438" s="9">
        <v>45292</v>
      </c>
      <c r="I438" s="10">
        <v>45657</v>
      </c>
      <c r="J438" s="14"/>
      <c r="K438" s="11" t="s">
        <v>1092</v>
      </c>
      <c r="L438" s="8" t="s">
        <v>1093</v>
      </c>
      <c r="M438" s="8" t="s">
        <v>1094</v>
      </c>
      <c r="N438" s="8" t="s">
        <v>40</v>
      </c>
      <c r="O438" s="12">
        <v>144432</v>
      </c>
      <c r="P438" s="8" t="s">
        <v>41</v>
      </c>
      <c r="Q438" s="12">
        <v>144432</v>
      </c>
      <c r="R438" s="13">
        <v>78.75</v>
      </c>
      <c r="S438" s="12">
        <v>112776.3</v>
      </c>
      <c r="T438" s="12">
        <v>128172.72</v>
      </c>
      <c r="U438" s="12">
        <v>36097.919999999998</v>
      </c>
      <c r="V438" s="8" t="s">
        <v>35</v>
      </c>
      <c r="W438" s="8" t="s">
        <v>1783</v>
      </c>
      <c r="X438" s="8" t="s">
        <v>57</v>
      </c>
      <c r="Y438" s="13">
        <v>0</v>
      </c>
      <c r="Z438" s="8" t="s">
        <v>42</v>
      </c>
      <c r="AA438" s="8" t="s">
        <v>65</v>
      </c>
      <c r="AB438" s="8" t="s">
        <v>35</v>
      </c>
      <c r="AC438" s="8" t="s">
        <v>1774</v>
      </c>
      <c r="AD438" s="8" t="s">
        <v>35</v>
      </c>
      <c r="AE438" s="8" t="s">
        <v>128</v>
      </c>
      <c r="AF438" s="12">
        <v>30691.8</v>
      </c>
      <c r="AG438" s="41">
        <f t="shared" si="57"/>
        <v>45292</v>
      </c>
      <c r="AH438" s="41">
        <f t="shared" ca="1" si="58"/>
        <v>45657</v>
      </c>
      <c r="AI438" s="1">
        <f t="shared" ca="1" si="65"/>
        <v>11</v>
      </c>
      <c r="AJ438" s="1">
        <f t="shared" ca="1" si="59"/>
        <v>19</v>
      </c>
      <c r="AK438" s="1">
        <f t="shared" ca="1" si="60"/>
        <v>-7</v>
      </c>
      <c r="AL438" s="1">
        <f t="shared" si="61"/>
        <v>78.75</v>
      </c>
      <c r="AM438" s="38">
        <f t="shared" ca="1" si="62"/>
        <v>1.7272727272727273</v>
      </c>
      <c r="AN438" s="1" t="str">
        <f t="shared" ca="1" si="63"/>
        <v>תקין</v>
      </c>
      <c r="AO438" s="1" t="e">
        <f>VLOOKUP(AC438,'תז מייל קניין'!$A:$C,3,0)</f>
        <v>#N/A</v>
      </c>
      <c r="AP438" s="1" t="str">
        <f t="shared" si="64"/>
        <v xml:space="preserve"> פרוטוקול </v>
      </c>
    </row>
    <row r="439" spans="1:42" x14ac:dyDescent="0.2">
      <c r="A439" s="4"/>
      <c r="B439" s="5"/>
      <c r="C439" s="6" t="s">
        <v>1784</v>
      </c>
      <c r="D439" s="7" t="s">
        <v>61</v>
      </c>
      <c r="E439" s="7" t="s">
        <v>32</v>
      </c>
      <c r="F439" s="8" t="s">
        <v>35</v>
      </c>
      <c r="G439" s="9">
        <v>45320</v>
      </c>
      <c r="H439" s="9">
        <v>45292</v>
      </c>
      <c r="I439" s="10">
        <v>46022</v>
      </c>
      <c r="J439" s="14"/>
      <c r="K439" s="11" t="s">
        <v>1092</v>
      </c>
      <c r="L439" s="8" t="s">
        <v>1093</v>
      </c>
      <c r="M439" s="8" t="s">
        <v>1094</v>
      </c>
      <c r="N439" s="8" t="s">
        <v>40</v>
      </c>
      <c r="O439" s="12">
        <v>54320.1</v>
      </c>
      <c r="P439" s="8" t="s">
        <v>41</v>
      </c>
      <c r="Q439" s="12">
        <v>54320.1</v>
      </c>
      <c r="R439" s="13">
        <v>69.61</v>
      </c>
      <c r="S439" s="12">
        <v>37592.1</v>
      </c>
      <c r="T439" s="12">
        <v>42085.65</v>
      </c>
      <c r="U439" s="12">
        <v>19464.57</v>
      </c>
      <c r="V439" s="8" t="s">
        <v>35</v>
      </c>
      <c r="W439" s="8" t="s">
        <v>1785</v>
      </c>
      <c r="X439" s="8" t="s">
        <v>57</v>
      </c>
      <c r="Y439" s="13">
        <v>0</v>
      </c>
      <c r="Z439" s="8" t="s">
        <v>42</v>
      </c>
      <c r="AA439" s="8" t="s">
        <v>43</v>
      </c>
      <c r="AB439" s="8" t="s">
        <v>44</v>
      </c>
      <c r="AC439" s="8" t="s">
        <v>1774</v>
      </c>
      <c r="AD439" s="8" t="s">
        <v>35</v>
      </c>
      <c r="AE439" s="8" t="s">
        <v>128</v>
      </c>
      <c r="AF439" s="12">
        <v>16549.5</v>
      </c>
      <c r="AG439" s="41">
        <f t="shared" si="57"/>
        <v>45292</v>
      </c>
      <c r="AH439" s="41">
        <f t="shared" ca="1" si="58"/>
        <v>46022</v>
      </c>
      <c r="AI439" s="1">
        <f t="shared" ca="1" si="65"/>
        <v>23</v>
      </c>
      <c r="AJ439" s="1">
        <f t="shared" ca="1" si="59"/>
        <v>19</v>
      </c>
      <c r="AK439" s="1">
        <f t="shared" ca="1" si="60"/>
        <v>4</v>
      </c>
      <c r="AL439" s="1">
        <f t="shared" si="61"/>
        <v>69.61</v>
      </c>
      <c r="AM439" s="38">
        <f t="shared" ca="1" si="62"/>
        <v>0.82608695652173914</v>
      </c>
      <c r="AN439" s="1" t="str">
        <f t="shared" ca="1" si="63"/>
        <v>תקין</v>
      </c>
      <c r="AO439" s="1" t="e">
        <f>VLOOKUP(AC439,'תז מייל קניין'!$A:$C,3,0)</f>
        <v>#N/A</v>
      </c>
      <c r="AP439" s="1" t="str">
        <f t="shared" si="64"/>
        <v xml:space="preserve"> פרוטוקול </v>
      </c>
    </row>
    <row r="440" spans="1:42" x14ac:dyDescent="0.2">
      <c r="A440" s="4"/>
      <c r="B440" s="5"/>
      <c r="C440" s="6" t="s">
        <v>1786</v>
      </c>
      <c r="D440" s="7" t="s">
        <v>61</v>
      </c>
      <c r="E440" s="7" t="s">
        <v>32</v>
      </c>
      <c r="F440" s="8" t="s">
        <v>35</v>
      </c>
      <c r="G440" s="9">
        <v>45321</v>
      </c>
      <c r="H440" s="9">
        <v>45292</v>
      </c>
      <c r="I440" s="10">
        <v>45657</v>
      </c>
      <c r="J440" s="14"/>
      <c r="K440" s="11" t="s">
        <v>239</v>
      </c>
      <c r="L440" s="8" t="s">
        <v>240</v>
      </c>
      <c r="M440" s="8" t="s">
        <v>241</v>
      </c>
      <c r="N440" s="8" t="s">
        <v>40</v>
      </c>
      <c r="O440" s="12">
        <v>702100</v>
      </c>
      <c r="P440" s="8" t="s">
        <v>41</v>
      </c>
      <c r="Q440" s="12">
        <v>702100</v>
      </c>
      <c r="R440" s="13">
        <v>96.23</v>
      </c>
      <c r="S440" s="13">
        <v>0</v>
      </c>
      <c r="T440" s="12">
        <v>956851.62</v>
      </c>
      <c r="U440" s="12">
        <v>37928.949999999997</v>
      </c>
      <c r="V440" s="8" t="s">
        <v>35</v>
      </c>
      <c r="W440" s="8" t="s">
        <v>1787</v>
      </c>
      <c r="X440" s="8" t="s">
        <v>57</v>
      </c>
      <c r="Y440" s="13">
        <v>0</v>
      </c>
      <c r="Z440" s="8" t="s">
        <v>42</v>
      </c>
      <c r="AA440" s="8" t="s">
        <v>65</v>
      </c>
      <c r="AB440" s="8" t="s">
        <v>35</v>
      </c>
      <c r="AC440" s="8" t="s">
        <v>1774</v>
      </c>
      <c r="AD440" s="8" t="s">
        <v>35</v>
      </c>
      <c r="AE440" s="8" t="s">
        <v>128</v>
      </c>
      <c r="AF440" s="12">
        <v>26454.07</v>
      </c>
      <c r="AG440" s="41">
        <f t="shared" si="57"/>
        <v>45292</v>
      </c>
      <c r="AH440" s="41">
        <f t="shared" ca="1" si="58"/>
        <v>45657</v>
      </c>
      <c r="AI440" s="1">
        <f t="shared" ca="1" si="65"/>
        <v>11</v>
      </c>
      <c r="AJ440" s="1">
        <f t="shared" ca="1" si="59"/>
        <v>19</v>
      </c>
      <c r="AK440" s="1">
        <f t="shared" ca="1" si="60"/>
        <v>-7</v>
      </c>
      <c r="AL440" s="1">
        <f t="shared" si="61"/>
        <v>96.23</v>
      </c>
      <c r="AM440" s="38">
        <f t="shared" ca="1" si="62"/>
        <v>1.7272727272727273</v>
      </c>
      <c r="AN440" s="1" t="str">
        <f t="shared" ca="1" si="63"/>
        <v>תקין</v>
      </c>
      <c r="AO440" s="1" t="e">
        <f>VLOOKUP(AC440,'תז מייל קניין'!$A:$C,3,0)</f>
        <v>#N/A</v>
      </c>
      <c r="AP440" s="1" t="str">
        <f t="shared" si="64"/>
        <v xml:space="preserve"> פרוטוקול </v>
      </c>
    </row>
    <row r="441" spans="1:42" x14ac:dyDescent="0.2">
      <c r="A441" s="4"/>
      <c r="B441" s="5"/>
      <c r="C441" s="6" t="s">
        <v>1788</v>
      </c>
      <c r="D441" s="7" t="s">
        <v>61</v>
      </c>
      <c r="E441" s="7" t="s">
        <v>32</v>
      </c>
      <c r="F441" s="8" t="s">
        <v>35</v>
      </c>
      <c r="G441" s="9">
        <v>45321</v>
      </c>
      <c r="H441" s="9">
        <v>45292</v>
      </c>
      <c r="I441" s="10">
        <v>46022</v>
      </c>
      <c r="J441" s="14"/>
      <c r="K441" s="11" t="s">
        <v>1789</v>
      </c>
      <c r="L441" s="8" t="s">
        <v>1790</v>
      </c>
      <c r="M441" s="8" t="s">
        <v>1791</v>
      </c>
      <c r="N441" s="8" t="s">
        <v>40</v>
      </c>
      <c r="O441" s="12">
        <v>1858725.35</v>
      </c>
      <c r="P441" s="8" t="s">
        <v>41</v>
      </c>
      <c r="Q441" s="12">
        <v>1858725.35</v>
      </c>
      <c r="R441" s="13">
        <v>48.69</v>
      </c>
      <c r="S441" s="13">
        <v>0</v>
      </c>
      <c r="T441" s="12">
        <v>1346988.52</v>
      </c>
      <c r="U441" s="12">
        <v>581036.41</v>
      </c>
      <c r="V441" s="8" t="s">
        <v>35</v>
      </c>
      <c r="W441" s="8" t="s">
        <v>1792</v>
      </c>
      <c r="X441" s="8" t="s">
        <v>57</v>
      </c>
      <c r="Y441" s="13">
        <v>0</v>
      </c>
      <c r="Z441" s="8" t="s">
        <v>42</v>
      </c>
      <c r="AA441" s="8" t="s">
        <v>65</v>
      </c>
      <c r="AB441" s="8" t="s">
        <v>35</v>
      </c>
      <c r="AC441" s="8" t="s">
        <v>1774</v>
      </c>
      <c r="AD441" s="8" t="s">
        <v>35</v>
      </c>
      <c r="AE441" s="8" t="s">
        <v>128</v>
      </c>
      <c r="AF441" s="12">
        <v>371722.11</v>
      </c>
      <c r="AG441" s="41">
        <f t="shared" si="57"/>
        <v>45292</v>
      </c>
      <c r="AH441" s="41">
        <f t="shared" ca="1" si="58"/>
        <v>46022</v>
      </c>
      <c r="AI441" s="1">
        <f t="shared" ca="1" si="65"/>
        <v>23</v>
      </c>
      <c r="AJ441" s="1">
        <f t="shared" ca="1" si="59"/>
        <v>19</v>
      </c>
      <c r="AK441" s="1">
        <f t="shared" ca="1" si="60"/>
        <v>4</v>
      </c>
      <c r="AL441" s="1">
        <f t="shared" si="61"/>
        <v>48.69</v>
      </c>
      <c r="AM441" s="38">
        <f t="shared" ca="1" si="62"/>
        <v>0.82608695652173914</v>
      </c>
      <c r="AN441" s="1" t="str">
        <f t="shared" ca="1" si="63"/>
        <v>לא תקין</v>
      </c>
      <c r="AO441" s="1" t="e">
        <f>VLOOKUP(AC441,'תז מייל קניין'!$A:$C,3,0)</f>
        <v>#N/A</v>
      </c>
      <c r="AP441" s="1" t="str">
        <f t="shared" si="64"/>
        <v xml:space="preserve"> פרוטוקול </v>
      </c>
    </row>
    <row r="442" spans="1:42" x14ac:dyDescent="0.2">
      <c r="A442" s="4"/>
      <c r="B442" s="5"/>
      <c r="C442" s="6" t="s">
        <v>1793</v>
      </c>
      <c r="D442" s="7" t="s">
        <v>61</v>
      </c>
      <c r="E442" s="7" t="s">
        <v>32</v>
      </c>
      <c r="F442" s="8" t="s">
        <v>35</v>
      </c>
      <c r="G442" s="9">
        <v>45321</v>
      </c>
      <c r="H442" s="9">
        <v>45292</v>
      </c>
      <c r="I442" s="10">
        <v>45657</v>
      </c>
      <c r="J442" s="14"/>
      <c r="K442" s="11" t="s">
        <v>1099</v>
      </c>
      <c r="L442" s="8" t="s">
        <v>1100</v>
      </c>
      <c r="M442" s="8" t="s">
        <v>1101</v>
      </c>
      <c r="N442" s="8" t="s">
        <v>40</v>
      </c>
      <c r="O442" s="12">
        <v>228684</v>
      </c>
      <c r="P442" s="8" t="s">
        <v>41</v>
      </c>
      <c r="Q442" s="12">
        <v>228684</v>
      </c>
      <c r="R442" s="13">
        <v>71.209999999999994</v>
      </c>
      <c r="S442" s="12">
        <v>161460</v>
      </c>
      <c r="T442" s="12">
        <v>194486.88</v>
      </c>
      <c r="U442" s="12">
        <v>82384.84</v>
      </c>
      <c r="V442" s="8" t="s">
        <v>35</v>
      </c>
      <c r="W442" s="8" t="s">
        <v>1102</v>
      </c>
      <c r="X442" s="8" t="s">
        <v>57</v>
      </c>
      <c r="Y442" s="13">
        <v>0</v>
      </c>
      <c r="Z442" s="8" t="s">
        <v>42</v>
      </c>
      <c r="AA442" s="8" t="s">
        <v>65</v>
      </c>
      <c r="AB442" s="8" t="s">
        <v>35</v>
      </c>
      <c r="AC442" s="8" t="s">
        <v>1774</v>
      </c>
      <c r="AD442" s="8" t="s">
        <v>35</v>
      </c>
      <c r="AE442" s="8" t="s">
        <v>128</v>
      </c>
      <c r="AF442" s="12">
        <v>65844</v>
      </c>
      <c r="AG442" s="41">
        <f t="shared" si="57"/>
        <v>45292</v>
      </c>
      <c r="AH442" s="41">
        <f t="shared" ca="1" si="58"/>
        <v>45657</v>
      </c>
      <c r="AI442" s="1">
        <f t="shared" ca="1" si="65"/>
        <v>11</v>
      </c>
      <c r="AJ442" s="1">
        <f t="shared" ca="1" si="59"/>
        <v>19</v>
      </c>
      <c r="AK442" s="1">
        <f t="shared" ca="1" si="60"/>
        <v>-7</v>
      </c>
      <c r="AL442" s="1">
        <f t="shared" si="61"/>
        <v>71.209999999999994</v>
      </c>
      <c r="AM442" s="38">
        <f t="shared" ca="1" si="62"/>
        <v>1.7272727272727273</v>
      </c>
      <c r="AN442" s="1" t="str">
        <f t="shared" ca="1" si="63"/>
        <v>תקין</v>
      </c>
      <c r="AO442" s="1" t="e">
        <f>VLOOKUP(AC442,'תז מייל קניין'!$A:$C,3,0)</f>
        <v>#N/A</v>
      </c>
      <c r="AP442" s="1" t="str">
        <f t="shared" si="64"/>
        <v xml:space="preserve"> פרוטוקול </v>
      </c>
    </row>
    <row r="443" spans="1:42" x14ac:dyDescent="0.2">
      <c r="A443" s="4"/>
      <c r="B443" s="5"/>
      <c r="C443" s="6" t="s">
        <v>1794</v>
      </c>
      <c r="D443" s="7" t="s">
        <v>61</v>
      </c>
      <c r="E443" s="7" t="s">
        <v>32</v>
      </c>
      <c r="F443" s="8" t="s">
        <v>35</v>
      </c>
      <c r="G443" s="9">
        <v>45321</v>
      </c>
      <c r="H443" s="9">
        <v>45292</v>
      </c>
      <c r="I443" s="10">
        <v>45657</v>
      </c>
      <c r="J443" s="14"/>
      <c r="K443" s="11" t="s">
        <v>484</v>
      </c>
      <c r="L443" s="8" t="s">
        <v>485</v>
      </c>
      <c r="M443" s="8" t="s">
        <v>486</v>
      </c>
      <c r="N443" s="8" t="s">
        <v>40</v>
      </c>
      <c r="O443" s="12">
        <v>342672</v>
      </c>
      <c r="P443" s="8" t="s">
        <v>41</v>
      </c>
      <c r="Q443" s="12">
        <v>342672</v>
      </c>
      <c r="R443" s="13">
        <v>75.2</v>
      </c>
      <c r="S443" s="13">
        <v>0</v>
      </c>
      <c r="T443" s="12">
        <v>303662.21999999997</v>
      </c>
      <c r="U443" s="12">
        <v>104515.45</v>
      </c>
      <c r="V443" s="8" t="s">
        <v>35</v>
      </c>
      <c r="W443" s="8" t="s">
        <v>1039</v>
      </c>
      <c r="X443" s="8" t="s">
        <v>57</v>
      </c>
      <c r="Y443" s="13">
        <v>0</v>
      </c>
      <c r="Z443" s="8" t="s">
        <v>42</v>
      </c>
      <c r="AA443" s="8" t="s">
        <v>65</v>
      </c>
      <c r="AB443" s="8" t="s">
        <v>35</v>
      </c>
      <c r="AC443" s="8" t="s">
        <v>1774</v>
      </c>
      <c r="AD443" s="8" t="s">
        <v>35</v>
      </c>
      <c r="AE443" s="8" t="s">
        <v>128</v>
      </c>
      <c r="AF443" s="12">
        <v>84978.880000000005</v>
      </c>
      <c r="AG443" s="41">
        <f t="shared" si="57"/>
        <v>45292</v>
      </c>
      <c r="AH443" s="41">
        <f t="shared" ca="1" si="58"/>
        <v>45657</v>
      </c>
      <c r="AI443" s="1">
        <f t="shared" ca="1" si="65"/>
        <v>11</v>
      </c>
      <c r="AJ443" s="1">
        <f t="shared" ca="1" si="59"/>
        <v>19</v>
      </c>
      <c r="AK443" s="1">
        <f t="shared" ca="1" si="60"/>
        <v>-7</v>
      </c>
      <c r="AL443" s="1">
        <f t="shared" si="61"/>
        <v>75.2</v>
      </c>
      <c r="AM443" s="38">
        <f t="shared" ca="1" si="62"/>
        <v>1.7272727272727273</v>
      </c>
      <c r="AN443" s="1" t="str">
        <f t="shared" ca="1" si="63"/>
        <v>תקין</v>
      </c>
      <c r="AO443" s="1" t="e">
        <f>VLOOKUP(AC443,'תז מייל קניין'!$A:$C,3,0)</f>
        <v>#N/A</v>
      </c>
      <c r="AP443" s="1" t="str">
        <f t="shared" si="64"/>
        <v xml:space="preserve"> פרוטוקול </v>
      </c>
    </row>
    <row r="444" spans="1:42" x14ac:dyDescent="0.2">
      <c r="A444" s="4"/>
      <c r="B444" s="5"/>
      <c r="C444" s="6" t="s">
        <v>1795</v>
      </c>
      <c r="D444" s="7" t="s">
        <v>61</v>
      </c>
      <c r="E444" s="7" t="s">
        <v>32</v>
      </c>
      <c r="F444" s="8" t="s">
        <v>35</v>
      </c>
      <c r="G444" s="9">
        <v>45336</v>
      </c>
      <c r="H444" s="9">
        <v>45292</v>
      </c>
      <c r="I444" s="10">
        <v>45657</v>
      </c>
      <c r="J444" s="14"/>
      <c r="K444" s="11" t="s">
        <v>1104</v>
      </c>
      <c r="L444" s="8" t="s">
        <v>1105</v>
      </c>
      <c r="M444" s="8" t="s">
        <v>1106</v>
      </c>
      <c r="N444" s="8" t="s">
        <v>40</v>
      </c>
      <c r="O444" s="12">
        <v>1185900</v>
      </c>
      <c r="P444" s="8" t="s">
        <v>41</v>
      </c>
      <c r="Q444" s="12">
        <v>1185900</v>
      </c>
      <c r="R444" s="13">
        <v>92.24</v>
      </c>
      <c r="S444" s="12">
        <v>1084590</v>
      </c>
      <c r="T444" s="12">
        <v>1228060.3</v>
      </c>
      <c r="U444" s="12">
        <v>108252.13</v>
      </c>
      <c r="V444" s="8" t="s">
        <v>35</v>
      </c>
      <c r="W444" s="8" t="s">
        <v>1796</v>
      </c>
      <c r="X444" s="8" t="s">
        <v>57</v>
      </c>
      <c r="Y444" s="13">
        <v>0</v>
      </c>
      <c r="Z444" s="8" t="s">
        <v>42</v>
      </c>
      <c r="AA444" s="8" t="s">
        <v>65</v>
      </c>
      <c r="AB444" s="8" t="s">
        <v>35</v>
      </c>
      <c r="AC444" s="8" t="s">
        <v>1774</v>
      </c>
      <c r="AD444" s="8" t="s">
        <v>35</v>
      </c>
      <c r="AE444" s="8" t="s">
        <v>128</v>
      </c>
      <c r="AF444" s="12">
        <v>92040</v>
      </c>
      <c r="AG444" s="41">
        <f t="shared" si="57"/>
        <v>45292</v>
      </c>
      <c r="AH444" s="41">
        <f t="shared" ca="1" si="58"/>
        <v>45657</v>
      </c>
      <c r="AI444" s="1">
        <f t="shared" ca="1" si="65"/>
        <v>11</v>
      </c>
      <c r="AJ444" s="1">
        <f t="shared" ca="1" si="59"/>
        <v>19</v>
      </c>
      <c r="AK444" s="1">
        <f t="shared" ca="1" si="60"/>
        <v>-7</v>
      </c>
      <c r="AL444" s="1">
        <f t="shared" si="61"/>
        <v>92.24</v>
      </c>
      <c r="AM444" s="38">
        <f t="shared" ca="1" si="62"/>
        <v>1.7272727272727273</v>
      </c>
      <c r="AN444" s="1" t="str">
        <f t="shared" ca="1" si="63"/>
        <v>תקין</v>
      </c>
      <c r="AO444" s="1" t="e">
        <f>VLOOKUP(AC444,'תז מייל קניין'!$A:$C,3,0)</f>
        <v>#N/A</v>
      </c>
      <c r="AP444" s="1" t="str">
        <f t="shared" si="64"/>
        <v xml:space="preserve"> פרוטוקול </v>
      </c>
    </row>
    <row r="445" spans="1:42" x14ac:dyDescent="0.2">
      <c r="A445" s="4"/>
      <c r="B445" s="5"/>
      <c r="C445" s="6" t="s">
        <v>1797</v>
      </c>
      <c r="D445" s="7" t="s">
        <v>50</v>
      </c>
      <c r="E445" s="7" t="s">
        <v>32</v>
      </c>
      <c r="F445" s="8" t="s">
        <v>35</v>
      </c>
      <c r="G445" s="9">
        <v>45337</v>
      </c>
      <c r="H445" s="9">
        <v>45292</v>
      </c>
      <c r="I445" s="10">
        <v>45657</v>
      </c>
      <c r="J445" s="14"/>
      <c r="K445" s="11" t="s">
        <v>1052</v>
      </c>
      <c r="L445" s="8" t="s">
        <v>1053</v>
      </c>
      <c r="M445" s="8" t="s">
        <v>1054</v>
      </c>
      <c r="N445" s="8" t="s">
        <v>40</v>
      </c>
      <c r="O445" s="12">
        <v>50427.3</v>
      </c>
      <c r="P445" s="8" t="s">
        <v>41</v>
      </c>
      <c r="Q445" s="12">
        <v>50427.3</v>
      </c>
      <c r="R445" s="13">
        <v>98.12</v>
      </c>
      <c r="S445" s="12">
        <v>49778.95</v>
      </c>
      <c r="T445" s="12">
        <v>49479.05</v>
      </c>
      <c r="U445" s="13">
        <v>948.25</v>
      </c>
      <c r="V445" s="8" t="s">
        <v>35</v>
      </c>
      <c r="W445" s="8" t="s">
        <v>1798</v>
      </c>
      <c r="X445" s="8" t="s">
        <v>35</v>
      </c>
      <c r="Y445" s="13">
        <v>0</v>
      </c>
      <c r="Z445" s="8" t="s">
        <v>42</v>
      </c>
      <c r="AA445" s="8" t="s">
        <v>43</v>
      </c>
      <c r="AB445" s="8" t="s">
        <v>60</v>
      </c>
      <c r="AC445" s="8" t="s">
        <v>1774</v>
      </c>
      <c r="AD445" s="8" t="s">
        <v>1799</v>
      </c>
      <c r="AE445" s="8" t="s">
        <v>128</v>
      </c>
      <c r="AF445" s="13">
        <v>948.25</v>
      </c>
      <c r="AG445" s="41">
        <f t="shared" si="57"/>
        <v>45292</v>
      </c>
      <c r="AH445" s="41">
        <f t="shared" ca="1" si="58"/>
        <v>45657</v>
      </c>
      <c r="AI445" s="1">
        <f t="shared" ca="1" si="65"/>
        <v>11</v>
      </c>
      <c r="AJ445" s="1">
        <f t="shared" ca="1" si="59"/>
        <v>19</v>
      </c>
      <c r="AK445" s="1">
        <f t="shared" ca="1" si="60"/>
        <v>-7</v>
      </c>
      <c r="AL445" s="1">
        <f t="shared" si="61"/>
        <v>98.12</v>
      </c>
      <c r="AM445" s="38">
        <f t="shared" ca="1" si="62"/>
        <v>1.7272727272727273</v>
      </c>
      <c r="AN445" s="1" t="str">
        <f t="shared" ca="1" si="63"/>
        <v>תקין</v>
      </c>
      <c r="AO445" s="1" t="e">
        <f>VLOOKUP(AC445,'תז מייל קניין'!$A:$C,3,0)</f>
        <v>#N/A</v>
      </c>
      <c r="AP445" s="1" t="str">
        <f t="shared" si="64"/>
        <v xml:space="preserve"> התקשרות ל</v>
      </c>
    </row>
    <row r="446" spans="1:42" x14ac:dyDescent="0.2">
      <c r="A446" s="4"/>
      <c r="B446" s="5"/>
      <c r="C446" s="6" t="s">
        <v>1800</v>
      </c>
      <c r="D446" s="7" t="s">
        <v>34</v>
      </c>
      <c r="E446" s="7" t="s">
        <v>32</v>
      </c>
      <c r="F446" s="8" t="s">
        <v>35</v>
      </c>
      <c r="G446" s="9">
        <v>45657</v>
      </c>
      <c r="H446" s="9">
        <v>45657</v>
      </c>
      <c r="I446" s="10">
        <v>45688</v>
      </c>
      <c r="J446" s="14"/>
      <c r="K446" s="11" t="s">
        <v>1801</v>
      </c>
      <c r="L446" s="8" t="s">
        <v>1802</v>
      </c>
      <c r="M446" s="8" t="s">
        <v>35</v>
      </c>
      <c r="N446" s="8" t="s">
        <v>40</v>
      </c>
      <c r="O446" s="12">
        <v>2161497.7999999998</v>
      </c>
      <c r="P446" s="8" t="s">
        <v>41</v>
      </c>
      <c r="Q446" s="12">
        <v>2161497.7999999998</v>
      </c>
      <c r="R446" s="13">
        <v>100</v>
      </c>
      <c r="S446" s="12">
        <v>2161497.7999999998</v>
      </c>
      <c r="T446" s="12">
        <v>2161497.7999999998</v>
      </c>
      <c r="U446" s="13">
        <v>0</v>
      </c>
      <c r="V446" s="8" t="s">
        <v>35</v>
      </c>
      <c r="W446" s="8" t="s">
        <v>1803</v>
      </c>
      <c r="X446" s="8" t="s">
        <v>35</v>
      </c>
      <c r="Y446" s="13">
        <v>0</v>
      </c>
      <c r="Z446" s="8" t="s">
        <v>42</v>
      </c>
      <c r="AA446" s="8" t="s">
        <v>1804</v>
      </c>
      <c r="AB446" s="8" t="s">
        <v>35</v>
      </c>
      <c r="AC446" s="8" t="s">
        <v>1774</v>
      </c>
      <c r="AD446" s="8" t="s">
        <v>35</v>
      </c>
      <c r="AE446" s="8" t="s">
        <v>35</v>
      </c>
      <c r="AF446" s="13">
        <v>0</v>
      </c>
      <c r="AG446" s="41">
        <f t="shared" si="57"/>
        <v>45657</v>
      </c>
      <c r="AH446" s="41">
        <f t="shared" ca="1" si="58"/>
        <v>45688</v>
      </c>
      <c r="AI446" s="1">
        <f t="shared" ca="1" si="65"/>
        <v>1</v>
      </c>
      <c r="AJ446" s="1">
        <f t="shared" ca="1" si="59"/>
        <v>7</v>
      </c>
      <c r="AK446" s="1">
        <f t="shared" ca="1" si="60"/>
        <v>-6</v>
      </c>
      <c r="AL446" s="1">
        <f t="shared" si="61"/>
        <v>100</v>
      </c>
      <c r="AM446" s="38">
        <f t="shared" ca="1" si="62"/>
        <v>7</v>
      </c>
      <c r="AN446" s="1" t="str">
        <f t="shared" ca="1" si="63"/>
        <v>תקין</v>
      </c>
      <c r="AO446" s="1" t="e">
        <f>VLOOKUP(AC446,'תז מייל קניין'!$A:$C,3,0)</f>
        <v>#N/A</v>
      </c>
      <c r="AP446" s="1" t="str">
        <f t="shared" si="64"/>
        <v xml:space="preserve"> חיוב בניי</v>
      </c>
    </row>
    <row r="447" spans="1:42" x14ac:dyDescent="0.2">
      <c r="A447" s="4"/>
      <c r="B447" s="5" t="s">
        <v>33</v>
      </c>
      <c r="C447" s="6" t="s">
        <v>1805</v>
      </c>
      <c r="D447" s="7" t="s">
        <v>67</v>
      </c>
      <c r="E447" s="7" t="s">
        <v>32</v>
      </c>
      <c r="F447" s="8" t="s">
        <v>35</v>
      </c>
      <c r="G447" s="9">
        <v>45865</v>
      </c>
      <c r="H447" s="9">
        <v>45839</v>
      </c>
      <c r="I447" s="10">
        <v>46022</v>
      </c>
      <c r="J447" s="14" t="s">
        <v>128</v>
      </c>
      <c r="K447" s="11" t="s">
        <v>1806</v>
      </c>
      <c r="L447" s="8" t="s">
        <v>1807</v>
      </c>
      <c r="M447" s="8" t="s">
        <v>1808</v>
      </c>
      <c r="N447" s="8" t="s">
        <v>113</v>
      </c>
      <c r="O447" s="12">
        <v>8000000</v>
      </c>
      <c r="P447" s="8" t="s">
        <v>41</v>
      </c>
      <c r="Q447" s="12">
        <v>8000000</v>
      </c>
      <c r="R447" s="13">
        <v>0</v>
      </c>
      <c r="S447" s="13">
        <v>0</v>
      </c>
      <c r="T447" s="13">
        <v>0</v>
      </c>
      <c r="U447" s="12">
        <v>8000000</v>
      </c>
      <c r="V447" s="8" t="s">
        <v>35</v>
      </c>
      <c r="W447" s="8" t="s">
        <v>1809</v>
      </c>
      <c r="X447" s="8" t="s">
        <v>35</v>
      </c>
      <c r="Y447" s="13">
        <v>0</v>
      </c>
      <c r="Z447" s="8" t="s">
        <v>35</v>
      </c>
      <c r="AA447" s="8" t="s">
        <v>1804</v>
      </c>
      <c r="AB447" s="8" t="s">
        <v>35</v>
      </c>
      <c r="AC447" s="8" t="s">
        <v>1774</v>
      </c>
      <c r="AD447" s="8" t="s">
        <v>35</v>
      </c>
      <c r="AE447" s="8" t="s">
        <v>35</v>
      </c>
      <c r="AF447" s="12">
        <v>8000000</v>
      </c>
      <c r="AG447" s="41">
        <f t="shared" si="57"/>
        <v>45839</v>
      </c>
      <c r="AH447" s="41">
        <f t="shared" ca="1" si="58"/>
        <v>46022</v>
      </c>
      <c r="AI447" s="1">
        <f t="shared" ca="1" si="65"/>
        <v>5</v>
      </c>
      <c r="AJ447" s="1">
        <f t="shared" ca="1" si="59"/>
        <v>1</v>
      </c>
      <c r="AK447" s="1">
        <f t="shared" ca="1" si="60"/>
        <v>4</v>
      </c>
      <c r="AL447" s="1">
        <f t="shared" si="61"/>
        <v>0</v>
      </c>
      <c r="AM447" s="38">
        <f t="shared" ca="1" si="62"/>
        <v>0.2</v>
      </c>
      <c r="AN447" s="1" t="str">
        <f t="shared" ca="1" si="63"/>
        <v>טרם נבדק</v>
      </c>
      <c r="AO447" s="1" t="e">
        <f>VLOOKUP(AC447,'תז מייל קניין'!$A:$C,3,0)</f>
        <v>#N/A</v>
      </c>
      <c r="AP447" s="1" t="str">
        <f t="shared" si="64"/>
        <v xml:space="preserve"> 27/07/202</v>
      </c>
    </row>
    <row r="448" spans="1:42" x14ac:dyDescent="0.2">
      <c r="A448" s="4"/>
      <c r="B448" s="2" t="s">
        <v>1810</v>
      </c>
      <c r="C448" s="6" t="s">
        <v>1811</v>
      </c>
      <c r="D448" s="7" t="s">
        <v>50</v>
      </c>
      <c r="E448" s="7" t="s">
        <v>32</v>
      </c>
      <c r="F448" s="8" t="s">
        <v>35</v>
      </c>
      <c r="G448" s="9">
        <v>44599</v>
      </c>
      <c r="H448" s="9"/>
      <c r="I448" s="10"/>
      <c r="J448" s="3" t="s">
        <v>1812</v>
      </c>
      <c r="K448" s="11" t="s">
        <v>1764</v>
      </c>
      <c r="L448" s="8" t="s">
        <v>1765</v>
      </c>
      <c r="M448" s="8" t="s">
        <v>1766</v>
      </c>
      <c r="N448" s="8" t="s">
        <v>40</v>
      </c>
      <c r="O448" s="12">
        <v>39267.040000000001</v>
      </c>
      <c r="P448" s="8" t="s">
        <v>41</v>
      </c>
      <c r="Q448" s="12">
        <v>39267.040000000001</v>
      </c>
      <c r="R448" s="13">
        <v>98.15</v>
      </c>
      <c r="S448" s="12">
        <v>36907.339999999997</v>
      </c>
      <c r="T448" s="12">
        <v>38219.370000000003</v>
      </c>
      <c r="U448" s="12">
        <v>2489</v>
      </c>
      <c r="V448" s="8" t="s">
        <v>35</v>
      </c>
      <c r="W448" s="8" t="s">
        <v>1813</v>
      </c>
      <c r="X448" s="8" t="s">
        <v>57</v>
      </c>
      <c r="Y448" s="13">
        <v>0</v>
      </c>
      <c r="Z448" s="8" t="s">
        <v>42</v>
      </c>
      <c r="AA448" s="8" t="s">
        <v>65</v>
      </c>
      <c r="AB448" s="8" t="s">
        <v>35</v>
      </c>
      <c r="AC448" s="8" t="s">
        <v>1814</v>
      </c>
      <c r="AD448" s="8" t="s">
        <v>35</v>
      </c>
      <c r="AE448" s="8" t="s">
        <v>1815</v>
      </c>
      <c r="AF448" s="12">
        <v>2151.7399999999998</v>
      </c>
      <c r="AG448" s="41">
        <f t="shared" si="57"/>
        <v>44599</v>
      </c>
      <c r="AH448" s="41">
        <f t="shared" ca="1" si="58"/>
        <v>46022</v>
      </c>
      <c r="AI448" s="1">
        <f t="shared" ca="1" si="65"/>
        <v>46</v>
      </c>
      <c r="AJ448" s="1">
        <f t="shared" ca="1" si="59"/>
        <v>41</v>
      </c>
      <c r="AK448" s="1">
        <f t="shared" ca="1" si="60"/>
        <v>4</v>
      </c>
      <c r="AL448" s="1">
        <f t="shared" si="61"/>
        <v>98.15</v>
      </c>
      <c r="AM448" s="38">
        <f t="shared" ca="1" si="62"/>
        <v>0.89130434782608692</v>
      </c>
      <c r="AN448" s="1" t="str">
        <f t="shared" ca="1" si="63"/>
        <v>תקין</v>
      </c>
      <c r="AO448" s="1" t="e">
        <f>VLOOKUP(AC448,'תז מייל קניין'!$A:$C,3,0)</f>
        <v>#N/A</v>
      </c>
      <c r="AP448" s="1" t="str">
        <f t="shared" si="64"/>
        <v xml:space="preserve"> כיבוד משק</v>
      </c>
    </row>
    <row r="449" spans="1:42" x14ac:dyDescent="0.2">
      <c r="A449" s="4"/>
      <c r="B449" s="5"/>
      <c r="C449" s="6" t="s">
        <v>1816</v>
      </c>
      <c r="D449" s="7" t="s">
        <v>34</v>
      </c>
      <c r="E449" s="7" t="s">
        <v>32</v>
      </c>
      <c r="F449" s="8" t="s">
        <v>35</v>
      </c>
      <c r="G449" s="9">
        <v>44656</v>
      </c>
      <c r="H449" s="9"/>
      <c r="I449" s="10"/>
      <c r="J449" s="14"/>
      <c r="K449" s="11" t="s">
        <v>1817</v>
      </c>
      <c r="L449" s="8" t="s">
        <v>1818</v>
      </c>
      <c r="M449" s="8" t="s">
        <v>1819</v>
      </c>
      <c r="N449" s="8" t="s">
        <v>40</v>
      </c>
      <c r="O449" s="12">
        <v>2921.28</v>
      </c>
      <c r="P449" s="8" t="s">
        <v>41</v>
      </c>
      <c r="Q449" s="12">
        <v>2921.28</v>
      </c>
      <c r="R449" s="13">
        <v>86.93</v>
      </c>
      <c r="S449" s="12">
        <v>2531.88</v>
      </c>
      <c r="T449" s="12">
        <v>2536.71</v>
      </c>
      <c r="U449" s="13">
        <v>389.4</v>
      </c>
      <c r="V449" s="8" t="s">
        <v>35</v>
      </c>
      <c r="W449" s="8" t="s">
        <v>1820</v>
      </c>
      <c r="X449" s="8" t="s">
        <v>35</v>
      </c>
      <c r="Y449" s="13">
        <v>0</v>
      </c>
      <c r="Z449" s="8" t="s">
        <v>42</v>
      </c>
      <c r="AA449" s="8" t="s">
        <v>43</v>
      </c>
      <c r="AB449" s="8" t="s">
        <v>60</v>
      </c>
      <c r="AC449" s="8" t="s">
        <v>1814</v>
      </c>
      <c r="AD449" s="8" t="s">
        <v>35</v>
      </c>
      <c r="AE449" s="8" t="s">
        <v>625</v>
      </c>
      <c r="AF449" s="13">
        <v>389.4</v>
      </c>
      <c r="AG449" s="41">
        <f t="shared" si="57"/>
        <v>44656</v>
      </c>
      <c r="AH449" s="41">
        <f t="shared" ca="1" si="58"/>
        <v>46022</v>
      </c>
      <c r="AI449" s="1">
        <f t="shared" ca="1" si="65"/>
        <v>44</v>
      </c>
      <c r="AJ449" s="1">
        <f t="shared" ca="1" si="59"/>
        <v>40</v>
      </c>
      <c r="AK449" s="1">
        <f t="shared" ca="1" si="60"/>
        <v>4</v>
      </c>
      <c r="AL449" s="1">
        <f t="shared" si="61"/>
        <v>86.93</v>
      </c>
      <c r="AM449" s="38">
        <f t="shared" ca="1" si="62"/>
        <v>0.90909090909090906</v>
      </c>
      <c r="AN449" s="1" t="str">
        <f t="shared" ca="1" si="63"/>
        <v>תקין</v>
      </c>
      <c r="AO449" s="1" t="e">
        <f>VLOOKUP(AC449,'תז מייל קניין'!$A:$C,3,0)</f>
        <v>#N/A</v>
      </c>
      <c r="AP449" s="1" t="str">
        <f t="shared" si="64"/>
        <v xml:space="preserve"> אלקטרו קו</v>
      </c>
    </row>
    <row r="450" spans="1:42" x14ac:dyDescent="0.2">
      <c r="A450" s="4"/>
      <c r="B450" s="5"/>
      <c r="C450" s="6" t="s">
        <v>1821</v>
      </c>
      <c r="D450" s="7" t="s">
        <v>34</v>
      </c>
      <c r="E450" s="7" t="s">
        <v>32</v>
      </c>
      <c r="F450" s="8" t="s">
        <v>35</v>
      </c>
      <c r="G450" s="9">
        <v>44713</v>
      </c>
      <c r="H450" s="9"/>
      <c r="I450" s="10"/>
      <c r="J450" s="14"/>
      <c r="K450" s="11" t="s">
        <v>1822</v>
      </c>
      <c r="L450" s="8" t="s">
        <v>1823</v>
      </c>
      <c r="M450" s="8" t="s">
        <v>1824</v>
      </c>
      <c r="N450" s="8" t="s">
        <v>40</v>
      </c>
      <c r="O450" s="12">
        <v>5599.87</v>
      </c>
      <c r="P450" s="8" t="s">
        <v>41</v>
      </c>
      <c r="Q450" s="12">
        <v>5599.87</v>
      </c>
      <c r="R450" s="13">
        <v>60.2</v>
      </c>
      <c r="S450" s="12">
        <v>3356.73</v>
      </c>
      <c r="T450" s="12">
        <v>3353.64</v>
      </c>
      <c r="U450" s="12">
        <v>2232.56</v>
      </c>
      <c r="V450" s="8" t="s">
        <v>35</v>
      </c>
      <c r="W450" s="8" t="s">
        <v>1825</v>
      </c>
      <c r="X450" s="8" t="s">
        <v>35</v>
      </c>
      <c r="Y450" s="13">
        <v>0</v>
      </c>
      <c r="Z450" s="8" t="s">
        <v>42</v>
      </c>
      <c r="AA450" s="8" t="s">
        <v>43</v>
      </c>
      <c r="AB450" s="8" t="s">
        <v>60</v>
      </c>
      <c r="AC450" s="8" t="s">
        <v>1814</v>
      </c>
      <c r="AD450" s="8" t="s">
        <v>35</v>
      </c>
      <c r="AE450" s="8" t="s">
        <v>1826</v>
      </c>
      <c r="AF450" s="12">
        <v>2243.14</v>
      </c>
      <c r="AG450" s="41">
        <f t="shared" si="57"/>
        <v>44713</v>
      </c>
      <c r="AH450" s="41">
        <f t="shared" ca="1" si="58"/>
        <v>46022</v>
      </c>
      <c r="AI450" s="1">
        <f t="shared" ca="1" si="65"/>
        <v>42</v>
      </c>
      <c r="AJ450" s="1">
        <f t="shared" ca="1" si="59"/>
        <v>38</v>
      </c>
      <c r="AK450" s="1">
        <f t="shared" ca="1" si="60"/>
        <v>4</v>
      </c>
      <c r="AL450" s="1">
        <f t="shared" si="61"/>
        <v>60.2</v>
      </c>
      <c r="AM450" s="38">
        <f t="shared" ca="1" si="62"/>
        <v>0.90476190476190477</v>
      </c>
      <c r="AN450" s="1" t="str">
        <f t="shared" ca="1" si="63"/>
        <v>תקין</v>
      </c>
      <c r="AO450" s="1" t="e">
        <f>VLOOKUP(AC450,'תז מייל קניין'!$A:$C,3,0)</f>
        <v>#N/A</v>
      </c>
      <c r="AP450" s="1" t="str">
        <f t="shared" si="64"/>
        <v xml:space="preserve"> טרקלין חש</v>
      </c>
    </row>
    <row r="451" spans="1:42" x14ac:dyDescent="0.2">
      <c r="A451" s="4"/>
      <c r="B451" s="5"/>
      <c r="C451" s="6" t="s">
        <v>1827</v>
      </c>
      <c r="D451" s="7" t="s">
        <v>50</v>
      </c>
      <c r="E451" s="7" t="s">
        <v>32</v>
      </c>
      <c r="F451" s="8" t="s">
        <v>35</v>
      </c>
      <c r="G451" s="9">
        <v>44726</v>
      </c>
      <c r="H451" s="9"/>
      <c r="I451" s="10"/>
      <c r="J451" s="14"/>
      <c r="K451" s="11" t="s">
        <v>1817</v>
      </c>
      <c r="L451" s="8" t="s">
        <v>1818</v>
      </c>
      <c r="M451" s="8" t="s">
        <v>1819</v>
      </c>
      <c r="N451" s="8" t="s">
        <v>40</v>
      </c>
      <c r="O451" s="12">
        <v>7104.99</v>
      </c>
      <c r="P451" s="8" t="s">
        <v>41</v>
      </c>
      <c r="Q451" s="12">
        <v>7104.99</v>
      </c>
      <c r="R451" s="13">
        <v>91.48</v>
      </c>
      <c r="S451" s="12">
        <v>6491.16</v>
      </c>
      <c r="T451" s="12">
        <v>6492.21</v>
      </c>
      <c r="U451" s="13">
        <v>611.24</v>
      </c>
      <c r="V451" s="8" t="s">
        <v>35</v>
      </c>
      <c r="W451" s="8" t="s">
        <v>1828</v>
      </c>
      <c r="X451" s="8" t="s">
        <v>35</v>
      </c>
      <c r="Y451" s="13">
        <v>0</v>
      </c>
      <c r="Z451" s="8" t="s">
        <v>42</v>
      </c>
      <c r="AA451" s="8" t="s">
        <v>43</v>
      </c>
      <c r="AB451" s="8" t="s">
        <v>60</v>
      </c>
      <c r="AC451" s="8" t="s">
        <v>1814</v>
      </c>
      <c r="AD451" s="8" t="s">
        <v>35</v>
      </c>
      <c r="AE451" s="8" t="s">
        <v>1829</v>
      </c>
      <c r="AF451" s="13">
        <v>611.24</v>
      </c>
      <c r="AG451" s="41">
        <f t="shared" ref="AG451:AG514" si="66">IF(H451&gt;1,H451,G451)</f>
        <v>44726</v>
      </c>
      <c r="AH451" s="41">
        <f t="shared" ref="AH451:AH514" ca="1" si="67">IF(I451&gt;1, I451, DATE(YEAR(TODAY()), 12, 31))</f>
        <v>46022</v>
      </c>
      <c r="AI451" s="1">
        <f t="shared" ca="1" si="65"/>
        <v>42</v>
      </c>
      <c r="AJ451" s="1">
        <f t="shared" ref="AJ451:AJ514" ca="1" si="68">DATEDIF(AG451, TODAY(), "m")</f>
        <v>37</v>
      </c>
      <c r="AK451" s="1">
        <f t="shared" ref="AK451:AK514" ca="1" si="69">IF(AH451 &gt; TODAY(), DATEDIF(TODAY(), AH451, "m"), -DATEDIF(AH451, TODAY(), "m"))</f>
        <v>4</v>
      </c>
      <c r="AL451" s="1">
        <f t="shared" ref="AL451:AL514" si="70">R451</f>
        <v>91.48</v>
      </c>
      <c r="AM451" s="38">
        <f t="shared" ref="AM451:AM514" ca="1" si="71">AJ451/AI451</f>
        <v>0.88095238095238093</v>
      </c>
      <c r="AN451" s="1" t="str">
        <f t="shared" ref="AN451:AN514" ca="1" si="72">IF(AM451&lt;0.5, "טרם נבדק",
   IF(AND(AM451&gt;0.5, AM451&lt;0.75, AL451&lt;20), "לא תקין",
   IF(AND(AM451&gt;0.75, AM451&lt;0.9, AL451&lt;50), "לא תקין",
   IF(AND(AM451&gt;0.9, AL451&lt;50), "לא תקין", "תקין"))))</f>
        <v>תקין</v>
      </c>
      <c r="AO451" s="1" t="e">
        <f>VLOOKUP(AC451,'תז מייל קניין'!$A:$C,3,0)</f>
        <v>#N/A</v>
      </c>
      <c r="AP451" s="1" t="str">
        <f t="shared" ref="AP451:AP514" si="73">LEFT(W451,10)</f>
        <v xml:space="preserve"> מוצרי חשמ</v>
      </c>
    </row>
    <row r="452" spans="1:42" x14ac:dyDescent="0.2">
      <c r="A452" s="4"/>
      <c r="B452" s="5"/>
      <c r="C452" s="6" t="s">
        <v>1830</v>
      </c>
      <c r="D452" s="7" t="s">
        <v>50</v>
      </c>
      <c r="E452" s="7" t="s">
        <v>32</v>
      </c>
      <c r="F452" s="8" t="s">
        <v>35</v>
      </c>
      <c r="G452" s="9">
        <v>44816</v>
      </c>
      <c r="H452" s="9"/>
      <c r="I452" s="10"/>
      <c r="J452" s="14"/>
      <c r="K452" s="11" t="s">
        <v>1764</v>
      </c>
      <c r="L452" s="8" t="s">
        <v>1765</v>
      </c>
      <c r="M452" s="8" t="s">
        <v>1766</v>
      </c>
      <c r="N452" s="8" t="s">
        <v>40</v>
      </c>
      <c r="O452" s="12">
        <v>4919.12</v>
      </c>
      <c r="P452" s="8" t="s">
        <v>41</v>
      </c>
      <c r="Q452" s="12">
        <v>4919.12</v>
      </c>
      <c r="R452" s="13">
        <v>87.34</v>
      </c>
      <c r="S452" s="12">
        <v>4900.7</v>
      </c>
      <c r="T452" s="12">
        <v>4593.17</v>
      </c>
      <c r="U452" s="13">
        <v>755.5</v>
      </c>
      <c r="V452" s="8" t="s">
        <v>35</v>
      </c>
      <c r="W452" s="8" t="s">
        <v>1831</v>
      </c>
      <c r="X452" s="8" t="s">
        <v>57</v>
      </c>
      <c r="Y452" s="13">
        <v>0</v>
      </c>
      <c r="Z452" s="8" t="s">
        <v>42</v>
      </c>
      <c r="AA452" s="8" t="s">
        <v>65</v>
      </c>
      <c r="AB452" s="8" t="s">
        <v>35</v>
      </c>
      <c r="AC452" s="8" t="s">
        <v>1814</v>
      </c>
      <c r="AD452" s="8" t="s">
        <v>35</v>
      </c>
      <c r="AE452" s="8" t="s">
        <v>1832</v>
      </c>
      <c r="AF452" s="13">
        <v>653.13</v>
      </c>
      <c r="AG452" s="41">
        <f t="shared" si="66"/>
        <v>44816</v>
      </c>
      <c r="AH452" s="41">
        <f t="shared" ca="1" si="67"/>
        <v>46022</v>
      </c>
      <c r="AI452" s="1">
        <f t="shared" ca="1" si="65"/>
        <v>39</v>
      </c>
      <c r="AJ452" s="1">
        <f t="shared" ca="1" si="68"/>
        <v>34</v>
      </c>
      <c r="AK452" s="1">
        <f t="shared" ca="1" si="69"/>
        <v>4</v>
      </c>
      <c r="AL452" s="1">
        <f t="shared" si="70"/>
        <v>87.34</v>
      </c>
      <c r="AM452" s="38">
        <f t="shared" ca="1" si="71"/>
        <v>0.87179487179487181</v>
      </c>
      <c r="AN452" s="1" t="str">
        <f t="shared" ca="1" si="72"/>
        <v>תקין</v>
      </c>
      <c r="AO452" s="1" t="e">
        <f>VLOOKUP(AC452,'תז מייל קניין'!$A:$C,3,0)</f>
        <v>#N/A</v>
      </c>
      <c r="AP452" s="1" t="str">
        <f t="shared" si="73"/>
        <v xml:space="preserve"> כיבוד משק</v>
      </c>
    </row>
    <row r="453" spans="1:42" x14ac:dyDescent="0.2">
      <c r="A453" s="4"/>
      <c r="B453" s="5"/>
      <c r="C453" s="6" t="s">
        <v>1833</v>
      </c>
      <c r="D453" s="7" t="s">
        <v>50</v>
      </c>
      <c r="E453" s="7" t="s">
        <v>32</v>
      </c>
      <c r="F453" s="8" t="s">
        <v>35</v>
      </c>
      <c r="G453" s="9">
        <v>44816</v>
      </c>
      <c r="H453" s="9"/>
      <c r="I453" s="10"/>
      <c r="J453" s="14"/>
      <c r="K453" s="11" t="s">
        <v>1764</v>
      </c>
      <c r="L453" s="8" t="s">
        <v>1765</v>
      </c>
      <c r="M453" s="8" t="s">
        <v>1766</v>
      </c>
      <c r="N453" s="8" t="s">
        <v>40</v>
      </c>
      <c r="O453" s="12">
        <v>36896.519999999997</v>
      </c>
      <c r="P453" s="8" t="s">
        <v>41</v>
      </c>
      <c r="Q453" s="12">
        <v>36896.519999999997</v>
      </c>
      <c r="R453" s="13">
        <v>81.48</v>
      </c>
      <c r="S453" s="12">
        <v>27603.62</v>
      </c>
      <c r="T453" s="12">
        <v>29818.240000000002</v>
      </c>
      <c r="U453" s="12">
        <v>10488.64</v>
      </c>
      <c r="V453" s="8" t="s">
        <v>35</v>
      </c>
      <c r="W453" s="8" t="s">
        <v>1834</v>
      </c>
      <c r="X453" s="8" t="s">
        <v>57</v>
      </c>
      <c r="Y453" s="13">
        <v>0</v>
      </c>
      <c r="Z453" s="8" t="s">
        <v>42</v>
      </c>
      <c r="AA453" s="8" t="s">
        <v>65</v>
      </c>
      <c r="AB453" s="8" t="s">
        <v>35</v>
      </c>
      <c r="AC453" s="8" t="s">
        <v>1814</v>
      </c>
      <c r="AD453" s="8" t="s">
        <v>35</v>
      </c>
      <c r="AE453" s="8" t="s">
        <v>1815</v>
      </c>
      <c r="AF453" s="12">
        <v>9067.4699999999993</v>
      </c>
      <c r="AG453" s="41">
        <f t="shared" si="66"/>
        <v>44816</v>
      </c>
      <c r="AH453" s="41">
        <f t="shared" ca="1" si="67"/>
        <v>46022</v>
      </c>
      <c r="AI453" s="1">
        <f t="shared" ca="1" si="65"/>
        <v>39</v>
      </c>
      <c r="AJ453" s="1">
        <f t="shared" ca="1" si="68"/>
        <v>34</v>
      </c>
      <c r="AK453" s="1">
        <f t="shared" ca="1" si="69"/>
        <v>4</v>
      </c>
      <c r="AL453" s="1">
        <f t="shared" si="70"/>
        <v>81.48</v>
      </c>
      <c r="AM453" s="38">
        <f t="shared" ca="1" si="71"/>
        <v>0.87179487179487181</v>
      </c>
      <c r="AN453" s="1" t="str">
        <f t="shared" ca="1" si="72"/>
        <v>תקין</v>
      </c>
      <c r="AO453" s="1" t="e">
        <f>VLOOKUP(AC453,'תז מייל קניין'!$A:$C,3,0)</f>
        <v>#N/A</v>
      </c>
      <c r="AP453" s="1" t="str">
        <f t="shared" si="73"/>
        <v xml:space="preserve"> כיבוד משק</v>
      </c>
    </row>
    <row r="454" spans="1:42" x14ac:dyDescent="0.2">
      <c r="A454" s="4"/>
      <c r="B454" s="5"/>
      <c r="C454" s="6" t="s">
        <v>1835</v>
      </c>
      <c r="D454" s="7" t="s">
        <v>50</v>
      </c>
      <c r="E454" s="7" t="s">
        <v>32</v>
      </c>
      <c r="F454" s="8" t="s">
        <v>35</v>
      </c>
      <c r="G454" s="9">
        <v>44857</v>
      </c>
      <c r="H454" s="9"/>
      <c r="I454" s="10"/>
      <c r="J454" s="14"/>
      <c r="K454" s="11" t="s">
        <v>1764</v>
      </c>
      <c r="L454" s="8" t="s">
        <v>1765</v>
      </c>
      <c r="M454" s="8" t="s">
        <v>1766</v>
      </c>
      <c r="N454" s="8" t="s">
        <v>40</v>
      </c>
      <c r="O454" s="12">
        <v>6663.13</v>
      </c>
      <c r="P454" s="8" t="s">
        <v>41</v>
      </c>
      <c r="Q454" s="12">
        <v>6663.13</v>
      </c>
      <c r="R454" s="13">
        <v>97.7</v>
      </c>
      <c r="S454" s="12">
        <v>6508.79</v>
      </c>
      <c r="T454" s="12">
        <v>6984.83</v>
      </c>
      <c r="U454" s="13">
        <v>178.53</v>
      </c>
      <c r="V454" s="8" t="s">
        <v>35</v>
      </c>
      <c r="W454" s="8" t="s">
        <v>1836</v>
      </c>
      <c r="X454" s="8" t="s">
        <v>57</v>
      </c>
      <c r="Y454" s="13">
        <v>0</v>
      </c>
      <c r="Z454" s="8" t="s">
        <v>42</v>
      </c>
      <c r="AA454" s="8" t="s">
        <v>65</v>
      </c>
      <c r="AB454" s="8" t="s">
        <v>35</v>
      </c>
      <c r="AC454" s="8" t="s">
        <v>1814</v>
      </c>
      <c r="AD454" s="8" t="s">
        <v>35</v>
      </c>
      <c r="AE454" s="8" t="s">
        <v>1769</v>
      </c>
      <c r="AF454" s="13">
        <v>154.34</v>
      </c>
      <c r="AG454" s="41">
        <f t="shared" si="66"/>
        <v>44857</v>
      </c>
      <c r="AH454" s="41">
        <f t="shared" ca="1" si="67"/>
        <v>46022</v>
      </c>
      <c r="AI454" s="1">
        <f t="shared" ca="1" si="65"/>
        <v>38</v>
      </c>
      <c r="AJ454" s="1">
        <f t="shared" ca="1" si="68"/>
        <v>33</v>
      </c>
      <c r="AK454" s="1">
        <f t="shared" ca="1" si="69"/>
        <v>4</v>
      </c>
      <c r="AL454" s="1">
        <f t="shared" si="70"/>
        <v>97.7</v>
      </c>
      <c r="AM454" s="38">
        <f t="shared" ca="1" si="71"/>
        <v>0.86842105263157898</v>
      </c>
      <c r="AN454" s="1" t="str">
        <f t="shared" ca="1" si="72"/>
        <v>תקין</v>
      </c>
      <c r="AO454" s="1" t="e">
        <f>VLOOKUP(AC454,'תז מייל קניין'!$A:$C,3,0)</f>
        <v>#N/A</v>
      </c>
      <c r="AP454" s="1" t="str">
        <f t="shared" si="73"/>
        <v xml:space="preserve"> כיבוד משק</v>
      </c>
    </row>
    <row r="455" spans="1:42" x14ac:dyDescent="0.2">
      <c r="A455" s="4"/>
      <c r="B455" s="5"/>
      <c r="C455" s="6" t="s">
        <v>1837</v>
      </c>
      <c r="D455" s="7" t="s">
        <v>50</v>
      </c>
      <c r="E455" s="7" t="s">
        <v>32</v>
      </c>
      <c r="F455" s="8" t="s">
        <v>35</v>
      </c>
      <c r="G455" s="9">
        <v>44857</v>
      </c>
      <c r="H455" s="9"/>
      <c r="I455" s="10"/>
      <c r="J455" s="14"/>
      <c r="K455" s="11" t="s">
        <v>1764</v>
      </c>
      <c r="L455" s="8" t="s">
        <v>1765</v>
      </c>
      <c r="M455" s="8" t="s">
        <v>1766</v>
      </c>
      <c r="N455" s="8" t="s">
        <v>40</v>
      </c>
      <c r="O455" s="13">
        <v>905.96</v>
      </c>
      <c r="P455" s="8" t="s">
        <v>41</v>
      </c>
      <c r="Q455" s="13">
        <v>905.96</v>
      </c>
      <c r="R455" s="13">
        <v>85.1</v>
      </c>
      <c r="S455" s="13">
        <v>769.04</v>
      </c>
      <c r="T455" s="13">
        <v>825.29</v>
      </c>
      <c r="U455" s="13">
        <v>157.09</v>
      </c>
      <c r="V455" s="8" t="s">
        <v>35</v>
      </c>
      <c r="W455" s="8" t="s">
        <v>1838</v>
      </c>
      <c r="X455" s="8" t="s">
        <v>57</v>
      </c>
      <c r="Y455" s="13">
        <v>0</v>
      </c>
      <c r="Z455" s="8" t="s">
        <v>42</v>
      </c>
      <c r="AA455" s="8" t="s">
        <v>65</v>
      </c>
      <c r="AB455" s="8" t="s">
        <v>35</v>
      </c>
      <c r="AC455" s="8" t="s">
        <v>1814</v>
      </c>
      <c r="AD455" s="8" t="s">
        <v>35</v>
      </c>
      <c r="AE455" s="8" t="s">
        <v>1839</v>
      </c>
      <c r="AF455" s="13">
        <v>135.81</v>
      </c>
      <c r="AG455" s="41">
        <f t="shared" si="66"/>
        <v>44857</v>
      </c>
      <c r="AH455" s="41">
        <f t="shared" ca="1" si="67"/>
        <v>46022</v>
      </c>
      <c r="AI455" s="1">
        <f t="shared" ca="1" si="65"/>
        <v>38</v>
      </c>
      <c r="AJ455" s="1">
        <f t="shared" ca="1" si="68"/>
        <v>33</v>
      </c>
      <c r="AK455" s="1">
        <f t="shared" ca="1" si="69"/>
        <v>4</v>
      </c>
      <c r="AL455" s="1">
        <f t="shared" si="70"/>
        <v>85.1</v>
      </c>
      <c r="AM455" s="38">
        <f t="shared" ca="1" si="71"/>
        <v>0.86842105263157898</v>
      </c>
      <c r="AN455" s="1" t="str">
        <f t="shared" ca="1" si="72"/>
        <v>תקין</v>
      </c>
      <c r="AO455" s="1" t="e">
        <f>VLOOKUP(AC455,'תז מייל קניין'!$A:$C,3,0)</f>
        <v>#N/A</v>
      </c>
      <c r="AP455" s="1" t="str">
        <f t="shared" si="73"/>
        <v xml:space="preserve"> ציוד משקי</v>
      </c>
    </row>
    <row r="456" spans="1:42" x14ac:dyDescent="0.2">
      <c r="A456" s="4"/>
      <c r="B456" s="5"/>
      <c r="C456" s="6" t="s">
        <v>1840</v>
      </c>
      <c r="D456" s="7" t="s">
        <v>50</v>
      </c>
      <c r="E456" s="7" t="s">
        <v>32</v>
      </c>
      <c r="F456" s="8" t="s">
        <v>35</v>
      </c>
      <c r="G456" s="9">
        <v>44882</v>
      </c>
      <c r="H456" s="9"/>
      <c r="I456" s="10"/>
      <c r="J456" s="14"/>
      <c r="K456" s="11" t="s">
        <v>1764</v>
      </c>
      <c r="L456" s="8" t="s">
        <v>1765</v>
      </c>
      <c r="M456" s="8" t="s">
        <v>1766</v>
      </c>
      <c r="N456" s="8" t="s">
        <v>40</v>
      </c>
      <c r="O456" s="12">
        <v>1123.6400000000001</v>
      </c>
      <c r="P456" s="8" t="s">
        <v>41</v>
      </c>
      <c r="Q456" s="12">
        <v>1123.6400000000001</v>
      </c>
      <c r="R456" s="13">
        <v>90.62</v>
      </c>
      <c r="S456" s="12">
        <v>1017.44</v>
      </c>
      <c r="T456" s="12">
        <v>1091.8399999999999</v>
      </c>
      <c r="U456" s="13">
        <v>122.85</v>
      </c>
      <c r="V456" s="8" t="s">
        <v>35</v>
      </c>
      <c r="W456" s="8" t="s">
        <v>1841</v>
      </c>
      <c r="X456" s="8" t="s">
        <v>57</v>
      </c>
      <c r="Y456" s="13">
        <v>0</v>
      </c>
      <c r="Z456" s="8" t="s">
        <v>42</v>
      </c>
      <c r="AA456" s="8" t="s">
        <v>65</v>
      </c>
      <c r="AB456" s="8" t="s">
        <v>35</v>
      </c>
      <c r="AC456" s="8" t="s">
        <v>1814</v>
      </c>
      <c r="AD456" s="8" t="s">
        <v>35</v>
      </c>
      <c r="AE456" s="8" t="s">
        <v>674</v>
      </c>
      <c r="AF456" s="13">
        <v>106.2</v>
      </c>
      <c r="AG456" s="41">
        <f t="shared" si="66"/>
        <v>44882</v>
      </c>
      <c r="AH456" s="41">
        <f t="shared" ca="1" si="67"/>
        <v>46022</v>
      </c>
      <c r="AI456" s="1">
        <f t="shared" ca="1" si="65"/>
        <v>37</v>
      </c>
      <c r="AJ456" s="1">
        <f t="shared" ca="1" si="68"/>
        <v>32</v>
      </c>
      <c r="AK456" s="1">
        <f t="shared" ca="1" si="69"/>
        <v>4</v>
      </c>
      <c r="AL456" s="1">
        <f t="shared" si="70"/>
        <v>90.62</v>
      </c>
      <c r="AM456" s="38">
        <f t="shared" ca="1" si="71"/>
        <v>0.86486486486486491</v>
      </c>
      <c r="AN456" s="1" t="str">
        <f t="shared" ca="1" si="72"/>
        <v>תקין</v>
      </c>
      <c r="AO456" s="1" t="e">
        <f>VLOOKUP(AC456,'תז מייל קניין'!$A:$C,3,0)</f>
        <v>#N/A</v>
      </c>
      <c r="AP456" s="1" t="str">
        <f t="shared" si="73"/>
        <v xml:space="preserve"> ציוד משקי</v>
      </c>
    </row>
    <row r="457" spans="1:42" x14ac:dyDescent="0.2">
      <c r="A457" s="4"/>
      <c r="B457" s="5"/>
      <c r="C457" s="6" t="s">
        <v>1842</v>
      </c>
      <c r="D457" s="7" t="s">
        <v>50</v>
      </c>
      <c r="E457" s="7" t="s">
        <v>32</v>
      </c>
      <c r="F457" s="8" t="s">
        <v>35</v>
      </c>
      <c r="G457" s="9">
        <v>44896</v>
      </c>
      <c r="H457" s="9"/>
      <c r="I457" s="10"/>
      <c r="J457" s="14"/>
      <c r="K457" s="11" t="s">
        <v>1764</v>
      </c>
      <c r="L457" s="8" t="s">
        <v>1765</v>
      </c>
      <c r="M457" s="8" t="s">
        <v>1766</v>
      </c>
      <c r="N457" s="8" t="s">
        <v>40</v>
      </c>
      <c r="O457" s="12">
        <v>4474.25</v>
      </c>
      <c r="P457" s="8" t="s">
        <v>41</v>
      </c>
      <c r="Q457" s="12">
        <v>4474.25</v>
      </c>
      <c r="R457" s="13">
        <v>33.24</v>
      </c>
      <c r="S457" s="12">
        <v>1474.67</v>
      </c>
      <c r="T457" s="12">
        <v>1593.2</v>
      </c>
      <c r="U457" s="12">
        <v>3455.12</v>
      </c>
      <c r="V457" s="8" t="s">
        <v>35</v>
      </c>
      <c r="W457" s="8" t="s">
        <v>1843</v>
      </c>
      <c r="X457" s="8" t="s">
        <v>57</v>
      </c>
      <c r="Y457" s="13">
        <v>0</v>
      </c>
      <c r="Z457" s="8" t="s">
        <v>42</v>
      </c>
      <c r="AA457" s="8" t="s">
        <v>65</v>
      </c>
      <c r="AB457" s="8" t="s">
        <v>35</v>
      </c>
      <c r="AC457" s="8" t="s">
        <v>1814</v>
      </c>
      <c r="AD457" s="8" t="s">
        <v>35</v>
      </c>
      <c r="AE457" s="8" t="s">
        <v>1832</v>
      </c>
      <c r="AF457" s="12">
        <v>2986.98</v>
      </c>
      <c r="AG457" s="41">
        <f t="shared" si="66"/>
        <v>44896</v>
      </c>
      <c r="AH457" s="41">
        <f t="shared" ca="1" si="67"/>
        <v>46022</v>
      </c>
      <c r="AI457" s="1">
        <f t="shared" ca="1" si="65"/>
        <v>36</v>
      </c>
      <c r="AJ457" s="1">
        <f t="shared" ca="1" si="68"/>
        <v>32</v>
      </c>
      <c r="AK457" s="1">
        <f t="shared" ca="1" si="69"/>
        <v>4</v>
      </c>
      <c r="AL457" s="1">
        <f t="shared" si="70"/>
        <v>33.24</v>
      </c>
      <c r="AM457" s="38">
        <f t="shared" ca="1" si="71"/>
        <v>0.88888888888888884</v>
      </c>
      <c r="AN457" s="1" t="str">
        <f t="shared" ca="1" si="72"/>
        <v>לא תקין</v>
      </c>
      <c r="AO457" s="1" t="e">
        <f>VLOOKUP(AC457,'תז מייל קניין'!$A:$C,3,0)</f>
        <v>#N/A</v>
      </c>
      <c r="AP457" s="1" t="str">
        <f t="shared" si="73"/>
        <v xml:space="preserve"> כיבוד מיש</v>
      </c>
    </row>
    <row r="458" spans="1:42" x14ac:dyDescent="0.2">
      <c r="A458" s="4"/>
      <c r="B458" s="5"/>
      <c r="C458" s="6" t="s">
        <v>1844</v>
      </c>
      <c r="D458" s="7" t="s">
        <v>50</v>
      </c>
      <c r="E458" s="7" t="s">
        <v>32</v>
      </c>
      <c r="F458" s="8" t="s">
        <v>35</v>
      </c>
      <c r="G458" s="9">
        <v>45001</v>
      </c>
      <c r="H458" s="9"/>
      <c r="I458" s="10"/>
      <c r="J458" s="14"/>
      <c r="K458" s="11" t="s">
        <v>1764</v>
      </c>
      <c r="L458" s="8" t="s">
        <v>1765</v>
      </c>
      <c r="M458" s="8" t="s">
        <v>1766</v>
      </c>
      <c r="N458" s="8" t="s">
        <v>40</v>
      </c>
      <c r="O458" s="12">
        <v>9106.25</v>
      </c>
      <c r="P458" s="8" t="s">
        <v>41</v>
      </c>
      <c r="Q458" s="12">
        <v>9106.25</v>
      </c>
      <c r="R458" s="13">
        <v>109.82</v>
      </c>
      <c r="S458" s="12">
        <v>9039.41</v>
      </c>
      <c r="T458" s="12">
        <v>9926.7800000000007</v>
      </c>
      <c r="U458" s="12">
        <v>1863.97</v>
      </c>
      <c r="V458" s="8" t="s">
        <v>35</v>
      </c>
      <c r="W458" s="8" t="s">
        <v>1845</v>
      </c>
      <c r="X458" s="8" t="s">
        <v>57</v>
      </c>
      <c r="Y458" s="13">
        <v>0</v>
      </c>
      <c r="Z458" s="8" t="s">
        <v>42</v>
      </c>
      <c r="AA458" s="8" t="s">
        <v>65</v>
      </c>
      <c r="AB458" s="8" t="s">
        <v>35</v>
      </c>
      <c r="AC458" s="8" t="s">
        <v>1814</v>
      </c>
      <c r="AD458" s="8" t="s">
        <v>35</v>
      </c>
      <c r="AE458" s="8" t="s">
        <v>1762</v>
      </c>
      <c r="AF458" s="12">
        <v>1611.41</v>
      </c>
      <c r="AG458" s="41">
        <f t="shared" si="66"/>
        <v>45001</v>
      </c>
      <c r="AH458" s="41">
        <f t="shared" ca="1" si="67"/>
        <v>46022</v>
      </c>
      <c r="AI458" s="1">
        <f t="shared" ca="1" si="65"/>
        <v>33</v>
      </c>
      <c r="AJ458" s="1">
        <f t="shared" ca="1" si="68"/>
        <v>28</v>
      </c>
      <c r="AK458" s="1">
        <f t="shared" ca="1" si="69"/>
        <v>4</v>
      </c>
      <c r="AL458" s="1">
        <f t="shared" si="70"/>
        <v>109.82</v>
      </c>
      <c r="AM458" s="38">
        <f t="shared" ca="1" si="71"/>
        <v>0.84848484848484851</v>
      </c>
      <c r="AN458" s="1" t="str">
        <f t="shared" ca="1" si="72"/>
        <v>תקין</v>
      </c>
      <c r="AO458" s="1" t="e">
        <f>VLOOKUP(AC458,'תז מייל קניין'!$A:$C,3,0)</f>
        <v>#N/A</v>
      </c>
      <c r="AP458" s="1" t="str">
        <f t="shared" si="73"/>
        <v xml:space="preserve"> פרקליטות </v>
      </c>
    </row>
    <row r="459" spans="1:42" x14ac:dyDescent="0.2">
      <c r="A459" s="4"/>
      <c r="B459" s="5"/>
      <c r="C459" s="6" t="s">
        <v>1846</v>
      </c>
      <c r="D459" s="7" t="s">
        <v>50</v>
      </c>
      <c r="E459" s="7" t="s">
        <v>32</v>
      </c>
      <c r="F459" s="8" t="s">
        <v>35</v>
      </c>
      <c r="G459" s="9">
        <v>45033</v>
      </c>
      <c r="H459" s="9"/>
      <c r="I459" s="10"/>
      <c r="J459" s="14" t="s">
        <v>1812</v>
      </c>
      <c r="K459" s="11" t="s">
        <v>1764</v>
      </c>
      <c r="L459" s="8" t="s">
        <v>1765</v>
      </c>
      <c r="M459" s="8" t="s">
        <v>1766</v>
      </c>
      <c r="N459" s="8" t="s">
        <v>40</v>
      </c>
      <c r="O459" s="12">
        <v>2535.84</v>
      </c>
      <c r="P459" s="8" t="s">
        <v>41</v>
      </c>
      <c r="Q459" s="12">
        <v>2535.84</v>
      </c>
      <c r="R459" s="13">
        <v>92.85</v>
      </c>
      <c r="S459" s="12">
        <v>2342.58</v>
      </c>
      <c r="T459" s="12">
        <v>2542.91</v>
      </c>
      <c r="U459" s="13">
        <v>210.48</v>
      </c>
      <c r="V459" s="8" t="s">
        <v>35</v>
      </c>
      <c r="W459" s="8" t="s">
        <v>1847</v>
      </c>
      <c r="X459" s="8" t="s">
        <v>57</v>
      </c>
      <c r="Y459" s="13">
        <v>0</v>
      </c>
      <c r="Z459" s="8" t="s">
        <v>42</v>
      </c>
      <c r="AA459" s="8" t="s">
        <v>65</v>
      </c>
      <c r="AB459" s="8" t="s">
        <v>35</v>
      </c>
      <c r="AC459" s="8" t="s">
        <v>1814</v>
      </c>
      <c r="AD459" s="8" t="s">
        <v>35</v>
      </c>
      <c r="AE459" s="8" t="s">
        <v>1848</v>
      </c>
      <c r="AF459" s="13">
        <v>181.96</v>
      </c>
      <c r="AG459" s="41">
        <f t="shared" si="66"/>
        <v>45033</v>
      </c>
      <c r="AH459" s="41">
        <f t="shared" ca="1" si="67"/>
        <v>46022</v>
      </c>
      <c r="AI459" s="1">
        <f t="shared" ca="1" si="65"/>
        <v>32</v>
      </c>
      <c r="AJ459" s="1">
        <f t="shared" ca="1" si="68"/>
        <v>27</v>
      </c>
      <c r="AK459" s="1">
        <f t="shared" ca="1" si="69"/>
        <v>4</v>
      </c>
      <c r="AL459" s="1">
        <f t="shared" si="70"/>
        <v>92.85</v>
      </c>
      <c r="AM459" s="38">
        <f t="shared" ca="1" si="71"/>
        <v>0.84375</v>
      </c>
      <c r="AN459" s="1" t="str">
        <f t="shared" ca="1" si="72"/>
        <v>תקין</v>
      </c>
      <c r="AO459" s="1" t="e">
        <f>VLOOKUP(AC459,'תז מייל קניין'!$A:$C,3,0)</f>
        <v>#N/A</v>
      </c>
      <c r="AP459" s="1" t="str">
        <f t="shared" si="73"/>
        <v xml:space="preserve"> פרקליטות </v>
      </c>
    </row>
    <row r="460" spans="1:42" x14ac:dyDescent="0.2">
      <c r="A460" s="4"/>
      <c r="B460" s="5"/>
      <c r="C460" s="6" t="s">
        <v>1849</v>
      </c>
      <c r="D460" s="7" t="s">
        <v>50</v>
      </c>
      <c r="E460" s="7" t="s">
        <v>32</v>
      </c>
      <c r="F460" s="8" t="s">
        <v>35</v>
      </c>
      <c r="G460" s="9">
        <v>45274</v>
      </c>
      <c r="H460" s="9"/>
      <c r="I460" s="10"/>
      <c r="J460" s="3" t="s">
        <v>51</v>
      </c>
      <c r="K460" s="11" t="s">
        <v>1850</v>
      </c>
      <c r="L460" s="8" t="s">
        <v>1851</v>
      </c>
      <c r="M460" s="8" t="s">
        <v>1852</v>
      </c>
      <c r="N460" s="8" t="s">
        <v>40</v>
      </c>
      <c r="O460" s="12">
        <v>857265.28</v>
      </c>
      <c r="P460" s="8" t="s">
        <v>41</v>
      </c>
      <c r="Q460" s="12">
        <v>857265.28</v>
      </c>
      <c r="R460" s="13">
        <v>73.17</v>
      </c>
      <c r="S460" s="12">
        <v>667683.93999999994</v>
      </c>
      <c r="T460" s="12">
        <v>757700.67</v>
      </c>
      <c r="U460" s="12">
        <v>355585.07</v>
      </c>
      <c r="V460" s="8" t="s">
        <v>35</v>
      </c>
      <c r="W460" s="8" t="s">
        <v>1853</v>
      </c>
      <c r="X460" s="8" t="s">
        <v>57</v>
      </c>
      <c r="Y460" s="13">
        <v>0</v>
      </c>
      <c r="Z460" s="8" t="s">
        <v>42</v>
      </c>
      <c r="AA460" s="8" t="s">
        <v>65</v>
      </c>
      <c r="AB460" s="8" t="s">
        <v>35</v>
      </c>
      <c r="AC460" s="8" t="s">
        <v>54</v>
      </c>
      <c r="AD460" s="8" t="s">
        <v>1854</v>
      </c>
      <c r="AE460" s="8" t="s">
        <v>66</v>
      </c>
      <c r="AF460" s="12">
        <v>230013.93</v>
      </c>
      <c r="AG460" s="41">
        <f t="shared" si="66"/>
        <v>45274</v>
      </c>
      <c r="AH460" s="41">
        <f t="shared" ca="1" si="67"/>
        <v>46022</v>
      </c>
      <c r="AI460" s="1">
        <f t="shared" ca="1" si="65"/>
        <v>24</v>
      </c>
      <c r="AJ460" s="1">
        <f t="shared" ca="1" si="68"/>
        <v>19</v>
      </c>
      <c r="AK460" s="1">
        <f t="shared" ca="1" si="69"/>
        <v>4</v>
      </c>
      <c r="AL460" s="1">
        <f t="shared" si="70"/>
        <v>73.17</v>
      </c>
      <c r="AM460" s="38">
        <f t="shared" ca="1" si="71"/>
        <v>0.79166666666666663</v>
      </c>
      <c r="AN460" s="1" t="str">
        <f t="shared" ca="1" si="72"/>
        <v>תקין</v>
      </c>
      <c r="AO460" s="1" t="e">
        <f>VLOOKUP(AC460,'תז מייל קניין'!$A:$C,3,0)</f>
        <v>#N/A</v>
      </c>
      <c r="AP460" s="1" t="str">
        <f t="shared" si="73"/>
        <v xml:space="preserve"> הזמנה עבו</v>
      </c>
    </row>
    <row r="461" spans="1:42" x14ac:dyDescent="0.2">
      <c r="A461" s="4"/>
      <c r="B461" s="5"/>
      <c r="C461" s="6" t="s">
        <v>1855</v>
      </c>
      <c r="D461" s="7" t="s">
        <v>50</v>
      </c>
      <c r="E461" s="7" t="s">
        <v>32</v>
      </c>
      <c r="F461" s="8" t="s">
        <v>35</v>
      </c>
      <c r="G461" s="9">
        <v>45172</v>
      </c>
      <c r="H461" s="9"/>
      <c r="I461" s="10"/>
      <c r="J461" s="3" t="s">
        <v>86</v>
      </c>
      <c r="K461" s="11" t="s">
        <v>1764</v>
      </c>
      <c r="L461" s="8" t="s">
        <v>1765</v>
      </c>
      <c r="M461" s="8" t="s">
        <v>1766</v>
      </c>
      <c r="N461" s="8" t="s">
        <v>40</v>
      </c>
      <c r="O461" s="12">
        <v>30256.400000000001</v>
      </c>
      <c r="P461" s="8" t="s">
        <v>41</v>
      </c>
      <c r="Q461" s="12">
        <v>30256.400000000001</v>
      </c>
      <c r="R461" s="13">
        <v>95.98</v>
      </c>
      <c r="S461" s="12">
        <v>29040.2</v>
      </c>
      <c r="T461" s="12">
        <v>29040.03</v>
      </c>
      <c r="U461" s="12">
        <v>1216.2</v>
      </c>
      <c r="V461" s="8" t="s">
        <v>35</v>
      </c>
      <c r="W461" s="8" t="s">
        <v>188</v>
      </c>
      <c r="X461" s="8" t="s">
        <v>35</v>
      </c>
      <c r="Y461" s="13">
        <v>0</v>
      </c>
      <c r="Z461" s="8" t="s">
        <v>42</v>
      </c>
      <c r="AA461" s="8" t="s">
        <v>43</v>
      </c>
      <c r="AB461" s="8" t="s">
        <v>60</v>
      </c>
      <c r="AC461" s="8" t="s">
        <v>91</v>
      </c>
      <c r="AD461" s="8" t="s">
        <v>1856</v>
      </c>
      <c r="AE461" s="8" t="s">
        <v>35</v>
      </c>
      <c r="AF461" s="12">
        <v>1216.2</v>
      </c>
      <c r="AG461" s="41">
        <f t="shared" si="66"/>
        <v>45172</v>
      </c>
      <c r="AH461" s="41">
        <f t="shared" ca="1" si="67"/>
        <v>46022</v>
      </c>
      <c r="AI461" s="1">
        <f t="shared" ca="1" si="65"/>
        <v>27</v>
      </c>
      <c r="AJ461" s="1">
        <f t="shared" ca="1" si="68"/>
        <v>23</v>
      </c>
      <c r="AK461" s="1">
        <f t="shared" ca="1" si="69"/>
        <v>4</v>
      </c>
      <c r="AL461" s="1">
        <f t="shared" si="70"/>
        <v>95.98</v>
      </c>
      <c r="AM461" s="38">
        <f t="shared" ca="1" si="71"/>
        <v>0.85185185185185186</v>
      </c>
      <c r="AN461" s="1" t="str">
        <f t="shared" ca="1" si="72"/>
        <v>תקין</v>
      </c>
      <c r="AO461" s="1" t="str">
        <f>VLOOKUP(AC461,'תז מייל קניין'!$A:$C,3,0)</f>
        <v xml:space="preserve">MayaLe@justice.gov.il </v>
      </c>
      <c r="AP461" s="1" t="str">
        <f t="shared" si="73"/>
        <v xml:space="preserve"> ציוד חד פ</v>
      </c>
    </row>
    <row r="462" spans="1:42" x14ac:dyDescent="0.2">
      <c r="A462" s="4"/>
      <c r="B462" s="5"/>
      <c r="C462" s="6" t="s">
        <v>1857</v>
      </c>
      <c r="D462" s="7" t="s">
        <v>34</v>
      </c>
      <c r="E462" s="7" t="s">
        <v>32</v>
      </c>
      <c r="F462" s="8" t="s">
        <v>35</v>
      </c>
      <c r="G462" s="9">
        <v>38067</v>
      </c>
      <c r="H462" s="9"/>
      <c r="I462" s="10"/>
      <c r="J462" s="3" t="s">
        <v>1858</v>
      </c>
      <c r="K462" s="11" t="s">
        <v>1859</v>
      </c>
      <c r="L462" s="8" t="s">
        <v>1860</v>
      </c>
      <c r="M462" s="8" t="s">
        <v>35</v>
      </c>
      <c r="N462" s="8" t="s">
        <v>40</v>
      </c>
      <c r="O462" s="12">
        <v>67146.600000000006</v>
      </c>
      <c r="P462" s="8" t="s">
        <v>41</v>
      </c>
      <c r="Q462" s="12">
        <v>67146.600000000006</v>
      </c>
      <c r="R462" s="13">
        <v>18</v>
      </c>
      <c r="S462" s="12">
        <v>12214.8</v>
      </c>
      <c r="T462" s="12">
        <v>12214.8</v>
      </c>
      <c r="U462" s="13">
        <v>0</v>
      </c>
      <c r="V462" s="8" t="s">
        <v>35</v>
      </c>
      <c r="W462" s="8" t="s">
        <v>1861</v>
      </c>
      <c r="X462" s="8" t="s">
        <v>35</v>
      </c>
      <c r="Y462" s="13">
        <v>0</v>
      </c>
      <c r="Z462" s="8" t="s">
        <v>35</v>
      </c>
      <c r="AA462" s="8" t="s">
        <v>49</v>
      </c>
      <c r="AB462" s="8" t="s">
        <v>35</v>
      </c>
      <c r="AC462" s="8" t="s">
        <v>1862</v>
      </c>
      <c r="AD462" s="8" t="s">
        <v>35</v>
      </c>
      <c r="AE462" s="8" t="s">
        <v>35</v>
      </c>
      <c r="AF462" s="13">
        <v>0</v>
      </c>
      <c r="AG462" s="41">
        <f t="shared" si="66"/>
        <v>38067</v>
      </c>
      <c r="AH462" s="41">
        <f t="shared" ca="1" si="67"/>
        <v>46022</v>
      </c>
      <c r="AI462" s="1">
        <f t="shared" ca="1" si="65"/>
        <v>261</v>
      </c>
      <c r="AJ462" s="1">
        <f t="shared" ca="1" si="68"/>
        <v>256</v>
      </c>
      <c r="AK462" s="1">
        <f t="shared" ca="1" si="69"/>
        <v>4</v>
      </c>
      <c r="AL462" s="1">
        <f t="shared" si="70"/>
        <v>18</v>
      </c>
      <c r="AM462" s="38">
        <f t="shared" ca="1" si="71"/>
        <v>0.98084291187739459</v>
      </c>
      <c r="AN462" s="1" t="str">
        <f t="shared" ca="1" si="72"/>
        <v>לא תקין</v>
      </c>
      <c r="AO462" s="1" t="e">
        <f>VLOOKUP(AC462,'תז מייל קניין'!$A:$C,3,0)</f>
        <v>#N/A</v>
      </c>
      <c r="AP462" s="1" t="str">
        <f t="shared" si="73"/>
        <v xml:space="preserve"> הזמנה לא </v>
      </c>
    </row>
    <row r="463" spans="1:42" x14ac:dyDescent="0.2">
      <c r="A463" s="4"/>
      <c r="B463" s="5"/>
      <c r="C463" s="6" t="s">
        <v>1863</v>
      </c>
      <c r="D463" s="7" t="s">
        <v>34</v>
      </c>
      <c r="E463" s="7" t="s">
        <v>32</v>
      </c>
      <c r="F463" s="8" t="s">
        <v>35</v>
      </c>
      <c r="G463" s="9">
        <v>38203</v>
      </c>
      <c r="H463" s="9"/>
      <c r="I463" s="10"/>
      <c r="J463" s="14"/>
      <c r="K463" s="11" t="s">
        <v>1864</v>
      </c>
      <c r="L463" s="8" t="s">
        <v>1865</v>
      </c>
      <c r="M463" s="8" t="s">
        <v>35</v>
      </c>
      <c r="N463" s="8" t="s">
        <v>40</v>
      </c>
      <c r="O463" s="12">
        <v>4422.6000000000004</v>
      </c>
      <c r="P463" s="8" t="s">
        <v>41</v>
      </c>
      <c r="Q463" s="12">
        <v>4422.6000000000004</v>
      </c>
      <c r="R463" s="13">
        <v>100.09</v>
      </c>
      <c r="S463" s="12">
        <v>4422.6000000000004</v>
      </c>
      <c r="T463" s="12">
        <v>4426.58</v>
      </c>
      <c r="U463" s="13">
        <v>0</v>
      </c>
      <c r="V463" s="8" t="s">
        <v>35</v>
      </c>
      <c r="W463" s="8" t="s">
        <v>1866</v>
      </c>
      <c r="X463" s="8" t="s">
        <v>35</v>
      </c>
      <c r="Y463" s="13">
        <v>0</v>
      </c>
      <c r="Z463" s="8" t="s">
        <v>35</v>
      </c>
      <c r="AA463" s="8" t="s">
        <v>49</v>
      </c>
      <c r="AB463" s="8" t="s">
        <v>35</v>
      </c>
      <c r="AC463" s="8" t="s">
        <v>1862</v>
      </c>
      <c r="AD463" s="8" t="s">
        <v>35</v>
      </c>
      <c r="AE463" s="8" t="s">
        <v>35</v>
      </c>
      <c r="AF463" s="13">
        <v>0</v>
      </c>
      <c r="AG463" s="41">
        <f t="shared" si="66"/>
        <v>38203</v>
      </c>
      <c r="AH463" s="41">
        <f t="shared" ca="1" si="67"/>
        <v>46022</v>
      </c>
      <c r="AI463" s="1">
        <f t="shared" ca="1" si="65"/>
        <v>256</v>
      </c>
      <c r="AJ463" s="1">
        <f t="shared" ca="1" si="68"/>
        <v>252</v>
      </c>
      <c r="AK463" s="1">
        <f t="shared" ca="1" si="69"/>
        <v>4</v>
      </c>
      <c r="AL463" s="1">
        <f t="shared" si="70"/>
        <v>100.09</v>
      </c>
      <c r="AM463" s="38">
        <f t="shared" ca="1" si="71"/>
        <v>0.984375</v>
      </c>
      <c r="AN463" s="1" t="str">
        <f t="shared" ca="1" si="72"/>
        <v>תקין</v>
      </c>
      <c r="AO463" s="1" t="e">
        <f>VLOOKUP(AC463,'תז מייל קניין'!$A:$C,3,0)</f>
        <v>#N/A</v>
      </c>
      <c r="AP463" s="1" t="str">
        <f t="shared" si="73"/>
        <v xml:space="preserve"> עפ"י חשבו</v>
      </c>
    </row>
    <row r="464" spans="1:42" x14ac:dyDescent="0.2">
      <c r="A464" s="4"/>
      <c r="B464" s="5" t="s">
        <v>1810</v>
      </c>
      <c r="C464" s="6" t="s">
        <v>1867</v>
      </c>
      <c r="D464" s="7" t="s">
        <v>34</v>
      </c>
      <c r="E464" s="7" t="s">
        <v>32</v>
      </c>
      <c r="F464" s="8" t="s">
        <v>35</v>
      </c>
      <c r="G464" s="9">
        <v>40484</v>
      </c>
      <c r="H464" s="9"/>
      <c r="I464" s="10"/>
      <c r="J464" s="14" t="s">
        <v>1858</v>
      </c>
      <c r="K464" s="11" t="s">
        <v>1868</v>
      </c>
      <c r="L464" s="8" t="s">
        <v>1869</v>
      </c>
      <c r="M464" s="8" t="s">
        <v>1870</v>
      </c>
      <c r="N464" s="8" t="s">
        <v>35</v>
      </c>
      <c r="O464" s="12">
        <v>5403.97</v>
      </c>
      <c r="P464" s="8" t="s">
        <v>41</v>
      </c>
      <c r="Q464" s="12">
        <v>5403.97</v>
      </c>
      <c r="R464" s="13">
        <v>0</v>
      </c>
      <c r="S464" s="13">
        <v>0</v>
      </c>
      <c r="T464" s="13">
        <v>0</v>
      </c>
      <c r="U464" s="13">
        <v>0</v>
      </c>
      <c r="V464" s="8" t="s">
        <v>57</v>
      </c>
      <c r="W464" s="8" t="s">
        <v>1871</v>
      </c>
      <c r="X464" s="8" t="s">
        <v>35</v>
      </c>
      <c r="Y464" s="13">
        <v>0</v>
      </c>
      <c r="Z464" s="8" t="s">
        <v>35</v>
      </c>
      <c r="AA464" s="8" t="s">
        <v>49</v>
      </c>
      <c r="AB464" s="8" t="s">
        <v>35</v>
      </c>
      <c r="AC464" s="8" t="s">
        <v>1862</v>
      </c>
      <c r="AD464" s="8" t="s">
        <v>35</v>
      </c>
      <c r="AE464" s="8" t="s">
        <v>35</v>
      </c>
      <c r="AF464" s="13">
        <v>205.92</v>
      </c>
      <c r="AG464" s="41">
        <f t="shared" si="66"/>
        <v>40484</v>
      </c>
      <c r="AH464" s="41">
        <f t="shared" ca="1" si="67"/>
        <v>46022</v>
      </c>
      <c r="AI464" s="1">
        <f t="shared" ca="1" si="65"/>
        <v>181</v>
      </c>
      <c r="AJ464" s="1">
        <f t="shared" ca="1" si="68"/>
        <v>177</v>
      </c>
      <c r="AK464" s="1">
        <f t="shared" ca="1" si="69"/>
        <v>4</v>
      </c>
      <c r="AL464" s="1">
        <f t="shared" si="70"/>
        <v>0</v>
      </c>
      <c r="AM464" s="38">
        <f t="shared" ca="1" si="71"/>
        <v>0.97790055248618779</v>
      </c>
      <c r="AN464" s="1" t="str">
        <f t="shared" ca="1" si="72"/>
        <v>לא תקין</v>
      </c>
      <c r="AO464" s="1" t="e">
        <f>VLOOKUP(AC464,'תז מייל קניין'!$A:$C,3,0)</f>
        <v>#N/A</v>
      </c>
      <c r="AP464" s="1" t="str">
        <f t="shared" si="73"/>
        <v xml:space="preserve"> עבור רשום</v>
      </c>
    </row>
    <row r="465" spans="1:42" x14ac:dyDescent="0.2">
      <c r="A465" s="4"/>
      <c r="B465" s="2" t="s">
        <v>1872</v>
      </c>
      <c r="C465" s="6" t="s">
        <v>1873</v>
      </c>
      <c r="D465" s="7" t="s">
        <v>34</v>
      </c>
      <c r="E465" s="7" t="s">
        <v>32</v>
      </c>
      <c r="F465" s="8" t="s">
        <v>35</v>
      </c>
      <c r="G465" s="9">
        <v>42970</v>
      </c>
      <c r="H465" s="9">
        <v>42736</v>
      </c>
      <c r="I465" s="10">
        <v>45657</v>
      </c>
      <c r="J465" s="3" t="s">
        <v>86</v>
      </c>
      <c r="K465" s="11" t="s">
        <v>531</v>
      </c>
      <c r="L465" s="8" t="s">
        <v>532</v>
      </c>
      <c r="M465" s="8" t="s">
        <v>533</v>
      </c>
      <c r="N465" s="8" t="s">
        <v>40</v>
      </c>
      <c r="O465" s="12">
        <v>333338913</v>
      </c>
      <c r="P465" s="8" t="s">
        <v>41</v>
      </c>
      <c r="Q465" s="12">
        <v>333338913</v>
      </c>
      <c r="R465" s="13">
        <v>99.09</v>
      </c>
      <c r="S465" s="12">
        <v>253219129.50999999</v>
      </c>
      <c r="T465" s="12">
        <v>330298129.43000001</v>
      </c>
      <c r="U465" s="12">
        <v>3040783.49</v>
      </c>
      <c r="V465" s="8" t="s">
        <v>35</v>
      </c>
      <c r="W465" s="8" t="s">
        <v>1874</v>
      </c>
      <c r="X465" s="8" t="s">
        <v>35</v>
      </c>
      <c r="Y465" s="13">
        <v>0</v>
      </c>
      <c r="Z465" s="8" t="s">
        <v>42</v>
      </c>
      <c r="AA465" s="8" t="s">
        <v>1804</v>
      </c>
      <c r="AB465" s="8" t="s">
        <v>35</v>
      </c>
      <c r="AC465" s="8" t="s">
        <v>91</v>
      </c>
      <c r="AD465" s="8" t="s">
        <v>35</v>
      </c>
      <c r="AE465" s="8" t="s">
        <v>35</v>
      </c>
      <c r="AF465" s="12">
        <v>3040783.49</v>
      </c>
      <c r="AG465" s="41">
        <f t="shared" si="66"/>
        <v>42736</v>
      </c>
      <c r="AH465" s="41">
        <f t="shared" ca="1" si="67"/>
        <v>45657</v>
      </c>
      <c r="AI465" s="1">
        <f t="shared" ca="1" si="65"/>
        <v>95</v>
      </c>
      <c r="AJ465" s="1">
        <f t="shared" ca="1" si="68"/>
        <v>103</v>
      </c>
      <c r="AK465" s="1">
        <f t="shared" ca="1" si="69"/>
        <v>-7</v>
      </c>
      <c r="AL465" s="1">
        <f t="shared" si="70"/>
        <v>99.09</v>
      </c>
      <c r="AM465" s="38">
        <f t="shared" ca="1" si="71"/>
        <v>1.0842105263157895</v>
      </c>
      <c r="AN465" s="1" t="str">
        <f t="shared" ca="1" si="72"/>
        <v>תקין</v>
      </c>
      <c r="AO465" s="1" t="str">
        <f>VLOOKUP(AC465,'תז מייל קניין'!$A:$C,3,0)</f>
        <v xml:space="preserve">MayaLe@justice.gov.il </v>
      </c>
      <c r="AP465" s="1" t="str">
        <f t="shared" si="73"/>
        <v xml:space="preserve"> עבור פיקו</v>
      </c>
    </row>
    <row r="466" spans="1:42" x14ac:dyDescent="0.2">
      <c r="A466" s="4"/>
      <c r="B466" s="2" t="s">
        <v>1875</v>
      </c>
      <c r="C466" s="6" t="s">
        <v>1876</v>
      </c>
      <c r="D466" s="7" t="s">
        <v>34</v>
      </c>
      <c r="E466" s="7" t="s">
        <v>32</v>
      </c>
      <c r="F466" s="8" t="s">
        <v>35</v>
      </c>
      <c r="G466" s="9">
        <v>38112</v>
      </c>
      <c r="H466" s="9"/>
      <c r="I466" s="10"/>
      <c r="J466" s="3" t="s">
        <v>1877</v>
      </c>
      <c r="K466" s="11" t="s">
        <v>1878</v>
      </c>
      <c r="L466" s="8" t="s">
        <v>1879</v>
      </c>
      <c r="M466" s="8" t="s">
        <v>35</v>
      </c>
      <c r="N466" s="8" t="s">
        <v>40</v>
      </c>
      <c r="O466" s="12">
        <v>5470</v>
      </c>
      <c r="P466" s="8" t="s">
        <v>41</v>
      </c>
      <c r="Q466" s="12">
        <v>5470</v>
      </c>
      <c r="R466" s="13">
        <v>94.88</v>
      </c>
      <c r="S466" s="12">
        <v>5470</v>
      </c>
      <c r="T466" s="12">
        <v>5190</v>
      </c>
      <c r="U466" s="13">
        <v>0</v>
      </c>
      <c r="V466" s="8" t="s">
        <v>35</v>
      </c>
      <c r="W466" s="8" t="s">
        <v>1880</v>
      </c>
      <c r="X466" s="8" t="s">
        <v>35</v>
      </c>
      <c r="Y466" s="13">
        <v>0</v>
      </c>
      <c r="Z466" s="8" t="s">
        <v>35</v>
      </c>
      <c r="AA466" s="8" t="s">
        <v>49</v>
      </c>
      <c r="AB466" s="8" t="s">
        <v>35</v>
      </c>
      <c r="AC466" s="8" t="s">
        <v>1881</v>
      </c>
      <c r="AD466" s="8" t="s">
        <v>35</v>
      </c>
      <c r="AE466" s="8" t="s">
        <v>35</v>
      </c>
      <c r="AF466" s="13">
        <v>0</v>
      </c>
      <c r="AG466" s="41">
        <f t="shared" si="66"/>
        <v>38112</v>
      </c>
      <c r="AH466" s="41">
        <f t="shared" ca="1" si="67"/>
        <v>46022</v>
      </c>
      <c r="AI466" s="1">
        <f t="shared" ca="1" si="65"/>
        <v>259</v>
      </c>
      <c r="AJ466" s="1">
        <f t="shared" ca="1" si="68"/>
        <v>255</v>
      </c>
      <c r="AK466" s="1">
        <f t="shared" ca="1" si="69"/>
        <v>4</v>
      </c>
      <c r="AL466" s="1">
        <f t="shared" si="70"/>
        <v>94.88</v>
      </c>
      <c r="AM466" s="38">
        <f t="shared" ca="1" si="71"/>
        <v>0.98455598455598459</v>
      </c>
      <c r="AN466" s="1" t="str">
        <f t="shared" ca="1" si="72"/>
        <v>תקין</v>
      </c>
      <c r="AO466" s="1" t="e">
        <f>VLOOKUP(AC466,'תז מייל קניין'!$A:$C,3,0)</f>
        <v>#N/A</v>
      </c>
      <c r="AP466" s="1" t="str">
        <f t="shared" si="73"/>
        <v xml:space="preserve"> עבור פרמ"</v>
      </c>
    </row>
    <row r="467" spans="1:42" x14ac:dyDescent="0.2">
      <c r="A467" s="4"/>
      <c r="B467" s="5"/>
      <c r="C467" s="6" t="s">
        <v>1882</v>
      </c>
      <c r="D467" s="7" t="s">
        <v>50</v>
      </c>
      <c r="E467" s="7" t="s">
        <v>32</v>
      </c>
      <c r="F467" s="8" t="s">
        <v>35</v>
      </c>
      <c r="G467" s="9">
        <v>42747</v>
      </c>
      <c r="H467" s="9"/>
      <c r="I467" s="10"/>
      <c r="J467" s="14"/>
      <c r="K467" s="11" t="s">
        <v>1751</v>
      </c>
      <c r="L467" s="8" t="s">
        <v>1752</v>
      </c>
      <c r="M467" s="8" t="s">
        <v>1753</v>
      </c>
      <c r="N467" s="8" t="s">
        <v>40</v>
      </c>
      <c r="O467" s="12">
        <v>5950.91</v>
      </c>
      <c r="P467" s="8" t="s">
        <v>41</v>
      </c>
      <c r="Q467" s="12">
        <v>5950.91</v>
      </c>
      <c r="R467" s="13">
        <v>96.88</v>
      </c>
      <c r="S467" s="12">
        <v>5763.43</v>
      </c>
      <c r="T467" s="12">
        <v>5763.41</v>
      </c>
      <c r="U467" s="13">
        <v>187.48</v>
      </c>
      <c r="V467" s="8" t="s">
        <v>35</v>
      </c>
      <c r="W467" s="8" t="s">
        <v>1883</v>
      </c>
      <c r="X467" s="8" t="s">
        <v>35</v>
      </c>
      <c r="Y467" s="13">
        <v>0</v>
      </c>
      <c r="Z467" s="8" t="s">
        <v>42</v>
      </c>
      <c r="AA467" s="8" t="s">
        <v>65</v>
      </c>
      <c r="AB467" s="8" t="s">
        <v>35</v>
      </c>
      <c r="AC467" s="8" t="s">
        <v>1881</v>
      </c>
      <c r="AD467" s="8" t="s">
        <v>35</v>
      </c>
      <c r="AE467" s="8" t="s">
        <v>35</v>
      </c>
      <c r="AF467" s="13">
        <v>187.48</v>
      </c>
      <c r="AG467" s="41">
        <f t="shared" si="66"/>
        <v>42747</v>
      </c>
      <c r="AH467" s="41">
        <f t="shared" ca="1" si="67"/>
        <v>46022</v>
      </c>
      <c r="AI467" s="1">
        <f t="shared" ca="1" si="65"/>
        <v>107</v>
      </c>
      <c r="AJ467" s="1">
        <f t="shared" ca="1" si="68"/>
        <v>102</v>
      </c>
      <c r="AK467" s="1">
        <f t="shared" ca="1" si="69"/>
        <v>4</v>
      </c>
      <c r="AL467" s="1">
        <f t="shared" si="70"/>
        <v>96.88</v>
      </c>
      <c r="AM467" s="38">
        <f t="shared" ca="1" si="71"/>
        <v>0.95327102803738317</v>
      </c>
      <c r="AN467" s="1" t="str">
        <f t="shared" ca="1" si="72"/>
        <v>תקין</v>
      </c>
      <c r="AO467" s="1" t="e">
        <f>VLOOKUP(AC467,'תז מייל קניין'!$A:$C,3,0)</f>
        <v>#N/A</v>
      </c>
      <c r="AP467" s="1" t="str">
        <f t="shared" si="73"/>
        <v xml:space="preserve"> ציוד משרד</v>
      </c>
    </row>
    <row r="468" spans="1:42" x14ac:dyDescent="0.2">
      <c r="A468" s="4"/>
      <c r="B468" s="5"/>
      <c r="C468" s="6" t="s">
        <v>1884</v>
      </c>
      <c r="D468" s="7" t="s">
        <v>50</v>
      </c>
      <c r="E468" s="7" t="s">
        <v>32</v>
      </c>
      <c r="F468" s="8" t="s">
        <v>35</v>
      </c>
      <c r="G468" s="9">
        <v>42765</v>
      </c>
      <c r="H468" s="9"/>
      <c r="I468" s="10"/>
      <c r="J468" s="14"/>
      <c r="K468" s="11" t="s">
        <v>1751</v>
      </c>
      <c r="L468" s="8" t="s">
        <v>1752</v>
      </c>
      <c r="M468" s="8" t="s">
        <v>1753</v>
      </c>
      <c r="N468" s="8" t="s">
        <v>40</v>
      </c>
      <c r="O468" s="12">
        <v>2704.91</v>
      </c>
      <c r="P468" s="8" t="s">
        <v>41</v>
      </c>
      <c r="Q468" s="12">
        <v>2704.91</v>
      </c>
      <c r="R468" s="13">
        <v>90.57</v>
      </c>
      <c r="S468" s="12">
        <v>2458.1799999999998</v>
      </c>
      <c r="T468" s="12">
        <v>2448</v>
      </c>
      <c r="U468" s="13">
        <v>246.73</v>
      </c>
      <c r="V468" s="8" t="s">
        <v>35</v>
      </c>
      <c r="W468" s="8" t="s">
        <v>1885</v>
      </c>
      <c r="X468" s="8" t="s">
        <v>35</v>
      </c>
      <c r="Y468" s="13">
        <v>0</v>
      </c>
      <c r="Z468" s="8" t="s">
        <v>42</v>
      </c>
      <c r="AA468" s="8" t="s">
        <v>65</v>
      </c>
      <c r="AB468" s="8" t="s">
        <v>35</v>
      </c>
      <c r="AC468" s="8" t="s">
        <v>1881</v>
      </c>
      <c r="AD468" s="8" t="s">
        <v>35</v>
      </c>
      <c r="AE468" s="8" t="s">
        <v>1886</v>
      </c>
      <c r="AF468" s="13">
        <v>246.73</v>
      </c>
      <c r="AG468" s="41">
        <f t="shared" si="66"/>
        <v>42765</v>
      </c>
      <c r="AH468" s="41">
        <f t="shared" ca="1" si="67"/>
        <v>46022</v>
      </c>
      <c r="AI468" s="1">
        <f t="shared" ca="1" si="65"/>
        <v>107</v>
      </c>
      <c r="AJ468" s="1">
        <f t="shared" ca="1" si="68"/>
        <v>102</v>
      </c>
      <c r="AK468" s="1">
        <f t="shared" ca="1" si="69"/>
        <v>4</v>
      </c>
      <c r="AL468" s="1">
        <f t="shared" si="70"/>
        <v>90.57</v>
      </c>
      <c r="AM468" s="38">
        <f t="shared" ca="1" si="71"/>
        <v>0.95327102803738317</v>
      </c>
      <c r="AN468" s="1" t="str">
        <f t="shared" ca="1" si="72"/>
        <v>תקין</v>
      </c>
      <c r="AO468" s="1" t="e">
        <f>VLOOKUP(AC468,'תז מייל קניין'!$A:$C,3,0)</f>
        <v>#N/A</v>
      </c>
      <c r="AP468" s="1" t="str">
        <f t="shared" si="73"/>
        <v xml:space="preserve"> ציוד משרד</v>
      </c>
    </row>
    <row r="469" spans="1:42" x14ac:dyDescent="0.2">
      <c r="A469" s="4"/>
      <c r="B469" s="5"/>
      <c r="C469" s="6" t="s">
        <v>1887</v>
      </c>
      <c r="D469" s="7" t="s">
        <v>50</v>
      </c>
      <c r="E469" s="7" t="s">
        <v>32</v>
      </c>
      <c r="F469" s="8" t="s">
        <v>35</v>
      </c>
      <c r="G469" s="9">
        <v>42778</v>
      </c>
      <c r="H469" s="9"/>
      <c r="I469" s="10"/>
      <c r="J469" s="14"/>
      <c r="K469" s="11" t="s">
        <v>1751</v>
      </c>
      <c r="L469" s="8" t="s">
        <v>1752</v>
      </c>
      <c r="M469" s="8" t="s">
        <v>1753</v>
      </c>
      <c r="N469" s="8" t="s">
        <v>40</v>
      </c>
      <c r="O469" s="12">
        <v>29004.36</v>
      </c>
      <c r="P469" s="8" t="s">
        <v>41</v>
      </c>
      <c r="Q469" s="12">
        <v>29004.36</v>
      </c>
      <c r="R469" s="13">
        <v>56.38</v>
      </c>
      <c r="S469" s="12">
        <v>16464.150000000001</v>
      </c>
      <c r="T469" s="12">
        <v>16336.11</v>
      </c>
      <c r="U469" s="12">
        <v>3235.56</v>
      </c>
      <c r="V469" s="8" t="s">
        <v>35</v>
      </c>
      <c r="W469" s="8" t="s">
        <v>1888</v>
      </c>
      <c r="X469" s="8" t="s">
        <v>35</v>
      </c>
      <c r="Y469" s="13">
        <v>0</v>
      </c>
      <c r="Z469" s="8" t="s">
        <v>42</v>
      </c>
      <c r="AA469" s="8" t="s">
        <v>65</v>
      </c>
      <c r="AB469" s="8" t="s">
        <v>35</v>
      </c>
      <c r="AC469" s="8" t="s">
        <v>1881</v>
      </c>
      <c r="AD469" s="8" t="s">
        <v>35</v>
      </c>
      <c r="AE469" s="8" t="s">
        <v>35</v>
      </c>
      <c r="AF469" s="12">
        <v>3235.56</v>
      </c>
      <c r="AG469" s="41">
        <f t="shared" si="66"/>
        <v>42778</v>
      </c>
      <c r="AH469" s="41">
        <f t="shared" ca="1" si="67"/>
        <v>46022</v>
      </c>
      <c r="AI469" s="1">
        <f t="shared" ca="1" si="65"/>
        <v>106</v>
      </c>
      <c r="AJ469" s="1">
        <f t="shared" ca="1" si="68"/>
        <v>101</v>
      </c>
      <c r="AK469" s="1">
        <f t="shared" ca="1" si="69"/>
        <v>4</v>
      </c>
      <c r="AL469" s="1">
        <f t="shared" si="70"/>
        <v>56.38</v>
      </c>
      <c r="AM469" s="38">
        <f t="shared" ca="1" si="71"/>
        <v>0.95283018867924529</v>
      </c>
      <c r="AN469" s="1" t="str">
        <f t="shared" ca="1" si="72"/>
        <v>תקין</v>
      </c>
      <c r="AO469" s="1" t="e">
        <f>VLOOKUP(AC469,'תז מייל קניין'!$A:$C,3,0)</f>
        <v>#N/A</v>
      </c>
      <c r="AP469" s="1" t="str">
        <f t="shared" si="73"/>
        <v xml:space="preserve"> ציוד משרד</v>
      </c>
    </row>
    <row r="470" spans="1:42" x14ac:dyDescent="0.2">
      <c r="A470" s="4"/>
      <c r="B470" s="5"/>
      <c r="C470" s="6" t="s">
        <v>1889</v>
      </c>
      <c r="D470" s="7" t="s">
        <v>50</v>
      </c>
      <c r="E470" s="7" t="s">
        <v>32</v>
      </c>
      <c r="F470" s="8" t="s">
        <v>35</v>
      </c>
      <c r="G470" s="9">
        <v>43005</v>
      </c>
      <c r="H470" s="9"/>
      <c r="I470" s="10"/>
      <c r="J470" s="14"/>
      <c r="K470" s="11" t="s">
        <v>1751</v>
      </c>
      <c r="L470" s="8" t="s">
        <v>1752</v>
      </c>
      <c r="M470" s="8" t="s">
        <v>1753</v>
      </c>
      <c r="N470" s="8" t="s">
        <v>40</v>
      </c>
      <c r="O470" s="12">
        <v>7448.22</v>
      </c>
      <c r="P470" s="8" t="s">
        <v>41</v>
      </c>
      <c r="Q470" s="12">
        <v>7448.22</v>
      </c>
      <c r="R470" s="13">
        <v>97.07</v>
      </c>
      <c r="S470" s="12">
        <v>7228.15</v>
      </c>
      <c r="T470" s="12">
        <v>7228.14</v>
      </c>
      <c r="U470" s="13">
        <v>220.07</v>
      </c>
      <c r="V470" s="8" t="s">
        <v>35</v>
      </c>
      <c r="W470" s="8" t="s">
        <v>1890</v>
      </c>
      <c r="X470" s="8" t="s">
        <v>35</v>
      </c>
      <c r="Y470" s="13">
        <v>0</v>
      </c>
      <c r="Z470" s="8" t="s">
        <v>42</v>
      </c>
      <c r="AA470" s="8" t="s">
        <v>65</v>
      </c>
      <c r="AB470" s="8" t="s">
        <v>35</v>
      </c>
      <c r="AC470" s="8" t="s">
        <v>1881</v>
      </c>
      <c r="AD470" s="8" t="s">
        <v>35</v>
      </c>
      <c r="AE470" s="8" t="s">
        <v>35</v>
      </c>
      <c r="AF470" s="13">
        <v>220.07</v>
      </c>
      <c r="AG470" s="41">
        <f t="shared" si="66"/>
        <v>43005</v>
      </c>
      <c r="AH470" s="41">
        <f t="shared" ca="1" si="67"/>
        <v>46022</v>
      </c>
      <c r="AI470" s="1">
        <f t="shared" ca="1" si="65"/>
        <v>99</v>
      </c>
      <c r="AJ470" s="1">
        <f t="shared" ca="1" si="68"/>
        <v>94</v>
      </c>
      <c r="AK470" s="1">
        <f t="shared" ca="1" si="69"/>
        <v>4</v>
      </c>
      <c r="AL470" s="1">
        <f t="shared" si="70"/>
        <v>97.07</v>
      </c>
      <c r="AM470" s="38">
        <f t="shared" ca="1" si="71"/>
        <v>0.9494949494949495</v>
      </c>
      <c r="AN470" s="1" t="str">
        <f t="shared" ca="1" si="72"/>
        <v>תקין</v>
      </c>
      <c r="AO470" s="1" t="e">
        <f>VLOOKUP(AC470,'תז מייל קניין'!$A:$C,3,0)</f>
        <v>#N/A</v>
      </c>
      <c r="AP470" s="1" t="str">
        <f t="shared" si="73"/>
        <v xml:space="preserve"> ציוד משרד</v>
      </c>
    </row>
    <row r="471" spans="1:42" x14ac:dyDescent="0.2">
      <c r="A471" s="4"/>
      <c r="B471" s="5"/>
      <c r="C471" s="6" t="s">
        <v>1891</v>
      </c>
      <c r="D471" s="7" t="s">
        <v>34</v>
      </c>
      <c r="E471" s="7" t="s">
        <v>32</v>
      </c>
      <c r="F471" s="8" t="s">
        <v>35</v>
      </c>
      <c r="G471" s="9">
        <v>44571</v>
      </c>
      <c r="H471" s="9"/>
      <c r="I471" s="10"/>
      <c r="J471" s="14"/>
      <c r="K471" s="11" t="s">
        <v>1892</v>
      </c>
      <c r="L471" s="8" t="s">
        <v>1893</v>
      </c>
      <c r="M471" s="8" t="s">
        <v>1894</v>
      </c>
      <c r="N471" s="8" t="s">
        <v>40</v>
      </c>
      <c r="O471" s="12">
        <v>43573.16</v>
      </c>
      <c r="P471" s="8" t="s">
        <v>41</v>
      </c>
      <c r="Q471" s="12">
        <v>43573.16</v>
      </c>
      <c r="R471" s="13">
        <v>15.39</v>
      </c>
      <c r="S471" s="12">
        <v>7650.68</v>
      </c>
      <c r="T471" s="12">
        <v>6649.98</v>
      </c>
      <c r="U471" s="12">
        <v>15886.05</v>
      </c>
      <c r="V471" s="8" t="s">
        <v>35</v>
      </c>
      <c r="W471" s="8" t="s">
        <v>1895</v>
      </c>
      <c r="X471" s="8" t="s">
        <v>35</v>
      </c>
      <c r="Y471" s="13">
        <v>0</v>
      </c>
      <c r="Z471" s="8" t="s">
        <v>42</v>
      </c>
      <c r="AA471" s="8" t="s">
        <v>43</v>
      </c>
      <c r="AB471" s="8" t="s">
        <v>60</v>
      </c>
      <c r="AC471" s="8" t="s">
        <v>1881</v>
      </c>
      <c r="AD471" s="8" t="s">
        <v>35</v>
      </c>
      <c r="AE471" s="8" t="s">
        <v>35</v>
      </c>
      <c r="AF471" s="12">
        <v>15886.05</v>
      </c>
      <c r="AG471" s="41">
        <f t="shared" si="66"/>
        <v>44571</v>
      </c>
      <c r="AH471" s="41">
        <f t="shared" ca="1" si="67"/>
        <v>46022</v>
      </c>
      <c r="AI471" s="1">
        <f t="shared" ca="1" si="65"/>
        <v>47</v>
      </c>
      <c r="AJ471" s="1">
        <f t="shared" ca="1" si="68"/>
        <v>42</v>
      </c>
      <c r="AK471" s="1">
        <f t="shared" ca="1" si="69"/>
        <v>4</v>
      </c>
      <c r="AL471" s="1">
        <f t="shared" si="70"/>
        <v>15.39</v>
      </c>
      <c r="AM471" s="38">
        <f t="shared" ca="1" si="71"/>
        <v>0.8936170212765957</v>
      </c>
      <c r="AN471" s="1" t="str">
        <f t="shared" ca="1" si="72"/>
        <v>לא תקין</v>
      </c>
      <c r="AO471" s="1" t="e">
        <f>VLOOKUP(AC471,'תז מייל קניין'!$A:$C,3,0)</f>
        <v>#N/A</v>
      </c>
      <c r="AP471" s="1" t="str">
        <f t="shared" si="73"/>
        <v xml:space="preserve"> שירותי לי</v>
      </c>
    </row>
    <row r="472" spans="1:42" x14ac:dyDescent="0.2">
      <c r="A472" s="4"/>
      <c r="B472" s="5"/>
      <c r="C472" s="6" t="s">
        <v>1896</v>
      </c>
      <c r="D472" s="7" t="s">
        <v>50</v>
      </c>
      <c r="E472" s="7" t="s">
        <v>32</v>
      </c>
      <c r="F472" s="8" t="s">
        <v>35</v>
      </c>
      <c r="G472" s="9">
        <v>44753</v>
      </c>
      <c r="H472" s="9"/>
      <c r="I472" s="10"/>
      <c r="J472" s="14"/>
      <c r="K472" s="11" t="s">
        <v>1764</v>
      </c>
      <c r="L472" s="8" t="s">
        <v>1765</v>
      </c>
      <c r="M472" s="8" t="s">
        <v>1766</v>
      </c>
      <c r="N472" s="8" t="s">
        <v>40</v>
      </c>
      <c r="O472" s="12">
        <v>15631.82</v>
      </c>
      <c r="P472" s="8" t="s">
        <v>41</v>
      </c>
      <c r="Q472" s="12">
        <v>15631.82</v>
      </c>
      <c r="R472" s="13">
        <v>98.01</v>
      </c>
      <c r="S472" s="12">
        <v>15318.07</v>
      </c>
      <c r="T472" s="12">
        <v>15777.61</v>
      </c>
      <c r="U472" s="13">
        <v>364.49</v>
      </c>
      <c r="V472" s="8" t="s">
        <v>35</v>
      </c>
      <c r="W472" s="8" t="s">
        <v>1897</v>
      </c>
      <c r="X472" s="8" t="s">
        <v>57</v>
      </c>
      <c r="Y472" s="13">
        <v>0</v>
      </c>
      <c r="Z472" s="8" t="s">
        <v>42</v>
      </c>
      <c r="AA472" s="8" t="s">
        <v>65</v>
      </c>
      <c r="AB472" s="8" t="s">
        <v>35</v>
      </c>
      <c r="AC472" s="8" t="s">
        <v>1881</v>
      </c>
      <c r="AD472" s="8" t="s">
        <v>35</v>
      </c>
      <c r="AE472" s="8" t="s">
        <v>1898</v>
      </c>
      <c r="AF472" s="13">
        <v>313.3</v>
      </c>
      <c r="AG472" s="41">
        <f t="shared" si="66"/>
        <v>44753</v>
      </c>
      <c r="AH472" s="41">
        <f t="shared" ca="1" si="67"/>
        <v>46022</v>
      </c>
      <c r="AI472" s="1">
        <f t="shared" ca="1" si="65"/>
        <v>41</v>
      </c>
      <c r="AJ472" s="1">
        <f t="shared" ca="1" si="68"/>
        <v>36</v>
      </c>
      <c r="AK472" s="1">
        <f t="shared" ca="1" si="69"/>
        <v>4</v>
      </c>
      <c r="AL472" s="1">
        <f t="shared" si="70"/>
        <v>98.01</v>
      </c>
      <c r="AM472" s="38">
        <f t="shared" ca="1" si="71"/>
        <v>0.87804878048780488</v>
      </c>
      <c r="AN472" s="1" t="str">
        <f t="shared" ca="1" si="72"/>
        <v>תקין</v>
      </c>
      <c r="AO472" s="1" t="e">
        <f>VLOOKUP(AC472,'תז מייל קניין'!$A:$C,3,0)</f>
        <v>#N/A</v>
      </c>
      <c r="AP472" s="1" t="str">
        <f t="shared" si="73"/>
        <v xml:space="preserve"> ציוד משרד</v>
      </c>
    </row>
    <row r="473" spans="1:42" x14ac:dyDescent="0.2">
      <c r="A473" s="4"/>
      <c r="B473" s="5"/>
      <c r="C473" s="6" t="s">
        <v>1899</v>
      </c>
      <c r="D473" s="7" t="s">
        <v>50</v>
      </c>
      <c r="E473" s="7" t="s">
        <v>32</v>
      </c>
      <c r="F473" s="8" t="s">
        <v>35</v>
      </c>
      <c r="G473" s="9">
        <v>44767</v>
      </c>
      <c r="H473" s="9"/>
      <c r="I473" s="10"/>
      <c r="J473" s="14"/>
      <c r="K473" s="11" t="s">
        <v>1764</v>
      </c>
      <c r="L473" s="8" t="s">
        <v>1765</v>
      </c>
      <c r="M473" s="8" t="s">
        <v>1766</v>
      </c>
      <c r="N473" s="8" t="s">
        <v>40</v>
      </c>
      <c r="O473" s="12">
        <v>4216.32</v>
      </c>
      <c r="P473" s="8" t="s">
        <v>41</v>
      </c>
      <c r="Q473" s="12">
        <v>4216.32</v>
      </c>
      <c r="R473" s="13">
        <v>68.42</v>
      </c>
      <c r="S473" s="12">
        <v>2799.51</v>
      </c>
      <c r="T473" s="12">
        <v>2876.44</v>
      </c>
      <c r="U473" s="12">
        <v>1638.86</v>
      </c>
      <c r="V473" s="8" t="s">
        <v>35</v>
      </c>
      <c r="W473" s="8" t="s">
        <v>1900</v>
      </c>
      <c r="X473" s="8" t="s">
        <v>57</v>
      </c>
      <c r="Y473" s="13">
        <v>0</v>
      </c>
      <c r="Z473" s="8" t="s">
        <v>42</v>
      </c>
      <c r="AA473" s="8" t="s">
        <v>65</v>
      </c>
      <c r="AB473" s="8" t="s">
        <v>35</v>
      </c>
      <c r="AC473" s="8" t="s">
        <v>1881</v>
      </c>
      <c r="AD473" s="8" t="s">
        <v>35</v>
      </c>
      <c r="AE473" s="8" t="s">
        <v>1901</v>
      </c>
      <c r="AF473" s="12">
        <v>1416.81</v>
      </c>
      <c r="AG473" s="41">
        <f t="shared" si="66"/>
        <v>44767</v>
      </c>
      <c r="AH473" s="41">
        <f t="shared" ca="1" si="67"/>
        <v>46022</v>
      </c>
      <c r="AI473" s="1">
        <f t="shared" ca="1" si="65"/>
        <v>41</v>
      </c>
      <c r="AJ473" s="1">
        <f t="shared" ca="1" si="68"/>
        <v>36</v>
      </c>
      <c r="AK473" s="1">
        <f t="shared" ca="1" si="69"/>
        <v>4</v>
      </c>
      <c r="AL473" s="1">
        <f t="shared" si="70"/>
        <v>68.42</v>
      </c>
      <c r="AM473" s="38">
        <f t="shared" ca="1" si="71"/>
        <v>0.87804878048780488</v>
      </c>
      <c r="AN473" s="1" t="str">
        <f t="shared" ca="1" si="72"/>
        <v>תקין</v>
      </c>
      <c r="AO473" s="1" t="e">
        <f>VLOOKUP(AC473,'תז מייל קניין'!$A:$C,3,0)</f>
        <v>#N/A</v>
      </c>
      <c r="AP473" s="1" t="str">
        <f t="shared" si="73"/>
        <v xml:space="preserve"> ציוד משרד</v>
      </c>
    </row>
    <row r="474" spans="1:42" x14ac:dyDescent="0.2">
      <c r="A474" s="4"/>
      <c r="B474" s="5"/>
      <c r="C474" s="6" t="s">
        <v>1902</v>
      </c>
      <c r="D474" s="7" t="s">
        <v>50</v>
      </c>
      <c r="E474" s="7" t="s">
        <v>32</v>
      </c>
      <c r="F474" s="8" t="s">
        <v>35</v>
      </c>
      <c r="G474" s="9">
        <v>44893</v>
      </c>
      <c r="H474" s="9"/>
      <c r="I474" s="10"/>
      <c r="J474" s="14"/>
      <c r="K474" s="11" t="s">
        <v>1764</v>
      </c>
      <c r="L474" s="8" t="s">
        <v>1765</v>
      </c>
      <c r="M474" s="8" t="s">
        <v>1766</v>
      </c>
      <c r="N474" s="8" t="s">
        <v>40</v>
      </c>
      <c r="O474" s="12">
        <v>4161.26</v>
      </c>
      <c r="P474" s="8" t="s">
        <v>41</v>
      </c>
      <c r="Q474" s="12">
        <v>4161.26</v>
      </c>
      <c r="R474" s="13">
        <v>62.57</v>
      </c>
      <c r="S474" s="12">
        <v>2733.93</v>
      </c>
      <c r="T474" s="12">
        <v>2786.07</v>
      </c>
      <c r="U474" s="12">
        <v>1651.04</v>
      </c>
      <c r="V474" s="8" t="s">
        <v>35</v>
      </c>
      <c r="W474" s="8" t="s">
        <v>1903</v>
      </c>
      <c r="X474" s="8" t="s">
        <v>57</v>
      </c>
      <c r="Y474" s="13">
        <v>0</v>
      </c>
      <c r="Z474" s="8" t="s">
        <v>42</v>
      </c>
      <c r="AA474" s="8" t="s">
        <v>65</v>
      </c>
      <c r="AB474" s="8" t="s">
        <v>35</v>
      </c>
      <c r="AC474" s="8" t="s">
        <v>1881</v>
      </c>
      <c r="AD474" s="8" t="s">
        <v>35</v>
      </c>
      <c r="AE474" s="8" t="s">
        <v>674</v>
      </c>
      <c r="AF474" s="12">
        <v>1427.33</v>
      </c>
      <c r="AG474" s="41">
        <f t="shared" si="66"/>
        <v>44893</v>
      </c>
      <c r="AH474" s="41">
        <f t="shared" ca="1" si="67"/>
        <v>46022</v>
      </c>
      <c r="AI474" s="1">
        <f t="shared" ca="1" si="65"/>
        <v>37</v>
      </c>
      <c r="AJ474" s="1">
        <f t="shared" ca="1" si="68"/>
        <v>32</v>
      </c>
      <c r="AK474" s="1">
        <f t="shared" ca="1" si="69"/>
        <v>4</v>
      </c>
      <c r="AL474" s="1">
        <f t="shared" si="70"/>
        <v>62.57</v>
      </c>
      <c r="AM474" s="38">
        <f t="shared" ca="1" si="71"/>
        <v>0.86486486486486491</v>
      </c>
      <c r="AN474" s="1" t="str">
        <f t="shared" ca="1" si="72"/>
        <v>תקין</v>
      </c>
      <c r="AO474" s="1" t="e">
        <f>VLOOKUP(AC474,'תז מייל קניין'!$A:$C,3,0)</f>
        <v>#N/A</v>
      </c>
      <c r="AP474" s="1" t="str">
        <f t="shared" si="73"/>
        <v xml:space="preserve"> ציוד משרד</v>
      </c>
    </row>
    <row r="475" spans="1:42" x14ac:dyDescent="0.2">
      <c r="A475" s="4"/>
      <c r="B475" s="5"/>
      <c r="C475" s="6" t="s">
        <v>1904</v>
      </c>
      <c r="D475" s="7" t="s">
        <v>50</v>
      </c>
      <c r="E475" s="7" t="s">
        <v>32</v>
      </c>
      <c r="F475" s="8" t="s">
        <v>35</v>
      </c>
      <c r="G475" s="9">
        <v>44893</v>
      </c>
      <c r="H475" s="9"/>
      <c r="I475" s="10"/>
      <c r="J475" s="14"/>
      <c r="K475" s="11" t="s">
        <v>1764</v>
      </c>
      <c r="L475" s="8" t="s">
        <v>1765</v>
      </c>
      <c r="M475" s="8" t="s">
        <v>1766</v>
      </c>
      <c r="N475" s="8" t="s">
        <v>40</v>
      </c>
      <c r="O475" s="12">
        <v>6937.16</v>
      </c>
      <c r="P475" s="8" t="s">
        <v>41</v>
      </c>
      <c r="Q475" s="12">
        <v>6937.16</v>
      </c>
      <c r="R475" s="13">
        <v>94.7</v>
      </c>
      <c r="S475" s="12">
        <v>6579.88</v>
      </c>
      <c r="T475" s="12">
        <v>7044.99</v>
      </c>
      <c r="U475" s="13">
        <v>411.06</v>
      </c>
      <c r="V475" s="8" t="s">
        <v>35</v>
      </c>
      <c r="W475" s="8" t="s">
        <v>1905</v>
      </c>
      <c r="X475" s="8" t="s">
        <v>57</v>
      </c>
      <c r="Y475" s="13">
        <v>0</v>
      </c>
      <c r="Z475" s="8" t="s">
        <v>42</v>
      </c>
      <c r="AA475" s="8" t="s">
        <v>65</v>
      </c>
      <c r="AB475" s="8" t="s">
        <v>35</v>
      </c>
      <c r="AC475" s="8" t="s">
        <v>1881</v>
      </c>
      <c r="AD475" s="8" t="s">
        <v>35</v>
      </c>
      <c r="AE475" s="8" t="s">
        <v>1906</v>
      </c>
      <c r="AF475" s="13">
        <v>355.35</v>
      </c>
      <c r="AG475" s="41">
        <f t="shared" si="66"/>
        <v>44893</v>
      </c>
      <c r="AH475" s="41">
        <f t="shared" ca="1" si="67"/>
        <v>46022</v>
      </c>
      <c r="AI475" s="1">
        <f t="shared" ca="1" si="65"/>
        <v>37</v>
      </c>
      <c r="AJ475" s="1">
        <f t="shared" ca="1" si="68"/>
        <v>32</v>
      </c>
      <c r="AK475" s="1">
        <f t="shared" ca="1" si="69"/>
        <v>4</v>
      </c>
      <c r="AL475" s="1">
        <f t="shared" si="70"/>
        <v>94.7</v>
      </c>
      <c r="AM475" s="38">
        <f t="shared" ca="1" si="71"/>
        <v>0.86486486486486491</v>
      </c>
      <c r="AN475" s="1" t="str">
        <f t="shared" ca="1" si="72"/>
        <v>תקין</v>
      </c>
      <c r="AO475" s="1" t="e">
        <f>VLOOKUP(AC475,'תז מייל קניין'!$A:$C,3,0)</f>
        <v>#N/A</v>
      </c>
      <c r="AP475" s="1" t="str">
        <f t="shared" si="73"/>
        <v xml:space="preserve"> ציוד משרד</v>
      </c>
    </row>
    <row r="476" spans="1:42" x14ac:dyDescent="0.2">
      <c r="A476" s="4"/>
      <c r="B476" s="5"/>
      <c r="C476" s="6" t="s">
        <v>1907</v>
      </c>
      <c r="D476" s="7" t="s">
        <v>50</v>
      </c>
      <c r="E476" s="7" t="s">
        <v>32</v>
      </c>
      <c r="F476" s="8" t="s">
        <v>35</v>
      </c>
      <c r="G476" s="9">
        <v>44893</v>
      </c>
      <c r="H476" s="9"/>
      <c r="I476" s="10"/>
      <c r="J476" s="14"/>
      <c r="K476" s="11" t="s">
        <v>1764</v>
      </c>
      <c r="L476" s="8" t="s">
        <v>1765</v>
      </c>
      <c r="M476" s="8" t="s">
        <v>1766</v>
      </c>
      <c r="N476" s="8" t="s">
        <v>40</v>
      </c>
      <c r="O476" s="12">
        <v>7739.98</v>
      </c>
      <c r="P476" s="8" t="s">
        <v>41</v>
      </c>
      <c r="Q476" s="12">
        <v>7739.98</v>
      </c>
      <c r="R476" s="13">
        <v>96</v>
      </c>
      <c r="S476" s="12">
        <v>7426.74</v>
      </c>
      <c r="T476" s="12">
        <v>7969.95</v>
      </c>
      <c r="U476" s="13">
        <v>361.04</v>
      </c>
      <c r="V476" s="8" t="s">
        <v>35</v>
      </c>
      <c r="W476" s="8" t="s">
        <v>1908</v>
      </c>
      <c r="X476" s="8" t="s">
        <v>57</v>
      </c>
      <c r="Y476" s="13">
        <v>0</v>
      </c>
      <c r="Z476" s="8" t="s">
        <v>42</v>
      </c>
      <c r="AA476" s="8" t="s">
        <v>65</v>
      </c>
      <c r="AB476" s="8" t="s">
        <v>35</v>
      </c>
      <c r="AC476" s="8" t="s">
        <v>1881</v>
      </c>
      <c r="AD476" s="8" t="s">
        <v>35</v>
      </c>
      <c r="AE476" s="8" t="s">
        <v>35</v>
      </c>
      <c r="AF476" s="13">
        <v>312.12</v>
      </c>
      <c r="AG476" s="41">
        <f t="shared" si="66"/>
        <v>44893</v>
      </c>
      <c r="AH476" s="41">
        <f t="shared" ca="1" si="67"/>
        <v>46022</v>
      </c>
      <c r="AI476" s="1">
        <f t="shared" ca="1" si="65"/>
        <v>37</v>
      </c>
      <c r="AJ476" s="1">
        <f t="shared" ca="1" si="68"/>
        <v>32</v>
      </c>
      <c r="AK476" s="1">
        <f t="shared" ca="1" si="69"/>
        <v>4</v>
      </c>
      <c r="AL476" s="1">
        <f t="shared" si="70"/>
        <v>96</v>
      </c>
      <c r="AM476" s="38">
        <f t="shared" ca="1" si="71"/>
        <v>0.86486486486486491</v>
      </c>
      <c r="AN476" s="1" t="str">
        <f t="shared" ca="1" si="72"/>
        <v>תקין</v>
      </c>
      <c r="AO476" s="1" t="e">
        <f>VLOOKUP(AC476,'תז מייל קניין'!$A:$C,3,0)</f>
        <v>#N/A</v>
      </c>
      <c r="AP476" s="1" t="str">
        <f t="shared" si="73"/>
        <v xml:space="preserve"> ציוד משרד</v>
      </c>
    </row>
    <row r="477" spans="1:42" x14ac:dyDescent="0.2">
      <c r="A477" s="4"/>
      <c r="B477" s="5"/>
      <c r="C477" s="6" t="s">
        <v>1909</v>
      </c>
      <c r="D477" s="7" t="s">
        <v>34</v>
      </c>
      <c r="E477" s="7" t="s">
        <v>32</v>
      </c>
      <c r="F477" s="8" t="s">
        <v>35</v>
      </c>
      <c r="G477" s="9">
        <v>45006</v>
      </c>
      <c r="H477" s="9"/>
      <c r="I477" s="10"/>
      <c r="J477" s="14"/>
      <c r="K477" s="11" t="s">
        <v>1910</v>
      </c>
      <c r="L477" s="8" t="s">
        <v>1911</v>
      </c>
      <c r="M477" s="8" t="s">
        <v>1912</v>
      </c>
      <c r="N477" s="8" t="s">
        <v>40</v>
      </c>
      <c r="O477" s="12">
        <v>43215.12</v>
      </c>
      <c r="P477" s="8" t="s">
        <v>41</v>
      </c>
      <c r="Q477" s="12">
        <v>43215.12</v>
      </c>
      <c r="R477" s="13">
        <v>38.89</v>
      </c>
      <c r="S477" s="12">
        <v>17406.09</v>
      </c>
      <c r="T477" s="12">
        <v>16912.96</v>
      </c>
      <c r="U477" s="13">
        <v>0</v>
      </c>
      <c r="V477" s="8" t="s">
        <v>35</v>
      </c>
      <c r="W477" s="8" t="s">
        <v>1913</v>
      </c>
      <c r="X477" s="8" t="s">
        <v>35</v>
      </c>
      <c r="Y477" s="13">
        <v>0</v>
      </c>
      <c r="Z477" s="8" t="s">
        <v>42</v>
      </c>
      <c r="AA477" s="8" t="s">
        <v>43</v>
      </c>
      <c r="AB477" s="8" t="s">
        <v>60</v>
      </c>
      <c r="AC477" s="8" t="s">
        <v>1881</v>
      </c>
      <c r="AD477" s="8" t="s">
        <v>35</v>
      </c>
      <c r="AE477" s="8" t="s">
        <v>1914</v>
      </c>
      <c r="AF477" s="12">
        <v>26409.24</v>
      </c>
      <c r="AG477" s="41">
        <f t="shared" si="66"/>
        <v>45006</v>
      </c>
      <c r="AH477" s="41">
        <f t="shared" ca="1" si="67"/>
        <v>46022</v>
      </c>
      <c r="AI477" s="1">
        <f t="shared" ref="AI477:AI540" ca="1" si="74">DATEDIF(AG477,AH477, "m")</f>
        <v>33</v>
      </c>
      <c r="AJ477" s="1">
        <f t="shared" ca="1" si="68"/>
        <v>28</v>
      </c>
      <c r="AK477" s="1">
        <f t="shared" ca="1" si="69"/>
        <v>4</v>
      </c>
      <c r="AL477" s="1">
        <f t="shared" si="70"/>
        <v>38.89</v>
      </c>
      <c r="AM477" s="38">
        <f t="shared" ca="1" si="71"/>
        <v>0.84848484848484851</v>
      </c>
      <c r="AN477" s="1" t="str">
        <f t="shared" ca="1" si="72"/>
        <v>לא תקין</v>
      </c>
      <c r="AO477" s="1" t="e">
        <f>VLOOKUP(AC477,'תז מייל קניין'!$A:$C,3,0)</f>
        <v>#N/A</v>
      </c>
      <c r="AP477" s="1" t="str">
        <f t="shared" si="73"/>
        <v xml:space="preserve"> חדר סינגל</v>
      </c>
    </row>
    <row r="478" spans="1:42" x14ac:dyDescent="0.2">
      <c r="A478" s="4"/>
      <c r="B478" s="5"/>
      <c r="C478" s="6" t="s">
        <v>1915</v>
      </c>
      <c r="D478" s="7" t="s">
        <v>50</v>
      </c>
      <c r="E478" s="7" t="s">
        <v>32</v>
      </c>
      <c r="F478" s="8" t="s">
        <v>35</v>
      </c>
      <c r="G478" s="9">
        <v>45054</v>
      </c>
      <c r="H478" s="9">
        <v>45039</v>
      </c>
      <c r="I478" s="10">
        <v>45199</v>
      </c>
      <c r="J478" s="14"/>
      <c r="K478" s="11" t="s">
        <v>1916</v>
      </c>
      <c r="L478" s="8" t="s">
        <v>1917</v>
      </c>
      <c r="M478" s="8" t="s">
        <v>1918</v>
      </c>
      <c r="N478" s="8" t="s">
        <v>40</v>
      </c>
      <c r="O478" s="12">
        <v>23081.09</v>
      </c>
      <c r="P478" s="8" t="s">
        <v>41</v>
      </c>
      <c r="Q478" s="12">
        <v>23081.09</v>
      </c>
      <c r="R478" s="13">
        <v>85.02</v>
      </c>
      <c r="S478" s="12">
        <v>19578.82</v>
      </c>
      <c r="T478" s="12">
        <v>19580.64</v>
      </c>
      <c r="U478" s="12">
        <v>3482.37</v>
      </c>
      <c r="V478" s="8" t="s">
        <v>35</v>
      </c>
      <c r="W478" s="8" t="s">
        <v>1919</v>
      </c>
      <c r="X478" s="8" t="s">
        <v>35</v>
      </c>
      <c r="Y478" s="13">
        <v>0</v>
      </c>
      <c r="Z478" s="8" t="s">
        <v>42</v>
      </c>
      <c r="AA478" s="8" t="s">
        <v>65</v>
      </c>
      <c r="AB478" s="8" t="s">
        <v>35</v>
      </c>
      <c r="AC478" s="8" t="s">
        <v>1881</v>
      </c>
      <c r="AD478" s="8" t="s">
        <v>35</v>
      </c>
      <c r="AE478" s="8" t="s">
        <v>84</v>
      </c>
      <c r="AF478" s="12">
        <v>3482.37</v>
      </c>
      <c r="AG478" s="41">
        <f t="shared" si="66"/>
        <v>45039</v>
      </c>
      <c r="AH478" s="41">
        <f t="shared" ca="1" si="67"/>
        <v>45199</v>
      </c>
      <c r="AI478" s="1">
        <f t="shared" ca="1" si="74"/>
        <v>5</v>
      </c>
      <c r="AJ478" s="1">
        <f t="shared" ca="1" si="68"/>
        <v>27</v>
      </c>
      <c r="AK478" s="1">
        <f t="shared" ca="1" si="69"/>
        <v>-22</v>
      </c>
      <c r="AL478" s="1">
        <f t="shared" si="70"/>
        <v>85.02</v>
      </c>
      <c r="AM478" s="38">
        <f t="shared" ca="1" si="71"/>
        <v>5.4</v>
      </c>
      <c r="AN478" s="1" t="str">
        <f t="shared" ca="1" si="72"/>
        <v>תקין</v>
      </c>
      <c r="AO478" s="1" t="e">
        <f>VLOOKUP(AC478,'תז מייל קניין'!$A:$C,3,0)</f>
        <v>#N/A</v>
      </c>
      <c r="AP478" s="1" t="str">
        <f t="shared" si="73"/>
        <v xml:space="preserve"> מכרז דיגי</v>
      </c>
    </row>
    <row r="479" spans="1:42" x14ac:dyDescent="0.2">
      <c r="A479" s="4"/>
      <c r="B479" s="5"/>
      <c r="C479" s="6" t="s">
        <v>1920</v>
      </c>
      <c r="D479" s="7" t="s">
        <v>50</v>
      </c>
      <c r="E479" s="7" t="s">
        <v>32</v>
      </c>
      <c r="F479" s="8" t="s">
        <v>35</v>
      </c>
      <c r="G479" s="9">
        <v>45096</v>
      </c>
      <c r="H479" s="9"/>
      <c r="I479" s="10"/>
      <c r="J479" s="14"/>
      <c r="K479" s="11" t="s">
        <v>1764</v>
      </c>
      <c r="L479" s="8" t="s">
        <v>1765</v>
      </c>
      <c r="M479" s="8" t="s">
        <v>1766</v>
      </c>
      <c r="N479" s="8" t="s">
        <v>40</v>
      </c>
      <c r="O479" s="12">
        <v>7082.37</v>
      </c>
      <c r="P479" s="8" t="s">
        <v>41</v>
      </c>
      <c r="Q479" s="12">
        <v>7082.37</v>
      </c>
      <c r="R479" s="13">
        <v>88.43</v>
      </c>
      <c r="S479" s="12">
        <v>6257.71</v>
      </c>
      <c r="T479" s="12">
        <v>6789.83</v>
      </c>
      <c r="U479" s="13">
        <v>50.37</v>
      </c>
      <c r="V479" s="8" t="s">
        <v>35</v>
      </c>
      <c r="W479" s="8" t="s">
        <v>1921</v>
      </c>
      <c r="X479" s="8" t="s">
        <v>57</v>
      </c>
      <c r="Y479" s="13">
        <v>0</v>
      </c>
      <c r="Z479" s="8" t="s">
        <v>42</v>
      </c>
      <c r="AA479" s="8" t="s">
        <v>65</v>
      </c>
      <c r="AB479" s="8" t="s">
        <v>35</v>
      </c>
      <c r="AC479" s="8" t="s">
        <v>1881</v>
      </c>
      <c r="AD479" s="8" t="s">
        <v>35</v>
      </c>
      <c r="AE479" s="8" t="s">
        <v>1886</v>
      </c>
      <c r="AF479" s="13">
        <v>43.54</v>
      </c>
      <c r="AG479" s="41">
        <f t="shared" si="66"/>
        <v>45096</v>
      </c>
      <c r="AH479" s="41">
        <f t="shared" ca="1" si="67"/>
        <v>46022</v>
      </c>
      <c r="AI479" s="1">
        <f t="shared" ca="1" si="74"/>
        <v>30</v>
      </c>
      <c r="AJ479" s="1">
        <f t="shared" ca="1" si="68"/>
        <v>25</v>
      </c>
      <c r="AK479" s="1">
        <f t="shared" ca="1" si="69"/>
        <v>4</v>
      </c>
      <c r="AL479" s="1">
        <f t="shared" si="70"/>
        <v>88.43</v>
      </c>
      <c r="AM479" s="38">
        <f t="shared" ca="1" si="71"/>
        <v>0.83333333333333337</v>
      </c>
      <c r="AN479" s="1" t="str">
        <f t="shared" ca="1" si="72"/>
        <v>תקין</v>
      </c>
      <c r="AO479" s="1" t="e">
        <f>VLOOKUP(AC479,'תז מייל קניין'!$A:$C,3,0)</f>
        <v>#N/A</v>
      </c>
      <c r="AP479" s="1" t="str">
        <f t="shared" si="73"/>
        <v xml:space="preserve"> ציוד משרד</v>
      </c>
    </row>
    <row r="480" spans="1:42" x14ac:dyDescent="0.2">
      <c r="A480" s="4"/>
      <c r="B480" s="5"/>
      <c r="C480" s="6" t="s">
        <v>1922</v>
      </c>
      <c r="D480" s="7" t="s">
        <v>50</v>
      </c>
      <c r="E480" s="7" t="s">
        <v>32</v>
      </c>
      <c r="F480" s="8" t="s">
        <v>35</v>
      </c>
      <c r="G480" s="9">
        <v>45103</v>
      </c>
      <c r="H480" s="9"/>
      <c r="I480" s="10"/>
      <c r="J480" s="14"/>
      <c r="K480" s="11" t="s">
        <v>1764</v>
      </c>
      <c r="L480" s="8" t="s">
        <v>1765</v>
      </c>
      <c r="M480" s="8" t="s">
        <v>1766</v>
      </c>
      <c r="N480" s="8" t="s">
        <v>40</v>
      </c>
      <c r="O480" s="12">
        <v>4524.6499999999996</v>
      </c>
      <c r="P480" s="8" t="s">
        <v>41</v>
      </c>
      <c r="Q480" s="12">
        <v>4524.6499999999996</v>
      </c>
      <c r="R480" s="13">
        <v>92.78</v>
      </c>
      <c r="S480" s="12">
        <v>4521.8500000000004</v>
      </c>
      <c r="T480" s="12">
        <v>4554.17</v>
      </c>
      <c r="U480" s="13">
        <v>380</v>
      </c>
      <c r="V480" s="8" t="s">
        <v>35</v>
      </c>
      <c r="W480" s="8" t="s">
        <v>1923</v>
      </c>
      <c r="X480" s="8" t="s">
        <v>57</v>
      </c>
      <c r="Y480" s="13">
        <v>0</v>
      </c>
      <c r="Z480" s="8" t="s">
        <v>42</v>
      </c>
      <c r="AA480" s="8" t="s">
        <v>65</v>
      </c>
      <c r="AB480" s="8" t="s">
        <v>35</v>
      </c>
      <c r="AC480" s="8" t="s">
        <v>1881</v>
      </c>
      <c r="AD480" s="8" t="s">
        <v>35</v>
      </c>
      <c r="AE480" s="8" t="s">
        <v>1924</v>
      </c>
      <c r="AF480" s="13">
        <v>328.52</v>
      </c>
      <c r="AG480" s="41">
        <f t="shared" si="66"/>
        <v>45103</v>
      </c>
      <c r="AH480" s="41">
        <f t="shared" ca="1" si="67"/>
        <v>46022</v>
      </c>
      <c r="AI480" s="1">
        <f t="shared" ca="1" si="74"/>
        <v>30</v>
      </c>
      <c r="AJ480" s="1">
        <f t="shared" ca="1" si="68"/>
        <v>25</v>
      </c>
      <c r="AK480" s="1">
        <f t="shared" ca="1" si="69"/>
        <v>4</v>
      </c>
      <c r="AL480" s="1">
        <f t="shared" si="70"/>
        <v>92.78</v>
      </c>
      <c r="AM480" s="38">
        <f t="shared" ca="1" si="71"/>
        <v>0.83333333333333337</v>
      </c>
      <c r="AN480" s="1" t="str">
        <f t="shared" ca="1" si="72"/>
        <v>תקין</v>
      </c>
      <c r="AO480" s="1" t="e">
        <f>VLOOKUP(AC480,'תז מייל קניין'!$A:$C,3,0)</f>
        <v>#N/A</v>
      </c>
      <c r="AP480" s="1" t="str">
        <f t="shared" si="73"/>
        <v xml:space="preserve"> ציוד משרד</v>
      </c>
    </row>
    <row r="481" spans="1:42" x14ac:dyDescent="0.2">
      <c r="A481" s="4"/>
      <c r="B481" s="5"/>
      <c r="C481" s="6" t="s">
        <v>1925</v>
      </c>
      <c r="D481" s="7" t="s">
        <v>50</v>
      </c>
      <c r="E481" s="7" t="s">
        <v>32</v>
      </c>
      <c r="F481" s="8" t="s">
        <v>35</v>
      </c>
      <c r="G481" s="9">
        <v>45125</v>
      </c>
      <c r="H481" s="9"/>
      <c r="I481" s="10"/>
      <c r="J481" s="14"/>
      <c r="K481" s="11" t="s">
        <v>1764</v>
      </c>
      <c r="L481" s="8" t="s">
        <v>1765</v>
      </c>
      <c r="M481" s="8" t="s">
        <v>1766</v>
      </c>
      <c r="N481" s="8" t="s">
        <v>40</v>
      </c>
      <c r="O481" s="12">
        <v>20568.150000000001</v>
      </c>
      <c r="P481" s="8" t="s">
        <v>41</v>
      </c>
      <c r="Q481" s="12">
        <v>20568.150000000001</v>
      </c>
      <c r="R481" s="13">
        <v>77.239999999999995</v>
      </c>
      <c r="S481" s="12">
        <v>19464.2</v>
      </c>
      <c r="T481" s="12">
        <v>15879.5</v>
      </c>
      <c r="U481" s="13">
        <v>85.59</v>
      </c>
      <c r="V481" s="8" t="s">
        <v>35</v>
      </c>
      <c r="W481" s="8" t="s">
        <v>1926</v>
      </c>
      <c r="X481" s="8" t="s">
        <v>57</v>
      </c>
      <c r="Y481" s="13">
        <v>0</v>
      </c>
      <c r="Z481" s="8" t="s">
        <v>42</v>
      </c>
      <c r="AA481" s="8" t="s">
        <v>65</v>
      </c>
      <c r="AB481" s="8" t="s">
        <v>35</v>
      </c>
      <c r="AC481" s="8" t="s">
        <v>1881</v>
      </c>
      <c r="AD481" s="8" t="s">
        <v>35</v>
      </c>
      <c r="AE481" s="8" t="s">
        <v>1886</v>
      </c>
      <c r="AF481" s="13">
        <v>73.989999999999995</v>
      </c>
      <c r="AG481" s="41">
        <f t="shared" si="66"/>
        <v>45125</v>
      </c>
      <c r="AH481" s="41">
        <f t="shared" ca="1" si="67"/>
        <v>46022</v>
      </c>
      <c r="AI481" s="1">
        <f t="shared" ca="1" si="74"/>
        <v>29</v>
      </c>
      <c r="AJ481" s="1">
        <f t="shared" ca="1" si="68"/>
        <v>24</v>
      </c>
      <c r="AK481" s="1">
        <f t="shared" ca="1" si="69"/>
        <v>4</v>
      </c>
      <c r="AL481" s="1">
        <f t="shared" si="70"/>
        <v>77.239999999999995</v>
      </c>
      <c r="AM481" s="38">
        <f t="shared" ca="1" si="71"/>
        <v>0.82758620689655171</v>
      </c>
      <c r="AN481" s="1" t="str">
        <f t="shared" ca="1" si="72"/>
        <v>תקין</v>
      </c>
      <c r="AO481" s="1" t="e">
        <f>VLOOKUP(AC481,'תז מייל קניין'!$A:$C,3,0)</f>
        <v>#N/A</v>
      </c>
      <c r="AP481" s="1" t="str">
        <f t="shared" si="73"/>
        <v xml:space="preserve"> ציוד משרד</v>
      </c>
    </row>
    <row r="482" spans="1:42" x14ac:dyDescent="0.2">
      <c r="A482" s="4"/>
      <c r="B482" s="5"/>
      <c r="C482" s="6" t="s">
        <v>1927</v>
      </c>
      <c r="D482" s="7" t="s">
        <v>50</v>
      </c>
      <c r="E482" s="7" t="s">
        <v>32</v>
      </c>
      <c r="F482" s="8" t="s">
        <v>35</v>
      </c>
      <c r="G482" s="9">
        <v>45140</v>
      </c>
      <c r="H482" s="9"/>
      <c r="I482" s="10"/>
      <c r="J482" s="14"/>
      <c r="K482" s="11" t="s">
        <v>1764</v>
      </c>
      <c r="L482" s="8" t="s">
        <v>1765</v>
      </c>
      <c r="M482" s="8" t="s">
        <v>1766</v>
      </c>
      <c r="N482" s="8" t="s">
        <v>40</v>
      </c>
      <c r="O482" s="12">
        <v>1837.06</v>
      </c>
      <c r="P482" s="8" t="s">
        <v>41</v>
      </c>
      <c r="Q482" s="12">
        <v>1837.06</v>
      </c>
      <c r="R482" s="13">
        <v>97.76</v>
      </c>
      <c r="S482" s="12">
        <v>1836.92</v>
      </c>
      <c r="T482" s="12">
        <v>1991.27</v>
      </c>
      <c r="U482" s="13">
        <v>18.57</v>
      </c>
      <c r="V482" s="8" t="s">
        <v>35</v>
      </c>
      <c r="W482" s="8" t="s">
        <v>1928</v>
      </c>
      <c r="X482" s="8" t="s">
        <v>57</v>
      </c>
      <c r="Y482" s="13">
        <v>0</v>
      </c>
      <c r="Z482" s="8" t="s">
        <v>42</v>
      </c>
      <c r="AA482" s="8" t="s">
        <v>65</v>
      </c>
      <c r="AB482" s="8" t="s">
        <v>35</v>
      </c>
      <c r="AC482" s="8" t="s">
        <v>1881</v>
      </c>
      <c r="AD482" s="8" t="s">
        <v>35</v>
      </c>
      <c r="AE482" s="8" t="s">
        <v>35</v>
      </c>
      <c r="AF482" s="13">
        <v>16.05</v>
      </c>
      <c r="AG482" s="41">
        <f t="shared" si="66"/>
        <v>45140</v>
      </c>
      <c r="AH482" s="41">
        <f t="shared" ca="1" si="67"/>
        <v>46022</v>
      </c>
      <c r="AI482" s="1">
        <f t="shared" ca="1" si="74"/>
        <v>28</v>
      </c>
      <c r="AJ482" s="1">
        <f t="shared" ca="1" si="68"/>
        <v>24</v>
      </c>
      <c r="AK482" s="1">
        <f t="shared" ca="1" si="69"/>
        <v>4</v>
      </c>
      <c r="AL482" s="1">
        <f t="shared" si="70"/>
        <v>97.76</v>
      </c>
      <c r="AM482" s="38">
        <f t="shared" ca="1" si="71"/>
        <v>0.8571428571428571</v>
      </c>
      <c r="AN482" s="1" t="str">
        <f t="shared" ca="1" si="72"/>
        <v>תקין</v>
      </c>
      <c r="AO482" s="1" t="e">
        <f>VLOOKUP(AC482,'תז מייל קניין'!$A:$C,3,0)</f>
        <v>#N/A</v>
      </c>
      <c r="AP482" s="1" t="str">
        <f t="shared" si="73"/>
        <v xml:space="preserve"> ציוד משרד</v>
      </c>
    </row>
    <row r="483" spans="1:42" x14ac:dyDescent="0.2">
      <c r="A483" s="4"/>
      <c r="B483" s="5"/>
      <c r="C483" s="6" t="s">
        <v>1929</v>
      </c>
      <c r="D483" s="7" t="s">
        <v>34</v>
      </c>
      <c r="E483" s="7" t="s">
        <v>32</v>
      </c>
      <c r="F483" s="8" t="s">
        <v>35</v>
      </c>
      <c r="G483" s="9">
        <v>45230</v>
      </c>
      <c r="H483" s="9"/>
      <c r="I483" s="10"/>
      <c r="J483" s="14"/>
      <c r="K483" s="11" t="s">
        <v>1930</v>
      </c>
      <c r="L483" s="8" t="s">
        <v>1931</v>
      </c>
      <c r="M483" s="8" t="s">
        <v>1932</v>
      </c>
      <c r="N483" s="8" t="s">
        <v>40</v>
      </c>
      <c r="O483" s="13">
        <v>280</v>
      </c>
      <c r="P483" s="8" t="s">
        <v>41</v>
      </c>
      <c r="Q483" s="13">
        <v>280</v>
      </c>
      <c r="R483" s="13">
        <v>0</v>
      </c>
      <c r="S483" s="13">
        <v>0</v>
      </c>
      <c r="T483" s="13">
        <v>0</v>
      </c>
      <c r="U483" s="13">
        <v>280</v>
      </c>
      <c r="V483" s="8" t="s">
        <v>35</v>
      </c>
      <c r="W483" s="8" t="s">
        <v>1933</v>
      </c>
      <c r="X483" s="8" t="s">
        <v>35</v>
      </c>
      <c r="Y483" s="13">
        <v>0</v>
      </c>
      <c r="Z483" s="8" t="s">
        <v>42</v>
      </c>
      <c r="AA483" s="8" t="s">
        <v>43</v>
      </c>
      <c r="AB483" s="8" t="s">
        <v>60</v>
      </c>
      <c r="AC483" s="8" t="s">
        <v>1881</v>
      </c>
      <c r="AD483" s="8" t="s">
        <v>35</v>
      </c>
      <c r="AE483" s="8" t="s">
        <v>1934</v>
      </c>
      <c r="AF483" s="13">
        <v>280</v>
      </c>
      <c r="AG483" s="41">
        <f t="shared" si="66"/>
        <v>45230</v>
      </c>
      <c r="AH483" s="41">
        <f t="shared" ca="1" si="67"/>
        <v>46022</v>
      </c>
      <c r="AI483" s="1">
        <f t="shared" ca="1" si="74"/>
        <v>26</v>
      </c>
      <c r="AJ483" s="1">
        <f t="shared" ca="1" si="68"/>
        <v>21</v>
      </c>
      <c r="AK483" s="1">
        <f t="shared" ca="1" si="69"/>
        <v>4</v>
      </c>
      <c r="AL483" s="1">
        <f t="shared" si="70"/>
        <v>0</v>
      </c>
      <c r="AM483" s="38">
        <f t="shared" ca="1" si="71"/>
        <v>0.80769230769230771</v>
      </c>
      <c r="AN483" s="1" t="str">
        <f t="shared" ca="1" si="72"/>
        <v>לא תקין</v>
      </c>
      <c r="AO483" s="1" t="e">
        <f>VLOOKUP(AC483,'תז מייל קניין'!$A:$C,3,0)</f>
        <v>#N/A</v>
      </c>
      <c r="AP483" s="1" t="str">
        <f t="shared" si="73"/>
        <v xml:space="preserve"> השאלת תוכ</v>
      </c>
    </row>
    <row r="484" spans="1:42" x14ac:dyDescent="0.2">
      <c r="A484" s="4"/>
      <c r="B484" s="5"/>
      <c r="C484" s="6" t="s">
        <v>1935</v>
      </c>
      <c r="D484" s="7" t="s">
        <v>50</v>
      </c>
      <c r="E484" s="7" t="s">
        <v>32</v>
      </c>
      <c r="F484" s="8" t="s">
        <v>35</v>
      </c>
      <c r="G484" s="9">
        <v>45300</v>
      </c>
      <c r="H484" s="9"/>
      <c r="I484" s="10"/>
      <c r="J484" s="14"/>
      <c r="K484" s="11" t="s">
        <v>1936</v>
      </c>
      <c r="L484" s="8" t="s">
        <v>1937</v>
      </c>
      <c r="M484" s="8" t="s">
        <v>1938</v>
      </c>
      <c r="N484" s="8" t="s">
        <v>40</v>
      </c>
      <c r="O484" s="12">
        <v>19031.04</v>
      </c>
      <c r="P484" s="8" t="s">
        <v>41</v>
      </c>
      <c r="Q484" s="12">
        <v>19031.04</v>
      </c>
      <c r="R484" s="13">
        <v>20</v>
      </c>
      <c r="S484" s="12">
        <v>3773.95</v>
      </c>
      <c r="T484" s="12">
        <v>3802.37</v>
      </c>
      <c r="U484" s="12">
        <v>15516.87</v>
      </c>
      <c r="V484" s="8" t="s">
        <v>35</v>
      </c>
      <c r="W484" s="8" t="s">
        <v>1939</v>
      </c>
      <c r="X484" s="8" t="s">
        <v>57</v>
      </c>
      <c r="Y484" s="13">
        <v>0</v>
      </c>
      <c r="Z484" s="8" t="s">
        <v>42</v>
      </c>
      <c r="AA484" s="8" t="s">
        <v>65</v>
      </c>
      <c r="AB484" s="8" t="s">
        <v>35</v>
      </c>
      <c r="AC484" s="8" t="s">
        <v>1881</v>
      </c>
      <c r="AD484" s="8" t="s">
        <v>35</v>
      </c>
      <c r="AE484" s="8" t="s">
        <v>1934</v>
      </c>
      <c r="AF484" s="12">
        <v>15224.83</v>
      </c>
      <c r="AG484" s="41">
        <f t="shared" si="66"/>
        <v>45300</v>
      </c>
      <c r="AH484" s="41">
        <f t="shared" ca="1" si="67"/>
        <v>46022</v>
      </c>
      <c r="AI484" s="1">
        <f t="shared" ca="1" si="74"/>
        <v>23</v>
      </c>
      <c r="AJ484" s="1">
        <f t="shared" ca="1" si="68"/>
        <v>18</v>
      </c>
      <c r="AK484" s="1">
        <f t="shared" ca="1" si="69"/>
        <v>4</v>
      </c>
      <c r="AL484" s="1">
        <f t="shared" si="70"/>
        <v>20</v>
      </c>
      <c r="AM484" s="38">
        <f t="shared" ca="1" si="71"/>
        <v>0.78260869565217395</v>
      </c>
      <c r="AN484" s="1" t="str">
        <f t="shared" ca="1" si="72"/>
        <v>לא תקין</v>
      </c>
      <c r="AO484" s="1" t="e">
        <f>VLOOKUP(AC484,'תז מייל קניין'!$A:$C,3,0)</f>
        <v>#N/A</v>
      </c>
      <c r="AP484" s="1" t="str">
        <f t="shared" si="73"/>
        <v xml:space="preserve"> נייר אקול</v>
      </c>
    </row>
    <row r="485" spans="1:42" x14ac:dyDescent="0.2">
      <c r="A485" s="4"/>
      <c r="B485" s="5"/>
      <c r="C485" s="6" t="s">
        <v>1940</v>
      </c>
      <c r="D485" s="7" t="s">
        <v>50</v>
      </c>
      <c r="E485" s="7" t="s">
        <v>32</v>
      </c>
      <c r="F485" s="8" t="s">
        <v>35</v>
      </c>
      <c r="G485" s="9">
        <v>45302</v>
      </c>
      <c r="H485" s="9"/>
      <c r="I485" s="10"/>
      <c r="J485" s="14"/>
      <c r="K485" s="11" t="s">
        <v>1764</v>
      </c>
      <c r="L485" s="8" t="s">
        <v>1765</v>
      </c>
      <c r="M485" s="8" t="s">
        <v>1766</v>
      </c>
      <c r="N485" s="8" t="s">
        <v>40</v>
      </c>
      <c r="O485" s="12">
        <v>12397.68</v>
      </c>
      <c r="P485" s="8" t="s">
        <v>41</v>
      </c>
      <c r="Q485" s="12">
        <v>12397.68</v>
      </c>
      <c r="R485" s="13">
        <v>69.680000000000007</v>
      </c>
      <c r="S485" s="12">
        <v>8555.0499999999993</v>
      </c>
      <c r="T485" s="12">
        <v>9518.24</v>
      </c>
      <c r="U485" s="12">
        <v>4390.2299999999996</v>
      </c>
      <c r="V485" s="8" t="s">
        <v>35</v>
      </c>
      <c r="W485" s="8" t="s">
        <v>1941</v>
      </c>
      <c r="X485" s="8" t="s">
        <v>57</v>
      </c>
      <c r="Y485" s="13">
        <v>0</v>
      </c>
      <c r="Z485" s="8" t="s">
        <v>42</v>
      </c>
      <c r="AA485" s="8" t="s">
        <v>65</v>
      </c>
      <c r="AB485" s="8" t="s">
        <v>35</v>
      </c>
      <c r="AC485" s="8" t="s">
        <v>1881</v>
      </c>
      <c r="AD485" s="8" t="s">
        <v>35</v>
      </c>
      <c r="AE485" s="8" t="s">
        <v>1762</v>
      </c>
      <c r="AF485" s="12">
        <v>3826.2</v>
      </c>
      <c r="AG485" s="41">
        <f t="shared" si="66"/>
        <v>45302</v>
      </c>
      <c r="AH485" s="41">
        <f t="shared" ca="1" si="67"/>
        <v>46022</v>
      </c>
      <c r="AI485" s="1">
        <f t="shared" ca="1" si="74"/>
        <v>23</v>
      </c>
      <c r="AJ485" s="1">
        <f t="shared" ca="1" si="68"/>
        <v>18</v>
      </c>
      <c r="AK485" s="1">
        <f t="shared" ca="1" si="69"/>
        <v>4</v>
      </c>
      <c r="AL485" s="1">
        <f t="shared" si="70"/>
        <v>69.680000000000007</v>
      </c>
      <c r="AM485" s="38">
        <f t="shared" ca="1" si="71"/>
        <v>0.78260869565217395</v>
      </c>
      <c r="AN485" s="1" t="str">
        <f t="shared" ca="1" si="72"/>
        <v>תקין</v>
      </c>
      <c r="AO485" s="1" t="e">
        <f>VLOOKUP(AC485,'תז מייל קניין'!$A:$C,3,0)</f>
        <v>#N/A</v>
      </c>
      <c r="AP485" s="1" t="str">
        <f t="shared" si="73"/>
        <v xml:space="preserve"> כיבוד משק</v>
      </c>
    </row>
    <row r="486" spans="1:42" x14ac:dyDescent="0.2">
      <c r="A486" s="4"/>
      <c r="B486" s="5"/>
      <c r="C486" s="6" t="s">
        <v>1942</v>
      </c>
      <c r="D486" s="7" t="s">
        <v>50</v>
      </c>
      <c r="E486" s="7" t="s">
        <v>32</v>
      </c>
      <c r="F486" s="8" t="s">
        <v>35</v>
      </c>
      <c r="G486" s="9">
        <v>45302</v>
      </c>
      <c r="H486" s="9"/>
      <c r="I486" s="10"/>
      <c r="J486" s="14"/>
      <c r="K486" s="11" t="s">
        <v>1943</v>
      </c>
      <c r="L486" s="8" t="s">
        <v>1944</v>
      </c>
      <c r="M486" s="8" t="s">
        <v>1945</v>
      </c>
      <c r="N486" s="8" t="s">
        <v>40</v>
      </c>
      <c r="O486" s="13">
        <v>363.44</v>
      </c>
      <c r="P486" s="8" t="s">
        <v>41</v>
      </c>
      <c r="Q486" s="13">
        <v>363.44</v>
      </c>
      <c r="R486" s="13">
        <v>0</v>
      </c>
      <c r="S486" s="13">
        <v>360.36</v>
      </c>
      <c r="T486" s="13">
        <v>0</v>
      </c>
      <c r="U486" s="13">
        <v>363.44</v>
      </c>
      <c r="V486" s="8" t="s">
        <v>35</v>
      </c>
      <c r="W486" s="8" t="s">
        <v>1946</v>
      </c>
      <c r="X486" s="8" t="s">
        <v>35</v>
      </c>
      <c r="Y486" s="13">
        <v>0</v>
      </c>
      <c r="Z486" s="8" t="s">
        <v>42</v>
      </c>
      <c r="AA486" s="8" t="s">
        <v>43</v>
      </c>
      <c r="AB486" s="8" t="s">
        <v>60</v>
      </c>
      <c r="AC486" s="8" t="s">
        <v>1881</v>
      </c>
      <c r="AD486" s="8" t="s">
        <v>35</v>
      </c>
      <c r="AE486" s="8" t="s">
        <v>35</v>
      </c>
      <c r="AF486" s="13">
        <v>363.44</v>
      </c>
      <c r="AG486" s="41">
        <f t="shared" si="66"/>
        <v>45302</v>
      </c>
      <c r="AH486" s="41">
        <f t="shared" ca="1" si="67"/>
        <v>46022</v>
      </c>
      <c r="AI486" s="1">
        <f t="shared" ca="1" si="74"/>
        <v>23</v>
      </c>
      <c r="AJ486" s="1">
        <f t="shared" ca="1" si="68"/>
        <v>18</v>
      </c>
      <c r="AK486" s="1">
        <f t="shared" ca="1" si="69"/>
        <v>4</v>
      </c>
      <c r="AL486" s="1">
        <f t="shared" si="70"/>
        <v>0</v>
      </c>
      <c r="AM486" s="38">
        <f t="shared" ca="1" si="71"/>
        <v>0.78260869565217395</v>
      </c>
      <c r="AN486" s="1" t="str">
        <f t="shared" ca="1" si="72"/>
        <v>לא תקין</v>
      </c>
      <c r="AO486" s="1" t="e">
        <f>VLOOKUP(AC486,'תז מייל קניין'!$A:$C,3,0)</f>
        <v>#N/A</v>
      </c>
      <c r="AP486" s="1" t="str">
        <f t="shared" si="73"/>
        <v xml:space="preserve"> חותמות פר</v>
      </c>
    </row>
    <row r="487" spans="1:42" x14ac:dyDescent="0.2">
      <c r="A487" s="4"/>
      <c r="B487" s="5"/>
      <c r="C487" s="6" t="s">
        <v>1947</v>
      </c>
      <c r="D487" s="7" t="s">
        <v>34</v>
      </c>
      <c r="E487" s="7" t="s">
        <v>32</v>
      </c>
      <c r="F487" s="8" t="s">
        <v>35</v>
      </c>
      <c r="G487" s="9">
        <v>45306</v>
      </c>
      <c r="H487" s="9">
        <v>44738</v>
      </c>
      <c r="I487" s="10">
        <v>45468</v>
      </c>
      <c r="J487" s="14"/>
      <c r="K487" s="11" t="s">
        <v>1948</v>
      </c>
      <c r="L487" s="8" t="s">
        <v>1949</v>
      </c>
      <c r="M487" s="8" t="s">
        <v>1950</v>
      </c>
      <c r="N487" s="8" t="s">
        <v>40</v>
      </c>
      <c r="O487" s="12">
        <v>2064.4899999999998</v>
      </c>
      <c r="P487" s="8" t="s">
        <v>41</v>
      </c>
      <c r="Q487" s="12">
        <v>2064.4899999999998</v>
      </c>
      <c r="R487" s="13">
        <v>0</v>
      </c>
      <c r="S487" s="13">
        <v>0</v>
      </c>
      <c r="T487" s="13">
        <v>0</v>
      </c>
      <c r="U487" s="12">
        <v>2064.4899999999998</v>
      </c>
      <c r="V487" s="8" t="s">
        <v>35</v>
      </c>
      <c r="W487" s="8" t="s">
        <v>1951</v>
      </c>
      <c r="X487" s="8" t="s">
        <v>35</v>
      </c>
      <c r="Y487" s="13">
        <v>0</v>
      </c>
      <c r="Z487" s="8" t="s">
        <v>42</v>
      </c>
      <c r="AA487" s="8" t="s">
        <v>58</v>
      </c>
      <c r="AB487" s="8" t="s">
        <v>35</v>
      </c>
      <c r="AC487" s="8" t="s">
        <v>1881</v>
      </c>
      <c r="AD487" s="8" t="s">
        <v>35</v>
      </c>
      <c r="AE487" s="8" t="s">
        <v>35</v>
      </c>
      <c r="AF487" s="12">
        <v>2064.4899999999998</v>
      </c>
      <c r="AG487" s="41">
        <f t="shared" si="66"/>
        <v>44738</v>
      </c>
      <c r="AH487" s="41">
        <f t="shared" ca="1" si="67"/>
        <v>45468</v>
      </c>
      <c r="AI487" s="1">
        <f t="shared" ca="1" si="74"/>
        <v>23</v>
      </c>
      <c r="AJ487" s="1">
        <f t="shared" ca="1" si="68"/>
        <v>37</v>
      </c>
      <c r="AK487" s="1">
        <f t="shared" ca="1" si="69"/>
        <v>-13</v>
      </c>
      <c r="AL487" s="1">
        <f t="shared" si="70"/>
        <v>0</v>
      </c>
      <c r="AM487" s="38">
        <f t="shared" ca="1" si="71"/>
        <v>1.6086956521739131</v>
      </c>
      <c r="AN487" s="1" t="str">
        <f t="shared" ca="1" si="72"/>
        <v>לא תקין</v>
      </c>
      <c r="AO487" s="1" t="e">
        <f>VLOOKUP(AC487,'תז מייל קניין'!$A:$C,3,0)</f>
        <v>#N/A</v>
      </c>
      <c r="AP487" s="1" t="str">
        <f t="shared" si="73"/>
        <v xml:space="preserve"> תשלום חוו</v>
      </c>
    </row>
    <row r="488" spans="1:42" x14ac:dyDescent="0.2">
      <c r="A488" s="4"/>
      <c r="B488" s="5"/>
      <c r="C488" s="6" t="s">
        <v>1952</v>
      </c>
      <c r="D488" s="7" t="s">
        <v>34</v>
      </c>
      <c r="E488" s="7" t="s">
        <v>32</v>
      </c>
      <c r="F488" s="8" t="s">
        <v>35</v>
      </c>
      <c r="G488" s="9">
        <v>45312</v>
      </c>
      <c r="H488" s="9"/>
      <c r="I488" s="10"/>
      <c r="J488" s="14"/>
      <c r="K488" s="11" t="s">
        <v>1953</v>
      </c>
      <c r="L488" s="8" t="s">
        <v>1954</v>
      </c>
      <c r="M488" s="8" t="s">
        <v>1955</v>
      </c>
      <c r="N488" s="8" t="s">
        <v>40</v>
      </c>
      <c r="O488" s="12">
        <v>4885.2</v>
      </c>
      <c r="P488" s="8" t="s">
        <v>41</v>
      </c>
      <c r="Q488" s="12">
        <v>4885.2</v>
      </c>
      <c r="R488" s="13">
        <v>0</v>
      </c>
      <c r="S488" s="13">
        <v>0</v>
      </c>
      <c r="T488" s="13">
        <v>0</v>
      </c>
      <c r="U488" s="12">
        <v>4885.2</v>
      </c>
      <c r="V488" s="8" t="s">
        <v>35</v>
      </c>
      <c r="W488" s="8" t="s">
        <v>1956</v>
      </c>
      <c r="X488" s="8" t="s">
        <v>35</v>
      </c>
      <c r="Y488" s="13">
        <v>0</v>
      </c>
      <c r="Z488" s="8" t="s">
        <v>42</v>
      </c>
      <c r="AA488" s="8" t="s">
        <v>43</v>
      </c>
      <c r="AB488" s="8" t="s">
        <v>60</v>
      </c>
      <c r="AC488" s="8" t="s">
        <v>1881</v>
      </c>
      <c r="AD488" s="8" t="s">
        <v>35</v>
      </c>
      <c r="AE488" s="8" t="s">
        <v>35</v>
      </c>
      <c r="AF488" s="12">
        <v>4885.2</v>
      </c>
      <c r="AG488" s="41">
        <f t="shared" si="66"/>
        <v>45312</v>
      </c>
      <c r="AH488" s="41">
        <f t="shared" ca="1" si="67"/>
        <v>46022</v>
      </c>
      <c r="AI488" s="1">
        <f t="shared" ca="1" si="74"/>
        <v>23</v>
      </c>
      <c r="AJ488" s="1">
        <f t="shared" ca="1" si="68"/>
        <v>18</v>
      </c>
      <c r="AK488" s="1">
        <f t="shared" ca="1" si="69"/>
        <v>4</v>
      </c>
      <c r="AL488" s="1">
        <f t="shared" si="70"/>
        <v>0</v>
      </c>
      <c r="AM488" s="38">
        <f t="shared" ca="1" si="71"/>
        <v>0.78260869565217395</v>
      </c>
      <c r="AN488" s="1" t="str">
        <f t="shared" ca="1" si="72"/>
        <v>לא תקין</v>
      </c>
      <c r="AO488" s="1" t="e">
        <f>VLOOKUP(AC488,'תז מייל קניין'!$A:$C,3,0)</f>
        <v>#N/A</v>
      </c>
      <c r="AP488" s="1" t="str">
        <f t="shared" si="73"/>
        <v xml:space="preserve"> חוצצים+ ה</v>
      </c>
    </row>
    <row r="489" spans="1:42" x14ac:dyDescent="0.2">
      <c r="A489" s="4"/>
      <c r="B489" s="5"/>
      <c r="C489" s="6" t="s">
        <v>1957</v>
      </c>
      <c r="D489" s="7" t="s">
        <v>50</v>
      </c>
      <c r="E489" s="7" t="s">
        <v>32</v>
      </c>
      <c r="F489" s="8" t="s">
        <v>35</v>
      </c>
      <c r="G489" s="9">
        <v>45312</v>
      </c>
      <c r="H489" s="9"/>
      <c r="I489" s="10"/>
      <c r="J489" s="14"/>
      <c r="K489" s="11" t="s">
        <v>1764</v>
      </c>
      <c r="L489" s="8" t="s">
        <v>1765</v>
      </c>
      <c r="M489" s="8" t="s">
        <v>1766</v>
      </c>
      <c r="N489" s="8" t="s">
        <v>40</v>
      </c>
      <c r="O489" s="12">
        <v>3797.39</v>
      </c>
      <c r="P489" s="8" t="s">
        <v>41</v>
      </c>
      <c r="Q489" s="12">
        <v>3797.39</v>
      </c>
      <c r="R489" s="13">
        <v>103.22</v>
      </c>
      <c r="S489" s="12">
        <v>3671.21</v>
      </c>
      <c r="T489" s="12">
        <v>3918.6</v>
      </c>
      <c r="U489" s="13">
        <v>145.96</v>
      </c>
      <c r="V489" s="8" t="s">
        <v>35</v>
      </c>
      <c r="W489" s="8" t="s">
        <v>1958</v>
      </c>
      <c r="X489" s="8" t="s">
        <v>57</v>
      </c>
      <c r="Y489" s="13">
        <v>0</v>
      </c>
      <c r="Z489" s="8" t="s">
        <v>42</v>
      </c>
      <c r="AA489" s="8" t="s">
        <v>65</v>
      </c>
      <c r="AB489" s="8" t="s">
        <v>35</v>
      </c>
      <c r="AC489" s="8" t="s">
        <v>1881</v>
      </c>
      <c r="AD489" s="8" t="s">
        <v>35</v>
      </c>
      <c r="AE489" s="8" t="s">
        <v>1959</v>
      </c>
      <c r="AF489" s="13">
        <v>126.18</v>
      </c>
      <c r="AG489" s="41">
        <f t="shared" si="66"/>
        <v>45312</v>
      </c>
      <c r="AH489" s="41">
        <f t="shared" ca="1" si="67"/>
        <v>46022</v>
      </c>
      <c r="AI489" s="1">
        <f t="shared" ca="1" si="74"/>
        <v>23</v>
      </c>
      <c r="AJ489" s="1">
        <f t="shared" ca="1" si="68"/>
        <v>18</v>
      </c>
      <c r="AK489" s="1">
        <f t="shared" ca="1" si="69"/>
        <v>4</v>
      </c>
      <c r="AL489" s="1">
        <f t="shared" si="70"/>
        <v>103.22</v>
      </c>
      <c r="AM489" s="38">
        <f t="shared" ca="1" si="71"/>
        <v>0.78260869565217395</v>
      </c>
      <c r="AN489" s="1" t="str">
        <f t="shared" ca="1" si="72"/>
        <v>תקין</v>
      </c>
      <c r="AO489" s="1" t="e">
        <f>VLOOKUP(AC489,'תז מייל קניין'!$A:$C,3,0)</f>
        <v>#N/A</v>
      </c>
      <c r="AP489" s="1" t="str">
        <f t="shared" si="73"/>
        <v xml:space="preserve"> ציוד משרד</v>
      </c>
    </row>
    <row r="490" spans="1:42" x14ac:dyDescent="0.2">
      <c r="A490" s="4"/>
      <c r="B490" s="5"/>
      <c r="C490" s="6" t="s">
        <v>1960</v>
      </c>
      <c r="D490" s="7" t="s">
        <v>50</v>
      </c>
      <c r="E490" s="7" t="s">
        <v>32</v>
      </c>
      <c r="F490" s="8" t="s">
        <v>35</v>
      </c>
      <c r="G490" s="9">
        <v>45313</v>
      </c>
      <c r="H490" s="9"/>
      <c r="I490" s="10"/>
      <c r="J490" s="14"/>
      <c r="K490" s="11" t="s">
        <v>1764</v>
      </c>
      <c r="L490" s="8" t="s">
        <v>1765</v>
      </c>
      <c r="M490" s="8" t="s">
        <v>1766</v>
      </c>
      <c r="N490" s="8" t="s">
        <v>40</v>
      </c>
      <c r="O490" s="12">
        <v>4815.4799999999996</v>
      </c>
      <c r="P490" s="8" t="s">
        <v>41</v>
      </c>
      <c r="Q490" s="12">
        <v>4815.4799999999996</v>
      </c>
      <c r="R490" s="13">
        <v>96.83</v>
      </c>
      <c r="S490" s="12">
        <v>4692.74</v>
      </c>
      <c r="T490" s="12">
        <v>5169.34</v>
      </c>
      <c r="U490" s="13">
        <v>120.87</v>
      </c>
      <c r="V490" s="8" t="s">
        <v>35</v>
      </c>
      <c r="W490" s="8" t="s">
        <v>1961</v>
      </c>
      <c r="X490" s="8" t="s">
        <v>57</v>
      </c>
      <c r="Y490" s="13">
        <v>0</v>
      </c>
      <c r="Z490" s="8" t="s">
        <v>42</v>
      </c>
      <c r="AA490" s="8" t="s">
        <v>65</v>
      </c>
      <c r="AB490" s="8" t="s">
        <v>35</v>
      </c>
      <c r="AC490" s="8" t="s">
        <v>1881</v>
      </c>
      <c r="AD490" s="8" t="s">
        <v>35</v>
      </c>
      <c r="AE490" s="8" t="s">
        <v>1924</v>
      </c>
      <c r="AF490" s="13">
        <v>104.49</v>
      </c>
      <c r="AG490" s="41">
        <f t="shared" si="66"/>
        <v>45313</v>
      </c>
      <c r="AH490" s="41">
        <f t="shared" ca="1" si="67"/>
        <v>46022</v>
      </c>
      <c r="AI490" s="1">
        <f t="shared" ca="1" si="74"/>
        <v>23</v>
      </c>
      <c r="AJ490" s="1">
        <f t="shared" ca="1" si="68"/>
        <v>18</v>
      </c>
      <c r="AK490" s="1">
        <f t="shared" ca="1" si="69"/>
        <v>4</v>
      </c>
      <c r="AL490" s="1">
        <f t="shared" si="70"/>
        <v>96.83</v>
      </c>
      <c r="AM490" s="38">
        <f t="shared" ca="1" si="71"/>
        <v>0.78260869565217395</v>
      </c>
      <c r="AN490" s="1" t="str">
        <f t="shared" ca="1" si="72"/>
        <v>תקין</v>
      </c>
      <c r="AO490" s="1" t="e">
        <f>VLOOKUP(AC490,'תז מייל קניין'!$A:$C,3,0)</f>
        <v>#N/A</v>
      </c>
      <c r="AP490" s="1" t="str">
        <f t="shared" si="73"/>
        <v xml:space="preserve"> ציוד משרד</v>
      </c>
    </row>
    <row r="491" spans="1:42" x14ac:dyDescent="0.2">
      <c r="A491" s="4"/>
      <c r="B491" s="5"/>
      <c r="C491" s="6" t="s">
        <v>1962</v>
      </c>
      <c r="D491" s="7" t="s">
        <v>50</v>
      </c>
      <c r="E491" s="7" t="s">
        <v>32</v>
      </c>
      <c r="F491" s="8" t="s">
        <v>35</v>
      </c>
      <c r="G491" s="9">
        <v>45314</v>
      </c>
      <c r="H491" s="9"/>
      <c r="I491" s="10"/>
      <c r="J491" s="14"/>
      <c r="K491" s="11" t="s">
        <v>1764</v>
      </c>
      <c r="L491" s="8" t="s">
        <v>1765</v>
      </c>
      <c r="M491" s="8" t="s">
        <v>1766</v>
      </c>
      <c r="N491" s="8" t="s">
        <v>40</v>
      </c>
      <c r="O491" s="12">
        <v>11474.62</v>
      </c>
      <c r="P491" s="8" t="s">
        <v>41</v>
      </c>
      <c r="Q491" s="12">
        <v>11474.62</v>
      </c>
      <c r="R491" s="13">
        <v>96.88</v>
      </c>
      <c r="S491" s="12">
        <v>11120.78</v>
      </c>
      <c r="T491" s="12">
        <v>12324.74</v>
      </c>
      <c r="U491" s="13">
        <v>266.99</v>
      </c>
      <c r="V491" s="8" t="s">
        <v>35</v>
      </c>
      <c r="W491" s="8" t="s">
        <v>1963</v>
      </c>
      <c r="X491" s="8" t="s">
        <v>57</v>
      </c>
      <c r="Y491" s="13">
        <v>0</v>
      </c>
      <c r="Z491" s="8" t="s">
        <v>42</v>
      </c>
      <c r="AA491" s="8" t="s">
        <v>65</v>
      </c>
      <c r="AB491" s="8" t="s">
        <v>35</v>
      </c>
      <c r="AC491" s="8" t="s">
        <v>1881</v>
      </c>
      <c r="AD491" s="8" t="s">
        <v>35</v>
      </c>
      <c r="AE491" s="8" t="s">
        <v>1826</v>
      </c>
      <c r="AF491" s="13">
        <v>230.81</v>
      </c>
      <c r="AG491" s="41">
        <f t="shared" si="66"/>
        <v>45314</v>
      </c>
      <c r="AH491" s="41">
        <f t="shared" ca="1" si="67"/>
        <v>46022</v>
      </c>
      <c r="AI491" s="1">
        <f t="shared" ca="1" si="74"/>
        <v>23</v>
      </c>
      <c r="AJ491" s="1">
        <f t="shared" ca="1" si="68"/>
        <v>18</v>
      </c>
      <c r="AK491" s="1">
        <f t="shared" ca="1" si="69"/>
        <v>4</v>
      </c>
      <c r="AL491" s="1">
        <f t="shared" si="70"/>
        <v>96.88</v>
      </c>
      <c r="AM491" s="38">
        <f t="shared" ca="1" si="71"/>
        <v>0.78260869565217395</v>
      </c>
      <c r="AN491" s="1" t="str">
        <f t="shared" ca="1" si="72"/>
        <v>תקין</v>
      </c>
      <c r="AO491" s="1" t="e">
        <f>VLOOKUP(AC491,'תז מייל קניין'!$A:$C,3,0)</f>
        <v>#N/A</v>
      </c>
      <c r="AP491" s="1" t="str">
        <f t="shared" si="73"/>
        <v xml:space="preserve"> ציוד משרד</v>
      </c>
    </row>
    <row r="492" spans="1:42" x14ac:dyDescent="0.2">
      <c r="A492" s="4"/>
      <c r="B492" s="5"/>
      <c r="C492" s="6" t="s">
        <v>1964</v>
      </c>
      <c r="D492" s="7" t="s">
        <v>34</v>
      </c>
      <c r="E492" s="7" t="s">
        <v>32</v>
      </c>
      <c r="F492" s="8" t="s">
        <v>35</v>
      </c>
      <c r="G492" s="9">
        <v>45316</v>
      </c>
      <c r="H492" s="9"/>
      <c r="I492" s="10"/>
      <c r="J492" s="14"/>
      <c r="K492" s="11" t="s">
        <v>1965</v>
      </c>
      <c r="L492" s="8" t="s">
        <v>1966</v>
      </c>
      <c r="M492" s="8" t="s">
        <v>1967</v>
      </c>
      <c r="N492" s="8" t="s">
        <v>40</v>
      </c>
      <c r="O492" s="12">
        <v>3516.4</v>
      </c>
      <c r="P492" s="8" t="s">
        <v>41</v>
      </c>
      <c r="Q492" s="12">
        <v>3516.4</v>
      </c>
      <c r="R492" s="13">
        <v>0</v>
      </c>
      <c r="S492" s="13">
        <v>0</v>
      </c>
      <c r="T492" s="13">
        <v>0</v>
      </c>
      <c r="U492" s="12">
        <v>3516.4</v>
      </c>
      <c r="V492" s="8" t="s">
        <v>35</v>
      </c>
      <c r="W492" s="8" t="s">
        <v>1968</v>
      </c>
      <c r="X492" s="8" t="s">
        <v>35</v>
      </c>
      <c r="Y492" s="13">
        <v>0</v>
      </c>
      <c r="Z492" s="8" t="s">
        <v>42</v>
      </c>
      <c r="AA492" s="8" t="s">
        <v>43</v>
      </c>
      <c r="AB492" s="8" t="s">
        <v>60</v>
      </c>
      <c r="AC492" s="8" t="s">
        <v>1881</v>
      </c>
      <c r="AD492" s="8" t="s">
        <v>35</v>
      </c>
      <c r="AE492" s="8" t="s">
        <v>84</v>
      </c>
      <c r="AF492" s="12">
        <v>3516.4</v>
      </c>
      <c r="AG492" s="41">
        <f t="shared" si="66"/>
        <v>45316</v>
      </c>
      <c r="AH492" s="41">
        <f t="shared" ca="1" si="67"/>
        <v>46022</v>
      </c>
      <c r="AI492" s="1">
        <f t="shared" ca="1" si="74"/>
        <v>23</v>
      </c>
      <c r="AJ492" s="1">
        <f t="shared" ca="1" si="68"/>
        <v>18</v>
      </c>
      <c r="AK492" s="1">
        <f t="shared" ca="1" si="69"/>
        <v>4</v>
      </c>
      <c r="AL492" s="1">
        <f t="shared" si="70"/>
        <v>0</v>
      </c>
      <c r="AM492" s="38">
        <f t="shared" ca="1" si="71"/>
        <v>0.78260869565217395</v>
      </c>
      <c r="AN492" s="1" t="str">
        <f t="shared" ca="1" si="72"/>
        <v>לא תקין</v>
      </c>
      <c r="AO492" s="1" t="e">
        <f>VLOOKUP(AC492,'תז מייל קניין'!$A:$C,3,0)</f>
        <v>#N/A</v>
      </c>
      <c r="AP492" s="1" t="str">
        <f t="shared" si="73"/>
        <v xml:space="preserve"> הדפסת רול</v>
      </c>
    </row>
    <row r="493" spans="1:42" x14ac:dyDescent="0.2">
      <c r="A493" s="4"/>
      <c r="B493" s="5"/>
      <c r="C493" s="6" t="s">
        <v>1969</v>
      </c>
      <c r="D493" s="7" t="s">
        <v>50</v>
      </c>
      <c r="E493" s="7" t="s">
        <v>32</v>
      </c>
      <c r="F493" s="8" t="s">
        <v>35</v>
      </c>
      <c r="G493" s="9">
        <v>45328</v>
      </c>
      <c r="H493" s="9"/>
      <c r="I493" s="10"/>
      <c r="J493" s="14"/>
      <c r="K493" s="11" t="s">
        <v>1764</v>
      </c>
      <c r="L493" s="8" t="s">
        <v>1765</v>
      </c>
      <c r="M493" s="8" t="s">
        <v>1766</v>
      </c>
      <c r="N493" s="8" t="s">
        <v>40</v>
      </c>
      <c r="O493" s="13">
        <v>525.25</v>
      </c>
      <c r="P493" s="8" t="s">
        <v>41</v>
      </c>
      <c r="Q493" s="13">
        <v>525.25</v>
      </c>
      <c r="R493" s="13">
        <v>64.680000000000007</v>
      </c>
      <c r="S493" s="13">
        <v>340.58</v>
      </c>
      <c r="T493" s="13">
        <v>377.42</v>
      </c>
      <c r="U493" s="13">
        <v>213.61</v>
      </c>
      <c r="V493" s="8" t="s">
        <v>35</v>
      </c>
      <c r="W493" s="8" t="s">
        <v>1970</v>
      </c>
      <c r="X493" s="8" t="s">
        <v>57</v>
      </c>
      <c r="Y493" s="13">
        <v>0</v>
      </c>
      <c r="Z493" s="8" t="s">
        <v>42</v>
      </c>
      <c r="AA493" s="8" t="s">
        <v>65</v>
      </c>
      <c r="AB493" s="8" t="s">
        <v>35</v>
      </c>
      <c r="AC493" s="8" t="s">
        <v>1881</v>
      </c>
      <c r="AD493" s="8" t="s">
        <v>35</v>
      </c>
      <c r="AE493" s="8" t="s">
        <v>1934</v>
      </c>
      <c r="AF493" s="13">
        <v>184.67</v>
      </c>
      <c r="AG493" s="41">
        <f t="shared" si="66"/>
        <v>45328</v>
      </c>
      <c r="AH493" s="41">
        <f t="shared" ca="1" si="67"/>
        <v>46022</v>
      </c>
      <c r="AI493" s="1">
        <f t="shared" ca="1" si="74"/>
        <v>22</v>
      </c>
      <c r="AJ493" s="1">
        <f t="shared" ca="1" si="68"/>
        <v>18</v>
      </c>
      <c r="AK493" s="1">
        <f t="shared" ca="1" si="69"/>
        <v>4</v>
      </c>
      <c r="AL493" s="1">
        <f t="shared" si="70"/>
        <v>64.680000000000007</v>
      </c>
      <c r="AM493" s="38">
        <f t="shared" ca="1" si="71"/>
        <v>0.81818181818181823</v>
      </c>
      <c r="AN493" s="1" t="str">
        <f t="shared" ca="1" si="72"/>
        <v>תקין</v>
      </c>
      <c r="AO493" s="1" t="e">
        <f>VLOOKUP(AC493,'תז מייל קניין'!$A:$C,3,0)</f>
        <v>#N/A</v>
      </c>
      <c r="AP493" s="1" t="str">
        <f t="shared" si="73"/>
        <v xml:space="preserve"> סלי רשת ל</v>
      </c>
    </row>
    <row r="494" spans="1:42" x14ac:dyDescent="0.2">
      <c r="A494" s="4"/>
      <c r="B494" s="5"/>
      <c r="C494" s="6" t="s">
        <v>1971</v>
      </c>
      <c r="D494" s="7" t="s">
        <v>50</v>
      </c>
      <c r="E494" s="7" t="s">
        <v>32</v>
      </c>
      <c r="F494" s="8" t="s">
        <v>35</v>
      </c>
      <c r="G494" s="9">
        <v>45336</v>
      </c>
      <c r="H494" s="9"/>
      <c r="I494" s="10"/>
      <c r="J494" s="14"/>
      <c r="K494" s="11" t="s">
        <v>1943</v>
      </c>
      <c r="L494" s="8" t="s">
        <v>1944</v>
      </c>
      <c r="M494" s="8" t="s">
        <v>1945</v>
      </c>
      <c r="N494" s="8" t="s">
        <v>40</v>
      </c>
      <c r="O494" s="13">
        <v>227.74</v>
      </c>
      <c r="P494" s="8" t="s">
        <v>41</v>
      </c>
      <c r="Q494" s="13">
        <v>227.74</v>
      </c>
      <c r="R494" s="13">
        <v>0</v>
      </c>
      <c r="S494" s="13">
        <v>0</v>
      </c>
      <c r="T494" s="13">
        <v>0</v>
      </c>
      <c r="U494" s="13">
        <v>227.74</v>
      </c>
      <c r="V494" s="8" t="s">
        <v>35</v>
      </c>
      <c r="W494" s="8" t="s">
        <v>1972</v>
      </c>
      <c r="X494" s="8" t="s">
        <v>35</v>
      </c>
      <c r="Y494" s="13">
        <v>0</v>
      </c>
      <c r="Z494" s="8" t="s">
        <v>42</v>
      </c>
      <c r="AA494" s="8" t="s">
        <v>43</v>
      </c>
      <c r="AB494" s="8" t="s">
        <v>60</v>
      </c>
      <c r="AC494" s="8" t="s">
        <v>1881</v>
      </c>
      <c r="AD494" s="8" t="s">
        <v>35</v>
      </c>
      <c r="AE494" s="8" t="s">
        <v>35</v>
      </c>
      <c r="AF494" s="13">
        <v>227.74</v>
      </c>
      <c r="AG494" s="41">
        <f t="shared" si="66"/>
        <v>45336</v>
      </c>
      <c r="AH494" s="41">
        <f t="shared" ca="1" si="67"/>
        <v>46022</v>
      </c>
      <c r="AI494" s="1">
        <f t="shared" ca="1" si="74"/>
        <v>22</v>
      </c>
      <c r="AJ494" s="1">
        <f t="shared" ca="1" si="68"/>
        <v>17</v>
      </c>
      <c r="AK494" s="1">
        <f t="shared" ca="1" si="69"/>
        <v>4</v>
      </c>
      <c r="AL494" s="1">
        <f t="shared" si="70"/>
        <v>0</v>
      </c>
      <c r="AM494" s="38">
        <f t="shared" ca="1" si="71"/>
        <v>0.77272727272727271</v>
      </c>
      <c r="AN494" s="1" t="str">
        <f t="shared" ca="1" si="72"/>
        <v>לא תקין</v>
      </c>
      <c r="AO494" s="1" t="e">
        <f>VLOOKUP(AC494,'תז מייל קניין'!$A:$C,3,0)</f>
        <v>#N/A</v>
      </c>
      <c r="AP494" s="1" t="str">
        <f t="shared" si="73"/>
        <v xml:space="preserve"> חותמות נצ</v>
      </c>
    </row>
    <row r="495" spans="1:42" x14ac:dyDescent="0.2">
      <c r="A495" s="4"/>
      <c r="B495" s="5"/>
      <c r="C495" s="6" t="s">
        <v>1973</v>
      </c>
      <c r="D495" s="7" t="s">
        <v>50</v>
      </c>
      <c r="E495" s="7" t="s">
        <v>32</v>
      </c>
      <c r="F495" s="8" t="s">
        <v>35</v>
      </c>
      <c r="G495" s="9">
        <v>45336</v>
      </c>
      <c r="H495" s="9"/>
      <c r="I495" s="10"/>
      <c r="J495" s="14"/>
      <c r="K495" s="11" t="s">
        <v>1764</v>
      </c>
      <c r="L495" s="8" t="s">
        <v>1765</v>
      </c>
      <c r="M495" s="8" t="s">
        <v>1766</v>
      </c>
      <c r="N495" s="8" t="s">
        <v>40</v>
      </c>
      <c r="O495" s="12">
        <v>5643.25</v>
      </c>
      <c r="P495" s="8" t="s">
        <v>41</v>
      </c>
      <c r="Q495" s="12">
        <v>5643.25</v>
      </c>
      <c r="R495" s="13">
        <v>96.62</v>
      </c>
      <c r="S495" s="12">
        <v>5405.27</v>
      </c>
      <c r="T495" s="12">
        <v>6073.54</v>
      </c>
      <c r="U495" s="13">
        <v>167.89</v>
      </c>
      <c r="V495" s="8" t="s">
        <v>35</v>
      </c>
      <c r="W495" s="8" t="s">
        <v>1974</v>
      </c>
      <c r="X495" s="8" t="s">
        <v>57</v>
      </c>
      <c r="Y495" s="13">
        <v>0</v>
      </c>
      <c r="Z495" s="8" t="s">
        <v>42</v>
      </c>
      <c r="AA495" s="8" t="s">
        <v>65</v>
      </c>
      <c r="AB495" s="8" t="s">
        <v>35</v>
      </c>
      <c r="AC495" s="8" t="s">
        <v>1881</v>
      </c>
      <c r="AD495" s="8" t="s">
        <v>35</v>
      </c>
      <c r="AE495" s="8" t="s">
        <v>1975</v>
      </c>
      <c r="AF495" s="13">
        <v>145.13999999999999</v>
      </c>
      <c r="AG495" s="41">
        <f t="shared" si="66"/>
        <v>45336</v>
      </c>
      <c r="AH495" s="41">
        <f t="shared" ca="1" si="67"/>
        <v>46022</v>
      </c>
      <c r="AI495" s="1">
        <f t="shared" ca="1" si="74"/>
        <v>22</v>
      </c>
      <c r="AJ495" s="1">
        <f t="shared" ca="1" si="68"/>
        <v>17</v>
      </c>
      <c r="AK495" s="1">
        <f t="shared" ca="1" si="69"/>
        <v>4</v>
      </c>
      <c r="AL495" s="1">
        <f t="shared" si="70"/>
        <v>96.62</v>
      </c>
      <c r="AM495" s="38">
        <f t="shared" ca="1" si="71"/>
        <v>0.77272727272727271</v>
      </c>
      <c r="AN495" s="1" t="str">
        <f t="shared" ca="1" si="72"/>
        <v>תקין</v>
      </c>
      <c r="AO495" s="1" t="e">
        <f>VLOOKUP(AC495,'תז מייל קניין'!$A:$C,3,0)</f>
        <v>#N/A</v>
      </c>
      <c r="AP495" s="1" t="str">
        <f t="shared" si="73"/>
        <v xml:space="preserve"> ציוד משרד</v>
      </c>
    </row>
    <row r="496" spans="1:42" x14ac:dyDescent="0.2">
      <c r="A496" s="4"/>
      <c r="B496" s="5"/>
      <c r="C496" s="6" t="s">
        <v>1976</v>
      </c>
      <c r="D496" s="7" t="s">
        <v>50</v>
      </c>
      <c r="E496" s="7" t="s">
        <v>32</v>
      </c>
      <c r="F496" s="8" t="s">
        <v>35</v>
      </c>
      <c r="G496" s="9">
        <v>45343</v>
      </c>
      <c r="H496" s="9"/>
      <c r="I496" s="10"/>
      <c r="J496" s="14"/>
      <c r="K496" s="11" t="s">
        <v>1943</v>
      </c>
      <c r="L496" s="8" t="s">
        <v>1944</v>
      </c>
      <c r="M496" s="8" t="s">
        <v>1945</v>
      </c>
      <c r="N496" s="8" t="s">
        <v>40</v>
      </c>
      <c r="O496" s="13">
        <v>580.55999999999995</v>
      </c>
      <c r="P496" s="8" t="s">
        <v>41</v>
      </c>
      <c r="Q496" s="13">
        <v>580.55999999999995</v>
      </c>
      <c r="R496" s="13">
        <v>0</v>
      </c>
      <c r="S496" s="13">
        <v>0</v>
      </c>
      <c r="T496" s="13">
        <v>0</v>
      </c>
      <c r="U496" s="13">
        <v>580.55999999999995</v>
      </c>
      <c r="V496" s="8" t="s">
        <v>35</v>
      </c>
      <c r="W496" s="8" t="s">
        <v>1977</v>
      </c>
      <c r="X496" s="8" t="s">
        <v>35</v>
      </c>
      <c r="Y496" s="13">
        <v>0</v>
      </c>
      <c r="Z496" s="8" t="s">
        <v>42</v>
      </c>
      <c r="AA496" s="8" t="s">
        <v>43</v>
      </c>
      <c r="AB496" s="8" t="s">
        <v>60</v>
      </c>
      <c r="AC496" s="8" t="s">
        <v>1881</v>
      </c>
      <c r="AD496" s="8" t="s">
        <v>35</v>
      </c>
      <c r="AE496" s="8" t="s">
        <v>35</v>
      </c>
      <c r="AF496" s="13">
        <v>580.55999999999995</v>
      </c>
      <c r="AG496" s="41">
        <f t="shared" si="66"/>
        <v>45343</v>
      </c>
      <c r="AH496" s="41">
        <f t="shared" ca="1" si="67"/>
        <v>46022</v>
      </c>
      <c r="AI496" s="1">
        <f t="shared" ca="1" si="74"/>
        <v>22</v>
      </c>
      <c r="AJ496" s="1">
        <f t="shared" ca="1" si="68"/>
        <v>17</v>
      </c>
      <c r="AK496" s="1">
        <f t="shared" ca="1" si="69"/>
        <v>4</v>
      </c>
      <c r="AL496" s="1">
        <f t="shared" si="70"/>
        <v>0</v>
      </c>
      <c r="AM496" s="38">
        <f t="shared" ca="1" si="71"/>
        <v>0.77272727272727271</v>
      </c>
      <c r="AN496" s="1" t="str">
        <f t="shared" ca="1" si="72"/>
        <v>לא תקין</v>
      </c>
      <c r="AO496" s="1" t="e">
        <f>VLOOKUP(AC496,'תז מייל קניין'!$A:$C,3,0)</f>
        <v>#N/A</v>
      </c>
      <c r="AP496" s="1" t="str">
        <f t="shared" si="73"/>
        <v xml:space="preserve"> חותמות פר</v>
      </c>
    </row>
    <row r="497" spans="1:42" x14ac:dyDescent="0.2">
      <c r="A497" s="4"/>
      <c r="B497" s="5"/>
      <c r="C497" s="6" t="s">
        <v>1978</v>
      </c>
      <c r="D497" s="7" t="s">
        <v>50</v>
      </c>
      <c r="E497" s="7" t="s">
        <v>32</v>
      </c>
      <c r="F497" s="8" t="s">
        <v>35</v>
      </c>
      <c r="G497" s="9">
        <v>45350</v>
      </c>
      <c r="H497" s="9"/>
      <c r="I497" s="10"/>
      <c r="J497" s="14"/>
      <c r="K497" s="11" t="s">
        <v>1764</v>
      </c>
      <c r="L497" s="8" t="s">
        <v>1765</v>
      </c>
      <c r="M497" s="8" t="s">
        <v>1766</v>
      </c>
      <c r="N497" s="8" t="s">
        <v>40</v>
      </c>
      <c r="O497" s="12">
        <v>5282.21</v>
      </c>
      <c r="P497" s="8" t="s">
        <v>41</v>
      </c>
      <c r="Q497" s="12">
        <v>5282.21</v>
      </c>
      <c r="R497" s="13">
        <v>97.1</v>
      </c>
      <c r="S497" s="12">
        <v>5127.87</v>
      </c>
      <c r="T497" s="12">
        <v>5713.33</v>
      </c>
      <c r="U497" s="13">
        <v>178.53</v>
      </c>
      <c r="V497" s="8" t="s">
        <v>35</v>
      </c>
      <c r="W497" s="8" t="s">
        <v>1979</v>
      </c>
      <c r="X497" s="8" t="s">
        <v>57</v>
      </c>
      <c r="Y497" s="13">
        <v>0</v>
      </c>
      <c r="Z497" s="8" t="s">
        <v>42</v>
      </c>
      <c r="AA497" s="8" t="s">
        <v>65</v>
      </c>
      <c r="AB497" s="8" t="s">
        <v>35</v>
      </c>
      <c r="AC497" s="8" t="s">
        <v>1881</v>
      </c>
      <c r="AD497" s="8" t="s">
        <v>35</v>
      </c>
      <c r="AE497" s="8" t="s">
        <v>1886</v>
      </c>
      <c r="AF497" s="13">
        <v>154.34</v>
      </c>
      <c r="AG497" s="41">
        <f t="shared" si="66"/>
        <v>45350</v>
      </c>
      <c r="AH497" s="41">
        <f t="shared" ca="1" si="67"/>
        <v>46022</v>
      </c>
      <c r="AI497" s="1">
        <f t="shared" ca="1" si="74"/>
        <v>22</v>
      </c>
      <c r="AJ497" s="1">
        <f t="shared" ca="1" si="68"/>
        <v>17</v>
      </c>
      <c r="AK497" s="1">
        <f t="shared" ca="1" si="69"/>
        <v>4</v>
      </c>
      <c r="AL497" s="1">
        <f t="shared" si="70"/>
        <v>97.1</v>
      </c>
      <c r="AM497" s="38">
        <f t="shared" ca="1" si="71"/>
        <v>0.77272727272727271</v>
      </c>
      <c r="AN497" s="1" t="str">
        <f t="shared" ca="1" si="72"/>
        <v>תקין</v>
      </c>
      <c r="AO497" s="1" t="e">
        <f>VLOOKUP(AC497,'תז מייל קניין'!$A:$C,3,0)</f>
        <v>#N/A</v>
      </c>
      <c r="AP497" s="1" t="str">
        <f t="shared" si="73"/>
        <v xml:space="preserve"> כיבוד משק</v>
      </c>
    </row>
    <row r="498" spans="1:42" x14ac:dyDescent="0.2">
      <c r="A498" s="4"/>
      <c r="B498" s="5"/>
      <c r="C498" s="6" t="s">
        <v>1980</v>
      </c>
      <c r="D498" s="7" t="s">
        <v>50</v>
      </c>
      <c r="E498" s="7" t="s">
        <v>32</v>
      </c>
      <c r="F498" s="8" t="s">
        <v>35</v>
      </c>
      <c r="G498" s="9">
        <v>45358</v>
      </c>
      <c r="H498" s="9"/>
      <c r="I498" s="10"/>
      <c r="J498" s="14"/>
      <c r="K498" s="11" t="s">
        <v>1764</v>
      </c>
      <c r="L498" s="8" t="s">
        <v>1765</v>
      </c>
      <c r="M498" s="8" t="s">
        <v>1766</v>
      </c>
      <c r="N498" s="8" t="s">
        <v>40</v>
      </c>
      <c r="O498" s="12">
        <v>3979.13</v>
      </c>
      <c r="P498" s="8" t="s">
        <v>41</v>
      </c>
      <c r="Q498" s="12">
        <v>3979.13</v>
      </c>
      <c r="R498" s="13">
        <v>93.59</v>
      </c>
      <c r="S498" s="12">
        <v>3721.89</v>
      </c>
      <c r="T498" s="12">
        <v>4146.83</v>
      </c>
      <c r="U498" s="13">
        <v>297.56</v>
      </c>
      <c r="V498" s="8" t="s">
        <v>35</v>
      </c>
      <c r="W498" s="8" t="s">
        <v>1981</v>
      </c>
      <c r="X498" s="8" t="s">
        <v>57</v>
      </c>
      <c r="Y498" s="13">
        <v>0</v>
      </c>
      <c r="Z498" s="8" t="s">
        <v>42</v>
      </c>
      <c r="AA498" s="8" t="s">
        <v>65</v>
      </c>
      <c r="AB498" s="8" t="s">
        <v>35</v>
      </c>
      <c r="AC498" s="8" t="s">
        <v>1881</v>
      </c>
      <c r="AD498" s="8" t="s">
        <v>35</v>
      </c>
      <c r="AE498" s="8" t="s">
        <v>1826</v>
      </c>
      <c r="AF498" s="13">
        <v>257.24</v>
      </c>
      <c r="AG498" s="41">
        <f t="shared" si="66"/>
        <v>45358</v>
      </c>
      <c r="AH498" s="41">
        <f t="shared" ca="1" si="67"/>
        <v>46022</v>
      </c>
      <c r="AI498" s="1">
        <f t="shared" ca="1" si="74"/>
        <v>21</v>
      </c>
      <c r="AJ498" s="1">
        <f t="shared" ca="1" si="68"/>
        <v>16</v>
      </c>
      <c r="AK498" s="1">
        <f t="shared" ca="1" si="69"/>
        <v>4</v>
      </c>
      <c r="AL498" s="1">
        <f t="shared" si="70"/>
        <v>93.59</v>
      </c>
      <c r="AM498" s="38">
        <f t="shared" ca="1" si="71"/>
        <v>0.76190476190476186</v>
      </c>
      <c r="AN498" s="1" t="str">
        <f t="shared" ca="1" si="72"/>
        <v>תקין</v>
      </c>
      <c r="AO498" s="1" t="e">
        <f>VLOOKUP(AC498,'תז מייל קניין'!$A:$C,3,0)</f>
        <v>#N/A</v>
      </c>
      <c r="AP498" s="1" t="str">
        <f t="shared" si="73"/>
        <v xml:space="preserve"> כיבוד משק</v>
      </c>
    </row>
    <row r="499" spans="1:42" x14ac:dyDescent="0.2">
      <c r="A499" s="4"/>
      <c r="B499" s="5"/>
      <c r="C499" s="6" t="s">
        <v>1982</v>
      </c>
      <c r="D499" s="7" t="s">
        <v>50</v>
      </c>
      <c r="E499" s="7" t="s">
        <v>32</v>
      </c>
      <c r="F499" s="8" t="s">
        <v>35</v>
      </c>
      <c r="G499" s="9">
        <v>45362</v>
      </c>
      <c r="H499" s="9"/>
      <c r="I499" s="10"/>
      <c r="J499" s="14"/>
      <c r="K499" s="11" t="s">
        <v>1936</v>
      </c>
      <c r="L499" s="8" t="s">
        <v>1937</v>
      </c>
      <c r="M499" s="8" t="s">
        <v>1938</v>
      </c>
      <c r="N499" s="8" t="s">
        <v>40</v>
      </c>
      <c r="O499" s="13">
        <v>792.96</v>
      </c>
      <c r="P499" s="8" t="s">
        <v>41</v>
      </c>
      <c r="Q499" s="13">
        <v>792.96</v>
      </c>
      <c r="R499" s="13">
        <v>0</v>
      </c>
      <c r="S499" s="13">
        <v>0</v>
      </c>
      <c r="T499" s="13">
        <v>0</v>
      </c>
      <c r="U499" s="13">
        <v>808.17</v>
      </c>
      <c r="V499" s="8" t="s">
        <v>35</v>
      </c>
      <c r="W499" s="8" t="s">
        <v>1983</v>
      </c>
      <c r="X499" s="8" t="s">
        <v>57</v>
      </c>
      <c r="Y499" s="13">
        <v>0</v>
      </c>
      <c r="Z499" s="8" t="s">
        <v>42</v>
      </c>
      <c r="AA499" s="8" t="s">
        <v>65</v>
      </c>
      <c r="AB499" s="8" t="s">
        <v>35</v>
      </c>
      <c r="AC499" s="8" t="s">
        <v>1881</v>
      </c>
      <c r="AD499" s="8" t="s">
        <v>35</v>
      </c>
      <c r="AE499" s="8" t="s">
        <v>1984</v>
      </c>
      <c r="AF499" s="13">
        <v>792.96</v>
      </c>
      <c r="AG499" s="41">
        <f t="shared" si="66"/>
        <v>45362</v>
      </c>
      <c r="AH499" s="41">
        <f t="shared" ca="1" si="67"/>
        <v>46022</v>
      </c>
      <c r="AI499" s="1">
        <f t="shared" ca="1" si="74"/>
        <v>21</v>
      </c>
      <c r="AJ499" s="1">
        <f t="shared" ca="1" si="68"/>
        <v>16</v>
      </c>
      <c r="AK499" s="1">
        <f t="shared" ca="1" si="69"/>
        <v>4</v>
      </c>
      <c r="AL499" s="1">
        <f t="shared" si="70"/>
        <v>0</v>
      </c>
      <c r="AM499" s="38">
        <f t="shared" ca="1" si="71"/>
        <v>0.76190476190476186</v>
      </c>
      <c r="AN499" s="1" t="str">
        <f t="shared" ca="1" si="72"/>
        <v>לא תקין</v>
      </c>
      <c r="AO499" s="1" t="e">
        <f>VLOOKUP(AC499,'תז מייל קניין'!$A:$C,3,0)</f>
        <v>#N/A</v>
      </c>
      <c r="AP499" s="1" t="str">
        <f t="shared" si="73"/>
        <v xml:space="preserve"> נייר אקול</v>
      </c>
    </row>
    <row r="500" spans="1:42" x14ac:dyDescent="0.2">
      <c r="A500" s="4"/>
      <c r="B500" s="5"/>
      <c r="C500" s="6" t="s">
        <v>1985</v>
      </c>
      <c r="D500" s="7" t="s">
        <v>50</v>
      </c>
      <c r="E500" s="7" t="s">
        <v>32</v>
      </c>
      <c r="F500" s="8" t="s">
        <v>35</v>
      </c>
      <c r="G500" s="9">
        <v>45368</v>
      </c>
      <c r="H500" s="9"/>
      <c r="I500" s="10"/>
      <c r="J500" s="14"/>
      <c r="K500" s="11" t="s">
        <v>1764</v>
      </c>
      <c r="L500" s="8" t="s">
        <v>1765</v>
      </c>
      <c r="M500" s="8" t="s">
        <v>1766</v>
      </c>
      <c r="N500" s="8" t="s">
        <v>40</v>
      </c>
      <c r="O500" s="13">
        <v>560.35</v>
      </c>
      <c r="P500" s="8" t="s">
        <v>41</v>
      </c>
      <c r="Q500" s="13">
        <v>560.35</v>
      </c>
      <c r="R500" s="13">
        <v>77.2</v>
      </c>
      <c r="S500" s="13">
        <v>431.73</v>
      </c>
      <c r="T500" s="13">
        <v>481.02</v>
      </c>
      <c r="U500" s="13">
        <v>148.78</v>
      </c>
      <c r="V500" s="8" t="s">
        <v>35</v>
      </c>
      <c r="W500" s="8" t="s">
        <v>1986</v>
      </c>
      <c r="X500" s="8" t="s">
        <v>57</v>
      </c>
      <c r="Y500" s="13">
        <v>0</v>
      </c>
      <c r="Z500" s="8" t="s">
        <v>42</v>
      </c>
      <c r="AA500" s="8" t="s">
        <v>65</v>
      </c>
      <c r="AB500" s="8" t="s">
        <v>35</v>
      </c>
      <c r="AC500" s="8" t="s">
        <v>1881</v>
      </c>
      <c r="AD500" s="8" t="s">
        <v>35</v>
      </c>
      <c r="AE500" s="8" t="s">
        <v>1901</v>
      </c>
      <c r="AF500" s="13">
        <v>128.62</v>
      </c>
      <c r="AG500" s="41">
        <f t="shared" si="66"/>
        <v>45368</v>
      </c>
      <c r="AH500" s="41">
        <f t="shared" ca="1" si="67"/>
        <v>46022</v>
      </c>
      <c r="AI500" s="1">
        <f t="shared" ca="1" si="74"/>
        <v>21</v>
      </c>
      <c r="AJ500" s="1">
        <f t="shared" ca="1" si="68"/>
        <v>16</v>
      </c>
      <c r="AK500" s="1">
        <f t="shared" ca="1" si="69"/>
        <v>4</v>
      </c>
      <c r="AL500" s="1">
        <f t="shared" si="70"/>
        <v>77.2</v>
      </c>
      <c r="AM500" s="38">
        <f t="shared" ca="1" si="71"/>
        <v>0.76190476190476186</v>
      </c>
      <c r="AN500" s="1" t="str">
        <f t="shared" ca="1" si="72"/>
        <v>תקין</v>
      </c>
      <c r="AO500" s="1" t="e">
        <f>VLOOKUP(AC500,'תז מייל קניין'!$A:$C,3,0)</f>
        <v>#N/A</v>
      </c>
      <c r="AP500" s="1" t="str">
        <f t="shared" si="73"/>
        <v xml:space="preserve"> כיבוד משק</v>
      </c>
    </row>
    <row r="501" spans="1:42" x14ac:dyDescent="0.2">
      <c r="A501" s="4"/>
      <c r="B501" s="5"/>
      <c r="C501" s="6" t="s">
        <v>1987</v>
      </c>
      <c r="D501" s="7" t="s">
        <v>50</v>
      </c>
      <c r="E501" s="7" t="s">
        <v>32</v>
      </c>
      <c r="F501" s="8" t="s">
        <v>35</v>
      </c>
      <c r="G501" s="9">
        <v>45371</v>
      </c>
      <c r="H501" s="9"/>
      <c r="I501" s="10"/>
      <c r="J501" s="14"/>
      <c r="K501" s="11" t="s">
        <v>1764</v>
      </c>
      <c r="L501" s="8" t="s">
        <v>1765</v>
      </c>
      <c r="M501" s="8" t="s">
        <v>1766</v>
      </c>
      <c r="N501" s="8" t="s">
        <v>40</v>
      </c>
      <c r="O501" s="12">
        <v>16186.59</v>
      </c>
      <c r="P501" s="8" t="s">
        <v>41</v>
      </c>
      <c r="Q501" s="12">
        <v>16186.59</v>
      </c>
      <c r="R501" s="13">
        <v>94.71</v>
      </c>
      <c r="S501" s="12">
        <v>15435.39</v>
      </c>
      <c r="T501" s="12">
        <v>17072.240000000002</v>
      </c>
      <c r="U501" s="13">
        <v>867.65</v>
      </c>
      <c r="V501" s="8" t="s">
        <v>35</v>
      </c>
      <c r="W501" s="8" t="s">
        <v>1988</v>
      </c>
      <c r="X501" s="8" t="s">
        <v>57</v>
      </c>
      <c r="Y501" s="13">
        <v>0</v>
      </c>
      <c r="Z501" s="8" t="s">
        <v>42</v>
      </c>
      <c r="AA501" s="8" t="s">
        <v>65</v>
      </c>
      <c r="AB501" s="8" t="s">
        <v>35</v>
      </c>
      <c r="AC501" s="8" t="s">
        <v>1881</v>
      </c>
      <c r="AD501" s="8" t="s">
        <v>35</v>
      </c>
      <c r="AE501" s="8" t="s">
        <v>1762</v>
      </c>
      <c r="AF501" s="13">
        <v>750.09</v>
      </c>
      <c r="AG501" s="41">
        <f t="shared" si="66"/>
        <v>45371</v>
      </c>
      <c r="AH501" s="41">
        <f t="shared" ca="1" si="67"/>
        <v>46022</v>
      </c>
      <c r="AI501" s="1">
        <f t="shared" ca="1" si="74"/>
        <v>21</v>
      </c>
      <c r="AJ501" s="1">
        <f t="shared" ca="1" si="68"/>
        <v>16</v>
      </c>
      <c r="AK501" s="1">
        <f t="shared" ca="1" si="69"/>
        <v>4</v>
      </c>
      <c r="AL501" s="1">
        <f t="shared" si="70"/>
        <v>94.71</v>
      </c>
      <c r="AM501" s="38">
        <f t="shared" ca="1" si="71"/>
        <v>0.76190476190476186</v>
      </c>
      <c r="AN501" s="1" t="str">
        <f t="shared" ca="1" si="72"/>
        <v>תקין</v>
      </c>
      <c r="AO501" s="1" t="e">
        <f>VLOOKUP(AC501,'תז מייל קניין'!$A:$C,3,0)</f>
        <v>#N/A</v>
      </c>
      <c r="AP501" s="1" t="str">
        <f t="shared" si="73"/>
        <v xml:space="preserve"> ציוד משרד</v>
      </c>
    </row>
    <row r="502" spans="1:42" x14ac:dyDescent="0.2">
      <c r="A502" s="4"/>
      <c r="B502" s="5"/>
      <c r="C502" s="6" t="s">
        <v>1989</v>
      </c>
      <c r="D502" s="7" t="s">
        <v>50</v>
      </c>
      <c r="E502" s="7" t="s">
        <v>32</v>
      </c>
      <c r="F502" s="8" t="s">
        <v>35</v>
      </c>
      <c r="G502" s="9">
        <v>45371</v>
      </c>
      <c r="H502" s="9"/>
      <c r="I502" s="10"/>
      <c r="J502" s="14"/>
      <c r="K502" s="11" t="s">
        <v>1990</v>
      </c>
      <c r="L502" s="8" t="s">
        <v>1991</v>
      </c>
      <c r="M502" s="8" t="s">
        <v>1992</v>
      </c>
      <c r="N502" s="8" t="s">
        <v>40</v>
      </c>
      <c r="O502" s="12">
        <v>2527.4499999999998</v>
      </c>
      <c r="P502" s="8" t="s">
        <v>41</v>
      </c>
      <c r="Q502" s="12">
        <v>2527.4499999999998</v>
      </c>
      <c r="R502" s="13">
        <v>0</v>
      </c>
      <c r="S502" s="13">
        <v>0</v>
      </c>
      <c r="T502" s="13">
        <v>0</v>
      </c>
      <c r="U502" s="12">
        <v>2464.5500000000002</v>
      </c>
      <c r="V502" s="8" t="s">
        <v>35</v>
      </c>
      <c r="W502" s="8" t="s">
        <v>1993</v>
      </c>
      <c r="X502" s="8" t="s">
        <v>57</v>
      </c>
      <c r="Y502" s="13">
        <v>0</v>
      </c>
      <c r="Z502" s="8" t="s">
        <v>42</v>
      </c>
      <c r="AA502" s="8" t="s">
        <v>65</v>
      </c>
      <c r="AB502" s="8" t="s">
        <v>35</v>
      </c>
      <c r="AC502" s="8" t="s">
        <v>1881</v>
      </c>
      <c r="AD502" s="8" t="s">
        <v>35</v>
      </c>
      <c r="AE502" s="8" t="s">
        <v>1984</v>
      </c>
      <c r="AF502" s="12">
        <v>2527.4499999999998</v>
      </c>
      <c r="AG502" s="41">
        <f t="shared" si="66"/>
        <v>45371</v>
      </c>
      <c r="AH502" s="41">
        <f t="shared" ca="1" si="67"/>
        <v>46022</v>
      </c>
      <c r="AI502" s="1">
        <f t="shared" ca="1" si="74"/>
        <v>21</v>
      </c>
      <c r="AJ502" s="1">
        <f t="shared" ca="1" si="68"/>
        <v>16</v>
      </c>
      <c r="AK502" s="1">
        <f t="shared" ca="1" si="69"/>
        <v>4</v>
      </c>
      <c r="AL502" s="1">
        <f t="shared" si="70"/>
        <v>0</v>
      </c>
      <c r="AM502" s="38">
        <f t="shared" ca="1" si="71"/>
        <v>0.76190476190476186</v>
      </c>
      <c r="AN502" s="1" t="str">
        <f t="shared" ca="1" si="72"/>
        <v>לא תקין</v>
      </c>
      <c r="AO502" s="1" t="e">
        <f>VLOOKUP(AC502,'תז מייל קניין'!$A:$C,3,0)</f>
        <v>#N/A</v>
      </c>
      <c r="AP502" s="1" t="str">
        <f t="shared" si="73"/>
        <v xml:space="preserve"> תצורה 1.3</v>
      </c>
    </row>
    <row r="503" spans="1:42" x14ac:dyDescent="0.2">
      <c r="A503" s="4"/>
      <c r="B503" s="5"/>
      <c r="C503" s="6" t="s">
        <v>1994</v>
      </c>
      <c r="D503" s="7" t="s">
        <v>50</v>
      </c>
      <c r="E503" s="7" t="s">
        <v>32</v>
      </c>
      <c r="F503" s="8" t="s">
        <v>35</v>
      </c>
      <c r="G503" s="9">
        <v>45377</v>
      </c>
      <c r="H503" s="9"/>
      <c r="I503" s="10"/>
      <c r="J503" s="14"/>
      <c r="K503" s="11" t="s">
        <v>1764</v>
      </c>
      <c r="L503" s="8" t="s">
        <v>1765</v>
      </c>
      <c r="M503" s="8" t="s">
        <v>1766</v>
      </c>
      <c r="N503" s="8" t="s">
        <v>40</v>
      </c>
      <c r="O503" s="12">
        <v>3105.33</v>
      </c>
      <c r="P503" s="8" t="s">
        <v>41</v>
      </c>
      <c r="Q503" s="12">
        <v>3105.33</v>
      </c>
      <c r="R503" s="13">
        <v>95.89</v>
      </c>
      <c r="S503" s="12">
        <v>2976.71</v>
      </c>
      <c r="T503" s="12">
        <v>3316.56</v>
      </c>
      <c r="U503" s="13">
        <v>148.78</v>
      </c>
      <c r="V503" s="8" t="s">
        <v>35</v>
      </c>
      <c r="W503" s="8" t="s">
        <v>1986</v>
      </c>
      <c r="X503" s="8" t="s">
        <v>57</v>
      </c>
      <c r="Y503" s="13">
        <v>0</v>
      </c>
      <c r="Z503" s="8" t="s">
        <v>42</v>
      </c>
      <c r="AA503" s="8" t="s">
        <v>65</v>
      </c>
      <c r="AB503" s="8" t="s">
        <v>35</v>
      </c>
      <c r="AC503" s="8" t="s">
        <v>1881</v>
      </c>
      <c r="AD503" s="8" t="s">
        <v>35</v>
      </c>
      <c r="AE503" s="8" t="s">
        <v>1901</v>
      </c>
      <c r="AF503" s="13">
        <v>128.62</v>
      </c>
      <c r="AG503" s="41">
        <f t="shared" si="66"/>
        <v>45377</v>
      </c>
      <c r="AH503" s="41">
        <f t="shared" ca="1" si="67"/>
        <v>46022</v>
      </c>
      <c r="AI503" s="1">
        <f t="shared" ca="1" si="74"/>
        <v>21</v>
      </c>
      <c r="AJ503" s="1">
        <f t="shared" ca="1" si="68"/>
        <v>16</v>
      </c>
      <c r="AK503" s="1">
        <f t="shared" ca="1" si="69"/>
        <v>4</v>
      </c>
      <c r="AL503" s="1">
        <f t="shared" si="70"/>
        <v>95.89</v>
      </c>
      <c r="AM503" s="38">
        <f t="shared" ca="1" si="71"/>
        <v>0.76190476190476186</v>
      </c>
      <c r="AN503" s="1" t="str">
        <f t="shared" ca="1" si="72"/>
        <v>תקין</v>
      </c>
      <c r="AO503" s="1" t="e">
        <f>VLOOKUP(AC503,'תז מייל קניין'!$A:$C,3,0)</f>
        <v>#N/A</v>
      </c>
      <c r="AP503" s="1" t="str">
        <f t="shared" si="73"/>
        <v xml:space="preserve"> כיבוד משק</v>
      </c>
    </row>
    <row r="504" spans="1:42" x14ac:dyDescent="0.2">
      <c r="A504" s="4"/>
      <c r="B504" s="5"/>
      <c r="C504" s="6" t="s">
        <v>1995</v>
      </c>
      <c r="D504" s="7" t="s">
        <v>34</v>
      </c>
      <c r="E504" s="7" t="s">
        <v>32</v>
      </c>
      <c r="F504" s="8" t="s">
        <v>35</v>
      </c>
      <c r="G504" s="9">
        <v>45390</v>
      </c>
      <c r="H504" s="9"/>
      <c r="I504" s="10"/>
      <c r="J504" s="14"/>
      <c r="K504" s="11" t="s">
        <v>1996</v>
      </c>
      <c r="L504" s="8" t="s">
        <v>1997</v>
      </c>
      <c r="M504" s="8" t="s">
        <v>1998</v>
      </c>
      <c r="N504" s="8" t="s">
        <v>40</v>
      </c>
      <c r="O504" s="12">
        <v>2053.1999999999998</v>
      </c>
      <c r="P504" s="8" t="s">
        <v>41</v>
      </c>
      <c r="Q504" s="12">
        <v>2053.1999999999998</v>
      </c>
      <c r="R504" s="13">
        <v>0</v>
      </c>
      <c r="S504" s="13">
        <v>0</v>
      </c>
      <c r="T504" s="13">
        <v>0</v>
      </c>
      <c r="U504" s="12">
        <v>2053.1999999999998</v>
      </c>
      <c r="V504" s="8" t="s">
        <v>35</v>
      </c>
      <c r="W504" s="8" t="s">
        <v>1999</v>
      </c>
      <c r="X504" s="8" t="s">
        <v>35</v>
      </c>
      <c r="Y504" s="13">
        <v>0</v>
      </c>
      <c r="Z504" s="8" t="s">
        <v>42</v>
      </c>
      <c r="AA504" s="8" t="s">
        <v>43</v>
      </c>
      <c r="AB504" s="8" t="s">
        <v>60</v>
      </c>
      <c r="AC504" s="8" t="s">
        <v>1881</v>
      </c>
      <c r="AD504" s="8" t="s">
        <v>35</v>
      </c>
      <c r="AE504" s="8" t="s">
        <v>35</v>
      </c>
      <c r="AF504" s="12">
        <v>2053.1999999999998</v>
      </c>
      <c r="AG504" s="41">
        <f t="shared" si="66"/>
        <v>45390</v>
      </c>
      <c r="AH504" s="41">
        <f t="shared" ca="1" si="67"/>
        <v>46022</v>
      </c>
      <c r="AI504" s="1">
        <f t="shared" ca="1" si="74"/>
        <v>20</v>
      </c>
      <c r="AJ504" s="1">
        <f t="shared" ca="1" si="68"/>
        <v>15</v>
      </c>
      <c r="AK504" s="1">
        <f t="shared" ca="1" si="69"/>
        <v>4</v>
      </c>
      <c r="AL504" s="1">
        <f t="shared" si="70"/>
        <v>0</v>
      </c>
      <c r="AM504" s="38">
        <f t="shared" ca="1" si="71"/>
        <v>0.75</v>
      </c>
      <c r="AN504" s="1" t="str">
        <f t="shared" ca="1" si="72"/>
        <v>תקין</v>
      </c>
      <c r="AO504" s="1" t="e">
        <f>VLOOKUP(AC504,'תז מייל קניין'!$A:$C,3,0)</f>
        <v>#N/A</v>
      </c>
      <c r="AP504" s="1" t="str">
        <f t="shared" si="73"/>
        <v xml:space="preserve">  התקנת קו</v>
      </c>
    </row>
    <row r="505" spans="1:42" x14ac:dyDescent="0.2">
      <c r="A505" s="4"/>
      <c r="B505" s="5"/>
      <c r="C505" s="6" t="s">
        <v>2000</v>
      </c>
      <c r="D505" s="7" t="s">
        <v>34</v>
      </c>
      <c r="E505" s="7" t="s">
        <v>32</v>
      </c>
      <c r="F505" s="8" t="s">
        <v>35</v>
      </c>
      <c r="G505" s="9">
        <v>45413</v>
      </c>
      <c r="H505" s="9"/>
      <c r="I505" s="10"/>
      <c r="J505" s="14"/>
      <c r="K505" s="11" t="s">
        <v>2001</v>
      </c>
      <c r="L505" s="8" t="s">
        <v>2002</v>
      </c>
      <c r="M505" s="8" t="s">
        <v>2003</v>
      </c>
      <c r="N505" s="8" t="s">
        <v>40</v>
      </c>
      <c r="O505" s="12">
        <v>1562.55</v>
      </c>
      <c r="P505" s="8" t="s">
        <v>41</v>
      </c>
      <c r="Q505" s="12">
        <v>1562.55</v>
      </c>
      <c r="R505" s="13">
        <v>95.51</v>
      </c>
      <c r="S505" s="12">
        <v>1491.75</v>
      </c>
      <c r="T505" s="12">
        <v>1491.75</v>
      </c>
      <c r="U505" s="13">
        <v>70.8</v>
      </c>
      <c r="V505" s="8" t="s">
        <v>35</v>
      </c>
      <c r="W505" s="8" t="s">
        <v>2004</v>
      </c>
      <c r="X505" s="8" t="s">
        <v>35</v>
      </c>
      <c r="Y505" s="13">
        <v>0</v>
      </c>
      <c r="Z505" s="8" t="s">
        <v>42</v>
      </c>
      <c r="AA505" s="8" t="s">
        <v>43</v>
      </c>
      <c r="AB505" s="8" t="s">
        <v>60</v>
      </c>
      <c r="AC505" s="8" t="s">
        <v>1881</v>
      </c>
      <c r="AD505" s="8" t="s">
        <v>35</v>
      </c>
      <c r="AE505" s="8" t="s">
        <v>35</v>
      </c>
      <c r="AF505" s="13">
        <v>70.8</v>
      </c>
      <c r="AG505" s="41">
        <f t="shared" si="66"/>
        <v>45413</v>
      </c>
      <c r="AH505" s="41">
        <f t="shared" ca="1" si="67"/>
        <v>46022</v>
      </c>
      <c r="AI505" s="1">
        <f t="shared" ca="1" si="74"/>
        <v>19</v>
      </c>
      <c r="AJ505" s="1">
        <f t="shared" ca="1" si="68"/>
        <v>15</v>
      </c>
      <c r="AK505" s="1">
        <f t="shared" ca="1" si="69"/>
        <v>4</v>
      </c>
      <c r="AL505" s="1">
        <f t="shared" si="70"/>
        <v>95.51</v>
      </c>
      <c r="AM505" s="38">
        <f t="shared" ca="1" si="71"/>
        <v>0.78947368421052633</v>
      </c>
      <c r="AN505" s="1" t="str">
        <f t="shared" ca="1" si="72"/>
        <v>תקין</v>
      </c>
      <c r="AO505" s="1" t="e">
        <f>VLOOKUP(AC505,'תז מייל קניין'!$A:$C,3,0)</f>
        <v>#N/A</v>
      </c>
      <c r="AP505" s="1" t="str">
        <f t="shared" si="73"/>
        <v xml:space="preserve"> הדפסת חוב</v>
      </c>
    </row>
    <row r="506" spans="1:42" x14ac:dyDescent="0.2">
      <c r="A506" s="4"/>
      <c r="B506" s="5"/>
      <c r="C506" s="6" t="s">
        <v>2005</v>
      </c>
      <c r="D506" s="7" t="s">
        <v>50</v>
      </c>
      <c r="E506" s="7" t="s">
        <v>32</v>
      </c>
      <c r="F506" s="8" t="s">
        <v>35</v>
      </c>
      <c r="G506" s="9">
        <v>45417</v>
      </c>
      <c r="H506" s="9"/>
      <c r="I506" s="10"/>
      <c r="J506" s="14"/>
      <c r="K506" s="11" t="s">
        <v>1943</v>
      </c>
      <c r="L506" s="8" t="s">
        <v>1944</v>
      </c>
      <c r="M506" s="8" t="s">
        <v>1945</v>
      </c>
      <c r="N506" s="8" t="s">
        <v>40</v>
      </c>
      <c r="O506" s="13">
        <v>407.1</v>
      </c>
      <c r="P506" s="8" t="s">
        <v>41</v>
      </c>
      <c r="Q506" s="13">
        <v>407.1</v>
      </c>
      <c r="R506" s="13">
        <v>0</v>
      </c>
      <c r="S506" s="13">
        <v>0</v>
      </c>
      <c r="T506" s="13">
        <v>0</v>
      </c>
      <c r="U506" s="13">
        <v>407.1</v>
      </c>
      <c r="V506" s="8" t="s">
        <v>35</v>
      </c>
      <c r="W506" s="8" t="s">
        <v>2006</v>
      </c>
      <c r="X506" s="8" t="s">
        <v>35</v>
      </c>
      <c r="Y506" s="13">
        <v>0</v>
      </c>
      <c r="Z506" s="8" t="s">
        <v>42</v>
      </c>
      <c r="AA506" s="8" t="s">
        <v>43</v>
      </c>
      <c r="AB506" s="8" t="s">
        <v>60</v>
      </c>
      <c r="AC506" s="8" t="s">
        <v>1881</v>
      </c>
      <c r="AD506" s="8" t="s">
        <v>35</v>
      </c>
      <c r="AE506" s="8" t="s">
        <v>35</v>
      </c>
      <c r="AF506" s="13">
        <v>407.1</v>
      </c>
      <c r="AG506" s="41">
        <f t="shared" si="66"/>
        <v>45417</v>
      </c>
      <c r="AH506" s="41">
        <f t="shared" ca="1" si="67"/>
        <v>46022</v>
      </c>
      <c r="AI506" s="1">
        <f t="shared" ca="1" si="74"/>
        <v>19</v>
      </c>
      <c r="AJ506" s="1">
        <f t="shared" ca="1" si="68"/>
        <v>15</v>
      </c>
      <c r="AK506" s="1">
        <f t="shared" ca="1" si="69"/>
        <v>4</v>
      </c>
      <c r="AL506" s="1">
        <f t="shared" si="70"/>
        <v>0</v>
      </c>
      <c r="AM506" s="38">
        <f t="shared" ca="1" si="71"/>
        <v>0.78947368421052633</v>
      </c>
      <c r="AN506" s="1" t="str">
        <f t="shared" ca="1" si="72"/>
        <v>לא תקין</v>
      </c>
      <c r="AO506" s="1" t="e">
        <f>VLOOKUP(AC506,'תז מייל קניין'!$A:$C,3,0)</f>
        <v>#N/A</v>
      </c>
      <c r="AP506" s="1" t="str">
        <f t="shared" si="73"/>
        <v xml:space="preserve"> חותמות פר</v>
      </c>
    </row>
    <row r="507" spans="1:42" x14ac:dyDescent="0.2">
      <c r="A507" s="4"/>
      <c r="B507" s="5"/>
      <c r="C507" s="6" t="s">
        <v>2007</v>
      </c>
      <c r="D507" s="7" t="s">
        <v>50</v>
      </c>
      <c r="E507" s="7" t="s">
        <v>32</v>
      </c>
      <c r="F507" s="8" t="s">
        <v>35</v>
      </c>
      <c r="G507" s="9">
        <v>45418</v>
      </c>
      <c r="H507" s="9"/>
      <c r="I507" s="10"/>
      <c r="J507" s="14"/>
      <c r="K507" s="11" t="s">
        <v>1764</v>
      </c>
      <c r="L507" s="8" t="s">
        <v>1765</v>
      </c>
      <c r="M507" s="8" t="s">
        <v>1766</v>
      </c>
      <c r="N507" s="8" t="s">
        <v>40</v>
      </c>
      <c r="O507" s="12">
        <v>8346.4599999999991</v>
      </c>
      <c r="P507" s="8" t="s">
        <v>41</v>
      </c>
      <c r="Q507" s="12">
        <v>8346.4599999999991</v>
      </c>
      <c r="R507" s="13">
        <v>64.959999999999994</v>
      </c>
      <c r="S507" s="12">
        <v>5782.41</v>
      </c>
      <c r="T507" s="12">
        <v>6025.14</v>
      </c>
      <c r="U507" s="12">
        <v>2965.91</v>
      </c>
      <c r="V507" s="8" t="s">
        <v>35</v>
      </c>
      <c r="W507" s="8" t="s">
        <v>2008</v>
      </c>
      <c r="X507" s="8" t="s">
        <v>57</v>
      </c>
      <c r="Y507" s="13">
        <v>0</v>
      </c>
      <c r="Z507" s="8" t="s">
        <v>42</v>
      </c>
      <c r="AA507" s="8" t="s">
        <v>65</v>
      </c>
      <c r="AB507" s="8" t="s">
        <v>35</v>
      </c>
      <c r="AC507" s="8" t="s">
        <v>1881</v>
      </c>
      <c r="AD507" s="8" t="s">
        <v>35</v>
      </c>
      <c r="AE507" s="8" t="s">
        <v>1901</v>
      </c>
      <c r="AF507" s="12">
        <v>2564.0500000000002</v>
      </c>
      <c r="AG507" s="41">
        <f t="shared" si="66"/>
        <v>45418</v>
      </c>
      <c r="AH507" s="41">
        <f t="shared" ca="1" si="67"/>
        <v>46022</v>
      </c>
      <c r="AI507" s="1">
        <f t="shared" ca="1" si="74"/>
        <v>19</v>
      </c>
      <c r="AJ507" s="1">
        <f t="shared" ca="1" si="68"/>
        <v>15</v>
      </c>
      <c r="AK507" s="1">
        <f t="shared" ca="1" si="69"/>
        <v>4</v>
      </c>
      <c r="AL507" s="1">
        <f t="shared" si="70"/>
        <v>64.959999999999994</v>
      </c>
      <c r="AM507" s="38">
        <f t="shared" ca="1" si="71"/>
        <v>0.78947368421052633</v>
      </c>
      <c r="AN507" s="1" t="str">
        <f t="shared" ca="1" si="72"/>
        <v>תקין</v>
      </c>
      <c r="AO507" s="1" t="e">
        <f>VLOOKUP(AC507,'תז מייל קניין'!$A:$C,3,0)</f>
        <v>#N/A</v>
      </c>
      <c r="AP507" s="1" t="str">
        <f t="shared" si="73"/>
        <v xml:space="preserve"> ציוד משרד</v>
      </c>
    </row>
    <row r="508" spans="1:42" x14ac:dyDescent="0.2">
      <c r="A508" s="4"/>
      <c r="B508" s="5"/>
      <c r="C508" s="6" t="s">
        <v>2009</v>
      </c>
      <c r="D508" s="7" t="s">
        <v>50</v>
      </c>
      <c r="E508" s="7" t="s">
        <v>32</v>
      </c>
      <c r="F508" s="8" t="s">
        <v>35</v>
      </c>
      <c r="G508" s="9">
        <v>45433</v>
      </c>
      <c r="H508" s="9"/>
      <c r="I508" s="10"/>
      <c r="J508" s="14"/>
      <c r="K508" s="11" t="s">
        <v>1764</v>
      </c>
      <c r="L508" s="8" t="s">
        <v>1765</v>
      </c>
      <c r="M508" s="8" t="s">
        <v>1766</v>
      </c>
      <c r="N508" s="8" t="s">
        <v>40</v>
      </c>
      <c r="O508" s="12">
        <v>3424.47</v>
      </c>
      <c r="P508" s="8" t="s">
        <v>41</v>
      </c>
      <c r="Q508" s="12">
        <v>3424.47</v>
      </c>
      <c r="R508" s="13">
        <v>94.45</v>
      </c>
      <c r="S508" s="12">
        <v>3266.27</v>
      </c>
      <c r="T508" s="12">
        <v>3602.32</v>
      </c>
      <c r="U508" s="13">
        <v>182.99</v>
      </c>
      <c r="V508" s="8" t="s">
        <v>35</v>
      </c>
      <c r="W508" s="8" t="s">
        <v>2010</v>
      </c>
      <c r="X508" s="8" t="s">
        <v>57</v>
      </c>
      <c r="Y508" s="13">
        <v>0</v>
      </c>
      <c r="Z508" s="8" t="s">
        <v>42</v>
      </c>
      <c r="AA508" s="8" t="s">
        <v>65</v>
      </c>
      <c r="AB508" s="8" t="s">
        <v>35</v>
      </c>
      <c r="AC508" s="8" t="s">
        <v>1881</v>
      </c>
      <c r="AD508" s="8" t="s">
        <v>35</v>
      </c>
      <c r="AE508" s="8" t="s">
        <v>2011</v>
      </c>
      <c r="AF508" s="13">
        <v>158.19999999999999</v>
      </c>
      <c r="AG508" s="41">
        <f t="shared" si="66"/>
        <v>45433</v>
      </c>
      <c r="AH508" s="41">
        <f t="shared" ca="1" si="67"/>
        <v>46022</v>
      </c>
      <c r="AI508" s="1">
        <f t="shared" ca="1" si="74"/>
        <v>19</v>
      </c>
      <c r="AJ508" s="1">
        <f t="shared" ca="1" si="68"/>
        <v>14</v>
      </c>
      <c r="AK508" s="1">
        <f t="shared" ca="1" si="69"/>
        <v>4</v>
      </c>
      <c r="AL508" s="1">
        <f t="shared" si="70"/>
        <v>94.45</v>
      </c>
      <c r="AM508" s="38">
        <f t="shared" ca="1" si="71"/>
        <v>0.73684210526315785</v>
      </c>
      <c r="AN508" s="1" t="str">
        <f t="shared" ca="1" si="72"/>
        <v>תקין</v>
      </c>
      <c r="AO508" s="1" t="e">
        <f>VLOOKUP(AC508,'תז מייל קניין'!$A:$C,3,0)</f>
        <v>#N/A</v>
      </c>
      <c r="AP508" s="1" t="str">
        <f t="shared" si="73"/>
        <v xml:space="preserve"> ציוד משרד</v>
      </c>
    </row>
    <row r="509" spans="1:42" x14ac:dyDescent="0.2">
      <c r="A509" s="4"/>
      <c r="B509" s="5"/>
      <c r="C509" s="6" t="s">
        <v>2012</v>
      </c>
      <c r="D509" s="7" t="s">
        <v>50</v>
      </c>
      <c r="E509" s="7" t="s">
        <v>32</v>
      </c>
      <c r="F509" s="8" t="s">
        <v>35</v>
      </c>
      <c r="G509" s="9">
        <v>45433</v>
      </c>
      <c r="H509" s="9"/>
      <c r="I509" s="10"/>
      <c r="J509" s="14"/>
      <c r="K509" s="11" t="s">
        <v>1764</v>
      </c>
      <c r="L509" s="8" t="s">
        <v>1765</v>
      </c>
      <c r="M509" s="8" t="s">
        <v>1766</v>
      </c>
      <c r="N509" s="8" t="s">
        <v>40</v>
      </c>
      <c r="O509" s="12">
        <v>8982.08</v>
      </c>
      <c r="P509" s="8" t="s">
        <v>41</v>
      </c>
      <c r="Q509" s="12">
        <v>8982.08</v>
      </c>
      <c r="R509" s="13">
        <v>96.46</v>
      </c>
      <c r="S509" s="12">
        <v>8667.82</v>
      </c>
      <c r="T509" s="12">
        <v>9650.56</v>
      </c>
      <c r="U509" s="13">
        <v>363.52</v>
      </c>
      <c r="V509" s="8" t="s">
        <v>35</v>
      </c>
      <c r="W509" s="8" t="s">
        <v>2013</v>
      </c>
      <c r="X509" s="8" t="s">
        <v>57</v>
      </c>
      <c r="Y509" s="13">
        <v>0</v>
      </c>
      <c r="Z509" s="8" t="s">
        <v>42</v>
      </c>
      <c r="AA509" s="8" t="s">
        <v>65</v>
      </c>
      <c r="AB509" s="8" t="s">
        <v>35</v>
      </c>
      <c r="AC509" s="8" t="s">
        <v>1881</v>
      </c>
      <c r="AD509" s="8" t="s">
        <v>35</v>
      </c>
      <c r="AE509" s="8" t="s">
        <v>1984</v>
      </c>
      <c r="AF509" s="13">
        <v>314.26</v>
      </c>
      <c r="AG509" s="41">
        <f t="shared" si="66"/>
        <v>45433</v>
      </c>
      <c r="AH509" s="41">
        <f t="shared" ca="1" si="67"/>
        <v>46022</v>
      </c>
      <c r="AI509" s="1">
        <f t="shared" ca="1" si="74"/>
        <v>19</v>
      </c>
      <c r="AJ509" s="1">
        <f t="shared" ca="1" si="68"/>
        <v>14</v>
      </c>
      <c r="AK509" s="1">
        <f t="shared" ca="1" si="69"/>
        <v>4</v>
      </c>
      <c r="AL509" s="1">
        <f t="shared" si="70"/>
        <v>96.46</v>
      </c>
      <c r="AM509" s="38">
        <f t="shared" ca="1" si="71"/>
        <v>0.73684210526315785</v>
      </c>
      <c r="AN509" s="1" t="str">
        <f t="shared" ca="1" si="72"/>
        <v>תקין</v>
      </c>
      <c r="AO509" s="1" t="e">
        <f>VLOOKUP(AC509,'תז מייל קניין'!$A:$C,3,0)</f>
        <v>#N/A</v>
      </c>
      <c r="AP509" s="1" t="str">
        <f t="shared" si="73"/>
        <v xml:space="preserve"> ציוד משרד</v>
      </c>
    </row>
    <row r="510" spans="1:42" x14ac:dyDescent="0.2">
      <c r="A510" s="4"/>
      <c r="B510" s="5"/>
      <c r="C510" s="6" t="s">
        <v>2014</v>
      </c>
      <c r="D510" s="7" t="s">
        <v>34</v>
      </c>
      <c r="E510" s="7" t="s">
        <v>32</v>
      </c>
      <c r="F510" s="8" t="s">
        <v>35</v>
      </c>
      <c r="G510" s="9">
        <v>45433</v>
      </c>
      <c r="H510" s="9"/>
      <c r="I510" s="10"/>
      <c r="J510" s="14"/>
      <c r="K510" s="11" t="s">
        <v>2015</v>
      </c>
      <c r="L510" s="8" t="s">
        <v>2016</v>
      </c>
      <c r="M510" s="8" t="s">
        <v>2017</v>
      </c>
      <c r="N510" s="8" t="s">
        <v>40</v>
      </c>
      <c r="O510" s="13">
        <v>607.70000000000005</v>
      </c>
      <c r="P510" s="8" t="s">
        <v>41</v>
      </c>
      <c r="Q510" s="13">
        <v>607.70000000000005</v>
      </c>
      <c r="R510" s="13">
        <v>0</v>
      </c>
      <c r="S510" s="13">
        <v>0</v>
      </c>
      <c r="T510" s="13">
        <v>0</v>
      </c>
      <c r="U510" s="13">
        <v>607.70000000000005</v>
      </c>
      <c r="V510" s="8" t="s">
        <v>35</v>
      </c>
      <c r="W510" s="8" t="s">
        <v>2018</v>
      </c>
      <c r="X510" s="8" t="s">
        <v>35</v>
      </c>
      <c r="Y510" s="13">
        <v>0</v>
      </c>
      <c r="Z510" s="8" t="s">
        <v>42</v>
      </c>
      <c r="AA510" s="8" t="s">
        <v>43</v>
      </c>
      <c r="AB510" s="8" t="s">
        <v>60</v>
      </c>
      <c r="AC510" s="8" t="s">
        <v>1881</v>
      </c>
      <c r="AD510" s="8" t="s">
        <v>35</v>
      </c>
      <c r="AE510" s="8" t="s">
        <v>1934</v>
      </c>
      <c r="AF510" s="13">
        <v>607.70000000000005</v>
      </c>
      <c r="AG510" s="41">
        <f t="shared" si="66"/>
        <v>45433</v>
      </c>
      <c r="AH510" s="41">
        <f t="shared" ca="1" si="67"/>
        <v>46022</v>
      </c>
      <c r="AI510" s="1">
        <f t="shared" ca="1" si="74"/>
        <v>19</v>
      </c>
      <c r="AJ510" s="1">
        <f t="shared" ca="1" si="68"/>
        <v>14</v>
      </c>
      <c r="AK510" s="1">
        <f t="shared" ca="1" si="69"/>
        <v>4</v>
      </c>
      <c r="AL510" s="1">
        <f t="shared" si="70"/>
        <v>0</v>
      </c>
      <c r="AM510" s="38">
        <f t="shared" ca="1" si="71"/>
        <v>0.73684210526315785</v>
      </c>
      <c r="AN510" s="1" t="str">
        <f t="shared" ca="1" si="72"/>
        <v>לא תקין</v>
      </c>
      <c r="AO510" s="1" t="e">
        <f>VLOOKUP(AC510,'תז מייל קניין'!$A:$C,3,0)</f>
        <v>#N/A</v>
      </c>
      <c r="AP510" s="1" t="str">
        <f t="shared" si="73"/>
        <v xml:space="preserve"> דגלים פרק</v>
      </c>
    </row>
    <row r="511" spans="1:42" x14ac:dyDescent="0.2">
      <c r="A511" s="4"/>
      <c r="B511" s="5"/>
      <c r="C511" s="6" t="s">
        <v>2019</v>
      </c>
      <c r="D511" s="7" t="s">
        <v>34</v>
      </c>
      <c r="E511" s="7" t="s">
        <v>32</v>
      </c>
      <c r="F511" s="8" t="s">
        <v>35</v>
      </c>
      <c r="G511" s="9">
        <v>45435</v>
      </c>
      <c r="H511" s="9"/>
      <c r="I511" s="10"/>
      <c r="J511" s="14"/>
      <c r="K511" s="11" t="s">
        <v>2020</v>
      </c>
      <c r="L511" s="8" t="s">
        <v>2021</v>
      </c>
      <c r="M511" s="8" t="s">
        <v>2022</v>
      </c>
      <c r="N511" s="8" t="s">
        <v>40</v>
      </c>
      <c r="O511" s="12">
        <v>1227.2</v>
      </c>
      <c r="P511" s="8" t="s">
        <v>41</v>
      </c>
      <c r="Q511" s="12">
        <v>1227.2</v>
      </c>
      <c r="R511" s="13">
        <v>0</v>
      </c>
      <c r="S511" s="13">
        <v>0</v>
      </c>
      <c r="T511" s="13">
        <v>0</v>
      </c>
      <c r="U511" s="12">
        <v>1227.2</v>
      </c>
      <c r="V511" s="8" t="s">
        <v>35</v>
      </c>
      <c r="W511" s="8" t="s">
        <v>2023</v>
      </c>
      <c r="X511" s="8" t="s">
        <v>35</v>
      </c>
      <c r="Y511" s="13">
        <v>0</v>
      </c>
      <c r="Z511" s="8" t="s">
        <v>42</v>
      </c>
      <c r="AA511" s="8" t="s">
        <v>43</v>
      </c>
      <c r="AB511" s="8" t="s">
        <v>60</v>
      </c>
      <c r="AC511" s="8" t="s">
        <v>1881</v>
      </c>
      <c r="AD511" s="8" t="s">
        <v>35</v>
      </c>
      <c r="AE511" s="8" t="s">
        <v>35</v>
      </c>
      <c r="AF511" s="12">
        <v>1227.2</v>
      </c>
      <c r="AG511" s="41">
        <f t="shared" si="66"/>
        <v>45435</v>
      </c>
      <c r="AH511" s="41">
        <f t="shared" ca="1" si="67"/>
        <v>46022</v>
      </c>
      <c r="AI511" s="1">
        <f t="shared" ca="1" si="74"/>
        <v>19</v>
      </c>
      <c r="AJ511" s="1">
        <f t="shared" ca="1" si="68"/>
        <v>14</v>
      </c>
      <c r="AK511" s="1">
        <f t="shared" ca="1" si="69"/>
        <v>4</v>
      </c>
      <c r="AL511" s="1">
        <f t="shared" si="70"/>
        <v>0</v>
      </c>
      <c r="AM511" s="38">
        <f t="shared" ca="1" si="71"/>
        <v>0.73684210526315785</v>
      </c>
      <c r="AN511" s="1" t="str">
        <f t="shared" ca="1" si="72"/>
        <v>לא תקין</v>
      </c>
      <c r="AO511" s="1" t="e">
        <f>VLOOKUP(AC511,'תז מייל קניין'!$A:$C,3,0)</f>
        <v>#N/A</v>
      </c>
      <c r="AP511" s="1" t="str">
        <f t="shared" si="73"/>
        <v xml:space="preserve"> שלט אלומי</v>
      </c>
    </row>
    <row r="512" spans="1:42" x14ac:dyDescent="0.2">
      <c r="A512" s="4"/>
      <c r="B512" s="5"/>
      <c r="C512" s="6" t="s">
        <v>2024</v>
      </c>
      <c r="D512" s="7" t="s">
        <v>34</v>
      </c>
      <c r="E512" s="7" t="s">
        <v>32</v>
      </c>
      <c r="F512" s="8" t="s">
        <v>35</v>
      </c>
      <c r="G512" s="9">
        <v>45439</v>
      </c>
      <c r="H512" s="9"/>
      <c r="I512" s="10"/>
      <c r="J512" s="14"/>
      <c r="K512" s="11" t="s">
        <v>2025</v>
      </c>
      <c r="L512" s="8" t="s">
        <v>2026</v>
      </c>
      <c r="M512" s="8" t="s">
        <v>2027</v>
      </c>
      <c r="N512" s="8" t="s">
        <v>40</v>
      </c>
      <c r="O512" s="12">
        <v>32450</v>
      </c>
      <c r="P512" s="8" t="s">
        <v>41</v>
      </c>
      <c r="Q512" s="12">
        <v>32450</v>
      </c>
      <c r="R512" s="13">
        <v>80</v>
      </c>
      <c r="S512" s="12">
        <v>25960</v>
      </c>
      <c r="T512" s="12">
        <v>25960</v>
      </c>
      <c r="U512" s="12">
        <v>6490</v>
      </c>
      <c r="V512" s="8" t="s">
        <v>35</v>
      </c>
      <c r="W512" s="8" t="s">
        <v>2028</v>
      </c>
      <c r="X512" s="8" t="s">
        <v>35</v>
      </c>
      <c r="Y512" s="13">
        <v>0</v>
      </c>
      <c r="Z512" s="8" t="s">
        <v>42</v>
      </c>
      <c r="AA512" s="8" t="s">
        <v>58</v>
      </c>
      <c r="AB512" s="8" t="s">
        <v>35</v>
      </c>
      <c r="AC512" s="8" t="s">
        <v>1881</v>
      </c>
      <c r="AD512" s="8" t="s">
        <v>35</v>
      </c>
      <c r="AE512" s="8" t="s">
        <v>646</v>
      </c>
      <c r="AF512" s="12">
        <v>6490</v>
      </c>
      <c r="AG512" s="41">
        <f t="shared" si="66"/>
        <v>45439</v>
      </c>
      <c r="AH512" s="41">
        <f t="shared" ca="1" si="67"/>
        <v>46022</v>
      </c>
      <c r="AI512" s="1">
        <f t="shared" ca="1" si="74"/>
        <v>19</v>
      </c>
      <c r="AJ512" s="1">
        <f t="shared" ca="1" si="68"/>
        <v>14</v>
      </c>
      <c r="AK512" s="1">
        <f t="shared" ca="1" si="69"/>
        <v>4</v>
      </c>
      <c r="AL512" s="1">
        <f t="shared" si="70"/>
        <v>80</v>
      </c>
      <c r="AM512" s="38">
        <f t="shared" ca="1" si="71"/>
        <v>0.73684210526315785</v>
      </c>
      <c r="AN512" s="1" t="str">
        <f t="shared" ca="1" si="72"/>
        <v>תקין</v>
      </c>
      <c r="AO512" s="1" t="e">
        <f>VLOOKUP(AC512,'תז מייל קניין'!$A:$C,3,0)</f>
        <v>#N/A</v>
      </c>
      <c r="AP512" s="1" t="str">
        <f t="shared" si="73"/>
        <v xml:space="preserve"> הכנת חוות</v>
      </c>
    </row>
    <row r="513" spans="1:42" x14ac:dyDescent="0.2">
      <c r="A513" s="4"/>
      <c r="B513" s="5"/>
      <c r="C513" s="6" t="s">
        <v>2029</v>
      </c>
      <c r="D513" s="7" t="s">
        <v>34</v>
      </c>
      <c r="E513" s="7" t="s">
        <v>32</v>
      </c>
      <c r="F513" s="8" t="s">
        <v>35</v>
      </c>
      <c r="G513" s="9">
        <v>45442</v>
      </c>
      <c r="H513" s="9"/>
      <c r="I513" s="10"/>
      <c r="J513" s="14"/>
      <c r="K513" s="11" t="s">
        <v>2030</v>
      </c>
      <c r="L513" s="8" t="s">
        <v>2031</v>
      </c>
      <c r="M513" s="8" t="s">
        <v>2032</v>
      </c>
      <c r="N513" s="8" t="s">
        <v>40</v>
      </c>
      <c r="O513" s="12">
        <v>7670</v>
      </c>
      <c r="P513" s="8" t="s">
        <v>41</v>
      </c>
      <c r="Q513" s="12">
        <v>7670</v>
      </c>
      <c r="R513" s="13">
        <v>0</v>
      </c>
      <c r="S513" s="13">
        <v>0</v>
      </c>
      <c r="T513" s="13">
        <v>0</v>
      </c>
      <c r="U513" s="12">
        <v>7670</v>
      </c>
      <c r="V513" s="8" t="s">
        <v>35</v>
      </c>
      <c r="W513" s="8" t="s">
        <v>2033</v>
      </c>
      <c r="X513" s="8" t="s">
        <v>35</v>
      </c>
      <c r="Y513" s="13">
        <v>0</v>
      </c>
      <c r="Z513" s="8" t="s">
        <v>42</v>
      </c>
      <c r="AA513" s="8" t="s">
        <v>43</v>
      </c>
      <c r="AB513" s="8" t="s">
        <v>60</v>
      </c>
      <c r="AC513" s="8" t="s">
        <v>1881</v>
      </c>
      <c r="AD513" s="8" t="s">
        <v>35</v>
      </c>
      <c r="AE513" s="8" t="s">
        <v>201</v>
      </c>
      <c r="AF513" s="12">
        <v>7670</v>
      </c>
      <c r="AG513" s="41">
        <f t="shared" si="66"/>
        <v>45442</v>
      </c>
      <c r="AH513" s="41">
        <f t="shared" ca="1" si="67"/>
        <v>46022</v>
      </c>
      <c r="AI513" s="1">
        <f t="shared" ca="1" si="74"/>
        <v>19</v>
      </c>
      <c r="AJ513" s="1">
        <f t="shared" ca="1" si="68"/>
        <v>14</v>
      </c>
      <c r="AK513" s="1">
        <f t="shared" ca="1" si="69"/>
        <v>4</v>
      </c>
      <c r="AL513" s="1">
        <f t="shared" si="70"/>
        <v>0</v>
      </c>
      <c r="AM513" s="38">
        <f t="shared" ca="1" si="71"/>
        <v>0.73684210526315785</v>
      </c>
      <c r="AN513" s="1" t="str">
        <f t="shared" ca="1" si="72"/>
        <v>לא תקין</v>
      </c>
      <c r="AO513" s="1" t="e">
        <f>VLOOKUP(AC513,'תז מייל קניין'!$A:$C,3,0)</f>
        <v>#N/A</v>
      </c>
      <c r="AP513" s="1" t="str">
        <f t="shared" si="73"/>
        <v xml:space="preserve"> הרחקת יונ</v>
      </c>
    </row>
    <row r="514" spans="1:42" x14ac:dyDescent="0.2">
      <c r="A514" s="4"/>
      <c r="B514" s="5"/>
      <c r="C514" s="6" t="s">
        <v>2034</v>
      </c>
      <c r="D514" s="7" t="s">
        <v>34</v>
      </c>
      <c r="E514" s="7" t="s">
        <v>32</v>
      </c>
      <c r="F514" s="8" t="s">
        <v>35</v>
      </c>
      <c r="G514" s="9">
        <v>45446</v>
      </c>
      <c r="H514" s="9"/>
      <c r="I514" s="10"/>
      <c r="J514" s="14"/>
      <c r="K514" s="11" t="s">
        <v>2035</v>
      </c>
      <c r="L514" s="8" t="s">
        <v>2036</v>
      </c>
      <c r="M514" s="8" t="s">
        <v>2037</v>
      </c>
      <c r="N514" s="8" t="s">
        <v>40</v>
      </c>
      <c r="O514" s="12">
        <v>5029.16</v>
      </c>
      <c r="P514" s="8" t="s">
        <v>41</v>
      </c>
      <c r="Q514" s="12">
        <v>5029.16</v>
      </c>
      <c r="R514" s="13">
        <v>0</v>
      </c>
      <c r="S514" s="13">
        <v>0</v>
      </c>
      <c r="T514" s="13">
        <v>0</v>
      </c>
      <c r="U514" s="12">
        <v>5029.16</v>
      </c>
      <c r="V514" s="8" t="s">
        <v>35</v>
      </c>
      <c r="W514" s="8" t="s">
        <v>2038</v>
      </c>
      <c r="X514" s="8" t="s">
        <v>35</v>
      </c>
      <c r="Y514" s="13">
        <v>0</v>
      </c>
      <c r="Z514" s="8" t="s">
        <v>42</v>
      </c>
      <c r="AA514" s="8" t="s">
        <v>43</v>
      </c>
      <c r="AB514" s="8" t="s">
        <v>60</v>
      </c>
      <c r="AC514" s="8" t="s">
        <v>1881</v>
      </c>
      <c r="AD514" s="8" t="s">
        <v>35</v>
      </c>
      <c r="AE514" s="8" t="s">
        <v>201</v>
      </c>
      <c r="AF514" s="12">
        <v>5029.16</v>
      </c>
      <c r="AG514" s="41">
        <f t="shared" si="66"/>
        <v>45446</v>
      </c>
      <c r="AH514" s="41">
        <f t="shared" ca="1" si="67"/>
        <v>46022</v>
      </c>
      <c r="AI514" s="1">
        <f t="shared" ca="1" si="74"/>
        <v>18</v>
      </c>
      <c r="AJ514" s="1">
        <f t="shared" ca="1" si="68"/>
        <v>14</v>
      </c>
      <c r="AK514" s="1">
        <f t="shared" ca="1" si="69"/>
        <v>4</v>
      </c>
      <c r="AL514" s="1">
        <f t="shared" si="70"/>
        <v>0</v>
      </c>
      <c r="AM514" s="38">
        <f t="shared" ca="1" si="71"/>
        <v>0.77777777777777779</v>
      </c>
      <c r="AN514" s="1" t="str">
        <f t="shared" ca="1" si="72"/>
        <v>לא תקין</v>
      </c>
      <c r="AO514" s="1" t="e">
        <f>VLOOKUP(AC514,'תז מייל קניין'!$A:$C,3,0)</f>
        <v>#N/A</v>
      </c>
      <c r="AP514" s="1" t="str">
        <f t="shared" si="73"/>
        <v xml:space="preserve"> אישורי מס</v>
      </c>
    </row>
    <row r="515" spans="1:42" x14ac:dyDescent="0.2">
      <c r="A515" s="4"/>
      <c r="B515" s="5"/>
      <c r="C515" s="6" t="s">
        <v>2039</v>
      </c>
      <c r="D515" s="7" t="s">
        <v>50</v>
      </c>
      <c r="E515" s="7" t="s">
        <v>32</v>
      </c>
      <c r="F515" s="8" t="s">
        <v>35</v>
      </c>
      <c r="G515" s="9">
        <v>45459</v>
      </c>
      <c r="H515" s="9"/>
      <c r="I515" s="10"/>
      <c r="J515" s="14"/>
      <c r="K515" s="11" t="s">
        <v>1764</v>
      </c>
      <c r="L515" s="8" t="s">
        <v>1765</v>
      </c>
      <c r="M515" s="8" t="s">
        <v>1766</v>
      </c>
      <c r="N515" s="8" t="s">
        <v>40</v>
      </c>
      <c r="O515" s="12">
        <v>7513.4</v>
      </c>
      <c r="P515" s="8" t="s">
        <v>41</v>
      </c>
      <c r="Q515" s="12">
        <v>7513.4</v>
      </c>
      <c r="R515" s="13">
        <v>92.84</v>
      </c>
      <c r="S515" s="12">
        <v>6989.73</v>
      </c>
      <c r="T515" s="12">
        <v>7767.5</v>
      </c>
      <c r="U515" s="13">
        <v>605.75</v>
      </c>
      <c r="V515" s="8" t="s">
        <v>35</v>
      </c>
      <c r="W515" s="8" t="s">
        <v>2040</v>
      </c>
      <c r="X515" s="8" t="s">
        <v>57</v>
      </c>
      <c r="Y515" s="13">
        <v>0</v>
      </c>
      <c r="Z515" s="8" t="s">
        <v>42</v>
      </c>
      <c r="AA515" s="8" t="s">
        <v>65</v>
      </c>
      <c r="AB515" s="8" t="s">
        <v>35</v>
      </c>
      <c r="AC515" s="8" t="s">
        <v>1881</v>
      </c>
      <c r="AD515" s="8" t="s">
        <v>35</v>
      </c>
      <c r="AE515" s="8" t="s">
        <v>1924</v>
      </c>
      <c r="AF515" s="13">
        <v>523.66999999999996</v>
      </c>
      <c r="AG515" s="41">
        <f t="shared" ref="AG515:AG578" si="75">IF(H515&gt;1,H515,G515)</f>
        <v>45459</v>
      </c>
      <c r="AH515" s="41">
        <f t="shared" ref="AH515:AH578" ca="1" si="76">IF(I515&gt;1, I515, DATE(YEAR(TODAY()), 12, 31))</f>
        <v>46022</v>
      </c>
      <c r="AI515" s="1">
        <f t="shared" ca="1" si="74"/>
        <v>18</v>
      </c>
      <c r="AJ515" s="1">
        <f t="shared" ref="AJ515:AJ578" ca="1" si="77">DATEDIF(AG515, TODAY(), "m")</f>
        <v>13</v>
      </c>
      <c r="AK515" s="1">
        <f t="shared" ref="AK515:AK578" ca="1" si="78">IF(AH515 &gt; TODAY(), DATEDIF(TODAY(), AH515, "m"), -DATEDIF(AH515, TODAY(), "m"))</f>
        <v>4</v>
      </c>
      <c r="AL515" s="1">
        <f t="shared" ref="AL515:AL578" si="79">R515</f>
        <v>92.84</v>
      </c>
      <c r="AM515" s="38">
        <f t="shared" ref="AM515:AM578" ca="1" si="80">AJ515/AI515</f>
        <v>0.72222222222222221</v>
      </c>
      <c r="AN515" s="1" t="str">
        <f t="shared" ref="AN515:AN578" ca="1" si="81">IF(AM515&lt;0.5, "טרם נבדק",
   IF(AND(AM515&gt;0.5, AM515&lt;0.75, AL515&lt;20), "לא תקין",
   IF(AND(AM515&gt;0.75, AM515&lt;0.9, AL515&lt;50), "לא תקין",
   IF(AND(AM515&gt;0.9, AL515&lt;50), "לא תקין", "תקין"))))</f>
        <v>תקין</v>
      </c>
      <c r="AO515" s="1" t="e">
        <f>VLOOKUP(AC515,'תז מייל קניין'!$A:$C,3,0)</f>
        <v>#N/A</v>
      </c>
      <c r="AP515" s="1" t="str">
        <f t="shared" ref="AP515:AP578" si="82">LEFT(W515,10)</f>
        <v xml:space="preserve"> ציוד משרד</v>
      </c>
    </row>
    <row r="516" spans="1:42" x14ac:dyDescent="0.2">
      <c r="A516" s="4"/>
      <c r="B516" s="5"/>
      <c r="C516" s="6" t="s">
        <v>2041</v>
      </c>
      <c r="D516" s="7" t="s">
        <v>34</v>
      </c>
      <c r="E516" s="7" t="s">
        <v>32</v>
      </c>
      <c r="F516" s="8" t="s">
        <v>35</v>
      </c>
      <c r="G516" s="9">
        <v>45459</v>
      </c>
      <c r="H516" s="9">
        <v>45446</v>
      </c>
      <c r="I516" s="10">
        <v>45503</v>
      </c>
      <c r="J516" s="14"/>
      <c r="K516" s="11" t="s">
        <v>1518</v>
      </c>
      <c r="L516" s="8" t="s">
        <v>1519</v>
      </c>
      <c r="M516" s="8" t="s">
        <v>35</v>
      </c>
      <c r="N516" s="8" t="s">
        <v>40</v>
      </c>
      <c r="O516" s="12">
        <v>50000</v>
      </c>
      <c r="P516" s="8" t="s">
        <v>41</v>
      </c>
      <c r="Q516" s="12">
        <v>50000</v>
      </c>
      <c r="R516" s="13">
        <v>0</v>
      </c>
      <c r="S516" s="13">
        <v>0</v>
      </c>
      <c r="T516" s="13">
        <v>0</v>
      </c>
      <c r="U516" s="12">
        <v>50000</v>
      </c>
      <c r="V516" s="8" t="s">
        <v>35</v>
      </c>
      <c r="W516" s="8" t="s">
        <v>2042</v>
      </c>
      <c r="X516" s="8" t="s">
        <v>35</v>
      </c>
      <c r="Y516" s="13">
        <v>0</v>
      </c>
      <c r="Z516" s="8" t="s">
        <v>42</v>
      </c>
      <c r="AA516" s="8" t="s">
        <v>43</v>
      </c>
      <c r="AB516" s="8" t="s">
        <v>60</v>
      </c>
      <c r="AC516" s="8" t="s">
        <v>1881</v>
      </c>
      <c r="AD516" s="8" t="s">
        <v>35</v>
      </c>
      <c r="AE516" s="8" t="s">
        <v>2043</v>
      </c>
      <c r="AF516" s="12">
        <v>50000</v>
      </c>
      <c r="AG516" s="41">
        <f t="shared" si="75"/>
        <v>45446</v>
      </c>
      <c r="AH516" s="41">
        <f t="shared" ca="1" si="76"/>
        <v>45503</v>
      </c>
      <c r="AI516" s="1">
        <f t="shared" ca="1" si="74"/>
        <v>1</v>
      </c>
      <c r="AJ516" s="1">
        <f t="shared" ca="1" si="77"/>
        <v>14</v>
      </c>
      <c r="AK516" s="1">
        <f t="shared" ca="1" si="78"/>
        <v>-12</v>
      </c>
      <c r="AL516" s="1">
        <f t="shared" si="79"/>
        <v>0</v>
      </c>
      <c r="AM516" s="38">
        <f t="shared" ca="1" si="80"/>
        <v>14</v>
      </c>
      <c r="AN516" s="1" t="str">
        <f t="shared" ca="1" si="81"/>
        <v>לא תקין</v>
      </c>
      <c r="AO516" s="1" t="e">
        <f>VLOOKUP(AC516,'תז מייל קניין'!$A:$C,3,0)</f>
        <v>#N/A</v>
      </c>
      <c r="AP516" s="1" t="str">
        <f t="shared" si="82"/>
        <v xml:space="preserve"> התקשרות ל</v>
      </c>
    </row>
    <row r="517" spans="1:42" x14ac:dyDescent="0.2">
      <c r="A517" s="4"/>
      <c r="B517" s="5"/>
      <c r="C517" s="6" t="s">
        <v>2044</v>
      </c>
      <c r="D517" s="7" t="s">
        <v>34</v>
      </c>
      <c r="E517" s="7" t="s">
        <v>32</v>
      </c>
      <c r="F517" s="8" t="s">
        <v>35</v>
      </c>
      <c r="G517" s="9">
        <v>45460</v>
      </c>
      <c r="H517" s="9"/>
      <c r="I517" s="10"/>
      <c r="J517" s="14"/>
      <c r="K517" s="11" t="s">
        <v>2045</v>
      </c>
      <c r="L517" s="8" t="s">
        <v>2046</v>
      </c>
      <c r="M517" s="8" t="s">
        <v>2047</v>
      </c>
      <c r="N517" s="8" t="s">
        <v>40</v>
      </c>
      <c r="O517" s="12">
        <v>6094.18</v>
      </c>
      <c r="P517" s="8" t="s">
        <v>41</v>
      </c>
      <c r="Q517" s="12">
        <v>6094.18</v>
      </c>
      <c r="R517" s="13">
        <v>0</v>
      </c>
      <c r="S517" s="13">
        <v>0</v>
      </c>
      <c r="T517" s="13">
        <v>0</v>
      </c>
      <c r="U517" s="12">
        <v>5478.56</v>
      </c>
      <c r="V517" s="8" t="s">
        <v>35</v>
      </c>
      <c r="W517" s="8" t="s">
        <v>2048</v>
      </c>
      <c r="X517" s="8" t="s">
        <v>57</v>
      </c>
      <c r="Y517" s="13">
        <v>0</v>
      </c>
      <c r="Z517" s="8" t="s">
        <v>42</v>
      </c>
      <c r="AA517" s="8" t="s">
        <v>43</v>
      </c>
      <c r="AB517" s="8" t="s">
        <v>60</v>
      </c>
      <c r="AC517" s="8" t="s">
        <v>1881</v>
      </c>
      <c r="AD517" s="8" t="s">
        <v>35</v>
      </c>
      <c r="AE517" s="8" t="s">
        <v>201</v>
      </c>
      <c r="AF517" s="12">
        <v>6094.18</v>
      </c>
      <c r="AG517" s="41">
        <f t="shared" si="75"/>
        <v>45460</v>
      </c>
      <c r="AH517" s="41">
        <f t="shared" ca="1" si="76"/>
        <v>46022</v>
      </c>
      <c r="AI517" s="1">
        <f t="shared" ca="1" si="74"/>
        <v>18</v>
      </c>
      <c r="AJ517" s="1">
        <f t="shared" ca="1" si="77"/>
        <v>13</v>
      </c>
      <c r="AK517" s="1">
        <f t="shared" ca="1" si="78"/>
        <v>4</v>
      </c>
      <c r="AL517" s="1">
        <f t="shared" si="79"/>
        <v>0</v>
      </c>
      <c r="AM517" s="38">
        <f t="shared" ca="1" si="80"/>
        <v>0.72222222222222221</v>
      </c>
      <c r="AN517" s="1" t="str">
        <f t="shared" ca="1" si="81"/>
        <v>לא תקין</v>
      </c>
      <c r="AO517" s="1" t="e">
        <f>VLOOKUP(AC517,'תז מייל קניין'!$A:$C,3,0)</f>
        <v>#N/A</v>
      </c>
      <c r="AP517" s="1" t="str">
        <f t="shared" si="82"/>
        <v xml:space="preserve"> כנס כולל </v>
      </c>
    </row>
    <row r="518" spans="1:42" x14ac:dyDescent="0.2">
      <c r="A518" s="4"/>
      <c r="B518" s="5"/>
      <c r="C518" s="6" t="s">
        <v>2049</v>
      </c>
      <c r="D518" s="7" t="s">
        <v>34</v>
      </c>
      <c r="E518" s="7" t="s">
        <v>32</v>
      </c>
      <c r="F518" s="8" t="s">
        <v>35</v>
      </c>
      <c r="G518" s="9">
        <v>45466</v>
      </c>
      <c r="H518" s="9"/>
      <c r="I518" s="10"/>
      <c r="J518" s="14"/>
      <c r="K518" s="11" t="s">
        <v>2050</v>
      </c>
      <c r="L518" s="8" t="s">
        <v>2051</v>
      </c>
      <c r="M518" s="8" t="s">
        <v>2052</v>
      </c>
      <c r="N518" s="8" t="s">
        <v>40</v>
      </c>
      <c r="O518" s="12">
        <v>5040.96</v>
      </c>
      <c r="P518" s="8" t="s">
        <v>41</v>
      </c>
      <c r="Q518" s="12">
        <v>5040.96</v>
      </c>
      <c r="R518" s="13">
        <v>0</v>
      </c>
      <c r="S518" s="13">
        <v>0</v>
      </c>
      <c r="T518" s="13">
        <v>0</v>
      </c>
      <c r="U518" s="12">
        <v>5040.96</v>
      </c>
      <c r="V518" s="8" t="s">
        <v>35</v>
      </c>
      <c r="W518" s="8" t="s">
        <v>2053</v>
      </c>
      <c r="X518" s="8" t="s">
        <v>35</v>
      </c>
      <c r="Y518" s="13">
        <v>0</v>
      </c>
      <c r="Z518" s="8" t="s">
        <v>42</v>
      </c>
      <c r="AA518" s="8" t="s">
        <v>43</v>
      </c>
      <c r="AB518" s="8" t="s">
        <v>60</v>
      </c>
      <c r="AC518" s="8" t="s">
        <v>1881</v>
      </c>
      <c r="AD518" s="8" t="s">
        <v>35</v>
      </c>
      <c r="AE518" s="8" t="s">
        <v>201</v>
      </c>
      <c r="AF518" s="12">
        <v>5040.96</v>
      </c>
      <c r="AG518" s="41">
        <f t="shared" si="75"/>
        <v>45466</v>
      </c>
      <c r="AH518" s="41">
        <f t="shared" ca="1" si="76"/>
        <v>46022</v>
      </c>
      <c r="AI518" s="1">
        <f t="shared" ca="1" si="74"/>
        <v>18</v>
      </c>
      <c r="AJ518" s="1">
        <f t="shared" ca="1" si="77"/>
        <v>13</v>
      </c>
      <c r="AK518" s="1">
        <f t="shared" ca="1" si="78"/>
        <v>4</v>
      </c>
      <c r="AL518" s="1">
        <f t="shared" si="79"/>
        <v>0</v>
      </c>
      <c r="AM518" s="38">
        <f t="shared" ca="1" si="80"/>
        <v>0.72222222222222221</v>
      </c>
      <c r="AN518" s="1" t="str">
        <f t="shared" ca="1" si="81"/>
        <v>לא תקין</v>
      </c>
      <c r="AO518" s="1" t="e">
        <f>VLOOKUP(AC518,'תז מייל קניין'!$A:$C,3,0)</f>
        <v>#N/A</v>
      </c>
      <c r="AP518" s="1" t="str">
        <f t="shared" si="82"/>
        <v xml:space="preserve"> עגלות ספר</v>
      </c>
    </row>
    <row r="519" spans="1:42" x14ac:dyDescent="0.2">
      <c r="A519" s="4"/>
      <c r="B519" s="5"/>
      <c r="C519" s="6" t="s">
        <v>2054</v>
      </c>
      <c r="D519" s="7" t="s">
        <v>50</v>
      </c>
      <c r="E519" s="7" t="s">
        <v>32</v>
      </c>
      <c r="F519" s="8" t="s">
        <v>35</v>
      </c>
      <c r="G519" s="9">
        <v>45467</v>
      </c>
      <c r="H519" s="9"/>
      <c r="I519" s="10"/>
      <c r="J519" s="14"/>
      <c r="K519" s="11" t="s">
        <v>1878</v>
      </c>
      <c r="L519" s="8" t="s">
        <v>1879</v>
      </c>
      <c r="M519" s="8" t="s">
        <v>35</v>
      </c>
      <c r="N519" s="8" t="s">
        <v>40</v>
      </c>
      <c r="O519" s="12">
        <v>3145</v>
      </c>
      <c r="P519" s="8" t="s">
        <v>41</v>
      </c>
      <c r="Q519" s="12">
        <v>3145</v>
      </c>
      <c r="R519" s="13">
        <v>0</v>
      </c>
      <c r="S519" s="13">
        <v>0</v>
      </c>
      <c r="T519" s="13">
        <v>0</v>
      </c>
      <c r="U519" s="12">
        <v>3145</v>
      </c>
      <c r="V519" s="8" t="s">
        <v>35</v>
      </c>
      <c r="W519" s="8" t="s">
        <v>2055</v>
      </c>
      <c r="X519" s="8" t="s">
        <v>35</v>
      </c>
      <c r="Y519" s="13">
        <v>0</v>
      </c>
      <c r="Z519" s="8" t="s">
        <v>42</v>
      </c>
      <c r="AA519" s="8" t="s">
        <v>1804</v>
      </c>
      <c r="AB519" s="8" t="s">
        <v>35</v>
      </c>
      <c r="AC519" s="8" t="s">
        <v>1881</v>
      </c>
      <c r="AD519" s="8" t="s">
        <v>35</v>
      </c>
      <c r="AE519" s="8" t="s">
        <v>35</v>
      </c>
      <c r="AF519" s="12">
        <v>3145</v>
      </c>
      <c r="AG519" s="41">
        <f t="shared" si="75"/>
        <v>45467</v>
      </c>
      <c r="AH519" s="41">
        <f t="shared" ca="1" si="76"/>
        <v>46022</v>
      </c>
      <c r="AI519" s="1">
        <f t="shared" ca="1" si="74"/>
        <v>18</v>
      </c>
      <c r="AJ519" s="1">
        <f t="shared" ca="1" si="77"/>
        <v>13</v>
      </c>
      <c r="AK519" s="1">
        <f t="shared" ca="1" si="78"/>
        <v>4</v>
      </c>
      <c r="AL519" s="1">
        <f t="shared" si="79"/>
        <v>0</v>
      </c>
      <c r="AM519" s="38">
        <f t="shared" ca="1" si="80"/>
        <v>0.72222222222222221</v>
      </c>
      <c r="AN519" s="1" t="str">
        <f t="shared" ca="1" si="81"/>
        <v>לא תקין</v>
      </c>
      <c r="AO519" s="1" t="e">
        <f>VLOOKUP(AC519,'תז מייל קניין'!$A:$C,3,0)</f>
        <v>#N/A</v>
      </c>
      <c r="AP519" s="1" t="str">
        <f t="shared" si="82"/>
        <v xml:space="preserve"> מעטפות פר</v>
      </c>
    </row>
    <row r="520" spans="1:42" x14ac:dyDescent="0.2">
      <c r="A520" s="4"/>
      <c r="B520" s="5"/>
      <c r="C520" s="6" t="s">
        <v>2056</v>
      </c>
      <c r="D520" s="7" t="s">
        <v>50</v>
      </c>
      <c r="E520" s="7" t="s">
        <v>32</v>
      </c>
      <c r="F520" s="8" t="s">
        <v>35</v>
      </c>
      <c r="G520" s="9">
        <v>45467</v>
      </c>
      <c r="H520" s="9"/>
      <c r="I520" s="10"/>
      <c r="J520" s="14"/>
      <c r="K520" s="11" t="s">
        <v>2057</v>
      </c>
      <c r="L520" s="8" t="s">
        <v>2058</v>
      </c>
      <c r="M520" s="8" t="s">
        <v>2059</v>
      </c>
      <c r="N520" s="8" t="s">
        <v>40</v>
      </c>
      <c r="O520" s="12">
        <v>22188.27</v>
      </c>
      <c r="P520" s="8" t="s">
        <v>41</v>
      </c>
      <c r="Q520" s="12">
        <v>22188.27</v>
      </c>
      <c r="R520" s="13">
        <v>0</v>
      </c>
      <c r="S520" s="13">
        <v>0</v>
      </c>
      <c r="T520" s="13">
        <v>0</v>
      </c>
      <c r="U520" s="12">
        <v>22188.27</v>
      </c>
      <c r="V520" s="8" t="s">
        <v>35</v>
      </c>
      <c r="W520" s="8" t="s">
        <v>2060</v>
      </c>
      <c r="X520" s="8" t="s">
        <v>35</v>
      </c>
      <c r="Y520" s="13">
        <v>0</v>
      </c>
      <c r="Z520" s="8" t="s">
        <v>42</v>
      </c>
      <c r="AA520" s="8" t="s">
        <v>65</v>
      </c>
      <c r="AB520" s="8" t="s">
        <v>35</v>
      </c>
      <c r="AC520" s="8" t="s">
        <v>1881</v>
      </c>
      <c r="AD520" s="8" t="s">
        <v>35</v>
      </c>
      <c r="AE520" s="8" t="s">
        <v>646</v>
      </c>
      <c r="AF520" s="12">
        <v>22188.27</v>
      </c>
      <c r="AG520" s="41">
        <f t="shared" si="75"/>
        <v>45467</v>
      </c>
      <c r="AH520" s="41">
        <f t="shared" ca="1" si="76"/>
        <v>46022</v>
      </c>
      <c r="AI520" s="1">
        <f t="shared" ca="1" si="74"/>
        <v>18</v>
      </c>
      <c r="AJ520" s="1">
        <f t="shared" ca="1" si="77"/>
        <v>13</v>
      </c>
      <c r="AK520" s="1">
        <f t="shared" ca="1" si="78"/>
        <v>4</v>
      </c>
      <c r="AL520" s="1">
        <f t="shared" si="79"/>
        <v>0</v>
      </c>
      <c r="AM520" s="38">
        <f t="shared" ca="1" si="80"/>
        <v>0.72222222222222221</v>
      </c>
      <c r="AN520" s="1" t="str">
        <f t="shared" ca="1" si="81"/>
        <v>לא תקין</v>
      </c>
      <c r="AO520" s="1" t="e">
        <f>VLOOKUP(AC520,'תז מייל קניין'!$A:$C,3,0)</f>
        <v>#N/A</v>
      </c>
      <c r="AP520" s="1" t="str">
        <f t="shared" si="82"/>
        <v xml:space="preserve"> מכרז דיגי</v>
      </c>
    </row>
    <row r="521" spans="1:42" x14ac:dyDescent="0.2">
      <c r="A521" s="4"/>
      <c r="B521" s="5"/>
      <c r="C521" s="6" t="s">
        <v>2061</v>
      </c>
      <c r="D521" s="7" t="s">
        <v>34</v>
      </c>
      <c r="E521" s="7" t="s">
        <v>32</v>
      </c>
      <c r="F521" s="8" t="s">
        <v>35</v>
      </c>
      <c r="G521" s="9">
        <v>45470</v>
      </c>
      <c r="H521" s="9"/>
      <c r="I521" s="10"/>
      <c r="J521" s="14"/>
      <c r="K521" s="11" t="s">
        <v>2062</v>
      </c>
      <c r="L521" s="8" t="s">
        <v>2063</v>
      </c>
      <c r="M521" s="8" t="s">
        <v>2064</v>
      </c>
      <c r="N521" s="8" t="s">
        <v>40</v>
      </c>
      <c r="O521" s="12">
        <v>1600</v>
      </c>
      <c r="P521" s="8" t="s">
        <v>41</v>
      </c>
      <c r="Q521" s="12">
        <v>1600</v>
      </c>
      <c r="R521" s="13">
        <v>0</v>
      </c>
      <c r="S521" s="13">
        <v>0</v>
      </c>
      <c r="T521" s="13">
        <v>0</v>
      </c>
      <c r="U521" s="12">
        <v>1600</v>
      </c>
      <c r="V521" s="8" t="s">
        <v>35</v>
      </c>
      <c r="W521" s="8" t="s">
        <v>2065</v>
      </c>
      <c r="X521" s="8" t="s">
        <v>35</v>
      </c>
      <c r="Y521" s="13">
        <v>0</v>
      </c>
      <c r="Z521" s="8" t="s">
        <v>42</v>
      </c>
      <c r="AA521" s="8" t="s">
        <v>43</v>
      </c>
      <c r="AB521" s="8" t="s">
        <v>60</v>
      </c>
      <c r="AC521" s="8" t="s">
        <v>1881</v>
      </c>
      <c r="AD521" s="8" t="s">
        <v>35</v>
      </c>
      <c r="AE521" s="8" t="s">
        <v>625</v>
      </c>
      <c r="AF521" s="12">
        <v>1600</v>
      </c>
      <c r="AG521" s="41">
        <f t="shared" si="75"/>
        <v>45470</v>
      </c>
      <c r="AH521" s="41">
        <f t="shared" ca="1" si="76"/>
        <v>46022</v>
      </c>
      <c r="AI521" s="1">
        <f t="shared" ca="1" si="74"/>
        <v>18</v>
      </c>
      <c r="AJ521" s="1">
        <f t="shared" ca="1" si="77"/>
        <v>13</v>
      </c>
      <c r="AK521" s="1">
        <f t="shared" ca="1" si="78"/>
        <v>4</v>
      </c>
      <c r="AL521" s="1">
        <f t="shared" si="79"/>
        <v>0</v>
      </c>
      <c r="AM521" s="38">
        <f t="shared" ca="1" si="80"/>
        <v>0.72222222222222221</v>
      </c>
      <c r="AN521" s="1" t="str">
        <f t="shared" ca="1" si="81"/>
        <v>לא תקין</v>
      </c>
      <c r="AO521" s="1" t="e">
        <f>VLOOKUP(AC521,'תז מייל קניין'!$A:$C,3,0)</f>
        <v>#N/A</v>
      </c>
      <c r="AP521" s="1" t="str">
        <f t="shared" si="82"/>
        <v xml:space="preserve"> אירוח בחד</v>
      </c>
    </row>
    <row r="522" spans="1:42" x14ac:dyDescent="0.2">
      <c r="A522" s="4"/>
      <c r="B522" s="5"/>
      <c r="C522" s="6" t="s">
        <v>2066</v>
      </c>
      <c r="D522" s="7" t="s">
        <v>34</v>
      </c>
      <c r="E522" s="7" t="s">
        <v>32</v>
      </c>
      <c r="F522" s="8" t="s">
        <v>35</v>
      </c>
      <c r="G522" s="9">
        <v>45474</v>
      </c>
      <c r="H522" s="9"/>
      <c r="I522" s="10"/>
      <c r="J522" s="14"/>
      <c r="K522" s="11" t="s">
        <v>2067</v>
      </c>
      <c r="L522" s="8" t="s">
        <v>2068</v>
      </c>
      <c r="M522" s="8" t="s">
        <v>2069</v>
      </c>
      <c r="N522" s="8" t="s">
        <v>40</v>
      </c>
      <c r="O522" s="12">
        <v>6372</v>
      </c>
      <c r="P522" s="8" t="s">
        <v>41</v>
      </c>
      <c r="Q522" s="12">
        <v>6372</v>
      </c>
      <c r="R522" s="13">
        <v>84.44</v>
      </c>
      <c r="S522" s="12">
        <v>5847.6</v>
      </c>
      <c r="T522" s="12">
        <v>5356.2</v>
      </c>
      <c r="U522" s="13">
        <v>991.2</v>
      </c>
      <c r="V522" s="8" t="s">
        <v>35</v>
      </c>
      <c r="W522" s="8" t="s">
        <v>2070</v>
      </c>
      <c r="X522" s="8" t="s">
        <v>35</v>
      </c>
      <c r="Y522" s="13">
        <v>0</v>
      </c>
      <c r="Z522" s="8" t="s">
        <v>42</v>
      </c>
      <c r="AA522" s="8" t="s">
        <v>43</v>
      </c>
      <c r="AB522" s="8" t="s">
        <v>60</v>
      </c>
      <c r="AC522" s="8" t="s">
        <v>1881</v>
      </c>
      <c r="AD522" s="8" t="s">
        <v>35</v>
      </c>
      <c r="AE522" s="8" t="s">
        <v>646</v>
      </c>
      <c r="AF522" s="13">
        <v>991.2</v>
      </c>
      <c r="AG522" s="41">
        <f t="shared" si="75"/>
        <v>45474</v>
      </c>
      <c r="AH522" s="41">
        <f t="shared" ca="1" si="76"/>
        <v>46022</v>
      </c>
      <c r="AI522" s="1">
        <f t="shared" ca="1" si="74"/>
        <v>17</v>
      </c>
      <c r="AJ522" s="1">
        <f t="shared" ca="1" si="77"/>
        <v>13</v>
      </c>
      <c r="AK522" s="1">
        <f t="shared" ca="1" si="78"/>
        <v>4</v>
      </c>
      <c r="AL522" s="1">
        <f t="shared" si="79"/>
        <v>84.44</v>
      </c>
      <c r="AM522" s="38">
        <f t="shared" ca="1" si="80"/>
        <v>0.76470588235294112</v>
      </c>
      <c r="AN522" s="1" t="str">
        <f t="shared" ca="1" si="81"/>
        <v>תקין</v>
      </c>
      <c r="AO522" s="1" t="e">
        <f>VLOOKUP(AC522,'תז מייל קניין'!$A:$C,3,0)</f>
        <v>#N/A</v>
      </c>
      <c r="AP522" s="1" t="str">
        <f t="shared" si="82"/>
        <v xml:space="preserve"> שירות חוד</v>
      </c>
    </row>
    <row r="523" spans="1:42" x14ac:dyDescent="0.2">
      <c r="A523" s="4"/>
      <c r="B523" s="5"/>
      <c r="C523" s="6" t="s">
        <v>2071</v>
      </c>
      <c r="D523" s="7" t="s">
        <v>34</v>
      </c>
      <c r="E523" s="7" t="s">
        <v>32</v>
      </c>
      <c r="F523" s="8" t="s">
        <v>35</v>
      </c>
      <c r="G523" s="9">
        <v>45475</v>
      </c>
      <c r="H523" s="9"/>
      <c r="I523" s="10"/>
      <c r="J523" s="14"/>
      <c r="K523" s="11" t="s">
        <v>2072</v>
      </c>
      <c r="L523" s="8" t="s">
        <v>2073</v>
      </c>
      <c r="M523" s="8" t="s">
        <v>2074</v>
      </c>
      <c r="N523" s="8" t="s">
        <v>40</v>
      </c>
      <c r="O523" s="13">
        <v>261.67</v>
      </c>
      <c r="P523" s="8" t="s">
        <v>41</v>
      </c>
      <c r="Q523" s="13">
        <v>261.67</v>
      </c>
      <c r="R523" s="13">
        <v>0</v>
      </c>
      <c r="S523" s="13">
        <v>0</v>
      </c>
      <c r="T523" s="13">
        <v>0</v>
      </c>
      <c r="U523" s="13">
        <v>261.67</v>
      </c>
      <c r="V523" s="8" t="s">
        <v>35</v>
      </c>
      <c r="W523" s="8" t="s">
        <v>2075</v>
      </c>
      <c r="X523" s="8" t="s">
        <v>35</v>
      </c>
      <c r="Y523" s="13">
        <v>0</v>
      </c>
      <c r="Z523" s="8" t="s">
        <v>42</v>
      </c>
      <c r="AA523" s="8" t="s">
        <v>43</v>
      </c>
      <c r="AB523" s="8" t="s">
        <v>60</v>
      </c>
      <c r="AC523" s="8" t="s">
        <v>1881</v>
      </c>
      <c r="AD523" s="8" t="s">
        <v>35</v>
      </c>
      <c r="AE523" s="8" t="s">
        <v>35</v>
      </c>
      <c r="AF523" s="13">
        <v>261.67</v>
      </c>
      <c r="AG523" s="41">
        <f t="shared" si="75"/>
        <v>45475</v>
      </c>
      <c r="AH523" s="41">
        <f t="shared" ca="1" si="76"/>
        <v>46022</v>
      </c>
      <c r="AI523" s="1">
        <f t="shared" ca="1" si="74"/>
        <v>17</v>
      </c>
      <c r="AJ523" s="1">
        <f t="shared" ca="1" si="77"/>
        <v>13</v>
      </c>
      <c r="AK523" s="1">
        <f t="shared" ca="1" si="78"/>
        <v>4</v>
      </c>
      <c r="AL523" s="1">
        <f t="shared" si="79"/>
        <v>0</v>
      </c>
      <c r="AM523" s="38">
        <f t="shared" ca="1" si="80"/>
        <v>0.76470588235294112</v>
      </c>
      <c r="AN523" s="1" t="str">
        <f t="shared" ca="1" si="81"/>
        <v>לא תקין</v>
      </c>
      <c r="AO523" s="1" t="e">
        <f>VLOOKUP(AC523,'תז מייל קניין'!$A:$C,3,0)</f>
        <v>#N/A</v>
      </c>
      <c r="AP523" s="1" t="str">
        <f t="shared" si="82"/>
        <v xml:space="preserve"> סוללות עב</v>
      </c>
    </row>
    <row r="524" spans="1:42" x14ac:dyDescent="0.2">
      <c r="A524" s="4"/>
      <c r="B524" s="5"/>
      <c r="C524" s="6" t="s">
        <v>2076</v>
      </c>
      <c r="D524" s="7" t="s">
        <v>34</v>
      </c>
      <c r="E524" s="7" t="s">
        <v>32</v>
      </c>
      <c r="F524" s="8" t="s">
        <v>35</v>
      </c>
      <c r="G524" s="9">
        <v>45482</v>
      </c>
      <c r="H524" s="9"/>
      <c r="I524" s="10"/>
      <c r="J524" s="14"/>
      <c r="K524" s="11" t="s">
        <v>2077</v>
      </c>
      <c r="L524" s="8" t="s">
        <v>2078</v>
      </c>
      <c r="M524" s="8" t="s">
        <v>2079</v>
      </c>
      <c r="N524" s="8" t="s">
        <v>40</v>
      </c>
      <c r="O524" s="12">
        <v>1416</v>
      </c>
      <c r="P524" s="8" t="s">
        <v>41</v>
      </c>
      <c r="Q524" s="12">
        <v>1416</v>
      </c>
      <c r="R524" s="13">
        <v>0</v>
      </c>
      <c r="S524" s="13">
        <v>0</v>
      </c>
      <c r="T524" s="13">
        <v>0</v>
      </c>
      <c r="U524" s="12">
        <v>1416</v>
      </c>
      <c r="V524" s="8" t="s">
        <v>35</v>
      </c>
      <c r="W524" s="8" t="s">
        <v>2080</v>
      </c>
      <c r="X524" s="8" t="s">
        <v>35</v>
      </c>
      <c r="Y524" s="13">
        <v>0</v>
      </c>
      <c r="Z524" s="8" t="s">
        <v>42</v>
      </c>
      <c r="AA524" s="8" t="s">
        <v>43</v>
      </c>
      <c r="AB524" s="8" t="s">
        <v>60</v>
      </c>
      <c r="AC524" s="8" t="s">
        <v>1881</v>
      </c>
      <c r="AD524" s="8" t="s">
        <v>35</v>
      </c>
      <c r="AE524" s="8" t="s">
        <v>35</v>
      </c>
      <c r="AF524" s="12">
        <v>1416</v>
      </c>
      <c r="AG524" s="41">
        <f t="shared" si="75"/>
        <v>45482</v>
      </c>
      <c r="AH524" s="41">
        <f t="shared" ca="1" si="76"/>
        <v>46022</v>
      </c>
      <c r="AI524" s="1">
        <f t="shared" ca="1" si="74"/>
        <v>17</v>
      </c>
      <c r="AJ524" s="1">
        <f t="shared" ca="1" si="77"/>
        <v>12</v>
      </c>
      <c r="AK524" s="1">
        <f t="shared" ca="1" si="78"/>
        <v>4</v>
      </c>
      <c r="AL524" s="1">
        <f t="shared" si="79"/>
        <v>0</v>
      </c>
      <c r="AM524" s="38">
        <f t="shared" ca="1" si="80"/>
        <v>0.70588235294117652</v>
      </c>
      <c r="AN524" s="1" t="str">
        <f t="shared" ca="1" si="81"/>
        <v>לא תקין</v>
      </c>
      <c r="AO524" s="1" t="e">
        <f>VLOOKUP(AC524,'תז מייל קניין'!$A:$C,3,0)</f>
        <v>#N/A</v>
      </c>
      <c r="AP524" s="1" t="str">
        <f t="shared" si="82"/>
        <v xml:space="preserve"> בדיקת מזו</v>
      </c>
    </row>
    <row r="525" spans="1:42" x14ac:dyDescent="0.2">
      <c r="A525" s="4"/>
      <c r="B525" s="5"/>
      <c r="C525" s="6" t="s">
        <v>2081</v>
      </c>
      <c r="D525" s="7" t="s">
        <v>50</v>
      </c>
      <c r="E525" s="7" t="s">
        <v>32</v>
      </c>
      <c r="F525" s="8" t="s">
        <v>35</v>
      </c>
      <c r="G525" s="9">
        <v>45487</v>
      </c>
      <c r="H525" s="9"/>
      <c r="I525" s="10"/>
      <c r="J525" s="14"/>
      <c r="K525" s="11" t="s">
        <v>2082</v>
      </c>
      <c r="L525" s="8" t="s">
        <v>2083</v>
      </c>
      <c r="M525" s="8" t="s">
        <v>2084</v>
      </c>
      <c r="N525" s="8" t="s">
        <v>40</v>
      </c>
      <c r="O525" s="12">
        <v>5042.7299999999996</v>
      </c>
      <c r="P525" s="8" t="s">
        <v>41</v>
      </c>
      <c r="Q525" s="12">
        <v>5042.7299999999996</v>
      </c>
      <c r="R525" s="13">
        <v>70.400000000000006</v>
      </c>
      <c r="S525" s="12">
        <v>3910.13</v>
      </c>
      <c r="T525" s="12">
        <v>3549.91</v>
      </c>
      <c r="U525" s="12">
        <v>1492.8</v>
      </c>
      <c r="V525" s="8" t="s">
        <v>35</v>
      </c>
      <c r="W525" s="8" t="s">
        <v>2085</v>
      </c>
      <c r="X525" s="8" t="s">
        <v>35</v>
      </c>
      <c r="Y525" s="13">
        <v>0</v>
      </c>
      <c r="Z525" s="8" t="s">
        <v>42</v>
      </c>
      <c r="AA525" s="8" t="s">
        <v>43</v>
      </c>
      <c r="AB525" s="8" t="s">
        <v>60</v>
      </c>
      <c r="AC525" s="8" t="s">
        <v>1881</v>
      </c>
      <c r="AD525" s="8" t="s">
        <v>2086</v>
      </c>
      <c r="AE525" s="8" t="s">
        <v>2011</v>
      </c>
      <c r="AF525" s="12">
        <v>1492.8</v>
      </c>
      <c r="AG525" s="41">
        <f t="shared" si="75"/>
        <v>45487</v>
      </c>
      <c r="AH525" s="41">
        <f t="shared" ca="1" si="76"/>
        <v>46022</v>
      </c>
      <c r="AI525" s="1">
        <f t="shared" ca="1" si="74"/>
        <v>17</v>
      </c>
      <c r="AJ525" s="1">
        <f t="shared" ca="1" si="77"/>
        <v>12</v>
      </c>
      <c r="AK525" s="1">
        <f t="shared" ca="1" si="78"/>
        <v>4</v>
      </c>
      <c r="AL525" s="1">
        <f t="shared" si="79"/>
        <v>70.400000000000006</v>
      </c>
      <c r="AM525" s="38">
        <f t="shared" ca="1" si="80"/>
        <v>0.70588235294117652</v>
      </c>
      <c r="AN525" s="1" t="str">
        <f t="shared" ca="1" si="81"/>
        <v>תקין</v>
      </c>
      <c r="AO525" s="1" t="e">
        <f>VLOOKUP(AC525,'תז מייל קניין'!$A:$C,3,0)</f>
        <v>#N/A</v>
      </c>
      <c r="AP525" s="1" t="str">
        <f t="shared" si="82"/>
        <v xml:space="preserve"> הזמנת חלב</v>
      </c>
    </row>
    <row r="526" spans="1:42" x14ac:dyDescent="0.2">
      <c r="A526" s="4"/>
      <c r="B526" s="5"/>
      <c r="C526" s="6" t="s">
        <v>2087</v>
      </c>
      <c r="D526" s="7" t="s">
        <v>34</v>
      </c>
      <c r="E526" s="7" t="s">
        <v>32</v>
      </c>
      <c r="F526" s="8" t="s">
        <v>35</v>
      </c>
      <c r="G526" s="9">
        <v>45489</v>
      </c>
      <c r="H526" s="9"/>
      <c r="I526" s="10"/>
      <c r="J526" s="14"/>
      <c r="K526" s="11" t="s">
        <v>2088</v>
      </c>
      <c r="L526" s="8" t="s">
        <v>2089</v>
      </c>
      <c r="M526" s="8" t="s">
        <v>2090</v>
      </c>
      <c r="N526" s="8" t="s">
        <v>40</v>
      </c>
      <c r="O526" s="12">
        <v>4956</v>
      </c>
      <c r="P526" s="8" t="s">
        <v>41</v>
      </c>
      <c r="Q526" s="12">
        <v>4956</v>
      </c>
      <c r="R526" s="13">
        <v>50</v>
      </c>
      <c r="S526" s="12">
        <v>2457</v>
      </c>
      <c r="T526" s="12">
        <v>2457</v>
      </c>
      <c r="U526" s="12">
        <v>2478</v>
      </c>
      <c r="V526" s="8" t="s">
        <v>35</v>
      </c>
      <c r="W526" s="8" t="s">
        <v>2091</v>
      </c>
      <c r="X526" s="8" t="s">
        <v>35</v>
      </c>
      <c r="Y526" s="13">
        <v>0</v>
      </c>
      <c r="Z526" s="8" t="s">
        <v>42</v>
      </c>
      <c r="AA526" s="8" t="s">
        <v>43</v>
      </c>
      <c r="AB526" s="8" t="s">
        <v>60</v>
      </c>
      <c r="AC526" s="8" t="s">
        <v>1881</v>
      </c>
      <c r="AD526" s="8" t="s">
        <v>35</v>
      </c>
      <c r="AE526" s="8" t="s">
        <v>46</v>
      </c>
      <c r="AF526" s="12">
        <v>2478</v>
      </c>
      <c r="AG526" s="41">
        <f t="shared" si="75"/>
        <v>45489</v>
      </c>
      <c r="AH526" s="41">
        <f t="shared" ca="1" si="76"/>
        <v>46022</v>
      </c>
      <c r="AI526" s="1">
        <f t="shared" ca="1" si="74"/>
        <v>17</v>
      </c>
      <c r="AJ526" s="1">
        <f t="shared" ca="1" si="77"/>
        <v>12</v>
      </c>
      <c r="AK526" s="1">
        <f t="shared" ca="1" si="78"/>
        <v>4</v>
      </c>
      <c r="AL526" s="1">
        <f t="shared" si="79"/>
        <v>50</v>
      </c>
      <c r="AM526" s="38">
        <f t="shared" ca="1" si="80"/>
        <v>0.70588235294117652</v>
      </c>
      <c r="AN526" s="1" t="str">
        <f t="shared" ca="1" si="81"/>
        <v>תקין</v>
      </c>
      <c r="AO526" s="1" t="e">
        <f>VLOOKUP(AC526,'תז מייל קניין'!$A:$C,3,0)</f>
        <v>#N/A</v>
      </c>
      <c r="AP526" s="1" t="str">
        <f t="shared" si="82"/>
        <v xml:space="preserve">  החלפת יד</v>
      </c>
    </row>
    <row r="527" spans="1:42" x14ac:dyDescent="0.2">
      <c r="A527" s="4"/>
      <c r="B527" s="5"/>
      <c r="C527" s="6" t="s">
        <v>2092</v>
      </c>
      <c r="D527" s="7" t="s">
        <v>50</v>
      </c>
      <c r="E527" s="7" t="s">
        <v>32</v>
      </c>
      <c r="F527" s="8" t="s">
        <v>35</v>
      </c>
      <c r="G527" s="9">
        <v>45502</v>
      </c>
      <c r="H527" s="9"/>
      <c r="I527" s="10"/>
      <c r="J527" s="14"/>
      <c r="K527" s="11" t="s">
        <v>1936</v>
      </c>
      <c r="L527" s="8" t="s">
        <v>1937</v>
      </c>
      <c r="M527" s="8" t="s">
        <v>1938</v>
      </c>
      <c r="N527" s="8" t="s">
        <v>40</v>
      </c>
      <c r="O527" s="12">
        <v>38062.080000000002</v>
      </c>
      <c r="P527" s="8" t="s">
        <v>41</v>
      </c>
      <c r="Q527" s="12">
        <v>38062.080000000002</v>
      </c>
      <c r="R527" s="13">
        <v>80</v>
      </c>
      <c r="S527" s="12">
        <v>30288.38</v>
      </c>
      <c r="T527" s="12">
        <v>30726.01</v>
      </c>
      <c r="U527" s="12">
        <v>7758.44</v>
      </c>
      <c r="V527" s="8" t="s">
        <v>35</v>
      </c>
      <c r="W527" s="8" t="s">
        <v>2093</v>
      </c>
      <c r="X527" s="8" t="s">
        <v>57</v>
      </c>
      <c r="Y527" s="13">
        <v>0</v>
      </c>
      <c r="Z527" s="8" t="s">
        <v>42</v>
      </c>
      <c r="AA527" s="8" t="s">
        <v>65</v>
      </c>
      <c r="AB527" s="8" t="s">
        <v>35</v>
      </c>
      <c r="AC527" s="8" t="s">
        <v>1881</v>
      </c>
      <c r="AD527" s="8" t="s">
        <v>35</v>
      </c>
      <c r="AE527" s="8" t="s">
        <v>1762</v>
      </c>
      <c r="AF527" s="12">
        <v>7612.42</v>
      </c>
      <c r="AG527" s="41">
        <f t="shared" si="75"/>
        <v>45502</v>
      </c>
      <c r="AH527" s="41">
        <f t="shared" ca="1" si="76"/>
        <v>46022</v>
      </c>
      <c r="AI527" s="1">
        <f t="shared" ca="1" si="74"/>
        <v>17</v>
      </c>
      <c r="AJ527" s="1">
        <f t="shared" ca="1" si="77"/>
        <v>12</v>
      </c>
      <c r="AK527" s="1">
        <f t="shared" ca="1" si="78"/>
        <v>4</v>
      </c>
      <c r="AL527" s="1">
        <f t="shared" si="79"/>
        <v>80</v>
      </c>
      <c r="AM527" s="38">
        <f t="shared" ca="1" si="80"/>
        <v>0.70588235294117652</v>
      </c>
      <c r="AN527" s="1" t="str">
        <f t="shared" ca="1" si="81"/>
        <v>תקין</v>
      </c>
      <c r="AO527" s="1" t="e">
        <f>VLOOKUP(AC527,'תז מייל קניין'!$A:$C,3,0)</f>
        <v>#N/A</v>
      </c>
      <c r="AP527" s="1" t="str">
        <f t="shared" si="82"/>
        <v xml:space="preserve"> נייר אקול</v>
      </c>
    </row>
    <row r="528" spans="1:42" x14ac:dyDescent="0.2">
      <c r="A528" s="4"/>
      <c r="B528" s="5"/>
      <c r="C528" s="6" t="s">
        <v>2094</v>
      </c>
      <c r="D528" s="7" t="s">
        <v>34</v>
      </c>
      <c r="E528" s="7" t="s">
        <v>32</v>
      </c>
      <c r="F528" s="8" t="s">
        <v>35</v>
      </c>
      <c r="G528" s="9">
        <v>45503</v>
      </c>
      <c r="H528" s="9"/>
      <c r="I528" s="10"/>
      <c r="J528" s="14"/>
      <c r="K528" s="11" t="s">
        <v>2095</v>
      </c>
      <c r="L528" s="8" t="s">
        <v>2096</v>
      </c>
      <c r="M528" s="8" t="s">
        <v>701</v>
      </c>
      <c r="N528" s="8" t="s">
        <v>40</v>
      </c>
      <c r="O528" s="12">
        <v>1017.9</v>
      </c>
      <c r="P528" s="8" t="s">
        <v>41</v>
      </c>
      <c r="Q528" s="12">
        <v>1017.9</v>
      </c>
      <c r="R528" s="13">
        <v>0</v>
      </c>
      <c r="S528" s="13">
        <v>0</v>
      </c>
      <c r="T528" s="13">
        <v>0</v>
      </c>
      <c r="U528" s="12">
        <v>1017.9</v>
      </c>
      <c r="V528" s="8" t="s">
        <v>35</v>
      </c>
      <c r="W528" s="8" t="s">
        <v>2097</v>
      </c>
      <c r="X528" s="8" t="s">
        <v>35</v>
      </c>
      <c r="Y528" s="13">
        <v>0</v>
      </c>
      <c r="Z528" s="8" t="s">
        <v>42</v>
      </c>
      <c r="AA528" s="8" t="s">
        <v>43</v>
      </c>
      <c r="AB528" s="8" t="s">
        <v>60</v>
      </c>
      <c r="AC528" s="8" t="s">
        <v>1881</v>
      </c>
      <c r="AD528" s="8" t="s">
        <v>35</v>
      </c>
      <c r="AE528" s="8" t="s">
        <v>201</v>
      </c>
      <c r="AF528" s="12">
        <v>1017.9</v>
      </c>
      <c r="AG528" s="41">
        <f t="shared" si="75"/>
        <v>45503</v>
      </c>
      <c r="AH528" s="41">
        <f t="shared" ca="1" si="76"/>
        <v>46022</v>
      </c>
      <c r="AI528" s="1">
        <f t="shared" ca="1" si="74"/>
        <v>17</v>
      </c>
      <c r="AJ528" s="1">
        <f t="shared" ca="1" si="77"/>
        <v>12</v>
      </c>
      <c r="AK528" s="1">
        <f t="shared" ca="1" si="78"/>
        <v>4</v>
      </c>
      <c r="AL528" s="1">
        <f t="shared" si="79"/>
        <v>0</v>
      </c>
      <c r="AM528" s="38">
        <f t="shared" ca="1" si="80"/>
        <v>0.70588235294117652</v>
      </c>
      <c r="AN528" s="1" t="str">
        <f t="shared" ca="1" si="81"/>
        <v>לא תקין</v>
      </c>
      <c r="AO528" s="1" t="e">
        <f>VLOOKUP(AC528,'תז מייל קניין'!$A:$C,3,0)</f>
        <v>#N/A</v>
      </c>
      <c r="AP528" s="1" t="str">
        <f t="shared" si="82"/>
        <v xml:space="preserve"> לינה עבור</v>
      </c>
    </row>
    <row r="529" spans="1:42" x14ac:dyDescent="0.2">
      <c r="A529" s="4"/>
      <c r="B529" s="5"/>
      <c r="C529" s="6" t="s">
        <v>2098</v>
      </c>
      <c r="D529" s="7" t="s">
        <v>50</v>
      </c>
      <c r="E529" s="7" t="s">
        <v>32</v>
      </c>
      <c r="F529" s="8" t="s">
        <v>35</v>
      </c>
      <c r="G529" s="9">
        <v>45515</v>
      </c>
      <c r="H529" s="9"/>
      <c r="I529" s="10"/>
      <c r="J529" s="14"/>
      <c r="K529" s="11" t="s">
        <v>1764</v>
      </c>
      <c r="L529" s="8" t="s">
        <v>1765</v>
      </c>
      <c r="M529" s="8" t="s">
        <v>1766</v>
      </c>
      <c r="N529" s="8" t="s">
        <v>40</v>
      </c>
      <c r="O529" s="12">
        <v>8585.41</v>
      </c>
      <c r="P529" s="8" t="s">
        <v>41</v>
      </c>
      <c r="Q529" s="12">
        <v>8585.41</v>
      </c>
      <c r="R529" s="13">
        <v>95.26</v>
      </c>
      <c r="S529" s="12">
        <v>8172.77</v>
      </c>
      <c r="T529" s="12">
        <v>8172.75</v>
      </c>
      <c r="U529" s="13">
        <v>423.74</v>
      </c>
      <c r="V529" s="8" t="s">
        <v>35</v>
      </c>
      <c r="W529" s="8" t="s">
        <v>2099</v>
      </c>
      <c r="X529" s="8" t="s">
        <v>57</v>
      </c>
      <c r="Y529" s="13">
        <v>0</v>
      </c>
      <c r="Z529" s="8" t="s">
        <v>42</v>
      </c>
      <c r="AA529" s="8" t="s">
        <v>65</v>
      </c>
      <c r="AB529" s="8" t="s">
        <v>35</v>
      </c>
      <c r="AC529" s="8" t="s">
        <v>1881</v>
      </c>
      <c r="AD529" s="8" t="s">
        <v>35</v>
      </c>
      <c r="AE529" s="8" t="s">
        <v>1898</v>
      </c>
      <c r="AF529" s="13">
        <v>409.7</v>
      </c>
      <c r="AG529" s="41">
        <f t="shared" si="75"/>
        <v>45515</v>
      </c>
      <c r="AH529" s="41">
        <f t="shared" ca="1" si="76"/>
        <v>46022</v>
      </c>
      <c r="AI529" s="1">
        <f t="shared" ca="1" si="74"/>
        <v>16</v>
      </c>
      <c r="AJ529" s="1">
        <f t="shared" ca="1" si="77"/>
        <v>11</v>
      </c>
      <c r="AK529" s="1">
        <f t="shared" ca="1" si="78"/>
        <v>4</v>
      </c>
      <c r="AL529" s="1">
        <f t="shared" si="79"/>
        <v>95.26</v>
      </c>
      <c r="AM529" s="38">
        <f t="shared" ca="1" si="80"/>
        <v>0.6875</v>
      </c>
      <c r="AN529" s="1" t="str">
        <f t="shared" ca="1" si="81"/>
        <v>תקין</v>
      </c>
      <c r="AO529" s="1" t="e">
        <f>VLOOKUP(AC529,'תז מייל קניין'!$A:$C,3,0)</f>
        <v>#N/A</v>
      </c>
      <c r="AP529" s="1" t="str">
        <f t="shared" si="82"/>
        <v xml:space="preserve"> ציוד משרד</v>
      </c>
    </row>
    <row r="530" spans="1:42" x14ac:dyDescent="0.2">
      <c r="A530" s="4"/>
      <c r="B530" s="5"/>
      <c r="C530" s="6" t="s">
        <v>2100</v>
      </c>
      <c r="D530" s="7" t="s">
        <v>34</v>
      </c>
      <c r="E530" s="7" t="s">
        <v>32</v>
      </c>
      <c r="F530" s="8" t="s">
        <v>35</v>
      </c>
      <c r="G530" s="9">
        <v>45516</v>
      </c>
      <c r="H530" s="9"/>
      <c r="I530" s="10"/>
      <c r="J530" s="14"/>
      <c r="K530" s="11" t="s">
        <v>2101</v>
      </c>
      <c r="L530" s="8" t="s">
        <v>2102</v>
      </c>
      <c r="M530" s="8" t="s">
        <v>2103</v>
      </c>
      <c r="N530" s="8" t="s">
        <v>40</v>
      </c>
      <c r="O530" s="12">
        <v>1180</v>
      </c>
      <c r="P530" s="8" t="s">
        <v>41</v>
      </c>
      <c r="Q530" s="12">
        <v>1180</v>
      </c>
      <c r="R530" s="13">
        <v>0</v>
      </c>
      <c r="S530" s="13">
        <v>0</v>
      </c>
      <c r="T530" s="13">
        <v>0</v>
      </c>
      <c r="U530" s="12">
        <v>1180</v>
      </c>
      <c r="V530" s="8" t="s">
        <v>35</v>
      </c>
      <c r="W530" s="8" t="s">
        <v>2104</v>
      </c>
      <c r="X530" s="8" t="s">
        <v>35</v>
      </c>
      <c r="Y530" s="13">
        <v>0</v>
      </c>
      <c r="Z530" s="8" t="s">
        <v>42</v>
      </c>
      <c r="AA530" s="8" t="s">
        <v>43</v>
      </c>
      <c r="AB530" s="8" t="s">
        <v>60</v>
      </c>
      <c r="AC530" s="8" t="s">
        <v>1881</v>
      </c>
      <c r="AD530" s="8" t="s">
        <v>35</v>
      </c>
      <c r="AE530" s="8" t="s">
        <v>35</v>
      </c>
      <c r="AF530" s="12">
        <v>1180</v>
      </c>
      <c r="AG530" s="41">
        <f t="shared" si="75"/>
        <v>45516</v>
      </c>
      <c r="AH530" s="41">
        <f t="shared" ca="1" si="76"/>
        <v>46022</v>
      </c>
      <c r="AI530" s="1">
        <f t="shared" ca="1" si="74"/>
        <v>16</v>
      </c>
      <c r="AJ530" s="1">
        <f t="shared" ca="1" si="77"/>
        <v>11</v>
      </c>
      <c r="AK530" s="1">
        <f t="shared" ca="1" si="78"/>
        <v>4</v>
      </c>
      <c r="AL530" s="1">
        <f t="shared" si="79"/>
        <v>0</v>
      </c>
      <c r="AM530" s="38">
        <f t="shared" ca="1" si="80"/>
        <v>0.6875</v>
      </c>
      <c r="AN530" s="1" t="str">
        <f t="shared" ca="1" si="81"/>
        <v>לא תקין</v>
      </c>
      <c r="AO530" s="1" t="e">
        <f>VLOOKUP(AC530,'תז מייל קניין'!$A:$C,3,0)</f>
        <v>#N/A</v>
      </c>
      <c r="AP530" s="1" t="str">
        <f t="shared" si="82"/>
        <v xml:space="preserve"> הדברה עבו</v>
      </c>
    </row>
    <row r="531" spans="1:42" x14ac:dyDescent="0.2">
      <c r="A531" s="4"/>
      <c r="B531" s="5"/>
      <c r="C531" s="6" t="s">
        <v>2105</v>
      </c>
      <c r="D531" s="7" t="s">
        <v>50</v>
      </c>
      <c r="E531" s="7" t="s">
        <v>32</v>
      </c>
      <c r="F531" s="8" t="s">
        <v>35</v>
      </c>
      <c r="G531" s="9">
        <v>45518</v>
      </c>
      <c r="H531" s="9"/>
      <c r="I531" s="10"/>
      <c r="J531" s="14"/>
      <c r="K531" s="11" t="s">
        <v>1764</v>
      </c>
      <c r="L531" s="8" t="s">
        <v>1765</v>
      </c>
      <c r="M531" s="8" t="s">
        <v>1766</v>
      </c>
      <c r="N531" s="8" t="s">
        <v>40</v>
      </c>
      <c r="O531" s="12">
        <v>10252.89</v>
      </c>
      <c r="P531" s="8" t="s">
        <v>41</v>
      </c>
      <c r="Q531" s="12">
        <v>10252.89</v>
      </c>
      <c r="R531" s="13">
        <v>98.54</v>
      </c>
      <c r="S531" s="12">
        <v>10104.209999999999</v>
      </c>
      <c r="T531" s="12">
        <v>10101.84</v>
      </c>
      <c r="U531" s="13">
        <v>153.77000000000001</v>
      </c>
      <c r="V531" s="8" t="s">
        <v>35</v>
      </c>
      <c r="W531" s="8" t="s">
        <v>1974</v>
      </c>
      <c r="X531" s="8" t="s">
        <v>57</v>
      </c>
      <c r="Y531" s="13">
        <v>0</v>
      </c>
      <c r="Z531" s="8" t="s">
        <v>42</v>
      </c>
      <c r="AA531" s="8" t="s">
        <v>65</v>
      </c>
      <c r="AB531" s="8" t="s">
        <v>35</v>
      </c>
      <c r="AC531" s="8" t="s">
        <v>1881</v>
      </c>
      <c r="AD531" s="8" t="s">
        <v>35</v>
      </c>
      <c r="AE531" s="8" t="s">
        <v>1975</v>
      </c>
      <c r="AF531" s="13">
        <v>148.68</v>
      </c>
      <c r="AG531" s="41">
        <f t="shared" si="75"/>
        <v>45518</v>
      </c>
      <c r="AH531" s="41">
        <f t="shared" ca="1" si="76"/>
        <v>46022</v>
      </c>
      <c r="AI531" s="1">
        <f t="shared" ca="1" si="74"/>
        <v>16</v>
      </c>
      <c r="AJ531" s="1">
        <f t="shared" ca="1" si="77"/>
        <v>11</v>
      </c>
      <c r="AK531" s="1">
        <f t="shared" ca="1" si="78"/>
        <v>4</v>
      </c>
      <c r="AL531" s="1">
        <f t="shared" si="79"/>
        <v>98.54</v>
      </c>
      <c r="AM531" s="38">
        <f t="shared" ca="1" si="80"/>
        <v>0.6875</v>
      </c>
      <c r="AN531" s="1" t="str">
        <f t="shared" ca="1" si="81"/>
        <v>תקין</v>
      </c>
      <c r="AO531" s="1" t="e">
        <f>VLOOKUP(AC531,'תז מייל קניין'!$A:$C,3,0)</f>
        <v>#N/A</v>
      </c>
      <c r="AP531" s="1" t="str">
        <f t="shared" si="82"/>
        <v xml:space="preserve"> ציוד משרד</v>
      </c>
    </row>
    <row r="532" spans="1:42" x14ac:dyDescent="0.2">
      <c r="A532" s="4"/>
      <c r="B532" s="5"/>
      <c r="C532" s="6" t="s">
        <v>2106</v>
      </c>
      <c r="D532" s="7" t="s">
        <v>34</v>
      </c>
      <c r="E532" s="7" t="s">
        <v>32</v>
      </c>
      <c r="F532" s="8" t="s">
        <v>35</v>
      </c>
      <c r="G532" s="9">
        <v>45518</v>
      </c>
      <c r="H532" s="9"/>
      <c r="I532" s="10"/>
      <c r="J532" s="14"/>
      <c r="K532" s="11" t="s">
        <v>2107</v>
      </c>
      <c r="L532" s="8" t="s">
        <v>2108</v>
      </c>
      <c r="M532" s="8" t="s">
        <v>2109</v>
      </c>
      <c r="N532" s="8" t="s">
        <v>40</v>
      </c>
      <c r="O532" s="12">
        <v>5042.1400000000003</v>
      </c>
      <c r="P532" s="8" t="s">
        <v>41</v>
      </c>
      <c r="Q532" s="12">
        <v>5042.1400000000003</v>
      </c>
      <c r="R532" s="13">
        <v>0</v>
      </c>
      <c r="S532" s="13">
        <v>0</v>
      </c>
      <c r="T532" s="13">
        <v>0</v>
      </c>
      <c r="U532" s="12">
        <v>5042.1400000000003</v>
      </c>
      <c r="V532" s="8" t="s">
        <v>35</v>
      </c>
      <c r="W532" s="8" t="s">
        <v>2110</v>
      </c>
      <c r="X532" s="8" t="s">
        <v>35</v>
      </c>
      <c r="Y532" s="13">
        <v>0</v>
      </c>
      <c r="Z532" s="8" t="s">
        <v>42</v>
      </c>
      <c r="AA532" s="8" t="s">
        <v>58</v>
      </c>
      <c r="AB532" s="8" t="s">
        <v>35</v>
      </c>
      <c r="AC532" s="8" t="s">
        <v>1881</v>
      </c>
      <c r="AD532" s="8" t="s">
        <v>35</v>
      </c>
      <c r="AE532" s="8" t="s">
        <v>35</v>
      </c>
      <c r="AF532" s="12">
        <v>5042.1400000000003</v>
      </c>
      <c r="AG532" s="41">
        <f t="shared" si="75"/>
        <v>45518</v>
      </c>
      <c r="AH532" s="41">
        <f t="shared" ca="1" si="76"/>
        <v>46022</v>
      </c>
      <c r="AI532" s="1">
        <f t="shared" ca="1" si="74"/>
        <v>16</v>
      </c>
      <c r="AJ532" s="1">
        <f t="shared" ca="1" si="77"/>
        <v>11</v>
      </c>
      <c r="AK532" s="1">
        <f t="shared" ca="1" si="78"/>
        <v>4</v>
      </c>
      <c r="AL532" s="1">
        <f t="shared" si="79"/>
        <v>0</v>
      </c>
      <c r="AM532" s="38">
        <f t="shared" ca="1" si="80"/>
        <v>0.6875</v>
      </c>
      <c r="AN532" s="1" t="str">
        <f t="shared" ca="1" si="81"/>
        <v>לא תקין</v>
      </c>
      <c r="AO532" s="1" t="e">
        <f>VLOOKUP(AC532,'תז מייל קניין'!$A:$C,3,0)</f>
        <v>#N/A</v>
      </c>
      <c r="AP532" s="1" t="str">
        <f t="shared" si="82"/>
        <v xml:space="preserve"> הכנת חוות</v>
      </c>
    </row>
    <row r="533" spans="1:42" x14ac:dyDescent="0.2">
      <c r="A533" s="4"/>
      <c r="B533" s="5"/>
      <c r="C533" s="6" t="s">
        <v>2111</v>
      </c>
      <c r="D533" s="7" t="s">
        <v>50</v>
      </c>
      <c r="E533" s="7" t="s">
        <v>32</v>
      </c>
      <c r="F533" s="8" t="s">
        <v>35</v>
      </c>
      <c r="G533" s="9">
        <v>45518</v>
      </c>
      <c r="H533" s="9"/>
      <c r="I533" s="10"/>
      <c r="J533" s="14"/>
      <c r="K533" s="11" t="s">
        <v>1764</v>
      </c>
      <c r="L533" s="8" t="s">
        <v>1765</v>
      </c>
      <c r="M533" s="8" t="s">
        <v>1766</v>
      </c>
      <c r="N533" s="8" t="s">
        <v>40</v>
      </c>
      <c r="O533" s="12">
        <v>4533.8100000000004</v>
      </c>
      <c r="P533" s="8" t="s">
        <v>41</v>
      </c>
      <c r="Q533" s="12">
        <v>4533.8100000000004</v>
      </c>
      <c r="R533" s="13">
        <v>94.95</v>
      </c>
      <c r="S533" s="12">
        <v>4304.42</v>
      </c>
      <c r="T533" s="12">
        <v>4303</v>
      </c>
      <c r="U533" s="13">
        <v>237.25</v>
      </c>
      <c r="V533" s="8" t="s">
        <v>35</v>
      </c>
      <c r="W533" s="8" t="s">
        <v>2040</v>
      </c>
      <c r="X533" s="8" t="s">
        <v>57</v>
      </c>
      <c r="Y533" s="13">
        <v>0</v>
      </c>
      <c r="Z533" s="8" t="s">
        <v>42</v>
      </c>
      <c r="AA533" s="8" t="s">
        <v>65</v>
      </c>
      <c r="AB533" s="8" t="s">
        <v>35</v>
      </c>
      <c r="AC533" s="8" t="s">
        <v>1881</v>
      </c>
      <c r="AD533" s="8" t="s">
        <v>35</v>
      </c>
      <c r="AE533" s="8" t="s">
        <v>1924</v>
      </c>
      <c r="AF533" s="13">
        <v>229.39</v>
      </c>
      <c r="AG533" s="41">
        <f t="shared" si="75"/>
        <v>45518</v>
      </c>
      <c r="AH533" s="41">
        <f t="shared" ca="1" si="76"/>
        <v>46022</v>
      </c>
      <c r="AI533" s="1">
        <f t="shared" ca="1" si="74"/>
        <v>16</v>
      </c>
      <c r="AJ533" s="1">
        <f t="shared" ca="1" si="77"/>
        <v>11</v>
      </c>
      <c r="AK533" s="1">
        <f t="shared" ca="1" si="78"/>
        <v>4</v>
      </c>
      <c r="AL533" s="1">
        <f t="shared" si="79"/>
        <v>94.95</v>
      </c>
      <c r="AM533" s="38">
        <f t="shared" ca="1" si="80"/>
        <v>0.6875</v>
      </c>
      <c r="AN533" s="1" t="str">
        <f t="shared" ca="1" si="81"/>
        <v>תקין</v>
      </c>
      <c r="AO533" s="1" t="e">
        <f>VLOOKUP(AC533,'תז מייל קניין'!$A:$C,3,0)</f>
        <v>#N/A</v>
      </c>
      <c r="AP533" s="1" t="str">
        <f t="shared" si="82"/>
        <v xml:space="preserve"> ציוד משרד</v>
      </c>
    </row>
    <row r="534" spans="1:42" x14ac:dyDescent="0.2">
      <c r="A534" s="4"/>
      <c r="B534" s="5"/>
      <c r="C534" s="6" t="s">
        <v>2112</v>
      </c>
      <c r="D534" s="7" t="s">
        <v>50</v>
      </c>
      <c r="E534" s="7" t="s">
        <v>32</v>
      </c>
      <c r="F534" s="8" t="s">
        <v>35</v>
      </c>
      <c r="G534" s="9">
        <v>45519</v>
      </c>
      <c r="H534" s="9"/>
      <c r="I534" s="10"/>
      <c r="J534" s="14"/>
      <c r="K534" s="11" t="s">
        <v>1764</v>
      </c>
      <c r="L534" s="8" t="s">
        <v>1765</v>
      </c>
      <c r="M534" s="8" t="s">
        <v>1766</v>
      </c>
      <c r="N534" s="8" t="s">
        <v>40</v>
      </c>
      <c r="O534" s="12">
        <v>26373.97</v>
      </c>
      <c r="P534" s="8" t="s">
        <v>41</v>
      </c>
      <c r="Q534" s="12">
        <v>26373.97</v>
      </c>
      <c r="R534" s="13">
        <v>92.44</v>
      </c>
      <c r="S534" s="12">
        <v>24333.84</v>
      </c>
      <c r="T534" s="12">
        <v>24330.34</v>
      </c>
      <c r="U534" s="12">
        <v>2071.5500000000002</v>
      </c>
      <c r="V534" s="8" t="s">
        <v>35</v>
      </c>
      <c r="W534" s="8" t="s">
        <v>2113</v>
      </c>
      <c r="X534" s="8" t="s">
        <v>57</v>
      </c>
      <c r="Y534" s="13">
        <v>0</v>
      </c>
      <c r="Z534" s="8" t="s">
        <v>42</v>
      </c>
      <c r="AA534" s="8" t="s">
        <v>65</v>
      </c>
      <c r="AB534" s="8" t="s">
        <v>35</v>
      </c>
      <c r="AC534" s="8" t="s">
        <v>1881</v>
      </c>
      <c r="AD534" s="8" t="s">
        <v>35</v>
      </c>
      <c r="AE534" s="8" t="s">
        <v>1762</v>
      </c>
      <c r="AF534" s="12">
        <v>2002.93</v>
      </c>
      <c r="AG534" s="41">
        <f t="shared" si="75"/>
        <v>45519</v>
      </c>
      <c r="AH534" s="41">
        <f t="shared" ca="1" si="76"/>
        <v>46022</v>
      </c>
      <c r="AI534" s="1">
        <f t="shared" ca="1" si="74"/>
        <v>16</v>
      </c>
      <c r="AJ534" s="1">
        <f t="shared" ca="1" si="77"/>
        <v>11</v>
      </c>
      <c r="AK534" s="1">
        <f t="shared" ca="1" si="78"/>
        <v>4</v>
      </c>
      <c r="AL534" s="1">
        <f t="shared" si="79"/>
        <v>92.44</v>
      </c>
      <c r="AM534" s="38">
        <f t="shared" ca="1" si="80"/>
        <v>0.6875</v>
      </c>
      <c r="AN534" s="1" t="str">
        <f t="shared" ca="1" si="81"/>
        <v>תקין</v>
      </c>
      <c r="AO534" s="1" t="e">
        <f>VLOOKUP(AC534,'תז מייל קניין'!$A:$C,3,0)</f>
        <v>#N/A</v>
      </c>
      <c r="AP534" s="1" t="str">
        <f t="shared" si="82"/>
        <v xml:space="preserve"> ציוד משרד</v>
      </c>
    </row>
    <row r="535" spans="1:42" x14ac:dyDescent="0.2">
      <c r="A535" s="4"/>
      <c r="B535" s="5"/>
      <c r="C535" s="6" t="s">
        <v>2114</v>
      </c>
      <c r="D535" s="7" t="s">
        <v>50</v>
      </c>
      <c r="E535" s="7" t="s">
        <v>32</v>
      </c>
      <c r="F535" s="8" t="s">
        <v>35</v>
      </c>
      <c r="G535" s="9">
        <v>45531</v>
      </c>
      <c r="H535" s="9"/>
      <c r="I535" s="10"/>
      <c r="J535" s="14"/>
      <c r="K535" s="11" t="s">
        <v>1764</v>
      </c>
      <c r="L535" s="8" t="s">
        <v>1765</v>
      </c>
      <c r="M535" s="8" t="s">
        <v>1766</v>
      </c>
      <c r="N535" s="8" t="s">
        <v>40</v>
      </c>
      <c r="O535" s="12">
        <v>1594.4</v>
      </c>
      <c r="P535" s="8" t="s">
        <v>41</v>
      </c>
      <c r="Q535" s="12">
        <v>1594.4</v>
      </c>
      <c r="R535" s="13">
        <v>73.41</v>
      </c>
      <c r="S535" s="12">
        <v>1168.1300000000001</v>
      </c>
      <c r="T535" s="12">
        <v>1168.1300000000001</v>
      </c>
      <c r="U535" s="13">
        <v>390.54</v>
      </c>
      <c r="V535" s="8" t="s">
        <v>35</v>
      </c>
      <c r="W535" s="8" t="s">
        <v>2115</v>
      </c>
      <c r="X535" s="8" t="s">
        <v>57</v>
      </c>
      <c r="Y535" s="13">
        <v>0</v>
      </c>
      <c r="Z535" s="8" t="s">
        <v>42</v>
      </c>
      <c r="AA535" s="8" t="s">
        <v>65</v>
      </c>
      <c r="AB535" s="8" t="s">
        <v>35</v>
      </c>
      <c r="AC535" s="8" t="s">
        <v>1881</v>
      </c>
      <c r="AD535" s="8" t="s">
        <v>35</v>
      </c>
      <c r="AE535" s="8" t="s">
        <v>1924</v>
      </c>
      <c r="AF535" s="13">
        <v>377.6</v>
      </c>
      <c r="AG535" s="41">
        <f t="shared" si="75"/>
        <v>45531</v>
      </c>
      <c r="AH535" s="41">
        <f t="shared" ca="1" si="76"/>
        <v>46022</v>
      </c>
      <c r="AI535" s="1">
        <f t="shared" ca="1" si="74"/>
        <v>16</v>
      </c>
      <c r="AJ535" s="1">
        <f t="shared" ca="1" si="77"/>
        <v>11</v>
      </c>
      <c r="AK535" s="1">
        <f t="shared" ca="1" si="78"/>
        <v>4</v>
      </c>
      <c r="AL535" s="1">
        <f t="shared" si="79"/>
        <v>73.41</v>
      </c>
      <c r="AM535" s="38">
        <f t="shared" ca="1" si="80"/>
        <v>0.6875</v>
      </c>
      <c r="AN535" s="1" t="str">
        <f t="shared" ca="1" si="81"/>
        <v>תקין</v>
      </c>
      <c r="AO535" s="1" t="e">
        <f>VLOOKUP(AC535,'תז מייל קניין'!$A:$C,3,0)</f>
        <v>#N/A</v>
      </c>
      <c r="AP535" s="1" t="str">
        <f t="shared" si="82"/>
        <v xml:space="preserve"> קלסרים פר</v>
      </c>
    </row>
    <row r="536" spans="1:42" x14ac:dyDescent="0.2">
      <c r="A536" s="4"/>
      <c r="B536" s="5"/>
      <c r="C536" s="6" t="s">
        <v>2116</v>
      </c>
      <c r="D536" s="7" t="s">
        <v>50</v>
      </c>
      <c r="E536" s="7" t="s">
        <v>32</v>
      </c>
      <c r="F536" s="8" t="s">
        <v>35</v>
      </c>
      <c r="G536" s="9">
        <v>45539</v>
      </c>
      <c r="H536" s="9"/>
      <c r="I536" s="10"/>
      <c r="J536" s="14"/>
      <c r="K536" s="11" t="s">
        <v>1868</v>
      </c>
      <c r="L536" s="8" t="s">
        <v>1869</v>
      </c>
      <c r="M536" s="8" t="s">
        <v>1870</v>
      </c>
      <c r="N536" s="8" t="s">
        <v>40</v>
      </c>
      <c r="O536" s="12">
        <v>62693.64</v>
      </c>
      <c r="P536" s="8" t="s">
        <v>41</v>
      </c>
      <c r="Q536" s="12">
        <v>62693.64</v>
      </c>
      <c r="R536" s="13">
        <v>0</v>
      </c>
      <c r="S536" s="13">
        <v>0</v>
      </c>
      <c r="T536" s="13">
        <v>0</v>
      </c>
      <c r="U536" s="12">
        <v>59751.34</v>
      </c>
      <c r="V536" s="8" t="s">
        <v>35</v>
      </c>
      <c r="W536" s="8" t="s">
        <v>2117</v>
      </c>
      <c r="X536" s="8" t="s">
        <v>57</v>
      </c>
      <c r="Y536" s="13">
        <v>0</v>
      </c>
      <c r="Z536" s="8" t="s">
        <v>42</v>
      </c>
      <c r="AA536" s="8" t="s">
        <v>65</v>
      </c>
      <c r="AB536" s="8" t="s">
        <v>35</v>
      </c>
      <c r="AC536" s="8" t="s">
        <v>1881</v>
      </c>
      <c r="AD536" s="8" t="s">
        <v>35</v>
      </c>
      <c r="AE536" s="8" t="s">
        <v>646</v>
      </c>
      <c r="AF536" s="12">
        <v>62693.64</v>
      </c>
      <c r="AG536" s="41">
        <f t="shared" si="75"/>
        <v>45539</v>
      </c>
      <c r="AH536" s="41">
        <f t="shared" ca="1" si="76"/>
        <v>46022</v>
      </c>
      <c r="AI536" s="1">
        <f t="shared" ca="1" si="74"/>
        <v>15</v>
      </c>
      <c r="AJ536" s="1">
        <f t="shared" ca="1" si="77"/>
        <v>11</v>
      </c>
      <c r="AK536" s="1">
        <f t="shared" ca="1" si="78"/>
        <v>4</v>
      </c>
      <c r="AL536" s="1">
        <f t="shared" si="79"/>
        <v>0</v>
      </c>
      <c r="AM536" s="38">
        <f t="shared" ca="1" si="80"/>
        <v>0.73333333333333328</v>
      </c>
      <c r="AN536" s="1" t="str">
        <f t="shared" ca="1" si="81"/>
        <v>לא תקין</v>
      </c>
      <c r="AO536" s="1" t="e">
        <f>VLOOKUP(AC536,'תז מייל קניין'!$A:$C,3,0)</f>
        <v>#N/A</v>
      </c>
      <c r="AP536" s="1" t="str">
        <f t="shared" si="82"/>
        <v xml:space="preserve"> ריהוט משר</v>
      </c>
    </row>
    <row r="537" spans="1:42" x14ac:dyDescent="0.2">
      <c r="A537" s="4"/>
      <c r="B537" s="5"/>
      <c r="C537" s="6" t="s">
        <v>2118</v>
      </c>
      <c r="D537" s="7" t="s">
        <v>34</v>
      </c>
      <c r="E537" s="7" t="s">
        <v>32</v>
      </c>
      <c r="F537" s="8" t="s">
        <v>35</v>
      </c>
      <c r="G537" s="9">
        <v>45552</v>
      </c>
      <c r="H537" s="9"/>
      <c r="I537" s="10"/>
      <c r="J537" s="14"/>
      <c r="K537" s="11" t="s">
        <v>2119</v>
      </c>
      <c r="L537" s="8" t="s">
        <v>2120</v>
      </c>
      <c r="M537" s="8" t="s">
        <v>35</v>
      </c>
      <c r="N537" s="8" t="s">
        <v>40</v>
      </c>
      <c r="O537" s="12">
        <v>4104</v>
      </c>
      <c r="P537" s="8" t="s">
        <v>41</v>
      </c>
      <c r="Q537" s="12">
        <v>4104</v>
      </c>
      <c r="R537" s="13">
        <v>86.84</v>
      </c>
      <c r="S537" s="12">
        <v>3564</v>
      </c>
      <c r="T537" s="12">
        <v>3564</v>
      </c>
      <c r="U537" s="13">
        <v>540</v>
      </c>
      <c r="V537" s="8" t="s">
        <v>35</v>
      </c>
      <c r="W537" s="8" t="s">
        <v>2121</v>
      </c>
      <c r="X537" s="8" t="s">
        <v>35</v>
      </c>
      <c r="Y537" s="13">
        <v>0</v>
      </c>
      <c r="Z537" s="8" t="s">
        <v>42</v>
      </c>
      <c r="AA537" s="8" t="s">
        <v>43</v>
      </c>
      <c r="AB537" s="8" t="s">
        <v>60</v>
      </c>
      <c r="AC537" s="8" t="s">
        <v>1881</v>
      </c>
      <c r="AD537" s="8" t="s">
        <v>35</v>
      </c>
      <c r="AE537" s="8" t="s">
        <v>674</v>
      </c>
      <c r="AF537" s="13">
        <v>540</v>
      </c>
      <c r="AG537" s="41">
        <f t="shared" si="75"/>
        <v>45552</v>
      </c>
      <c r="AH537" s="41">
        <f t="shared" ca="1" si="76"/>
        <v>46022</v>
      </c>
      <c r="AI537" s="1">
        <f t="shared" ca="1" si="74"/>
        <v>15</v>
      </c>
      <c r="AJ537" s="1">
        <f t="shared" ca="1" si="77"/>
        <v>10</v>
      </c>
      <c r="AK537" s="1">
        <f t="shared" ca="1" si="78"/>
        <v>4</v>
      </c>
      <c r="AL537" s="1">
        <f t="shared" si="79"/>
        <v>86.84</v>
      </c>
      <c r="AM537" s="38">
        <f t="shared" ca="1" si="80"/>
        <v>0.66666666666666663</v>
      </c>
      <c r="AN537" s="1" t="str">
        <f t="shared" ca="1" si="81"/>
        <v>תקין</v>
      </c>
      <c r="AO537" s="1" t="e">
        <f>VLOOKUP(AC537,'תז מייל קניין'!$A:$C,3,0)</f>
        <v>#N/A</v>
      </c>
      <c r="AP537" s="1" t="str">
        <f t="shared" si="82"/>
        <v xml:space="preserve"> סיור בספר</v>
      </c>
    </row>
    <row r="538" spans="1:42" x14ac:dyDescent="0.2">
      <c r="A538" s="4"/>
      <c r="B538" s="5"/>
      <c r="C538" s="6" t="s">
        <v>2122</v>
      </c>
      <c r="D538" s="7" t="s">
        <v>50</v>
      </c>
      <c r="E538" s="7" t="s">
        <v>32</v>
      </c>
      <c r="F538" s="8" t="s">
        <v>35</v>
      </c>
      <c r="G538" s="9">
        <v>45560</v>
      </c>
      <c r="H538" s="9"/>
      <c r="I538" s="10"/>
      <c r="J538" s="14"/>
      <c r="K538" s="11" t="s">
        <v>2123</v>
      </c>
      <c r="L538" s="8" t="s">
        <v>2124</v>
      </c>
      <c r="M538" s="8" t="s">
        <v>2125</v>
      </c>
      <c r="N538" s="8" t="s">
        <v>40</v>
      </c>
      <c r="O538" s="12">
        <v>4850</v>
      </c>
      <c r="P538" s="8" t="s">
        <v>41</v>
      </c>
      <c r="Q538" s="12">
        <v>4850</v>
      </c>
      <c r="R538" s="13">
        <v>0</v>
      </c>
      <c r="S538" s="13">
        <v>0</v>
      </c>
      <c r="T538" s="13">
        <v>0</v>
      </c>
      <c r="U538" s="12">
        <v>4850</v>
      </c>
      <c r="V538" s="8" t="s">
        <v>35</v>
      </c>
      <c r="W538" s="8" t="s">
        <v>2126</v>
      </c>
      <c r="X538" s="8" t="s">
        <v>35</v>
      </c>
      <c r="Y538" s="13">
        <v>0</v>
      </c>
      <c r="Z538" s="8" t="s">
        <v>42</v>
      </c>
      <c r="AA538" s="8" t="s">
        <v>43</v>
      </c>
      <c r="AB538" s="8" t="s">
        <v>60</v>
      </c>
      <c r="AC538" s="8" t="s">
        <v>1881</v>
      </c>
      <c r="AD538" s="8" t="s">
        <v>35</v>
      </c>
      <c r="AE538" s="8" t="s">
        <v>1898</v>
      </c>
      <c r="AF538" s="12">
        <v>4850</v>
      </c>
      <c r="AG538" s="41">
        <f t="shared" si="75"/>
        <v>45560</v>
      </c>
      <c r="AH538" s="41">
        <f t="shared" ca="1" si="76"/>
        <v>46022</v>
      </c>
      <c r="AI538" s="1">
        <f t="shared" ca="1" si="74"/>
        <v>15</v>
      </c>
      <c r="AJ538" s="1">
        <f t="shared" ca="1" si="77"/>
        <v>10</v>
      </c>
      <c r="AK538" s="1">
        <f t="shared" ca="1" si="78"/>
        <v>4</v>
      </c>
      <c r="AL538" s="1">
        <f t="shared" si="79"/>
        <v>0</v>
      </c>
      <c r="AM538" s="38">
        <f t="shared" ca="1" si="80"/>
        <v>0.66666666666666663</v>
      </c>
      <c r="AN538" s="1" t="str">
        <f t="shared" ca="1" si="81"/>
        <v>לא תקין</v>
      </c>
      <c r="AO538" s="1" t="e">
        <f>VLOOKUP(AC538,'תז מייל קניין'!$A:$C,3,0)</f>
        <v>#N/A</v>
      </c>
      <c r="AP538" s="1" t="str">
        <f t="shared" si="82"/>
        <v xml:space="preserve"> תמונות על</v>
      </c>
    </row>
    <row r="539" spans="1:42" x14ac:dyDescent="0.2">
      <c r="A539" s="4"/>
      <c r="B539" s="5"/>
      <c r="C539" s="6" t="s">
        <v>2127</v>
      </c>
      <c r="D539" s="7" t="s">
        <v>50</v>
      </c>
      <c r="E539" s="7" t="s">
        <v>32</v>
      </c>
      <c r="F539" s="8" t="s">
        <v>35</v>
      </c>
      <c r="G539" s="9">
        <v>45565</v>
      </c>
      <c r="H539" s="9"/>
      <c r="I539" s="10"/>
      <c r="J539" s="14"/>
      <c r="K539" s="11" t="s">
        <v>1764</v>
      </c>
      <c r="L539" s="8" t="s">
        <v>1765</v>
      </c>
      <c r="M539" s="8" t="s">
        <v>1766</v>
      </c>
      <c r="N539" s="8" t="s">
        <v>40</v>
      </c>
      <c r="O539" s="12">
        <v>7381.99</v>
      </c>
      <c r="P539" s="8" t="s">
        <v>41</v>
      </c>
      <c r="Q539" s="12">
        <v>7381.99</v>
      </c>
      <c r="R539" s="13">
        <v>81.180000000000007</v>
      </c>
      <c r="S539" s="12">
        <v>5950.88</v>
      </c>
      <c r="T539" s="12">
        <v>5942.1</v>
      </c>
      <c r="U539" s="12">
        <v>1436.68</v>
      </c>
      <c r="V539" s="8" t="s">
        <v>35</v>
      </c>
      <c r="W539" s="8" t="s">
        <v>2128</v>
      </c>
      <c r="X539" s="8" t="s">
        <v>57</v>
      </c>
      <c r="Y539" s="13">
        <v>0</v>
      </c>
      <c r="Z539" s="8" t="s">
        <v>42</v>
      </c>
      <c r="AA539" s="8" t="s">
        <v>65</v>
      </c>
      <c r="AB539" s="8" t="s">
        <v>35</v>
      </c>
      <c r="AC539" s="8" t="s">
        <v>1881</v>
      </c>
      <c r="AD539" s="8" t="s">
        <v>35</v>
      </c>
      <c r="AE539" s="8" t="s">
        <v>1886</v>
      </c>
      <c r="AF539" s="12">
        <v>1389.09</v>
      </c>
      <c r="AG539" s="41">
        <f t="shared" si="75"/>
        <v>45565</v>
      </c>
      <c r="AH539" s="41">
        <f t="shared" ca="1" si="76"/>
        <v>46022</v>
      </c>
      <c r="AI539" s="1">
        <f t="shared" ca="1" si="74"/>
        <v>15</v>
      </c>
      <c r="AJ539" s="1">
        <f t="shared" ca="1" si="77"/>
        <v>10</v>
      </c>
      <c r="AK539" s="1">
        <f t="shared" ca="1" si="78"/>
        <v>4</v>
      </c>
      <c r="AL539" s="1">
        <f t="shared" si="79"/>
        <v>81.180000000000007</v>
      </c>
      <c r="AM539" s="38">
        <f t="shared" ca="1" si="80"/>
        <v>0.66666666666666663</v>
      </c>
      <c r="AN539" s="1" t="str">
        <f t="shared" ca="1" si="81"/>
        <v>תקין</v>
      </c>
      <c r="AO539" s="1" t="e">
        <f>VLOOKUP(AC539,'תז מייל קניין'!$A:$C,3,0)</f>
        <v>#N/A</v>
      </c>
      <c r="AP539" s="1" t="str">
        <f t="shared" si="82"/>
        <v xml:space="preserve"> ציוד משרד</v>
      </c>
    </row>
    <row r="540" spans="1:42" x14ac:dyDescent="0.2">
      <c r="A540" s="4"/>
      <c r="B540" s="5"/>
      <c r="C540" s="6" t="s">
        <v>2129</v>
      </c>
      <c r="D540" s="7" t="s">
        <v>34</v>
      </c>
      <c r="E540" s="7" t="s">
        <v>32</v>
      </c>
      <c r="F540" s="8" t="s">
        <v>35</v>
      </c>
      <c r="G540" s="9">
        <v>45572</v>
      </c>
      <c r="H540" s="9"/>
      <c r="I540" s="10"/>
      <c r="J540" s="14"/>
      <c r="K540" s="11" t="s">
        <v>1878</v>
      </c>
      <c r="L540" s="8" t="s">
        <v>1879</v>
      </c>
      <c r="M540" s="8" t="s">
        <v>35</v>
      </c>
      <c r="N540" s="8" t="s">
        <v>40</v>
      </c>
      <c r="O540" s="13">
        <v>975</v>
      </c>
      <c r="P540" s="8" t="s">
        <v>41</v>
      </c>
      <c r="Q540" s="13">
        <v>975</v>
      </c>
      <c r="R540" s="13">
        <v>0</v>
      </c>
      <c r="S540" s="13">
        <v>0</v>
      </c>
      <c r="T540" s="13">
        <v>0</v>
      </c>
      <c r="U540" s="13">
        <v>975</v>
      </c>
      <c r="V540" s="8" t="s">
        <v>35</v>
      </c>
      <c r="W540" s="8" t="s">
        <v>2130</v>
      </c>
      <c r="X540" s="8" t="s">
        <v>35</v>
      </c>
      <c r="Y540" s="13">
        <v>0</v>
      </c>
      <c r="Z540" s="8" t="s">
        <v>42</v>
      </c>
      <c r="AA540" s="8" t="s">
        <v>1804</v>
      </c>
      <c r="AB540" s="8" t="s">
        <v>35</v>
      </c>
      <c r="AC540" s="8" t="s">
        <v>1881</v>
      </c>
      <c r="AD540" s="8" t="s">
        <v>35</v>
      </c>
      <c r="AE540" s="8" t="s">
        <v>35</v>
      </c>
      <c r="AF540" s="13">
        <v>975</v>
      </c>
      <c r="AG540" s="41">
        <f t="shared" si="75"/>
        <v>45572</v>
      </c>
      <c r="AH540" s="41">
        <f t="shared" ca="1" si="76"/>
        <v>46022</v>
      </c>
      <c r="AI540" s="1">
        <f t="shared" ca="1" si="74"/>
        <v>14</v>
      </c>
      <c r="AJ540" s="1">
        <f t="shared" ca="1" si="77"/>
        <v>9</v>
      </c>
      <c r="AK540" s="1">
        <f t="shared" ca="1" si="78"/>
        <v>4</v>
      </c>
      <c r="AL540" s="1">
        <f t="shared" si="79"/>
        <v>0</v>
      </c>
      <c r="AM540" s="38">
        <f t="shared" ca="1" si="80"/>
        <v>0.6428571428571429</v>
      </c>
      <c r="AN540" s="1" t="str">
        <f t="shared" ca="1" si="81"/>
        <v>לא תקין</v>
      </c>
      <c r="AO540" s="1" t="e">
        <f>VLOOKUP(AC540,'תז מייל קניין'!$A:$C,3,0)</f>
        <v>#N/A</v>
      </c>
      <c r="AP540" s="1" t="str">
        <f t="shared" si="82"/>
        <v xml:space="preserve"> פרקליטות </v>
      </c>
    </row>
    <row r="541" spans="1:42" x14ac:dyDescent="0.2">
      <c r="A541" s="4"/>
      <c r="B541" s="5"/>
      <c r="C541" s="6" t="s">
        <v>2131</v>
      </c>
      <c r="D541" s="7" t="s">
        <v>50</v>
      </c>
      <c r="E541" s="7" t="s">
        <v>32</v>
      </c>
      <c r="F541" s="8" t="s">
        <v>35</v>
      </c>
      <c r="G541" s="9">
        <v>45572</v>
      </c>
      <c r="H541" s="9"/>
      <c r="I541" s="10"/>
      <c r="J541" s="14"/>
      <c r="K541" s="11" t="s">
        <v>1764</v>
      </c>
      <c r="L541" s="8" t="s">
        <v>1765</v>
      </c>
      <c r="M541" s="8" t="s">
        <v>1766</v>
      </c>
      <c r="N541" s="8" t="s">
        <v>40</v>
      </c>
      <c r="O541" s="12">
        <v>15113.38</v>
      </c>
      <c r="P541" s="8" t="s">
        <v>41</v>
      </c>
      <c r="Q541" s="12">
        <v>15113.38</v>
      </c>
      <c r="R541" s="13">
        <v>99.19</v>
      </c>
      <c r="S541" s="12">
        <v>14898.47</v>
      </c>
      <c r="T541" s="12">
        <v>14863.65</v>
      </c>
      <c r="U541" s="13">
        <v>122.04</v>
      </c>
      <c r="V541" s="8" t="s">
        <v>35</v>
      </c>
      <c r="W541" s="8" t="s">
        <v>2132</v>
      </c>
      <c r="X541" s="8" t="s">
        <v>57</v>
      </c>
      <c r="Y541" s="13">
        <v>0</v>
      </c>
      <c r="Z541" s="8" t="s">
        <v>42</v>
      </c>
      <c r="AA541" s="8" t="s">
        <v>65</v>
      </c>
      <c r="AB541" s="8" t="s">
        <v>35</v>
      </c>
      <c r="AC541" s="8" t="s">
        <v>1881</v>
      </c>
      <c r="AD541" s="8" t="s">
        <v>35</v>
      </c>
      <c r="AE541" s="8" t="s">
        <v>1901</v>
      </c>
      <c r="AF541" s="13">
        <v>118</v>
      </c>
      <c r="AG541" s="41">
        <f t="shared" si="75"/>
        <v>45572</v>
      </c>
      <c r="AH541" s="41">
        <f t="shared" ca="1" si="76"/>
        <v>46022</v>
      </c>
      <c r="AI541" s="1">
        <f t="shared" ref="AI541:AI604" ca="1" si="83">DATEDIF(AG541,AH541, "m")</f>
        <v>14</v>
      </c>
      <c r="AJ541" s="1">
        <f t="shared" ca="1" si="77"/>
        <v>9</v>
      </c>
      <c r="AK541" s="1">
        <f t="shared" ca="1" si="78"/>
        <v>4</v>
      </c>
      <c r="AL541" s="1">
        <f t="shared" si="79"/>
        <v>99.19</v>
      </c>
      <c r="AM541" s="38">
        <f t="shared" ca="1" si="80"/>
        <v>0.6428571428571429</v>
      </c>
      <c r="AN541" s="1" t="str">
        <f t="shared" ca="1" si="81"/>
        <v>תקין</v>
      </c>
      <c r="AO541" s="1" t="e">
        <f>VLOOKUP(AC541,'תז מייל קניין'!$A:$C,3,0)</f>
        <v>#N/A</v>
      </c>
      <c r="AP541" s="1" t="str">
        <f t="shared" si="82"/>
        <v xml:space="preserve"> ציוד משרד</v>
      </c>
    </row>
    <row r="542" spans="1:42" x14ac:dyDescent="0.2">
      <c r="A542" s="4"/>
      <c r="B542" s="5"/>
      <c r="C542" s="6" t="s">
        <v>2133</v>
      </c>
      <c r="D542" s="7" t="s">
        <v>34</v>
      </c>
      <c r="E542" s="7" t="s">
        <v>32</v>
      </c>
      <c r="F542" s="8" t="s">
        <v>35</v>
      </c>
      <c r="G542" s="9">
        <v>45573</v>
      </c>
      <c r="H542" s="9"/>
      <c r="I542" s="10"/>
      <c r="J542" s="14"/>
      <c r="K542" s="11" t="s">
        <v>2134</v>
      </c>
      <c r="L542" s="8" t="s">
        <v>2135</v>
      </c>
      <c r="M542" s="8" t="s">
        <v>2136</v>
      </c>
      <c r="N542" s="8" t="s">
        <v>40</v>
      </c>
      <c r="O542" s="13">
        <v>966.17</v>
      </c>
      <c r="P542" s="8" t="s">
        <v>41</v>
      </c>
      <c r="Q542" s="13">
        <v>966.17</v>
      </c>
      <c r="R542" s="13">
        <v>0</v>
      </c>
      <c r="S542" s="13">
        <v>0</v>
      </c>
      <c r="T542" s="13">
        <v>0</v>
      </c>
      <c r="U542" s="13">
        <v>966.17</v>
      </c>
      <c r="V542" s="8" t="s">
        <v>35</v>
      </c>
      <c r="W542" s="8" t="s">
        <v>2137</v>
      </c>
      <c r="X542" s="8" t="s">
        <v>35</v>
      </c>
      <c r="Y542" s="13">
        <v>0</v>
      </c>
      <c r="Z542" s="8" t="s">
        <v>42</v>
      </c>
      <c r="AA542" s="8" t="s">
        <v>43</v>
      </c>
      <c r="AB542" s="8" t="s">
        <v>60</v>
      </c>
      <c r="AC542" s="8" t="s">
        <v>1881</v>
      </c>
      <c r="AD542" s="8" t="s">
        <v>35</v>
      </c>
      <c r="AE542" s="8" t="s">
        <v>2138</v>
      </c>
      <c r="AF542" s="13">
        <v>966.17</v>
      </c>
      <c r="AG542" s="41">
        <f t="shared" si="75"/>
        <v>45573</v>
      </c>
      <c r="AH542" s="41">
        <f t="shared" ca="1" si="76"/>
        <v>46022</v>
      </c>
      <c r="AI542" s="1">
        <f t="shared" ca="1" si="83"/>
        <v>14</v>
      </c>
      <c r="AJ542" s="1">
        <f t="shared" ca="1" si="77"/>
        <v>9</v>
      </c>
      <c r="AK542" s="1">
        <f t="shared" ca="1" si="78"/>
        <v>4</v>
      </c>
      <c r="AL542" s="1">
        <f t="shared" si="79"/>
        <v>0</v>
      </c>
      <c r="AM542" s="38">
        <f t="shared" ca="1" si="80"/>
        <v>0.6428571428571429</v>
      </c>
      <c r="AN542" s="1" t="str">
        <f t="shared" ca="1" si="81"/>
        <v>לא תקין</v>
      </c>
      <c r="AO542" s="1" t="e">
        <f>VLOOKUP(AC542,'תז מייל קניין'!$A:$C,3,0)</f>
        <v>#N/A</v>
      </c>
      <c r="AP542" s="1" t="str">
        <f t="shared" si="82"/>
        <v xml:space="preserve"> תיקון כסא</v>
      </c>
    </row>
    <row r="543" spans="1:42" x14ac:dyDescent="0.2">
      <c r="A543" s="4"/>
      <c r="B543" s="5"/>
      <c r="C543" s="6" t="s">
        <v>2139</v>
      </c>
      <c r="D543" s="7" t="s">
        <v>50</v>
      </c>
      <c r="E543" s="7" t="s">
        <v>32</v>
      </c>
      <c r="F543" s="8" t="s">
        <v>35</v>
      </c>
      <c r="G543" s="9">
        <v>45574</v>
      </c>
      <c r="H543" s="9"/>
      <c r="I543" s="10"/>
      <c r="J543" s="14"/>
      <c r="K543" s="11" t="s">
        <v>1943</v>
      </c>
      <c r="L543" s="8" t="s">
        <v>1944</v>
      </c>
      <c r="M543" s="8" t="s">
        <v>1945</v>
      </c>
      <c r="N543" s="8" t="s">
        <v>40</v>
      </c>
      <c r="O543" s="13">
        <v>227.74</v>
      </c>
      <c r="P543" s="8" t="s">
        <v>41</v>
      </c>
      <c r="Q543" s="13">
        <v>227.74</v>
      </c>
      <c r="R543" s="13">
        <v>0</v>
      </c>
      <c r="S543" s="13">
        <v>0</v>
      </c>
      <c r="T543" s="13">
        <v>0</v>
      </c>
      <c r="U543" s="13">
        <v>227.74</v>
      </c>
      <c r="V543" s="8" t="s">
        <v>35</v>
      </c>
      <c r="W543" s="8" t="s">
        <v>2140</v>
      </c>
      <c r="X543" s="8" t="s">
        <v>35</v>
      </c>
      <c r="Y543" s="13">
        <v>0</v>
      </c>
      <c r="Z543" s="8" t="s">
        <v>42</v>
      </c>
      <c r="AA543" s="8" t="s">
        <v>43</v>
      </c>
      <c r="AB543" s="8" t="s">
        <v>60</v>
      </c>
      <c r="AC543" s="8" t="s">
        <v>1881</v>
      </c>
      <c r="AD543" s="8" t="s">
        <v>35</v>
      </c>
      <c r="AE543" s="8" t="s">
        <v>35</v>
      </c>
      <c r="AF543" s="13">
        <v>227.74</v>
      </c>
      <c r="AG543" s="41">
        <f t="shared" si="75"/>
        <v>45574</v>
      </c>
      <c r="AH543" s="41">
        <f t="shared" ca="1" si="76"/>
        <v>46022</v>
      </c>
      <c r="AI543" s="1">
        <f t="shared" ca="1" si="83"/>
        <v>14</v>
      </c>
      <c r="AJ543" s="1">
        <f t="shared" ca="1" si="77"/>
        <v>9</v>
      </c>
      <c r="AK543" s="1">
        <f t="shared" ca="1" si="78"/>
        <v>4</v>
      </c>
      <c r="AL543" s="1">
        <f t="shared" si="79"/>
        <v>0</v>
      </c>
      <c r="AM543" s="38">
        <f t="shared" ca="1" si="80"/>
        <v>0.6428571428571429</v>
      </c>
      <c r="AN543" s="1" t="str">
        <f t="shared" ca="1" si="81"/>
        <v>לא תקין</v>
      </c>
      <c r="AO543" s="1" t="e">
        <f>VLOOKUP(AC543,'תז מייל קניין'!$A:$C,3,0)</f>
        <v>#N/A</v>
      </c>
      <c r="AP543" s="1" t="str">
        <f t="shared" si="82"/>
        <v xml:space="preserve"> חותמות פר</v>
      </c>
    </row>
    <row r="544" spans="1:42" x14ac:dyDescent="0.2">
      <c r="A544" s="4"/>
      <c r="B544" s="5"/>
      <c r="C544" s="6" t="s">
        <v>2141</v>
      </c>
      <c r="D544" s="7" t="s">
        <v>50</v>
      </c>
      <c r="E544" s="7" t="s">
        <v>32</v>
      </c>
      <c r="F544" s="8" t="s">
        <v>35</v>
      </c>
      <c r="G544" s="9">
        <v>45593</v>
      </c>
      <c r="H544" s="9"/>
      <c r="I544" s="10"/>
      <c r="J544" s="14"/>
      <c r="K544" s="11" t="s">
        <v>1764</v>
      </c>
      <c r="L544" s="8" t="s">
        <v>1765</v>
      </c>
      <c r="M544" s="8" t="s">
        <v>1766</v>
      </c>
      <c r="N544" s="8" t="s">
        <v>40</v>
      </c>
      <c r="O544" s="12">
        <v>6245.16</v>
      </c>
      <c r="P544" s="8" t="s">
        <v>41</v>
      </c>
      <c r="Q544" s="12">
        <v>6245.16</v>
      </c>
      <c r="R544" s="13">
        <v>85.72</v>
      </c>
      <c r="S544" s="12">
        <v>5354.36</v>
      </c>
      <c r="T544" s="12">
        <v>5309.06</v>
      </c>
      <c r="U544" s="13">
        <v>895.27</v>
      </c>
      <c r="V544" s="8" t="s">
        <v>35</v>
      </c>
      <c r="W544" s="8" t="s">
        <v>2142</v>
      </c>
      <c r="X544" s="8" t="s">
        <v>57</v>
      </c>
      <c r="Y544" s="13">
        <v>0</v>
      </c>
      <c r="Z544" s="8" t="s">
        <v>42</v>
      </c>
      <c r="AA544" s="8" t="s">
        <v>65</v>
      </c>
      <c r="AB544" s="8" t="s">
        <v>35</v>
      </c>
      <c r="AC544" s="8" t="s">
        <v>1881</v>
      </c>
      <c r="AD544" s="8" t="s">
        <v>35</v>
      </c>
      <c r="AE544" s="8" t="s">
        <v>35</v>
      </c>
      <c r="AF544" s="13">
        <v>865.62</v>
      </c>
      <c r="AG544" s="41">
        <f t="shared" si="75"/>
        <v>45593</v>
      </c>
      <c r="AH544" s="41">
        <f t="shared" ca="1" si="76"/>
        <v>46022</v>
      </c>
      <c r="AI544" s="1">
        <f t="shared" ca="1" si="83"/>
        <v>14</v>
      </c>
      <c r="AJ544" s="1">
        <f t="shared" ca="1" si="77"/>
        <v>9</v>
      </c>
      <c r="AK544" s="1">
        <f t="shared" ca="1" si="78"/>
        <v>4</v>
      </c>
      <c r="AL544" s="1">
        <f t="shared" si="79"/>
        <v>85.72</v>
      </c>
      <c r="AM544" s="38">
        <f t="shared" ca="1" si="80"/>
        <v>0.6428571428571429</v>
      </c>
      <c r="AN544" s="1" t="str">
        <f t="shared" ca="1" si="81"/>
        <v>תקין</v>
      </c>
      <c r="AO544" s="1" t="e">
        <f>VLOOKUP(AC544,'תז מייל קניין'!$A:$C,3,0)</f>
        <v>#N/A</v>
      </c>
      <c r="AP544" s="1" t="str">
        <f t="shared" si="82"/>
        <v xml:space="preserve"> ציוד משרד</v>
      </c>
    </row>
    <row r="545" spans="1:42" x14ac:dyDescent="0.2">
      <c r="A545" s="4"/>
      <c r="B545" s="5"/>
      <c r="C545" s="6" t="s">
        <v>2143</v>
      </c>
      <c r="D545" s="7" t="s">
        <v>50</v>
      </c>
      <c r="E545" s="7" t="s">
        <v>32</v>
      </c>
      <c r="F545" s="8" t="s">
        <v>35</v>
      </c>
      <c r="G545" s="9">
        <v>45595</v>
      </c>
      <c r="H545" s="9"/>
      <c r="I545" s="10"/>
      <c r="J545" s="14"/>
      <c r="K545" s="11" t="s">
        <v>2144</v>
      </c>
      <c r="L545" s="8" t="s">
        <v>2145</v>
      </c>
      <c r="M545" s="8" t="s">
        <v>2146</v>
      </c>
      <c r="N545" s="8" t="s">
        <v>40</v>
      </c>
      <c r="O545" s="12">
        <v>2226.0700000000002</v>
      </c>
      <c r="P545" s="8" t="s">
        <v>41</v>
      </c>
      <c r="Q545" s="12">
        <v>2226.0700000000002</v>
      </c>
      <c r="R545" s="13">
        <v>0</v>
      </c>
      <c r="S545" s="13">
        <v>0</v>
      </c>
      <c r="T545" s="13">
        <v>0</v>
      </c>
      <c r="U545" s="12">
        <v>2388.48</v>
      </c>
      <c r="V545" s="8" t="s">
        <v>35</v>
      </c>
      <c r="W545" s="8" t="s">
        <v>2147</v>
      </c>
      <c r="X545" s="8" t="s">
        <v>57</v>
      </c>
      <c r="Y545" s="13">
        <v>0</v>
      </c>
      <c r="Z545" s="8" t="s">
        <v>42</v>
      </c>
      <c r="AA545" s="8" t="s">
        <v>65</v>
      </c>
      <c r="AB545" s="8" t="s">
        <v>35</v>
      </c>
      <c r="AC545" s="8" t="s">
        <v>1881</v>
      </c>
      <c r="AD545" s="8" t="s">
        <v>35</v>
      </c>
      <c r="AE545" s="8" t="s">
        <v>1886</v>
      </c>
      <c r="AF545" s="12">
        <v>2226.0700000000002</v>
      </c>
      <c r="AG545" s="41">
        <f t="shared" si="75"/>
        <v>45595</v>
      </c>
      <c r="AH545" s="41">
        <f t="shared" ca="1" si="76"/>
        <v>46022</v>
      </c>
      <c r="AI545" s="1">
        <f t="shared" ca="1" si="83"/>
        <v>14</v>
      </c>
      <c r="AJ545" s="1">
        <f t="shared" ca="1" si="77"/>
        <v>9</v>
      </c>
      <c r="AK545" s="1">
        <f t="shared" ca="1" si="78"/>
        <v>4</v>
      </c>
      <c r="AL545" s="1">
        <f t="shared" si="79"/>
        <v>0</v>
      </c>
      <c r="AM545" s="38">
        <f t="shared" ca="1" si="80"/>
        <v>0.6428571428571429</v>
      </c>
      <c r="AN545" s="1" t="str">
        <f t="shared" ca="1" si="81"/>
        <v>לא תקין</v>
      </c>
      <c r="AO545" s="1" t="e">
        <f>VLOOKUP(AC545,'תז מייל קניין'!$A:$C,3,0)</f>
        <v>#N/A</v>
      </c>
      <c r="AP545" s="1" t="str">
        <f t="shared" si="82"/>
        <v xml:space="preserve"> ריהוט פרק</v>
      </c>
    </row>
    <row r="546" spans="1:42" x14ac:dyDescent="0.2">
      <c r="A546" s="4"/>
      <c r="B546" s="5"/>
      <c r="C546" s="6" t="s">
        <v>2148</v>
      </c>
      <c r="D546" s="7" t="s">
        <v>50</v>
      </c>
      <c r="E546" s="7" t="s">
        <v>32</v>
      </c>
      <c r="F546" s="8" t="s">
        <v>35</v>
      </c>
      <c r="G546" s="9">
        <v>45595</v>
      </c>
      <c r="H546" s="9"/>
      <c r="I546" s="10"/>
      <c r="J546" s="14"/>
      <c r="K546" s="11" t="s">
        <v>1878</v>
      </c>
      <c r="L546" s="8" t="s">
        <v>1879</v>
      </c>
      <c r="M546" s="8" t="s">
        <v>35</v>
      </c>
      <c r="N546" s="8" t="s">
        <v>40</v>
      </c>
      <c r="O546" s="12">
        <v>8050</v>
      </c>
      <c r="P546" s="8" t="s">
        <v>41</v>
      </c>
      <c r="Q546" s="12">
        <v>8050</v>
      </c>
      <c r="R546" s="13">
        <v>0</v>
      </c>
      <c r="S546" s="13">
        <v>0</v>
      </c>
      <c r="T546" s="13">
        <v>0</v>
      </c>
      <c r="U546" s="12">
        <v>8050</v>
      </c>
      <c r="V546" s="8" t="s">
        <v>35</v>
      </c>
      <c r="W546" s="8" t="s">
        <v>2149</v>
      </c>
      <c r="X546" s="8" t="s">
        <v>35</v>
      </c>
      <c r="Y546" s="13">
        <v>0</v>
      </c>
      <c r="Z546" s="8" t="s">
        <v>42</v>
      </c>
      <c r="AA546" s="8" t="s">
        <v>1804</v>
      </c>
      <c r="AB546" s="8" t="s">
        <v>35</v>
      </c>
      <c r="AC546" s="8" t="s">
        <v>1881</v>
      </c>
      <c r="AD546" s="8" t="s">
        <v>35</v>
      </c>
      <c r="AE546" s="8" t="s">
        <v>35</v>
      </c>
      <c r="AF546" s="12">
        <v>8050</v>
      </c>
      <c r="AG546" s="41">
        <f t="shared" si="75"/>
        <v>45595</v>
      </c>
      <c r="AH546" s="41">
        <f t="shared" ca="1" si="76"/>
        <v>46022</v>
      </c>
      <c r="AI546" s="1">
        <f t="shared" ca="1" si="83"/>
        <v>14</v>
      </c>
      <c r="AJ546" s="1">
        <f t="shared" ca="1" si="77"/>
        <v>9</v>
      </c>
      <c r="AK546" s="1">
        <f t="shared" ca="1" si="78"/>
        <v>4</v>
      </c>
      <c r="AL546" s="1">
        <f t="shared" si="79"/>
        <v>0</v>
      </c>
      <c r="AM546" s="38">
        <f t="shared" ca="1" si="80"/>
        <v>0.6428571428571429</v>
      </c>
      <c r="AN546" s="1" t="str">
        <f t="shared" ca="1" si="81"/>
        <v>לא תקין</v>
      </c>
      <c r="AO546" s="1" t="e">
        <f>VLOOKUP(AC546,'תז מייל קניין'!$A:$C,3,0)</f>
        <v>#N/A</v>
      </c>
      <c r="AP546" s="1" t="str">
        <f t="shared" si="82"/>
        <v xml:space="preserve"> מעטפות פר</v>
      </c>
    </row>
    <row r="547" spans="1:42" x14ac:dyDescent="0.2">
      <c r="A547" s="4"/>
      <c r="B547" s="5"/>
      <c r="C547" s="6" t="s">
        <v>2150</v>
      </c>
      <c r="D547" s="7" t="s">
        <v>50</v>
      </c>
      <c r="E547" s="7" t="s">
        <v>32</v>
      </c>
      <c r="F547" s="8" t="s">
        <v>35</v>
      </c>
      <c r="G547" s="9">
        <v>45615</v>
      </c>
      <c r="H547" s="9"/>
      <c r="I547" s="10"/>
      <c r="J547" s="14"/>
      <c r="K547" s="11" t="s">
        <v>1764</v>
      </c>
      <c r="L547" s="8" t="s">
        <v>1765</v>
      </c>
      <c r="M547" s="8" t="s">
        <v>1766</v>
      </c>
      <c r="N547" s="8" t="s">
        <v>40</v>
      </c>
      <c r="O547" s="12">
        <v>1328.68</v>
      </c>
      <c r="P547" s="8" t="s">
        <v>41</v>
      </c>
      <c r="Q547" s="12">
        <v>1328.68</v>
      </c>
      <c r="R547" s="13">
        <v>33.39</v>
      </c>
      <c r="S547" s="13">
        <v>443.68</v>
      </c>
      <c r="T547" s="13">
        <v>440.88</v>
      </c>
      <c r="U547" s="13">
        <v>915.32</v>
      </c>
      <c r="V547" s="8" t="s">
        <v>35</v>
      </c>
      <c r="W547" s="8" t="s">
        <v>2151</v>
      </c>
      <c r="X547" s="8" t="s">
        <v>57</v>
      </c>
      <c r="Y547" s="13">
        <v>0</v>
      </c>
      <c r="Z547" s="8" t="s">
        <v>42</v>
      </c>
      <c r="AA547" s="8" t="s">
        <v>65</v>
      </c>
      <c r="AB547" s="8" t="s">
        <v>35</v>
      </c>
      <c r="AC547" s="8" t="s">
        <v>1881</v>
      </c>
      <c r="AD547" s="8" t="s">
        <v>35</v>
      </c>
      <c r="AE547" s="8" t="s">
        <v>1975</v>
      </c>
      <c r="AF547" s="13">
        <v>885</v>
      </c>
      <c r="AG547" s="41">
        <f t="shared" si="75"/>
        <v>45615</v>
      </c>
      <c r="AH547" s="41">
        <f t="shared" ca="1" si="76"/>
        <v>46022</v>
      </c>
      <c r="AI547" s="1">
        <f t="shared" ca="1" si="83"/>
        <v>13</v>
      </c>
      <c r="AJ547" s="1">
        <f t="shared" ca="1" si="77"/>
        <v>8</v>
      </c>
      <c r="AK547" s="1">
        <f t="shared" ca="1" si="78"/>
        <v>4</v>
      </c>
      <c r="AL547" s="1">
        <f t="shared" si="79"/>
        <v>33.39</v>
      </c>
      <c r="AM547" s="38">
        <f t="shared" ca="1" si="80"/>
        <v>0.61538461538461542</v>
      </c>
      <c r="AN547" s="1" t="str">
        <f t="shared" ca="1" si="81"/>
        <v>תקין</v>
      </c>
      <c r="AO547" s="1" t="e">
        <f>VLOOKUP(AC547,'תז מייל קניין'!$A:$C,3,0)</f>
        <v>#N/A</v>
      </c>
      <c r="AP547" s="1" t="str">
        <f t="shared" si="82"/>
        <v xml:space="preserve"> ציוד משרד</v>
      </c>
    </row>
    <row r="548" spans="1:42" x14ac:dyDescent="0.2">
      <c r="A548" s="4"/>
      <c r="B548" s="5"/>
      <c r="C548" s="6" t="s">
        <v>2152</v>
      </c>
      <c r="D548" s="7" t="s">
        <v>34</v>
      </c>
      <c r="E548" s="7" t="s">
        <v>32</v>
      </c>
      <c r="F548" s="8" t="s">
        <v>35</v>
      </c>
      <c r="G548" s="9">
        <v>45622</v>
      </c>
      <c r="H548" s="9"/>
      <c r="I548" s="10"/>
      <c r="J548" s="14"/>
      <c r="K548" s="11" t="s">
        <v>2153</v>
      </c>
      <c r="L548" s="8" t="s">
        <v>2154</v>
      </c>
      <c r="M548" s="8" t="s">
        <v>2155</v>
      </c>
      <c r="N548" s="8" t="s">
        <v>40</v>
      </c>
      <c r="O548" s="12">
        <v>13452</v>
      </c>
      <c r="P548" s="8" t="s">
        <v>41</v>
      </c>
      <c r="Q548" s="12">
        <v>13452</v>
      </c>
      <c r="R548" s="13">
        <v>0</v>
      </c>
      <c r="S548" s="13">
        <v>0</v>
      </c>
      <c r="T548" s="13">
        <v>0</v>
      </c>
      <c r="U548" s="12">
        <v>13452</v>
      </c>
      <c r="V548" s="8" t="s">
        <v>35</v>
      </c>
      <c r="W548" s="8" t="s">
        <v>2156</v>
      </c>
      <c r="X548" s="8" t="s">
        <v>35</v>
      </c>
      <c r="Y548" s="13">
        <v>0</v>
      </c>
      <c r="Z548" s="8" t="s">
        <v>42</v>
      </c>
      <c r="AA548" s="8" t="s">
        <v>43</v>
      </c>
      <c r="AB548" s="8" t="s">
        <v>60</v>
      </c>
      <c r="AC548" s="8" t="s">
        <v>1881</v>
      </c>
      <c r="AD548" s="8" t="s">
        <v>35</v>
      </c>
      <c r="AE548" s="8" t="s">
        <v>646</v>
      </c>
      <c r="AF548" s="12">
        <v>13452</v>
      </c>
      <c r="AG548" s="41">
        <f t="shared" si="75"/>
        <v>45622</v>
      </c>
      <c r="AH548" s="41">
        <f t="shared" ca="1" si="76"/>
        <v>46022</v>
      </c>
      <c r="AI548" s="1">
        <f t="shared" ca="1" si="83"/>
        <v>13</v>
      </c>
      <c r="AJ548" s="1">
        <f t="shared" ca="1" si="77"/>
        <v>8</v>
      </c>
      <c r="AK548" s="1">
        <f t="shared" ca="1" si="78"/>
        <v>4</v>
      </c>
      <c r="AL548" s="1">
        <f t="shared" si="79"/>
        <v>0</v>
      </c>
      <c r="AM548" s="38">
        <f t="shared" ca="1" si="80"/>
        <v>0.61538461538461542</v>
      </c>
      <c r="AN548" s="1" t="str">
        <f t="shared" ca="1" si="81"/>
        <v>לא תקין</v>
      </c>
      <c r="AO548" s="1" t="e">
        <f>VLOOKUP(AC548,'תז מייל קניין'!$A:$C,3,0)</f>
        <v>#N/A</v>
      </c>
      <c r="AP548" s="1" t="str">
        <f t="shared" si="82"/>
        <v xml:space="preserve"> חוו"ד פסי</v>
      </c>
    </row>
    <row r="549" spans="1:42" x14ac:dyDescent="0.2">
      <c r="A549" s="4"/>
      <c r="B549" s="5"/>
      <c r="C549" s="6" t="s">
        <v>2157</v>
      </c>
      <c r="D549" s="7" t="s">
        <v>50</v>
      </c>
      <c r="E549" s="7" t="s">
        <v>32</v>
      </c>
      <c r="F549" s="8" t="s">
        <v>35</v>
      </c>
      <c r="G549" s="9">
        <v>45624</v>
      </c>
      <c r="H549" s="9"/>
      <c r="I549" s="10"/>
      <c r="J549" s="14"/>
      <c r="K549" s="11" t="s">
        <v>1764</v>
      </c>
      <c r="L549" s="8" t="s">
        <v>1765</v>
      </c>
      <c r="M549" s="8" t="s">
        <v>1766</v>
      </c>
      <c r="N549" s="8" t="s">
        <v>40</v>
      </c>
      <c r="O549" s="12">
        <v>1600.3</v>
      </c>
      <c r="P549" s="8" t="s">
        <v>41</v>
      </c>
      <c r="Q549" s="12">
        <v>1600.3</v>
      </c>
      <c r="R549" s="13">
        <v>75.930000000000007</v>
      </c>
      <c r="S549" s="12">
        <v>1215.1500000000001</v>
      </c>
      <c r="T549" s="12">
        <v>1204.8699999999999</v>
      </c>
      <c r="U549" s="13">
        <v>398.34</v>
      </c>
      <c r="V549" s="8" t="s">
        <v>35</v>
      </c>
      <c r="W549" s="8" t="s">
        <v>2158</v>
      </c>
      <c r="X549" s="8" t="s">
        <v>57</v>
      </c>
      <c r="Y549" s="13">
        <v>0</v>
      </c>
      <c r="Z549" s="8" t="s">
        <v>42</v>
      </c>
      <c r="AA549" s="8" t="s">
        <v>65</v>
      </c>
      <c r="AB549" s="8" t="s">
        <v>35</v>
      </c>
      <c r="AC549" s="8" t="s">
        <v>1881</v>
      </c>
      <c r="AD549" s="8" t="s">
        <v>35</v>
      </c>
      <c r="AE549" s="8" t="s">
        <v>35</v>
      </c>
      <c r="AF549" s="13">
        <v>385.15</v>
      </c>
      <c r="AG549" s="41">
        <f t="shared" si="75"/>
        <v>45624</v>
      </c>
      <c r="AH549" s="41">
        <f t="shared" ca="1" si="76"/>
        <v>46022</v>
      </c>
      <c r="AI549" s="1">
        <f t="shared" ca="1" si="83"/>
        <v>13</v>
      </c>
      <c r="AJ549" s="1">
        <f t="shared" ca="1" si="77"/>
        <v>8</v>
      </c>
      <c r="AK549" s="1">
        <f t="shared" ca="1" si="78"/>
        <v>4</v>
      </c>
      <c r="AL549" s="1">
        <f t="shared" si="79"/>
        <v>75.930000000000007</v>
      </c>
      <c r="AM549" s="38">
        <f t="shared" ca="1" si="80"/>
        <v>0.61538461538461542</v>
      </c>
      <c r="AN549" s="1" t="str">
        <f t="shared" ca="1" si="81"/>
        <v>תקין</v>
      </c>
      <c r="AO549" s="1" t="e">
        <f>VLOOKUP(AC549,'תז מייל קניין'!$A:$C,3,0)</f>
        <v>#N/A</v>
      </c>
      <c r="AP549" s="1" t="str">
        <f t="shared" si="82"/>
        <v xml:space="preserve"> ציוד משרד</v>
      </c>
    </row>
    <row r="550" spans="1:42" x14ac:dyDescent="0.2">
      <c r="A550" s="4"/>
      <c r="B550" s="5"/>
      <c r="C550" s="6" t="s">
        <v>2159</v>
      </c>
      <c r="D550" s="7" t="s">
        <v>50</v>
      </c>
      <c r="E550" s="7" t="s">
        <v>32</v>
      </c>
      <c r="F550" s="8" t="s">
        <v>35</v>
      </c>
      <c r="G550" s="9">
        <v>45627</v>
      </c>
      <c r="H550" s="9"/>
      <c r="I550" s="10"/>
      <c r="J550" s="14"/>
      <c r="K550" s="11" t="s">
        <v>1764</v>
      </c>
      <c r="L550" s="8" t="s">
        <v>1765</v>
      </c>
      <c r="M550" s="8" t="s">
        <v>1766</v>
      </c>
      <c r="N550" s="8" t="s">
        <v>40</v>
      </c>
      <c r="O550" s="12">
        <v>11396.99</v>
      </c>
      <c r="P550" s="8" t="s">
        <v>41</v>
      </c>
      <c r="Q550" s="12">
        <v>11396.99</v>
      </c>
      <c r="R550" s="13">
        <v>98.84</v>
      </c>
      <c r="S550" s="12">
        <v>11264.83</v>
      </c>
      <c r="T550" s="12">
        <v>11169.36</v>
      </c>
      <c r="U550" s="13">
        <v>136.69</v>
      </c>
      <c r="V550" s="8" t="s">
        <v>35</v>
      </c>
      <c r="W550" s="8" t="s">
        <v>2160</v>
      </c>
      <c r="X550" s="8" t="s">
        <v>57</v>
      </c>
      <c r="Y550" s="13">
        <v>0</v>
      </c>
      <c r="Z550" s="8" t="s">
        <v>42</v>
      </c>
      <c r="AA550" s="8" t="s">
        <v>65</v>
      </c>
      <c r="AB550" s="8" t="s">
        <v>35</v>
      </c>
      <c r="AC550" s="8" t="s">
        <v>1881</v>
      </c>
      <c r="AD550" s="8" t="s">
        <v>35</v>
      </c>
      <c r="AE550" s="8" t="s">
        <v>674</v>
      </c>
      <c r="AF550" s="13">
        <v>132.16</v>
      </c>
      <c r="AG550" s="41">
        <f t="shared" si="75"/>
        <v>45627</v>
      </c>
      <c r="AH550" s="41">
        <f t="shared" ca="1" si="76"/>
        <v>46022</v>
      </c>
      <c r="AI550" s="1">
        <f t="shared" ca="1" si="83"/>
        <v>12</v>
      </c>
      <c r="AJ550" s="1">
        <f t="shared" ca="1" si="77"/>
        <v>8</v>
      </c>
      <c r="AK550" s="1">
        <f t="shared" ca="1" si="78"/>
        <v>4</v>
      </c>
      <c r="AL550" s="1">
        <f t="shared" si="79"/>
        <v>98.84</v>
      </c>
      <c r="AM550" s="38">
        <f t="shared" ca="1" si="80"/>
        <v>0.66666666666666663</v>
      </c>
      <c r="AN550" s="1" t="str">
        <f t="shared" ca="1" si="81"/>
        <v>תקין</v>
      </c>
      <c r="AO550" s="1" t="e">
        <f>VLOOKUP(AC550,'תז מייל קניין'!$A:$C,3,0)</f>
        <v>#N/A</v>
      </c>
      <c r="AP550" s="1" t="str">
        <f t="shared" si="82"/>
        <v xml:space="preserve"> רוחמה שמו</v>
      </c>
    </row>
    <row r="551" spans="1:42" x14ac:dyDescent="0.2">
      <c r="A551" s="4"/>
      <c r="B551" s="5"/>
      <c r="C551" s="6" t="s">
        <v>2161</v>
      </c>
      <c r="D551" s="7" t="s">
        <v>50</v>
      </c>
      <c r="E551" s="7" t="s">
        <v>32</v>
      </c>
      <c r="F551" s="8" t="s">
        <v>35</v>
      </c>
      <c r="G551" s="9">
        <v>45628</v>
      </c>
      <c r="H551" s="9"/>
      <c r="I551" s="10"/>
      <c r="J551" s="14"/>
      <c r="K551" s="11" t="s">
        <v>1764</v>
      </c>
      <c r="L551" s="8" t="s">
        <v>1765</v>
      </c>
      <c r="M551" s="8" t="s">
        <v>1766</v>
      </c>
      <c r="N551" s="8" t="s">
        <v>40</v>
      </c>
      <c r="O551" s="12">
        <v>1910.67</v>
      </c>
      <c r="P551" s="8" t="s">
        <v>41</v>
      </c>
      <c r="Q551" s="12">
        <v>1910.67</v>
      </c>
      <c r="R551" s="13">
        <v>86.64</v>
      </c>
      <c r="S551" s="12">
        <v>1879.65</v>
      </c>
      <c r="T551" s="12">
        <v>1641.42</v>
      </c>
      <c r="U551" s="13">
        <v>231.88</v>
      </c>
      <c r="V551" s="8" t="s">
        <v>35</v>
      </c>
      <c r="W551" s="8" t="s">
        <v>2162</v>
      </c>
      <c r="X551" s="8" t="s">
        <v>57</v>
      </c>
      <c r="Y551" s="13">
        <v>0</v>
      </c>
      <c r="Z551" s="8" t="s">
        <v>42</v>
      </c>
      <c r="AA551" s="8" t="s">
        <v>65</v>
      </c>
      <c r="AB551" s="8" t="s">
        <v>35</v>
      </c>
      <c r="AC551" s="8" t="s">
        <v>1881</v>
      </c>
      <c r="AD551" s="8" t="s">
        <v>35</v>
      </c>
      <c r="AE551" s="8" t="s">
        <v>35</v>
      </c>
      <c r="AF551" s="13">
        <v>224.2</v>
      </c>
      <c r="AG551" s="41">
        <f t="shared" si="75"/>
        <v>45628</v>
      </c>
      <c r="AH551" s="41">
        <f t="shared" ca="1" si="76"/>
        <v>46022</v>
      </c>
      <c r="AI551" s="1">
        <f t="shared" ca="1" si="83"/>
        <v>12</v>
      </c>
      <c r="AJ551" s="1">
        <f t="shared" ca="1" si="77"/>
        <v>8</v>
      </c>
      <c r="AK551" s="1">
        <f t="shared" ca="1" si="78"/>
        <v>4</v>
      </c>
      <c r="AL551" s="1">
        <f t="shared" si="79"/>
        <v>86.64</v>
      </c>
      <c r="AM551" s="38">
        <f t="shared" ca="1" si="80"/>
        <v>0.66666666666666663</v>
      </c>
      <c r="AN551" s="1" t="str">
        <f t="shared" ca="1" si="81"/>
        <v>תקין</v>
      </c>
      <c r="AO551" s="1" t="e">
        <f>VLOOKUP(AC551,'תז מייל קניין'!$A:$C,3,0)</f>
        <v>#N/A</v>
      </c>
      <c r="AP551" s="1" t="str">
        <f t="shared" si="82"/>
        <v xml:space="preserve"> ציוד משרד</v>
      </c>
    </row>
    <row r="552" spans="1:42" x14ac:dyDescent="0.2">
      <c r="A552" s="4"/>
      <c r="B552" s="5"/>
      <c r="C552" s="6" t="s">
        <v>2163</v>
      </c>
      <c r="D552" s="7" t="s">
        <v>50</v>
      </c>
      <c r="E552" s="7" t="s">
        <v>32</v>
      </c>
      <c r="F552" s="8" t="s">
        <v>35</v>
      </c>
      <c r="G552" s="9">
        <v>45628</v>
      </c>
      <c r="H552" s="9"/>
      <c r="I552" s="10"/>
      <c r="J552" s="14"/>
      <c r="K552" s="11" t="s">
        <v>1764</v>
      </c>
      <c r="L552" s="8" t="s">
        <v>1765</v>
      </c>
      <c r="M552" s="8" t="s">
        <v>1766</v>
      </c>
      <c r="N552" s="8" t="s">
        <v>40</v>
      </c>
      <c r="O552" s="12">
        <v>9607.49</v>
      </c>
      <c r="P552" s="8" t="s">
        <v>41</v>
      </c>
      <c r="Q552" s="12">
        <v>9607.49</v>
      </c>
      <c r="R552" s="13">
        <v>70.150000000000006</v>
      </c>
      <c r="S552" s="12">
        <v>6740.09</v>
      </c>
      <c r="T552" s="12">
        <v>6682.97</v>
      </c>
      <c r="U552" s="12">
        <v>2965.64</v>
      </c>
      <c r="V552" s="8" t="s">
        <v>35</v>
      </c>
      <c r="W552" s="8" t="s">
        <v>2164</v>
      </c>
      <c r="X552" s="8" t="s">
        <v>57</v>
      </c>
      <c r="Y552" s="13">
        <v>0</v>
      </c>
      <c r="Z552" s="8" t="s">
        <v>42</v>
      </c>
      <c r="AA552" s="8" t="s">
        <v>65</v>
      </c>
      <c r="AB552" s="8" t="s">
        <v>35</v>
      </c>
      <c r="AC552" s="8" t="s">
        <v>1881</v>
      </c>
      <c r="AD552" s="8" t="s">
        <v>35</v>
      </c>
      <c r="AE552" s="8" t="s">
        <v>2165</v>
      </c>
      <c r="AF552" s="12">
        <v>2867.4</v>
      </c>
      <c r="AG552" s="41">
        <f t="shared" si="75"/>
        <v>45628</v>
      </c>
      <c r="AH552" s="41">
        <f t="shared" ca="1" si="76"/>
        <v>46022</v>
      </c>
      <c r="AI552" s="1">
        <f t="shared" ca="1" si="83"/>
        <v>12</v>
      </c>
      <c r="AJ552" s="1">
        <f t="shared" ca="1" si="77"/>
        <v>8</v>
      </c>
      <c r="AK552" s="1">
        <f t="shared" ca="1" si="78"/>
        <v>4</v>
      </c>
      <c r="AL552" s="1">
        <f t="shared" si="79"/>
        <v>70.150000000000006</v>
      </c>
      <c r="AM552" s="38">
        <f t="shared" ca="1" si="80"/>
        <v>0.66666666666666663</v>
      </c>
      <c r="AN552" s="1" t="str">
        <f t="shared" ca="1" si="81"/>
        <v>תקין</v>
      </c>
      <c r="AO552" s="1" t="e">
        <f>VLOOKUP(AC552,'תז מייל קניין'!$A:$C,3,0)</f>
        <v>#N/A</v>
      </c>
      <c r="AP552" s="1" t="str">
        <f t="shared" si="82"/>
        <v xml:space="preserve"> ציוד משרד</v>
      </c>
    </row>
    <row r="553" spans="1:42" x14ac:dyDescent="0.2">
      <c r="A553" s="4"/>
      <c r="B553" s="5"/>
      <c r="C553" s="6" t="s">
        <v>2166</v>
      </c>
      <c r="D553" s="7" t="s">
        <v>34</v>
      </c>
      <c r="E553" s="7" t="s">
        <v>32</v>
      </c>
      <c r="F553" s="8" t="s">
        <v>35</v>
      </c>
      <c r="G553" s="9">
        <v>45629</v>
      </c>
      <c r="H553" s="9"/>
      <c r="I553" s="10"/>
      <c r="J553" s="14"/>
      <c r="K553" s="11" t="s">
        <v>2167</v>
      </c>
      <c r="L553" s="8" t="s">
        <v>2168</v>
      </c>
      <c r="M553" s="8" t="s">
        <v>2169</v>
      </c>
      <c r="N553" s="8" t="s">
        <v>40</v>
      </c>
      <c r="O553" s="12">
        <v>1008.55</v>
      </c>
      <c r="P553" s="8" t="s">
        <v>41</v>
      </c>
      <c r="Q553" s="12">
        <v>1008.55</v>
      </c>
      <c r="R553" s="13">
        <v>0</v>
      </c>
      <c r="S553" s="13">
        <v>0</v>
      </c>
      <c r="T553" s="13">
        <v>0</v>
      </c>
      <c r="U553" s="12">
        <v>1008.55</v>
      </c>
      <c r="V553" s="8" t="s">
        <v>35</v>
      </c>
      <c r="W553" s="8" t="s">
        <v>2170</v>
      </c>
      <c r="X553" s="8" t="s">
        <v>35</v>
      </c>
      <c r="Y553" s="13">
        <v>0</v>
      </c>
      <c r="Z553" s="8" t="s">
        <v>42</v>
      </c>
      <c r="AA553" s="8" t="s">
        <v>43</v>
      </c>
      <c r="AB553" s="8" t="s">
        <v>60</v>
      </c>
      <c r="AC553" s="8" t="s">
        <v>1881</v>
      </c>
      <c r="AD553" s="8" t="s">
        <v>35</v>
      </c>
      <c r="AE553" s="8" t="s">
        <v>1924</v>
      </c>
      <c r="AF553" s="12">
        <v>1008.55</v>
      </c>
      <c r="AG553" s="41">
        <f t="shared" si="75"/>
        <v>45629</v>
      </c>
      <c r="AH553" s="41">
        <f t="shared" ca="1" si="76"/>
        <v>46022</v>
      </c>
      <c r="AI553" s="1">
        <f t="shared" ca="1" si="83"/>
        <v>12</v>
      </c>
      <c r="AJ553" s="1">
        <f t="shared" ca="1" si="77"/>
        <v>8</v>
      </c>
      <c r="AK553" s="1">
        <f t="shared" ca="1" si="78"/>
        <v>4</v>
      </c>
      <c r="AL553" s="1">
        <f t="shared" si="79"/>
        <v>0</v>
      </c>
      <c r="AM553" s="38">
        <f t="shared" ca="1" si="80"/>
        <v>0.66666666666666663</v>
      </c>
      <c r="AN553" s="1" t="str">
        <f t="shared" ca="1" si="81"/>
        <v>לא תקין</v>
      </c>
      <c r="AO553" s="1" t="e">
        <f>VLOOKUP(AC553,'תז מייל קניין'!$A:$C,3,0)</f>
        <v>#N/A</v>
      </c>
      <c r="AP553" s="1" t="str">
        <f t="shared" si="82"/>
        <v xml:space="preserve"> צמחים מסו</v>
      </c>
    </row>
    <row r="554" spans="1:42" x14ac:dyDescent="0.2">
      <c r="A554" s="4"/>
      <c r="B554" s="5"/>
      <c r="C554" s="6" t="s">
        <v>2171</v>
      </c>
      <c r="D554" s="7" t="s">
        <v>50</v>
      </c>
      <c r="E554" s="7" t="s">
        <v>32</v>
      </c>
      <c r="F554" s="8" t="s">
        <v>35</v>
      </c>
      <c r="G554" s="9">
        <v>45631</v>
      </c>
      <c r="H554" s="9"/>
      <c r="I554" s="10"/>
      <c r="J554" s="14"/>
      <c r="K554" s="11" t="s">
        <v>1764</v>
      </c>
      <c r="L554" s="8" t="s">
        <v>1765</v>
      </c>
      <c r="M554" s="8" t="s">
        <v>1766</v>
      </c>
      <c r="N554" s="8" t="s">
        <v>40</v>
      </c>
      <c r="O554" s="12">
        <v>16873.68</v>
      </c>
      <c r="P554" s="8" t="s">
        <v>41</v>
      </c>
      <c r="Q554" s="12">
        <v>16873.68</v>
      </c>
      <c r="R554" s="13">
        <v>86.28</v>
      </c>
      <c r="S554" s="12">
        <v>16873.68</v>
      </c>
      <c r="T554" s="12">
        <v>14435.6</v>
      </c>
      <c r="U554" s="12">
        <v>2393.9899999999998</v>
      </c>
      <c r="V554" s="8" t="s">
        <v>35</v>
      </c>
      <c r="W554" s="8" t="s">
        <v>2172</v>
      </c>
      <c r="X554" s="8" t="s">
        <v>57</v>
      </c>
      <c r="Y554" s="13">
        <v>0</v>
      </c>
      <c r="Z554" s="8" t="s">
        <v>42</v>
      </c>
      <c r="AA554" s="8" t="s">
        <v>65</v>
      </c>
      <c r="AB554" s="8" t="s">
        <v>35</v>
      </c>
      <c r="AC554" s="8" t="s">
        <v>1881</v>
      </c>
      <c r="AD554" s="8" t="s">
        <v>35</v>
      </c>
      <c r="AE554" s="8" t="s">
        <v>1924</v>
      </c>
      <c r="AF554" s="12">
        <v>2314.69</v>
      </c>
      <c r="AG554" s="41">
        <f t="shared" si="75"/>
        <v>45631</v>
      </c>
      <c r="AH554" s="41">
        <f t="shared" ca="1" si="76"/>
        <v>46022</v>
      </c>
      <c r="AI554" s="1">
        <f t="shared" ca="1" si="83"/>
        <v>12</v>
      </c>
      <c r="AJ554" s="1">
        <f t="shared" ca="1" si="77"/>
        <v>8</v>
      </c>
      <c r="AK554" s="1">
        <f t="shared" ca="1" si="78"/>
        <v>4</v>
      </c>
      <c r="AL554" s="1">
        <f t="shared" si="79"/>
        <v>86.28</v>
      </c>
      <c r="AM554" s="38">
        <f t="shared" ca="1" si="80"/>
        <v>0.66666666666666663</v>
      </c>
      <c r="AN554" s="1" t="str">
        <f t="shared" ca="1" si="81"/>
        <v>תקין</v>
      </c>
      <c r="AO554" s="1" t="e">
        <f>VLOOKUP(AC554,'תז מייל קניין'!$A:$C,3,0)</f>
        <v>#N/A</v>
      </c>
      <c r="AP554" s="1" t="str">
        <f t="shared" si="82"/>
        <v xml:space="preserve"> ציוד משרד</v>
      </c>
    </row>
    <row r="555" spans="1:42" x14ac:dyDescent="0.2">
      <c r="A555" s="4"/>
      <c r="B555" s="5"/>
      <c r="C555" s="6" t="s">
        <v>2173</v>
      </c>
      <c r="D555" s="7" t="s">
        <v>50</v>
      </c>
      <c r="E555" s="7" t="s">
        <v>32</v>
      </c>
      <c r="F555" s="8" t="s">
        <v>35</v>
      </c>
      <c r="G555" s="9">
        <v>45635</v>
      </c>
      <c r="H555" s="9"/>
      <c r="I555" s="10"/>
      <c r="J555" s="14"/>
      <c r="K555" s="11" t="s">
        <v>1878</v>
      </c>
      <c r="L555" s="8" t="s">
        <v>1879</v>
      </c>
      <c r="M555" s="8" t="s">
        <v>35</v>
      </c>
      <c r="N555" s="8" t="s">
        <v>40</v>
      </c>
      <c r="O555" s="12">
        <v>3065</v>
      </c>
      <c r="P555" s="8" t="s">
        <v>41</v>
      </c>
      <c r="Q555" s="12">
        <v>3065</v>
      </c>
      <c r="R555" s="13">
        <v>0</v>
      </c>
      <c r="S555" s="13">
        <v>0</v>
      </c>
      <c r="T555" s="13">
        <v>0</v>
      </c>
      <c r="U555" s="12">
        <v>3065</v>
      </c>
      <c r="V555" s="8" t="s">
        <v>35</v>
      </c>
      <c r="W555" s="8" t="s">
        <v>2174</v>
      </c>
      <c r="X555" s="8" t="s">
        <v>35</v>
      </c>
      <c r="Y555" s="13">
        <v>0</v>
      </c>
      <c r="Z555" s="8" t="s">
        <v>42</v>
      </c>
      <c r="AA555" s="8" t="s">
        <v>1804</v>
      </c>
      <c r="AB555" s="8" t="s">
        <v>35</v>
      </c>
      <c r="AC555" s="8" t="s">
        <v>1881</v>
      </c>
      <c r="AD555" s="8" t="s">
        <v>35</v>
      </c>
      <c r="AE555" s="8" t="s">
        <v>35</v>
      </c>
      <c r="AF555" s="12">
        <v>3065</v>
      </c>
      <c r="AG555" s="41">
        <f t="shared" si="75"/>
        <v>45635</v>
      </c>
      <c r="AH555" s="41">
        <f t="shared" ca="1" si="76"/>
        <v>46022</v>
      </c>
      <c r="AI555" s="1">
        <f t="shared" ca="1" si="83"/>
        <v>12</v>
      </c>
      <c r="AJ555" s="1">
        <f t="shared" ca="1" si="77"/>
        <v>7</v>
      </c>
      <c r="AK555" s="1">
        <f t="shared" ca="1" si="78"/>
        <v>4</v>
      </c>
      <c r="AL555" s="1">
        <f t="shared" si="79"/>
        <v>0</v>
      </c>
      <c r="AM555" s="38">
        <f t="shared" ca="1" si="80"/>
        <v>0.58333333333333337</v>
      </c>
      <c r="AN555" s="1" t="str">
        <f t="shared" ca="1" si="81"/>
        <v>לא תקין</v>
      </c>
      <c r="AO555" s="1" t="e">
        <f>VLOOKUP(AC555,'תז מייל קניין'!$A:$C,3,0)</f>
        <v>#N/A</v>
      </c>
      <c r="AP555" s="1" t="str">
        <f t="shared" si="82"/>
        <v xml:space="preserve"> מעטפה גוד</v>
      </c>
    </row>
    <row r="556" spans="1:42" x14ac:dyDescent="0.2">
      <c r="A556" s="4"/>
      <c r="B556" s="5"/>
      <c r="C556" s="6" t="s">
        <v>2175</v>
      </c>
      <c r="D556" s="7" t="s">
        <v>50</v>
      </c>
      <c r="E556" s="7" t="s">
        <v>32</v>
      </c>
      <c r="F556" s="8" t="s">
        <v>35</v>
      </c>
      <c r="G556" s="9">
        <v>45636</v>
      </c>
      <c r="H556" s="9"/>
      <c r="I556" s="10"/>
      <c r="J556" s="14"/>
      <c r="K556" s="11" t="s">
        <v>1868</v>
      </c>
      <c r="L556" s="8" t="s">
        <v>1869</v>
      </c>
      <c r="M556" s="8" t="s">
        <v>1870</v>
      </c>
      <c r="N556" s="8" t="s">
        <v>40</v>
      </c>
      <c r="O556" s="12">
        <v>6101.19</v>
      </c>
      <c r="P556" s="8" t="s">
        <v>41</v>
      </c>
      <c r="Q556" s="12">
        <v>6101.19</v>
      </c>
      <c r="R556" s="13">
        <v>85.64</v>
      </c>
      <c r="S556" s="12">
        <v>5225.04</v>
      </c>
      <c r="T556" s="12">
        <v>5206.18</v>
      </c>
      <c r="U556" s="13">
        <v>835.03</v>
      </c>
      <c r="V556" s="8" t="s">
        <v>35</v>
      </c>
      <c r="W556" s="8" t="s">
        <v>2176</v>
      </c>
      <c r="X556" s="8" t="s">
        <v>57</v>
      </c>
      <c r="Y556" s="13">
        <v>0</v>
      </c>
      <c r="Z556" s="8" t="s">
        <v>42</v>
      </c>
      <c r="AA556" s="8" t="s">
        <v>65</v>
      </c>
      <c r="AB556" s="8" t="s">
        <v>35</v>
      </c>
      <c r="AC556" s="8" t="s">
        <v>1881</v>
      </c>
      <c r="AD556" s="8" t="s">
        <v>35</v>
      </c>
      <c r="AE556" s="8" t="s">
        <v>2177</v>
      </c>
      <c r="AF556" s="13">
        <v>876.15</v>
      </c>
      <c r="AG556" s="41">
        <f t="shared" si="75"/>
        <v>45636</v>
      </c>
      <c r="AH556" s="41">
        <f t="shared" ca="1" si="76"/>
        <v>46022</v>
      </c>
      <c r="AI556" s="1">
        <f t="shared" ca="1" si="83"/>
        <v>12</v>
      </c>
      <c r="AJ556" s="1">
        <f t="shared" ca="1" si="77"/>
        <v>7</v>
      </c>
      <c r="AK556" s="1">
        <f t="shared" ca="1" si="78"/>
        <v>4</v>
      </c>
      <c r="AL556" s="1">
        <f t="shared" si="79"/>
        <v>85.64</v>
      </c>
      <c r="AM556" s="38">
        <f t="shared" ca="1" si="80"/>
        <v>0.58333333333333337</v>
      </c>
      <c r="AN556" s="1" t="str">
        <f t="shared" ca="1" si="81"/>
        <v>תקין</v>
      </c>
      <c r="AO556" s="1" t="e">
        <f>VLOOKUP(AC556,'תז מייל קניין'!$A:$C,3,0)</f>
        <v>#N/A</v>
      </c>
      <c r="AP556" s="1" t="str">
        <f t="shared" si="82"/>
        <v xml:space="preserve"> ריהוט משר</v>
      </c>
    </row>
    <row r="557" spans="1:42" x14ac:dyDescent="0.2">
      <c r="A557" s="4"/>
      <c r="B557" s="5"/>
      <c r="C557" s="6" t="s">
        <v>2178</v>
      </c>
      <c r="D557" s="7" t="s">
        <v>50</v>
      </c>
      <c r="E557" s="7" t="s">
        <v>32</v>
      </c>
      <c r="F557" s="8" t="s">
        <v>35</v>
      </c>
      <c r="G557" s="9">
        <v>45655</v>
      </c>
      <c r="H557" s="9"/>
      <c r="I557" s="10"/>
      <c r="J557" s="14"/>
      <c r="K557" s="11" t="s">
        <v>1868</v>
      </c>
      <c r="L557" s="8" t="s">
        <v>1869</v>
      </c>
      <c r="M557" s="8" t="s">
        <v>1870</v>
      </c>
      <c r="N557" s="8" t="s">
        <v>40</v>
      </c>
      <c r="O557" s="12">
        <v>283014.15000000002</v>
      </c>
      <c r="P557" s="8" t="s">
        <v>41</v>
      </c>
      <c r="Q557" s="12">
        <v>283014.15000000002</v>
      </c>
      <c r="R557" s="13">
        <v>0</v>
      </c>
      <c r="S557" s="13">
        <v>0</v>
      </c>
      <c r="T557" s="13">
        <v>0</v>
      </c>
      <c r="U557" s="12">
        <v>269731.90000000002</v>
      </c>
      <c r="V557" s="8" t="s">
        <v>35</v>
      </c>
      <c r="W557" s="8" t="s">
        <v>2117</v>
      </c>
      <c r="X557" s="8" t="s">
        <v>57</v>
      </c>
      <c r="Y557" s="13">
        <v>0</v>
      </c>
      <c r="Z557" s="8" t="s">
        <v>42</v>
      </c>
      <c r="AA557" s="8" t="s">
        <v>65</v>
      </c>
      <c r="AB557" s="8" t="s">
        <v>35</v>
      </c>
      <c r="AC557" s="8" t="s">
        <v>1881</v>
      </c>
      <c r="AD557" s="8" t="s">
        <v>35</v>
      </c>
      <c r="AE557" s="8" t="s">
        <v>646</v>
      </c>
      <c r="AF557" s="12">
        <v>283014.15000000002</v>
      </c>
      <c r="AG557" s="41">
        <f t="shared" si="75"/>
        <v>45655</v>
      </c>
      <c r="AH557" s="41">
        <f t="shared" ca="1" si="76"/>
        <v>46022</v>
      </c>
      <c r="AI557" s="1">
        <f t="shared" ca="1" si="83"/>
        <v>12</v>
      </c>
      <c r="AJ557" s="1">
        <f t="shared" ca="1" si="77"/>
        <v>7</v>
      </c>
      <c r="AK557" s="1">
        <f t="shared" ca="1" si="78"/>
        <v>4</v>
      </c>
      <c r="AL557" s="1">
        <f t="shared" si="79"/>
        <v>0</v>
      </c>
      <c r="AM557" s="38">
        <f t="shared" ca="1" si="80"/>
        <v>0.58333333333333337</v>
      </c>
      <c r="AN557" s="1" t="str">
        <f t="shared" ca="1" si="81"/>
        <v>לא תקין</v>
      </c>
      <c r="AO557" s="1" t="e">
        <f>VLOOKUP(AC557,'תז מייל קניין'!$A:$C,3,0)</f>
        <v>#N/A</v>
      </c>
      <c r="AP557" s="1" t="str">
        <f t="shared" si="82"/>
        <v xml:space="preserve"> ריהוט משר</v>
      </c>
    </row>
    <row r="558" spans="1:42" x14ac:dyDescent="0.2">
      <c r="A558" s="4"/>
      <c r="B558" s="5"/>
      <c r="C558" s="6" t="s">
        <v>2179</v>
      </c>
      <c r="D558" s="7" t="s">
        <v>50</v>
      </c>
      <c r="E558" s="7" t="s">
        <v>32</v>
      </c>
      <c r="F558" s="8" t="s">
        <v>35</v>
      </c>
      <c r="G558" s="9">
        <v>45677</v>
      </c>
      <c r="H558" s="9"/>
      <c r="I558" s="10"/>
      <c r="J558" s="14"/>
      <c r="K558" s="11" t="s">
        <v>2144</v>
      </c>
      <c r="L558" s="8" t="s">
        <v>2145</v>
      </c>
      <c r="M558" s="8" t="s">
        <v>2146</v>
      </c>
      <c r="N558" s="8" t="s">
        <v>40</v>
      </c>
      <c r="O558" s="13">
        <v>932.2</v>
      </c>
      <c r="P558" s="8" t="s">
        <v>41</v>
      </c>
      <c r="Q558" s="13">
        <v>932.2</v>
      </c>
      <c r="R558" s="13">
        <v>0</v>
      </c>
      <c r="S558" s="13">
        <v>0</v>
      </c>
      <c r="T558" s="13">
        <v>0</v>
      </c>
      <c r="U558" s="12">
        <v>1000.21</v>
      </c>
      <c r="V558" s="8" t="s">
        <v>35</v>
      </c>
      <c r="W558" s="8" t="s">
        <v>2180</v>
      </c>
      <c r="X558" s="8" t="s">
        <v>57</v>
      </c>
      <c r="Y558" s="13">
        <v>0</v>
      </c>
      <c r="Z558" s="8" t="s">
        <v>42</v>
      </c>
      <c r="AA558" s="8" t="s">
        <v>65</v>
      </c>
      <c r="AB558" s="8" t="s">
        <v>35</v>
      </c>
      <c r="AC558" s="8" t="s">
        <v>1881</v>
      </c>
      <c r="AD558" s="8" t="s">
        <v>35</v>
      </c>
      <c r="AE558" s="8" t="s">
        <v>1934</v>
      </c>
      <c r="AF558" s="13">
        <v>932.2</v>
      </c>
      <c r="AG558" s="41">
        <f t="shared" si="75"/>
        <v>45677</v>
      </c>
      <c r="AH558" s="41">
        <f t="shared" ca="1" si="76"/>
        <v>46022</v>
      </c>
      <c r="AI558" s="1">
        <f t="shared" ca="1" si="83"/>
        <v>11</v>
      </c>
      <c r="AJ558" s="1">
        <f t="shared" ca="1" si="77"/>
        <v>6</v>
      </c>
      <c r="AK558" s="1">
        <f t="shared" ca="1" si="78"/>
        <v>4</v>
      </c>
      <c r="AL558" s="1">
        <f t="shared" si="79"/>
        <v>0</v>
      </c>
      <c r="AM558" s="38">
        <f t="shared" ca="1" si="80"/>
        <v>0.54545454545454541</v>
      </c>
      <c r="AN558" s="1" t="str">
        <f t="shared" ca="1" si="81"/>
        <v>לא תקין</v>
      </c>
      <c r="AO558" s="1" t="e">
        <f>VLOOKUP(AC558,'תז מייל קניין'!$A:$C,3,0)</f>
        <v>#N/A</v>
      </c>
      <c r="AP558" s="1" t="str">
        <f t="shared" si="82"/>
        <v xml:space="preserve"> כיסא אורת</v>
      </c>
    </row>
    <row r="559" spans="1:42" x14ac:dyDescent="0.2">
      <c r="A559" s="4"/>
      <c r="B559" s="5"/>
      <c r="C559" s="6" t="s">
        <v>2181</v>
      </c>
      <c r="D559" s="7" t="s">
        <v>50</v>
      </c>
      <c r="E559" s="7" t="s">
        <v>32</v>
      </c>
      <c r="F559" s="8" t="s">
        <v>35</v>
      </c>
      <c r="G559" s="9">
        <v>45679</v>
      </c>
      <c r="H559" s="9"/>
      <c r="I559" s="10"/>
      <c r="J559" s="14"/>
      <c r="K559" s="11" t="s">
        <v>2182</v>
      </c>
      <c r="L559" s="8" t="s">
        <v>2183</v>
      </c>
      <c r="M559" s="8" t="s">
        <v>2184</v>
      </c>
      <c r="N559" s="8" t="s">
        <v>40</v>
      </c>
      <c r="O559" s="13">
        <v>996.56</v>
      </c>
      <c r="P559" s="8" t="s">
        <v>41</v>
      </c>
      <c r="Q559" s="13">
        <v>996.56</v>
      </c>
      <c r="R559" s="13">
        <v>0</v>
      </c>
      <c r="S559" s="13">
        <v>0</v>
      </c>
      <c r="T559" s="13">
        <v>0</v>
      </c>
      <c r="U559" s="12">
        <v>1030.72</v>
      </c>
      <c r="V559" s="8" t="s">
        <v>35</v>
      </c>
      <c r="W559" s="8" t="s">
        <v>2185</v>
      </c>
      <c r="X559" s="8" t="s">
        <v>57</v>
      </c>
      <c r="Y559" s="13">
        <v>0</v>
      </c>
      <c r="Z559" s="8" t="s">
        <v>42</v>
      </c>
      <c r="AA559" s="8" t="s">
        <v>65</v>
      </c>
      <c r="AB559" s="8" t="s">
        <v>35</v>
      </c>
      <c r="AC559" s="8" t="s">
        <v>1881</v>
      </c>
      <c r="AD559" s="8" t="s">
        <v>35</v>
      </c>
      <c r="AE559" s="8" t="s">
        <v>1848</v>
      </c>
      <c r="AF559" s="13">
        <v>996.56</v>
      </c>
      <c r="AG559" s="41">
        <f t="shared" si="75"/>
        <v>45679</v>
      </c>
      <c r="AH559" s="41">
        <f t="shared" ca="1" si="76"/>
        <v>46022</v>
      </c>
      <c r="AI559" s="1">
        <f t="shared" ca="1" si="83"/>
        <v>11</v>
      </c>
      <c r="AJ559" s="1">
        <f t="shared" ca="1" si="77"/>
        <v>6</v>
      </c>
      <c r="AK559" s="1">
        <f t="shared" ca="1" si="78"/>
        <v>4</v>
      </c>
      <c r="AL559" s="1">
        <f t="shared" si="79"/>
        <v>0</v>
      </c>
      <c r="AM559" s="38">
        <f t="shared" ca="1" si="80"/>
        <v>0.54545454545454541</v>
      </c>
      <c r="AN559" s="1" t="str">
        <f t="shared" ca="1" si="81"/>
        <v>לא תקין</v>
      </c>
      <c r="AO559" s="1" t="e">
        <f>VLOOKUP(AC559,'תז מייל קניין'!$A:$C,3,0)</f>
        <v>#N/A</v>
      </c>
      <c r="AP559" s="1" t="str">
        <f t="shared" si="82"/>
        <v xml:space="preserve"> כיבוד משק</v>
      </c>
    </row>
    <row r="560" spans="1:42" x14ac:dyDescent="0.2">
      <c r="A560" s="4"/>
      <c r="B560" s="5"/>
      <c r="C560" s="6" t="s">
        <v>2186</v>
      </c>
      <c r="D560" s="7" t="s">
        <v>50</v>
      </c>
      <c r="E560" s="7" t="s">
        <v>32</v>
      </c>
      <c r="F560" s="8" t="s">
        <v>35</v>
      </c>
      <c r="G560" s="9">
        <v>45685</v>
      </c>
      <c r="H560" s="9"/>
      <c r="I560" s="10"/>
      <c r="J560" s="14"/>
      <c r="K560" s="11" t="s">
        <v>1764</v>
      </c>
      <c r="L560" s="8" t="s">
        <v>1765</v>
      </c>
      <c r="M560" s="8" t="s">
        <v>1766</v>
      </c>
      <c r="N560" s="8" t="s">
        <v>40</v>
      </c>
      <c r="O560" s="12">
        <v>1221.19</v>
      </c>
      <c r="P560" s="8" t="s">
        <v>41</v>
      </c>
      <c r="Q560" s="12">
        <v>1221.19</v>
      </c>
      <c r="R560" s="13">
        <v>94.59</v>
      </c>
      <c r="S560" s="12">
        <v>1155.1099999999999</v>
      </c>
      <c r="T560" s="12">
        <v>1155.0999999999999</v>
      </c>
      <c r="U560" s="13">
        <v>68.34</v>
      </c>
      <c r="V560" s="8" t="s">
        <v>35</v>
      </c>
      <c r="W560" s="8" t="s">
        <v>2187</v>
      </c>
      <c r="X560" s="8" t="s">
        <v>57</v>
      </c>
      <c r="Y560" s="13">
        <v>0</v>
      </c>
      <c r="Z560" s="8" t="s">
        <v>42</v>
      </c>
      <c r="AA560" s="8" t="s">
        <v>65</v>
      </c>
      <c r="AB560" s="8" t="s">
        <v>35</v>
      </c>
      <c r="AC560" s="8" t="s">
        <v>1881</v>
      </c>
      <c r="AD560" s="8" t="s">
        <v>35</v>
      </c>
      <c r="AE560" s="8" t="s">
        <v>1848</v>
      </c>
      <c r="AF560" s="13">
        <v>66.08</v>
      </c>
      <c r="AG560" s="41">
        <f t="shared" si="75"/>
        <v>45685</v>
      </c>
      <c r="AH560" s="41">
        <f t="shared" ca="1" si="76"/>
        <v>46022</v>
      </c>
      <c r="AI560" s="1">
        <f t="shared" ca="1" si="83"/>
        <v>11</v>
      </c>
      <c r="AJ560" s="1">
        <f t="shared" ca="1" si="77"/>
        <v>6</v>
      </c>
      <c r="AK560" s="1">
        <f t="shared" ca="1" si="78"/>
        <v>4</v>
      </c>
      <c r="AL560" s="1">
        <f t="shared" si="79"/>
        <v>94.59</v>
      </c>
      <c r="AM560" s="38">
        <f t="shared" ca="1" si="80"/>
        <v>0.54545454545454541</v>
      </c>
      <c r="AN560" s="1" t="str">
        <f t="shared" ca="1" si="81"/>
        <v>תקין</v>
      </c>
      <c r="AO560" s="1" t="e">
        <f>VLOOKUP(AC560,'תז מייל קניין'!$A:$C,3,0)</f>
        <v>#N/A</v>
      </c>
      <c r="AP560" s="1" t="str">
        <f t="shared" si="82"/>
        <v xml:space="preserve"> ציוד משרד</v>
      </c>
    </row>
    <row r="561" spans="1:42" x14ac:dyDescent="0.2">
      <c r="A561" s="4"/>
      <c r="B561" s="5"/>
      <c r="C561" s="6" t="s">
        <v>2188</v>
      </c>
      <c r="D561" s="7" t="s">
        <v>34</v>
      </c>
      <c r="E561" s="7" t="s">
        <v>32</v>
      </c>
      <c r="F561" s="8" t="s">
        <v>35</v>
      </c>
      <c r="G561" s="9">
        <v>45693</v>
      </c>
      <c r="H561" s="9"/>
      <c r="I561" s="10"/>
      <c r="J561" s="14"/>
      <c r="K561" s="11" t="s">
        <v>2189</v>
      </c>
      <c r="L561" s="8" t="s">
        <v>2190</v>
      </c>
      <c r="M561" s="8" t="s">
        <v>2191</v>
      </c>
      <c r="N561" s="8" t="s">
        <v>40</v>
      </c>
      <c r="O561" s="12">
        <v>5310</v>
      </c>
      <c r="P561" s="8" t="s">
        <v>41</v>
      </c>
      <c r="Q561" s="12">
        <v>5310</v>
      </c>
      <c r="R561" s="13">
        <v>51.38</v>
      </c>
      <c r="S561" s="12">
        <v>2950</v>
      </c>
      <c r="T561" s="12">
        <v>2728.4</v>
      </c>
      <c r="U561" s="12">
        <v>2360</v>
      </c>
      <c r="V561" s="8" t="s">
        <v>35</v>
      </c>
      <c r="W561" s="8" t="s">
        <v>2192</v>
      </c>
      <c r="X561" s="8" t="s">
        <v>35</v>
      </c>
      <c r="Y561" s="13">
        <v>0</v>
      </c>
      <c r="Z561" s="8" t="s">
        <v>42</v>
      </c>
      <c r="AA561" s="8" t="s">
        <v>43</v>
      </c>
      <c r="AB561" s="8" t="s">
        <v>60</v>
      </c>
      <c r="AC561" s="8" t="s">
        <v>1881</v>
      </c>
      <c r="AD561" s="8" t="s">
        <v>35</v>
      </c>
      <c r="AE561" s="8" t="s">
        <v>1886</v>
      </c>
      <c r="AF561" s="12">
        <v>2581.6</v>
      </c>
      <c r="AG561" s="41">
        <f t="shared" si="75"/>
        <v>45693</v>
      </c>
      <c r="AH561" s="41">
        <f t="shared" ca="1" si="76"/>
        <v>46022</v>
      </c>
      <c r="AI561" s="1">
        <f t="shared" ca="1" si="83"/>
        <v>10</v>
      </c>
      <c r="AJ561" s="1">
        <f t="shared" ca="1" si="77"/>
        <v>6</v>
      </c>
      <c r="AK561" s="1">
        <f t="shared" ca="1" si="78"/>
        <v>4</v>
      </c>
      <c r="AL561" s="1">
        <f t="shared" si="79"/>
        <v>51.38</v>
      </c>
      <c r="AM561" s="38">
        <f t="shared" ca="1" si="80"/>
        <v>0.6</v>
      </c>
      <c r="AN561" s="1" t="str">
        <f t="shared" ca="1" si="81"/>
        <v>תקין</v>
      </c>
      <c r="AO561" s="1" t="e">
        <f>VLOOKUP(AC561,'תז מייל קניין'!$A:$C,3,0)</f>
        <v>#N/A</v>
      </c>
      <c r="AP561" s="1" t="str">
        <f t="shared" si="82"/>
        <v xml:space="preserve"> לינה וארו</v>
      </c>
    </row>
    <row r="562" spans="1:42" x14ac:dyDescent="0.2">
      <c r="A562" s="4"/>
      <c r="B562" s="5"/>
      <c r="C562" s="6" t="s">
        <v>2193</v>
      </c>
      <c r="D562" s="7" t="s">
        <v>34</v>
      </c>
      <c r="E562" s="7" t="s">
        <v>32</v>
      </c>
      <c r="F562" s="8" t="s">
        <v>35</v>
      </c>
      <c r="G562" s="9">
        <v>45704</v>
      </c>
      <c r="H562" s="9"/>
      <c r="I562" s="10"/>
      <c r="J562" s="14"/>
      <c r="K562" s="11" t="s">
        <v>2194</v>
      </c>
      <c r="L562" s="8" t="s">
        <v>2195</v>
      </c>
      <c r="M562" s="8" t="s">
        <v>2196</v>
      </c>
      <c r="N562" s="8" t="s">
        <v>40</v>
      </c>
      <c r="O562" s="12">
        <v>99992.26</v>
      </c>
      <c r="P562" s="8" t="s">
        <v>41</v>
      </c>
      <c r="Q562" s="12">
        <v>99992.26</v>
      </c>
      <c r="R562" s="13">
        <v>13.39</v>
      </c>
      <c r="S562" s="12">
        <v>13391.82</v>
      </c>
      <c r="T562" s="12">
        <v>13391.82</v>
      </c>
      <c r="U562" s="12">
        <v>86600.44</v>
      </c>
      <c r="V562" s="8" t="s">
        <v>35</v>
      </c>
      <c r="W562" s="8" t="s">
        <v>2197</v>
      </c>
      <c r="X562" s="8" t="s">
        <v>35</v>
      </c>
      <c r="Y562" s="13">
        <v>0</v>
      </c>
      <c r="Z562" s="8" t="s">
        <v>42</v>
      </c>
      <c r="AA562" s="8" t="s">
        <v>43</v>
      </c>
      <c r="AB562" s="8" t="s">
        <v>60</v>
      </c>
      <c r="AC562" s="8" t="s">
        <v>1881</v>
      </c>
      <c r="AD562" s="8" t="s">
        <v>35</v>
      </c>
      <c r="AE562" s="8" t="s">
        <v>1886</v>
      </c>
      <c r="AF562" s="12">
        <v>86600.44</v>
      </c>
      <c r="AG562" s="41">
        <f t="shared" si="75"/>
        <v>45704</v>
      </c>
      <c r="AH562" s="41">
        <f t="shared" ca="1" si="76"/>
        <v>46022</v>
      </c>
      <c r="AI562" s="1">
        <f t="shared" ca="1" si="83"/>
        <v>10</v>
      </c>
      <c r="AJ562" s="1">
        <f t="shared" ca="1" si="77"/>
        <v>5</v>
      </c>
      <c r="AK562" s="1">
        <f t="shared" ca="1" si="78"/>
        <v>4</v>
      </c>
      <c r="AL562" s="1">
        <f t="shared" si="79"/>
        <v>13.39</v>
      </c>
      <c r="AM562" s="38">
        <f t="shared" ca="1" si="80"/>
        <v>0.5</v>
      </c>
      <c r="AN562" s="1" t="str">
        <f t="shared" ca="1" si="81"/>
        <v>תקין</v>
      </c>
      <c r="AO562" s="1" t="e">
        <f>VLOOKUP(AC562,'תז מייל קניין'!$A:$C,3,0)</f>
        <v>#N/A</v>
      </c>
      <c r="AP562" s="1" t="str">
        <f t="shared" si="82"/>
        <v xml:space="preserve"> סולר עבור</v>
      </c>
    </row>
    <row r="563" spans="1:42" x14ac:dyDescent="0.2">
      <c r="A563" s="4"/>
      <c r="B563" s="5"/>
      <c r="C563" s="6" t="s">
        <v>2198</v>
      </c>
      <c r="D563" s="7" t="s">
        <v>50</v>
      </c>
      <c r="E563" s="7" t="s">
        <v>32</v>
      </c>
      <c r="F563" s="8" t="s">
        <v>35</v>
      </c>
      <c r="G563" s="9">
        <v>45712</v>
      </c>
      <c r="H563" s="9"/>
      <c r="I563" s="10"/>
      <c r="J563" s="14"/>
      <c r="K563" s="11" t="s">
        <v>2144</v>
      </c>
      <c r="L563" s="8" t="s">
        <v>2145</v>
      </c>
      <c r="M563" s="8" t="s">
        <v>2146</v>
      </c>
      <c r="N563" s="8" t="s">
        <v>40</v>
      </c>
      <c r="O563" s="13">
        <v>792.37</v>
      </c>
      <c r="P563" s="8" t="s">
        <v>41</v>
      </c>
      <c r="Q563" s="13">
        <v>792.37</v>
      </c>
      <c r="R563" s="13">
        <v>0</v>
      </c>
      <c r="S563" s="13">
        <v>0</v>
      </c>
      <c r="T563" s="13">
        <v>0</v>
      </c>
      <c r="U563" s="13">
        <v>850.18</v>
      </c>
      <c r="V563" s="8" t="s">
        <v>35</v>
      </c>
      <c r="W563" s="8" t="s">
        <v>2199</v>
      </c>
      <c r="X563" s="8" t="s">
        <v>57</v>
      </c>
      <c r="Y563" s="13">
        <v>0</v>
      </c>
      <c r="Z563" s="8" t="s">
        <v>42</v>
      </c>
      <c r="AA563" s="8" t="s">
        <v>65</v>
      </c>
      <c r="AB563" s="8" t="s">
        <v>35</v>
      </c>
      <c r="AC563" s="8" t="s">
        <v>1881</v>
      </c>
      <c r="AD563" s="8" t="s">
        <v>35</v>
      </c>
      <c r="AE563" s="8" t="s">
        <v>2200</v>
      </c>
      <c r="AF563" s="13">
        <v>792.37</v>
      </c>
      <c r="AG563" s="41">
        <f t="shared" si="75"/>
        <v>45712</v>
      </c>
      <c r="AH563" s="41">
        <f t="shared" ca="1" si="76"/>
        <v>46022</v>
      </c>
      <c r="AI563" s="1">
        <f t="shared" ca="1" si="83"/>
        <v>10</v>
      </c>
      <c r="AJ563" s="1">
        <f t="shared" ca="1" si="77"/>
        <v>5</v>
      </c>
      <c r="AK563" s="1">
        <f t="shared" ca="1" si="78"/>
        <v>4</v>
      </c>
      <c r="AL563" s="1">
        <f t="shared" si="79"/>
        <v>0</v>
      </c>
      <c r="AM563" s="38">
        <f t="shared" ca="1" si="80"/>
        <v>0.5</v>
      </c>
      <c r="AN563" s="1" t="str">
        <f t="shared" ca="1" si="81"/>
        <v>תקין</v>
      </c>
      <c r="AO563" s="1" t="e">
        <f>VLOOKUP(AC563,'תז מייל קניין'!$A:$C,3,0)</f>
        <v>#N/A</v>
      </c>
      <c r="AP563" s="1" t="str">
        <f t="shared" si="82"/>
        <v xml:space="preserve"> כסא אורטו</v>
      </c>
    </row>
    <row r="564" spans="1:42" x14ac:dyDescent="0.2">
      <c r="A564" s="4"/>
      <c r="B564" s="5"/>
      <c r="C564" s="6" t="s">
        <v>2201</v>
      </c>
      <c r="D564" s="7" t="s">
        <v>34</v>
      </c>
      <c r="E564" s="7" t="s">
        <v>32</v>
      </c>
      <c r="F564" s="8" t="s">
        <v>35</v>
      </c>
      <c r="G564" s="9">
        <v>45714</v>
      </c>
      <c r="H564" s="9"/>
      <c r="I564" s="10"/>
      <c r="J564" s="14"/>
      <c r="K564" s="11" t="s">
        <v>2202</v>
      </c>
      <c r="L564" s="8" t="s">
        <v>2203</v>
      </c>
      <c r="M564" s="8" t="s">
        <v>2204</v>
      </c>
      <c r="N564" s="8" t="s">
        <v>40</v>
      </c>
      <c r="O564" s="12">
        <v>14750</v>
      </c>
      <c r="P564" s="8" t="s">
        <v>41</v>
      </c>
      <c r="Q564" s="12">
        <v>14750</v>
      </c>
      <c r="R564" s="13">
        <v>16</v>
      </c>
      <c r="S564" s="12">
        <v>2360</v>
      </c>
      <c r="T564" s="12">
        <v>2360</v>
      </c>
      <c r="U564" s="12">
        <v>12390</v>
      </c>
      <c r="V564" s="8" t="s">
        <v>35</v>
      </c>
      <c r="W564" s="8" t="s">
        <v>2205</v>
      </c>
      <c r="X564" s="8" t="s">
        <v>35</v>
      </c>
      <c r="Y564" s="13">
        <v>0</v>
      </c>
      <c r="Z564" s="8" t="s">
        <v>42</v>
      </c>
      <c r="AA564" s="8" t="s">
        <v>43</v>
      </c>
      <c r="AB564" s="8" t="s">
        <v>60</v>
      </c>
      <c r="AC564" s="8" t="s">
        <v>1881</v>
      </c>
      <c r="AD564" s="8" t="s">
        <v>35</v>
      </c>
      <c r="AE564" s="8" t="s">
        <v>646</v>
      </c>
      <c r="AF564" s="12">
        <v>12390</v>
      </c>
      <c r="AG564" s="41">
        <f t="shared" si="75"/>
        <v>45714</v>
      </c>
      <c r="AH564" s="41">
        <f t="shared" ca="1" si="76"/>
        <v>46022</v>
      </c>
      <c r="AI564" s="1">
        <f t="shared" ca="1" si="83"/>
        <v>10</v>
      </c>
      <c r="AJ564" s="1">
        <f t="shared" ca="1" si="77"/>
        <v>5</v>
      </c>
      <c r="AK564" s="1">
        <f t="shared" ca="1" si="78"/>
        <v>4</v>
      </c>
      <c r="AL564" s="1">
        <f t="shared" si="79"/>
        <v>16</v>
      </c>
      <c r="AM564" s="38">
        <f t="shared" ca="1" si="80"/>
        <v>0.5</v>
      </c>
      <c r="AN564" s="1" t="str">
        <f t="shared" ca="1" si="81"/>
        <v>תקין</v>
      </c>
      <c r="AO564" s="1" t="e">
        <f>VLOOKUP(AC564,'תז מייל קניין'!$A:$C,3,0)</f>
        <v>#N/A</v>
      </c>
      <c r="AP564" s="1" t="str">
        <f t="shared" si="82"/>
        <v xml:space="preserve"> ייעוץ בתח</v>
      </c>
    </row>
    <row r="565" spans="1:42" x14ac:dyDescent="0.2">
      <c r="A565" s="4"/>
      <c r="B565" s="5"/>
      <c r="C565" s="6" t="s">
        <v>2206</v>
      </c>
      <c r="D565" s="7" t="s">
        <v>34</v>
      </c>
      <c r="E565" s="7" t="s">
        <v>32</v>
      </c>
      <c r="F565" s="8" t="s">
        <v>35</v>
      </c>
      <c r="G565" s="9">
        <v>45714</v>
      </c>
      <c r="H565" s="9"/>
      <c r="I565" s="10"/>
      <c r="J565" s="14"/>
      <c r="K565" s="11" t="s">
        <v>2207</v>
      </c>
      <c r="L565" s="8" t="s">
        <v>2208</v>
      </c>
      <c r="M565" s="8" t="s">
        <v>2209</v>
      </c>
      <c r="N565" s="8" t="s">
        <v>40</v>
      </c>
      <c r="O565" s="12">
        <v>1770</v>
      </c>
      <c r="P565" s="8" t="s">
        <v>41</v>
      </c>
      <c r="Q565" s="12">
        <v>1770</v>
      </c>
      <c r="R565" s="13">
        <v>0</v>
      </c>
      <c r="S565" s="13">
        <v>0</v>
      </c>
      <c r="T565" s="13">
        <v>0</v>
      </c>
      <c r="U565" s="12">
        <v>1770</v>
      </c>
      <c r="V565" s="8" t="s">
        <v>35</v>
      </c>
      <c r="W565" s="8" t="s">
        <v>2210</v>
      </c>
      <c r="X565" s="8" t="s">
        <v>35</v>
      </c>
      <c r="Y565" s="13">
        <v>0</v>
      </c>
      <c r="Z565" s="8" t="s">
        <v>42</v>
      </c>
      <c r="AA565" s="8" t="s">
        <v>43</v>
      </c>
      <c r="AB565" s="8" t="s">
        <v>60</v>
      </c>
      <c r="AC565" s="8" t="s">
        <v>1881</v>
      </c>
      <c r="AD565" s="8" t="s">
        <v>35</v>
      </c>
      <c r="AE565" s="8" t="s">
        <v>646</v>
      </c>
      <c r="AF565" s="12">
        <v>1770</v>
      </c>
      <c r="AG565" s="41">
        <f t="shared" si="75"/>
        <v>45714</v>
      </c>
      <c r="AH565" s="41">
        <f t="shared" ca="1" si="76"/>
        <v>46022</v>
      </c>
      <c r="AI565" s="1">
        <f t="shared" ca="1" si="83"/>
        <v>10</v>
      </c>
      <c r="AJ565" s="1">
        <f t="shared" ca="1" si="77"/>
        <v>5</v>
      </c>
      <c r="AK565" s="1">
        <f t="shared" ca="1" si="78"/>
        <v>4</v>
      </c>
      <c r="AL565" s="1">
        <f t="shared" si="79"/>
        <v>0</v>
      </c>
      <c r="AM565" s="38">
        <f t="shared" ca="1" si="80"/>
        <v>0.5</v>
      </c>
      <c r="AN565" s="1" t="str">
        <f t="shared" ca="1" si="81"/>
        <v>תקין</v>
      </c>
      <c r="AO565" s="1" t="e">
        <f>VLOOKUP(AC565,'תז מייל קניין'!$A:$C,3,0)</f>
        <v>#N/A</v>
      </c>
      <c r="AP565" s="1" t="str">
        <f t="shared" si="82"/>
        <v xml:space="preserve"> הכנת חוות</v>
      </c>
    </row>
    <row r="566" spans="1:42" x14ac:dyDescent="0.2">
      <c r="A566" s="4"/>
      <c r="B566" s="5"/>
      <c r="C566" s="6" t="s">
        <v>2211</v>
      </c>
      <c r="D566" s="7" t="s">
        <v>50</v>
      </c>
      <c r="E566" s="7" t="s">
        <v>32</v>
      </c>
      <c r="F566" s="8" t="s">
        <v>35</v>
      </c>
      <c r="G566" s="9">
        <v>45714</v>
      </c>
      <c r="H566" s="9"/>
      <c r="I566" s="10"/>
      <c r="J566" s="14"/>
      <c r="K566" s="11" t="s">
        <v>1764</v>
      </c>
      <c r="L566" s="8" t="s">
        <v>1765</v>
      </c>
      <c r="M566" s="8" t="s">
        <v>1766</v>
      </c>
      <c r="N566" s="8" t="s">
        <v>40</v>
      </c>
      <c r="O566" s="12">
        <v>1973.68</v>
      </c>
      <c r="P566" s="8" t="s">
        <v>41</v>
      </c>
      <c r="Q566" s="12">
        <v>1973.68</v>
      </c>
      <c r="R566" s="13">
        <v>98.15</v>
      </c>
      <c r="S566" s="12">
        <v>1938.28</v>
      </c>
      <c r="T566" s="12">
        <v>1937.09</v>
      </c>
      <c r="U566" s="13">
        <v>36.61</v>
      </c>
      <c r="V566" s="8" t="s">
        <v>35</v>
      </c>
      <c r="W566" s="8" t="s">
        <v>2212</v>
      </c>
      <c r="X566" s="8" t="s">
        <v>57</v>
      </c>
      <c r="Y566" s="13">
        <v>0</v>
      </c>
      <c r="Z566" s="8" t="s">
        <v>42</v>
      </c>
      <c r="AA566" s="8" t="s">
        <v>65</v>
      </c>
      <c r="AB566" s="8" t="s">
        <v>35</v>
      </c>
      <c r="AC566" s="8" t="s">
        <v>1881</v>
      </c>
      <c r="AD566" s="8" t="s">
        <v>35</v>
      </c>
      <c r="AE566" s="8" t="s">
        <v>1848</v>
      </c>
      <c r="AF566" s="13">
        <v>35.4</v>
      </c>
      <c r="AG566" s="41">
        <f t="shared" si="75"/>
        <v>45714</v>
      </c>
      <c r="AH566" s="41">
        <f t="shared" ca="1" si="76"/>
        <v>46022</v>
      </c>
      <c r="AI566" s="1">
        <f t="shared" ca="1" si="83"/>
        <v>10</v>
      </c>
      <c r="AJ566" s="1">
        <f t="shared" ca="1" si="77"/>
        <v>5</v>
      </c>
      <c r="AK566" s="1">
        <f t="shared" ca="1" si="78"/>
        <v>4</v>
      </c>
      <c r="AL566" s="1">
        <f t="shared" si="79"/>
        <v>98.15</v>
      </c>
      <c r="AM566" s="38">
        <f t="shared" ca="1" si="80"/>
        <v>0.5</v>
      </c>
      <c r="AN566" s="1" t="str">
        <f t="shared" ca="1" si="81"/>
        <v>תקין</v>
      </c>
      <c r="AO566" s="1" t="e">
        <f>VLOOKUP(AC566,'תז מייל קניין'!$A:$C,3,0)</f>
        <v>#N/A</v>
      </c>
      <c r="AP566" s="1" t="str">
        <f t="shared" si="82"/>
        <v xml:space="preserve"> ציוד משרד</v>
      </c>
    </row>
    <row r="567" spans="1:42" x14ac:dyDescent="0.2">
      <c r="A567" s="4"/>
      <c r="B567" s="5"/>
      <c r="C567" s="6" t="s">
        <v>2213</v>
      </c>
      <c r="D567" s="7" t="s">
        <v>50</v>
      </c>
      <c r="E567" s="7" t="s">
        <v>32</v>
      </c>
      <c r="F567" s="8" t="s">
        <v>35</v>
      </c>
      <c r="G567" s="9">
        <v>45714</v>
      </c>
      <c r="H567" s="9"/>
      <c r="I567" s="10"/>
      <c r="J567" s="14"/>
      <c r="K567" s="11" t="s">
        <v>2182</v>
      </c>
      <c r="L567" s="8" t="s">
        <v>2183</v>
      </c>
      <c r="M567" s="8" t="s">
        <v>2184</v>
      </c>
      <c r="N567" s="8" t="s">
        <v>40</v>
      </c>
      <c r="O567" s="12">
        <v>6082.17</v>
      </c>
      <c r="P567" s="8" t="s">
        <v>41</v>
      </c>
      <c r="Q567" s="12">
        <v>6082.17</v>
      </c>
      <c r="R567" s="13">
        <v>1.6</v>
      </c>
      <c r="S567" s="13">
        <v>97.7</v>
      </c>
      <c r="T567" s="13">
        <v>97.7</v>
      </c>
      <c r="U567" s="12">
        <v>6189.51</v>
      </c>
      <c r="V567" s="8" t="s">
        <v>35</v>
      </c>
      <c r="W567" s="8" t="s">
        <v>2214</v>
      </c>
      <c r="X567" s="8" t="s">
        <v>57</v>
      </c>
      <c r="Y567" s="13">
        <v>0</v>
      </c>
      <c r="Z567" s="8" t="s">
        <v>42</v>
      </c>
      <c r="AA567" s="8" t="s">
        <v>53</v>
      </c>
      <c r="AB567" s="8" t="s">
        <v>35</v>
      </c>
      <c r="AC567" s="8" t="s">
        <v>1881</v>
      </c>
      <c r="AD567" s="8" t="s">
        <v>35</v>
      </c>
      <c r="AE567" s="8" t="s">
        <v>1898</v>
      </c>
      <c r="AF567" s="12">
        <v>5984.47</v>
      </c>
      <c r="AG567" s="41">
        <f t="shared" si="75"/>
        <v>45714</v>
      </c>
      <c r="AH567" s="41">
        <f t="shared" ca="1" si="76"/>
        <v>46022</v>
      </c>
      <c r="AI567" s="1">
        <f t="shared" ca="1" si="83"/>
        <v>10</v>
      </c>
      <c r="AJ567" s="1">
        <f t="shared" ca="1" si="77"/>
        <v>5</v>
      </c>
      <c r="AK567" s="1">
        <f t="shared" ca="1" si="78"/>
        <v>4</v>
      </c>
      <c r="AL567" s="1">
        <f t="shared" si="79"/>
        <v>1.6</v>
      </c>
      <c r="AM567" s="38">
        <f t="shared" ca="1" si="80"/>
        <v>0.5</v>
      </c>
      <c r="AN567" s="1" t="str">
        <f t="shared" ca="1" si="81"/>
        <v>תקין</v>
      </c>
      <c r="AO567" s="1" t="e">
        <f>VLOOKUP(AC567,'תז מייל קניין'!$A:$C,3,0)</f>
        <v>#N/A</v>
      </c>
      <c r="AP567" s="1" t="str">
        <f t="shared" si="82"/>
        <v xml:space="preserve"> כיבוד משק</v>
      </c>
    </row>
    <row r="568" spans="1:42" x14ac:dyDescent="0.2">
      <c r="A568" s="4"/>
      <c r="B568" s="5"/>
      <c r="C568" s="6" t="s">
        <v>2215</v>
      </c>
      <c r="D568" s="7" t="s">
        <v>50</v>
      </c>
      <c r="E568" s="7" t="s">
        <v>32</v>
      </c>
      <c r="F568" s="8" t="s">
        <v>35</v>
      </c>
      <c r="G568" s="9">
        <v>45728</v>
      </c>
      <c r="H568" s="9"/>
      <c r="I568" s="10"/>
      <c r="J568" s="14"/>
      <c r="K568" s="11" t="s">
        <v>1764</v>
      </c>
      <c r="L568" s="8" t="s">
        <v>1765</v>
      </c>
      <c r="M568" s="8" t="s">
        <v>1766</v>
      </c>
      <c r="N568" s="8" t="s">
        <v>40</v>
      </c>
      <c r="O568" s="12">
        <v>1354.05</v>
      </c>
      <c r="P568" s="8" t="s">
        <v>41</v>
      </c>
      <c r="Q568" s="12">
        <v>1354.05</v>
      </c>
      <c r="R568" s="13">
        <v>89.54</v>
      </c>
      <c r="S568" s="12">
        <v>1212.45</v>
      </c>
      <c r="T568" s="12">
        <v>1212.45</v>
      </c>
      <c r="U568" s="13">
        <v>146.44999999999999</v>
      </c>
      <c r="V568" s="8" t="s">
        <v>35</v>
      </c>
      <c r="W568" s="8" t="s">
        <v>2216</v>
      </c>
      <c r="X568" s="8" t="s">
        <v>57</v>
      </c>
      <c r="Y568" s="13">
        <v>0</v>
      </c>
      <c r="Z568" s="8" t="s">
        <v>42</v>
      </c>
      <c r="AA568" s="8" t="s">
        <v>65</v>
      </c>
      <c r="AB568" s="8" t="s">
        <v>35</v>
      </c>
      <c r="AC568" s="8" t="s">
        <v>1881</v>
      </c>
      <c r="AD568" s="8" t="s">
        <v>35</v>
      </c>
      <c r="AE568" s="8" t="s">
        <v>1959</v>
      </c>
      <c r="AF568" s="13">
        <v>141.6</v>
      </c>
      <c r="AG568" s="41">
        <f t="shared" si="75"/>
        <v>45728</v>
      </c>
      <c r="AH568" s="41">
        <f t="shared" ca="1" si="76"/>
        <v>46022</v>
      </c>
      <c r="AI568" s="1">
        <f t="shared" ca="1" si="83"/>
        <v>9</v>
      </c>
      <c r="AJ568" s="1">
        <f t="shared" ca="1" si="77"/>
        <v>4</v>
      </c>
      <c r="AK568" s="1">
        <f t="shared" ca="1" si="78"/>
        <v>4</v>
      </c>
      <c r="AL568" s="1">
        <f t="shared" si="79"/>
        <v>89.54</v>
      </c>
      <c r="AM568" s="38">
        <f t="shared" ca="1" si="80"/>
        <v>0.44444444444444442</v>
      </c>
      <c r="AN568" s="1" t="str">
        <f t="shared" ca="1" si="81"/>
        <v>טרם נבדק</v>
      </c>
      <c r="AO568" s="1" t="e">
        <f>VLOOKUP(AC568,'תז מייל קניין'!$A:$C,3,0)</f>
        <v>#N/A</v>
      </c>
      <c r="AP568" s="1" t="str">
        <f t="shared" si="82"/>
        <v xml:space="preserve"> ציוד משרד</v>
      </c>
    </row>
    <row r="569" spans="1:42" x14ac:dyDescent="0.2">
      <c r="A569" s="4"/>
      <c r="B569" s="5"/>
      <c r="C569" s="6" t="s">
        <v>2217</v>
      </c>
      <c r="D569" s="7" t="s">
        <v>50</v>
      </c>
      <c r="E569" s="7" t="s">
        <v>32</v>
      </c>
      <c r="F569" s="8" t="s">
        <v>35</v>
      </c>
      <c r="G569" s="9">
        <v>45728</v>
      </c>
      <c r="H569" s="9"/>
      <c r="I569" s="10"/>
      <c r="J569" s="14"/>
      <c r="K569" s="11" t="s">
        <v>1764</v>
      </c>
      <c r="L569" s="8" t="s">
        <v>1765</v>
      </c>
      <c r="M569" s="8" t="s">
        <v>1766</v>
      </c>
      <c r="N569" s="8" t="s">
        <v>40</v>
      </c>
      <c r="O569" s="12">
        <v>1798.36</v>
      </c>
      <c r="P569" s="8" t="s">
        <v>41</v>
      </c>
      <c r="Q569" s="12">
        <v>1798.36</v>
      </c>
      <c r="R569" s="13">
        <v>94.57</v>
      </c>
      <c r="S569" s="12">
        <v>1700.66</v>
      </c>
      <c r="T569" s="12">
        <v>1700.66</v>
      </c>
      <c r="U569" s="13">
        <v>101.04</v>
      </c>
      <c r="V569" s="8" t="s">
        <v>35</v>
      </c>
      <c r="W569" s="8" t="s">
        <v>2218</v>
      </c>
      <c r="X569" s="8" t="s">
        <v>57</v>
      </c>
      <c r="Y569" s="13">
        <v>0</v>
      </c>
      <c r="Z569" s="8" t="s">
        <v>42</v>
      </c>
      <c r="AA569" s="8" t="s">
        <v>65</v>
      </c>
      <c r="AB569" s="8" t="s">
        <v>35</v>
      </c>
      <c r="AC569" s="8" t="s">
        <v>1881</v>
      </c>
      <c r="AD569" s="8" t="s">
        <v>35</v>
      </c>
      <c r="AE569" s="8" t="s">
        <v>1984</v>
      </c>
      <c r="AF569" s="13">
        <v>97.7</v>
      </c>
      <c r="AG569" s="41">
        <f t="shared" si="75"/>
        <v>45728</v>
      </c>
      <c r="AH569" s="41">
        <f t="shared" ca="1" si="76"/>
        <v>46022</v>
      </c>
      <c r="AI569" s="1">
        <f t="shared" ca="1" si="83"/>
        <v>9</v>
      </c>
      <c r="AJ569" s="1">
        <f t="shared" ca="1" si="77"/>
        <v>4</v>
      </c>
      <c r="AK569" s="1">
        <f t="shared" ca="1" si="78"/>
        <v>4</v>
      </c>
      <c r="AL569" s="1">
        <f t="shared" si="79"/>
        <v>94.57</v>
      </c>
      <c r="AM569" s="38">
        <f t="shared" ca="1" si="80"/>
        <v>0.44444444444444442</v>
      </c>
      <c r="AN569" s="1" t="str">
        <f t="shared" ca="1" si="81"/>
        <v>טרם נבדק</v>
      </c>
      <c r="AO569" s="1" t="e">
        <f>VLOOKUP(AC569,'תז מייל קניין'!$A:$C,3,0)</f>
        <v>#N/A</v>
      </c>
      <c r="AP569" s="1" t="str">
        <f t="shared" si="82"/>
        <v xml:space="preserve"> ציוד משרד</v>
      </c>
    </row>
    <row r="570" spans="1:42" x14ac:dyDescent="0.2">
      <c r="A570" s="4"/>
      <c r="B570" s="5"/>
      <c r="C570" s="6" t="s">
        <v>2219</v>
      </c>
      <c r="D570" s="7" t="s">
        <v>50</v>
      </c>
      <c r="E570" s="7" t="s">
        <v>32</v>
      </c>
      <c r="F570" s="8" t="s">
        <v>35</v>
      </c>
      <c r="G570" s="9">
        <v>45736</v>
      </c>
      <c r="H570" s="9"/>
      <c r="I570" s="10"/>
      <c r="J570" s="14"/>
      <c r="K570" s="11" t="s">
        <v>731</v>
      </c>
      <c r="L570" s="8" t="s">
        <v>732</v>
      </c>
      <c r="M570" s="8" t="s">
        <v>733</v>
      </c>
      <c r="N570" s="8" t="s">
        <v>40</v>
      </c>
      <c r="O570" s="12">
        <v>100000</v>
      </c>
      <c r="P570" s="8" t="s">
        <v>41</v>
      </c>
      <c r="Q570" s="12">
        <v>100000</v>
      </c>
      <c r="R570" s="13">
        <v>0</v>
      </c>
      <c r="S570" s="13">
        <v>0</v>
      </c>
      <c r="T570" s="13">
        <v>0</v>
      </c>
      <c r="U570" s="12">
        <v>100000</v>
      </c>
      <c r="V570" s="8" t="s">
        <v>35</v>
      </c>
      <c r="W570" s="8" t="s">
        <v>2220</v>
      </c>
      <c r="X570" s="8" t="s">
        <v>35</v>
      </c>
      <c r="Y570" s="13">
        <v>0</v>
      </c>
      <c r="Z570" s="8" t="s">
        <v>42</v>
      </c>
      <c r="AA570" s="8" t="s">
        <v>43</v>
      </c>
      <c r="AB570" s="8" t="s">
        <v>60</v>
      </c>
      <c r="AC570" s="8" t="s">
        <v>1881</v>
      </c>
      <c r="AD570" s="8" t="s">
        <v>2221</v>
      </c>
      <c r="AE570" s="8" t="s">
        <v>646</v>
      </c>
      <c r="AF570" s="12">
        <v>100000</v>
      </c>
      <c r="AG570" s="41">
        <f t="shared" si="75"/>
        <v>45736</v>
      </c>
      <c r="AH570" s="41">
        <f t="shared" ca="1" si="76"/>
        <v>46022</v>
      </c>
      <c r="AI570" s="1">
        <f t="shared" ca="1" si="83"/>
        <v>9</v>
      </c>
      <c r="AJ570" s="1">
        <f t="shared" ca="1" si="77"/>
        <v>4</v>
      </c>
      <c r="AK570" s="1">
        <f t="shared" ca="1" si="78"/>
        <v>4</v>
      </c>
      <c r="AL570" s="1">
        <f t="shared" si="79"/>
        <v>0</v>
      </c>
      <c r="AM570" s="38">
        <f t="shared" ca="1" si="80"/>
        <v>0.44444444444444442</v>
      </c>
      <c r="AN570" s="1" t="str">
        <f t="shared" ca="1" si="81"/>
        <v>טרם נבדק</v>
      </c>
      <c r="AO570" s="1" t="e">
        <f>VLOOKUP(AC570,'תז מייל קניין'!$A:$C,3,0)</f>
        <v>#N/A</v>
      </c>
      <c r="AP570" s="1" t="str">
        <f t="shared" si="82"/>
        <v xml:space="preserve"> התקשרות ע</v>
      </c>
    </row>
    <row r="571" spans="1:42" x14ac:dyDescent="0.2">
      <c r="A571" s="4"/>
      <c r="B571" s="5"/>
      <c r="C571" s="6" t="s">
        <v>2222</v>
      </c>
      <c r="D571" s="7" t="s">
        <v>34</v>
      </c>
      <c r="E571" s="7" t="s">
        <v>32</v>
      </c>
      <c r="F571" s="8" t="s">
        <v>35</v>
      </c>
      <c r="G571" s="9">
        <v>45741</v>
      </c>
      <c r="H571" s="9"/>
      <c r="I571" s="10"/>
      <c r="J571" s="14"/>
      <c r="K571" s="11" t="s">
        <v>81</v>
      </c>
      <c r="L571" s="8" t="s">
        <v>82</v>
      </c>
      <c r="M571" s="8" t="s">
        <v>83</v>
      </c>
      <c r="N571" s="8" t="s">
        <v>40</v>
      </c>
      <c r="O571" s="12">
        <v>5000.84</v>
      </c>
      <c r="P571" s="8" t="s">
        <v>41</v>
      </c>
      <c r="Q571" s="12">
        <v>5000.84</v>
      </c>
      <c r="R571" s="13">
        <v>24.78</v>
      </c>
      <c r="S571" s="12">
        <v>1239.24</v>
      </c>
      <c r="T571" s="12">
        <v>1239.24</v>
      </c>
      <c r="U571" s="12">
        <v>3761.6</v>
      </c>
      <c r="V571" s="8" t="s">
        <v>35</v>
      </c>
      <c r="W571" s="8" t="s">
        <v>2223</v>
      </c>
      <c r="X571" s="8" t="s">
        <v>35</v>
      </c>
      <c r="Y571" s="13">
        <v>0</v>
      </c>
      <c r="Z571" s="8" t="s">
        <v>42</v>
      </c>
      <c r="AA571" s="8" t="s">
        <v>43</v>
      </c>
      <c r="AB571" s="8" t="s">
        <v>60</v>
      </c>
      <c r="AC571" s="8" t="s">
        <v>1881</v>
      </c>
      <c r="AD571" s="8" t="s">
        <v>35</v>
      </c>
      <c r="AE571" s="8" t="s">
        <v>1886</v>
      </c>
      <c r="AF571" s="12">
        <v>3761.6</v>
      </c>
      <c r="AG571" s="41">
        <f t="shared" si="75"/>
        <v>45741</v>
      </c>
      <c r="AH571" s="41">
        <f t="shared" ca="1" si="76"/>
        <v>46022</v>
      </c>
      <c r="AI571" s="1">
        <f t="shared" ca="1" si="83"/>
        <v>9</v>
      </c>
      <c r="AJ571" s="1">
        <f t="shared" ca="1" si="77"/>
        <v>4</v>
      </c>
      <c r="AK571" s="1">
        <f t="shared" ca="1" si="78"/>
        <v>4</v>
      </c>
      <c r="AL571" s="1">
        <f t="shared" si="79"/>
        <v>24.78</v>
      </c>
      <c r="AM571" s="38">
        <f t="shared" ca="1" si="80"/>
        <v>0.44444444444444442</v>
      </c>
      <c r="AN571" s="1" t="str">
        <f t="shared" ca="1" si="81"/>
        <v>טרם נבדק</v>
      </c>
      <c r="AO571" s="1" t="e">
        <f>VLOOKUP(AC571,'תז מייל קניין'!$A:$C,3,0)</f>
        <v>#N/A</v>
      </c>
      <c r="AP571" s="1" t="str">
        <f t="shared" si="82"/>
        <v xml:space="preserve"> צילומי הד</v>
      </c>
    </row>
    <row r="572" spans="1:42" x14ac:dyDescent="0.2">
      <c r="A572" s="4"/>
      <c r="B572" s="5"/>
      <c r="C572" s="6" t="s">
        <v>2224</v>
      </c>
      <c r="D572" s="7" t="s">
        <v>50</v>
      </c>
      <c r="E572" s="7" t="s">
        <v>32</v>
      </c>
      <c r="F572" s="8" t="s">
        <v>35</v>
      </c>
      <c r="G572" s="9">
        <v>45748</v>
      </c>
      <c r="H572" s="9">
        <v>45698</v>
      </c>
      <c r="I572" s="10">
        <v>46022</v>
      </c>
      <c r="J572" s="14"/>
      <c r="K572" s="11" t="s">
        <v>154</v>
      </c>
      <c r="L572" s="8" t="s">
        <v>155</v>
      </c>
      <c r="M572" s="8" t="s">
        <v>156</v>
      </c>
      <c r="N572" s="8" t="s">
        <v>40</v>
      </c>
      <c r="O572" s="12">
        <v>32568</v>
      </c>
      <c r="P572" s="8" t="s">
        <v>41</v>
      </c>
      <c r="Q572" s="12">
        <v>32568</v>
      </c>
      <c r="R572" s="13">
        <v>0</v>
      </c>
      <c r="S572" s="13">
        <v>0</v>
      </c>
      <c r="T572" s="13">
        <v>0</v>
      </c>
      <c r="U572" s="12">
        <v>32568</v>
      </c>
      <c r="V572" s="8" t="s">
        <v>35</v>
      </c>
      <c r="W572" s="8" t="s">
        <v>2225</v>
      </c>
      <c r="X572" s="8" t="s">
        <v>35</v>
      </c>
      <c r="Y572" s="13">
        <v>0</v>
      </c>
      <c r="Z572" s="8" t="s">
        <v>42</v>
      </c>
      <c r="AA572" s="8" t="s">
        <v>43</v>
      </c>
      <c r="AB572" s="8" t="s">
        <v>158</v>
      </c>
      <c r="AC572" s="8" t="s">
        <v>1881</v>
      </c>
      <c r="AD572" s="8" t="s">
        <v>35</v>
      </c>
      <c r="AE572" s="8" t="s">
        <v>1886</v>
      </c>
      <c r="AF572" s="12">
        <v>32568</v>
      </c>
      <c r="AG572" s="41">
        <f t="shared" si="75"/>
        <v>45698</v>
      </c>
      <c r="AH572" s="41">
        <f t="shared" ca="1" si="76"/>
        <v>46022</v>
      </c>
      <c r="AI572" s="1">
        <f t="shared" ca="1" si="83"/>
        <v>10</v>
      </c>
      <c r="AJ572" s="1">
        <f t="shared" ca="1" si="77"/>
        <v>5</v>
      </c>
      <c r="AK572" s="1">
        <f t="shared" ca="1" si="78"/>
        <v>4</v>
      </c>
      <c r="AL572" s="1">
        <f t="shared" si="79"/>
        <v>0</v>
      </c>
      <c r="AM572" s="38">
        <f t="shared" ca="1" si="80"/>
        <v>0.5</v>
      </c>
      <c r="AN572" s="1" t="str">
        <f t="shared" ca="1" si="81"/>
        <v>תקין</v>
      </c>
      <c r="AO572" s="1" t="e">
        <f>VLOOKUP(AC572,'תז מייל קניין'!$A:$C,3,0)</f>
        <v>#N/A</v>
      </c>
      <c r="AP572" s="1" t="str">
        <f t="shared" si="82"/>
        <v xml:space="preserve"> תיקים פרק</v>
      </c>
    </row>
    <row r="573" spans="1:42" x14ac:dyDescent="0.2">
      <c r="A573" s="4"/>
      <c r="B573" s="5"/>
      <c r="C573" s="6" t="s">
        <v>2226</v>
      </c>
      <c r="D573" s="7" t="s">
        <v>34</v>
      </c>
      <c r="E573" s="7" t="s">
        <v>32</v>
      </c>
      <c r="F573" s="8" t="s">
        <v>35</v>
      </c>
      <c r="G573" s="9">
        <v>45749</v>
      </c>
      <c r="H573" s="9"/>
      <c r="I573" s="10"/>
      <c r="J573" s="14"/>
      <c r="K573" s="11" t="s">
        <v>1764</v>
      </c>
      <c r="L573" s="8" t="s">
        <v>1765</v>
      </c>
      <c r="M573" s="8" t="s">
        <v>1766</v>
      </c>
      <c r="N573" s="8" t="s">
        <v>40</v>
      </c>
      <c r="O573" s="12">
        <v>1640.2</v>
      </c>
      <c r="P573" s="8" t="s">
        <v>41</v>
      </c>
      <c r="Q573" s="12">
        <v>1640.2</v>
      </c>
      <c r="R573" s="13">
        <v>0</v>
      </c>
      <c r="S573" s="13">
        <v>0</v>
      </c>
      <c r="T573" s="13">
        <v>0</v>
      </c>
      <c r="U573" s="12">
        <v>1640.2</v>
      </c>
      <c r="V573" s="8" t="s">
        <v>35</v>
      </c>
      <c r="W573" s="8" t="s">
        <v>2227</v>
      </c>
      <c r="X573" s="8" t="s">
        <v>35</v>
      </c>
      <c r="Y573" s="13">
        <v>0</v>
      </c>
      <c r="Z573" s="8" t="s">
        <v>42</v>
      </c>
      <c r="AA573" s="8" t="s">
        <v>43</v>
      </c>
      <c r="AB573" s="8" t="s">
        <v>60</v>
      </c>
      <c r="AC573" s="8" t="s">
        <v>1881</v>
      </c>
      <c r="AD573" s="8" t="s">
        <v>35</v>
      </c>
      <c r="AE573" s="8" t="s">
        <v>1886</v>
      </c>
      <c r="AF573" s="12">
        <v>1640.2</v>
      </c>
      <c r="AG573" s="41">
        <f t="shared" si="75"/>
        <v>45749</v>
      </c>
      <c r="AH573" s="41">
        <f t="shared" ca="1" si="76"/>
        <v>46022</v>
      </c>
      <c r="AI573" s="1">
        <f t="shared" ca="1" si="83"/>
        <v>8</v>
      </c>
      <c r="AJ573" s="1">
        <f t="shared" ca="1" si="77"/>
        <v>4</v>
      </c>
      <c r="AK573" s="1">
        <f t="shared" ca="1" si="78"/>
        <v>4</v>
      </c>
      <c r="AL573" s="1">
        <f t="shared" si="79"/>
        <v>0</v>
      </c>
      <c r="AM573" s="38">
        <f t="shared" ca="1" si="80"/>
        <v>0.5</v>
      </c>
      <c r="AN573" s="1" t="str">
        <f t="shared" ca="1" si="81"/>
        <v>תקין</v>
      </c>
      <c r="AO573" s="1" t="e">
        <f>VLOOKUP(AC573,'תז מייל קניין'!$A:$C,3,0)</f>
        <v>#N/A</v>
      </c>
      <c r="AP573" s="1" t="str">
        <f t="shared" si="82"/>
        <v xml:space="preserve"> מדבקות למ</v>
      </c>
    </row>
    <row r="574" spans="1:42" x14ac:dyDescent="0.2">
      <c r="A574" s="4"/>
      <c r="B574" s="5"/>
      <c r="C574" s="6" t="s">
        <v>2228</v>
      </c>
      <c r="D574" s="7" t="s">
        <v>50</v>
      </c>
      <c r="E574" s="7" t="s">
        <v>32</v>
      </c>
      <c r="F574" s="8" t="s">
        <v>35</v>
      </c>
      <c r="G574" s="9">
        <v>45749</v>
      </c>
      <c r="H574" s="9"/>
      <c r="I574" s="10"/>
      <c r="J574" s="14"/>
      <c r="K574" s="11" t="s">
        <v>1764</v>
      </c>
      <c r="L574" s="8" t="s">
        <v>1765</v>
      </c>
      <c r="M574" s="8" t="s">
        <v>1766</v>
      </c>
      <c r="N574" s="8" t="s">
        <v>40</v>
      </c>
      <c r="O574" s="12">
        <v>3129.8</v>
      </c>
      <c r="P574" s="8" t="s">
        <v>41</v>
      </c>
      <c r="Q574" s="12">
        <v>3129.8</v>
      </c>
      <c r="R574" s="13">
        <v>92.6</v>
      </c>
      <c r="S574" s="12">
        <v>2898.05</v>
      </c>
      <c r="T574" s="12">
        <v>2898.06</v>
      </c>
      <c r="U574" s="13">
        <v>239.69</v>
      </c>
      <c r="V574" s="8" t="s">
        <v>35</v>
      </c>
      <c r="W574" s="8" t="s">
        <v>2013</v>
      </c>
      <c r="X574" s="8" t="s">
        <v>57</v>
      </c>
      <c r="Y574" s="13">
        <v>0</v>
      </c>
      <c r="Z574" s="8" t="s">
        <v>42</v>
      </c>
      <c r="AA574" s="8" t="s">
        <v>65</v>
      </c>
      <c r="AB574" s="8" t="s">
        <v>35</v>
      </c>
      <c r="AC574" s="8" t="s">
        <v>1881</v>
      </c>
      <c r="AD574" s="8" t="s">
        <v>35</v>
      </c>
      <c r="AE574" s="8" t="s">
        <v>1984</v>
      </c>
      <c r="AF574" s="13">
        <v>231.75</v>
      </c>
      <c r="AG574" s="41">
        <f t="shared" si="75"/>
        <v>45749</v>
      </c>
      <c r="AH574" s="41">
        <f t="shared" ca="1" si="76"/>
        <v>46022</v>
      </c>
      <c r="AI574" s="1">
        <f t="shared" ca="1" si="83"/>
        <v>8</v>
      </c>
      <c r="AJ574" s="1">
        <f t="shared" ca="1" si="77"/>
        <v>4</v>
      </c>
      <c r="AK574" s="1">
        <f t="shared" ca="1" si="78"/>
        <v>4</v>
      </c>
      <c r="AL574" s="1">
        <f t="shared" si="79"/>
        <v>92.6</v>
      </c>
      <c r="AM574" s="38">
        <f t="shared" ca="1" si="80"/>
        <v>0.5</v>
      </c>
      <c r="AN574" s="1" t="str">
        <f t="shared" ca="1" si="81"/>
        <v>תקין</v>
      </c>
      <c r="AO574" s="1" t="e">
        <f>VLOOKUP(AC574,'תז מייל קניין'!$A:$C,3,0)</f>
        <v>#N/A</v>
      </c>
      <c r="AP574" s="1" t="str">
        <f t="shared" si="82"/>
        <v xml:space="preserve"> ציוד משרד</v>
      </c>
    </row>
    <row r="575" spans="1:42" x14ac:dyDescent="0.2">
      <c r="A575" s="4"/>
      <c r="B575" s="5"/>
      <c r="C575" s="6" t="s">
        <v>2229</v>
      </c>
      <c r="D575" s="7" t="s">
        <v>50</v>
      </c>
      <c r="E575" s="7" t="s">
        <v>32</v>
      </c>
      <c r="F575" s="8" t="s">
        <v>35</v>
      </c>
      <c r="G575" s="9">
        <v>45749</v>
      </c>
      <c r="H575" s="9"/>
      <c r="I575" s="10"/>
      <c r="J575" s="14"/>
      <c r="K575" s="11" t="s">
        <v>1764</v>
      </c>
      <c r="L575" s="8" t="s">
        <v>1765</v>
      </c>
      <c r="M575" s="8" t="s">
        <v>1766</v>
      </c>
      <c r="N575" s="8" t="s">
        <v>40</v>
      </c>
      <c r="O575" s="12">
        <v>8624.57</v>
      </c>
      <c r="P575" s="8" t="s">
        <v>41</v>
      </c>
      <c r="Q575" s="12">
        <v>8624.57</v>
      </c>
      <c r="R575" s="13">
        <v>100</v>
      </c>
      <c r="S575" s="12">
        <v>8624.57</v>
      </c>
      <c r="T575" s="12">
        <v>8624.57</v>
      </c>
      <c r="U575" s="13">
        <v>0</v>
      </c>
      <c r="V575" s="8" t="s">
        <v>35</v>
      </c>
      <c r="W575" s="8" t="s">
        <v>1974</v>
      </c>
      <c r="X575" s="8" t="s">
        <v>57</v>
      </c>
      <c r="Y575" s="13">
        <v>0</v>
      </c>
      <c r="Z575" s="8" t="s">
        <v>42</v>
      </c>
      <c r="AA575" s="8" t="s">
        <v>65</v>
      </c>
      <c r="AB575" s="8" t="s">
        <v>35</v>
      </c>
      <c r="AC575" s="8" t="s">
        <v>1881</v>
      </c>
      <c r="AD575" s="8" t="s">
        <v>35</v>
      </c>
      <c r="AE575" s="8" t="s">
        <v>1975</v>
      </c>
      <c r="AF575" s="13">
        <v>0</v>
      </c>
      <c r="AG575" s="41">
        <f t="shared" si="75"/>
        <v>45749</v>
      </c>
      <c r="AH575" s="41">
        <f t="shared" ca="1" si="76"/>
        <v>46022</v>
      </c>
      <c r="AI575" s="1">
        <f t="shared" ca="1" si="83"/>
        <v>8</v>
      </c>
      <c r="AJ575" s="1">
        <f t="shared" ca="1" si="77"/>
        <v>4</v>
      </c>
      <c r="AK575" s="1">
        <f t="shared" ca="1" si="78"/>
        <v>4</v>
      </c>
      <c r="AL575" s="1">
        <f t="shared" si="79"/>
        <v>100</v>
      </c>
      <c r="AM575" s="38">
        <f t="shared" ca="1" si="80"/>
        <v>0.5</v>
      </c>
      <c r="AN575" s="1" t="str">
        <f t="shared" ca="1" si="81"/>
        <v>תקין</v>
      </c>
      <c r="AO575" s="1" t="e">
        <f>VLOOKUP(AC575,'תז מייל קניין'!$A:$C,3,0)</f>
        <v>#N/A</v>
      </c>
      <c r="AP575" s="1" t="str">
        <f t="shared" si="82"/>
        <v xml:space="preserve"> ציוד משרד</v>
      </c>
    </row>
    <row r="576" spans="1:42" x14ac:dyDescent="0.2">
      <c r="A576" s="4"/>
      <c r="B576" s="5"/>
      <c r="C576" s="6" t="s">
        <v>2230</v>
      </c>
      <c r="D576" s="7" t="s">
        <v>50</v>
      </c>
      <c r="E576" s="7" t="s">
        <v>32</v>
      </c>
      <c r="F576" s="8" t="s">
        <v>35</v>
      </c>
      <c r="G576" s="9">
        <v>45754</v>
      </c>
      <c r="H576" s="9"/>
      <c r="I576" s="10"/>
      <c r="J576" s="14"/>
      <c r="K576" s="11" t="s">
        <v>1936</v>
      </c>
      <c r="L576" s="8" t="s">
        <v>1937</v>
      </c>
      <c r="M576" s="8" t="s">
        <v>1938</v>
      </c>
      <c r="N576" s="8" t="s">
        <v>40</v>
      </c>
      <c r="O576" s="12">
        <v>15224.83</v>
      </c>
      <c r="P576" s="8" t="s">
        <v>41</v>
      </c>
      <c r="Q576" s="12">
        <v>15224.83</v>
      </c>
      <c r="R576" s="13">
        <v>50</v>
      </c>
      <c r="S576" s="12">
        <v>15224.84</v>
      </c>
      <c r="T576" s="12">
        <v>7732.49</v>
      </c>
      <c r="U576" s="12">
        <v>7758.43</v>
      </c>
      <c r="V576" s="8" t="s">
        <v>35</v>
      </c>
      <c r="W576" s="8" t="s">
        <v>2231</v>
      </c>
      <c r="X576" s="8" t="s">
        <v>57</v>
      </c>
      <c r="Y576" s="13">
        <v>0</v>
      </c>
      <c r="Z576" s="8" t="s">
        <v>42</v>
      </c>
      <c r="AA576" s="8" t="s">
        <v>65</v>
      </c>
      <c r="AB576" s="8" t="s">
        <v>35</v>
      </c>
      <c r="AC576" s="8" t="s">
        <v>1881</v>
      </c>
      <c r="AD576" s="8" t="s">
        <v>35</v>
      </c>
      <c r="AE576" s="8" t="s">
        <v>1906</v>
      </c>
      <c r="AF576" s="12">
        <v>7612.42</v>
      </c>
      <c r="AG576" s="41">
        <f t="shared" si="75"/>
        <v>45754</v>
      </c>
      <c r="AH576" s="41">
        <f t="shared" ca="1" si="76"/>
        <v>46022</v>
      </c>
      <c r="AI576" s="1">
        <f t="shared" ca="1" si="83"/>
        <v>8</v>
      </c>
      <c r="AJ576" s="1">
        <f t="shared" ca="1" si="77"/>
        <v>3</v>
      </c>
      <c r="AK576" s="1">
        <f t="shared" ca="1" si="78"/>
        <v>4</v>
      </c>
      <c r="AL576" s="1">
        <f t="shared" si="79"/>
        <v>50</v>
      </c>
      <c r="AM576" s="38">
        <f t="shared" ca="1" si="80"/>
        <v>0.375</v>
      </c>
      <c r="AN576" s="1" t="str">
        <f t="shared" ca="1" si="81"/>
        <v>טרם נבדק</v>
      </c>
      <c r="AO576" s="1" t="e">
        <f>VLOOKUP(AC576,'תז מייל קניין'!$A:$C,3,0)</f>
        <v>#N/A</v>
      </c>
      <c r="AP576" s="1" t="str">
        <f t="shared" si="82"/>
        <v xml:space="preserve"> נייר אקול</v>
      </c>
    </row>
    <row r="577" spans="1:42" x14ac:dyDescent="0.2">
      <c r="A577" s="4"/>
      <c r="B577" s="5"/>
      <c r="C577" s="6" t="s">
        <v>2232</v>
      </c>
      <c r="D577" s="7" t="s">
        <v>50</v>
      </c>
      <c r="E577" s="7" t="s">
        <v>32</v>
      </c>
      <c r="F577" s="8" t="s">
        <v>35</v>
      </c>
      <c r="G577" s="9">
        <v>45754</v>
      </c>
      <c r="H577" s="9"/>
      <c r="I577" s="10"/>
      <c r="J577" s="14"/>
      <c r="K577" s="11" t="s">
        <v>2144</v>
      </c>
      <c r="L577" s="8" t="s">
        <v>2145</v>
      </c>
      <c r="M577" s="8" t="s">
        <v>2146</v>
      </c>
      <c r="N577" s="8" t="s">
        <v>40</v>
      </c>
      <c r="O577" s="13">
        <v>727.12</v>
      </c>
      <c r="P577" s="8" t="s">
        <v>41</v>
      </c>
      <c r="Q577" s="13">
        <v>727.12</v>
      </c>
      <c r="R577" s="13">
        <v>0</v>
      </c>
      <c r="S577" s="13">
        <v>0</v>
      </c>
      <c r="T577" s="13">
        <v>0</v>
      </c>
      <c r="U577" s="13">
        <v>780.17</v>
      </c>
      <c r="V577" s="8" t="s">
        <v>35</v>
      </c>
      <c r="W577" s="8" t="s">
        <v>2233</v>
      </c>
      <c r="X577" s="8" t="s">
        <v>57</v>
      </c>
      <c r="Y577" s="13">
        <v>0</v>
      </c>
      <c r="Z577" s="8" t="s">
        <v>42</v>
      </c>
      <c r="AA577" s="8" t="s">
        <v>65</v>
      </c>
      <c r="AB577" s="8" t="s">
        <v>35</v>
      </c>
      <c r="AC577" s="8" t="s">
        <v>1881</v>
      </c>
      <c r="AD577" s="8" t="s">
        <v>35</v>
      </c>
      <c r="AE577" s="8" t="s">
        <v>2234</v>
      </c>
      <c r="AF577" s="13">
        <v>727.12</v>
      </c>
      <c r="AG577" s="41">
        <f t="shared" si="75"/>
        <v>45754</v>
      </c>
      <c r="AH577" s="41">
        <f t="shared" ca="1" si="76"/>
        <v>46022</v>
      </c>
      <c r="AI577" s="1">
        <f t="shared" ca="1" si="83"/>
        <v>8</v>
      </c>
      <c r="AJ577" s="1">
        <f t="shared" ca="1" si="77"/>
        <v>3</v>
      </c>
      <c r="AK577" s="1">
        <f t="shared" ca="1" si="78"/>
        <v>4</v>
      </c>
      <c r="AL577" s="1">
        <f t="shared" si="79"/>
        <v>0</v>
      </c>
      <c r="AM577" s="38">
        <f t="shared" ca="1" si="80"/>
        <v>0.375</v>
      </c>
      <c r="AN577" s="1" t="str">
        <f t="shared" ca="1" si="81"/>
        <v>טרם נבדק</v>
      </c>
      <c r="AO577" s="1" t="e">
        <f>VLOOKUP(AC577,'תז מייל קניין'!$A:$C,3,0)</f>
        <v>#N/A</v>
      </c>
      <c r="AP577" s="1" t="str">
        <f t="shared" si="82"/>
        <v xml:space="preserve"> כסא אורטו</v>
      </c>
    </row>
    <row r="578" spans="1:42" x14ac:dyDescent="0.2">
      <c r="A578" s="4"/>
      <c r="B578" s="5"/>
      <c r="C578" s="6" t="s">
        <v>2235</v>
      </c>
      <c r="D578" s="7" t="s">
        <v>50</v>
      </c>
      <c r="E578" s="7" t="s">
        <v>32</v>
      </c>
      <c r="F578" s="8" t="s">
        <v>35</v>
      </c>
      <c r="G578" s="9">
        <v>45755</v>
      </c>
      <c r="H578" s="9"/>
      <c r="I578" s="10"/>
      <c r="J578" s="14"/>
      <c r="K578" s="11" t="s">
        <v>1764</v>
      </c>
      <c r="L578" s="8" t="s">
        <v>1765</v>
      </c>
      <c r="M578" s="8" t="s">
        <v>1766</v>
      </c>
      <c r="N578" s="8" t="s">
        <v>40</v>
      </c>
      <c r="O578" s="12">
        <v>21905.14</v>
      </c>
      <c r="P578" s="8" t="s">
        <v>41</v>
      </c>
      <c r="Q578" s="12">
        <v>21905.14</v>
      </c>
      <c r="R578" s="13">
        <v>99.98</v>
      </c>
      <c r="S578" s="12">
        <v>21905.13</v>
      </c>
      <c r="T578" s="12">
        <v>21901.61</v>
      </c>
      <c r="U578" s="13">
        <v>0</v>
      </c>
      <c r="V578" s="8" t="s">
        <v>35</v>
      </c>
      <c r="W578" s="8" t="s">
        <v>2236</v>
      </c>
      <c r="X578" s="8" t="s">
        <v>57</v>
      </c>
      <c r="Y578" s="13">
        <v>0</v>
      </c>
      <c r="Z578" s="8" t="s">
        <v>42</v>
      </c>
      <c r="AA578" s="8" t="s">
        <v>65</v>
      </c>
      <c r="AB578" s="8" t="s">
        <v>35</v>
      </c>
      <c r="AC578" s="8" t="s">
        <v>1881</v>
      </c>
      <c r="AD578" s="8" t="s">
        <v>35</v>
      </c>
      <c r="AE578" s="8" t="s">
        <v>1886</v>
      </c>
      <c r="AF578" s="13">
        <v>0</v>
      </c>
      <c r="AG578" s="41">
        <f t="shared" si="75"/>
        <v>45755</v>
      </c>
      <c r="AH578" s="41">
        <f t="shared" ca="1" si="76"/>
        <v>46022</v>
      </c>
      <c r="AI578" s="1">
        <f t="shared" ca="1" si="83"/>
        <v>8</v>
      </c>
      <c r="AJ578" s="1">
        <f t="shared" ca="1" si="77"/>
        <v>3</v>
      </c>
      <c r="AK578" s="1">
        <f t="shared" ca="1" si="78"/>
        <v>4</v>
      </c>
      <c r="AL578" s="1">
        <f t="shared" si="79"/>
        <v>99.98</v>
      </c>
      <c r="AM578" s="38">
        <f t="shared" ca="1" si="80"/>
        <v>0.375</v>
      </c>
      <c r="AN578" s="1" t="str">
        <f t="shared" ca="1" si="81"/>
        <v>טרם נבדק</v>
      </c>
      <c r="AO578" s="1" t="e">
        <f>VLOOKUP(AC578,'תז מייל קניין'!$A:$C,3,0)</f>
        <v>#N/A</v>
      </c>
      <c r="AP578" s="1" t="str">
        <f t="shared" si="82"/>
        <v xml:space="preserve"> ציוד משרד</v>
      </c>
    </row>
    <row r="579" spans="1:42" x14ac:dyDescent="0.2">
      <c r="A579" s="4"/>
      <c r="B579" s="5"/>
      <c r="C579" s="6" t="s">
        <v>2237</v>
      </c>
      <c r="D579" s="7" t="s">
        <v>50</v>
      </c>
      <c r="E579" s="7" t="s">
        <v>32</v>
      </c>
      <c r="F579" s="8" t="s">
        <v>35</v>
      </c>
      <c r="G579" s="9">
        <v>45756</v>
      </c>
      <c r="H579" s="9"/>
      <c r="I579" s="10"/>
      <c r="J579" s="14"/>
      <c r="K579" s="11" t="s">
        <v>87</v>
      </c>
      <c r="L579" s="8" t="s">
        <v>88</v>
      </c>
      <c r="M579" s="8" t="s">
        <v>89</v>
      </c>
      <c r="N579" s="8" t="s">
        <v>40</v>
      </c>
      <c r="O579" s="13">
        <v>292.64</v>
      </c>
      <c r="P579" s="8" t="s">
        <v>41</v>
      </c>
      <c r="Q579" s="13">
        <v>292.64</v>
      </c>
      <c r="R579" s="13">
        <v>0</v>
      </c>
      <c r="S579" s="13">
        <v>0</v>
      </c>
      <c r="T579" s="13">
        <v>0</v>
      </c>
      <c r="U579" s="13">
        <v>292.64</v>
      </c>
      <c r="V579" s="8" t="s">
        <v>35</v>
      </c>
      <c r="W579" s="8" t="s">
        <v>2238</v>
      </c>
      <c r="X579" s="8" t="s">
        <v>35</v>
      </c>
      <c r="Y579" s="13">
        <v>0</v>
      </c>
      <c r="Z579" s="8" t="s">
        <v>42</v>
      </c>
      <c r="AA579" s="8" t="s">
        <v>53</v>
      </c>
      <c r="AB579" s="8" t="s">
        <v>35</v>
      </c>
      <c r="AC579" s="8" t="s">
        <v>1881</v>
      </c>
      <c r="AD579" s="8" t="s">
        <v>35</v>
      </c>
      <c r="AE579" s="8" t="s">
        <v>1898</v>
      </c>
      <c r="AF579" s="13">
        <v>292.64</v>
      </c>
      <c r="AG579" s="41">
        <f t="shared" ref="AG579:AG642" si="84">IF(H579&gt;1,H579,G579)</f>
        <v>45756</v>
      </c>
      <c r="AH579" s="41">
        <f t="shared" ref="AH579:AH642" ca="1" si="85">IF(I579&gt;1, I579, DATE(YEAR(TODAY()), 12, 31))</f>
        <v>46022</v>
      </c>
      <c r="AI579" s="1">
        <f t="shared" ca="1" si="83"/>
        <v>8</v>
      </c>
      <c r="AJ579" s="1">
        <f t="shared" ref="AJ579:AJ642" ca="1" si="86">DATEDIF(AG579, TODAY(), "m")</f>
        <v>3</v>
      </c>
      <c r="AK579" s="1">
        <f t="shared" ref="AK579:AK642" ca="1" si="87">IF(AH579 &gt; TODAY(), DATEDIF(TODAY(), AH579, "m"), -DATEDIF(AH579, TODAY(), "m"))</f>
        <v>4</v>
      </c>
      <c r="AL579" s="1">
        <f t="shared" ref="AL579:AL642" si="88">R579</f>
        <v>0</v>
      </c>
      <c r="AM579" s="38">
        <f t="shared" ref="AM579:AM642" ca="1" si="89">AJ579/AI579</f>
        <v>0.375</v>
      </c>
      <c r="AN579" s="1" t="str">
        <f t="shared" ref="AN579:AN642" ca="1" si="90">IF(AM579&lt;0.5, "טרם נבדק",
   IF(AND(AM579&gt;0.5, AM579&lt;0.75, AL579&lt;20), "לא תקין",
   IF(AND(AM579&gt;0.75, AM579&lt;0.9, AL579&lt;50), "לא תקין",
   IF(AND(AM579&gt;0.9, AL579&lt;50), "לא תקין", "תקין"))))</f>
        <v>טרם נבדק</v>
      </c>
      <c r="AO579" s="1" t="e">
        <f>VLOOKUP(AC579,'תז מייל קניין'!$A:$C,3,0)</f>
        <v>#N/A</v>
      </c>
      <c r="AP579" s="1" t="str">
        <f t="shared" ref="AP579:AP642" si="91">LEFT(W579,10)</f>
        <v xml:space="preserve"> קומקום חש</v>
      </c>
    </row>
    <row r="580" spans="1:42" x14ac:dyDescent="0.2">
      <c r="A580" s="4"/>
      <c r="B580" s="5"/>
      <c r="C580" s="6" t="s">
        <v>2239</v>
      </c>
      <c r="D580" s="7" t="s">
        <v>34</v>
      </c>
      <c r="E580" s="7" t="s">
        <v>32</v>
      </c>
      <c r="F580" s="8" t="s">
        <v>35</v>
      </c>
      <c r="G580" s="9">
        <v>45756</v>
      </c>
      <c r="H580" s="9"/>
      <c r="I580" s="10"/>
      <c r="J580" s="14"/>
      <c r="K580" s="11" t="s">
        <v>2240</v>
      </c>
      <c r="L580" s="8" t="s">
        <v>2241</v>
      </c>
      <c r="M580" s="8" t="s">
        <v>2242</v>
      </c>
      <c r="N580" s="8" t="s">
        <v>40</v>
      </c>
      <c r="O580" s="12">
        <v>1475</v>
      </c>
      <c r="P580" s="8" t="s">
        <v>41</v>
      </c>
      <c r="Q580" s="12">
        <v>1475</v>
      </c>
      <c r="R580" s="13">
        <v>0</v>
      </c>
      <c r="S580" s="13">
        <v>0</v>
      </c>
      <c r="T580" s="13">
        <v>0</v>
      </c>
      <c r="U580" s="12">
        <v>1475</v>
      </c>
      <c r="V580" s="8" t="s">
        <v>35</v>
      </c>
      <c r="W580" s="8" t="s">
        <v>2243</v>
      </c>
      <c r="X580" s="8" t="s">
        <v>35</v>
      </c>
      <c r="Y580" s="13">
        <v>0</v>
      </c>
      <c r="Z580" s="8" t="s">
        <v>42</v>
      </c>
      <c r="AA580" s="8" t="s">
        <v>43</v>
      </c>
      <c r="AB580" s="8" t="s">
        <v>60</v>
      </c>
      <c r="AC580" s="8" t="s">
        <v>1881</v>
      </c>
      <c r="AD580" s="8" t="s">
        <v>35</v>
      </c>
      <c r="AE580" s="8" t="s">
        <v>1975</v>
      </c>
      <c r="AF580" s="12">
        <v>1475</v>
      </c>
      <c r="AG580" s="41">
        <f t="shared" si="84"/>
        <v>45756</v>
      </c>
      <c r="AH580" s="41">
        <f t="shared" ca="1" si="85"/>
        <v>46022</v>
      </c>
      <c r="AI580" s="1">
        <f t="shared" ca="1" si="83"/>
        <v>8</v>
      </c>
      <c r="AJ580" s="1">
        <f t="shared" ca="1" si="86"/>
        <v>3</v>
      </c>
      <c r="AK580" s="1">
        <f t="shared" ca="1" si="87"/>
        <v>4</v>
      </c>
      <c r="AL580" s="1">
        <f t="shared" si="88"/>
        <v>0</v>
      </c>
      <c r="AM580" s="38">
        <f t="shared" ca="1" si="89"/>
        <v>0.375</v>
      </c>
      <c r="AN580" s="1" t="str">
        <f t="shared" ca="1" si="90"/>
        <v>טרם נבדק</v>
      </c>
      <c r="AO580" s="1" t="e">
        <f>VLOOKUP(AC580,'תז מייל קניין'!$A:$C,3,0)</f>
        <v>#N/A</v>
      </c>
      <c r="AP580" s="1" t="str">
        <f t="shared" si="91"/>
        <v xml:space="preserve"> ספל קרמיק</v>
      </c>
    </row>
    <row r="581" spans="1:42" x14ac:dyDescent="0.2">
      <c r="A581" s="4"/>
      <c r="B581" s="5"/>
      <c r="C581" s="6" t="s">
        <v>2244</v>
      </c>
      <c r="D581" s="7" t="s">
        <v>50</v>
      </c>
      <c r="E581" s="7" t="s">
        <v>32</v>
      </c>
      <c r="F581" s="8" t="s">
        <v>35</v>
      </c>
      <c r="G581" s="9">
        <v>45776</v>
      </c>
      <c r="H581" s="9"/>
      <c r="I581" s="10"/>
      <c r="J581" s="14"/>
      <c r="K581" s="11" t="s">
        <v>1936</v>
      </c>
      <c r="L581" s="8" t="s">
        <v>1937</v>
      </c>
      <c r="M581" s="8" t="s">
        <v>1938</v>
      </c>
      <c r="N581" s="8" t="s">
        <v>40</v>
      </c>
      <c r="O581" s="12">
        <v>31718.400000000001</v>
      </c>
      <c r="P581" s="8" t="s">
        <v>41</v>
      </c>
      <c r="Q581" s="12">
        <v>31718.400000000001</v>
      </c>
      <c r="R581" s="13">
        <v>48</v>
      </c>
      <c r="S581" s="12">
        <v>15224.84</v>
      </c>
      <c r="T581" s="12">
        <v>15514</v>
      </c>
      <c r="U581" s="12">
        <v>16809.95</v>
      </c>
      <c r="V581" s="8" t="s">
        <v>35</v>
      </c>
      <c r="W581" s="8" t="s">
        <v>2245</v>
      </c>
      <c r="X581" s="8" t="s">
        <v>57</v>
      </c>
      <c r="Y581" s="13">
        <v>0</v>
      </c>
      <c r="Z581" s="8" t="s">
        <v>42</v>
      </c>
      <c r="AA581" s="8" t="s">
        <v>65</v>
      </c>
      <c r="AB581" s="8" t="s">
        <v>35</v>
      </c>
      <c r="AC581" s="8" t="s">
        <v>1881</v>
      </c>
      <c r="AD581" s="8" t="s">
        <v>35</v>
      </c>
      <c r="AE581" s="8" t="s">
        <v>1762</v>
      </c>
      <c r="AF581" s="12">
        <v>16493.57</v>
      </c>
      <c r="AG581" s="41">
        <f t="shared" si="84"/>
        <v>45776</v>
      </c>
      <c r="AH581" s="41">
        <f t="shared" ca="1" si="85"/>
        <v>46022</v>
      </c>
      <c r="AI581" s="1">
        <f t="shared" ca="1" si="83"/>
        <v>8</v>
      </c>
      <c r="AJ581" s="1">
        <f t="shared" ca="1" si="86"/>
        <v>3</v>
      </c>
      <c r="AK581" s="1">
        <f t="shared" ca="1" si="87"/>
        <v>4</v>
      </c>
      <c r="AL581" s="1">
        <f t="shared" si="88"/>
        <v>48</v>
      </c>
      <c r="AM581" s="38">
        <f t="shared" ca="1" si="89"/>
        <v>0.375</v>
      </c>
      <c r="AN581" s="1" t="str">
        <f t="shared" ca="1" si="90"/>
        <v>טרם נבדק</v>
      </c>
      <c r="AO581" s="1" t="e">
        <f>VLOOKUP(AC581,'תז מייל קניין'!$A:$C,3,0)</f>
        <v>#N/A</v>
      </c>
      <c r="AP581" s="1" t="str">
        <f t="shared" si="91"/>
        <v xml:space="preserve"> נייר אקול</v>
      </c>
    </row>
    <row r="582" spans="1:42" x14ac:dyDescent="0.2">
      <c r="A582" s="4"/>
      <c r="B582" s="5"/>
      <c r="C582" s="6" t="s">
        <v>2246</v>
      </c>
      <c r="D582" s="7" t="s">
        <v>50</v>
      </c>
      <c r="E582" s="7" t="s">
        <v>32</v>
      </c>
      <c r="F582" s="8" t="s">
        <v>35</v>
      </c>
      <c r="G582" s="9">
        <v>45776</v>
      </c>
      <c r="H582" s="9"/>
      <c r="I582" s="10"/>
      <c r="J582" s="14"/>
      <c r="K582" s="11" t="s">
        <v>1764</v>
      </c>
      <c r="L582" s="8" t="s">
        <v>1765</v>
      </c>
      <c r="M582" s="8" t="s">
        <v>1766</v>
      </c>
      <c r="N582" s="8" t="s">
        <v>40</v>
      </c>
      <c r="O582" s="12">
        <v>21293.1</v>
      </c>
      <c r="P582" s="8" t="s">
        <v>41</v>
      </c>
      <c r="Q582" s="12">
        <v>21293.1</v>
      </c>
      <c r="R582" s="13">
        <v>93.27</v>
      </c>
      <c r="S582" s="12">
        <v>19859.400000000001</v>
      </c>
      <c r="T582" s="12">
        <v>19859.400000000001</v>
      </c>
      <c r="U582" s="13">
        <v>0</v>
      </c>
      <c r="V582" s="8" t="s">
        <v>35</v>
      </c>
      <c r="W582" s="8" t="s">
        <v>2247</v>
      </c>
      <c r="X582" s="8" t="s">
        <v>57</v>
      </c>
      <c r="Y582" s="13">
        <v>0</v>
      </c>
      <c r="Z582" s="8" t="s">
        <v>42</v>
      </c>
      <c r="AA582" s="8" t="s">
        <v>65</v>
      </c>
      <c r="AB582" s="8" t="s">
        <v>35</v>
      </c>
      <c r="AC582" s="8" t="s">
        <v>1881</v>
      </c>
      <c r="AD582" s="8" t="s">
        <v>35</v>
      </c>
      <c r="AE582" s="8" t="s">
        <v>1886</v>
      </c>
      <c r="AF582" s="12">
        <v>1433.7</v>
      </c>
      <c r="AG582" s="41">
        <f t="shared" si="84"/>
        <v>45776</v>
      </c>
      <c r="AH582" s="41">
        <f t="shared" ca="1" si="85"/>
        <v>46022</v>
      </c>
      <c r="AI582" s="1">
        <f t="shared" ca="1" si="83"/>
        <v>8</v>
      </c>
      <c r="AJ582" s="1">
        <f t="shared" ca="1" si="86"/>
        <v>3</v>
      </c>
      <c r="AK582" s="1">
        <f t="shared" ca="1" si="87"/>
        <v>4</v>
      </c>
      <c r="AL582" s="1">
        <f t="shared" si="88"/>
        <v>93.27</v>
      </c>
      <c r="AM582" s="38">
        <f t="shared" ca="1" si="89"/>
        <v>0.375</v>
      </c>
      <c r="AN582" s="1" t="str">
        <f t="shared" ca="1" si="90"/>
        <v>טרם נבדק</v>
      </c>
      <c r="AO582" s="1" t="e">
        <f>VLOOKUP(AC582,'תז מייל קניין'!$A:$C,3,0)</f>
        <v>#N/A</v>
      </c>
      <c r="AP582" s="1" t="str">
        <f t="shared" si="91"/>
        <v xml:space="preserve"> ציוד משרד</v>
      </c>
    </row>
    <row r="583" spans="1:42" x14ac:dyDescent="0.2">
      <c r="A583" s="4"/>
      <c r="B583" s="5"/>
      <c r="C583" s="6" t="s">
        <v>2248</v>
      </c>
      <c r="D583" s="7" t="s">
        <v>34</v>
      </c>
      <c r="E583" s="7" t="s">
        <v>32</v>
      </c>
      <c r="F583" s="8" t="s">
        <v>35</v>
      </c>
      <c r="G583" s="9">
        <v>45776</v>
      </c>
      <c r="H583" s="9"/>
      <c r="I583" s="10"/>
      <c r="J583" s="14"/>
      <c r="K583" s="11" t="s">
        <v>2249</v>
      </c>
      <c r="L583" s="8" t="s">
        <v>2250</v>
      </c>
      <c r="M583" s="8" t="s">
        <v>2251</v>
      </c>
      <c r="N583" s="8" t="s">
        <v>40</v>
      </c>
      <c r="O583" s="12">
        <v>1121</v>
      </c>
      <c r="P583" s="8" t="s">
        <v>41</v>
      </c>
      <c r="Q583" s="12">
        <v>1121</v>
      </c>
      <c r="R583" s="13">
        <v>0</v>
      </c>
      <c r="S583" s="13">
        <v>0</v>
      </c>
      <c r="T583" s="13">
        <v>0</v>
      </c>
      <c r="U583" s="12">
        <v>1121</v>
      </c>
      <c r="V583" s="8" t="s">
        <v>35</v>
      </c>
      <c r="W583" s="8" t="s">
        <v>2252</v>
      </c>
      <c r="X583" s="8" t="s">
        <v>35</v>
      </c>
      <c r="Y583" s="13">
        <v>0</v>
      </c>
      <c r="Z583" s="8" t="s">
        <v>42</v>
      </c>
      <c r="AA583" s="8" t="s">
        <v>43</v>
      </c>
      <c r="AB583" s="8" t="s">
        <v>60</v>
      </c>
      <c r="AC583" s="8" t="s">
        <v>1881</v>
      </c>
      <c r="AD583" s="8" t="s">
        <v>35</v>
      </c>
      <c r="AE583" s="8" t="s">
        <v>1762</v>
      </c>
      <c r="AF583" s="12">
        <v>1121</v>
      </c>
      <c r="AG583" s="41">
        <f t="shared" si="84"/>
        <v>45776</v>
      </c>
      <c r="AH583" s="41">
        <f t="shared" ca="1" si="85"/>
        <v>46022</v>
      </c>
      <c r="AI583" s="1">
        <f t="shared" ca="1" si="83"/>
        <v>8</v>
      </c>
      <c r="AJ583" s="1">
        <f t="shared" ca="1" si="86"/>
        <v>3</v>
      </c>
      <c r="AK583" s="1">
        <f t="shared" ca="1" si="87"/>
        <v>4</v>
      </c>
      <c r="AL583" s="1">
        <f t="shared" si="88"/>
        <v>0</v>
      </c>
      <c r="AM583" s="38">
        <f t="shared" ca="1" si="89"/>
        <v>0.375</v>
      </c>
      <c r="AN583" s="1" t="str">
        <f t="shared" ca="1" si="90"/>
        <v>טרם נבדק</v>
      </c>
      <c r="AO583" s="1" t="e">
        <f>VLOOKUP(AC583,'תז מייל קניין'!$A:$C,3,0)</f>
        <v>#N/A</v>
      </c>
      <c r="AP583" s="1" t="str">
        <f t="shared" si="91"/>
        <v xml:space="preserve"> דגל מתעגל</v>
      </c>
    </row>
    <row r="584" spans="1:42" x14ac:dyDescent="0.2">
      <c r="A584" s="4"/>
      <c r="B584" s="5"/>
      <c r="C584" s="6" t="s">
        <v>2253</v>
      </c>
      <c r="D584" s="7" t="s">
        <v>34</v>
      </c>
      <c r="E584" s="7" t="s">
        <v>32</v>
      </c>
      <c r="F584" s="8" t="s">
        <v>35</v>
      </c>
      <c r="G584" s="9">
        <v>45777</v>
      </c>
      <c r="H584" s="9"/>
      <c r="I584" s="10"/>
      <c r="J584" s="14"/>
      <c r="K584" s="11" t="s">
        <v>2254</v>
      </c>
      <c r="L584" s="8" t="s">
        <v>2255</v>
      </c>
      <c r="M584" s="8" t="s">
        <v>2256</v>
      </c>
      <c r="N584" s="8" t="s">
        <v>40</v>
      </c>
      <c r="O584" s="13">
        <v>696.2</v>
      </c>
      <c r="P584" s="8" t="s">
        <v>41</v>
      </c>
      <c r="Q584" s="13">
        <v>696.2</v>
      </c>
      <c r="R584" s="13">
        <v>0</v>
      </c>
      <c r="S584" s="13">
        <v>0</v>
      </c>
      <c r="T584" s="13">
        <v>0</v>
      </c>
      <c r="U584" s="13">
        <v>696.2</v>
      </c>
      <c r="V584" s="8" t="s">
        <v>35</v>
      </c>
      <c r="W584" s="8" t="s">
        <v>2257</v>
      </c>
      <c r="X584" s="8" t="s">
        <v>35</v>
      </c>
      <c r="Y584" s="13">
        <v>0</v>
      </c>
      <c r="Z584" s="8" t="s">
        <v>42</v>
      </c>
      <c r="AA584" s="8" t="s">
        <v>43</v>
      </c>
      <c r="AB584" s="8" t="s">
        <v>60</v>
      </c>
      <c r="AC584" s="8" t="s">
        <v>1881</v>
      </c>
      <c r="AD584" s="8" t="s">
        <v>35</v>
      </c>
      <c r="AE584" s="8" t="s">
        <v>1886</v>
      </c>
      <c r="AF584" s="13">
        <v>696.2</v>
      </c>
      <c r="AG584" s="41">
        <f t="shared" si="84"/>
        <v>45777</v>
      </c>
      <c r="AH584" s="41">
        <f t="shared" ca="1" si="85"/>
        <v>46022</v>
      </c>
      <c r="AI584" s="1">
        <f t="shared" ca="1" si="83"/>
        <v>8</v>
      </c>
      <c r="AJ584" s="1">
        <f t="shared" ca="1" si="86"/>
        <v>3</v>
      </c>
      <c r="AK584" s="1">
        <f t="shared" ca="1" si="87"/>
        <v>4</v>
      </c>
      <c r="AL584" s="1">
        <f t="shared" si="88"/>
        <v>0</v>
      </c>
      <c r="AM584" s="38">
        <f t="shared" ca="1" si="89"/>
        <v>0.375</v>
      </c>
      <c r="AN584" s="1" t="str">
        <f t="shared" ca="1" si="90"/>
        <v>טרם נבדק</v>
      </c>
      <c r="AO584" s="1" t="e">
        <f>VLOOKUP(AC584,'תז מייל קניין'!$A:$C,3,0)</f>
        <v>#N/A</v>
      </c>
      <c r="AP584" s="1" t="str">
        <f t="shared" si="91"/>
        <v xml:space="preserve"> תיקון דלת</v>
      </c>
    </row>
    <row r="585" spans="1:42" x14ac:dyDescent="0.2">
      <c r="A585" s="4"/>
      <c r="B585" s="5"/>
      <c r="C585" s="6" t="s">
        <v>2258</v>
      </c>
      <c r="D585" s="7" t="s">
        <v>50</v>
      </c>
      <c r="E585" s="7" t="s">
        <v>32</v>
      </c>
      <c r="F585" s="8" t="s">
        <v>35</v>
      </c>
      <c r="G585" s="9">
        <v>45781</v>
      </c>
      <c r="H585" s="9"/>
      <c r="I585" s="10"/>
      <c r="J585" s="14"/>
      <c r="K585" s="11" t="s">
        <v>2259</v>
      </c>
      <c r="L585" s="8" t="s">
        <v>2260</v>
      </c>
      <c r="M585" s="8" t="s">
        <v>2261</v>
      </c>
      <c r="N585" s="8" t="s">
        <v>40</v>
      </c>
      <c r="O585" s="12">
        <v>5000</v>
      </c>
      <c r="P585" s="8" t="s">
        <v>41</v>
      </c>
      <c r="Q585" s="12">
        <v>5000</v>
      </c>
      <c r="R585" s="13">
        <v>0</v>
      </c>
      <c r="S585" s="13">
        <v>0</v>
      </c>
      <c r="T585" s="13">
        <v>0</v>
      </c>
      <c r="U585" s="12">
        <v>5000</v>
      </c>
      <c r="V585" s="8" t="s">
        <v>35</v>
      </c>
      <c r="W585" s="8" t="s">
        <v>2262</v>
      </c>
      <c r="X585" s="8" t="s">
        <v>35</v>
      </c>
      <c r="Y585" s="13">
        <v>0</v>
      </c>
      <c r="Z585" s="8" t="s">
        <v>42</v>
      </c>
      <c r="AA585" s="8" t="s">
        <v>43</v>
      </c>
      <c r="AB585" s="8" t="s">
        <v>60</v>
      </c>
      <c r="AC585" s="8" t="s">
        <v>1881</v>
      </c>
      <c r="AD585" s="8" t="s">
        <v>2263</v>
      </c>
      <c r="AE585" s="8" t="s">
        <v>2264</v>
      </c>
      <c r="AF585" s="12">
        <v>5000</v>
      </c>
      <c r="AG585" s="41">
        <f t="shared" si="84"/>
        <v>45781</v>
      </c>
      <c r="AH585" s="41">
        <f t="shared" ca="1" si="85"/>
        <v>46022</v>
      </c>
      <c r="AI585" s="1">
        <f t="shared" ca="1" si="83"/>
        <v>7</v>
      </c>
      <c r="AJ585" s="1">
        <f t="shared" ca="1" si="86"/>
        <v>3</v>
      </c>
      <c r="AK585" s="1">
        <f t="shared" ca="1" si="87"/>
        <v>4</v>
      </c>
      <c r="AL585" s="1">
        <f t="shared" si="88"/>
        <v>0</v>
      </c>
      <c r="AM585" s="38">
        <f t="shared" ca="1" si="89"/>
        <v>0.42857142857142855</v>
      </c>
      <c r="AN585" s="1" t="str">
        <f t="shared" ca="1" si="90"/>
        <v>טרם נבדק</v>
      </c>
      <c r="AO585" s="1" t="e">
        <f>VLOOKUP(AC585,'תז מייל קניין'!$A:$C,3,0)</f>
        <v>#N/A</v>
      </c>
      <c r="AP585" s="1" t="str">
        <f t="shared" si="91"/>
        <v xml:space="preserve"> רכישת חלב</v>
      </c>
    </row>
    <row r="586" spans="1:42" x14ac:dyDescent="0.2">
      <c r="A586" s="4"/>
      <c r="B586" s="5"/>
      <c r="C586" s="6" t="s">
        <v>2265</v>
      </c>
      <c r="D586" s="7" t="s">
        <v>50</v>
      </c>
      <c r="E586" s="7" t="s">
        <v>32</v>
      </c>
      <c r="F586" s="8" t="s">
        <v>35</v>
      </c>
      <c r="G586" s="9">
        <v>45782</v>
      </c>
      <c r="H586" s="9"/>
      <c r="I586" s="10"/>
      <c r="J586" s="14"/>
      <c r="K586" s="11" t="s">
        <v>154</v>
      </c>
      <c r="L586" s="8" t="s">
        <v>155</v>
      </c>
      <c r="M586" s="8" t="s">
        <v>156</v>
      </c>
      <c r="N586" s="8" t="s">
        <v>40</v>
      </c>
      <c r="O586" s="12">
        <v>43424</v>
      </c>
      <c r="P586" s="8" t="s">
        <v>41</v>
      </c>
      <c r="Q586" s="12">
        <v>43424</v>
      </c>
      <c r="R586" s="13">
        <v>0</v>
      </c>
      <c r="S586" s="13">
        <v>0</v>
      </c>
      <c r="T586" s="13">
        <v>0</v>
      </c>
      <c r="U586" s="12">
        <v>43424</v>
      </c>
      <c r="V586" s="8" t="s">
        <v>35</v>
      </c>
      <c r="W586" s="8" t="s">
        <v>2266</v>
      </c>
      <c r="X586" s="8" t="s">
        <v>35</v>
      </c>
      <c r="Y586" s="13">
        <v>0</v>
      </c>
      <c r="Z586" s="8" t="s">
        <v>42</v>
      </c>
      <c r="AA586" s="8" t="s">
        <v>43</v>
      </c>
      <c r="AB586" s="8" t="s">
        <v>158</v>
      </c>
      <c r="AC586" s="8" t="s">
        <v>1881</v>
      </c>
      <c r="AD586" s="8" t="s">
        <v>35</v>
      </c>
      <c r="AE586" s="8" t="s">
        <v>1848</v>
      </c>
      <c r="AF586" s="12">
        <v>43424</v>
      </c>
      <c r="AG586" s="41">
        <f t="shared" si="84"/>
        <v>45782</v>
      </c>
      <c r="AH586" s="41">
        <f t="shared" ca="1" si="85"/>
        <v>46022</v>
      </c>
      <c r="AI586" s="1">
        <f t="shared" ca="1" si="83"/>
        <v>7</v>
      </c>
      <c r="AJ586" s="1">
        <f t="shared" ca="1" si="86"/>
        <v>3</v>
      </c>
      <c r="AK586" s="1">
        <f t="shared" ca="1" si="87"/>
        <v>4</v>
      </c>
      <c r="AL586" s="1">
        <f t="shared" si="88"/>
        <v>0</v>
      </c>
      <c r="AM586" s="38">
        <f t="shared" ca="1" si="89"/>
        <v>0.42857142857142855</v>
      </c>
      <c r="AN586" s="1" t="str">
        <f t="shared" ca="1" si="90"/>
        <v>טרם נבדק</v>
      </c>
      <c r="AO586" s="1" t="e">
        <f>VLOOKUP(AC586,'תז מייל קניין'!$A:$C,3,0)</f>
        <v>#N/A</v>
      </c>
      <c r="AP586" s="1" t="str">
        <f t="shared" si="91"/>
        <v xml:space="preserve"> תיקי פרקל</v>
      </c>
    </row>
    <row r="587" spans="1:42" x14ac:dyDescent="0.2">
      <c r="A587" s="4"/>
      <c r="B587" s="5"/>
      <c r="C587" s="6" t="s">
        <v>2267</v>
      </c>
      <c r="D587" s="7" t="s">
        <v>50</v>
      </c>
      <c r="E587" s="7" t="s">
        <v>32</v>
      </c>
      <c r="F587" s="8" t="s">
        <v>35</v>
      </c>
      <c r="G587" s="9">
        <v>45782</v>
      </c>
      <c r="H587" s="9"/>
      <c r="I587" s="10"/>
      <c r="J587" s="14"/>
      <c r="K587" s="11" t="s">
        <v>154</v>
      </c>
      <c r="L587" s="8" t="s">
        <v>155</v>
      </c>
      <c r="M587" s="8" t="s">
        <v>156</v>
      </c>
      <c r="N587" s="8" t="s">
        <v>40</v>
      </c>
      <c r="O587" s="12">
        <v>18585</v>
      </c>
      <c r="P587" s="8" t="s">
        <v>41</v>
      </c>
      <c r="Q587" s="12">
        <v>18585</v>
      </c>
      <c r="R587" s="13">
        <v>0</v>
      </c>
      <c r="S587" s="13">
        <v>0</v>
      </c>
      <c r="T587" s="13">
        <v>0</v>
      </c>
      <c r="U587" s="12">
        <v>18585</v>
      </c>
      <c r="V587" s="8" t="s">
        <v>35</v>
      </c>
      <c r="W587" s="8" t="s">
        <v>2268</v>
      </c>
      <c r="X587" s="8" t="s">
        <v>35</v>
      </c>
      <c r="Y587" s="13">
        <v>0</v>
      </c>
      <c r="Z587" s="8" t="s">
        <v>42</v>
      </c>
      <c r="AA587" s="8" t="s">
        <v>43</v>
      </c>
      <c r="AB587" s="8" t="s">
        <v>158</v>
      </c>
      <c r="AC587" s="8" t="s">
        <v>1881</v>
      </c>
      <c r="AD587" s="8" t="s">
        <v>35</v>
      </c>
      <c r="AE587" s="8" t="s">
        <v>84</v>
      </c>
      <c r="AF587" s="12">
        <v>18585</v>
      </c>
      <c r="AG587" s="41">
        <f t="shared" si="84"/>
        <v>45782</v>
      </c>
      <c r="AH587" s="41">
        <f t="shared" ca="1" si="85"/>
        <v>46022</v>
      </c>
      <c r="AI587" s="1">
        <f t="shared" ca="1" si="83"/>
        <v>7</v>
      </c>
      <c r="AJ587" s="1">
        <f t="shared" ca="1" si="86"/>
        <v>3</v>
      </c>
      <c r="AK587" s="1">
        <f t="shared" ca="1" si="87"/>
        <v>4</v>
      </c>
      <c r="AL587" s="1">
        <f t="shared" si="88"/>
        <v>0</v>
      </c>
      <c r="AM587" s="38">
        <f t="shared" ca="1" si="89"/>
        <v>0.42857142857142855</v>
      </c>
      <c r="AN587" s="1" t="str">
        <f t="shared" ca="1" si="90"/>
        <v>טרם נבדק</v>
      </c>
      <c r="AO587" s="1" t="e">
        <f>VLOOKUP(AC587,'תז מייל קניין'!$A:$C,3,0)</f>
        <v>#N/A</v>
      </c>
      <c r="AP587" s="1" t="str">
        <f t="shared" si="91"/>
        <v xml:space="preserve"> תיקי פרקל</v>
      </c>
    </row>
    <row r="588" spans="1:42" x14ac:dyDescent="0.2">
      <c r="A588" s="4"/>
      <c r="B588" s="5"/>
      <c r="C588" s="6" t="s">
        <v>2269</v>
      </c>
      <c r="D588" s="7" t="s">
        <v>50</v>
      </c>
      <c r="E588" s="7" t="s">
        <v>32</v>
      </c>
      <c r="F588" s="8" t="s">
        <v>35</v>
      </c>
      <c r="G588" s="9">
        <v>45782</v>
      </c>
      <c r="H588" s="9"/>
      <c r="I588" s="10"/>
      <c r="J588" s="14"/>
      <c r="K588" s="11" t="s">
        <v>1764</v>
      </c>
      <c r="L588" s="8" t="s">
        <v>1765</v>
      </c>
      <c r="M588" s="8" t="s">
        <v>1766</v>
      </c>
      <c r="N588" s="8" t="s">
        <v>40</v>
      </c>
      <c r="O588" s="12">
        <v>16217.11</v>
      </c>
      <c r="P588" s="8" t="s">
        <v>41</v>
      </c>
      <c r="Q588" s="12">
        <v>16217.11</v>
      </c>
      <c r="R588" s="13">
        <v>98.11</v>
      </c>
      <c r="S588" s="12">
        <v>15910.9</v>
      </c>
      <c r="T588" s="12">
        <v>15910.88</v>
      </c>
      <c r="U588" s="13">
        <v>256.27999999999997</v>
      </c>
      <c r="V588" s="8" t="s">
        <v>35</v>
      </c>
      <c r="W588" s="8" t="s">
        <v>2172</v>
      </c>
      <c r="X588" s="8" t="s">
        <v>57</v>
      </c>
      <c r="Y588" s="13">
        <v>0</v>
      </c>
      <c r="Z588" s="8" t="s">
        <v>42</v>
      </c>
      <c r="AA588" s="8" t="s">
        <v>65</v>
      </c>
      <c r="AB588" s="8" t="s">
        <v>35</v>
      </c>
      <c r="AC588" s="8" t="s">
        <v>1881</v>
      </c>
      <c r="AD588" s="8" t="s">
        <v>35</v>
      </c>
      <c r="AE588" s="8" t="s">
        <v>1924</v>
      </c>
      <c r="AF588" s="13">
        <v>306.20999999999998</v>
      </c>
      <c r="AG588" s="41">
        <f t="shared" si="84"/>
        <v>45782</v>
      </c>
      <c r="AH588" s="41">
        <f t="shared" ca="1" si="85"/>
        <v>46022</v>
      </c>
      <c r="AI588" s="1">
        <f t="shared" ca="1" si="83"/>
        <v>7</v>
      </c>
      <c r="AJ588" s="1">
        <f t="shared" ca="1" si="86"/>
        <v>3</v>
      </c>
      <c r="AK588" s="1">
        <f t="shared" ca="1" si="87"/>
        <v>4</v>
      </c>
      <c r="AL588" s="1">
        <f t="shared" si="88"/>
        <v>98.11</v>
      </c>
      <c r="AM588" s="38">
        <f t="shared" ca="1" si="89"/>
        <v>0.42857142857142855</v>
      </c>
      <c r="AN588" s="1" t="str">
        <f t="shared" ca="1" si="90"/>
        <v>טרם נבדק</v>
      </c>
      <c r="AO588" s="1" t="e">
        <f>VLOOKUP(AC588,'תז מייל קניין'!$A:$C,3,0)</f>
        <v>#N/A</v>
      </c>
      <c r="AP588" s="1" t="str">
        <f t="shared" si="91"/>
        <v xml:space="preserve"> ציוד משרד</v>
      </c>
    </row>
    <row r="589" spans="1:42" x14ac:dyDescent="0.2">
      <c r="A589" s="4"/>
      <c r="B589" s="5"/>
      <c r="C589" s="6" t="s">
        <v>2270</v>
      </c>
      <c r="D589" s="7" t="s">
        <v>50</v>
      </c>
      <c r="E589" s="7" t="s">
        <v>32</v>
      </c>
      <c r="F589" s="8" t="s">
        <v>35</v>
      </c>
      <c r="G589" s="9">
        <v>45782</v>
      </c>
      <c r="H589" s="9"/>
      <c r="I589" s="10"/>
      <c r="J589" s="14"/>
      <c r="K589" s="11" t="s">
        <v>154</v>
      </c>
      <c r="L589" s="8" t="s">
        <v>155</v>
      </c>
      <c r="M589" s="8" t="s">
        <v>156</v>
      </c>
      <c r="N589" s="8" t="s">
        <v>40</v>
      </c>
      <c r="O589" s="12">
        <v>27258</v>
      </c>
      <c r="P589" s="8" t="s">
        <v>41</v>
      </c>
      <c r="Q589" s="12">
        <v>27258</v>
      </c>
      <c r="R589" s="13">
        <v>0</v>
      </c>
      <c r="S589" s="13">
        <v>0</v>
      </c>
      <c r="T589" s="13">
        <v>0</v>
      </c>
      <c r="U589" s="12">
        <v>27258</v>
      </c>
      <c r="V589" s="8" t="s">
        <v>35</v>
      </c>
      <c r="W589" s="8" t="s">
        <v>2271</v>
      </c>
      <c r="X589" s="8" t="s">
        <v>35</v>
      </c>
      <c r="Y589" s="13">
        <v>0</v>
      </c>
      <c r="Z589" s="8" t="s">
        <v>42</v>
      </c>
      <c r="AA589" s="8" t="s">
        <v>43</v>
      </c>
      <c r="AB589" s="8" t="s">
        <v>158</v>
      </c>
      <c r="AC589" s="8" t="s">
        <v>1881</v>
      </c>
      <c r="AD589" s="8" t="s">
        <v>35</v>
      </c>
      <c r="AE589" s="8" t="s">
        <v>1984</v>
      </c>
      <c r="AF589" s="12">
        <v>27258</v>
      </c>
      <c r="AG589" s="41">
        <f t="shared" si="84"/>
        <v>45782</v>
      </c>
      <c r="AH589" s="41">
        <f t="shared" ca="1" si="85"/>
        <v>46022</v>
      </c>
      <c r="AI589" s="1">
        <f t="shared" ca="1" si="83"/>
        <v>7</v>
      </c>
      <c r="AJ589" s="1">
        <f t="shared" ca="1" si="86"/>
        <v>3</v>
      </c>
      <c r="AK589" s="1">
        <f t="shared" ca="1" si="87"/>
        <v>4</v>
      </c>
      <c r="AL589" s="1">
        <f t="shared" si="88"/>
        <v>0</v>
      </c>
      <c r="AM589" s="38">
        <f t="shared" ca="1" si="89"/>
        <v>0.42857142857142855</v>
      </c>
      <c r="AN589" s="1" t="str">
        <f t="shared" ca="1" si="90"/>
        <v>טרם נבדק</v>
      </c>
      <c r="AO589" s="1" t="e">
        <f>VLOOKUP(AC589,'תז מייל קניין'!$A:$C,3,0)</f>
        <v>#N/A</v>
      </c>
      <c r="AP589" s="1" t="str">
        <f t="shared" si="91"/>
        <v xml:space="preserve"> תיקי פרקל</v>
      </c>
    </row>
    <row r="590" spans="1:42" x14ac:dyDescent="0.2">
      <c r="A590" s="4"/>
      <c r="B590" s="5"/>
      <c r="C590" s="6" t="s">
        <v>2272</v>
      </c>
      <c r="D590" s="7" t="s">
        <v>34</v>
      </c>
      <c r="E590" s="7" t="s">
        <v>32</v>
      </c>
      <c r="F590" s="8" t="s">
        <v>35</v>
      </c>
      <c r="G590" s="9">
        <v>45782</v>
      </c>
      <c r="H590" s="9"/>
      <c r="I590" s="10"/>
      <c r="J590" s="14"/>
      <c r="K590" s="11" t="s">
        <v>2273</v>
      </c>
      <c r="L590" s="8" t="s">
        <v>2274</v>
      </c>
      <c r="M590" s="8" t="s">
        <v>2275</v>
      </c>
      <c r="N590" s="8" t="s">
        <v>40</v>
      </c>
      <c r="O590" s="12">
        <v>11899.59</v>
      </c>
      <c r="P590" s="8" t="s">
        <v>41</v>
      </c>
      <c r="Q590" s="12">
        <v>11899.59</v>
      </c>
      <c r="R590" s="13">
        <v>94.12</v>
      </c>
      <c r="S590" s="12">
        <v>11199.61</v>
      </c>
      <c r="T590" s="12">
        <v>11199.62</v>
      </c>
      <c r="U590" s="13">
        <v>0</v>
      </c>
      <c r="V590" s="8" t="s">
        <v>35</v>
      </c>
      <c r="W590" s="8" t="s">
        <v>2276</v>
      </c>
      <c r="X590" s="8" t="s">
        <v>35</v>
      </c>
      <c r="Y590" s="13">
        <v>0</v>
      </c>
      <c r="Z590" s="8" t="s">
        <v>42</v>
      </c>
      <c r="AA590" s="8" t="s">
        <v>43</v>
      </c>
      <c r="AB590" s="8" t="s">
        <v>60</v>
      </c>
      <c r="AC590" s="8" t="s">
        <v>1881</v>
      </c>
      <c r="AD590" s="8" t="s">
        <v>35</v>
      </c>
      <c r="AE590" s="8" t="s">
        <v>1886</v>
      </c>
      <c r="AF590" s="13">
        <v>699.98</v>
      </c>
      <c r="AG590" s="41">
        <f t="shared" si="84"/>
        <v>45782</v>
      </c>
      <c r="AH590" s="41">
        <f t="shared" ca="1" si="85"/>
        <v>46022</v>
      </c>
      <c r="AI590" s="1">
        <f t="shared" ca="1" si="83"/>
        <v>7</v>
      </c>
      <c r="AJ590" s="1">
        <f t="shared" ca="1" si="86"/>
        <v>3</v>
      </c>
      <c r="AK590" s="1">
        <f t="shared" ca="1" si="87"/>
        <v>4</v>
      </c>
      <c r="AL590" s="1">
        <f t="shared" si="88"/>
        <v>94.12</v>
      </c>
      <c r="AM590" s="38">
        <f t="shared" ca="1" si="89"/>
        <v>0.42857142857142855</v>
      </c>
      <c r="AN590" s="1" t="str">
        <f t="shared" ca="1" si="90"/>
        <v>טרם נבדק</v>
      </c>
      <c r="AO590" s="1" t="e">
        <f>VLOOKUP(AC590,'תז מייל קניין'!$A:$C,3,0)</f>
        <v>#N/A</v>
      </c>
      <c r="AP590" s="1" t="str">
        <f t="shared" si="91"/>
        <v xml:space="preserve"> ארוחת ברב</v>
      </c>
    </row>
    <row r="591" spans="1:42" x14ac:dyDescent="0.2">
      <c r="A591" s="4"/>
      <c r="B591" s="5"/>
      <c r="C591" s="6" t="s">
        <v>2277</v>
      </c>
      <c r="D591" s="7" t="s">
        <v>34</v>
      </c>
      <c r="E591" s="7" t="s">
        <v>32</v>
      </c>
      <c r="F591" s="8" t="s">
        <v>35</v>
      </c>
      <c r="G591" s="9">
        <v>45782</v>
      </c>
      <c r="H591" s="9"/>
      <c r="I591" s="10"/>
      <c r="J591" s="14"/>
      <c r="K591" s="11" t="s">
        <v>2273</v>
      </c>
      <c r="L591" s="8" t="s">
        <v>2274</v>
      </c>
      <c r="M591" s="8" t="s">
        <v>2275</v>
      </c>
      <c r="N591" s="8" t="s">
        <v>40</v>
      </c>
      <c r="O591" s="12">
        <v>10199.51</v>
      </c>
      <c r="P591" s="8" t="s">
        <v>41</v>
      </c>
      <c r="Q591" s="12">
        <v>10199.51</v>
      </c>
      <c r="R591" s="13">
        <v>94.12</v>
      </c>
      <c r="S591" s="12">
        <v>9599.5400000000009</v>
      </c>
      <c r="T591" s="12">
        <v>9599.5400000000009</v>
      </c>
      <c r="U591" s="13">
        <v>0</v>
      </c>
      <c r="V591" s="8" t="s">
        <v>35</v>
      </c>
      <c r="W591" s="8" t="s">
        <v>2278</v>
      </c>
      <c r="X591" s="8" t="s">
        <v>35</v>
      </c>
      <c r="Y591" s="13">
        <v>0</v>
      </c>
      <c r="Z591" s="8" t="s">
        <v>42</v>
      </c>
      <c r="AA591" s="8" t="s">
        <v>43</v>
      </c>
      <c r="AB591" s="8" t="s">
        <v>60</v>
      </c>
      <c r="AC591" s="8" t="s">
        <v>1881</v>
      </c>
      <c r="AD591" s="8" t="s">
        <v>35</v>
      </c>
      <c r="AE591" s="8" t="s">
        <v>35</v>
      </c>
      <c r="AF591" s="13">
        <v>599.97</v>
      </c>
      <c r="AG591" s="41">
        <f t="shared" si="84"/>
        <v>45782</v>
      </c>
      <c r="AH591" s="41">
        <f t="shared" ca="1" si="85"/>
        <v>46022</v>
      </c>
      <c r="AI591" s="1">
        <f t="shared" ca="1" si="83"/>
        <v>7</v>
      </c>
      <c r="AJ591" s="1">
        <f t="shared" ca="1" si="86"/>
        <v>3</v>
      </c>
      <c r="AK591" s="1">
        <f t="shared" ca="1" si="87"/>
        <v>4</v>
      </c>
      <c r="AL591" s="1">
        <f t="shared" si="88"/>
        <v>94.12</v>
      </c>
      <c r="AM591" s="38">
        <f t="shared" ca="1" si="89"/>
        <v>0.42857142857142855</v>
      </c>
      <c r="AN591" s="1" t="str">
        <f t="shared" ca="1" si="90"/>
        <v>טרם נבדק</v>
      </c>
      <c r="AO591" s="1" t="e">
        <f>VLOOKUP(AC591,'תז מייל קניין'!$A:$C,3,0)</f>
        <v>#N/A</v>
      </c>
      <c r="AP591" s="1" t="str">
        <f t="shared" si="91"/>
        <v xml:space="preserve">  טיול טוק</v>
      </c>
    </row>
    <row r="592" spans="1:42" x14ac:dyDescent="0.2">
      <c r="A592" s="4"/>
      <c r="B592" s="5"/>
      <c r="C592" s="6" t="s">
        <v>2279</v>
      </c>
      <c r="D592" s="7" t="s">
        <v>50</v>
      </c>
      <c r="E592" s="7" t="s">
        <v>32</v>
      </c>
      <c r="F592" s="8" t="s">
        <v>35</v>
      </c>
      <c r="G592" s="9">
        <v>45782</v>
      </c>
      <c r="H592" s="9"/>
      <c r="I592" s="10"/>
      <c r="J592" s="14"/>
      <c r="K592" s="11" t="s">
        <v>1878</v>
      </c>
      <c r="L592" s="8" t="s">
        <v>1879</v>
      </c>
      <c r="M592" s="8" t="s">
        <v>35</v>
      </c>
      <c r="N592" s="8" t="s">
        <v>40</v>
      </c>
      <c r="O592" s="12">
        <v>6175</v>
      </c>
      <c r="P592" s="8" t="s">
        <v>41</v>
      </c>
      <c r="Q592" s="12">
        <v>6175</v>
      </c>
      <c r="R592" s="13">
        <v>0</v>
      </c>
      <c r="S592" s="13">
        <v>0</v>
      </c>
      <c r="T592" s="13">
        <v>0</v>
      </c>
      <c r="U592" s="12">
        <v>6175</v>
      </c>
      <c r="V592" s="8" t="s">
        <v>35</v>
      </c>
      <c r="W592" s="8" t="s">
        <v>2280</v>
      </c>
      <c r="X592" s="8" t="s">
        <v>35</v>
      </c>
      <c r="Y592" s="13">
        <v>0</v>
      </c>
      <c r="Z592" s="8" t="s">
        <v>42</v>
      </c>
      <c r="AA592" s="8" t="s">
        <v>1804</v>
      </c>
      <c r="AB592" s="8" t="s">
        <v>35</v>
      </c>
      <c r="AC592" s="8" t="s">
        <v>1881</v>
      </c>
      <c r="AD592" s="8" t="s">
        <v>35</v>
      </c>
      <c r="AE592" s="8" t="s">
        <v>35</v>
      </c>
      <c r="AF592" s="12">
        <v>6175</v>
      </c>
      <c r="AG592" s="41">
        <f t="shared" si="84"/>
        <v>45782</v>
      </c>
      <c r="AH592" s="41">
        <f t="shared" ca="1" si="85"/>
        <v>46022</v>
      </c>
      <c r="AI592" s="1">
        <f t="shared" ca="1" si="83"/>
        <v>7</v>
      </c>
      <c r="AJ592" s="1">
        <f t="shared" ca="1" si="86"/>
        <v>3</v>
      </c>
      <c r="AK592" s="1">
        <f t="shared" ca="1" si="87"/>
        <v>4</v>
      </c>
      <c r="AL592" s="1">
        <f t="shared" si="88"/>
        <v>0</v>
      </c>
      <c r="AM592" s="38">
        <f t="shared" ca="1" si="89"/>
        <v>0.42857142857142855</v>
      </c>
      <c r="AN592" s="1" t="str">
        <f t="shared" ca="1" si="90"/>
        <v>טרם נבדק</v>
      </c>
      <c r="AO592" s="1" t="e">
        <f>VLOOKUP(AC592,'תז מייל קניין'!$A:$C,3,0)</f>
        <v>#N/A</v>
      </c>
      <c r="AP592" s="1" t="str">
        <f t="shared" si="91"/>
        <v xml:space="preserve"> מעטפות פר</v>
      </c>
    </row>
    <row r="593" spans="1:42" x14ac:dyDescent="0.2">
      <c r="A593" s="4"/>
      <c r="B593" s="5"/>
      <c r="C593" s="6" t="s">
        <v>2281</v>
      </c>
      <c r="D593" s="7" t="s">
        <v>50</v>
      </c>
      <c r="E593" s="7" t="s">
        <v>32</v>
      </c>
      <c r="F593" s="8" t="s">
        <v>35</v>
      </c>
      <c r="G593" s="9">
        <v>45782</v>
      </c>
      <c r="H593" s="9"/>
      <c r="I593" s="10"/>
      <c r="J593" s="14"/>
      <c r="K593" s="11" t="s">
        <v>154</v>
      </c>
      <c r="L593" s="8" t="s">
        <v>155</v>
      </c>
      <c r="M593" s="8" t="s">
        <v>156</v>
      </c>
      <c r="N593" s="8" t="s">
        <v>40</v>
      </c>
      <c r="O593" s="12">
        <v>65136</v>
      </c>
      <c r="P593" s="8" t="s">
        <v>41</v>
      </c>
      <c r="Q593" s="12">
        <v>65136</v>
      </c>
      <c r="R593" s="13">
        <v>0</v>
      </c>
      <c r="S593" s="13">
        <v>0</v>
      </c>
      <c r="T593" s="13">
        <v>0</v>
      </c>
      <c r="U593" s="12">
        <v>65136</v>
      </c>
      <c r="V593" s="8" t="s">
        <v>35</v>
      </c>
      <c r="W593" s="8" t="s">
        <v>2282</v>
      </c>
      <c r="X593" s="8" t="s">
        <v>35</v>
      </c>
      <c r="Y593" s="13">
        <v>0</v>
      </c>
      <c r="Z593" s="8" t="s">
        <v>42</v>
      </c>
      <c r="AA593" s="8" t="s">
        <v>43</v>
      </c>
      <c r="AB593" s="8" t="s">
        <v>158</v>
      </c>
      <c r="AC593" s="8" t="s">
        <v>1881</v>
      </c>
      <c r="AD593" s="8" t="s">
        <v>35</v>
      </c>
      <c r="AE593" s="8" t="s">
        <v>1886</v>
      </c>
      <c r="AF593" s="12">
        <v>65136</v>
      </c>
      <c r="AG593" s="41">
        <f t="shared" si="84"/>
        <v>45782</v>
      </c>
      <c r="AH593" s="41">
        <f t="shared" ca="1" si="85"/>
        <v>46022</v>
      </c>
      <c r="AI593" s="1">
        <f t="shared" ca="1" si="83"/>
        <v>7</v>
      </c>
      <c r="AJ593" s="1">
        <f t="shared" ca="1" si="86"/>
        <v>3</v>
      </c>
      <c r="AK593" s="1">
        <f t="shared" ca="1" si="87"/>
        <v>4</v>
      </c>
      <c r="AL593" s="1">
        <f t="shared" si="88"/>
        <v>0</v>
      </c>
      <c r="AM593" s="38">
        <f t="shared" ca="1" si="89"/>
        <v>0.42857142857142855</v>
      </c>
      <c r="AN593" s="1" t="str">
        <f t="shared" ca="1" si="90"/>
        <v>טרם נבדק</v>
      </c>
      <c r="AO593" s="1" t="e">
        <f>VLOOKUP(AC593,'תז מייל קניין'!$A:$C,3,0)</f>
        <v>#N/A</v>
      </c>
      <c r="AP593" s="1" t="str">
        <f t="shared" si="91"/>
        <v xml:space="preserve"> תיקי פרקל</v>
      </c>
    </row>
    <row r="594" spans="1:42" x14ac:dyDescent="0.2">
      <c r="A594" s="4"/>
      <c r="B594" s="5"/>
      <c r="C594" s="6" t="s">
        <v>2283</v>
      </c>
      <c r="D594" s="7" t="s">
        <v>50</v>
      </c>
      <c r="E594" s="7" t="s">
        <v>32</v>
      </c>
      <c r="F594" s="8" t="s">
        <v>35</v>
      </c>
      <c r="G594" s="9">
        <v>45783</v>
      </c>
      <c r="H594" s="9"/>
      <c r="I594" s="10"/>
      <c r="J594" s="14"/>
      <c r="K594" s="11" t="s">
        <v>1764</v>
      </c>
      <c r="L594" s="8" t="s">
        <v>1765</v>
      </c>
      <c r="M594" s="8" t="s">
        <v>1766</v>
      </c>
      <c r="N594" s="8" t="s">
        <v>40</v>
      </c>
      <c r="O594" s="12">
        <v>4386.03</v>
      </c>
      <c r="P594" s="8" t="s">
        <v>41</v>
      </c>
      <c r="Q594" s="12">
        <v>4386.03</v>
      </c>
      <c r="R594" s="13">
        <v>89.67</v>
      </c>
      <c r="S594" s="12">
        <v>3932.91</v>
      </c>
      <c r="T594" s="12">
        <v>3932.94</v>
      </c>
      <c r="U594" s="13">
        <v>468.64</v>
      </c>
      <c r="V594" s="8" t="s">
        <v>35</v>
      </c>
      <c r="W594" s="8" t="s">
        <v>2284</v>
      </c>
      <c r="X594" s="8" t="s">
        <v>57</v>
      </c>
      <c r="Y594" s="13">
        <v>0</v>
      </c>
      <c r="Z594" s="8" t="s">
        <v>42</v>
      </c>
      <c r="AA594" s="8" t="s">
        <v>65</v>
      </c>
      <c r="AB594" s="8" t="s">
        <v>35</v>
      </c>
      <c r="AC594" s="8" t="s">
        <v>1881</v>
      </c>
      <c r="AD594" s="8" t="s">
        <v>35</v>
      </c>
      <c r="AE594" s="8" t="s">
        <v>1934</v>
      </c>
      <c r="AF594" s="13">
        <v>453.12</v>
      </c>
      <c r="AG594" s="41">
        <f t="shared" si="84"/>
        <v>45783</v>
      </c>
      <c r="AH594" s="41">
        <f t="shared" ca="1" si="85"/>
        <v>46022</v>
      </c>
      <c r="AI594" s="1">
        <f t="shared" ca="1" si="83"/>
        <v>7</v>
      </c>
      <c r="AJ594" s="1">
        <f t="shared" ca="1" si="86"/>
        <v>3</v>
      </c>
      <c r="AK594" s="1">
        <f t="shared" ca="1" si="87"/>
        <v>4</v>
      </c>
      <c r="AL594" s="1">
        <f t="shared" si="88"/>
        <v>89.67</v>
      </c>
      <c r="AM594" s="38">
        <f t="shared" ca="1" si="89"/>
        <v>0.42857142857142855</v>
      </c>
      <c r="AN594" s="1" t="str">
        <f t="shared" ca="1" si="90"/>
        <v>טרם נבדק</v>
      </c>
      <c r="AO594" s="1" t="e">
        <f>VLOOKUP(AC594,'תז מייל קניין'!$A:$C,3,0)</f>
        <v>#N/A</v>
      </c>
      <c r="AP594" s="1" t="str">
        <f t="shared" si="91"/>
        <v xml:space="preserve"> ציוד משרד</v>
      </c>
    </row>
    <row r="595" spans="1:42" x14ac:dyDescent="0.2">
      <c r="A595" s="4"/>
      <c r="B595" s="5"/>
      <c r="C595" s="6" t="s">
        <v>2285</v>
      </c>
      <c r="D595" s="7" t="s">
        <v>50</v>
      </c>
      <c r="E595" s="7" t="s">
        <v>32</v>
      </c>
      <c r="F595" s="8" t="s">
        <v>35</v>
      </c>
      <c r="G595" s="9">
        <v>45784</v>
      </c>
      <c r="H595" s="9"/>
      <c r="I595" s="10"/>
      <c r="J595" s="14"/>
      <c r="K595" s="11" t="s">
        <v>87</v>
      </c>
      <c r="L595" s="8" t="s">
        <v>88</v>
      </c>
      <c r="M595" s="8" t="s">
        <v>89</v>
      </c>
      <c r="N595" s="8" t="s">
        <v>40</v>
      </c>
      <c r="O595" s="13">
        <v>620.67999999999995</v>
      </c>
      <c r="P595" s="8" t="s">
        <v>41</v>
      </c>
      <c r="Q595" s="13">
        <v>620.67999999999995</v>
      </c>
      <c r="R595" s="13">
        <v>0</v>
      </c>
      <c r="S595" s="13">
        <v>0</v>
      </c>
      <c r="T595" s="13">
        <v>0</v>
      </c>
      <c r="U595" s="13">
        <v>620.67999999999995</v>
      </c>
      <c r="V595" s="8" t="s">
        <v>35</v>
      </c>
      <c r="W595" s="8" t="s">
        <v>2286</v>
      </c>
      <c r="X595" s="8" t="s">
        <v>35</v>
      </c>
      <c r="Y595" s="13">
        <v>0</v>
      </c>
      <c r="Z595" s="8" t="s">
        <v>42</v>
      </c>
      <c r="AA595" s="8" t="s">
        <v>53</v>
      </c>
      <c r="AB595" s="8" t="s">
        <v>35</v>
      </c>
      <c r="AC595" s="8" t="s">
        <v>1881</v>
      </c>
      <c r="AD595" s="8" t="s">
        <v>35</v>
      </c>
      <c r="AE595" s="8" t="s">
        <v>646</v>
      </c>
      <c r="AF595" s="13">
        <v>620.67999999999995</v>
      </c>
      <c r="AG595" s="41">
        <f t="shared" si="84"/>
        <v>45784</v>
      </c>
      <c r="AH595" s="41">
        <f t="shared" ca="1" si="85"/>
        <v>46022</v>
      </c>
      <c r="AI595" s="1">
        <f t="shared" ca="1" si="83"/>
        <v>7</v>
      </c>
      <c r="AJ595" s="1">
        <f t="shared" ca="1" si="86"/>
        <v>2</v>
      </c>
      <c r="AK595" s="1">
        <f t="shared" ca="1" si="87"/>
        <v>4</v>
      </c>
      <c r="AL595" s="1">
        <f t="shared" si="88"/>
        <v>0</v>
      </c>
      <c r="AM595" s="38">
        <f t="shared" ca="1" si="89"/>
        <v>0.2857142857142857</v>
      </c>
      <c r="AN595" s="1" t="str">
        <f t="shared" ca="1" si="90"/>
        <v>טרם נבדק</v>
      </c>
      <c r="AO595" s="1" t="e">
        <f>VLOOKUP(AC595,'תז מייל קניין'!$A:$C,3,0)</f>
        <v>#N/A</v>
      </c>
      <c r="AP595" s="1" t="str">
        <f t="shared" si="91"/>
        <v xml:space="preserve"> מוצרי חשמ</v>
      </c>
    </row>
    <row r="596" spans="1:42" x14ac:dyDescent="0.2">
      <c r="A596" s="4"/>
      <c r="B596" s="5"/>
      <c r="C596" s="6" t="s">
        <v>2287</v>
      </c>
      <c r="D596" s="7" t="s">
        <v>50</v>
      </c>
      <c r="E596" s="7" t="s">
        <v>32</v>
      </c>
      <c r="F596" s="8" t="s">
        <v>35</v>
      </c>
      <c r="G596" s="9">
        <v>45784</v>
      </c>
      <c r="H596" s="9"/>
      <c r="I596" s="10"/>
      <c r="J596" s="14"/>
      <c r="K596" s="11" t="s">
        <v>94</v>
      </c>
      <c r="L596" s="8" t="s">
        <v>95</v>
      </c>
      <c r="M596" s="8" t="s">
        <v>96</v>
      </c>
      <c r="N596" s="8" t="s">
        <v>40</v>
      </c>
      <c r="O596" s="12">
        <v>2703.38</v>
      </c>
      <c r="P596" s="8" t="s">
        <v>41</v>
      </c>
      <c r="Q596" s="12">
        <v>2703.38</v>
      </c>
      <c r="R596" s="13">
        <v>0</v>
      </c>
      <c r="S596" s="13">
        <v>0</v>
      </c>
      <c r="T596" s="13">
        <v>0</v>
      </c>
      <c r="U596" s="12">
        <v>2703.38</v>
      </c>
      <c r="V596" s="8" t="s">
        <v>35</v>
      </c>
      <c r="W596" s="8" t="s">
        <v>2288</v>
      </c>
      <c r="X596" s="8" t="s">
        <v>35</v>
      </c>
      <c r="Y596" s="13">
        <v>0</v>
      </c>
      <c r="Z596" s="8" t="s">
        <v>42</v>
      </c>
      <c r="AA596" s="8" t="s">
        <v>53</v>
      </c>
      <c r="AB596" s="8" t="s">
        <v>35</v>
      </c>
      <c r="AC596" s="8" t="s">
        <v>1881</v>
      </c>
      <c r="AD596" s="8" t="s">
        <v>35</v>
      </c>
      <c r="AE596" s="8" t="s">
        <v>646</v>
      </c>
      <c r="AF596" s="12">
        <v>2703.38</v>
      </c>
      <c r="AG596" s="41">
        <f t="shared" si="84"/>
        <v>45784</v>
      </c>
      <c r="AH596" s="41">
        <f t="shared" ca="1" si="85"/>
        <v>46022</v>
      </c>
      <c r="AI596" s="1">
        <f t="shared" ca="1" si="83"/>
        <v>7</v>
      </c>
      <c r="AJ596" s="1">
        <f t="shared" ca="1" si="86"/>
        <v>2</v>
      </c>
      <c r="AK596" s="1">
        <f t="shared" ca="1" si="87"/>
        <v>4</v>
      </c>
      <c r="AL596" s="1">
        <f t="shared" si="88"/>
        <v>0</v>
      </c>
      <c r="AM596" s="38">
        <f t="shared" ca="1" si="89"/>
        <v>0.2857142857142857</v>
      </c>
      <c r="AN596" s="1" t="str">
        <f t="shared" ca="1" si="90"/>
        <v>טרם נבדק</v>
      </c>
      <c r="AO596" s="1" t="e">
        <f>VLOOKUP(AC596,'תז מייל קניין'!$A:$C,3,0)</f>
        <v>#N/A</v>
      </c>
      <c r="AP596" s="1" t="str">
        <f t="shared" si="91"/>
        <v xml:space="preserve"> מקרר גדול</v>
      </c>
    </row>
    <row r="597" spans="1:42" x14ac:dyDescent="0.2">
      <c r="A597" s="4"/>
      <c r="B597" s="5"/>
      <c r="C597" s="6" t="s">
        <v>2289</v>
      </c>
      <c r="D597" s="7" t="s">
        <v>50</v>
      </c>
      <c r="E597" s="7" t="s">
        <v>32</v>
      </c>
      <c r="F597" s="8" t="s">
        <v>35</v>
      </c>
      <c r="G597" s="9">
        <v>45784</v>
      </c>
      <c r="H597" s="9"/>
      <c r="I597" s="10"/>
      <c r="J597" s="14"/>
      <c r="K597" s="11" t="s">
        <v>1817</v>
      </c>
      <c r="L597" s="8" t="s">
        <v>1818</v>
      </c>
      <c r="M597" s="8" t="s">
        <v>1819</v>
      </c>
      <c r="N597" s="8" t="s">
        <v>40</v>
      </c>
      <c r="O597" s="13">
        <v>312.7</v>
      </c>
      <c r="P597" s="8" t="s">
        <v>41</v>
      </c>
      <c r="Q597" s="13">
        <v>312.7</v>
      </c>
      <c r="R597" s="13">
        <v>0</v>
      </c>
      <c r="S597" s="13">
        <v>0</v>
      </c>
      <c r="T597" s="13">
        <v>0</v>
      </c>
      <c r="U597" s="13">
        <v>312.7</v>
      </c>
      <c r="V597" s="8" t="s">
        <v>35</v>
      </c>
      <c r="W597" s="8" t="s">
        <v>2290</v>
      </c>
      <c r="X597" s="8" t="s">
        <v>35</v>
      </c>
      <c r="Y597" s="13">
        <v>0</v>
      </c>
      <c r="Z597" s="8" t="s">
        <v>42</v>
      </c>
      <c r="AA597" s="8" t="s">
        <v>43</v>
      </c>
      <c r="AB597" s="8" t="s">
        <v>60</v>
      </c>
      <c r="AC597" s="8" t="s">
        <v>1881</v>
      </c>
      <c r="AD597" s="8" t="s">
        <v>35</v>
      </c>
      <c r="AE597" s="8" t="s">
        <v>646</v>
      </c>
      <c r="AF597" s="13">
        <v>312.7</v>
      </c>
      <c r="AG597" s="41">
        <f t="shared" si="84"/>
        <v>45784</v>
      </c>
      <c r="AH597" s="41">
        <f t="shared" ca="1" si="85"/>
        <v>46022</v>
      </c>
      <c r="AI597" s="1">
        <f t="shared" ca="1" si="83"/>
        <v>7</v>
      </c>
      <c r="AJ597" s="1">
        <f t="shared" ca="1" si="86"/>
        <v>2</v>
      </c>
      <c r="AK597" s="1">
        <f t="shared" ca="1" si="87"/>
        <v>4</v>
      </c>
      <c r="AL597" s="1">
        <f t="shared" si="88"/>
        <v>0</v>
      </c>
      <c r="AM597" s="38">
        <f t="shared" ca="1" si="89"/>
        <v>0.2857142857142857</v>
      </c>
      <c r="AN597" s="1" t="str">
        <f t="shared" ca="1" si="90"/>
        <v>טרם נבדק</v>
      </c>
      <c r="AO597" s="1" t="e">
        <f>VLOOKUP(AC597,'תז מייל קניין'!$A:$C,3,0)</f>
        <v>#N/A</v>
      </c>
      <c r="AP597" s="1" t="str">
        <f t="shared" si="91"/>
        <v xml:space="preserve"> טוסטר פרק</v>
      </c>
    </row>
    <row r="598" spans="1:42" x14ac:dyDescent="0.2">
      <c r="A598" s="4"/>
      <c r="B598" s="5"/>
      <c r="C598" s="6" t="s">
        <v>2291</v>
      </c>
      <c r="D598" s="7" t="s">
        <v>50</v>
      </c>
      <c r="E598" s="7" t="s">
        <v>32</v>
      </c>
      <c r="F598" s="8" t="s">
        <v>35</v>
      </c>
      <c r="G598" s="9">
        <v>45788</v>
      </c>
      <c r="H598" s="9"/>
      <c r="I598" s="10"/>
      <c r="J598" s="14"/>
      <c r="K598" s="11" t="s">
        <v>1990</v>
      </c>
      <c r="L598" s="8" t="s">
        <v>1991</v>
      </c>
      <c r="M598" s="8" t="s">
        <v>1992</v>
      </c>
      <c r="N598" s="8" t="s">
        <v>40</v>
      </c>
      <c r="O598" s="12">
        <v>15704.39</v>
      </c>
      <c r="P598" s="8" t="s">
        <v>41</v>
      </c>
      <c r="Q598" s="12">
        <v>15704.39</v>
      </c>
      <c r="R598" s="13">
        <v>0</v>
      </c>
      <c r="S598" s="13">
        <v>0</v>
      </c>
      <c r="T598" s="13">
        <v>0</v>
      </c>
      <c r="U598" s="12">
        <v>15273.05</v>
      </c>
      <c r="V598" s="8" t="s">
        <v>35</v>
      </c>
      <c r="W598" s="8" t="s">
        <v>2292</v>
      </c>
      <c r="X598" s="8" t="s">
        <v>57</v>
      </c>
      <c r="Y598" s="13">
        <v>0</v>
      </c>
      <c r="Z598" s="8" t="s">
        <v>42</v>
      </c>
      <c r="AA598" s="8" t="s">
        <v>65</v>
      </c>
      <c r="AB598" s="8" t="s">
        <v>35</v>
      </c>
      <c r="AC598" s="8" t="s">
        <v>1881</v>
      </c>
      <c r="AD598" s="8" t="s">
        <v>35</v>
      </c>
      <c r="AE598" s="8" t="s">
        <v>646</v>
      </c>
      <c r="AF598" s="12">
        <v>15704.39</v>
      </c>
      <c r="AG598" s="41">
        <f t="shared" si="84"/>
        <v>45788</v>
      </c>
      <c r="AH598" s="41">
        <f t="shared" ca="1" si="85"/>
        <v>46022</v>
      </c>
      <c r="AI598" s="1">
        <f t="shared" ca="1" si="83"/>
        <v>7</v>
      </c>
      <c r="AJ598" s="1">
        <f t="shared" ca="1" si="86"/>
        <v>2</v>
      </c>
      <c r="AK598" s="1">
        <f t="shared" ca="1" si="87"/>
        <v>4</v>
      </c>
      <c r="AL598" s="1">
        <f t="shared" si="88"/>
        <v>0</v>
      </c>
      <c r="AM598" s="38">
        <f t="shared" ca="1" si="89"/>
        <v>0.2857142857142857</v>
      </c>
      <c r="AN598" s="1" t="str">
        <f t="shared" ca="1" si="90"/>
        <v>טרם נבדק</v>
      </c>
      <c r="AO598" s="1" t="e">
        <f>VLOOKUP(AC598,'תז מייל קניין'!$A:$C,3,0)</f>
        <v>#N/A</v>
      </c>
      <c r="AP598" s="1" t="str">
        <f t="shared" si="91"/>
        <v xml:space="preserve"> תצורה 1.7</v>
      </c>
    </row>
    <row r="599" spans="1:42" x14ac:dyDescent="0.2">
      <c r="A599" s="4"/>
      <c r="B599" s="5"/>
      <c r="C599" s="6" t="s">
        <v>2293</v>
      </c>
      <c r="D599" s="7" t="s">
        <v>50</v>
      </c>
      <c r="E599" s="7" t="s">
        <v>32</v>
      </c>
      <c r="F599" s="8" t="s">
        <v>35</v>
      </c>
      <c r="G599" s="9">
        <v>45790</v>
      </c>
      <c r="H599" s="9"/>
      <c r="I599" s="10"/>
      <c r="J599" s="14"/>
      <c r="K599" s="11" t="s">
        <v>1936</v>
      </c>
      <c r="L599" s="8" t="s">
        <v>1937</v>
      </c>
      <c r="M599" s="8" t="s">
        <v>1938</v>
      </c>
      <c r="N599" s="8" t="s">
        <v>40</v>
      </c>
      <c r="O599" s="12">
        <v>47577.599999999999</v>
      </c>
      <c r="P599" s="8" t="s">
        <v>41</v>
      </c>
      <c r="Q599" s="12">
        <v>47577.599999999999</v>
      </c>
      <c r="R599" s="13">
        <v>0</v>
      </c>
      <c r="S599" s="13">
        <v>0</v>
      </c>
      <c r="T599" s="13">
        <v>0</v>
      </c>
      <c r="U599" s="12">
        <v>48490.239999999998</v>
      </c>
      <c r="V599" s="8" t="s">
        <v>35</v>
      </c>
      <c r="W599" s="8" t="s">
        <v>2294</v>
      </c>
      <c r="X599" s="8" t="s">
        <v>57</v>
      </c>
      <c r="Y599" s="13">
        <v>0</v>
      </c>
      <c r="Z599" s="8" t="s">
        <v>42</v>
      </c>
      <c r="AA599" s="8" t="s">
        <v>65</v>
      </c>
      <c r="AB599" s="8" t="s">
        <v>35</v>
      </c>
      <c r="AC599" s="8" t="s">
        <v>1881</v>
      </c>
      <c r="AD599" s="8" t="s">
        <v>35</v>
      </c>
      <c r="AE599" s="8" t="s">
        <v>1984</v>
      </c>
      <c r="AF599" s="12">
        <v>47577.599999999999</v>
      </c>
      <c r="AG599" s="41">
        <f t="shared" si="84"/>
        <v>45790</v>
      </c>
      <c r="AH599" s="41">
        <f t="shared" ca="1" si="85"/>
        <v>46022</v>
      </c>
      <c r="AI599" s="1">
        <f t="shared" ca="1" si="83"/>
        <v>7</v>
      </c>
      <c r="AJ599" s="1">
        <f t="shared" ca="1" si="86"/>
        <v>2</v>
      </c>
      <c r="AK599" s="1">
        <f t="shared" ca="1" si="87"/>
        <v>4</v>
      </c>
      <c r="AL599" s="1">
        <f t="shared" si="88"/>
        <v>0</v>
      </c>
      <c r="AM599" s="38">
        <f t="shared" ca="1" si="89"/>
        <v>0.2857142857142857</v>
      </c>
      <c r="AN599" s="1" t="str">
        <f t="shared" ca="1" si="90"/>
        <v>טרם נבדק</v>
      </c>
      <c r="AO599" s="1" t="e">
        <f>VLOOKUP(AC599,'תז מייל קניין'!$A:$C,3,0)</f>
        <v>#N/A</v>
      </c>
      <c r="AP599" s="1" t="str">
        <f t="shared" si="91"/>
        <v xml:space="preserve"> נייר אקול</v>
      </c>
    </row>
    <row r="600" spans="1:42" x14ac:dyDescent="0.2">
      <c r="A600" s="4"/>
      <c r="B600" s="5"/>
      <c r="C600" s="6" t="s">
        <v>2295</v>
      </c>
      <c r="D600" s="7" t="s">
        <v>50</v>
      </c>
      <c r="E600" s="7" t="s">
        <v>32</v>
      </c>
      <c r="F600" s="8" t="s">
        <v>35</v>
      </c>
      <c r="G600" s="9">
        <v>45791</v>
      </c>
      <c r="H600" s="9"/>
      <c r="I600" s="10"/>
      <c r="J600" s="14"/>
      <c r="K600" s="11" t="s">
        <v>1764</v>
      </c>
      <c r="L600" s="8" t="s">
        <v>1765</v>
      </c>
      <c r="M600" s="8" t="s">
        <v>1766</v>
      </c>
      <c r="N600" s="8" t="s">
        <v>40</v>
      </c>
      <c r="O600" s="12">
        <v>19302.3</v>
      </c>
      <c r="P600" s="8" t="s">
        <v>41</v>
      </c>
      <c r="Q600" s="12">
        <v>19302.3</v>
      </c>
      <c r="R600" s="13">
        <v>84.4</v>
      </c>
      <c r="S600" s="12">
        <v>19301</v>
      </c>
      <c r="T600" s="12">
        <v>16292.04</v>
      </c>
      <c r="U600" s="12">
        <v>1330.27</v>
      </c>
      <c r="V600" s="8" t="s">
        <v>35</v>
      </c>
      <c r="W600" s="8" t="s">
        <v>2296</v>
      </c>
      <c r="X600" s="8" t="s">
        <v>57</v>
      </c>
      <c r="Y600" s="13">
        <v>0</v>
      </c>
      <c r="Z600" s="8" t="s">
        <v>42</v>
      </c>
      <c r="AA600" s="8" t="s">
        <v>65</v>
      </c>
      <c r="AB600" s="8" t="s">
        <v>35</v>
      </c>
      <c r="AC600" s="8" t="s">
        <v>1881</v>
      </c>
      <c r="AD600" s="8" t="s">
        <v>35</v>
      </c>
      <c r="AE600" s="8" t="s">
        <v>1975</v>
      </c>
      <c r="AF600" s="12">
        <v>1287.5</v>
      </c>
      <c r="AG600" s="41">
        <f t="shared" si="84"/>
        <v>45791</v>
      </c>
      <c r="AH600" s="41">
        <f t="shared" ca="1" si="85"/>
        <v>46022</v>
      </c>
      <c r="AI600" s="1">
        <f t="shared" ca="1" si="83"/>
        <v>7</v>
      </c>
      <c r="AJ600" s="1">
        <f t="shared" ca="1" si="86"/>
        <v>2</v>
      </c>
      <c r="AK600" s="1">
        <f t="shared" ca="1" si="87"/>
        <v>4</v>
      </c>
      <c r="AL600" s="1">
        <f t="shared" si="88"/>
        <v>84.4</v>
      </c>
      <c r="AM600" s="38">
        <f t="shared" ca="1" si="89"/>
        <v>0.2857142857142857</v>
      </c>
      <c r="AN600" s="1" t="str">
        <f t="shared" ca="1" si="90"/>
        <v>טרם נבדק</v>
      </c>
      <c r="AO600" s="1" t="e">
        <f>VLOOKUP(AC600,'תז מייל קניין'!$A:$C,3,0)</f>
        <v>#N/A</v>
      </c>
      <c r="AP600" s="1" t="str">
        <f t="shared" si="91"/>
        <v xml:space="preserve"> ציוד משרד</v>
      </c>
    </row>
    <row r="601" spans="1:42" x14ac:dyDescent="0.2">
      <c r="A601" s="4"/>
      <c r="B601" s="5"/>
      <c r="C601" s="6" t="s">
        <v>2297</v>
      </c>
      <c r="D601" s="7" t="s">
        <v>34</v>
      </c>
      <c r="E601" s="7" t="s">
        <v>32</v>
      </c>
      <c r="F601" s="8" t="s">
        <v>35</v>
      </c>
      <c r="G601" s="9">
        <v>45796</v>
      </c>
      <c r="H601" s="9"/>
      <c r="I601" s="10"/>
      <c r="J601" s="14"/>
      <c r="K601" s="11" t="s">
        <v>2298</v>
      </c>
      <c r="L601" s="8" t="s">
        <v>2299</v>
      </c>
      <c r="M601" s="8" t="s">
        <v>2300</v>
      </c>
      <c r="N601" s="8" t="s">
        <v>40</v>
      </c>
      <c r="O601" s="12">
        <v>4499.8100000000004</v>
      </c>
      <c r="P601" s="8" t="s">
        <v>41</v>
      </c>
      <c r="Q601" s="12">
        <v>4499.8100000000004</v>
      </c>
      <c r="R601" s="13">
        <v>0</v>
      </c>
      <c r="S601" s="13">
        <v>0</v>
      </c>
      <c r="T601" s="13">
        <v>0</v>
      </c>
      <c r="U601" s="12">
        <v>4499.8100000000004</v>
      </c>
      <c r="V601" s="8" t="s">
        <v>35</v>
      </c>
      <c r="W601" s="8" t="s">
        <v>2301</v>
      </c>
      <c r="X601" s="8" t="s">
        <v>35</v>
      </c>
      <c r="Y601" s="13">
        <v>0</v>
      </c>
      <c r="Z601" s="8" t="s">
        <v>42</v>
      </c>
      <c r="AA601" s="8" t="s">
        <v>43</v>
      </c>
      <c r="AB601" s="8" t="s">
        <v>60</v>
      </c>
      <c r="AC601" s="8" t="s">
        <v>1881</v>
      </c>
      <c r="AD601" s="8" t="s">
        <v>35</v>
      </c>
      <c r="AE601" s="8" t="s">
        <v>2302</v>
      </c>
      <c r="AF601" s="12">
        <v>4499.8100000000004</v>
      </c>
      <c r="AG601" s="41">
        <f t="shared" si="84"/>
        <v>45796</v>
      </c>
      <c r="AH601" s="41">
        <f t="shared" ca="1" si="85"/>
        <v>46022</v>
      </c>
      <c r="AI601" s="1">
        <f t="shared" ca="1" si="83"/>
        <v>7</v>
      </c>
      <c r="AJ601" s="1">
        <f t="shared" ca="1" si="86"/>
        <v>2</v>
      </c>
      <c r="AK601" s="1">
        <f t="shared" ca="1" si="87"/>
        <v>4</v>
      </c>
      <c r="AL601" s="1">
        <f t="shared" si="88"/>
        <v>0</v>
      </c>
      <c r="AM601" s="38">
        <f t="shared" ca="1" si="89"/>
        <v>0.2857142857142857</v>
      </c>
      <c r="AN601" s="1" t="str">
        <f t="shared" ca="1" si="90"/>
        <v>טרם נבדק</v>
      </c>
      <c r="AO601" s="1" t="e">
        <f>VLOOKUP(AC601,'תז מייל קניין'!$A:$C,3,0)</f>
        <v>#N/A</v>
      </c>
      <c r="AP601" s="1" t="str">
        <f t="shared" si="91"/>
        <v xml:space="preserve"> מזוזות אפ</v>
      </c>
    </row>
    <row r="602" spans="1:42" x14ac:dyDescent="0.2">
      <c r="A602" s="4"/>
      <c r="B602" s="5"/>
      <c r="C602" s="6" t="s">
        <v>2303</v>
      </c>
      <c r="D602" s="7" t="s">
        <v>34</v>
      </c>
      <c r="E602" s="7" t="s">
        <v>32</v>
      </c>
      <c r="F602" s="8" t="s">
        <v>35</v>
      </c>
      <c r="G602" s="9">
        <v>45796</v>
      </c>
      <c r="H602" s="9"/>
      <c r="I602" s="10"/>
      <c r="J602" s="14"/>
      <c r="K602" s="11" t="s">
        <v>1764</v>
      </c>
      <c r="L602" s="8" t="s">
        <v>1765</v>
      </c>
      <c r="M602" s="8" t="s">
        <v>1766</v>
      </c>
      <c r="N602" s="8" t="s">
        <v>40</v>
      </c>
      <c r="O602" s="13">
        <v>489.04</v>
      </c>
      <c r="P602" s="8" t="s">
        <v>41</v>
      </c>
      <c r="Q602" s="13">
        <v>489.04</v>
      </c>
      <c r="R602" s="13">
        <v>0</v>
      </c>
      <c r="S602" s="13">
        <v>0</v>
      </c>
      <c r="T602" s="13">
        <v>0</v>
      </c>
      <c r="U602" s="13">
        <v>489.04</v>
      </c>
      <c r="V602" s="8" t="s">
        <v>35</v>
      </c>
      <c r="W602" s="8" t="s">
        <v>2304</v>
      </c>
      <c r="X602" s="8" t="s">
        <v>35</v>
      </c>
      <c r="Y602" s="13">
        <v>0</v>
      </c>
      <c r="Z602" s="8" t="s">
        <v>42</v>
      </c>
      <c r="AA602" s="8" t="s">
        <v>43</v>
      </c>
      <c r="AB602" s="8" t="s">
        <v>60</v>
      </c>
      <c r="AC602" s="8" t="s">
        <v>1881</v>
      </c>
      <c r="AD602" s="8" t="s">
        <v>35</v>
      </c>
      <c r="AE602" s="8" t="s">
        <v>2302</v>
      </c>
      <c r="AF602" s="13">
        <v>489.04</v>
      </c>
      <c r="AG602" s="41">
        <f t="shared" si="84"/>
        <v>45796</v>
      </c>
      <c r="AH602" s="41">
        <f t="shared" ca="1" si="85"/>
        <v>46022</v>
      </c>
      <c r="AI602" s="1">
        <f t="shared" ca="1" si="83"/>
        <v>7</v>
      </c>
      <c r="AJ602" s="1">
        <f t="shared" ca="1" si="86"/>
        <v>2</v>
      </c>
      <c r="AK602" s="1">
        <f t="shared" ca="1" si="87"/>
        <v>4</v>
      </c>
      <c r="AL602" s="1">
        <f t="shared" si="88"/>
        <v>0</v>
      </c>
      <c r="AM602" s="38">
        <f t="shared" ca="1" si="89"/>
        <v>0.2857142857142857</v>
      </c>
      <c r="AN602" s="1" t="str">
        <f t="shared" ca="1" si="90"/>
        <v>טרם נבדק</v>
      </c>
      <c r="AO602" s="1" t="e">
        <f>VLOOKUP(AC602,'תז מייל קניין'!$A:$C,3,0)</f>
        <v>#N/A</v>
      </c>
      <c r="AP602" s="1" t="str">
        <f t="shared" si="91"/>
        <v xml:space="preserve"> מעמד הגבה</v>
      </c>
    </row>
    <row r="603" spans="1:42" x14ac:dyDescent="0.2">
      <c r="A603" s="4"/>
      <c r="B603" s="5"/>
      <c r="C603" s="6" t="s">
        <v>2305</v>
      </c>
      <c r="D603" s="7" t="s">
        <v>34</v>
      </c>
      <c r="E603" s="7" t="s">
        <v>32</v>
      </c>
      <c r="F603" s="8" t="s">
        <v>35</v>
      </c>
      <c r="G603" s="9">
        <v>45797</v>
      </c>
      <c r="H603" s="9"/>
      <c r="I603" s="10"/>
      <c r="J603" s="14"/>
      <c r="K603" s="11" t="s">
        <v>2306</v>
      </c>
      <c r="L603" s="8" t="s">
        <v>2307</v>
      </c>
      <c r="M603" s="8" t="s">
        <v>2308</v>
      </c>
      <c r="N603" s="8" t="s">
        <v>35</v>
      </c>
      <c r="O603" s="12">
        <v>11800</v>
      </c>
      <c r="P603" s="8" t="s">
        <v>41</v>
      </c>
      <c r="Q603" s="12">
        <v>11800</v>
      </c>
      <c r="R603" s="13">
        <v>0</v>
      </c>
      <c r="S603" s="13">
        <v>0</v>
      </c>
      <c r="T603" s="13">
        <v>0</v>
      </c>
      <c r="U603" s="13">
        <v>0</v>
      </c>
      <c r="V603" s="8" t="s">
        <v>57</v>
      </c>
      <c r="W603" s="8" t="s">
        <v>2309</v>
      </c>
      <c r="X603" s="8" t="s">
        <v>35</v>
      </c>
      <c r="Y603" s="13">
        <v>0</v>
      </c>
      <c r="Z603" s="8" t="s">
        <v>42</v>
      </c>
      <c r="AA603" s="8" t="s">
        <v>43</v>
      </c>
      <c r="AB603" s="8" t="s">
        <v>2310</v>
      </c>
      <c r="AC603" s="8" t="s">
        <v>1881</v>
      </c>
      <c r="AD603" s="8" t="s">
        <v>35</v>
      </c>
      <c r="AE603" s="8" t="s">
        <v>1898</v>
      </c>
      <c r="AF603" s="12">
        <v>11800</v>
      </c>
      <c r="AG603" s="41">
        <f t="shared" si="84"/>
        <v>45797</v>
      </c>
      <c r="AH603" s="41">
        <f t="shared" ca="1" si="85"/>
        <v>46022</v>
      </c>
      <c r="AI603" s="1">
        <f t="shared" ca="1" si="83"/>
        <v>7</v>
      </c>
      <c r="AJ603" s="1">
        <f t="shared" ca="1" si="86"/>
        <v>2</v>
      </c>
      <c r="AK603" s="1">
        <f t="shared" ca="1" si="87"/>
        <v>4</v>
      </c>
      <c r="AL603" s="1">
        <f t="shared" si="88"/>
        <v>0</v>
      </c>
      <c r="AM603" s="38">
        <f t="shared" ca="1" si="89"/>
        <v>0.2857142857142857</v>
      </c>
      <c r="AN603" s="1" t="str">
        <f t="shared" ca="1" si="90"/>
        <v>טרם נבדק</v>
      </c>
      <c r="AO603" s="1" t="e">
        <f>VLOOKUP(AC603,'תז מייל קניין'!$A:$C,3,0)</f>
        <v>#N/A</v>
      </c>
      <c r="AP603" s="1" t="str">
        <f t="shared" si="91"/>
        <v xml:space="preserve"> סריקות מס</v>
      </c>
    </row>
    <row r="604" spans="1:42" x14ac:dyDescent="0.2">
      <c r="A604" s="4"/>
      <c r="B604" s="5"/>
      <c r="C604" s="6" t="s">
        <v>2311</v>
      </c>
      <c r="D604" s="7" t="s">
        <v>50</v>
      </c>
      <c r="E604" s="7" t="s">
        <v>32</v>
      </c>
      <c r="F604" s="8" t="s">
        <v>35</v>
      </c>
      <c r="G604" s="9">
        <v>45797</v>
      </c>
      <c r="H604" s="9"/>
      <c r="I604" s="10"/>
      <c r="J604" s="14"/>
      <c r="K604" s="11" t="s">
        <v>154</v>
      </c>
      <c r="L604" s="8" t="s">
        <v>155</v>
      </c>
      <c r="M604" s="8" t="s">
        <v>156</v>
      </c>
      <c r="N604" s="8" t="s">
        <v>40</v>
      </c>
      <c r="O604" s="12">
        <v>11151</v>
      </c>
      <c r="P604" s="8" t="s">
        <v>41</v>
      </c>
      <c r="Q604" s="12">
        <v>11151</v>
      </c>
      <c r="R604" s="13">
        <v>0</v>
      </c>
      <c r="S604" s="13">
        <v>0</v>
      </c>
      <c r="T604" s="13">
        <v>0</v>
      </c>
      <c r="U604" s="12">
        <v>11151</v>
      </c>
      <c r="V604" s="8" t="s">
        <v>35</v>
      </c>
      <c r="W604" s="8" t="s">
        <v>2312</v>
      </c>
      <c r="X604" s="8" t="s">
        <v>35</v>
      </c>
      <c r="Y604" s="13">
        <v>0</v>
      </c>
      <c r="Z604" s="8" t="s">
        <v>42</v>
      </c>
      <c r="AA604" s="8" t="s">
        <v>43</v>
      </c>
      <c r="AB604" s="8" t="s">
        <v>158</v>
      </c>
      <c r="AC604" s="8" t="s">
        <v>1881</v>
      </c>
      <c r="AD604" s="8" t="s">
        <v>35</v>
      </c>
      <c r="AE604" s="8" t="s">
        <v>84</v>
      </c>
      <c r="AF604" s="12">
        <v>11151</v>
      </c>
      <c r="AG604" s="41">
        <f t="shared" si="84"/>
        <v>45797</v>
      </c>
      <c r="AH604" s="41">
        <f t="shared" ca="1" si="85"/>
        <v>46022</v>
      </c>
      <c r="AI604" s="1">
        <f t="shared" ca="1" si="83"/>
        <v>7</v>
      </c>
      <c r="AJ604" s="1">
        <f t="shared" ca="1" si="86"/>
        <v>2</v>
      </c>
      <c r="AK604" s="1">
        <f t="shared" ca="1" si="87"/>
        <v>4</v>
      </c>
      <c r="AL604" s="1">
        <f t="shared" si="88"/>
        <v>0</v>
      </c>
      <c r="AM604" s="38">
        <f t="shared" ca="1" si="89"/>
        <v>0.2857142857142857</v>
      </c>
      <c r="AN604" s="1" t="str">
        <f t="shared" ca="1" si="90"/>
        <v>טרם נבדק</v>
      </c>
      <c r="AO604" s="1" t="e">
        <f>VLOOKUP(AC604,'תז מייל קניין'!$A:$C,3,0)</f>
        <v>#N/A</v>
      </c>
      <c r="AP604" s="1" t="str">
        <f t="shared" si="91"/>
        <v xml:space="preserve"> כריכות פר</v>
      </c>
    </row>
    <row r="605" spans="1:42" x14ac:dyDescent="0.2">
      <c r="A605" s="4"/>
      <c r="B605" s="5"/>
      <c r="C605" s="6" t="s">
        <v>2313</v>
      </c>
      <c r="D605" s="7" t="s">
        <v>50</v>
      </c>
      <c r="E605" s="7" t="s">
        <v>32</v>
      </c>
      <c r="F605" s="8" t="s">
        <v>35</v>
      </c>
      <c r="G605" s="9">
        <v>45798</v>
      </c>
      <c r="H605" s="9"/>
      <c r="I605" s="10"/>
      <c r="J605" s="14"/>
      <c r="K605" s="11" t="s">
        <v>2182</v>
      </c>
      <c r="L605" s="8" t="s">
        <v>2183</v>
      </c>
      <c r="M605" s="8" t="s">
        <v>2184</v>
      </c>
      <c r="N605" s="8" t="s">
        <v>40</v>
      </c>
      <c r="O605" s="12">
        <v>10682.74</v>
      </c>
      <c r="P605" s="8" t="s">
        <v>41</v>
      </c>
      <c r="Q605" s="12">
        <v>10682.74</v>
      </c>
      <c r="R605" s="13">
        <v>72.069999999999993</v>
      </c>
      <c r="S605" s="12">
        <v>7630.96</v>
      </c>
      <c r="T605" s="12">
        <v>8100.79</v>
      </c>
      <c r="U605" s="13">
        <v>0</v>
      </c>
      <c r="V605" s="8" t="s">
        <v>35</v>
      </c>
      <c r="W605" s="8" t="s">
        <v>2314</v>
      </c>
      <c r="X605" s="8" t="s">
        <v>57</v>
      </c>
      <c r="Y605" s="13">
        <v>0</v>
      </c>
      <c r="Z605" s="8" t="s">
        <v>42</v>
      </c>
      <c r="AA605" s="8" t="s">
        <v>65</v>
      </c>
      <c r="AB605" s="8" t="s">
        <v>35</v>
      </c>
      <c r="AC605" s="8" t="s">
        <v>1881</v>
      </c>
      <c r="AD605" s="8" t="s">
        <v>35</v>
      </c>
      <c r="AE605" s="8" t="s">
        <v>1934</v>
      </c>
      <c r="AF605" s="12">
        <v>3051.82</v>
      </c>
      <c r="AG605" s="41">
        <f t="shared" si="84"/>
        <v>45798</v>
      </c>
      <c r="AH605" s="41">
        <f t="shared" ca="1" si="85"/>
        <v>46022</v>
      </c>
      <c r="AI605" s="1">
        <f t="shared" ref="AI605:AI668" ca="1" si="92">DATEDIF(AG605,AH605, "m")</f>
        <v>7</v>
      </c>
      <c r="AJ605" s="1">
        <f t="shared" ca="1" si="86"/>
        <v>2</v>
      </c>
      <c r="AK605" s="1">
        <f t="shared" ca="1" si="87"/>
        <v>4</v>
      </c>
      <c r="AL605" s="1">
        <f t="shared" si="88"/>
        <v>72.069999999999993</v>
      </c>
      <c r="AM605" s="38">
        <f t="shared" ca="1" si="89"/>
        <v>0.2857142857142857</v>
      </c>
      <c r="AN605" s="1" t="str">
        <f t="shared" ca="1" si="90"/>
        <v>טרם נבדק</v>
      </c>
      <c r="AO605" s="1" t="e">
        <f>VLOOKUP(AC605,'תז מייל קניין'!$A:$C,3,0)</f>
        <v>#N/A</v>
      </c>
      <c r="AP605" s="1" t="str">
        <f t="shared" si="91"/>
        <v xml:space="preserve"> כיבוד משק</v>
      </c>
    </row>
    <row r="606" spans="1:42" x14ac:dyDescent="0.2">
      <c r="A606" s="4"/>
      <c r="B606" s="5"/>
      <c r="C606" s="6" t="s">
        <v>2315</v>
      </c>
      <c r="D606" s="7" t="s">
        <v>34</v>
      </c>
      <c r="E606" s="7" t="s">
        <v>32</v>
      </c>
      <c r="F606" s="8" t="s">
        <v>35</v>
      </c>
      <c r="G606" s="9">
        <v>45802</v>
      </c>
      <c r="H606" s="9"/>
      <c r="I606" s="10"/>
      <c r="J606" s="14"/>
      <c r="K606" s="11" t="s">
        <v>2306</v>
      </c>
      <c r="L606" s="8" t="s">
        <v>2307</v>
      </c>
      <c r="M606" s="8" t="s">
        <v>2308</v>
      </c>
      <c r="N606" s="8" t="s">
        <v>40</v>
      </c>
      <c r="O606" s="12">
        <v>10000.5</v>
      </c>
      <c r="P606" s="8" t="s">
        <v>41</v>
      </c>
      <c r="Q606" s="12">
        <v>10000.5</v>
      </c>
      <c r="R606" s="13">
        <v>0</v>
      </c>
      <c r="S606" s="13">
        <v>0</v>
      </c>
      <c r="T606" s="13">
        <v>0</v>
      </c>
      <c r="U606" s="12">
        <v>10000.5</v>
      </c>
      <c r="V606" s="8" t="s">
        <v>35</v>
      </c>
      <c r="W606" s="8" t="s">
        <v>2316</v>
      </c>
      <c r="X606" s="8" t="s">
        <v>35</v>
      </c>
      <c r="Y606" s="13">
        <v>0</v>
      </c>
      <c r="Z606" s="8" t="s">
        <v>42</v>
      </c>
      <c r="AA606" s="8" t="s">
        <v>43</v>
      </c>
      <c r="AB606" s="8" t="s">
        <v>60</v>
      </c>
      <c r="AC606" s="8" t="s">
        <v>1881</v>
      </c>
      <c r="AD606" s="8" t="s">
        <v>35</v>
      </c>
      <c r="AE606" s="8" t="s">
        <v>1898</v>
      </c>
      <c r="AF606" s="12">
        <v>10000.5</v>
      </c>
      <c r="AG606" s="41">
        <f t="shared" si="84"/>
        <v>45802</v>
      </c>
      <c r="AH606" s="41">
        <f t="shared" ca="1" si="85"/>
        <v>46022</v>
      </c>
      <c r="AI606" s="1">
        <f t="shared" ca="1" si="92"/>
        <v>7</v>
      </c>
      <c r="AJ606" s="1">
        <f t="shared" ca="1" si="86"/>
        <v>2</v>
      </c>
      <c r="AK606" s="1">
        <f t="shared" ca="1" si="87"/>
        <v>4</v>
      </c>
      <c r="AL606" s="1">
        <f t="shared" si="88"/>
        <v>0</v>
      </c>
      <c r="AM606" s="38">
        <f t="shared" ca="1" si="89"/>
        <v>0.2857142857142857</v>
      </c>
      <c r="AN606" s="1" t="str">
        <f t="shared" ca="1" si="90"/>
        <v>טרם נבדק</v>
      </c>
      <c r="AO606" s="1" t="e">
        <f>VLOOKUP(AC606,'תז מייל קניין'!$A:$C,3,0)</f>
        <v>#N/A</v>
      </c>
      <c r="AP606" s="1" t="str">
        <f t="shared" si="91"/>
        <v xml:space="preserve"> שרותי סרי</v>
      </c>
    </row>
    <row r="607" spans="1:42" x14ac:dyDescent="0.2">
      <c r="A607" s="4"/>
      <c r="B607" s="5"/>
      <c r="C607" s="6" t="s">
        <v>2317</v>
      </c>
      <c r="D607" s="7" t="s">
        <v>50</v>
      </c>
      <c r="E607" s="7" t="s">
        <v>32</v>
      </c>
      <c r="F607" s="8" t="s">
        <v>35</v>
      </c>
      <c r="G607" s="9">
        <v>45802</v>
      </c>
      <c r="H607" s="9"/>
      <c r="I607" s="10"/>
      <c r="J607" s="14"/>
      <c r="K607" s="11" t="s">
        <v>1764</v>
      </c>
      <c r="L607" s="8" t="s">
        <v>1765</v>
      </c>
      <c r="M607" s="8" t="s">
        <v>1766</v>
      </c>
      <c r="N607" s="8" t="s">
        <v>40</v>
      </c>
      <c r="O607" s="12">
        <v>33633.78</v>
      </c>
      <c r="P607" s="8" t="s">
        <v>41</v>
      </c>
      <c r="Q607" s="12">
        <v>33633.78</v>
      </c>
      <c r="R607" s="13">
        <v>0</v>
      </c>
      <c r="S607" s="13">
        <v>0</v>
      </c>
      <c r="T607" s="13">
        <v>0</v>
      </c>
      <c r="U607" s="12">
        <v>34786.1</v>
      </c>
      <c r="V607" s="8" t="s">
        <v>35</v>
      </c>
      <c r="W607" s="8" t="s">
        <v>2113</v>
      </c>
      <c r="X607" s="8" t="s">
        <v>57</v>
      </c>
      <c r="Y607" s="13">
        <v>0</v>
      </c>
      <c r="Z607" s="8" t="s">
        <v>42</v>
      </c>
      <c r="AA607" s="8" t="s">
        <v>65</v>
      </c>
      <c r="AB607" s="8" t="s">
        <v>35</v>
      </c>
      <c r="AC607" s="8" t="s">
        <v>1881</v>
      </c>
      <c r="AD607" s="8" t="s">
        <v>35</v>
      </c>
      <c r="AE607" s="8" t="s">
        <v>1762</v>
      </c>
      <c r="AF607" s="12">
        <v>33633.78</v>
      </c>
      <c r="AG607" s="41">
        <f t="shared" si="84"/>
        <v>45802</v>
      </c>
      <c r="AH607" s="41">
        <f t="shared" ca="1" si="85"/>
        <v>46022</v>
      </c>
      <c r="AI607" s="1">
        <f t="shared" ca="1" si="92"/>
        <v>7</v>
      </c>
      <c r="AJ607" s="1">
        <f t="shared" ca="1" si="86"/>
        <v>2</v>
      </c>
      <c r="AK607" s="1">
        <f t="shared" ca="1" si="87"/>
        <v>4</v>
      </c>
      <c r="AL607" s="1">
        <f t="shared" si="88"/>
        <v>0</v>
      </c>
      <c r="AM607" s="38">
        <f t="shared" ca="1" si="89"/>
        <v>0.2857142857142857</v>
      </c>
      <c r="AN607" s="1" t="str">
        <f t="shared" ca="1" si="90"/>
        <v>טרם נבדק</v>
      </c>
      <c r="AO607" s="1" t="e">
        <f>VLOOKUP(AC607,'תז מייל קניין'!$A:$C,3,0)</f>
        <v>#N/A</v>
      </c>
      <c r="AP607" s="1" t="str">
        <f t="shared" si="91"/>
        <v xml:space="preserve"> ציוד משרד</v>
      </c>
    </row>
    <row r="608" spans="1:42" x14ac:dyDescent="0.2">
      <c r="A608" s="4"/>
      <c r="B608" s="5"/>
      <c r="C608" s="6" t="s">
        <v>2318</v>
      </c>
      <c r="D608" s="7" t="s">
        <v>50</v>
      </c>
      <c r="E608" s="7" t="s">
        <v>32</v>
      </c>
      <c r="F608" s="8" t="s">
        <v>35</v>
      </c>
      <c r="G608" s="9">
        <v>45802</v>
      </c>
      <c r="H608" s="9"/>
      <c r="I608" s="10"/>
      <c r="J608" s="14"/>
      <c r="K608" s="11" t="s">
        <v>2144</v>
      </c>
      <c r="L608" s="8" t="s">
        <v>2145</v>
      </c>
      <c r="M608" s="8" t="s">
        <v>2146</v>
      </c>
      <c r="N608" s="8" t="s">
        <v>40</v>
      </c>
      <c r="O608" s="13">
        <v>792.37</v>
      </c>
      <c r="P608" s="8" t="s">
        <v>41</v>
      </c>
      <c r="Q608" s="13">
        <v>792.37</v>
      </c>
      <c r="R608" s="13">
        <v>0</v>
      </c>
      <c r="S608" s="13">
        <v>0</v>
      </c>
      <c r="T608" s="13">
        <v>0</v>
      </c>
      <c r="U608" s="13">
        <v>850.18</v>
      </c>
      <c r="V608" s="8" t="s">
        <v>35</v>
      </c>
      <c r="W608" s="8" t="s">
        <v>2319</v>
      </c>
      <c r="X608" s="8" t="s">
        <v>57</v>
      </c>
      <c r="Y608" s="13">
        <v>0</v>
      </c>
      <c r="Z608" s="8" t="s">
        <v>42</v>
      </c>
      <c r="AA608" s="8" t="s">
        <v>65</v>
      </c>
      <c r="AB608" s="8" t="s">
        <v>35</v>
      </c>
      <c r="AC608" s="8" t="s">
        <v>1881</v>
      </c>
      <c r="AD608" s="8" t="s">
        <v>35</v>
      </c>
      <c r="AE608" s="8" t="s">
        <v>646</v>
      </c>
      <c r="AF608" s="13">
        <v>792.37</v>
      </c>
      <c r="AG608" s="41">
        <f t="shared" si="84"/>
        <v>45802</v>
      </c>
      <c r="AH608" s="41">
        <f t="shared" ca="1" si="85"/>
        <v>46022</v>
      </c>
      <c r="AI608" s="1">
        <f t="shared" ca="1" si="92"/>
        <v>7</v>
      </c>
      <c r="AJ608" s="1">
        <f t="shared" ca="1" si="86"/>
        <v>2</v>
      </c>
      <c r="AK608" s="1">
        <f t="shared" ca="1" si="87"/>
        <v>4</v>
      </c>
      <c r="AL608" s="1">
        <f t="shared" si="88"/>
        <v>0</v>
      </c>
      <c r="AM608" s="38">
        <f t="shared" ca="1" si="89"/>
        <v>0.2857142857142857</v>
      </c>
      <c r="AN608" s="1" t="str">
        <f t="shared" ca="1" si="90"/>
        <v>טרם נבדק</v>
      </c>
      <c r="AO608" s="1" t="e">
        <f>VLOOKUP(AC608,'תז מייל קניין'!$A:$C,3,0)</f>
        <v>#N/A</v>
      </c>
      <c r="AP608" s="1" t="str">
        <f t="shared" si="91"/>
        <v xml:space="preserve"> כסא אורטו</v>
      </c>
    </row>
    <row r="609" spans="1:42" x14ac:dyDescent="0.2">
      <c r="A609" s="4"/>
      <c r="B609" s="5"/>
      <c r="C609" s="6" t="s">
        <v>2320</v>
      </c>
      <c r="D609" s="7" t="s">
        <v>50</v>
      </c>
      <c r="E609" s="7" t="s">
        <v>32</v>
      </c>
      <c r="F609" s="8" t="s">
        <v>35</v>
      </c>
      <c r="G609" s="9">
        <v>45802</v>
      </c>
      <c r="H609" s="9"/>
      <c r="I609" s="10"/>
      <c r="J609" s="14"/>
      <c r="K609" s="11" t="s">
        <v>1764</v>
      </c>
      <c r="L609" s="8" t="s">
        <v>1765</v>
      </c>
      <c r="M609" s="8" t="s">
        <v>1766</v>
      </c>
      <c r="N609" s="8" t="s">
        <v>40</v>
      </c>
      <c r="O609" s="12">
        <v>5341.71</v>
      </c>
      <c r="P609" s="8" t="s">
        <v>41</v>
      </c>
      <c r="Q609" s="12">
        <v>5341.71</v>
      </c>
      <c r="R609" s="13">
        <v>0</v>
      </c>
      <c r="S609" s="13">
        <v>0</v>
      </c>
      <c r="T609" s="13">
        <v>0</v>
      </c>
      <c r="U609" s="12">
        <v>5523.91</v>
      </c>
      <c r="V609" s="8" t="s">
        <v>35</v>
      </c>
      <c r="W609" s="8" t="s">
        <v>2321</v>
      </c>
      <c r="X609" s="8" t="s">
        <v>57</v>
      </c>
      <c r="Y609" s="13">
        <v>0</v>
      </c>
      <c r="Z609" s="8" t="s">
        <v>42</v>
      </c>
      <c r="AA609" s="8" t="s">
        <v>65</v>
      </c>
      <c r="AB609" s="8" t="s">
        <v>35</v>
      </c>
      <c r="AC609" s="8" t="s">
        <v>1881</v>
      </c>
      <c r="AD609" s="8" t="s">
        <v>35</v>
      </c>
      <c r="AE609" s="8" t="s">
        <v>35</v>
      </c>
      <c r="AF609" s="12">
        <v>5341.71</v>
      </c>
      <c r="AG609" s="41">
        <f t="shared" si="84"/>
        <v>45802</v>
      </c>
      <c r="AH609" s="41">
        <f t="shared" ca="1" si="85"/>
        <v>46022</v>
      </c>
      <c r="AI609" s="1">
        <f t="shared" ca="1" si="92"/>
        <v>7</v>
      </c>
      <c r="AJ609" s="1">
        <f t="shared" ca="1" si="86"/>
        <v>2</v>
      </c>
      <c r="AK609" s="1">
        <f t="shared" ca="1" si="87"/>
        <v>4</v>
      </c>
      <c r="AL609" s="1">
        <f t="shared" si="88"/>
        <v>0</v>
      </c>
      <c r="AM609" s="38">
        <f t="shared" ca="1" si="89"/>
        <v>0.2857142857142857</v>
      </c>
      <c r="AN609" s="1" t="str">
        <f t="shared" ca="1" si="90"/>
        <v>טרם נבדק</v>
      </c>
      <c r="AO609" s="1" t="e">
        <f>VLOOKUP(AC609,'תז מייל קניין'!$A:$C,3,0)</f>
        <v>#N/A</v>
      </c>
      <c r="AP609" s="1" t="str">
        <f t="shared" si="91"/>
        <v xml:space="preserve"> ציוד משרד</v>
      </c>
    </row>
    <row r="610" spans="1:42" x14ac:dyDescent="0.2">
      <c r="A610" s="4"/>
      <c r="B610" s="5"/>
      <c r="C610" s="6" t="s">
        <v>2322</v>
      </c>
      <c r="D610" s="7" t="s">
        <v>50</v>
      </c>
      <c r="E610" s="7" t="s">
        <v>32</v>
      </c>
      <c r="F610" s="8" t="s">
        <v>35</v>
      </c>
      <c r="G610" s="9">
        <v>45804</v>
      </c>
      <c r="H610" s="9"/>
      <c r="I610" s="10"/>
      <c r="J610" s="14"/>
      <c r="K610" s="11" t="s">
        <v>1936</v>
      </c>
      <c r="L610" s="8" t="s">
        <v>1937</v>
      </c>
      <c r="M610" s="8" t="s">
        <v>1938</v>
      </c>
      <c r="N610" s="8" t="s">
        <v>40</v>
      </c>
      <c r="O610" s="12">
        <v>39648</v>
      </c>
      <c r="P610" s="8" t="s">
        <v>41</v>
      </c>
      <c r="Q610" s="12">
        <v>39648</v>
      </c>
      <c r="R610" s="13">
        <v>0</v>
      </c>
      <c r="S610" s="13">
        <v>0</v>
      </c>
      <c r="T610" s="13">
        <v>0</v>
      </c>
      <c r="U610" s="12">
        <v>40408.53</v>
      </c>
      <c r="V610" s="8" t="s">
        <v>35</v>
      </c>
      <c r="W610" s="8" t="s">
        <v>2323</v>
      </c>
      <c r="X610" s="8" t="s">
        <v>57</v>
      </c>
      <c r="Y610" s="13">
        <v>0</v>
      </c>
      <c r="Z610" s="8" t="s">
        <v>42</v>
      </c>
      <c r="AA610" s="8" t="s">
        <v>65</v>
      </c>
      <c r="AB610" s="8" t="s">
        <v>35</v>
      </c>
      <c r="AC610" s="8" t="s">
        <v>1881</v>
      </c>
      <c r="AD610" s="8" t="s">
        <v>35</v>
      </c>
      <c r="AE610" s="8" t="s">
        <v>1975</v>
      </c>
      <c r="AF610" s="12">
        <v>39648</v>
      </c>
      <c r="AG610" s="41">
        <f t="shared" si="84"/>
        <v>45804</v>
      </c>
      <c r="AH610" s="41">
        <f t="shared" ca="1" si="85"/>
        <v>46022</v>
      </c>
      <c r="AI610" s="1">
        <f t="shared" ca="1" si="92"/>
        <v>7</v>
      </c>
      <c r="AJ610" s="1">
        <f t="shared" ca="1" si="86"/>
        <v>2</v>
      </c>
      <c r="AK610" s="1">
        <f t="shared" ca="1" si="87"/>
        <v>4</v>
      </c>
      <c r="AL610" s="1">
        <f t="shared" si="88"/>
        <v>0</v>
      </c>
      <c r="AM610" s="38">
        <f t="shared" ca="1" si="89"/>
        <v>0.2857142857142857</v>
      </c>
      <c r="AN610" s="1" t="str">
        <f t="shared" ca="1" si="90"/>
        <v>טרם נבדק</v>
      </c>
      <c r="AO610" s="1" t="e">
        <f>VLOOKUP(AC610,'תז מייל קניין'!$A:$C,3,0)</f>
        <v>#N/A</v>
      </c>
      <c r="AP610" s="1" t="str">
        <f t="shared" si="91"/>
        <v xml:space="preserve"> נייר אקול</v>
      </c>
    </row>
    <row r="611" spans="1:42" x14ac:dyDescent="0.2">
      <c r="A611" s="4"/>
      <c r="B611" s="5"/>
      <c r="C611" s="6" t="s">
        <v>2324</v>
      </c>
      <c r="D611" s="7" t="s">
        <v>34</v>
      </c>
      <c r="E611" s="7" t="s">
        <v>32</v>
      </c>
      <c r="F611" s="8" t="s">
        <v>35</v>
      </c>
      <c r="G611" s="9">
        <v>45804</v>
      </c>
      <c r="H611" s="9"/>
      <c r="I611" s="10"/>
      <c r="J611" s="14"/>
      <c r="K611" s="11" t="s">
        <v>2325</v>
      </c>
      <c r="L611" s="8" t="s">
        <v>2326</v>
      </c>
      <c r="M611" s="8" t="s">
        <v>2327</v>
      </c>
      <c r="N611" s="8" t="s">
        <v>40</v>
      </c>
      <c r="O611" s="12">
        <v>4189</v>
      </c>
      <c r="P611" s="8" t="s">
        <v>41</v>
      </c>
      <c r="Q611" s="12">
        <v>4189</v>
      </c>
      <c r="R611" s="13">
        <v>0</v>
      </c>
      <c r="S611" s="13">
        <v>0</v>
      </c>
      <c r="T611" s="13">
        <v>0</v>
      </c>
      <c r="U611" s="12">
        <v>4189</v>
      </c>
      <c r="V611" s="8" t="s">
        <v>35</v>
      </c>
      <c r="W611" s="8" t="s">
        <v>2328</v>
      </c>
      <c r="X611" s="8" t="s">
        <v>35</v>
      </c>
      <c r="Y611" s="13">
        <v>0</v>
      </c>
      <c r="Z611" s="8" t="s">
        <v>42</v>
      </c>
      <c r="AA611" s="8" t="s">
        <v>43</v>
      </c>
      <c r="AB611" s="8" t="s">
        <v>60</v>
      </c>
      <c r="AC611" s="8" t="s">
        <v>1881</v>
      </c>
      <c r="AD611" s="8" t="s">
        <v>35</v>
      </c>
      <c r="AE611" s="8" t="s">
        <v>1924</v>
      </c>
      <c r="AF611" s="12">
        <v>4189</v>
      </c>
      <c r="AG611" s="41">
        <f t="shared" si="84"/>
        <v>45804</v>
      </c>
      <c r="AH611" s="41">
        <f t="shared" ca="1" si="85"/>
        <v>46022</v>
      </c>
      <c r="AI611" s="1">
        <f t="shared" ca="1" si="92"/>
        <v>7</v>
      </c>
      <c r="AJ611" s="1">
        <f t="shared" ca="1" si="86"/>
        <v>2</v>
      </c>
      <c r="AK611" s="1">
        <f t="shared" ca="1" si="87"/>
        <v>4</v>
      </c>
      <c r="AL611" s="1">
        <f t="shared" si="88"/>
        <v>0</v>
      </c>
      <c r="AM611" s="38">
        <f t="shared" ca="1" si="89"/>
        <v>0.2857142857142857</v>
      </c>
      <c r="AN611" s="1" t="str">
        <f t="shared" ca="1" si="90"/>
        <v>טרם נבדק</v>
      </c>
      <c r="AO611" s="1" t="e">
        <f>VLOOKUP(AC611,'תז מייל קניין'!$A:$C,3,0)</f>
        <v>#N/A</v>
      </c>
      <c r="AP611" s="1" t="str">
        <f t="shared" si="91"/>
        <v xml:space="preserve"> תמונות פר</v>
      </c>
    </row>
    <row r="612" spans="1:42" x14ac:dyDescent="0.2">
      <c r="A612" s="4"/>
      <c r="B612" s="5"/>
      <c r="C612" s="6" t="s">
        <v>2329</v>
      </c>
      <c r="D612" s="7" t="s">
        <v>50</v>
      </c>
      <c r="E612" s="7" t="s">
        <v>32</v>
      </c>
      <c r="F612" s="8" t="s">
        <v>35</v>
      </c>
      <c r="G612" s="9">
        <v>45812</v>
      </c>
      <c r="H612" s="9"/>
      <c r="I612" s="10"/>
      <c r="J612" s="14"/>
      <c r="K612" s="11" t="s">
        <v>154</v>
      </c>
      <c r="L612" s="8" t="s">
        <v>155</v>
      </c>
      <c r="M612" s="8" t="s">
        <v>156</v>
      </c>
      <c r="N612" s="8" t="s">
        <v>40</v>
      </c>
      <c r="O612" s="12">
        <v>16284</v>
      </c>
      <c r="P612" s="8" t="s">
        <v>41</v>
      </c>
      <c r="Q612" s="12">
        <v>16284</v>
      </c>
      <c r="R612" s="13">
        <v>0</v>
      </c>
      <c r="S612" s="13">
        <v>0</v>
      </c>
      <c r="T612" s="13">
        <v>0</v>
      </c>
      <c r="U612" s="12">
        <v>16284</v>
      </c>
      <c r="V612" s="8" t="s">
        <v>35</v>
      </c>
      <c r="W612" s="8" t="s">
        <v>2330</v>
      </c>
      <c r="X612" s="8" t="s">
        <v>35</v>
      </c>
      <c r="Y612" s="13">
        <v>0</v>
      </c>
      <c r="Z612" s="8" t="s">
        <v>42</v>
      </c>
      <c r="AA612" s="8" t="s">
        <v>43</v>
      </c>
      <c r="AB612" s="8" t="s">
        <v>158</v>
      </c>
      <c r="AC612" s="8" t="s">
        <v>1881</v>
      </c>
      <c r="AD612" s="8" t="s">
        <v>35</v>
      </c>
      <c r="AE612" s="8" t="s">
        <v>1975</v>
      </c>
      <c r="AF612" s="12">
        <v>16284</v>
      </c>
      <c r="AG612" s="41">
        <f t="shared" si="84"/>
        <v>45812</v>
      </c>
      <c r="AH612" s="41">
        <f t="shared" ca="1" si="85"/>
        <v>46022</v>
      </c>
      <c r="AI612" s="1">
        <f t="shared" ca="1" si="92"/>
        <v>6</v>
      </c>
      <c r="AJ612" s="1">
        <f t="shared" ca="1" si="86"/>
        <v>2</v>
      </c>
      <c r="AK612" s="1">
        <f t="shared" ca="1" si="87"/>
        <v>4</v>
      </c>
      <c r="AL612" s="1">
        <f t="shared" si="88"/>
        <v>0</v>
      </c>
      <c r="AM612" s="38">
        <f t="shared" ca="1" si="89"/>
        <v>0.33333333333333331</v>
      </c>
      <c r="AN612" s="1" t="str">
        <f t="shared" ca="1" si="90"/>
        <v>טרם נבדק</v>
      </c>
      <c r="AO612" s="1" t="e">
        <f>VLOOKUP(AC612,'תז מייל קניין'!$A:$C,3,0)</f>
        <v>#N/A</v>
      </c>
      <c r="AP612" s="1" t="str">
        <f t="shared" si="91"/>
        <v xml:space="preserve"> תיקים פרק</v>
      </c>
    </row>
    <row r="613" spans="1:42" x14ac:dyDescent="0.2">
      <c r="A613" s="4"/>
      <c r="B613" s="5"/>
      <c r="C613" s="6" t="s">
        <v>2331</v>
      </c>
      <c r="D613" s="7" t="s">
        <v>34</v>
      </c>
      <c r="E613" s="7" t="s">
        <v>32</v>
      </c>
      <c r="F613" s="8" t="s">
        <v>35</v>
      </c>
      <c r="G613" s="9">
        <v>45812</v>
      </c>
      <c r="H613" s="9"/>
      <c r="I613" s="10"/>
      <c r="J613" s="14"/>
      <c r="K613" s="11" t="s">
        <v>1878</v>
      </c>
      <c r="L613" s="8" t="s">
        <v>1879</v>
      </c>
      <c r="M613" s="8" t="s">
        <v>35</v>
      </c>
      <c r="N613" s="8" t="s">
        <v>40</v>
      </c>
      <c r="O613" s="12">
        <v>2636</v>
      </c>
      <c r="P613" s="8" t="s">
        <v>41</v>
      </c>
      <c r="Q613" s="12">
        <v>2636</v>
      </c>
      <c r="R613" s="13">
        <v>0</v>
      </c>
      <c r="S613" s="13">
        <v>0</v>
      </c>
      <c r="T613" s="13">
        <v>0</v>
      </c>
      <c r="U613" s="12">
        <v>2636</v>
      </c>
      <c r="V613" s="8" t="s">
        <v>35</v>
      </c>
      <c r="W613" s="8" t="s">
        <v>2332</v>
      </c>
      <c r="X613" s="8" t="s">
        <v>35</v>
      </c>
      <c r="Y613" s="13">
        <v>0</v>
      </c>
      <c r="Z613" s="8" t="s">
        <v>42</v>
      </c>
      <c r="AA613" s="8" t="s">
        <v>1804</v>
      </c>
      <c r="AB613" s="8" t="s">
        <v>35</v>
      </c>
      <c r="AC613" s="8" t="s">
        <v>1881</v>
      </c>
      <c r="AD613" s="8" t="s">
        <v>35</v>
      </c>
      <c r="AE613" s="8" t="s">
        <v>35</v>
      </c>
      <c r="AF613" s="12">
        <v>2636</v>
      </c>
      <c r="AG613" s="41">
        <f t="shared" si="84"/>
        <v>45812</v>
      </c>
      <c r="AH613" s="41">
        <f t="shared" ca="1" si="85"/>
        <v>46022</v>
      </c>
      <c r="AI613" s="1">
        <f t="shared" ca="1" si="92"/>
        <v>6</v>
      </c>
      <c r="AJ613" s="1">
        <f t="shared" ca="1" si="86"/>
        <v>2</v>
      </c>
      <c r="AK613" s="1">
        <f t="shared" ca="1" si="87"/>
        <v>4</v>
      </c>
      <c r="AL613" s="1">
        <f t="shared" si="88"/>
        <v>0</v>
      </c>
      <c r="AM613" s="38">
        <f t="shared" ca="1" si="89"/>
        <v>0.33333333333333331</v>
      </c>
      <c r="AN613" s="1" t="str">
        <f t="shared" ca="1" si="90"/>
        <v>טרם נבדק</v>
      </c>
      <c r="AO613" s="1" t="e">
        <f>VLOOKUP(AC613,'תז מייל קניין'!$A:$C,3,0)</f>
        <v>#N/A</v>
      </c>
      <c r="AP613" s="1" t="str">
        <f t="shared" si="91"/>
        <v xml:space="preserve">  הדפסת דו</v>
      </c>
    </row>
    <row r="614" spans="1:42" x14ac:dyDescent="0.2">
      <c r="A614" s="4"/>
      <c r="B614" s="5"/>
      <c r="C614" s="6" t="s">
        <v>2333</v>
      </c>
      <c r="D614" s="7" t="s">
        <v>50</v>
      </c>
      <c r="E614" s="7" t="s">
        <v>32</v>
      </c>
      <c r="F614" s="8" t="s">
        <v>35</v>
      </c>
      <c r="G614" s="9">
        <v>45817</v>
      </c>
      <c r="H614" s="9"/>
      <c r="I614" s="10"/>
      <c r="J614" s="14"/>
      <c r="K614" s="11" t="s">
        <v>2182</v>
      </c>
      <c r="L614" s="8" t="s">
        <v>2183</v>
      </c>
      <c r="M614" s="8" t="s">
        <v>2184</v>
      </c>
      <c r="N614" s="8" t="s">
        <v>40</v>
      </c>
      <c r="O614" s="12">
        <v>20921.47</v>
      </c>
      <c r="P614" s="8" t="s">
        <v>41</v>
      </c>
      <c r="Q614" s="12">
        <v>20921.47</v>
      </c>
      <c r="R614" s="13">
        <v>0</v>
      </c>
      <c r="S614" s="13">
        <v>0</v>
      </c>
      <c r="T614" s="13">
        <v>0</v>
      </c>
      <c r="U614" s="12">
        <v>13751.87</v>
      </c>
      <c r="V614" s="8" t="s">
        <v>35</v>
      </c>
      <c r="W614" s="8" t="s">
        <v>2334</v>
      </c>
      <c r="X614" s="8" t="s">
        <v>57</v>
      </c>
      <c r="Y614" s="13">
        <v>0</v>
      </c>
      <c r="Z614" s="8" t="s">
        <v>42</v>
      </c>
      <c r="AA614" s="8" t="s">
        <v>65</v>
      </c>
      <c r="AB614" s="8" t="s">
        <v>35</v>
      </c>
      <c r="AC614" s="8" t="s">
        <v>1881</v>
      </c>
      <c r="AD614" s="8" t="s">
        <v>35</v>
      </c>
      <c r="AE614" s="8" t="s">
        <v>1762</v>
      </c>
      <c r="AF614" s="12">
        <v>13090.02</v>
      </c>
      <c r="AG614" s="41">
        <f t="shared" si="84"/>
        <v>45817</v>
      </c>
      <c r="AH614" s="41">
        <f t="shared" ca="1" si="85"/>
        <v>46022</v>
      </c>
      <c r="AI614" s="1">
        <f t="shared" ca="1" si="92"/>
        <v>6</v>
      </c>
      <c r="AJ614" s="1">
        <f t="shared" ca="1" si="86"/>
        <v>1</v>
      </c>
      <c r="AK614" s="1">
        <f t="shared" ca="1" si="87"/>
        <v>4</v>
      </c>
      <c r="AL614" s="1">
        <f t="shared" si="88"/>
        <v>0</v>
      </c>
      <c r="AM614" s="38">
        <f t="shared" ca="1" si="89"/>
        <v>0.16666666666666666</v>
      </c>
      <c r="AN614" s="1" t="str">
        <f t="shared" ca="1" si="90"/>
        <v>טרם נבדק</v>
      </c>
      <c r="AO614" s="1" t="e">
        <f>VLOOKUP(AC614,'תז מייל קניין'!$A:$C,3,0)</f>
        <v>#N/A</v>
      </c>
      <c r="AP614" s="1" t="str">
        <f t="shared" si="91"/>
        <v xml:space="preserve"> כיבוד משק</v>
      </c>
    </row>
    <row r="615" spans="1:42" x14ac:dyDescent="0.2">
      <c r="A615" s="4"/>
      <c r="B615" s="5"/>
      <c r="C615" s="6" t="s">
        <v>2335</v>
      </c>
      <c r="D615" s="7" t="s">
        <v>50</v>
      </c>
      <c r="E615" s="7" t="s">
        <v>32</v>
      </c>
      <c r="F615" s="8" t="s">
        <v>35</v>
      </c>
      <c r="G615" s="9">
        <v>45818</v>
      </c>
      <c r="H615" s="9"/>
      <c r="I615" s="10"/>
      <c r="J615" s="14"/>
      <c r="K615" s="11" t="s">
        <v>2336</v>
      </c>
      <c r="L615" s="8" t="s">
        <v>2337</v>
      </c>
      <c r="M615" s="8" t="s">
        <v>2338</v>
      </c>
      <c r="N615" s="8" t="s">
        <v>40</v>
      </c>
      <c r="O615" s="12">
        <v>9758.6</v>
      </c>
      <c r="P615" s="8" t="s">
        <v>41</v>
      </c>
      <c r="Q615" s="12">
        <v>9758.6</v>
      </c>
      <c r="R615" s="13">
        <v>0</v>
      </c>
      <c r="S615" s="13">
        <v>0</v>
      </c>
      <c r="T615" s="13">
        <v>0</v>
      </c>
      <c r="U615" s="12">
        <v>9758.6</v>
      </c>
      <c r="V615" s="8" t="s">
        <v>35</v>
      </c>
      <c r="W615" s="8" t="s">
        <v>2339</v>
      </c>
      <c r="X615" s="8" t="s">
        <v>35</v>
      </c>
      <c r="Y615" s="13">
        <v>0</v>
      </c>
      <c r="Z615" s="8" t="s">
        <v>42</v>
      </c>
      <c r="AA615" s="8" t="s">
        <v>43</v>
      </c>
      <c r="AB615" s="8" t="s">
        <v>60</v>
      </c>
      <c r="AC615" s="8" t="s">
        <v>1881</v>
      </c>
      <c r="AD615" s="8" t="s">
        <v>35</v>
      </c>
      <c r="AE615" s="8" t="s">
        <v>1762</v>
      </c>
      <c r="AF615" s="12">
        <v>9758.6</v>
      </c>
      <c r="AG615" s="41">
        <f t="shared" si="84"/>
        <v>45818</v>
      </c>
      <c r="AH615" s="41">
        <f t="shared" ca="1" si="85"/>
        <v>46022</v>
      </c>
      <c r="AI615" s="1">
        <f t="shared" ca="1" si="92"/>
        <v>6</v>
      </c>
      <c r="AJ615" s="1">
        <f t="shared" ca="1" si="86"/>
        <v>1</v>
      </c>
      <c r="AK615" s="1">
        <f t="shared" ca="1" si="87"/>
        <v>4</v>
      </c>
      <c r="AL615" s="1">
        <f t="shared" si="88"/>
        <v>0</v>
      </c>
      <c r="AM615" s="38">
        <f t="shared" ca="1" si="89"/>
        <v>0.16666666666666666</v>
      </c>
      <c r="AN615" s="1" t="str">
        <f t="shared" ca="1" si="90"/>
        <v>טרם נבדק</v>
      </c>
      <c r="AO615" s="1" t="e">
        <f>VLOOKUP(AC615,'תז מייל קניין'!$A:$C,3,0)</f>
        <v>#N/A</v>
      </c>
      <c r="AP615" s="1" t="str">
        <f t="shared" si="91"/>
        <v xml:space="preserve"> מזוודות ט</v>
      </c>
    </row>
    <row r="616" spans="1:42" x14ac:dyDescent="0.2">
      <c r="A616" s="4"/>
      <c r="B616" s="5"/>
      <c r="C616" s="6" t="s">
        <v>2340</v>
      </c>
      <c r="D616" s="7" t="s">
        <v>50</v>
      </c>
      <c r="E616" s="7" t="s">
        <v>32</v>
      </c>
      <c r="F616" s="8" t="s">
        <v>35</v>
      </c>
      <c r="G616" s="9">
        <v>45818</v>
      </c>
      <c r="H616" s="9"/>
      <c r="I616" s="10"/>
      <c r="J616" s="14"/>
      <c r="K616" s="11" t="s">
        <v>1764</v>
      </c>
      <c r="L616" s="8" t="s">
        <v>1765</v>
      </c>
      <c r="M616" s="8" t="s">
        <v>1766</v>
      </c>
      <c r="N616" s="8" t="s">
        <v>40</v>
      </c>
      <c r="O616" s="12">
        <v>2421.4899999999998</v>
      </c>
      <c r="P616" s="8" t="s">
        <v>41</v>
      </c>
      <c r="Q616" s="12">
        <v>2421.4899999999998</v>
      </c>
      <c r="R616" s="13">
        <v>0</v>
      </c>
      <c r="S616" s="13">
        <v>0</v>
      </c>
      <c r="T616" s="13">
        <v>0</v>
      </c>
      <c r="U616" s="12">
        <v>2504.42</v>
      </c>
      <c r="V616" s="8" t="s">
        <v>35</v>
      </c>
      <c r="W616" s="8" t="s">
        <v>2341</v>
      </c>
      <c r="X616" s="8" t="s">
        <v>57</v>
      </c>
      <c r="Y616" s="13">
        <v>0</v>
      </c>
      <c r="Z616" s="8" t="s">
        <v>42</v>
      </c>
      <c r="AA616" s="8" t="s">
        <v>65</v>
      </c>
      <c r="AB616" s="8" t="s">
        <v>35</v>
      </c>
      <c r="AC616" s="8" t="s">
        <v>1881</v>
      </c>
      <c r="AD616" s="8" t="s">
        <v>35</v>
      </c>
      <c r="AE616" s="8" t="s">
        <v>1959</v>
      </c>
      <c r="AF616" s="12">
        <v>2421.4899999999998</v>
      </c>
      <c r="AG616" s="41">
        <f t="shared" si="84"/>
        <v>45818</v>
      </c>
      <c r="AH616" s="41">
        <f t="shared" ca="1" si="85"/>
        <v>46022</v>
      </c>
      <c r="AI616" s="1">
        <f t="shared" ca="1" si="92"/>
        <v>6</v>
      </c>
      <c r="AJ616" s="1">
        <f t="shared" ca="1" si="86"/>
        <v>1</v>
      </c>
      <c r="AK616" s="1">
        <f t="shared" ca="1" si="87"/>
        <v>4</v>
      </c>
      <c r="AL616" s="1">
        <f t="shared" si="88"/>
        <v>0</v>
      </c>
      <c r="AM616" s="38">
        <f t="shared" ca="1" si="89"/>
        <v>0.16666666666666666</v>
      </c>
      <c r="AN616" s="1" t="str">
        <f t="shared" ca="1" si="90"/>
        <v>טרם נבדק</v>
      </c>
      <c r="AO616" s="1" t="e">
        <f>VLOOKUP(AC616,'תז מייל קניין'!$A:$C,3,0)</f>
        <v>#N/A</v>
      </c>
      <c r="AP616" s="1" t="str">
        <f t="shared" si="91"/>
        <v xml:space="preserve"> ציוד משרד</v>
      </c>
    </row>
    <row r="617" spans="1:42" x14ac:dyDescent="0.2">
      <c r="A617" s="4"/>
      <c r="B617" s="5"/>
      <c r="C617" s="6" t="s">
        <v>2342</v>
      </c>
      <c r="D617" s="7" t="s">
        <v>34</v>
      </c>
      <c r="E617" s="7" t="s">
        <v>32</v>
      </c>
      <c r="F617" s="8" t="s">
        <v>35</v>
      </c>
      <c r="G617" s="9">
        <v>45818</v>
      </c>
      <c r="H617" s="9"/>
      <c r="I617" s="10"/>
      <c r="J617" s="14"/>
      <c r="K617" s="11" t="s">
        <v>2067</v>
      </c>
      <c r="L617" s="8" t="s">
        <v>2068</v>
      </c>
      <c r="M617" s="8" t="s">
        <v>2069</v>
      </c>
      <c r="N617" s="8" t="s">
        <v>40</v>
      </c>
      <c r="O617" s="12">
        <v>7080</v>
      </c>
      <c r="P617" s="8" t="s">
        <v>41</v>
      </c>
      <c r="Q617" s="12">
        <v>7080</v>
      </c>
      <c r="R617" s="13">
        <v>4.17</v>
      </c>
      <c r="S617" s="13">
        <v>295</v>
      </c>
      <c r="T617" s="13">
        <v>295</v>
      </c>
      <c r="U617" s="12">
        <v>6785</v>
      </c>
      <c r="V617" s="8" t="s">
        <v>35</v>
      </c>
      <c r="W617" s="8" t="s">
        <v>2343</v>
      </c>
      <c r="X617" s="8" t="s">
        <v>35</v>
      </c>
      <c r="Y617" s="13">
        <v>0</v>
      </c>
      <c r="Z617" s="8" t="s">
        <v>42</v>
      </c>
      <c r="AA617" s="8" t="s">
        <v>43</v>
      </c>
      <c r="AB617" s="8" t="s">
        <v>60</v>
      </c>
      <c r="AC617" s="8" t="s">
        <v>1881</v>
      </c>
      <c r="AD617" s="8" t="s">
        <v>35</v>
      </c>
      <c r="AE617" s="8" t="s">
        <v>646</v>
      </c>
      <c r="AF617" s="12">
        <v>6785</v>
      </c>
      <c r="AG617" s="41">
        <f t="shared" si="84"/>
        <v>45818</v>
      </c>
      <c r="AH617" s="41">
        <f t="shared" ca="1" si="85"/>
        <v>46022</v>
      </c>
      <c r="AI617" s="1">
        <f t="shared" ca="1" si="92"/>
        <v>6</v>
      </c>
      <c r="AJ617" s="1">
        <f t="shared" ca="1" si="86"/>
        <v>1</v>
      </c>
      <c r="AK617" s="1">
        <f t="shared" ca="1" si="87"/>
        <v>4</v>
      </c>
      <c r="AL617" s="1">
        <f t="shared" si="88"/>
        <v>4.17</v>
      </c>
      <c r="AM617" s="38">
        <f t="shared" ca="1" si="89"/>
        <v>0.16666666666666666</v>
      </c>
      <c r="AN617" s="1" t="str">
        <f t="shared" ca="1" si="90"/>
        <v>טרם נבדק</v>
      </c>
      <c r="AO617" s="1" t="e">
        <f>VLOOKUP(AC617,'תז מייל קניין'!$A:$C,3,0)</f>
        <v>#N/A</v>
      </c>
      <c r="AP617" s="1" t="str">
        <f t="shared" si="91"/>
        <v xml:space="preserve">  שרות חוד</v>
      </c>
    </row>
    <row r="618" spans="1:42" x14ac:dyDescent="0.2">
      <c r="A618" s="4"/>
      <c r="B618" s="5"/>
      <c r="C618" s="6" t="s">
        <v>2344</v>
      </c>
      <c r="D618" s="7" t="s">
        <v>34</v>
      </c>
      <c r="E618" s="7" t="s">
        <v>32</v>
      </c>
      <c r="F618" s="8" t="s">
        <v>35</v>
      </c>
      <c r="G618" s="9">
        <v>45818</v>
      </c>
      <c r="H618" s="9"/>
      <c r="I618" s="10"/>
      <c r="J618" s="14"/>
      <c r="K618" s="11" t="s">
        <v>2345</v>
      </c>
      <c r="L618" s="8" t="s">
        <v>2346</v>
      </c>
      <c r="M618" s="8" t="s">
        <v>2347</v>
      </c>
      <c r="N618" s="8" t="s">
        <v>40</v>
      </c>
      <c r="O618" s="12">
        <v>8099.87</v>
      </c>
      <c r="P618" s="8" t="s">
        <v>41</v>
      </c>
      <c r="Q618" s="12">
        <v>8099.87</v>
      </c>
      <c r="R618" s="13">
        <v>0</v>
      </c>
      <c r="S618" s="13">
        <v>0</v>
      </c>
      <c r="T618" s="13">
        <v>0</v>
      </c>
      <c r="U618" s="12">
        <v>8099.87</v>
      </c>
      <c r="V618" s="8" t="s">
        <v>35</v>
      </c>
      <c r="W618" s="8" t="s">
        <v>2348</v>
      </c>
      <c r="X618" s="8" t="s">
        <v>35</v>
      </c>
      <c r="Y618" s="13">
        <v>0</v>
      </c>
      <c r="Z618" s="8" t="s">
        <v>42</v>
      </c>
      <c r="AA618" s="8" t="s">
        <v>43</v>
      </c>
      <c r="AB618" s="8" t="s">
        <v>60</v>
      </c>
      <c r="AC618" s="8" t="s">
        <v>1881</v>
      </c>
      <c r="AD618" s="8" t="s">
        <v>35</v>
      </c>
      <c r="AE618" s="8" t="s">
        <v>1984</v>
      </c>
      <c r="AF618" s="12">
        <v>8099.87</v>
      </c>
      <c r="AG618" s="41">
        <f t="shared" si="84"/>
        <v>45818</v>
      </c>
      <c r="AH618" s="41">
        <f t="shared" ca="1" si="85"/>
        <v>46022</v>
      </c>
      <c r="AI618" s="1">
        <f t="shared" ca="1" si="92"/>
        <v>6</v>
      </c>
      <c r="AJ618" s="1">
        <f t="shared" ca="1" si="86"/>
        <v>1</v>
      </c>
      <c r="AK618" s="1">
        <f t="shared" ca="1" si="87"/>
        <v>4</v>
      </c>
      <c r="AL618" s="1">
        <f t="shared" si="88"/>
        <v>0</v>
      </c>
      <c r="AM618" s="38">
        <f t="shared" ca="1" si="89"/>
        <v>0.16666666666666666</v>
      </c>
      <c r="AN618" s="1" t="str">
        <f t="shared" ca="1" si="90"/>
        <v>טרם נבדק</v>
      </c>
      <c r="AO618" s="1" t="e">
        <f>VLOOKUP(AC618,'תז מייל קניין'!$A:$C,3,0)</f>
        <v>#N/A</v>
      </c>
      <c r="AP618" s="1" t="str">
        <f t="shared" si="91"/>
        <v xml:space="preserve"> פעילות לי</v>
      </c>
    </row>
    <row r="619" spans="1:42" x14ac:dyDescent="0.2">
      <c r="A619" s="4"/>
      <c r="B619" s="5"/>
      <c r="C619" s="6" t="s">
        <v>2349</v>
      </c>
      <c r="D619" s="7" t="s">
        <v>34</v>
      </c>
      <c r="E619" s="7" t="s">
        <v>32</v>
      </c>
      <c r="F619" s="8" t="s">
        <v>35</v>
      </c>
      <c r="G619" s="9">
        <v>45818</v>
      </c>
      <c r="H619" s="9"/>
      <c r="I619" s="10"/>
      <c r="J619" s="14"/>
      <c r="K619" s="11" t="s">
        <v>2350</v>
      </c>
      <c r="L619" s="8" t="s">
        <v>2351</v>
      </c>
      <c r="M619" s="8" t="s">
        <v>2352</v>
      </c>
      <c r="N619" s="8" t="s">
        <v>40</v>
      </c>
      <c r="O619" s="12">
        <v>5399.74</v>
      </c>
      <c r="P619" s="8" t="s">
        <v>41</v>
      </c>
      <c r="Q619" s="12">
        <v>5399.74</v>
      </c>
      <c r="R619" s="13">
        <v>0</v>
      </c>
      <c r="S619" s="13">
        <v>0</v>
      </c>
      <c r="T619" s="13">
        <v>0</v>
      </c>
      <c r="U619" s="12">
        <v>5399.74</v>
      </c>
      <c r="V619" s="8" t="s">
        <v>35</v>
      </c>
      <c r="W619" s="8" t="s">
        <v>2353</v>
      </c>
      <c r="X619" s="8" t="s">
        <v>35</v>
      </c>
      <c r="Y619" s="13">
        <v>0</v>
      </c>
      <c r="Z619" s="8" t="s">
        <v>42</v>
      </c>
      <c r="AA619" s="8" t="s">
        <v>43</v>
      </c>
      <c r="AB619" s="8" t="s">
        <v>60</v>
      </c>
      <c r="AC619" s="8" t="s">
        <v>1881</v>
      </c>
      <c r="AD619" s="8" t="s">
        <v>35</v>
      </c>
      <c r="AE619" s="8" t="s">
        <v>1984</v>
      </c>
      <c r="AF619" s="12">
        <v>5399.74</v>
      </c>
      <c r="AG619" s="41">
        <f t="shared" si="84"/>
        <v>45818</v>
      </c>
      <c r="AH619" s="41">
        <f t="shared" ca="1" si="85"/>
        <v>46022</v>
      </c>
      <c r="AI619" s="1">
        <f t="shared" ca="1" si="92"/>
        <v>6</v>
      </c>
      <c r="AJ619" s="1">
        <f t="shared" ca="1" si="86"/>
        <v>1</v>
      </c>
      <c r="AK619" s="1">
        <f t="shared" ca="1" si="87"/>
        <v>4</v>
      </c>
      <c r="AL619" s="1">
        <f t="shared" si="88"/>
        <v>0</v>
      </c>
      <c r="AM619" s="38">
        <f t="shared" ca="1" si="89"/>
        <v>0.16666666666666666</v>
      </c>
      <c r="AN619" s="1" t="str">
        <f t="shared" ca="1" si="90"/>
        <v>טרם נבדק</v>
      </c>
      <c r="AO619" s="1" t="e">
        <f>VLOOKUP(AC619,'תז מייל קניין'!$A:$C,3,0)</f>
        <v>#N/A</v>
      </c>
      <c r="AP619" s="1" t="str">
        <f t="shared" si="91"/>
        <v xml:space="preserve">  ארוחת צה</v>
      </c>
    </row>
    <row r="620" spans="1:42" x14ac:dyDescent="0.2">
      <c r="A620" s="4"/>
      <c r="B620" s="5"/>
      <c r="C620" s="6" t="s">
        <v>2354</v>
      </c>
      <c r="D620" s="7" t="s">
        <v>34</v>
      </c>
      <c r="E620" s="7" t="s">
        <v>32</v>
      </c>
      <c r="F620" s="8" t="s">
        <v>35</v>
      </c>
      <c r="G620" s="9">
        <v>45818</v>
      </c>
      <c r="H620" s="9"/>
      <c r="I620" s="10"/>
      <c r="J620" s="14"/>
      <c r="K620" s="11" t="s">
        <v>2355</v>
      </c>
      <c r="L620" s="8" t="s">
        <v>2356</v>
      </c>
      <c r="M620" s="8" t="s">
        <v>2357</v>
      </c>
      <c r="N620" s="8" t="s">
        <v>40</v>
      </c>
      <c r="O620" s="12">
        <v>1574.95</v>
      </c>
      <c r="P620" s="8" t="s">
        <v>41</v>
      </c>
      <c r="Q620" s="12">
        <v>1574.95</v>
      </c>
      <c r="R620" s="13">
        <v>0</v>
      </c>
      <c r="S620" s="13">
        <v>0</v>
      </c>
      <c r="T620" s="13">
        <v>0</v>
      </c>
      <c r="U620" s="12">
        <v>1574.95</v>
      </c>
      <c r="V620" s="8" t="s">
        <v>35</v>
      </c>
      <c r="W620" s="8" t="s">
        <v>2358</v>
      </c>
      <c r="X620" s="8" t="s">
        <v>35</v>
      </c>
      <c r="Y620" s="13">
        <v>0</v>
      </c>
      <c r="Z620" s="8" t="s">
        <v>42</v>
      </c>
      <c r="AA620" s="8" t="s">
        <v>43</v>
      </c>
      <c r="AB620" s="8" t="s">
        <v>60</v>
      </c>
      <c r="AC620" s="8" t="s">
        <v>1881</v>
      </c>
      <c r="AD620" s="8" t="s">
        <v>35</v>
      </c>
      <c r="AE620" s="8" t="s">
        <v>1984</v>
      </c>
      <c r="AF620" s="12">
        <v>1574.95</v>
      </c>
      <c r="AG620" s="41">
        <f t="shared" si="84"/>
        <v>45818</v>
      </c>
      <c r="AH620" s="41">
        <f t="shared" ca="1" si="85"/>
        <v>46022</v>
      </c>
      <c r="AI620" s="1">
        <f t="shared" ca="1" si="92"/>
        <v>6</v>
      </c>
      <c r="AJ620" s="1">
        <f t="shared" ca="1" si="86"/>
        <v>1</v>
      </c>
      <c r="AK620" s="1">
        <f t="shared" ca="1" si="87"/>
        <v>4</v>
      </c>
      <c r="AL620" s="1">
        <f t="shared" si="88"/>
        <v>0</v>
      </c>
      <c r="AM620" s="38">
        <f t="shared" ca="1" si="89"/>
        <v>0.16666666666666666</v>
      </c>
      <c r="AN620" s="1" t="str">
        <f t="shared" ca="1" si="90"/>
        <v>טרם נבדק</v>
      </c>
      <c r="AO620" s="1" t="e">
        <f>VLOOKUP(AC620,'תז מייל קניין'!$A:$C,3,0)</f>
        <v>#N/A</v>
      </c>
      <c r="AP620" s="1" t="str">
        <f t="shared" si="91"/>
        <v xml:space="preserve"> כריכים במ</v>
      </c>
    </row>
    <row r="621" spans="1:42" x14ac:dyDescent="0.2">
      <c r="A621" s="4"/>
      <c r="B621" s="5"/>
      <c r="C621" s="6" t="s">
        <v>2359</v>
      </c>
      <c r="D621" s="7" t="s">
        <v>50</v>
      </c>
      <c r="E621" s="7" t="s">
        <v>32</v>
      </c>
      <c r="F621" s="8" t="s">
        <v>35</v>
      </c>
      <c r="G621" s="9">
        <v>45819</v>
      </c>
      <c r="H621" s="9"/>
      <c r="I621" s="10"/>
      <c r="J621" s="14"/>
      <c r="K621" s="11" t="s">
        <v>2182</v>
      </c>
      <c r="L621" s="8" t="s">
        <v>2183</v>
      </c>
      <c r="M621" s="8" t="s">
        <v>2184</v>
      </c>
      <c r="N621" s="8" t="s">
        <v>40</v>
      </c>
      <c r="O621" s="12">
        <v>5080.3</v>
      </c>
      <c r="P621" s="8" t="s">
        <v>41</v>
      </c>
      <c r="Q621" s="12">
        <v>5080.3</v>
      </c>
      <c r="R621" s="13">
        <v>0</v>
      </c>
      <c r="S621" s="13">
        <v>0</v>
      </c>
      <c r="T621" s="13">
        <v>0</v>
      </c>
      <c r="U621" s="12">
        <v>3838.43</v>
      </c>
      <c r="V621" s="8" t="s">
        <v>35</v>
      </c>
      <c r="W621" s="8" t="s">
        <v>2360</v>
      </c>
      <c r="X621" s="8" t="s">
        <v>57</v>
      </c>
      <c r="Y621" s="13">
        <v>0</v>
      </c>
      <c r="Z621" s="8" t="s">
        <v>42</v>
      </c>
      <c r="AA621" s="8" t="s">
        <v>65</v>
      </c>
      <c r="AB621" s="8" t="s">
        <v>35</v>
      </c>
      <c r="AC621" s="8" t="s">
        <v>1881</v>
      </c>
      <c r="AD621" s="8" t="s">
        <v>35</v>
      </c>
      <c r="AE621" s="8" t="s">
        <v>35</v>
      </c>
      <c r="AF621" s="12">
        <v>3653.68</v>
      </c>
      <c r="AG621" s="41">
        <f t="shared" si="84"/>
        <v>45819</v>
      </c>
      <c r="AH621" s="41">
        <f t="shared" ca="1" si="85"/>
        <v>46022</v>
      </c>
      <c r="AI621" s="1">
        <f t="shared" ca="1" si="92"/>
        <v>6</v>
      </c>
      <c r="AJ621" s="1">
        <f t="shared" ca="1" si="86"/>
        <v>1</v>
      </c>
      <c r="AK621" s="1">
        <f t="shared" ca="1" si="87"/>
        <v>4</v>
      </c>
      <c r="AL621" s="1">
        <f t="shared" si="88"/>
        <v>0</v>
      </c>
      <c r="AM621" s="38">
        <f t="shared" ca="1" si="89"/>
        <v>0.16666666666666666</v>
      </c>
      <c r="AN621" s="1" t="str">
        <f t="shared" ca="1" si="90"/>
        <v>טרם נבדק</v>
      </c>
      <c r="AO621" s="1" t="e">
        <f>VLOOKUP(AC621,'תז מייל קניין'!$A:$C,3,0)</f>
        <v>#N/A</v>
      </c>
      <c r="AP621" s="1" t="str">
        <f t="shared" si="91"/>
        <v xml:space="preserve"> כיבוד משק</v>
      </c>
    </row>
    <row r="622" spans="1:42" x14ac:dyDescent="0.2">
      <c r="A622" s="4"/>
      <c r="B622" s="5"/>
      <c r="C622" s="6" t="s">
        <v>2361</v>
      </c>
      <c r="D622" s="7" t="s">
        <v>34</v>
      </c>
      <c r="E622" s="7" t="s">
        <v>32</v>
      </c>
      <c r="F622" s="8" t="s">
        <v>35</v>
      </c>
      <c r="G622" s="9">
        <v>45827</v>
      </c>
      <c r="H622" s="9"/>
      <c r="I622" s="10"/>
      <c r="J622" s="14"/>
      <c r="K622" s="11" t="s">
        <v>2362</v>
      </c>
      <c r="L622" s="8" t="s">
        <v>2363</v>
      </c>
      <c r="M622" s="8" t="s">
        <v>2364</v>
      </c>
      <c r="N622" s="8" t="s">
        <v>40</v>
      </c>
      <c r="O622" s="12">
        <v>8968</v>
      </c>
      <c r="P622" s="8" t="s">
        <v>41</v>
      </c>
      <c r="Q622" s="12">
        <v>8968</v>
      </c>
      <c r="R622" s="13">
        <v>0</v>
      </c>
      <c r="S622" s="13">
        <v>0</v>
      </c>
      <c r="T622" s="13">
        <v>0</v>
      </c>
      <c r="U622" s="12">
        <v>8968</v>
      </c>
      <c r="V622" s="8" t="s">
        <v>35</v>
      </c>
      <c r="W622" s="8" t="s">
        <v>2365</v>
      </c>
      <c r="X622" s="8" t="s">
        <v>35</v>
      </c>
      <c r="Y622" s="13">
        <v>0</v>
      </c>
      <c r="Z622" s="8" t="s">
        <v>42</v>
      </c>
      <c r="AA622" s="8" t="s">
        <v>43</v>
      </c>
      <c r="AB622" s="8" t="s">
        <v>60</v>
      </c>
      <c r="AC622" s="8" t="s">
        <v>1881</v>
      </c>
      <c r="AD622" s="8" t="s">
        <v>35</v>
      </c>
      <c r="AE622" s="8" t="s">
        <v>646</v>
      </c>
      <c r="AF622" s="12">
        <v>8968</v>
      </c>
      <c r="AG622" s="41">
        <f t="shared" si="84"/>
        <v>45827</v>
      </c>
      <c r="AH622" s="41">
        <f t="shared" ca="1" si="85"/>
        <v>46022</v>
      </c>
      <c r="AI622" s="1">
        <f t="shared" ca="1" si="92"/>
        <v>6</v>
      </c>
      <c r="AJ622" s="1">
        <f t="shared" ca="1" si="86"/>
        <v>1</v>
      </c>
      <c r="AK622" s="1">
        <f t="shared" ca="1" si="87"/>
        <v>4</v>
      </c>
      <c r="AL622" s="1">
        <f t="shared" si="88"/>
        <v>0</v>
      </c>
      <c r="AM622" s="38">
        <f t="shared" ca="1" si="89"/>
        <v>0.16666666666666666</v>
      </c>
      <c r="AN622" s="1" t="str">
        <f t="shared" ca="1" si="90"/>
        <v>טרם נבדק</v>
      </c>
      <c r="AO622" s="1" t="e">
        <f>VLOOKUP(AC622,'תז מייל קניין'!$A:$C,3,0)</f>
        <v>#N/A</v>
      </c>
      <c r="AP622" s="1" t="str">
        <f t="shared" si="91"/>
        <v xml:space="preserve"> משטח הרמה</v>
      </c>
    </row>
    <row r="623" spans="1:42" x14ac:dyDescent="0.2">
      <c r="A623" s="4"/>
      <c r="B623" s="5"/>
      <c r="C623" s="6" t="s">
        <v>2366</v>
      </c>
      <c r="D623" s="7" t="s">
        <v>34</v>
      </c>
      <c r="E623" s="7" t="s">
        <v>32</v>
      </c>
      <c r="F623" s="8" t="s">
        <v>35</v>
      </c>
      <c r="G623" s="9">
        <v>45827</v>
      </c>
      <c r="H623" s="9"/>
      <c r="I623" s="10"/>
      <c r="J623" s="14"/>
      <c r="K623" s="11" t="s">
        <v>2367</v>
      </c>
      <c r="L623" s="8" t="s">
        <v>2368</v>
      </c>
      <c r="M623" s="8" t="s">
        <v>2369</v>
      </c>
      <c r="N623" s="8" t="s">
        <v>40</v>
      </c>
      <c r="O623" s="12">
        <v>1505.68</v>
      </c>
      <c r="P623" s="8" t="s">
        <v>41</v>
      </c>
      <c r="Q623" s="12">
        <v>1505.68</v>
      </c>
      <c r="R623" s="13">
        <v>0</v>
      </c>
      <c r="S623" s="13">
        <v>0</v>
      </c>
      <c r="T623" s="13">
        <v>0</v>
      </c>
      <c r="U623" s="12">
        <v>1505.68</v>
      </c>
      <c r="V623" s="8" t="s">
        <v>35</v>
      </c>
      <c r="W623" s="8" t="s">
        <v>2370</v>
      </c>
      <c r="X623" s="8" t="s">
        <v>35</v>
      </c>
      <c r="Y623" s="13">
        <v>0</v>
      </c>
      <c r="Z623" s="8" t="s">
        <v>42</v>
      </c>
      <c r="AA623" s="8" t="s">
        <v>43</v>
      </c>
      <c r="AB623" s="8" t="s">
        <v>60</v>
      </c>
      <c r="AC623" s="8" t="s">
        <v>1881</v>
      </c>
      <c r="AD623" s="8" t="s">
        <v>35</v>
      </c>
      <c r="AE623" s="8" t="s">
        <v>84</v>
      </c>
      <c r="AF623" s="12">
        <v>1505.68</v>
      </c>
      <c r="AG623" s="41">
        <f t="shared" si="84"/>
        <v>45827</v>
      </c>
      <c r="AH623" s="41">
        <f t="shared" ca="1" si="85"/>
        <v>46022</v>
      </c>
      <c r="AI623" s="1">
        <f t="shared" ca="1" si="92"/>
        <v>6</v>
      </c>
      <c r="AJ623" s="1">
        <f t="shared" ca="1" si="86"/>
        <v>1</v>
      </c>
      <c r="AK623" s="1">
        <f t="shared" ca="1" si="87"/>
        <v>4</v>
      </c>
      <c r="AL623" s="1">
        <f t="shared" si="88"/>
        <v>0</v>
      </c>
      <c r="AM623" s="38">
        <f t="shared" ca="1" si="89"/>
        <v>0.16666666666666666</v>
      </c>
      <c r="AN623" s="1" t="str">
        <f t="shared" ca="1" si="90"/>
        <v>טרם נבדק</v>
      </c>
      <c r="AO623" s="1" t="e">
        <f>VLOOKUP(AC623,'תז מייל קניין'!$A:$C,3,0)</f>
        <v>#N/A</v>
      </c>
      <c r="AP623" s="1" t="str">
        <f t="shared" si="91"/>
        <v xml:space="preserve"> שלט מצגות</v>
      </c>
    </row>
    <row r="624" spans="1:42" x14ac:dyDescent="0.2">
      <c r="A624" s="4"/>
      <c r="B624" s="5"/>
      <c r="C624" s="6" t="s">
        <v>2371</v>
      </c>
      <c r="D624" s="7" t="s">
        <v>34</v>
      </c>
      <c r="E624" s="7" t="s">
        <v>32</v>
      </c>
      <c r="F624" s="8" t="s">
        <v>35</v>
      </c>
      <c r="G624" s="9">
        <v>45827</v>
      </c>
      <c r="H624" s="9"/>
      <c r="I624" s="10"/>
      <c r="J624" s="14"/>
      <c r="K624" s="11" t="s">
        <v>2372</v>
      </c>
      <c r="L624" s="8" t="s">
        <v>2373</v>
      </c>
      <c r="M624" s="8" t="s">
        <v>2374</v>
      </c>
      <c r="N624" s="8" t="s">
        <v>40</v>
      </c>
      <c r="O624" s="12">
        <v>16520</v>
      </c>
      <c r="P624" s="8" t="s">
        <v>41</v>
      </c>
      <c r="Q624" s="12">
        <v>16520</v>
      </c>
      <c r="R624" s="13">
        <v>0</v>
      </c>
      <c r="S624" s="13">
        <v>0</v>
      </c>
      <c r="T624" s="13">
        <v>0</v>
      </c>
      <c r="U624" s="12">
        <v>16520</v>
      </c>
      <c r="V624" s="8" t="s">
        <v>35</v>
      </c>
      <c r="W624" s="8" t="s">
        <v>2375</v>
      </c>
      <c r="X624" s="8" t="s">
        <v>35</v>
      </c>
      <c r="Y624" s="13">
        <v>0</v>
      </c>
      <c r="Z624" s="8" t="s">
        <v>42</v>
      </c>
      <c r="AA624" s="8" t="s">
        <v>43</v>
      </c>
      <c r="AB624" s="8" t="s">
        <v>60</v>
      </c>
      <c r="AC624" s="8" t="s">
        <v>1881</v>
      </c>
      <c r="AD624" s="8" t="s">
        <v>35</v>
      </c>
      <c r="AE624" s="8" t="s">
        <v>646</v>
      </c>
      <c r="AF624" s="12">
        <v>16520</v>
      </c>
      <c r="AG624" s="41">
        <f t="shared" si="84"/>
        <v>45827</v>
      </c>
      <c r="AH624" s="41">
        <f t="shared" ca="1" si="85"/>
        <v>46022</v>
      </c>
      <c r="AI624" s="1">
        <f t="shared" ca="1" si="92"/>
        <v>6</v>
      </c>
      <c r="AJ624" s="1">
        <f t="shared" ca="1" si="86"/>
        <v>1</v>
      </c>
      <c r="AK624" s="1">
        <f t="shared" ca="1" si="87"/>
        <v>4</v>
      </c>
      <c r="AL624" s="1">
        <f t="shared" si="88"/>
        <v>0</v>
      </c>
      <c r="AM624" s="38">
        <f t="shared" ca="1" si="89"/>
        <v>0.16666666666666666</v>
      </c>
      <c r="AN624" s="1" t="str">
        <f t="shared" ca="1" si="90"/>
        <v>טרם נבדק</v>
      </c>
      <c r="AO624" s="1" t="e">
        <f>VLOOKUP(AC624,'תז מייל קניין'!$A:$C,3,0)</f>
        <v>#N/A</v>
      </c>
      <c r="AP624" s="1" t="str">
        <f t="shared" si="91"/>
        <v xml:space="preserve"> חוות דעת </v>
      </c>
    </row>
    <row r="625" spans="1:42" x14ac:dyDescent="0.2">
      <c r="A625" s="4"/>
      <c r="B625" s="5"/>
      <c r="C625" s="6" t="s">
        <v>2376</v>
      </c>
      <c r="D625" s="7" t="s">
        <v>34</v>
      </c>
      <c r="E625" s="7" t="s">
        <v>32</v>
      </c>
      <c r="F625" s="8" t="s">
        <v>35</v>
      </c>
      <c r="G625" s="9">
        <v>45827</v>
      </c>
      <c r="H625" s="9"/>
      <c r="I625" s="10"/>
      <c r="J625" s="14"/>
      <c r="K625" s="11" t="s">
        <v>1764</v>
      </c>
      <c r="L625" s="8" t="s">
        <v>1765</v>
      </c>
      <c r="M625" s="8" t="s">
        <v>1766</v>
      </c>
      <c r="N625" s="8" t="s">
        <v>40</v>
      </c>
      <c r="O625" s="12">
        <v>1593</v>
      </c>
      <c r="P625" s="8" t="s">
        <v>41</v>
      </c>
      <c r="Q625" s="12">
        <v>1593</v>
      </c>
      <c r="R625" s="13">
        <v>0</v>
      </c>
      <c r="S625" s="13">
        <v>0</v>
      </c>
      <c r="T625" s="13">
        <v>0</v>
      </c>
      <c r="U625" s="12">
        <v>1593</v>
      </c>
      <c r="V625" s="8" t="s">
        <v>35</v>
      </c>
      <c r="W625" s="8" t="s">
        <v>2377</v>
      </c>
      <c r="X625" s="8" t="s">
        <v>35</v>
      </c>
      <c r="Y625" s="13">
        <v>0</v>
      </c>
      <c r="Z625" s="8" t="s">
        <v>42</v>
      </c>
      <c r="AA625" s="8" t="s">
        <v>43</v>
      </c>
      <c r="AB625" s="8" t="s">
        <v>60</v>
      </c>
      <c r="AC625" s="8" t="s">
        <v>1881</v>
      </c>
      <c r="AD625" s="8" t="s">
        <v>35</v>
      </c>
      <c r="AE625" s="8" t="s">
        <v>1975</v>
      </c>
      <c r="AF625" s="12">
        <v>1593</v>
      </c>
      <c r="AG625" s="41">
        <f t="shared" si="84"/>
        <v>45827</v>
      </c>
      <c r="AH625" s="41">
        <f t="shared" ca="1" si="85"/>
        <v>46022</v>
      </c>
      <c r="AI625" s="1">
        <f t="shared" ca="1" si="92"/>
        <v>6</v>
      </c>
      <c r="AJ625" s="1">
        <f t="shared" ca="1" si="86"/>
        <v>1</v>
      </c>
      <c r="AK625" s="1">
        <f t="shared" ca="1" si="87"/>
        <v>4</v>
      </c>
      <c r="AL625" s="1">
        <f t="shared" si="88"/>
        <v>0</v>
      </c>
      <c r="AM625" s="38">
        <f t="shared" ca="1" si="89"/>
        <v>0.16666666666666666</v>
      </c>
      <c r="AN625" s="1" t="str">
        <f t="shared" ca="1" si="90"/>
        <v>טרם נבדק</v>
      </c>
      <c r="AO625" s="1" t="e">
        <f>VLOOKUP(AC625,'תז מייל קניין'!$A:$C,3,0)</f>
        <v>#N/A</v>
      </c>
      <c r="AP625" s="1" t="str">
        <f t="shared" si="91"/>
        <v xml:space="preserve">  מתלה לקל</v>
      </c>
    </row>
    <row r="626" spans="1:42" x14ac:dyDescent="0.2">
      <c r="A626" s="4"/>
      <c r="B626" s="5"/>
      <c r="C626" s="6" t="s">
        <v>2378</v>
      </c>
      <c r="D626" s="7" t="s">
        <v>50</v>
      </c>
      <c r="E626" s="7" t="s">
        <v>32</v>
      </c>
      <c r="F626" s="8" t="s">
        <v>35</v>
      </c>
      <c r="G626" s="9">
        <v>45827</v>
      </c>
      <c r="H626" s="9"/>
      <c r="I626" s="10"/>
      <c r="J626" s="14"/>
      <c r="K626" s="11" t="s">
        <v>2336</v>
      </c>
      <c r="L626" s="8" t="s">
        <v>2337</v>
      </c>
      <c r="M626" s="8" t="s">
        <v>2338</v>
      </c>
      <c r="N626" s="8" t="s">
        <v>40</v>
      </c>
      <c r="O626" s="13">
        <v>187.62</v>
      </c>
      <c r="P626" s="8" t="s">
        <v>41</v>
      </c>
      <c r="Q626" s="13">
        <v>187.62</v>
      </c>
      <c r="R626" s="13">
        <v>0</v>
      </c>
      <c r="S626" s="13">
        <v>0</v>
      </c>
      <c r="T626" s="13">
        <v>0</v>
      </c>
      <c r="U626" s="13">
        <v>187.62</v>
      </c>
      <c r="V626" s="8" t="s">
        <v>35</v>
      </c>
      <c r="W626" s="8" t="s">
        <v>2379</v>
      </c>
      <c r="X626" s="8" t="s">
        <v>35</v>
      </c>
      <c r="Y626" s="13">
        <v>0</v>
      </c>
      <c r="Z626" s="8" t="s">
        <v>42</v>
      </c>
      <c r="AA626" s="8" t="s">
        <v>43</v>
      </c>
      <c r="AB626" s="8" t="s">
        <v>60</v>
      </c>
      <c r="AC626" s="8" t="s">
        <v>1881</v>
      </c>
      <c r="AD626" s="8" t="s">
        <v>35</v>
      </c>
      <c r="AE626" s="8" t="s">
        <v>84</v>
      </c>
      <c r="AF626" s="13">
        <v>187.62</v>
      </c>
      <c r="AG626" s="41">
        <f t="shared" si="84"/>
        <v>45827</v>
      </c>
      <c r="AH626" s="41">
        <f t="shared" ca="1" si="85"/>
        <v>46022</v>
      </c>
      <c r="AI626" s="1">
        <f t="shared" ca="1" si="92"/>
        <v>6</v>
      </c>
      <c r="AJ626" s="1">
        <f t="shared" ca="1" si="86"/>
        <v>1</v>
      </c>
      <c r="AK626" s="1">
        <f t="shared" ca="1" si="87"/>
        <v>4</v>
      </c>
      <c r="AL626" s="1">
        <f t="shared" si="88"/>
        <v>0</v>
      </c>
      <c r="AM626" s="38">
        <f t="shared" ca="1" si="89"/>
        <v>0.16666666666666666</v>
      </c>
      <c r="AN626" s="1" t="str">
        <f t="shared" ca="1" si="90"/>
        <v>טרם נבדק</v>
      </c>
      <c r="AO626" s="1" t="e">
        <f>VLOOKUP(AC626,'תז מייל קניין'!$A:$C,3,0)</f>
        <v>#N/A</v>
      </c>
      <c r="AP626" s="1" t="str">
        <f t="shared" si="91"/>
        <v xml:space="preserve"> מזוודות ט</v>
      </c>
    </row>
    <row r="627" spans="1:42" x14ac:dyDescent="0.2">
      <c r="A627" s="4"/>
      <c r="B627" s="5"/>
      <c r="C627" s="6" t="s">
        <v>2380</v>
      </c>
      <c r="D627" s="7" t="s">
        <v>50</v>
      </c>
      <c r="E627" s="7" t="s">
        <v>32</v>
      </c>
      <c r="F627" s="8" t="s">
        <v>35</v>
      </c>
      <c r="G627" s="9">
        <v>45833</v>
      </c>
      <c r="H627" s="9"/>
      <c r="I627" s="10"/>
      <c r="J627" s="14"/>
      <c r="K627" s="11" t="s">
        <v>1936</v>
      </c>
      <c r="L627" s="8" t="s">
        <v>1937</v>
      </c>
      <c r="M627" s="8" t="s">
        <v>1938</v>
      </c>
      <c r="N627" s="8" t="s">
        <v>40</v>
      </c>
      <c r="O627" s="12">
        <v>15859.2</v>
      </c>
      <c r="P627" s="8" t="s">
        <v>41</v>
      </c>
      <c r="Q627" s="12">
        <v>15859.2</v>
      </c>
      <c r="R627" s="13">
        <v>0</v>
      </c>
      <c r="S627" s="13">
        <v>0</v>
      </c>
      <c r="T627" s="13">
        <v>0</v>
      </c>
      <c r="U627" s="12">
        <v>16163.41</v>
      </c>
      <c r="V627" s="8" t="s">
        <v>35</v>
      </c>
      <c r="W627" s="8" t="s">
        <v>2381</v>
      </c>
      <c r="X627" s="8" t="s">
        <v>57</v>
      </c>
      <c r="Y627" s="13">
        <v>0</v>
      </c>
      <c r="Z627" s="8" t="s">
        <v>42</v>
      </c>
      <c r="AA627" s="8" t="s">
        <v>65</v>
      </c>
      <c r="AB627" s="8" t="s">
        <v>35</v>
      </c>
      <c r="AC627" s="8" t="s">
        <v>1881</v>
      </c>
      <c r="AD627" s="8" t="s">
        <v>35</v>
      </c>
      <c r="AE627" s="8" t="s">
        <v>1886</v>
      </c>
      <c r="AF627" s="12">
        <v>15859.2</v>
      </c>
      <c r="AG627" s="41">
        <f t="shared" si="84"/>
        <v>45833</v>
      </c>
      <c r="AH627" s="41">
        <f t="shared" ca="1" si="85"/>
        <v>46022</v>
      </c>
      <c r="AI627" s="1">
        <f t="shared" ca="1" si="92"/>
        <v>6</v>
      </c>
      <c r="AJ627" s="1">
        <f t="shared" ca="1" si="86"/>
        <v>1</v>
      </c>
      <c r="AK627" s="1">
        <f t="shared" ca="1" si="87"/>
        <v>4</v>
      </c>
      <c r="AL627" s="1">
        <f t="shared" si="88"/>
        <v>0</v>
      </c>
      <c r="AM627" s="38">
        <f t="shared" ca="1" si="89"/>
        <v>0.16666666666666666</v>
      </c>
      <c r="AN627" s="1" t="str">
        <f t="shared" ca="1" si="90"/>
        <v>טרם נבדק</v>
      </c>
      <c r="AO627" s="1" t="e">
        <f>VLOOKUP(AC627,'תז מייל קניין'!$A:$C,3,0)</f>
        <v>#N/A</v>
      </c>
      <c r="AP627" s="1" t="str">
        <f t="shared" si="91"/>
        <v xml:space="preserve"> נייר אקול</v>
      </c>
    </row>
    <row r="628" spans="1:42" x14ac:dyDescent="0.2">
      <c r="A628" s="4"/>
      <c r="B628" s="5"/>
      <c r="C628" s="6" t="s">
        <v>2382</v>
      </c>
      <c r="D628" s="7" t="s">
        <v>34</v>
      </c>
      <c r="E628" s="7" t="s">
        <v>32</v>
      </c>
      <c r="F628" s="8" t="s">
        <v>35</v>
      </c>
      <c r="G628" s="9">
        <v>45833</v>
      </c>
      <c r="H628" s="9">
        <v>45839</v>
      </c>
      <c r="I628" s="10">
        <v>46203</v>
      </c>
      <c r="J628" s="14"/>
      <c r="K628" s="11" t="s">
        <v>2383</v>
      </c>
      <c r="L628" s="8" t="s">
        <v>2384</v>
      </c>
      <c r="M628" s="8" t="s">
        <v>2385</v>
      </c>
      <c r="N628" s="8" t="s">
        <v>40</v>
      </c>
      <c r="O628" s="12">
        <v>38232</v>
      </c>
      <c r="P628" s="8" t="s">
        <v>41</v>
      </c>
      <c r="Q628" s="12">
        <v>38232</v>
      </c>
      <c r="R628" s="13">
        <v>0</v>
      </c>
      <c r="S628" s="13">
        <v>0</v>
      </c>
      <c r="T628" s="13">
        <v>0</v>
      </c>
      <c r="U628" s="12">
        <v>38232</v>
      </c>
      <c r="V628" s="8" t="s">
        <v>35</v>
      </c>
      <c r="W628" s="8" t="s">
        <v>2386</v>
      </c>
      <c r="X628" s="8" t="s">
        <v>35</v>
      </c>
      <c r="Y628" s="13">
        <v>0</v>
      </c>
      <c r="Z628" s="8" t="s">
        <v>42</v>
      </c>
      <c r="AA628" s="8" t="s">
        <v>43</v>
      </c>
      <c r="AB628" s="8" t="s">
        <v>60</v>
      </c>
      <c r="AC628" s="8" t="s">
        <v>1881</v>
      </c>
      <c r="AD628" s="8" t="s">
        <v>35</v>
      </c>
      <c r="AE628" s="8" t="s">
        <v>1886</v>
      </c>
      <c r="AF628" s="12">
        <v>38232</v>
      </c>
      <c r="AG628" s="41">
        <f t="shared" si="84"/>
        <v>45839</v>
      </c>
      <c r="AH628" s="41">
        <f t="shared" ca="1" si="85"/>
        <v>46203</v>
      </c>
      <c r="AI628" s="1">
        <f t="shared" ca="1" si="92"/>
        <v>11</v>
      </c>
      <c r="AJ628" s="1">
        <f t="shared" ca="1" si="86"/>
        <v>1</v>
      </c>
      <c r="AK628" s="1">
        <f t="shared" ca="1" si="87"/>
        <v>10</v>
      </c>
      <c r="AL628" s="1">
        <f t="shared" si="88"/>
        <v>0</v>
      </c>
      <c r="AM628" s="38">
        <f t="shared" ca="1" si="89"/>
        <v>9.0909090909090912E-2</v>
      </c>
      <c r="AN628" s="1" t="str">
        <f t="shared" ca="1" si="90"/>
        <v>טרם נבדק</v>
      </c>
      <c r="AO628" s="1" t="e">
        <f>VLOOKUP(AC628,'תז מייל קניין'!$A:$C,3,0)</f>
        <v>#N/A</v>
      </c>
      <c r="AP628" s="1" t="str">
        <f t="shared" si="91"/>
        <v xml:space="preserve"> טיפול בצמ</v>
      </c>
    </row>
    <row r="629" spans="1:42" x14ac:dyDescent="0.2">
      <c r="A629" s="4"/>
      <c r="B629" s="5"/>
      <c r="C629" s="6" t="s">
        <v>2387</v>
      </c>
      <c r="D629" s="7" t="s">
        <v>50</v>
      </c>
      <c r="E629" s="7" t="s">
        <v>32</v>
      </c>
      <c r="F629" s="8" t="s">
        <v>35</v>
      </c>
      <c r="G629" s="9">
        <v>45833</v>
      </c>
      <c r="H629" s="9"/>
      <c r="I629" s="10"/>
      <c r="J629" s="14"/>
      <c r="K629" s="11" t="s">
        <v>1817</v>
      </c>
      <c r="L629" s="8" t="s">
        <v>1818</v>
      </c>
      <c r="M629" s="8" t="s">
        <v>1819</v>
      </c>
      <c r="N629" s="8" t="s">
        <v>40</v>
      </c>
      <c r="O629" s="13">
        <v>508.58</v>
      </c>
      <c r="P629" s="8" t="s">
        <v>41</v>
      </c>
      <c r="Q629" s="13">
        <v>508.58</v>
      </c>
      <c r="R629" s="13">
        <v>0</v>
      </c>
      <c r="S629" s="13">
        <v>0</v>
      </c>
      <c r="T629" s="13">
        <v>0</v>
      </c>
      <c r="U629" s="13">
        <v>508.58</v>
      </c>
      <c r="V629" s="8" t="s">
        <v>35</v>
      </c>
      <c r="W629" s="8" t="s">
        <v>2388</v>
      </c>
      <c r="X629" s="8" t="s">
        <v>35</v>
      </c>
      <c r="Y629" s="13">
        <v>0</v>
      </c>
      <c r="Z629" s="8" t="s">
        <v>42</v>
      </c>
      <c r="AA629" s="8" t="s">
        <v>43</v>
      </c>
      <c r="AB629" s="8" t="s">
        <v>60</v>
      </c>
      <c r="AC629" s="8" t="s">
        <v>1881</v>
      </c>
      <c r="AD629" s="8" t="s">
        <v>35</v>
      </c>
      <c r="AE629" s="8" t="s">
        <v>1886</v>
      </c>
      <c r="AF629" s="13">
        <v>508.58</v>
      </c>
      <c r="AG629" s="41">
        <f t="shared" si="84"/>
        <v>45833</v>
      </c>
      <c r="AH629" s="41">
        <f t="shared" ca="1" si="85"/>
        <v>46022</v>
      </c>
      <c r="AI629" s="1">
        <f t="shared" ca="1" si="92"/>
        <v>6</v>
      </c>
      <c r="AJ629" s="1">
        <f t="shared" ca="1" si="86"/>
        <v>1</v>
      </c>
      <c r="AK629" s="1">
        <f t="shared" ca="1" si="87"/>
        <v>4</v>
      </c>
      <c r="AL629" s="1">
        <f t="shared" si="88"/>
        <v>0</v>
      </c>
      <c r="AM629" s="38">
        <f t="shared" ca="1" si="89"/>
        <v>0.16666666666666666</v>
      </c>
      <c r="AN629" s="1" t="str">
        <f t="shared" ca="1" si="90"/>
        <v>טרם נבדק</v>
      </c>
      <c r="AO629" s="1" t="e">
        <f>VLOOKUP(AC629,'תז מייל קניין'!$A:$C,3,0)</f>
        <v>#N/A</v>
      </c>
      <c r="AP629" s="1" t="str">
        <f t="shared" si="91"/>
        <v xml:space="preserve"> מוצרי חשמ</v>
      </c>
    </row>
    <row r="630" spans="1:42" x14ac:dyDescent="0.2">
      <c r="A630" s="4"/>
      <c r="B630" s="5"/>
      <c r="C630" s="6" t="s">
        <v>2389</v>
      </c>
      <c r="D630" s="7" t="s">
        <v>50</v>
      </c>
      <c r="E630" s="7" t="s">
        <v>32</v>
      </c>
      <c r="F630" s="8" t="s">
        <v>35</v>
      </c>
      <c r="G630" s="9">
        <v>45833</v>
      </c>
      <c r="H630" s="9"/>
      <c r="I630" s="10"/>
      <c r="J630" s="14"/>
      <c r="K630" s="11" t="s">
        <v>2144</v>
      </c>
      <c r="L630" s="8" t="s">
        <v>2145</v>
      </c>
      <c r="M630" s="8" t="s">
        <v>2146</v>
      </c>
      <c r="N630" s="8" t="s">
        <v>40</v>
      </c>
      <c r="O630" s="12">
        <v>51104.39</v>
      </c>
      <c r="P630" s="8" t="s">
        <v>41</v>
      </c>
      <c r="Q630" s="12">
        <v>51104.39</v>
      </c>
      <c r="R630" s="13">
        <v>0</v>
      </c>
      <c r="S630" s="13">
        <v>0</v>
      </c>
      <c r="T630" s="13">
        <v>0</v>
      </c>
      <c r="U630" s="12">
        <v>54787.19</v>
      </c>
      <c r="V630" s="8" t="s">
        <v>35</v>
      </c>
      <c r="W630" s="8" t="s">
        <v>2390</v>
      </c>
      <c r="X630" s="8" t="s">
        <v>57</v>
      </c>
      <c r="Y630" s="13">
        <v>0</v>
      </c>
      <c r="Z630" s="8" t="s">
        <v>42</v>
      </c>
      <c r="AA630" s="8" t="s">
        <v>65</v>
      </c>
      <c r="AB630" s="8" t="s">
        <v>35</v>
      </c>
      <c r="AC630" s="8" t="s">
        <v>1881</v>
      </c>
      <c r="AD630" s="8" t="s">
        <v>35</v>
      </c>
      <c r="AE630" s="8" t="s">
        <v>646</v>
      </c>
      <c r="AF630" s="12">
        <v>51104.39</v>
      </c>
      <c r="AG630" s="41">
        <f t="shared" si="84"/>
        <v>45833</v>
      </c>
      <c r="AH630" s="41">
        <f t="shared" ca="1" si="85"/>
        <v>46022</v>
      </c>
      <c r="AI630" s="1">
        <f t="shared" ca="1" si="92"/>
        <v>6</v>
      </c>
      <c r="AJ630" s="1">
        <f t="shared" ca="1" si="86"/>
        <v>1</v>
      </c>
      <c r="AK630" s="1">
        <f t="shared" ca="1" si="87"/>
        <v>4</v>
      </c>
      <c r="AL630" s="1">
        <f t="shared" si="88"/>
        <v>0</v>
      </c>
      <c r="AM630" s="38">
        <f t="shared" ca="1" si="89"/>
        <v>0.16666666666666666</v>
      </c>
      <c r="AN630" s="1" t="str">
        <f t="shared" ca="1" si="90"/>
        <v>טרם נבדק</v>
      </c>
      <c r="AO630" s="1" t="e">
        <f>VLOOKUP(AC630,'תז מייל קניין'!$A:$C,3,0)</f>
        <v>#N/A</v>
      </c>
      <c r="AP630" s="1" t="str">
        <f t="shared" si="91"/>
        <v xml:space="preserve"> כסאות אור</v>
      </c>
    </row>
    <row r="631" spans="1:42" x14ac:dyDescent="0.2">
      <c r="A631" s="4"/>
      <c r="B631" s="5"/>
      <c r="C631" s="6" t="s">
        <v>2391</v>
      </c>
      <c r="D631" s="7" t="s">
        <v>50</v>
      </c>
      <c r="E631" s="7" t="s">
        <v>32</v>
      </c>
      <c r="F631" s="8" t="s">
        <v>35</v>
      </c>
      <c r="G631" s="9">
        <v>45833</v>
      </c>
      <c r="H631" s="9"/>
      <c r="I631" s="10"/>
      <c r="J631" s="14"/>
      <c r="K631" s="11" t="s">
        <v>2144</v>
      </c>
      <c r="L631" s="8" t="s">
        <v>2145</v>
      </c>
      <c r="M631" s="8" t="s">
        <v>2146</v>
      </c>
      <c r="N631" s="8" t="s">
        <v>40</v>
      </c>
      <c r="O631" s="12">
        <v>31600.880000000001</v>
      </c>
      <c r="P631" s="8" t="s">
        <v>41</v>
      </c>
      <c r="Q631" s="12">
        <v>31600.880000000001</v>
      </c>
      <c r="R631" s="13">
        <v>0</v>
      </c>
      <c r="S631" s="13">
        <v>0</v>
      </c>
      <c r="T631" s="13">
        <v>0</v>
      </c>
      <c r="U631" s="12">
        <v>33889.31</v>
      </c>
      <c r="V631" s="8" t="s">
        <v>35</v>
      </c>
      <c r="W631" s="8" t="s">
        <v>2392</v>
      </c>
      <c r="X631" s="8" t="s">
        <v>57</v>
      </c>
      <c r="Y631" s="13">
        <v>0</v>
      </c>
      <c r="Z631" s="8" t="s">
        <v>42</v>
      </c>
      <c r="AA631" s="8" t="s">
        <v>65</v>
      </c>
      <c r="AB631" s="8" t="s">
        <v>35</v>
      </c>
      <c r="AC631" s="8" t="s">
        <v>1881</v>
      </c>
      <c r="AD631" s="8" t="s">
        <v>35</v>
      </c>
      <c r="AE631" s="8" t="s">
        <v>646</v>
      </c>
      <c r="AF631" s="12">
        <v>31600.880000000001</v>
      </c>
      <c r="AG631" s="41">
        <f t="shared" si="84"/>
        <v>45833</v>
      </c>
      <c r="AH631" s="41">
        <f t="shared" ca="1" si="85"/>
        <v>46022</v>
      </c>
      <c r="AI631" s="1">
        <f t="shared" ca="1" si="92"/>
        <v>6</v>
      </c>
      <c r="AJ631" s="1">
        <f t="shared" ca="1" si="86"/>
        <v>1</v>
      </c>
      <c r="AK631" s="1">
        <f t="shared" ca="1" si="87"/>
        <v>4</v>
      </c>
      <c r="AL631" s="1">
        <f t="shared" si="88"/>
        <v>0</v>
      </c>
      <c r="AM631" s="38">
        <f t="shared" ca="1" si="89"/>
        <v>0.16666666666666666</v>
      </c>
      <c r="AN631" s="1" t="str">
        <f t="shared" ca="1" si="90"/>
        <v>טרם נבדק</v>
      </c>
      <c r="AO631" s="1" t="e">
        <f>VLOOKUP(AC631,'תז מייל קניין'!$A:$C,3,0)</f>
        <v>#N/A</v>
      </c>
      <c r="AP631" s="1" t="str">
        <f t="shared" si="91"/>
        <v xml:space="preserve"> כסאות אור</v>
      </c>
    </row>
    <row r="632" spans="1:42" x14ac:dyDescent="0.2">
      <c r="A632" s="4"/>
      <c r="B632" s="5"/>
      <c r="C632" s="6" t="s">
        <v>2393</v>
      </c>
      <c r="D632" s="7" t="s">
        <v>50</v>
      </c>
      <c r="E632" s="7" t="s">
        <v>32</v>
      </c>
      <c r="F632" s="8" t="s">
        <v>35</v>
      </c>
      <c r="G632" s="9">
        <v>45833</v>
      </c>
      <c r="H632" s="9"/>
      <c r="I632" s="10"/>
      <c r="J632" s="14"/>
      <c r="K632" s="11" t="s">
        <v>2336</v>
      </c>
      <c r="L632" s="8" t="s">
        <v>2337</v>
      </c>
      <c r="M632" s="8" t="s">
        <v>2338</v>
      </c>
      <c r="N632" s="8" t="s">
        <v>40</v>
      </c>
      <c r="O632" s="13">
        <v>597.08000000000004</v>
      </c>
      <c r="P632" s="8" t="s">
        <v>41</v>
      </c>
      <c r="Q632" s="13">
        <v>597.08000000000004</v>
      </c>
      <c r="R632" s="13">
        <v>0</v>
      </c>
      <c r="S632" s="13">
        <v>0</v>
      </c>
      <c r="T632" s="13">
        <v>0</v>
      </c>
      <c r="U632" s="13">
        <v>597.08000000000004</v>
      </c>
      <c r="V632" s="8" t="s">
        <v>35</v>
      </c>
      <c r="W632" s="8" t="s">
        <v>2394</v>
      </c>
      <c r="X632" s="8" t="s">
        <v>35</v>
      </c>
      <c r="Y632" s="13">
        <v>0</v>
      </c>
      <c r="Z632" s="8" t="s">
        <v>42</v>
      </c>
      <c r="AA632" s="8" t="s">
        <v>43</v>
      </c>
      <c r="AB632" s="8" t="s">
        <v>60</v>
      </c>
      <c r="AC632" s="8" t="s">
        <v>1881</v>
      </c>
      <c r="AD632" s="8" t="s">
        <v>35</v>
      </c>
      <c r="AE632" s="8" t="s">
        <v>1901</v>
      </c>
      <c r="AF632" s="13">
        <v>597.08000000000004</v>
      </c>
      <c r="AG632" s="41">
        <f t="shared" si="84"/>
        <v>45833</v>
      </c>
      <c r="AH632" s="41">
        <f t="shared" ca="1" si="85"/>
        <v>46022</v>
      </c>
      <c r="AI632" s="1">
        <f t="shared" ca="1" si="92"/>
        <v>6</v>
      </c>
      <c r="AJ632" s="1">
        <f t="shared" ca="1" si="86"/>
        <v>1</v>
      </c>
      <c r="AK632" s="1">
        <f t="shared" ca="1" si="87"/>
        <v>4</v>
      </c>
      <c r="AL632" s="1">
        <f t="shared" si="88"/>
        <v>0</v>
      </c>
      <c r="AM632" s="38">
        <f t="shared" ca="1" si="89"/>
        <v>0.16666666666666666</v>
      </c>
      <c r="AN632" s="1" t="str">
        <f t="shared" ca="1" si="90"/>
        <v>טרם נבדק</v>
      </c>
      <c r="AO632" s="1" t="e">
        <f>VLOOKUP(AC632,'תז מייל קניין'!$A:$C,3,0)</f>
        <v>#N/A</v>
      </c>
      <c r="AP632" s="1" t="str">
        <f t="shared" si="91"/>
        <v xml:space="preserve"> מזוודות ט</v>
      </c>
    </row>
    <row r="633" spans="1:42" x14ac:dyDescent="0.2">
      <c r="A633" s="4"/>
      <c r="B633" s="5"/>
      <c r="C633" s="6" t="s">
        <v>2395</v>
      </c>
      <c r="D633" s="7" t="s">
        <v>50</v>
      </c>
      <c r="E633" s="7" t="s">
        <v>32</v>
      </c>
      <c r="F633" s="8" t="s">
        <v>35</v>
      </c>
      <c r="G633" s="9">
        <v>45840</v>
      </c>
      <c r="H633" s="9"/>
      <c r="I633" s="10"/>
      <c r="J633" s="14"/>
      <c r="K633" s="11" t="s">
        <v>2396</v>
      </c>
      <c r="L633" s="8" t="s">
        <v>2397</v>
      </c>
      <c r="M633" s="8" t="s">
        <v>2398</v>
      </c>
      <c r="N633" s="8" t="s">
        <v>40</v>
      </c>
      <c r="O633" s="12">
        <v>1273.22</v>
      </c>
      <c r="P633" s="8" t="s">
        <v>41</v>
      </c>
      <c r="Q633" s="12">
        <v>1273.22</v>
      </c>
      <c r="R633" s="13">
        <v>0</v>
      </c>
      <c r="S633" s="13">
        <v>0</v>
      </c>
      <c r="T633" s="13">
        <v>0</v>
      </c>
      <c r="U633" s="12">
        <v>1273.22</v>
      </c>
      <c r="V633" s="8" t="s">
        <v>35</v>
      </c>
      <c r="W633" s="8" t="s">
        <v>2399</v>
      </c>
      <c r="X633" s="8" t="s">
        <v>35</v>
      </c>
      <c r="Y633" s="13">
        <v>0</v>
      </c>
      <c r="Z633" s="8" t="s">
        <v>42</v>
      </c>
      <c r="AA633" s="8" t="s">
        <v>43</v>
      </c>
      <c r="AB633" s="8" t="s">
        <v>60</v>
      </c>
      <c r="AC633" s="8" t="s">
        <v>1881</v>
      </c>
      <c r="AD633" s="8" t="s">
        <v>35</v>
      </c>
      <c r="AE633" s="8" t="s">
        <v>1762</v>
      </c>
      <c r="AF633" s="12">
        <v>1273.22</v>
      </c>
      <c r="AG633" s="41">
        <f t="shared" si="84"/>
        <v>45840</v>
      </c>
      <c r="AH633" s="41">
        <f t="shared" ca="1" si="85"/>
        <v>46022</v>
      </c>
      <c r="AI633" s="1">
        <f t="shared" ca="1" si="92"/>
        <v>5</v>
      </c>
      <c r="AJ633" s="1">
        <f t="shared" ca="1" si="86"/>
        <v>1</v>
      </c>
      <c r="AK633" s="1">
        <f t="shared" ca="1" si="87"/>
        <v>4</v>
      </c>
      <c r="AL633" s="1">
        <f t="shared" si="88"/>
        <v>0</v>
      </c>
      <c r="AM633" s="38">
        <f t="shared" ca="1" si="89"/>
        <v>0.2</v>
      </c>
      <c r="AN633" s="1" t="str">
        <f t="shared" ca="1" si="90"/>
        <v>טרם נבדק</v>
      </c>
      <c r="AO633" s="1" t="e">
        <f>VLOOKUP(AC633,'תז מייל קניין'!$A:$C,3,0)</f>
        <v>#N/A</v>
      </c>
      <c r="AP633" s="1" t="str">
        <f t="shared" si="91"/>
        <v xml:space="preserve"> חותמות פר</v>
      </c>
    </row>
    <row r="634" spans="1:42" x14ac:dyDescent="0.2">
      <c r="A634" s="4"/>
      <c r="B634" s="5"/>
      <c r="C634" s="6" t="s">
        <v>2400</v>
      </c>
      <c r="D634" s="7" t="s">
        <v>50</v>
      </c>
      <c r="E634" s="7" t="s">
        <v>32</v>
      </c>
      <c r="F634" s="8" t="s">
        <v>35</v>
      </c>
      <c r="G634" s="9">
        <v>45844</v>
      </c>
      <c r="H634" s="9"/>
      <c r="I634" s="10"/>
      <c r="J634" s="14"/>
      <c r="K634" s="11" t="s">
        <v>2336</v>
      </c>
      <c r="L634" s="8" t="s">
        <v>2337</v>
      </c>
      <c r="M634" s="8" t="s">
        <v>2338</v>
      </c>
      <c r="N634" s="8" t="s">
        <v>40</v>
      </c>
      <c r="O634" s="13">
        <v>562.86</v>
      </c>
      <c r="P634" s="8" t="s">
        <v>41</v>
      </c>
      <c r="Q634" s="13">
        <v>562.86</v>
      </c>
      <c r="R634" s="13">
        <v>0</v>
      </c>
      <c r="S634" s="13">
        <v>0</v>
      </c>
      <c r="T634" s="13">
        <v>0</v>
      </c>
      <c r="U634" s="13">
        <v>562.86</v>
      </c>
      <c r="V634" s="8" t="s">
        <v>35</v>
      </c>
      <c r="W634" s="8" t="s">
        <v>2401</v>
      </c>
      <c r="X634" s="8" t="s">
        <v>35</v>
      </c>
      <c r="Y634" s="13">
        <v>0</v>
      </c>
      <c r="Z634" s="8" t="s">
        <v>42</v>
      </c>
      <c r="AA634" s="8" t="s">
        <v>43</v>
      </c>
      <c r="AB634" s="8" t="s">
        <v>60</v>
      </c>
      <c r="AC634" s="8" t="s">
        <v>1881</v>
      </c>
      <c r="AD634" s="8" t="s">
        <v>35</v>
      </c>
      <c r="AE634" s="8" t="s">
        <v>1934</v>
      </c>
      <c r="AF634" s="13">
        <v>562.86</v>
      </c>
      <c r="AG634" s="41">
        <f t="shared" si="84"/>
        <v>45844</v>
      </c>
      <c r="AH634" s="41">
        <f t="shared" ca="1" si="85"/>
        <v>46022</v>
      </c>
      <c r="AI634" s="1">
        <f t="shared" ca="1" si="92"/>
        <v>5</v>
      </c>
      <c r="AJ634" s="1">
        <f t="shared" ca="1" si="86"/>
        <v>1</v>
      </c>
      <c r="AK634" s="1">
        <f t="shared" ca="1" si="87"/>
        <v>4</v>
      </c>
      <c r="AL634" s="1">
        <f t="shared" si="88"/>
        <v>0</v>
      </c>
      <c r="AM634" s="38">
        <f t="shared" ca="1" si="89"/>
        <v>0.2</v>
      </c>
      <c r="AN634" s="1" t="str">
        <f t="shared" ca="1" si="90"/>
        <v>טרם נבדק</v>
      </c>
      <c r="AO634" s="1" t="e">
        <f>VLOOKUP(AC634,'תז מייל קניין'!$A:$C,3,0)</f>
        <v>#N/A</v>
      </c>
      <c r="AP634" s="1" t="str">
        <f t="shared" si="91"/>
        <v xml:space="preserve"> מזוודות ט</v>
      </c>
    </row>
    <row r="635" spans="1:42" x14ac:dyDescent="0.2">
      <c r="A635" s="4"/>
      <c r="B635" s="5"/>
      <c r="C635" s="6" t="s">
        <v>2402</v>
      </c>
      <c r="D635" s="7" t="s">
        <v>34</v>
      </c>
      <c r="E635" s="7" t="s">
        <v>32</v>
      </c>
      <c r="F635" s="8" t="s">
        <v>35</v>
      </c>
      <c r="G635" s="9">
        <v>45845</v>
      </c>
      <c r="H635" s="9"/>
      <c r="I635" s="10"/>
      <c r="J635" s="14"/>
      <c r="K635" s="11" t="s">
        <v>1129</v>
      </c>
      <c r="L635" s="8" t="s">
        <v>1130</v>
      </c>
      <c r="M635" s="8" t="s">
        <v>1131</v>
      </c>
      <c r="N635" s="8" t="s">
        <v>40</v>
      </c>
      <c r="O635" s="13">
        <v>736.02</v>
      </c>
      <c r="P635" s="8" t="s">
        <v>41</v>
      </c>
      <c r="Q635" s="13">
        <v>736.02</v>
      </c>
      <c r="R635" s="13">
        <v>100</v>
      </c>
      <c r="S635" s="13">
        <v>736.02</v>
      </c>
      <c r="T635" s="13">
        <v>736.02</v>
      </c>
      <c r="U635" s="13">
        <v>0</v>
      </c>
      <c r="V635" s="8" t="s">
        <v>35</v>
      </c>
      <c r="W635" s="8" t="s">
        <v>2403</v>
      </c>
      <c r="X635" s="8" t="s">
        <v>35</v>
      </c>
      <c r="Y635" s="13">
        <v>0</v>
      </c>
      <c r="Z635" s="8" t="s">
        <v>42</v>
      </c>
      <c r="AA635" s="8" t="s">
        <v>43</v>
      </c>
      <c r="AB635" s="8" t="s">
        <v>2404</v>
      </c>
      <c r="AC635" s="8" t="s">
        <v>1881</v>
      </c>
      <c r="AD635" s="8" t="s">
        <v>35</v>
      </c>
      <c r="AE635" s="8" t="s">
        <v>35</v>
      </c>
      <c r="AF635" s="13">
        <v>0</v>
      </c>
      <c r="AG635" s="41">
        <f t="shared" si="84"/>
        <v>45845</v>
      </c>
      <c r="AH635" s="41">
        <f t="shared" ca="1" si="85"/>
        <v>46022</v>
      </c>
      <c r="AI635" s="1">
        <f t="shared" ca="1" si="92"/>
        <v>5</v>
      </c>
      <c r="AJ635" s="1">
        <f t="shared" ca="1" si="86"/>
        <v>0</v>
      </c>
      <c r="AK635" s="1">
        <f t="shared" ca="1" si="87"/>
        <v>4</v>
      </c>
      <c r="AL635" s="1">
        <f t="shared" si="88"/>
        <v>100</v>
      </c>
      <c r="AM635" s="38">
        <f t="shared" ca="1" si="89"/>
        <v>0</v>
      </c>
      <c r="AN635" s="1" t="str">
        <f t="shared" ca="1" si="90"/>
        <v>טרם נבדק</v>
      </c>
      <c r="AO635" s="1" t="e">
        <f>VLOOKUP(AC635,'תז מייל קניין'!$A:$C,3,0)</f>
        <v>#N/A</v>
      </c>
      <c r="AP635" s="1" t="str">
        <f t="shared" si="91"/>
        <v xml:space="preserve"> אגרת שילו</v>
      </c>
    </row>
    <row r="636" spans="1:42" x14ac:dyDescent="0.2">
      <c r="A636" s="4"/>
      <c r="B636" s="5"/>
      <c r="C636" s="6" t="s">
        <v>2405</v>
      </c>
      <c r="D636" s="7" t="s">
        <v>34</v>
      </c>
      <c r="E636" s="7" t="s">
        <v>32</v>
      </c>
      <c r="F636" s="8" t="s">
        <v>35</v>
      </c>
      <c r="G636" s="9">
        <v>45852</v>
      </c>
      <c r="H636" s="9"/>
      <c r="I636" s="10"/>
      <c r="J636" s="14"/>
      <c r="K636" s="11" t="s">
        <v>81</v>
      </c>
      <c r="L636" s="8" t="s">
        <v>82</v>
      </c>
      <c r="M636" s="8" t="s">
        <v>83</v>
      </c>
      <c r="N636" s="8" t="s">
        <v>40</v>
      </c>
      <c r="O636" s="12">
        <v>4999.8999999999996</v>
      </c>
      <c r="P636" s="8" t="s">
        <v>41</v>
      </c>
      <c r="Q636" s="12">
        <v>4999.8999999999996</v>
      </c>
      <c r="R636" s="13">
        <v>0</v>
      </c>
      <c r="S636" s="13">
        <v>0</v>
      </c>
      <c r="T636" s="13">
        <v>0</v>
      </c>
      <c r="U636" s="12">
        <v>4999.8999999999996</v>
      </c>
      <c r="V636" s="8" t="s">
        <v>35</v>
      </c>
      <c r="W636" s="8" t="s">
        <v>2406</v>
      </c>
      <c r="X636" s="8" t="s">
        <v>35</v>
      </c>
      <c r="Y636" s="13">
        <v>0</v>
      </c>
      <c r="Z636" s="8" t="s">
        <v>42</v>
      </c>
      <c r="AA636" s="8" t="s">
        <v>43</v>
      </c>
      <c r="AB636" s="8" t="s">
        <v>60</v>
      </c>
      <c r="AC636" s="8" t="s">
        <v>1881</v>
      </c>
      <c r="AD636" s="8" t="s">
        <v>35</v>
      </c>
      <c r="AE636" s="8" t="s">
        <v>1886</v>
      </c>
      <c r="AF636" s="12">
        <v>4999.8999999999996</v>
      </c>
      <c r="AG636" s="41">
        <f t="shared" si="84"/>
        <v>45852</v>
      </c>
      <c r="AH636" s="41">
        <f t="shared" ca="1" si="85"/>
        <v>46022</v>
      </c>
      <c r="AI636" s="1">
        <f t="shared" ca="1" si="92"/>
        <v>5</v>
      </c>
      <c r="AJ636" s="1">
        <f t="shared" ca="1" si="86"/>
        <v>0</v>
      </c>
      <c r="AK636" s="1">
        <f t="shared" ca="1" si="87"/>
        <v>4</v>
      </c>
      <c r="AL636" s="1">
        <f t="shared" si="88"/>
        <v>0</v>
      </c>
      <c r="AM636" s="38">
        <f t="shared" ca="1" si="89"/>
        <v>0</v>
      </c>
      <c r="AN636" s="1" t="str">
        <f t="shared" ca="1" si="90"/>
        <v>טרם נבדק</v>
      </c>
      <c r="AO636" s="1" t="e">
        <f>VLOOKUP(AC636,'תז מייל קניין'!$A:$C,3,0)</f>
        <v>#N/A</v>
      </c>
      <c r="AP636" s="1" t="str">
        <f t="shared" si="91"/>
        <v xml:space="preserve"> הדפסות בצ</v>
      </c>
    </row>
    <row r="637" spans="1:42" x14ac:dyDescent="0.2">
      <c r="A637" s="4"/>
      <c r="B637" s="5"/>
      <c r="C637" s="6" t="s">
        <v>2407</v>
      </c>
      <c r="D637" s="7" t="s">
        <v>34</v>
      </c>
      <c r="E637" s="7" t="s">
        <v>32</v>
      </c>
      <c r="F637" s="8" t="s">
        <v>35</v>
      </c>
      <c r="G637" s="9">
        <v>45852</v>
      </c>
      <c r="H637" s="9"/>
      <c r="I637" s="10"/>
      <c r="J637" s="14"/>
      <c r="K637" s="11" t="s">
        <v>2408</v>
      </c>
      <c r="L637" s="8" t="s">
        <v>2409</v>
      </c>
      <c r="M637" s="8" t="s">
        <v>2410</v>
      </c>
      <c r="N637" s="8" t="s">
        <v>40</v>
      </c>
      <c r="O637" s="12">
        <v>1105.9000000000001</v>
      </c>
      <c r="P637" s="8" t="s">
        <v>41</v>
      </c>
      <c r="Q637" s="12">
        <v>1105.9000000000001</v>
      </c>
      <c r="R637" s="13">
        <v>0</v>
      </c>
      <c r="S637" s="13">
        <v>0</v>
      </c>
      <c r="T637" s="13">
        <v>0</v>
      </c>
      <c r="U637" s="12">
        <v>1105.9000000000001</v>
      </c>
      <c r="V637" s="8" t="s">
        <v>35</v>
      </c>
      <c r="W637" s="8" t="s">
        <v>2411</v>
      </c>
      <c r="X637" s="8" t="s">
        <v>35</v>
      </c>
      <c r="Y637" s="13">
        <v>0</v>
      </c>
      <c r="Z637" s="8" t="s">
        <v>42</v>
      </c>
      <c r="AA637" s="8" t="s">
        <v>43</v>
      </c>
      <c r="AB637" s="8" t="s">
        <v>60</v>
      </c>
      <c r="AC637" s="8" t="s">
        <v>1881</v>
      </c>
      <c r="AD637" s="8" t="s">
        <v>35</v>
      </c>
      <c r="AE637" s="8" t="s">
        <v>1924</v>
      </c>
      <c r="AF637" s="12">
        <v>1105.9000000000001</v>
      </c>
      <c r="AG637" s="41">
        <f t="shared" si="84"/>
        <v>45852</v>
      </c>
      <c r="AH637" s="41">
        <f t="shared" ca="1" si="85"/>
        <v>46022</v>
      </c>
      <c r="AI637" s="1">
        <f t="shared" ca="1" si="92"/>
        <v>5</v>
      </c>
      <c r="AJ637" s="1">
        <f t="shared" ca="1" si="86"/>
        <v>0</v>
      </c>
      <c r="AK637" s="1">
        <f t="shared" ca="1" si="87"/>
        <v>4</v>
      </c>
      <c r="AL637" s="1">
        <f t="shared" si="88"/>
        <v>0</v>
      </c>
      <c r="AM637" s="38">
        <f t="shared" ca="1" si="89"/>
        <v>0</v>
      </c>
      <c r="AN637" s="1" t="str">
        <f t="shared" ca="1" si="90"/>
        <v>טרם נבדק</v>
      </c>
      <c r="AO637" s="1" t="e">
        <f>VLOOKUP(AC637,'תז מייל קניין'!$A:$C,3,0)</f>
        <v>#N/A</v>
      </c>
      <c r="AP637" s="1" t="str">
        <f t="shared" si="91"/>
        <v xml:space="preserve"> מדבקות לצ</v>
      </c>
    </row>
    <row r="638" spans="1:42" x14ac:dyDescent="0.2">
      <c r="A638" s="4"/>
      <c r="B638" s="5"/>
      <c r="C638" s="6" t="s">
        <v>2412</v>
      </c>
      <c r="D638" s="7" t="s">
        <v>50</v>
      </c>
      <c r="E638" s="7" t="s">
        <v>32</v>
      </c>
      <c r="F638" s="8" t="s">
        <v>35</v>
      </c>
      <c r="G638" s="9">
        <v>45852</v>
      </c>
      <c r="H638" s="9"/>
      <c r="I638" s="10"/>
      <c r="J638" s="14"/>
      <c r="K638" s="11" t="s">
        <v>154</v>
      </c>
      <c r="L638" s="8" t="s">
        <v>155</v>
      </c>
      <c r="M638" s="8" t="s">
        <v>156</v>
      </c>
      <c r="N638" s="8" t="s">
        <v>40</v>
      </c>
      <c r="O638" s="12">
        <v>13027.2</v>
      </c>
      <c r="P638" s="8" t="s">
        <v>41</v>
      </c>
      <c r="Q638" s="12">
        <v>13027.2</v>
      </c>
      <c r="R638" s="13">
        <v>0</v>
      </c>
      <c r="S638" s="13">
        <v>0</v>
      </c>
      <c r="T638" s="13">
        <v>0</v>
      </c>
      <c r="U638" s="12">
        <v>13027.2</v>
      </c>
      <c r="V638" s="8" t="s">
        <v>35</v>
      </c>
      <c r="W638" s="8" t="s">
        <v>2413</v>
      </c>
      <c r="X638" s="8" t="s">
        <v>35</v>
      </c>
      <c r="Y638" s="13">
        <v>0</v>
      </c>
      <c r="Z638" s="8" t="s">
        <v>42</v>
      </c>
      <c r="AA638" s="8" t="s">
        <v>43</v>
      </c>
      <c r="AB638" s="8" t="s">
        <v>158</v>
      </c>
      <c r="AC638" s="8" t="s">
        <v>1881</v>
      </c>
      <c r="AD638" s="8" t="s">
        <v>35</v>
      </c>
      <c r="AE638" s="8" t="s">
        <v>1975</v>
      </c>
      <c r="AF638" s="12">
        <v>13027.2</v>
      </c>
      <c r="AG638" s="41">
        <f t="shared" si="84"/>
        <v>45852</v>
      </c>
      <c r="AH638" s="41">
        <f t="shared" ca="1" si="85"/>
        <v>46022</v>
      </c>
      <c r="AI638" s="1">
        <f t="shared" ca="1" si="92"/>
        <v>5</v>
      </c>
      <c r="AJ638" s="1">
        <f t="shared" ca="1" si="86"/>
        <v>0</v>
      </c>
      <c r="AK638" s="1">
        <f t="shared" ca="1" si="87"/>
        <v>4</v>
      </c>
      <c r="AL638" s="1">
        <f t="shared" si="88"/>
        <v>0</v>
      </c>
      <c r="AM638" s="38">
        <f t="shared" ca="1" si="89"/>
        <v>0</v>
      </c>
      <c r="AN638" s="1" t="str">
        <f t="shared" ca="1" si="90"/>
        <v>טרם נבדק</v>
      </c>
      <c r="AO638" s="1" t="e">
        <f>VLOOKUP(AC638,'תז מייל קניין'!$A:$C,3,0)</f>
        <v>#N/A</v>
      </c>
      <c r="AP638" s="1" t="str">
        <f t="shared" si="91"/>
        <v xml:space="preserve"> תיקי פרקל</v>
      </c>
    </row>
    <row r="639" spans="1:42" x14ac:dyDescent="0.2">
      <c r="A639" s="4"/>
      <c r="B639" s="5"/>
      <c r="C639" s="6" t="s">
        <v>2414</v>
      </c>
      <c r="D639" s="7" t="s">
        <v>50</v>
      </c>
      <c r="E639" s="7" t="s">
        <v>32</v>
      </c>
      <c r="F639" s="8" t="s">
        <v>35</v>
      </c>
      <c r="G639" s="9">
        <v>45858</v>
      </c>
      <c r="H639" s="9"/>
      <c r="I639" s="10"/>
      <c r="J639" s="14"/>
      <c r="K639" s="11" t="s">
        <v>154</v>
      </c>
      <c r="L639" s="8" t="s">
        <v>155</v>
      </c>
      <c r="M639" s="8" t="s">
        <v>156</v>
      </c>
      <c r="N639" s="8" t="s">
        <v>40</v>
      </c>
      <c r="O639" s="12">
        <v>43424</v>
      </c>
      <c r="P639" s="8" t="s">
        <v>41</v>
      </c>
      <c r="Q639" s="12">
        <v>43424</v>
      </c>
      <c r="R639" s="13">
        <v>0</v>
      </c>
      <c r="S639" s="13">
        <v>0</v>
      </c>
      <c r="T639" s="13">
        <v>0</v>
      </c>
      <c r="U639" s="12">
        <v>43424</v>
      </c>
      <c r="V639" s="8" t="s">
        <v>35</v>
      </c>
      <c r="W639" s="8" t="s">
        <v>2415</v>
      </c>
      <c r="X639" s="8" t="s">
        <v>35</v>
      </c>
      <c r="Y639" s="13">
        <v>0</v>
      </c>
      <c r="Z639" s="8" t="s">
        <v>42</v>
      </c>
      <c r="AA639" s="8" t="s">
        <v>43</v>
      </c>
      <c r="AB639" s="8" t="s">
        <v>158</v>
      </c>
      <c r="AC639" s="8" t="s">
        <v>1881</v>
      </c>
      <c r="AD639" s="8" t="s">
        <v>35</v>
      </c>
      <c r="AE639" s="8" t="s">
        <v>2264</v>
      </c>
      <c r="AF639" s="12">
        <v>43424</v>
      </c>
      <c r="AG639" s="41">
        <f t="shared" si="84"/>
        <v>45858</v>
      </c>
      <c r="AH639" s="41">
        <f t="shared" ca="1" si="85"/>
        <v>46022</v>
      </c>
      <c r="AI639" s="1">
        <f t="shared" ca="1" si="92"/>
        <v>5</v>
      </c>
      <c r="AJ639" s="1">
        <f t="shared" ca="1" si="86"/>
        <v>0</v>
      </c>
      <c r="AK639" s="1">
        <f t="shared" ca="1" si="87"/>
        <v>4</v>
      </c>
      <c r="AL639" s="1">
        <f t="shared" si="88"/>
        <v>0</v>
      </c>
      <c r="AM639" s="38">
        <f t="shared" ca="1" si="89"/>
        <v>0</v>
      </c>
      <c r="AN639" s="1" t="str">
        <f t="shared" ca="1" si="90"/>
        <v>טרם נבדק</v>
      </c>
      <c r="AO639" s="1" t="e">
        <f>VLOOKUP(AC639,'תז מייל קניין'!$A:$C,3,0)</f>
        <v>#N/A</v>
      </c>
      <c r="AP639" s="1" t="str">
        <f t="shared" si="91"/>
        <v xml:space="preserve"> כריכות פר</v>
      </c>
    </row>
    <row r="640" spans="1:42" x14ac:dyDescent="0.2">
      <c r="A640" s="4"/>
      <c r="B640" s="5"/>
      <c r="C640" s="6" t="s">
        <v>2416</v>
      </c>
      <c r="D640" s="7" t="s">
        <v>50</v>
      </c>
      <c r="E640" s="7" t="s">
        <v>32</v>
      </c>
      <c r="F640" s="8" t="s">
        <v>35</v>
      </c>
      <c r="G640" s="9">
        <v>45859</v>
      </c>
      <c r="H640" s="9"/>
      <c r="I640" s="10"/>
      <c r="J640" s="14"/>
      <c r="K640" s="11" t="s">
        <v>2417</v>
      </c>
      <c r="L640" s="8" t="s">
        <v>2418</v>
      </c>
      <c r="M640" s="8" t="s">
        <v>2419</v>
      </c>
      <c r="N640" s="8" t="s">
        <v>40</v>
      </c>
      <c r="O640" s="13">
        <v>649</v>
      </c>
      <c r="P640" s="8" t="s">
        <v>41</v>
      </c>
      <c r="Q640" s="13">
        <v>649</v>
      </c>
      <c r="R640" s="13">
        <v>0</v>
      </c>
      <c r="S640" s="13">
        <v>0</v>
      </c>
      <c r="T640" s="13">
        <v>0</v>
      </c>
      <c r="U640" s="13">
        <v>649</v>
      </c>
      <c r="V640" s="8" t="s">
        <v>35</v>
      </c>
      <c r="W640" s="8" t="s">
        <v>2420</v>
      </c>
      <c r="X640" s="8" t="s">
        <v>35</v>
      </c>
      <c r="Y640" s="13">
        <v>0</v>
      </c>
      <c r="Z640" s="8" t="s">
        <v>42</v>
      </c>
      <c r="AA640" s="8" t="s">
        <v>43</v>
      </c>
      <c r="AB640" s="8" t="s">
        <v>60</v>
      </c>
      <c r="AC640" s="8" t="s">
        <v>1881</v>
      </c>
      <c r="AD640" s="8" t="s">
        <v>35</v>
      </c>
      <c r="AE640" s="8" t="s">
        <v>2234</v>
      </c>
      <c r="AF640" s="13">
        <v>649</v>
      </c>
      <c r="AG640" s="41">
        <f t="shared" si="84"/>
        <v>45859</v>
      </c>
      <c r="AH640" s="41">
        <f t="shared" ca="1" si="85"/>
        <v>46022</v>
      </c>
      <c r="AI640" s="1">
        <f t="shared" ca="1" si="92"/>
        <v>5</v>
      </c>
      <c r="AJ640" s="1">
        <f t="shared" ca="1" si="86"/>
        <v>0</v>
      </c>
      <c r="AK640" s="1">
        <f t="shared" ca="1" si="87"/>
        <v>4</v>
      </c>
      <c r="AL640" s="1">
        <f t="shared" si="88"/>
        <v>0</v>
      </c>
      <c r="AM640" s="38">
        <f t="shared" ca="1" si="89"/>
        <v>0</v>
      </c>
      <c r="AN640" s="1" t="str">
        <f t="shared" ca="1" si="90"/>
        <v>טרם נבדק</v>
      </c>
      <c r="AO640" s="1" t="e">
        <f>VLOOKUP(AC640,'תז מייל קניין'!$A:$C,3,0)</f>
        <v>#N/A</v>
      </c>
      <c r="AP640" s="1" t="str">
        <f t="shared" si="91"/>
        <v xml:space="preserve"> מקרר משרד</v>
      </c>
    </row>
    <row r="641" spans="1:42" x14ac:dyDescent="0.2">
      <c r="A641" s="4"/>
      <c r="B641" s="5"/>
      <c r="C641" s="6" t="s">
        <v>2421</v>
      </c>
      <c r="D641" s="7" t="s">
        <v>50</v>
      </c>
      <c r="E641" s="7" t="s">
        <v>32</v>
      </c>
      <c r="F641" s="8" t="s">
        <v>35</v>
      </c>
      <c r="G641" s="9">
        <v>45859</v>
      </c>
      <c r="H641" s="9"/>
      <c r="I641" s="10"/>
      <c r="J641" s="14"/>
      <c r="K641" s="11" t="s">
        <v>2182</v>
      </c>
      <c r="L641" s="8" t="s">
        <v>2183</v>
      </c>
      <c r="M641" s="8" t="s">
        <v>2184</v>
      </c>
      <c r="N641" s="8" t="s">
        <v>40</v>
      </c>
      <c r="O641" s="12">
        <v>6646.71</v>
      </c>
      <c r="P641" s="8" t="s">
        <v>41</v>
      </c>
      <c r="Q641" s="12">
        <v>6646.71</v>
      </c>
      <c r="R641" s="13">
        <v>0</v>
      </c>
      <c r="S641" s="13">
        <v>0</v>
      </c>
      <c r="T641" s="13">
        <v>0</v>
      </c>
      <c r="U641" s="12">
        <v>7173.1</v>
      </c>
      <c r="V641" s="8" t="s">
        <v>35</v>
      </c>
      <c r="W641" s="8" t="s">
        <v>2422</v>
      </c>
      <c r="X641" s="8" t="s">
        <v>57</v>
      </c>
      <c r="Y641" s="13">
        <v>0</v>
      </c>
      <c r="Z641" s="8" t="s">
        <v>42</v>
      </c>
      <c r="AA641" s="8" t="s">
        <v>65</v>
      </c>
      <c r="AB641" s="8" t="s">
        <v>35</v>
      </c>
      <c r="AC641" s="8" t="s">
        <v>1881</v>
      </c>
      <c r="AD641" s="8" t="s">
        <v>35</v>
      </c>
      <c r="AE641" s="8" t="s">
        <v>1471</v>
      </c>
      <c r="AF641" s="12">
        <v>6646.71</v>
      </c>
      <c r="AG641" s="41">
        <f t="shared" si="84"/>
        <v>45859</v>
      </c>
      <c r="AH641" s="41">
        <f t="shared" ca="1" si="85"/>
        <v>46022</v>
      </c>
      <c r="AI641" s="1">
        <f t="shared" ca="1" si="92"/>
        <v>5</v>
      </c>
      <c r="AJ641" s="1">
        <f t="shared" ca="1" si="86"/>
        <v>0</v>
      </c>
      <c r="AK641" s="1">
        <f t="shared" ca="1" si="87"/>
        <v>4</v>
      </c>
      <c r="AL641" s="1">
        <f t="shared" si="88"/>
        <v>0</v>
      </c>
      <c r="AM641" s="38">
        <f t="shared" ca="1" si="89"/>
        <v>0</v>
      </c>
      <c r="AN641" s="1" t="str">
        <f t="shared" ca="1" si="90"/>
        <v>טרם נבדק</v>
      </c>
      <c r="AO641" s="1" t="e">
        <f>VLOOKUP(AC641,'תז מייל קניין'!$A:$C,3,0)</f>
        <v>#N/A</v>
      </c>
      <c r="AP641" s="1" t="str">
        <f t="shared" si="91"/>
        <v xml:space="preserve"> כיבוד משק</v>
      </c>
    </row>
    <row r="642" spans="1:42" x14ac:dyDescent="0.2">
      <c r="A642" s="4"/>
      <c r="B642" s="5"/>
      <c r="C642" s="6" t="s">
        <v>2423</v>
      </c>
      <c r="D642" s="7" t="s">
        <v>50</v>
      </c>
      <c r="E642" s="7" t="s">
        <v>32</v>
      </c>
      <c r="F642" s="8" t="s">
        <v>35</v>
      </c>
      <c r="G642" s="9">
        <v>45859</v>
      </c>
      <c r="H642" s="9"/>
      <c r="I642" s="10"/>
      <c r="J642" s="14"/>
      <c r="K642" s="11" t="s">
        <v>154</v>
      </c>
      <c r="L642" s="8" t="s">
        <v>155</v>
      </c>
      <c r="M642" s="8" t="s">
        <v>156</v>
      </c>
      <c r="N642" s="8" t="s">
        <v>40</v>
      </c>
      <c r="O642" s="12">
        <v>10856</v>
      </c>
      <c r="P642" s="8" t="s">
        <v>41</v>
      </c>
      <c r="Q642" s="12">
        <v>10856</v>
      </c>
      <c r="R642" s="13">
        <v>0</v>
      </c>
      <c r="S642" s="13">
        <v>0</v>
      </c>
      <c r="T642" s="13">
        <v>0</v>
      </c>
      <c r="U642" s="12">
        <v>10856</v>
      </c>
      <c r="V642" s="8" t="s">
        <v>35</v>
      </c>
      <c r="W642" s="8" t="s">
        <v>2424</v>
      </c>
      <c r="X642" s="8" t="s">
        <v>35</v>
      </c>
      <c r="Y642" s="13">
        <v>0</v>
      </c>
      <c r="Z642" s="8" t="s">
        <v>42</v>
      </c>
      <c r="AA642" s="8" t="s">
        <v>43</v>
      </c>
      <c r="AB642" s="8" t="s">
        <v>158</v>
      </c>
      <c r="AC642" s="8" t="s">
        <v>1881</v>
      </c>
      <c r="AD642" s="8" t="s">
        <v>35</v>
      </c>
      <c r="AE642" s="8" t="s">
        <v>1959</v>
      </c>
      <c r="AF642" s="12">
        <v>10856</v>
      </c>
      <c r="AG642" s="41">
        <f t="shared" si="84"/>
        <v>45859</v>
      </c>
      <c r="AH642" s="41">
        <f t="shared" ca="1" si="85"/>
        <v>46022</v>
      </c>
      <c r="AI642" s="1">
        <f t="shared" ca="1" si="92"/>
        <v>5</v>
      </c>
      <c r="AJ642" s="1">
        <f t="shared" ca="1" si="86"/>
        <v>0</v>
      </c>
      <c r="AK642" s="1">
        <f t="shared" ca="1" si="87"/>
        <v>4</v>
      </c>
      <c r="AL642" s="1">
        <f t="shared" si="88"/>
        <v>0</v>
      </c>
      <c r="AM642" s="38">
        <f t="shared" ca="1" si="89"/>
        <v>0</v>
      </c>
      <c r="AN642" s="1" t="str">
        <f t="shared" ca="1" si="90"/>
        <v>טרם נבדק</v>
      </c>
      <c r="AO642" s="1" t="e">
        <f>VLOOKUP(AC642,'תז מייל קניין'!$A:$C,3,0)</f>
        <v>#N/A</v>
      </c>
      <c r="AP642" s="1" t="str">
        <f t="shared" si="91"/>
        <v xml:space="preserve"> כריכות פר</v>
      </c>
    </row>
    <row r="643" spans="1:42" x14ac:dyDescent="0.2">
      <c r="A643" s="4"/>
      <c r="B643" s="5"/>
      <c r="C643" s="6" t="s">
        <v>2425</v>
      </c>
      <c r="D643" s="7" t="s">
        <v>50</v>
      </c>
      <c r="E643" s="7" t="s">
        <v>32</v>
      </c>
      <c r="F643" s="8" t="s">
        <v>35</v>
      </c>
      <c r="G643" s="9">
        <v>45859</v>
      </c>
      <c r="H643" s="9"/>
      <c r="I643" s="10"/>
      <c r="J643" s="14"/>
      <c r="K643" s="11" t="s">
        <v>2182</v>
      </c>
      <c r="L643" s="8" t="s">
        <v>2183</v>
      </c>
      <c r="M643" s="8" t="s">
        <v>2184</v>
      </c>
      <c r="N643" s="8" t="s">
        <v>40</v>
      </c>
      <c r="O643" s="12">
        <v>2380.4</v>
      </c>
      <c r="P643" s="8" t="s">
        <v>41</v>
      </c>
      <c r="Q643" s="12">
        <v>2380.4</v>
      </c>
      <c r="R643" s="13">
        <v>0</v>
      </c>
      <c r="S643" s="13">
        <v>0</v>
      </c>
      <c r="T643" s="13">
        <v>0</v>
      </c>
      <c r="U643" s="12">
        <v>2575.41</v>
      </c>
      <c r="V643" s="8" t="s">
        <v>35</v>
      </c>
      <c r="W643" s="8" t="s">
        <v>2426</v>
      </c>
      <c r="X643" s="8" t="s">
        <v>57</v>
      </c>
      <c r="Y643" s="13">
        <v>0</v>
      </c>
      <c r="Z643" s="8" t="s">
        <v>42</v>
      </c>
      <c r="AA643" s="8" t="s">
        <v>65</v>
      </c>
      <c r="AB643" s="8" t="s">
        <v>35</v>
      </c>
      <c r="AC643" s="8" t="s">
        <v>1881</v>
      </c>
      <c r="AD643" s="8" t="s">
        <v>35</v>
      </c>
      <c r="AE643" s="8" t="s">
        <v>2427</v>
      </c>
      <c r="AF643" s="12">
        <v>2380.4</v>
      </c>
      <c r="AG643" s="41">
        <f t="shared" ref="AG643:AG706" si="93">IF(H643&gt;1,H643,G643)</f>
        <v>45859</v>
      </c>
      <c r="AH643" s="41">
        <f t="shared" ref="AH643:AH706" ca="1" si="94">IF(I643&gt;1, I643, DATE(YEAR(TODAY()), 12, 31))</f>
        <v>46022</v>
      </c>
      <c r="AI643" s="1">
        <f t="shared" ca="1" si="92"/>
        <v>5</v>
      </c>
      <c r="AJ643" s="1">
        <f t="shared" ref="AJ643:AJ706" ca="1" si="95">DATEDIF(AG643, TODAY(), "m")</f>
        <v>0</v>
      </c>
      <c r="AK643" s="1">
        <f t="shared" ref="AK643:AK706" ca="1" si="96">IF(AH643 &gt; TODAY(), DATEDIF(TODAY(), AH643, "m"), -DATEDIF(AH643, TODAY(), "m"))</f>
        <v>4</v>
      </c>
      <c r="AL643" s="1">
        <f t="shared" ref="AL643:AL706" si="97">R643</f>
        <v>0</v>
      </c>
      <c r="AM643" s="38">
        <f t="shared" ref="AM643:AM706" ca="1" si="98">AJ643/AI643</f>
        <v>0</v>
      </c>
      <c r="AN643" s="1" t="str">
        <f t="shared" ref="AN643:AN706" ca="1" si="99">IF(AM643&lt;0.5, "טרם נבדק",
   IF(AND(AM643&gt;0.5, AM643&lt;0.75, AL643&lt;20), "לא תקין",
   IF(AND(AM643&gt;0.75, AM643&lt;0.9, AL643&lt;50), "לא תקין",
   IF(AND(AM643&gt;0.9, AL643&lt;50), "לא תקין", "תקין"))))</f>
        <v>טרם נבדק</v>
      </c>
      <c r="AO643" s="1" t="e">
        <f>VLOOKUP(AC643,'תז מייל קניין'!$A:$C,3,0)</f>
        <v>#N/A</v>
      </c>
      <c r="AP643" s="1" t="str">
        <f t="shared" ref="AP643:AP706" si="100">LEFT(W643,10)</f>
        <v xml:space="preserve"> כיבוד משק</v>
      </c>
    </row>
    <row r="644" spans="1:42" x14ac:dyDescent="0.2">
      <c r="A644" s="4"/>
      <c r="B644" s="5"/>
      <c r="C644" s="6" t="s">
        <v>2428</v>
      </c>
      <c r="D644" s="7" t="s">
        <v>50</v>
      </c>
      <c r="E644" s="7" t="s">
        <v>32</v>
      </c>
      <c r="F644" s="8" t="s">
        <v>35</v>
      </c>
      <c r="G644" s="9">
        <v>45859</v>
      </c>
      <c r="H644" s="9"/>
      <c r="I644" s="10"/>
      <c r="J644" s="14"/>
      <c r="K644" s="11" t="s">
        <v>1764</v>
      </c>
      <c r="L644" s="8" t="s">
        <v>1765</v>
      </c>
      <c r="M644" s="8" t="s">
        <v>1766</v>
      </c>
      <c r="N644" s="8" t="s">
        <v>40</v>
      </c>
      <c r="O644" s="12">
        <v>1486.8</v>
      </c>
      <c r="P644" s="8" t="s">
        <v>41</v>
      </c>
      <c r="Q644" s="12">
        <v>1486.8</v>
      </c>
      <c r="R644" s="13">
        <v>0</v>
      </c>
      <c r="S644" s="13">
        <v>0</v>
      </c>
      <c r="T644" s="13">
        <v>0</v>
      </c>
      <c r="U644" s="12">
        <v>1537.74</v>
      </c>
      <c r="V644" s="8" t="s">
        <v>35</v>
      </c>
      <c r="W644" s="8" t="s">
        <v>2429</v>
      </c>
      <c r="X644" s="8" t="s">
        <v>57</v>
      </c>
      <c r="Y644" s="13">
        <v>0</v>
      </c>
      <c r="Z644" s="8" t="s">
        <v>42</v>
      </c>
      <c r="AA644" s="8" t="s">
        <v>65</v>
      </c>
      <c r="AB644" s="8" t="s">
        <v>35</v>
      </c>
      <c r="AC644" s="8" t="s">
        <v>1881</v>
      </c>
      <c r="AD644" s="8" t="s">
        <v>35</v>
      </c>
      <c r="AE644" s="8" t="s">
        <v>2430</v>
      </c>
      <c r="AF644" s="12">
        <v>1486.8</v>
      </c>
      <c r="AG644" s="41">
        <f t="shared" si="93"/>
        <v>45859</v>
      </c>
      <c r="AH644" s="41">
        <f t="shared" ca="1" si="94"/>
        <v>46022</v>
      </c>
      <c r="AI644" s="1">
        <f t="shared" ca="1" si="92"/>
        <v>5</v>
      </c>
      <c r="AJ644" s="1">
        <f t="shared" ca="1" si="95"/>
        <v>0</v>
      </c>
      <c r="AK644" s="1">
        <f t="shared" ca="1" si="96"/>
        <v>4</v>
      </c>
      <c r="AL644" s="1">
        <f t="shared" si="97"/>
        <v>0</v>
      </c>
      <c r="AM644" s="38">
        <f t="shared" ca="1" si="98"/>
        <v>0</v>
      </c>
      <c r="AN644" s="1" t="str">
        <f t="shared" ca="1" si="99"/>
        <v>טרם נבדק</v>
      </c>
      <c r="AO644" s="1" t="e">
        <f>VLOOKUP(AC644,'תז מייל קניין'!$A:$C,3,0)</f>
        <v>#N/A</v>
      </c>
      <c r="AP644" s="1" t="str">
        <f t="shared" si="100"/>
        <v xml:space="preserve"> דיסקים סנ</v>
      </c>
    </row>
    <row r="645" spans="1:42" x14ac:dyDescent="0.2">
      <c r="A645" s="4"/>
      <c r="B645" s="5"/>
      <c r="C645" s="6" t="s">
        <v>2431</v>
      </c>
      <c r="D645" s="7" t="s">
        <v>50</v>
      </c>
      <c r="E645" s="7" t="s">
        <v>32</v>
      </c>
      <c r="F645" s="8" t="s">
        <v>35</v>
      </c>
      <c r="G645" s="9">
        <v>45859</v>
      </c>
      <c r="H645" s="9"/>
      <c r="I645" s="10"/>
      <c r="J645" s="14"/>
      <c r="K645" s="11" t="s">
        <v>1764</v>
      </c>
      <c r="L645" s="8" t="s">
        <v>1765</v>
      </c>
      <c r="M645" s="8" t="s">
        <v>1766</v>
      </c>
      <c r="N645" s="8" t="s">
        <v>40</v>
      </c>
      <c r="O645" s="12">
        <v>5925.36</v>
      </c>
      <c r="P645" s="8" t="s">
        <v>41</v>
      </c>
      <c r="Q645" s="12">
        <v>5925.36</v>
      </c>
      <c r="R645" s="13">
        <v>0</v>
      </c>
      <c r="S645" s="13">
        <v>0</v>
      </c>
      <c r="T645" s="13">
        <v>0</v>
      </c>
      <c r="U645" s="12">
        <v>6128.34</v>
      </c>
      <c r="V645" s="8" t="s">
        <v>35</v>
      </c>
      <c r="W645" s="8" t="s">
        <v>2284</v>
      </c>
      <c r="X645" s="8" t="s">
        <v>57</v>
      </c>
      <c r="Y645" s="13">
        <v>0</v>
      </c>
      <c r="Z645" s="8" t="s">
        <v>42</v>
      </c>
      <c r="AA645" s="8" t="s">
        <v>65</v>
      </c>
      <c r="AB645" s="8" t="s">
        <v>35</v>
      </c>
      <c r="AC645" s="8" t="s">
        <v>1881</v>
      </c>
      <c r="AD645" s="8" t="s">
        <v>35</v>
      </c>
      <c r="AE645" s="8" t="s">
        <v>1934</v>
      </c>
      <c r="AF645" s="12">
        <v>5925.36</v>
      </c>
      <c r="AG645" s="41">
        <f t="shared" si="93"/>
        <v>45859</v>
      </c>
      <c r="AH645" s="41">
        <f t="shared" ca="1" si="94"/>
        <v>46022</v>
      </c>
      <c r="AI645" s="1">
        <f t="shared" ca="1" si="92"/>
        <v>5</v>
      </c>
      <c r="AJ645" s="1">
        <f t="shared" ca="1" si="95"/>
        <v>0</v>
      </c>
      <c r="AK645" s="1">
        <f t="shared" ca="1" si="96"/>
        <v>4</v>
      </c>
      <c r="AL645" s="1">
        <f t="shared" si="97"/>
        <v>0</v>
      </c>
      <c r="AM645" s="38">
        <f t="shared" ca="1" si="98"/>
        <v>0</v>
      </c>
      <c r="AN645" s="1" t="str">
        <f t="shared" ca="1" si="99"/>
        <v>טרם נבדק</v>
      </c>
      <c r="AO645" s="1" t="e">
        <f>VLOOKUP(AC645,'תז מייל קניין'!$A:$C,3,0)</f>
        <v>#N/A</v>
      </c>
      <c r="AP645" s="1" t="str">
        <f t="shared" si="100"/>
        <v xml:space="preserve"> ציוד משרד</v>
      </c>
    </row>
    <row r="646" spans="1:42" x14ac:dyDescent="0.2">
      <c r="A646" s="4"/>
      <c r="B646" s="5"/>
      <c r="C646" s="6" t="s">
        <v>2432</v>
      </c>
      <c r="D646" s="7" t="s">
        <v>50</v>
      </c>
      <c r="E646" s="7" t="s">
        <v>32</v>
      </c>
      <c r="F646" s="8" t="s">
        <v>35</v>
      </c>
      <c r="G646" s="9">
        <v>45859</v>
      </c>
      <c r="H646" s="9"/>
      <c r="I646" s="10"/>
      <c r="J646" s="14"/>
      <c r="K646" s="11" t="s">
        <v>2433</v>
      </c>
      <c r="L646" s="8" t="s">
        <v>2434</v>
      </c>
      <c r="M646" s="8" t="s">
        <v>2435</v>
      </c>
      <c r="N646" s="8" t="s">
        <v>40</v>
      </c>
      <c r="O646" s="13">
        <v>732.19</v>
      </c>
      <c r="P646" s="8" t="s">
        <v>41</v>
      </c>
      <c r="Q646" s="13">
        <v>732.19</v>
      </c>
      <c r="R646" s="13">
        <v>0</v>
      </c>
      <c r="S646" s="13">
        <v>0</v>
      </c>
      <c r="T646" s="13">
        <v>0</v>
      </c>
      <c r="U646" s="13">
        <v>732.19</v>
      </c>
      <c r="V646" s="8" t="s">
        <v>35</v>
      </c>
      <c r="W646" s="8" t="s">
        <v>2436</v>
      </c>
      <c r="X646" s="8" t="s">
        <v>35</v>
      </c>
      <c r="Y646" s="13">
        <v>0</v>
      </c>
      <c r="Z646" s="8" t="s">
        <v>42</v>
      </c>
      <c r="AA646" s="8" t="s">
        <v>43</v>
      </c>
      <c r="AB646" s="8" t="s">
        <v>60</v>
      </c>
      <c r="AC646" s="8" t="s">
        <v>1881</v>
      </c>
      <c r="AD646" s="8" t="s">
        <v>35</v>
      </c>
      <c r="AE646" s="8" t="s">
        <v>2437</v>
      </c>
      <c r="AF646" s="13">
        <v>732.19</v>
      </c>
      <c r="AG646" s="41">
        <f t="shared" si="93"/>
        <v>45859</v>
      </c>
      <c r="AH646" s="41">
        <f t="shared" ca="1" si="94"/>
        <v>46022</v>
      </c>
      <c r="AI646" s="1">
        <f t="shared" ca="1" si="92"/>
        <v>5</v>
      </c>
      <c r="AJ646" s="1">
        <f t="shared" ca="1" si="95"/>
        <v>0</v>
      </c>
      <c r="AK646" s="1">
        <f t="shared" ca="1" si="96"/>
        <v>4</v>
      </c>
      <c r="AL646" s="1">
        <f t="shared" si="97"/>
        <v>0</v>
      </c>
      <c r="AM646" s="38">
        <f t="shared" ca="1" si="98"/>
        <v>0</v>
      </c>
      <c r="AN646" s="1" t="str">
        <f t="shared" ca="1" si="99"/>
        <v>טרם נבדק</v>
      </c>
      <c r="AO646" s="1" t="e">
        <f>VLOOKUP(AC646,'תז מייל קניין'!$A:$C,3,0)</f>
        <v>#N/A</v>
      </c>
      <c r="AP646" s="1" t="str">
        <f t="shared" si="100"/>
        <v xml:space="preserve"> כסא אורטו</v>
      </c>
    </row>
    <row r="647" spans="1:42" x14ac:dyDescent="0.2">
      <c r="A647" s="4"/>
      <c r="B647" s="5"/>
      <c r="C647" s="6" t="s">
        <v>2438</v>
      </c>
      <c r="D647" s="7" t="s">
        <v>34</v>
      </c>
      <c r="E647" s="7" t="s">
        <v>32</v>
      </c>
      <c r="F647" s="8" t="s">
        <v>35</v>
      </c>
      <c r="G647" s="9">
        <v>45859</v>
      </c>
      <c r="H647" s="9">
        <v>45658</v>
      </c>
      <c r="I647" s="10">
        <v>46022</v>
      </c>
      <c r="J647" s="14"/>
      <c r="K647" s="11" t="s">
        <v>2439</v>
      </c>
      <c r="L647" s="8" t="s">
        <v>2440</v>
      </c>
      <c r="M647" s="8" t="s">
        <v>35</v>
      </c>
      <c r="N647" s="8" t="s">
        <v>113</v>
      </c>
      <c r="O647" s="12">
        <v>10000</v>
      </c>
      <c r="P647" s="8" t="s">
        <v>814</v>
      </c>
      <c r="Q647" s="12">
        <v>39067</v>
      </c>
      <c r="R647" s="13">
        <v>0</v>
      </c>
      <c r="S647" s="13">
        <v>0</v>
      </c>
      <c r="T647" s="13">
        <v>0</v>
      </c>
      <c r="U647" s="12">
        <v>39067</v>
      </c>
      <c r="V647" s="8" t="s">
        <v>35</v>
      </c>
      <c r="W647" s="8" t="s">
        <v>2441</v>
      </c>
      <c r="X647" s="8" t="s">
        <v>35</v>
      </c>
      <c r="Y647" s="13">
        <v>0</v>
      </c>
      <c r="Z647" s="8" t="s">
        <v>42</v>
      </c>
      <c r="AA647" s="8" t="s">
        <v>43</v>
      </c>
      <c r="AB647" s="8" t="s">
        <v>44</v>
      </c>
      <c r="AC647" s="8" t="s">
        <v>1881</v>
      </c>
      <c r="AD647" s="8" t="s">
        <v>35</v>
      </c>
      <c r="AE647" s="8" t="s">
        <v>35</v>
      </c>
      <c r="AF647" s="12">
        <v>39067</v>
      </c>
      <c r="AG647" s="41">
        <f t="shared" si="93"/>
        <v>45658</v>
      </c>
      <c r="AH647" s="41">
        <f t="shared" ca="1" si="94"/>
        <v>46022</v>
      </c>
      <c r="AI647" s="1">
        <f t="shared" ca="1" si="92"/>
        <v>11</v>
      </c>
      <c r="AJ647" s="1">
        <f t="shared" ca="1" si="95"/>
        <v>7</v>
      </c>
      <c r="AK647" s="1">
        <f t="shared" ca="1" si="96"/>
        <v>4</v>
      </c>
      <c r="AL647" s="1">
        <f t="shared" si="97"/>
        <v>0</v>
      </c>
      <c r="AM647" s="38">
        <f t="shared" ca="1" si="98"/>
        <v>0.63636363636363635</v>
      </c>
      <c r="AN647" s="1" t="str">
        <f t="shared" ca="1" si="99"/>
        <v>לא תקין</v>
      </c>
      <c r="AO647" s="1" t="e">
        <f>VLOOKUP(AC647,'תז מייל קניין'!$A:$C,3,0)</f>
        <v>#N/A</v>
      </c>
      <c r="AP647" s="1" t="str">
        <f t="shared" si="100"/>
        <v xml:space="preserve"> התקשרות ע</v>
      </c>
    </row>
    <row r="648" spans="1:42" x14ac:dyDescent="0.2">
      <c r="A648" s="4"/>
      <c r="B648" s="5"/>
      <c r="C648" s="6" t="s">
        <v>2442</v>
      </c>
      <c r="D648" s="7" t="s">
        <v>50</v>
      </c>
      <c r="E648" s="7" t="s">
        <v>32</v>
      </c>
      <c r="F648" s="8" t="s">
        <v>35</v>
      </c>
      <c r="G648" s="9">
        <v>45860</v>
      </c>
      <c r="H648" s="9"/>
      <c r="I648" s="10"/>
      <c r="J648" s="14"/>
      <c r="K648" s="11" t="s">
        <v>2443</v>
      </c>
      <c r="L648" s="8" t="s">
        <v>2444</v>
      </c>
      <c r="M648" s="8" t="s">
        <v>2445</v>
      </c>
      <c r="N648" s="8" t="s">
        <v>40</v>
      </c>
      <c r="O648" s="12">
        <v>8968</v>
      </c>
      <c r="P648" s="8" t="s">
        <v>41</v>
      </c>
      <c r="Q648" s="12">
        <v>8968</v>
      </c>
      <c r="R648" s="13">
        <v>0</v>
      </c>
      <c r="S648" s="13">
        <v>0</v>
      </c>
      <c r="T648" s="13">
        <v>0</v>
      </c>
      <c r="U648" s="12">
        <v>8547.1200000000008</v>
      </c>
      <c r="V648" s="8" t="s">
        <v>35</v>
      </c>
      <c r="W648" s="8" t="s">
        <v>2446</v>
      </c>
      <c r="X648" s="8" t="s">
        <v>57</v>
      </c>
      <c r="Y648" s="13">
        <v>0</v>
      </c>
      <c r="Z648" s="8" t="s">
        <v>42</v>
      </c>
      <c r="AA648" s="8" t="s">
        <v>65</v>
      </c>
      <c r="AB648" s="8" t="s">
        <v>35</v>
      </c>
      <c r="AC648" s="8" t="s">
        <v>1881</v>
      </c>
      <c r="AD648" s="8" t="s">
        <v>35</v>
      </c>
      <c r="AE648" s="8" t="s">
        <v>2437</v>
      </c>
      <c r="AF648" s="12">
        <v>8968</v>
      </c>
      <c r="AG648" s="41">
        <f t="shared" si="93"/>
        <v>45860</v>
      </c>
      <c r="AH648" s="41">
        <f t="shared" ca="1" si="94"/>
        <v>46022</v>
      </c>
      <c r="AI648" s="1">
        <f t="shared" ca="1" si="92"/>
        <v>5</v>
      </c>
      <c r="AJ648" s="1">
        <f t="shared" ca="1" si="95"/>
        <v>0</v>
      </c>
      <c r="AK648" s="1">
        <f t="shared" ca="1" si="96"/>
        <v>4</v>
      </c>
      <c r="AL648" s="1">
        <f t="shared" si="97"/>
        <v>0</v>
      </c>
      <c r="AM648" s="38">
        <f t="shared" ca="1" si="98"/>
        <v>0</v>
      </c>
      <c r="AN648" s="1" t="str">
        <f t="shared" ca="1" si="99"/>
        <v>טרם נבדק</v>
      </c>
      <c r="AO648" s="1" t="e">
        <f>VLOOKUP(AC648,'תז מייל קניין'!$A:$C,3,0)</f>
        <v>#N/A</v>
      </c>
      <c r="AP648" s="1" t="str">
        <f t="shared" si="100"/>
        <v xml:space="preserve"> ריהוט משר</v>
      </c>
    </row>
    <row r="649" spans="1:42" x14ac:dyDescent="0.2">
      <c r="A649" s="4"/>
      <c r="B649" s="5"/>
      <c r="C649" s="6" t="s">
        <v>2447</v>
      </c>
      <c r="D649" s="7" t="s">
        <v>50</v>
      </c>
      <c r="E649" s="7" t="s">
        <v>32</v>
      </c>
      <c r="F649" s="8" t="s">
        <v>35</v>
      </c>
      <c r="G649" s="9">
        <v>45860</v>
      </c>
      <c r="H649" s="9"/>
      <c r="I649" s="10"/>
      <c r="J649" s="14"/>
      <c r="K649" s="11" t="s">
        <v>2182</v>
      </c>
      <c r="L649" s="8" t="s">
        <v>2183</v>
      </c>
      <c r="M649" s="8" t="s">
        <v>2184</v>
      </c>
      <c r="N649" s="8" t="s">
        <v>40</v>
      </c>
      <c r="O649" s="12">
        <v>14952.81</v>
      </c>
      <c r="P649" s="8" t="s">
        <v>41</v>
      </c>
      <c r="Q649" s="12">
        <v>14952.81</v>
      </c>
      <c r="R649" s="13">
        <v>0</v>
      </c>
      <c r="S649" s="13">
        <v>0</v>
      </c>
      <c r="T649" s="13">
        <v>0</v>
      </c>
      <c r="U649" s="12">
        <v>16040.42</v>
      </c>
      <c r="V649" s="8" t="s">
        <v>35</v>
      </c>
      <c r="W649" s="8" t="s">
        <v>2448</v>
      </c>
      <c r="X649" s="8" t="s">
        <v>57</v>
      </c>
      <c r="Y649" s="13">
        <v>0</v>
      </c>
      <c r="Z649" s="8" t="s">
        <v>42</v>
      </c>
      <c r="AA649" s="8" t="s">
        <v>65</v>
      </c>
      <c r="AB649" s="8" t="s">
        <v>35</v>
      </c>
      <c r="AC649" s="8" t="s">
        <v>1881</v>
      </c>
      <c r="AD649" s="8" t="s">
        <v>35</v>
      </c>
      <c r="AE649" s="8" t="s">
        <v>1886</v>
      </c>
      <c r="AF649" s="12">
        <v>14952.81</v>
      </c>
      <c r="AG649" s="41">
        <f t="shared" si="93"/>
        <v>45860</v>
      </c>
      <c r="AH649" s="41">
        <f t="shared" ca="1" si="94"/>
        <v>46022</v>
      </c>
      <c r="AI649" s="1">
        <f t="shared" ca="1" si="92"/>
        <v>5</v>
      </c>
      <c r="AJ649" s="1">
        <f t="shared" ca="1" si="95"/>
        <v>0</v>
      </c>
      <c r="AK649" s="1">
        <f t="shared" ca="1" si="96"/>
        <v>4</v>
      </c>
      <c r="AL649" s="1">
        <f t="shared" si="97"/>
        <v>0</v>
      </c>
      <c r="AM649" s="38">
        <f t="shared" ca="1" si="98"/>
        <v>0</v>
      </c>
      <c r="AN649" s="1" t="str">
        <f t="shared" ca="1" si="99"/>
        <v>טרם נבדק</v>
      </c>
      <c r="AO649" s="1" t="e">
        <f>VLOOKUP(AC649,'תז מייל קניין'!$A:$C,3,0)</f>
        <v>#N/A</v>
      </c>
      <c r="AP649" s="1" t="str">
        <f t="shared" si="100"/>
        <v xml:space="preserve"> כיבוד משק</v>
      </c>
    </row>
    <row r="650" spans="1:42" x14ac:dyDescent="0.2">
      <c r="A650" s="4"/>
      <c r="B650" s="5"/>
      <c r="C650" s="6" t="s">
        <v>2449</v>
      </c>
      <c r="D650" s="7" t="s">
        <v>50</v>
      </c>
      <c r="E650" s="7" t="s">
        <v>32</v>
      </c>
      <c r="F650" s="8" t="s">
        <v>35</v>
      </c>
      <c r="G650" s="9">
        <v>45866</v>
      </c>
      <c r="H650" s="9"/>
      <c r="I650" s="10"/>
      <c r="J650" s="14" t="s">
        <v>1877</v>
      </c>
      <c r="K650" s="11" t="s">
        <v>2450</v>
      </c>
      <c r="L650" s="8" t="s">
        <v>2451</v>
      </c>
      <c r="M650" s="8" t="s">
        <v>2452</v>
      </c>
      <c r="N650" s="8" t="s">
        <v>113</v>
      </c>
      <c r="O650" s="12">
        <v>2454.4</v>
      </c>
      <c r="P650" s="8" t="s">
        <v>41</v>
      </c>
      <c r="Q650" s="12">
        <v>2454.4</v>
      </c>
      <c r="R650" s="13">
        <v>0</v>
      </c>
      <c r="S650" s="13">
        <v>0</v>
      </c>
      <c r="T650" s="13">
        <v>0</v>
      </c>
      <c r="U650" s="12">
        <v>2454.4</v>
      </c>
      <c r="V650" s="8" t="s">
        <v>35</v>
      </c>
      <c r="W650" s="8" t="s">
        <v>2453</v>
      </c>
      <c r="X650" s="8" t="s">
        <v>35</v>
      </c>
      <c r="Y650" s="13">
        <v>0</v>
      </c>
      <c r="Z650" s="8" t="s">
        <v>42</v>
      </c>
      <c r="AA650" s="8" t="s">
        <v>43</v>
      </c>
      <c r="AB650" s="8" t="s">
        <v>60</v>
      </c>
      <c r="AC650" s="8" t="s">
        <v>1881</v>
      </c>
      <c r="AD650" s="8" t="s">
        <v>35</v>
      </c>
      <c r="AE650" s="8" t="s">
        <v>1826</v>
      </c>
      <c r="AF650" s="12">
        <v>2454.4</v>
      </c>
      <c r="AG650" s="41">
        <f t="shared" si="93"/>
        <v>45866</v>
      </c>
      <c r="AH650" s="41">
        <f t="shared" ca="1" si="94"/>
        <v>46022</v>
      </c>
      <c r="AI650" s="1">
        <f t="shared" ca="1" si="92"/>
        <v>5</v>
      </c>
      <c r="AJ650" s="1">
        <f t="shared" ca="1" si="95"/>
        <v>0</v>
      </c>
      <c r="AK650" s="1">
        <f t="shared" ca="1" si="96"/>
        <v>4</v>
      </c>
      <c r="AL650" s="1">
        <f t="shared" si="97"/>
        <v>0</v>
      </c>
      <c r="AM650" s="38">
        <f t="shared" ca="1" si="98"/>
        <v>0</v>
      </c>
      <c r="AN650" s="1" t="str">
        <f t="shared" ca="1" si="99"/>
        <v>טרם נבדק</v>
      </c>
      <c r="AO650" s="1" t="e">
        <f>VLOOKUP(AC650,'תז מייל קניין'!$A:$C,3,0)</f>
        <v>#N/A</v>
      </c>
      <c r="AP650" s="1" t="str">
        <f t="shared" si="100"/>
        <v xml:space="preserve"> זרוע שולח</v>
      </c>
    </row>
    <row r="651" spans="1:42" x14ac:dyDescent="0.2">
      <c r="A651" s="4"/>
      <c r="B651" s="5" t="s">
        <v>1875</v>
      </c>
      <c r="C651" s="6" t="s">
        <v>2454</v>
      </c>
      <c r="D651" s="7" t="s">
        <v>50</v>
      </c>
      <c r="E651" s="7" t="s">
        <v>32</v>
      </c>
      <c r="F651" s="8" t="s">
        <v>35</v>
      </c>
      <c r="G651" s="9">
        <v>45168</v>
      </c>
      <c r="H651" s="9"/>
      <c r="I651" s="10"/>
      <c r="J651" s="3" t="s">
        <v>86</v>
      </c>
      <c r="K651" s="11" t="s">
        <v>1764</v>
      </c>
      <c r="L651" s="8" t="s">
        <v>1765</v>
      </c>
      <c r="M651" s="8" t="s">
        <v>1766</v>
      </c>
      <c r="N651" s="8" t="s">
        <v>40</v>
      </c>
      <c r="O651" s="12">
        <v>2552.83</v>
      </c>
      <c r="P651" s="8" t="s">
        <v>41</v>
      </c>
      <c r="Q651" s="12">
        <v>2552.83</v>
      </c>
      <c r="R651" s="13">
        <v>87.61</v>
      </c>
      <c r="S651" s="12">
        <v>2234.23</v>
      </c>
      <c r="T651" s="12">
        <v>2477.46</v>
      </c>
      <c r="U651" s="13">
        <v>368.54</v>
      </c>
      <c r="V651" s="8" t="s">
        <v>35</v>
      </c>
      <c r="W651" s="8" t="s">
        <v>2455</v>
      </c>
      <c r="X651" s="8" t="s">
        <v>57</v>
      </c>
      <c r="Y651" s="13">
        <v>0</v>
      </c>
      <c r="Z651" s="8" t="s">
        <v>42</v>
      </c>
      <c r="AA651" s="8" t="s">
        <v>65</v>
      </c>
      <c r="AB651" s="8" t="s">
        <v>35</v>
      </c>
      <c r="AC651" s="8" t="s">
        <v>91</v>
      </c>
      <c r="AD651" s="8" t="s">
        <v>35</v>
      </c>
      <c r="AE651" s="8" t="s">
        <v>35</v>
      </c>
      <c r="AF651" s="13">
        <v>318.60000000000002</v>
      </c>
      <c r="AG651" s="41">
        <f t="shared" si="93"/>
        <v>45168</v>
      </c>
      <c r="AH651" s="41">
        <f t="shared" ca="1" si="94"/>
        <v>46022</v>
      </c>
      <c r="AI651" s="1">
        <f t="shared" ca="1" si="92"/>
        <v>28</v>
      </c>
      <c r="AJ651" s="1">
        <f t="shared" ca="1" si="95"/>
        <v>23</v>
      </c>
      <c r="AK651" s="1">
        <f t="shared" ca="1" si="96"/>
        <v>4</v>
      </c>
      <c r="AL651" s="1">
        <f t="shared" si="97"/>
        <v>87.61</v>
      </c>
      <c r="AM651" s="38">
        <f t="shared" ca="1" si="98"/>
        <v>0.8214285714285714</v>
      </c>
      <c r="AN651" s="1" t="str">
        <f t="shared" ca="1" si="99"/>
        <v>תקין</v>
      </c>
      <c r="AO651" s="1" t="str">
        <f>VLOOKUP(AC651,'תז מייל קניין'!$A:$C,3,0)</f>
        <v xml:space="preserve">MayaLe@justice.gov.il </v>
      </c>
      <c r="AP651" s="1" t="str">
        <f t="shared" si="100"/>
        <v xml:space="preserve"> כיבוד משק</v>
      </c>
    </row>
    <row r="652" spans="1:42" x14ac:dyDescent="0.2">
      <c r="A652" s="4"/>
      <c r="B652" s="2" t="s">
        <v>2456</v>
      </c>
      <c r="C652" s="6" t="s">
        <v>2457</v>
      </c>
      <c r="D652" s="7" t="s">
        <v>34</v>
      </c>
      <c r="E652" s="7" t="s">
        <v>32</v>
      </c>
      <c r="F652" s="8" t="s">
        <v>35</v>
      </c>
      <c r="G652" s="9">
        <v>41353</v>
      </c>
      <c r="H652" s="9"/>
      <c r="I652" s="10"/>
      <c r="J652" s="3" t="s">
        <v>2458</v>
      </c>
      <c r="K652" s="11" t="s">
        <v>2459</v>
      </c>
      <c r="L652" s="8" t="s">
        <v>2460</v>
      </c>
      <c r="M652" s="8" t="s">
        <v>35</v>
      </c>
      <c r="N652" s="8" t="s">
        <v>35</v>
      </c>
      <c r="O652" s="12">
        <v>1173.98</v>
      </c>
      <c r="P652" s="8" t="s">
        <v>41</v>
      </c>
      <c r="Q652" s="12">
        <v>1173.98</v>
      </c>
      <c r="R652" s="13">
        <v>0</v>
      </c>
      <c r="S652" s="13">
        <v>0</v>
      </c>
      <c r="T652" s="13">
        <v>0</v>
      </c>
      <c r="U652" s="13">
        <v>0</v>
      </c>
      <c r="V652" s="8" t="s">
        <v>57</v>
      </c>
      <c r="W652" s="8" t="s">
        <v>2461</v>
      </c>
      <c r="X652" s="8" t="s">
        <v>35</v>
      </c>
      <c r="Y652" s="13">
        <v>0</v>
      </c>
      <c r="Z652" s="8" t="s">
        <v>35</v>
      </c>
      <c r="AA652" s="8" t="s">
        <v>65</v>
      </c>
      <c r="AB652" s="8" t="s">
        <v>35</v>
      </c>
      <c r="AC652" s="8" t="s">
        <v>2462</v>
      </c>
      <c r="AD652" s="8" t="s">
        <v>35</v>
      </c>
      <c r="AE652" s="8" t="s">
        <v>35</v>
      </c>
      <c r="AF652" s="12">
        <v>1173.98</v>
      </c>
      <c r="AG652" s="41">
        <f t="shared" si="93"/>
        <v>41353</v>
      </c>
      <c r="AH652" s="41">
        <f t="shared" ca="1" si="94"/>
        <v>46022</v>
      </c>
      <c r="AI652" s="1">
        <f t="shared" ca="1" si="92"/>
        <v>153</v>
      </c>
      <c r="AJ652" s="1">
        <f t="shared" ca="1" si="95"/>
        <v>148</v>
      </c>
      <c r="AK652" s="1">
        <f t="shared" ca="1" si="96"/>
        <v>4</v>
      </c>
      <c r="AL652" s="1">
        <f t="shared" si="97"/>
        <v>0</v>
      </c>
      <c r="AM652" s="38">
        <f t="shared" ca="1" si="98"/>
        <v>0.9673202614379085</v>
      </c>
      <c r="AN652" s="1" t="str">
        <f t="shared" ca="1" si="99"/>
        <v>לא תקין</v>
      </c>
      <c r="AO652" s="1" t="e">
        <f>VLOOKUP(AC652,'תז מייל קניין'!$A:$C,3,0)</f>
        <v>#N/A</v>
      </c>
      <c r="AP652" s="1" t="str">
        <f t="shared" si="100"/>
        <v xml:space="preserve"> עבור הרצא</v>
      </c>
    </row>
    <row r="653" spans="1:42" x14ac:dyDescent="0.2">
      <c r="A653" s="4"/>
      <c r="B653" s="5"/>
      <c r="C653" s="6" t="s">
        <v>2463</v>
      </c>
      <c r="D653" s="7" t="s">
        <v>34</v>
      </c>
      <c r="E653" s="7" t="s">
        <v>32</v>
      </c>
      <c r="F653" s="8" t="s">
        <v>35</v>
      </c>
      <c r="G653" s="9">
        <v>45113</v>
      </c>
      <c r="H653" s="9"/>
      <c r="I653" s="10"/>
      <c r="J653" s="14"/>
      <c r="K653" s="11" t="s">
        <v>2464</v>
      </c>
      <c r="L653" s="8" t="s">
        <v>2465</v>
      </c>
      <c r="M653" s="8" t="s">
        <v>2466</v>
      </c>
      <c r="N653" s="8" t="s">
        <v>40</v>
      </c>
      <c r="O653" s="12">
        <v>1200</v>
      </c>
      <c r="P653" s="8" t="s">
        <v>41</v>
      </c>
      <c r="Q653" s="12">
        <v>1200</v>
      </c>
      <c r="R653" s="13">
        <v>0</v>
      </c>
      <c r="S653" s="13">
        <v>0</v>
      </c>
      <c r="T653" s="13">
        <v>0</v>
      </c>
      <c r="U653" s="12">
        <v>1200</v>
      </c>
      <c r="V653" s="8" t="s">
        <v>35</v>
      </c>
      <c r="W653" s="8" t="s">
        <v>2467</v>
      </c>
      <c r="X653" s="8" t="s">
        <v>35</v>
      </c>
      <c r="Y653" s="13">
        <v>0</v>
      </c>
      <c r="Z653" s="8" t="s">
        <v>42</v>
      </c>
      <c r="AA653" s="8" t="s">
        <v>43</v>
      </c>
      <c r="AB653" s="8" t="s">
        <v>60</v>
      </c>
      <c r="AC653" s="8" t="s">
        <v>2462</v>
      </c>
      <c r="AD653" s="8" t="s">
        <v>35</v>
      </c>
      <c r="AE653" s="8" t="s">
        <v>2468</v>
      </c>
      <c r="AF653" s="12">
        <v>1200</v>
      </c>
      <c r="AG653" s="41">
        <f t="shared" si="93"/>
        <v>45113</v>
      </c>
      <c r="AH653" s="41">
        <f t="shared" ca="1" si="94"/>
        <v>46022</v>
      </c>
      <c r="AI653" s="1">
        <f t="shared" ca="1" si="92"/>
        <v>29</v>
      </c>
      <c r="AJ653" s="1">
        <f t="shared" ca="1" si="95"/>
        <v>25</v>
      </c>
      <c r="AK653" s="1">
        <f t="shared" ca="1" si="96"/>
        <v>4</v>
      </c>
      <c r="AL653" s="1">
        <f t="shared" si="97"/>
        <v>0</v>
      </c>
      <c r="AM653" s="38">
        <f t="shared" ca="1" si="98"/>
        <v>0.86206896551724133</v>
      </c>
      <c r="AN653" s="1" t="str">
        <f t="shared" ca="1" si="99"/>
        <v>לא תקין</v>
      </c>
      <c r="AO653" s="1" t="e">
        <f>VLOOKUP(AC653,'תז מייל קניין'!$A:$C,3,0)</f>
        <v>#N/A</v>
      </c>
      <c r="AP653" s="1" t="str">
        <f t="shared" si="100"/>
        <v xml:space="preserve"> דמי רישום</v>
      </c>
    </row>
    <row r="654" spans="1:42" x14ac:dyDescent="0.2">
      <c r="A654" s="4"/>
      <c r="B654" s="5"/>
      <c r="C654" s="6" t="s">
        <v>2469</v>
      </c>
      <c r="D654" s="7" t="s">
        <v>50</v>
      </c>
      <c r="E654" s="7" t="s">
        <v>32</v>
      </c>
      <c r="F654" s="8" t="s">
        <v>35</v>
      </c>
      <c r="G654" s="9">
        <v>45113</v>
      </c>
      <c r="H654" s="9">
        <v>45092</v>
      </c>
      <c r="I654" s="10">
        <v>46022</v>
      </c>
      <c r="J654" s="14"/>
      <c r="K654" s="11" t="s">
        <v>2470</v>
      </c>
      <c r="L654" s="8" t="s">
        <v>2471</v>
      </c>
      <c r="M654" s="8" t="s">
        <v>2472</v>
      </c>
      <c r="N654" s="8" t="s">
        <v>40</v>
      </c>
      <c r="O654" s="12">
        <v>6242599.6200000001</v>
      </c>
      <c r="P654" s="8" t="s">
        <v>41</v>
      </c>
      <c r="Q654" s="12">
        <v>6242599.6200000001</v>
      </c>
      <c r="R654" s="13">
        <v>2.65</v>
      </c>
      <c r="S654" s="13">
        <v>0</v>
      </c>
      <c r="T654" s="12">
        <v>187200</v>
      </c>
      <c r="U654" s="12">
        <v>6055399.6200000001</v>
      </c>
      <c r="V654" s="8" t="s">
        <v>35</v>
      </c>
      <c r="W654" s="8" t="s">
        <v>2473</v>
      </c>
      <c r="X654" s="8" t="s">
        <v>35</v>
      </c>
      <c r="Y654" s="13">
        <v>0</v>
      </c>
      <c r="Z654" s="8" t="s">
        <v>42</v>
      </c>
      <c r="AA654" s="8" t="s">
        <v>65</v>
      </c>
      <c r="AB654" s="8" t="s">
        <v>35</v>
      </c>
      <c r="AC654" s="8" t="s">
        <v>2462</v>
      </c>
      <c r="AD654" s="8" t="s">
        <v>35</v>
      </c>
      <c r="AE654" s="8" t="s">
        <v>2468</v>
      </c>
      <c r="AF654" s="12">
        <v>6055399.6200000001</v>
      </c>
      <c r="AG654" s="41">
        <f t="shared" si="93"/>
        <v>45092</v>
      </c>
      <c r="AH654" s="41">
        <f t="shared" ca="1" si="94"/>
        <v>46022</v>
      </c>
      <c r="AI654" s="1">
        <f t="shared" ca="1" si="92"/>
        <v>30</v>
      </c>
      <c r="AJ654" s="1">
        <f t="shared" ca="1" si="95"/>
        <v>25</v>
      </c>
      <c r="AK654" s="1">
        <f t="shared" ca="1" si="96"/>
        <v>4</v>
      </c>
      <c r="AL654" s="1">
        <f t="shared" si="97"/>
        <v>2.65</v>
      </c>
      <c r="AM654" s="38">
        <f t="shared" ca="1" si="98"/>
        <v>0.83333333333333337</v>
      </c>
      <c r="AN654" s="1" t="str">
        <f t="shared" ca="1" si="99"/>
        <v>לא תקין</v>
      </c>
      <c r="AO654" s="1" t="e">
        <f>VLOOKUP(AC654,'תז מייל קניין'!$A:$C,3,0)</f>
        <v>#N/A</v>
      </c>
      <c r="AP654" s="1" t="str">
        <f t="shared" si="100"/>
        <v xml:space="preserve"> השתלמות ש</v>
      </c>
    </row>
    <row r="655" spans="1:42" x14ac:dyDescent="0.2">
      <c r="A655" s="4"/>
      <c r="B655" s="5"/>
      <c r="C655" s="6" t="s">
        <v>2474</v>
      </c>
      <c r="D655" s="7" t="s">
        <v>34</v>
      </c>
      <c r="E655" s="7" t="s">
        <v>32</v>
      </c>
      <c r="F655" s="8" t="s">
        <v>35</v>
      </c>
      <c r="G655" s="9">
        <v>45116</v>
      </c>
      <c r="H655" s="9"/>
      <c r="I655" s="10"/>
      <c r="J655" s="14"/>
      <c r="K655" s="11" t="s">
        <v>2475</v>
      </c>
      <c r="L655" s="8" t="s">
        <v>2476</v>
      </c>
      <c r="M655" s="8" t="s">
        <v>2477</v>
      </c>
      <c r="N655" s="8" t="s">
        <v>40</v>
      </c>
      <c r="O655" s="12">
        <v>18100</v>
      </c>
      <c r="P655" s="8" t="s">
        <v>41</v>
      </c>
      <c r="Q655" s="12">
        <v>18100</v>
      </c>
      <c r="R655" s="13">
        <v>0</v>
      </c>
      <c r="S655" s="13">
        <v>0</v>
      </c>
      <c r="T655" s="13">
        <v>0</v>
      </c>
      <c r="U655" s="12">
        <v>18100</v>
      </c>
      <c r="V655" s="8" t="s">
        <v>35</v>
      </c>
      <c r="W655" s="8" t="s">
        <v>2478</v>
      </c>
      <c r="X655" s="8" t="s">
        <v>35</v>
      </c>
      <c r="Y655" s="13">
        <v>0</v>
      </c>
      <c r="Z655" s="8" t="s">
        <v>42</v>
      </c>
      <c r="AA655" s="8" t="s">
        <v>43</v>
      </c>
      <c r="AB655" s="8" t="s">
        <v>60</v>
      </c>
      <c r="AC655" s="8" t="s">
        <v>2462</v>
      </c>
      <c r="AD655" s="8" t="s">
        <v>35</v>
      </c>
      <c r="AE655" s="8" t="s">
        <v>2468</v>
      </c>
      <c r="AF655" s="12">
        <v>18100</v>
      </c>
      <c r="AG655" s="41">
        <f t="shared" si="93"/>
        <v>45116</v>
      </c>
      <c r="AH655" s="41">
        <f t="shared" ca="1" si="94"/>
        <v>46022</v>
      </c>
      <c r="AI655" s="1">
        <f t="shared" ca="1" si="92"/>
        <v>29</v>
      </c>
      <c r="AJ655" s="1">
        <f t="shared" ca="1" si="95"/>
        <v>24</v>
      </c>
      <c r="AK655" s="1">
        <f t="shared" ca="1" si="96"/>
        <v>4</v>
      </c>
      <c r="AL655" s="1">
        <f t="shared" si="97"/>
        <v>0</v>
      </c>
      <c r="AM655" s="38">
        <f t="shared" ca="1" si="98"/>
        <v>0.82758620689655171</v>
      </c>
      <c r="AN655" s="1" t="str">
        <f t="shared" ca="1" si="99"/>
        <v>לא תקין</v>
      </c>
      <c r="AO655" s="1" t="e">
        <f>VLOOKUP(AC655,'תז מייל קניין'!$A:$C,3,0)</f>
        <v>#N/A</v>
      </c>
      <c r="AP655" s="1" t="str">
        <f t="shared" si="100"/>
        <v xml:space="preserve"> עבור השתת</v>
      </c>
    </row>
    <row r="656" spans="1:42" x14ac:dyDescent="0.2">
      <c r="A656" s="4"/>
      <c r="B656" s="5"/>
      <c r="C656" s="6" t="s">
        <v>2479</v>
      </c>
      <c r="D656" s="7" t="s">
        <v>50</v>
      </c>
      <c r="E656" s="7" t="s">
        <v>32</v>
      </c>
      <c r="F656" s="8" t="s">
        <v>35</v>
      </c>
      <c r="G656" s="9">
        <v>45141</v>
      </c>
      <c r="H656" s="9">
        <v>45718</v>
      </c>
      <c r="I656" s="10">
        <v>46022</v>
      </c>
      <c r="J656" s="14"/>
      <c r="K656" s="11" t="s">
        <v>2480</v>
      </c>
      <c r="L656" s="8" t="s">
        <v>2481</v>
      </c>
      <c r="M656" s="8" t="s">
        <v>2482</v>
      </c>
      <c r="N656" s="8" t="s">
        <v>820</v>
      </c>
      <c r="O656" s="12">
        <v>1290334.8700000001</v>
      </c>
      <c r="P656" s="8" t="s">
        <v>41</v>
      </c>
      <c r="Q656" s="12">
        <v>1290334.8700000001</v>
      </c>
      <c r="R656" s="13">
        <v>0</v>
      </c>
      <c r="S656" s="13">
        <v>0</v>
      </c>
      <c r="T656" s="13">
        <v>0</v>
      </c>
      <c r="U656" s="12">
        <v>1290334.8700000001</v>
      </c>
      <c r="V656" s="8" t="s">
        <v>35</v>
      </c>
      <c r="W656" s="8" t="s">
        <v>2483</v>
      </c>
      <c r="X656" s="8" t="s">
        <v>35</v>
      </c>
      <c r="Y656" s="13">
        <v>0</v>
      </c>
      <c r="Z656" s="8" t="s">
        <v>42</v>
      </c>
      <c r="AA656" s="8" t="s">
        <v>65</v>
      </c>
      <c r="AB656" s="8" t="s">
        <v>35</v>
      </c>
      <c r="AC656" s="8" t="s">
        <v>2462</v>
      </c>
      <c r="AD656" s="8" t="s">
        <v>35</v>
      </c>
      <c r="AE656" s="8" t="s">
        <v>2468</v>
      </c>
      <c r="AF656" s="12">
        <v>1290334.8700000001</v>
      </c>
      <c r="AG656" s="41">
        <f t="shared" si="93"/>
        <v>45718</v>
      </c>
      <c r="AH656" s="41">
        <f t="shared" ca="1" si="94"/>
        <v>46022</v>
      </c>
      <c r="AI656" s="1">
        <f t="shared" ca="1" si="92"/>
        <v>9</v>
      </c>
      <c r="AJ656" s="1">
        <f t="shared" ca="1" si="95"/>
        <v>5</v>
      </c>
      <c r="AK656" s="1">
        <f t="shared" ca="1" si="96"/>
        <v>4</v>
      </c>
      <c r="AL656" s="1">
        <f t="shared" si="97"/>
        <v>0</v>
      </c>
      <c r="AM656" s="38">
        <f t="shared" ca="1" si="98"/>
        <v>0.55555555555555558</v>
      </c>
      <c r="AN656" s="1" t="str">
        <f t="shared" ca="1" si="99"/>
        <v>לא תקין</v>
      </c>
      <c r="AO656" s="1" t="e">
        <f>VLOOKUP(AC656,'תז מייל קניין'!$A:$C,3,0)</f>
        <v>#N/A</v>
      </c>
      <c r="AP656" s="1" t="str">
        <f t="shared" si="100"/>
        <v xml:space="preserve"> השתלמות ש</v>
      </c>
    </row>
    <row r="657" spans="1:42" x14ac:dyDescent="0.2">
      <c r="A657" s="4"/>
      <c r="B657" s="5"/>
      <c r="C657" s="6" t="s">
        <v>2484</v>
      </c>
      <c r="D657" s="7" t="s">
        <v>34</v>
      </c>
      <c r="E657" s="7" t="s">
        <v>32</v>
      </c>
      <c r="F657" s="8" t="s">
        <v>35</v>
      </c>
      <c r="G657" s="9">
        <v>45216</v>
      </c>
      <c r="H657" s="9"/>
      <c r="I657" s="10"/>
      <c r="J657" s="14"/>
      <c r="K657" s="11" t="s">
        <v>2485</v>
      </c>
      <c r="L657" s="8" t="s">
        <v>2486</v>
      </c>
      <c r="M657" s="8" t="s">
        <v>2487</v>
      </c>
      <c r="N657" s="8" t="s">
        <v>35</v>
      </c>
      <c r="O657" s="12">
        <v>33930</v>
      </c>
      <c r="P657" s="8" t="s">
        <v>41</v>
      </c>
      <c r="Q657" s="12">
        <v>33930</v>
      </c>
      <c r="R657" s="13">
        <v>0</v>
      </c>
      <c r="S657" s="13">
        <v>0</v>
      </c>
      <c r="T657" s="13">
        <v>0</v>
      </c>
      <c r="U657" s="13">
        <v>0</v>
      </c>
      <c r="V657" s="8" t="s">
        <v>57</v>
      </c>
      <c r="W657" s="8" t="s">
        <v>2488</v>
      </c>
      <c r="X657" s="8" t="s">
        <v>35</v>
      </c>
      <c r="Y657" s="13">
        <v>0</v>
      </c>
      <c r="Z657" s="8" t="s">
        <v>35</v>
      </c>
      <c r="AA657" s="8" t="s">
        <v>43</v>
      </c>
      <c r="AB657" s="8" t="s">
        <v>60</v>
      </c>
      <c r="AC657" s="8" t="s">
        <v>2462</v>
      </c>
      <c r="AD657" s="8" t="s">
        <v>35</v>
      </c>
      <c r="AE657" s="8" t="s">
        <v>2468</v>
      </c>
      <c r="AF657" s="12">
        <v>33930</v>
      </c>
      <c r="AG657" s="41">
        <f t="shared" si="93"/>
        <v>45216</v>
      </c>
      <c r="AH657" s="41">
        <f t="shared" ca="1" si="94"/>
        <v>46022</v>
      </c>
      <c r="AI657" s="1">
        <f t="shared" ca="1" si="92"/>
        <v>26</v>
      </c>
      <c r="AJ657" s="1">
        <f t="shared" ca="1" si="95"/>
        <v>21</v>
      </c>
      <c r="AK657" s="1">
        <f t="shared" ca="1" si="96"/>
        <v>4</v>
      </c>
      <c r="AL657" s="1">
        <f t="shared" si="97"/>
        <v>0</v>
      </c>
      <c r="AM657" s="38">
        <f t="shared" ca="1" si="98"/>
        <v>0.80769230769230771</v>
      </c>
      <c r="AN657" s="1" t="str">
        <f t="shared" ca="1" si="99"/>
        <v>לא תקין</v>
      </c>
      <c r="AO657" s="1" t="e">
        <f>VLOOKUP(AC657,'תז מייל קניין'!$A:$C,3,0)</f>
        <v>#N/A</v>
      </c>
      <c r="AP657" s="1" t="str">
        <f t="shared" si="100"/>
        <v xml:space="preserve"> אירוע לעו</v>
      </c>
    </row>
    <row r="658" spans="1:42" x14ac:dyDescent="0.2">
      <c r="A658" s="4"/>
      <c r="B658" s="5"/>
      <c r="C658" s="6" t="s">
        <v>2489</v>
      </c>
      <c r="D658" s="7" t="s">
        <v>34</v>
      </c>
      <c r="E658" s="7" t="s">
        <v>32</v>
      </c>
      <c r="F658" s="8" t="s">
        <v>35</v>
      </c>
      <c r="G658" s="9">
        <v>45294</v>
      </c>
      <c r="H658" s="9">
        <v>45292</v>
      </c>
      <c r="I658" s="10">
        <v>45443</v>
      </c>
      <c r="J658" s="14"/>
      <c r="K658" s="11" t="s">
        <v>2490</v>
      </c>
      <c r="L658" s="8" t="s">
        <v>2491</v>
      </c>
      <c r="M658" s="8" t="s">
        <v>2492</v>
      </c>
      <c r="N658" s="8" t="s">
        <v>40</v>
      </c>
      <c r="O658" s="12">
        <v>20000</v>
      </c>
      <c r="P658" s="8" t="s">
        <v>41</v>
      </c>
      <c r="Q658" s="12">
        <v>20000</v>
      </c>
      <c r="R658" s="13">
        <v>67.5</v>
      </c>
      <c r="S658" s="12">
        <v>13500</v>
      </c>
      <c r="T658" s="12">
        <v>13500</v>
      </c>
      <c r="U658" s="12">
        <v>6500</v>
      </c>
      <c r="V658" s="8" t="s">
        <v>35</v>
      </c>
      <c r="W658" s="8" t="s">
        <v>2493</v>
      </c>
      <c r="X658" s="8" t="s">
        <v>35</v>
      </c>
      <c r="Y658" s="13">
        <v>0</v>
      </c>
      <c r="Z658" s="8" t="s">
        <v>42</v>
      </c>
      <c r="AA658" s="8" t="s">
        <v>43</v>
      </c>
      <c r="AB658" s="8" t="s">
        <v>60</v>
      </c>
      <c r="AC658" s="8" t="s">
        <v>2462</v>
      </c>
      <c r="AD658" s="8" t="s">
        <v>35</v>
      </c>
      <c r="AE658" s="8" t="s">
        <v>2468</v>
      </c>
      <c r="AF658" s="12">
        <v>6500</v>
      </c>
      <c r="AG658" s="41">
        <f t="shared" si="93"/>
        <v>45292</v>
      </c>
      <c r="AH658" s="41">
        <f t="shared" ca="1" si="94"/>
        <v>45443</v>
      </c>
      <c r="AI658" s="1">
        <f t="shared" ca="1" si="92"/>
        <v>4</v>
      </c>
      <c r="AJ658" s="1">
        <f t="shared" ca="1" si="95"/>
        <v>19</v>
      </c>
      <c r="AK658" s="1">
        <f t="shared" ca="1" si="96"/>
        <v>-14</v>
      </c>
      <c r="AL658" s="1">
        <f t="shared" si="97"/>
        <v>67.5</v>
      </c>
      <c r="AM658" s="38">
        <f t="shared" ca="1" si="98"/>
        <v>4.75</v>
      </c>
      <c r="AN658" s="1" t="str">
        <f t="shared" ca="1" si="99"/>
        <v>תקין</v>
      </c>
      <c r="AO658" s="1" t="e">
        <f>VLOOKUP(AC658,'תז מייל קניין'!$A:$C,3,0)</f>
        <v>#N/A</v>
      </c>
      <c r="AP658" s="1" t="str">
        <f t="shared" si="100"/>
        <v xml:space="preserve"> מאמן קבוצ</v>
      </c>
    </row>
    <row r="659" spans="1:42" x14ac:dyDescent="0.2">
      <c r="A659" s="4"/>
      <c r="B659" s="5"/>
      <c r="C659" s="6" t="s">
        <v>2494</v>
      </c>
      <c r="D659" s="7" t="s">
        <v>34</v>
      </c>
      <c r="E659" s="7" t="s">
        <v>32</v>
      </c>
      <c r="F659" s="8" t="s">
        <v>35</v>
      </c>
      <c r="G659" s="9">
        <v>45298</v>
      </c>
      <c r="H659" s="9"/>
      <c r="I659" s="10"/>
      <c r="J659" s="14"/>
      <c r="K659" s="11" t="s">
        <v>2495</v>
      </c>
      <c r="L659" s="8" t="s">
        <v>2496</v>
      </c>
      <c r="M659" s="8" t="s">
        <v>35</v>
      </c>
      <c r="N659" s="8" t="s">
        <v>40</v>
      </c>
      <c r="O659" s="12">
        <v>3410</v>
      </c>
      <c r="P659" s="8" t="s">
        <v>41</v>
      </c>
      <c r="Q659" s="12">
        <v>3410</v>
      </c>
      <c r="R659" s="13">
        <v>86.36</v>
      </c>
      <c r="S659" s="12">
        <v>2945</v>
      </c>
      <c r="T659" s="12">
        <v>2945</v>
      </c>
      <c r="U659" s="13">
        <v>465</v>
      </c>
      <c r="V659" s="8" t="s">
        <v>35</v>
      </c>
      <c r="W659" s="8" t="s">
        <v>2497</v>
      </c>
      <c r="X659" s="8" t="s">
        <v>35</v>
      </c>
      <c r="Y659" s="13">
        <v>0</v>
      </c>
      <c r="Z659" s="8" t="s">
        <v>42</v>
      </c>
      <c r="AA659" s="8" t="s">
        <v>43</v>
      </c>
      <c r="AB659" s="8" t="s">
        <v>60</v>
      </c>
      <c r="AC659" s="8" t="s">
        <v>2462</v>
      </c>
      <c r="AD659" s="8" t="s">
        <v>35</v>
      </c>
      <c r="AE659" s="8" t="s">
        <v>2468</v>
      </c>
      <c r="AF659" s="13">
        <v>465</v>
      </c>
      <c r="AG659" s="41">
        <f t="shared" si="93"/>
        <v>45298</v>
      </c>
      <c r="AH659" s="41">
        <f t="shared" ca="1" si="94"/>
        <v>46022</v>
      </c>
      <c r="AI659" s="1">
        <f t="shared" ca="1" si="92"/>
        <v>23</v>
      </c>
      <c r="AJ659" s="1">
        <f t="shared" ca="1" si="95"/>
        <v>18</v>
      </c>
      <c r="AK659" s="1">
        <f t="shared" ca="1" si="96"/>
        <v>4</v>
      </c>
      <c r="AL659" s="1">
        <f t="shared" si="97"/>
        <v>86.36</v>
      </c>
      <c r="AM659" s="38">
        <f t="shared" ca="1" si="98"/>
        <v>0.78260869565217395</v>
      </c>
      <c r="AN659" s="1" t="str">
        <f t="shared" ca="1" si="99"/>
        <v>תקין</v>
      </c>
      <c r="AO659" s="1" t="e">
        <f>VLOOKUP(AC659,'תז מייל קניין'!$A:$C,3,0)</f>
        <v>#N/A</v>
      </c>
      <c r="AP659" s="1" t="str">
        <f t="shared" si="100"/>
        <v xml:space="preserve"> עבור שכיר</v>
      </c>
    </row>
    <row r="660" spans="1:42" x14ac:dyDescent="0.2">
      <c r="A660" s="4"/>
      <c r="B660" s="5"/>
      <c r="C660" s="6" t="s">
        <v>2498</v>
      </c>
      <c r="D660" s="7" t="s">
        <v>34</v>
      </c>
      <c r="E660" s="7" t="s">
        <v>32</v>
      </c>
      <c r="F660" s="8" t="s">
        <v>35</v>
      </c>
      <c r="G660" s="9">
        <v>45313</v>
      </c>
      <c r="H660" s="9"/>
      <c r="I660" s="10"/>
      <c r="J660" s="14"/>
      <c r="K660" s="11" t="s">
        <v>2499</v>
      </c>
      <c r="L660" s="8" t="s">
        <v>2500</v>
      </c>
      <c r="M660" s="8" t="s">
        <v>2501</v>
      </c>
      <c r="N660" s="8" t="s">
        <v>40</v>
      </c>
      <c r="O660" s="12">
        <v>4320</v>
      </c>
      <c r="P660" s="8" t="s">
        <v>41</v>
      </c>
      <c r="Q660" s="12">
        <v>4320</v>
      </c>
      <c r="R660" s="13">
        <v>20</v>
      </c>
      <c r="S660" s="13">
        <v>864</v>
      </c>
      <c r="T660" s="13">
        <v>864</v>
      </c>
      <c r="U660" s="12">
        <v>3456</v>
      </c>
      <c r="V660" s="8" t="s">
        <v>35</v>
      </c>
      <c r="W660" s="8" t="s">
        <v>2502</v>
      </c>
      <c r="X660" s="8" t="s">
        <v>35</v>
      </c>
      <c r="Y660" s="13">
        <v>0</v>
      </c>
      <c r="Z660" s="8" t="s">
        <v>42</v>
      </c>
      <c r="AA660" s="8" t="s">
        <v>43</v>
      </c>
      <c r="AB660" s="8" t="s">
        <v>60</v>
      </c>
      <c r="AC660" s="8" t="s">
        <v>2462</v>
      </c>
      <c r="AD660" s="8" t="s">
        <v>35</v>
      </c>
      <c r="AE660" s="8" t="s">
        <v>2468</v>
      </c>
      <c r="AF660" s="12">
        <v>3456</v>
      </c>
      <c r="AG660" s="41">
        <f t="shared" si="93"/>
        <v>45313</v>
      </c>
      <c r="AH660" s="41">
        <f t="shared" ca="1" si="94"/>
        <v>46022</v>
      </c>
      <c r="AI660" s="1">
        <f t="shared" ca="1" si="92"/>
        <v>23</v>
      </c>
      <c r="AJ660" s="1">
        <f t="shared" ca="1" si="95"/>
        <v>18</v>
      </c>
      <c r="AK660" s="1">
        <f t="shared" ca="1" si="96"/>
        <v>4</v>
      </c>
      <c r="AL660" s="1">
        <f t="shared" si="97"/>
        <v>20</v>
      </c>
      <c r="AM660" s="38">
        <f t="shared" ca="1" si="98"/>
        <v>0.78260869565217395</v>
      </c>
      <c r="AN660" s="1" t="str">
        <f t="shared" ca="1" si="99"/>
        <v>לא תקין</v>
      </c>
      <c r="AO660" s="1" t="e">
        <f>VLOOKUP(AC660,'תז מייל קניין'!$A:$C,3,0)</f>
        <v>#N/A</v>
      </c>
      <c r="AP660" s="1" t="str">
        <f t="shared" si="100"/>
        <v xml:space="preserve"> לינה ואיר</v>
      </c>
    </row>
    <row r="661" spans="1:42" x14ac:dyDescent="0.2">
      <c r="A661" s="4"/>
      <c r="B661" s="5"/>
      <c r="C661" s="6" t="s">
        <v>2503</v>
      </c>
      <c r="D661" s="7" t="s">
        <v>50</v>
      </c>
      <c r="E661" s="7" t="s">
        <v>32</v>
      </c>
      <c r="F661" s="8" t="s">
        <v>35</v>
      </c>
      <c r="G661" s="9">
        <v>45439</v>
      </c>
      <c r="H661" s="9">
        <v>45433</v>
      </c>
      <c r="I661" s="10">
        <v>45473</v>
      </c>
      <c r="J661" s="14"/>
      <c r="K661" s="11" t="s">
        <v>2504</v>
      </c>
      <c r="L661" s="8" t="s">
        <v>2505</v>
      </c>
      <c r="M661" s="8" t="s">
        <v>2506</v>
      </c>
      <c r="N661" s="8" t="s">
        <v>40</v>
      </c>
      <c r="O661" s="12">
        <v>161941.85999999999</v>
      </c>
      <c r="P661" s="8" t="s">
        <v>41</v>
      </c>
      <c r="Q661" s="12">
        <v>161941.85999999999</v>
      </c>
      <c r="R661" s="13">
        <v>98.74</v>
      </c>
      <c r="S661" s="12">
        <v>159893.82</v>
      </c>
      <c r="T661" s="12">
        <v>159893.81</v>
      </c>
      <c r="U661" s="13">
        <v>590</v>
      </c>
      <c r="V661" s="8" t="s">
        <v>35</v>
      </c>
      <c r="W661" s="8" t="s">
        <v>2507</v>
      </c>
      <c r="X661" s="8" t="s">
        <v>35</v>
      </c>
      <c r="Y661" s="13">
        <v>0</v>
      </c>
      <c r="Z661" s="8" t="s">
        <v>42</v>
      </c>
      <c r="AA661" s="8" t="s">
        <v>65</v>
      </c>
      <c r="AB661" s="8" t="s">
        <v>35</v>
      </c>
      <c r="AC661" s="8" t="s">
        <v>2462</v>
      </c>
      <c r="AD661" s="8" t="s">
        <v>35</v>
      </c>
      <c r="AE661" s="8" t="s">
        <v>2468</v>
      </c>
      <c r="AF661" s="13">
        <v>590</v>
      </c>
      <c r="AG661" s="41">
        <f t="shared" si="93"/>
        <v>45433</v>
      </c>
      <c r="AH661" s="41">
        <f t="shared" ca="1" si="94"/>
        <v>45473</v>
      </c>
      <c r="AI661" s="1">
        <f t="shared" ca="1" si="92"/>
        <v>1</v>
      </c>
      <c r="AJ661" s="1">
        <f t="shared" ca="1" si="95"/>
        <v>14</v>
      </c>
      <c r="AK661" s="1">
        <f t="shared" ca="1" si="96"/>
        <v>-13</v>
      </c>
      <c r="AL661" s="1">
        <f t="shared" si="97"/>
        <v>98.74</v>
      </c>
      <c r="AM661" s="38">
        <f t="shared" ca="1" si="98"/>
        <v>14</v>
      </c>
      <c r="AN661" s="1" t="str">
        <f t="shared" ca="1" si="99"/>
        <v>תקין</v>
      </c>
      <c r="AO661" s="1" t="e">
        <f>VLOOKUP(AC661,'תז מייל קניין'!$A:$C,3,0)</f>
        <v>#N/A</v>
      </c>
      <c r="AP661" s="1" t="str">
        <f t="shared" si="100"/>
        <v xml:space="preserve"> טקס חלוקת</v>
      </c>
    </row>
    <row r="662" spans="1:42" x14ac:dyDescent="0.2">
      <c r="A662" s="4"/>
      <c r="B662" s="5"/>
      <c r="C662" s="6" t="s">
        <v>2508</v>
      </c>
      <c r="D662" s="7" t="s">
        <v>34</v>
      </c>
      <c r="E662" s="7" t="s">
        <v>32</v>
      </c>
      <c r="F662" s="8" t="s">
        <v>35</v>
      </c>
      <c r="G662" s="9">
        <v>45452</v>
      </c>
      <c r="H662" s="9"/>
      <c r="I662" s="10"/>
      <c r="J662" s="14"/>
      <c r="K662" s="11" t="s">
        <v>2509</v>
      </c>
      <c r="L662" s="8" t="s">
        <v>2510</v>
      </c>
      <c r="M662" s="8" t="s">
        <v>35</v>
      </c>
      <c r="N662" s="8" t="s">
        <v>40</v>
      </c>
      <c r="O662" s="12">
        <v>4100</v>
      </c>
      <c r="P662" s="8" t="s">
        <v>41</v>
      </c>
      <c r="Q662" s="12">
        <v>4100</v>
      </c>
      <c r="R662" s="13">
        <v>85.37</v>
      </c>
      <c r="S662" s="12">
        <v>3500</v>
      </c>
      <c r="T662" s="12">
        <v>3500</v>
      </c>
      <c r="U662" s="13">
        <v>600</v>
      </c>
      <c r="V662" s="8" t="s">
        <v>35</v>
      </c>
      <c r="W662" s="8" t="s">
        <v>2511</v>
      </c>
      <c r="X662" s="8" t="s">
        <v>35</v>
      </c>
      <c r="Y662" s="13">
        <v>0</v>
      </c>
      <c r="Z662" s="8" t="s">
        <v>42</v>
      </c>
      <c r="AA662" s="8" t="s">
        <v>43</v>
      </c>
      <c r="AB662" s="8" t="s">
        <v>60</v>
      </c>
      <c r="AC662" s="8" t="s">
        <v>2462</v>
      </c>
      <c r="AD662" s="8" t="s">
        <v>35</v>
      </c>
      <c r="AE662" s="8" t="s">
        <v>2468</v>
      </c>
      <c r="AF662" s="13">
        <v>600</v>
      </c>
      <c r="AG662" s="41">
        <f t="shared" si="93"/>
        <v>45452</v>
      </c>
      <c r="AH662" s="41">
        <f t="shared" ca="1" si="94"/>
        <v>46022</v>
      </c>
      <c r="AI662" s="1">
        <f t="shared" ca="1" si="92"/>
        <v>18</v>
      </c>
      <c r="AJ662" s="1">
        <f t="shared" ca="1" si="95"/>
        <v>13</v>
      </c>
      <c r="AK662" s="1">
        <f t="shared" ca="1" si="96"/>
        <v>4</v>
      </c>
      <c r="AL662" s="1">
        <f t="shared" si="97"/>
        <v>85.37</v>
      </c>
      <c r="AM662" s="38">
        <f t="shared" ca="1" si="98"/>
        <v>0.72222222222222221</v>
      </c>
      <c r="AN662" s="1" t="str">
        <f t="shared" ca="1" si="99"/>
        <v>תקין</v>
      </c>
      <c r="AO662" s="1" t="e">
        <f>VLOOKUP(AC662,'תז מייל קניין'!$A:$C,3,0)</f>
        <v>#N/A</v>
      </c>
      <c r="AP662" s="1" t="str">
        <f t="shared" si="100"/>
        <v xml:space="preserve"> שכירת אול</v>
      </c>
    </row>
    <row r="663" spans="1:42" x14ac:dyDescent="0.2">
      <c r="A663" s="4"/>
      <c r="B663" s="5"/>
      <c r="C663" s="6" t="s">
        <v>2512</v>
      </c>
      <c r="D663" s="7" t="s">
        <v>34</v>
      </c>
      <c r="E663" s="7" t="s">
        <v>32</v>
      </c>
      <c r="F663" s="8" t="s">
        <v>35</v>
      </c>
      <c r="G663" s="9">
        <v>45509</v>
      </c>
      <c r="H663" s="9"/>
      <c r="I663" s="10"/>
      <c r="J663" s="14"/>
      <c r="K663" s="11" t="s">
        <v>2509</v>
      </c>
      <c r="L663" s="8" t="s">
        <v>2510</v>
      </c>
      <c r="M663" s="8" t="s">
        <v>35</v>
      </c>
      <c r="N663" s="8" t="s">
        <v>40</v>
      </c>
      <c r="O663" s="12">
        <v>3500</v>
      </c>
      <c r="P663" s="8" t="s">
        <v>41</v>
      </c>
      <c r="Q663" s="12">
        <v>3500</v>
      </c>
      <c r="R663" s="13">
        <v>0</v>
      </c>
      <c r="S663" s="13">
        <v>0</v>
      </c>
      <c r="T663" s="13">
        <v>0</v>
      </c>
      <c r="U663" s="12">
        <v>3500</v>
      </c>
      <c r="V663" s="8" t="s">
        <v>35</v>
      </c>
      <c r="W663" s="8" t="s">
        <v>2513</v>
      </c>
      <c r="X663" s="8" t="s">
        <v>35</v>
      </c>
      <c r="Y663" s="13">
        <v>0</v>
      </c>
      <c r="Z663" s="8" t="s">
        <v>42</v>
      </c>
      <c r="AA663" s="8" t="s">
        <v>43</v>
      </c>
      <c r="AB663" s="8" t="s">
        <v>60</v>
      </c>
      <c r="AC663" s="8" t="s">
        <v>2462</v>
      </c>
      <c r="AD663" s="8" t="s">
        <v>35</v>
      </c>
      <c r="AE663" s="8" t="s">
        <v>2468</v>
      </c>
      <c r="AF663" s="12">
        <v>3500</v>
      </c>
      <c r="AG663" s="41">
        <f t="shared" si="93"/>
        <v>45509</v>
      </c>
      <c r="AH663" s="41">
        <f t="shared" ca="1" si="94"/>
        <v>46022</v>
      </c>
      <c r="AI663" s="1">
        <f t="shared" ca="1" si="92"/>
        <v>16</v>
      </c>
      <c r="AJ663" s="1">
        <f t="shared" ca="1" si="95"/>
        <v>12</v>
      </c>
      <c r="AK663" s="1">
        <f t="shared" ca="1" si="96"/>
        <v>4</v>
      </c>
      <c r="AL663" s="1">
        <f t="shared" si="97"/>
        <v>0</v>
      </c>
      <c r="AM663" s="38">
        <f t="shared" ca="1" si="98"/>
        <v>0.75</v>
      </c>
      <c r="AN663" s="1" t="str">
        <f t="shared" ca="1" si="99"/>
        <v>תקין</v>
      </c>
      <c r="AO663" s="1" t="e">
        <f>VLOOKUP(AC663,'תז מייל קניין'!$A:$C,3,0)</f>
        <v>#N/A</v>
      </c>
      <c r="AP663" s="1" t="str">
        <f t="shared" si="100"/>
        <v xml:space="preserve"> שכירת אול</v>
      </c>
    </row>
    <row r="664" spans="1:42" x14ac:dyDescent="0.2">
      <c r="A664" s="4"/>
      <c r="B664" s="5"/>
      <c r="C664" s="6" t="s">
        <v>2514</v>
      </c>
      <c r="D664" s="7" t="s">
        <v>34</v>
      </c>
      <c r="E664" s="7" t="s">
        <v>32</v>
      </c>
      <c r="F664" s="8" t="s">
        <v>35</v>
      </c>
      <c r="G664" s="9">
        <v>45515</v>
      </c>
      <c r="H664" s="9"/>
      <c r="I664" s="10"/>
      <c r="J664" s="14"/>
      <c r="K664" s="11" t="s">
        <v>2515</v>
      </c>
      <c r="L664" s="8" t="s">
        <v>2516</v>
      </c>
      <c r="M664" s="8" t="s">
        <v>2517</v>
      </c>
      <c r="N664" s="8" t="s">
        <v>40</v>
      </c>
      <c r="O664" s="12">
        <v>32096</v>
      </c>
      <c r="P664" s="8" t="s">
        <v>41</v>
      </c>
      <c r="Q664" s="12">
        <v>32096</v>
      </c>
      <c r="R664" s="13">
        <v>0</v>
      </c>
      <c r="S664" s="13">
        <v>0</v>
      </c>
      <c r="T664" s="13">
        <v>0</v>
      </c>
      <c r="U664" s="12">
        <v>32096</v>
      </c>
      <c r="V664" s="8" t="s">
        <v>35</v>
      </c>
      <c r="W664" s="8" t="s">
        <v>2518</v>
      </c>
      <c r="X664" s="8" t="s">
        <v>35</v>
      </c>
      <c r="Y664" s="13">
        <v>0</v>
      </c>
      <c r="Z664" s="8" t="s">
        <v>42</v>
      </c>
      <c r="AA664" s="8" t="s">
        <v>43</v>
      </c>
      <c r="AB664" s="8" t="s">
        <v>60</v>
      </c>
      <c r="AC664" s="8" t="s">
        <v>2462</v>
      </c>
      <c r="AD664" s="8" t="s">
        <v>35</v>
      </c>
      <c r="AE664" s="8" t="s">
        <v>2468</v>
      </c>
      <c r="AF664" s="12">
        <v>32096</v>
      </c>
      <c r="AG664" s="41">
        <f t="shared" si="93"/>
        <v>45515</v>
      </c>
      <c r="AH664" s="41">
        <f t="shared" ca="1" si="94"/>
        <v>46022</v>
      </c>
      <c r="AI664" s="1">
        <f t="shared" ca="1" si="92"/>
        <v>16</v>
      </c>
      <c r="AJ664" s="1">
        <f t="shared" ca="1" si="95"/>
        <v>11</v>
      </c>
      <c r="AK664" s="1">
        <f t="shared" ca="1" si="96"/>
        <v>4</v>
      </c>
      <c r="AL664" s="1">
        <f t="shared" si="97"/>
        <v>0</v>
      </c>
      <c r="AM664" s="38">
        <f t="shared" ca="1" si="98"/>
        <v>0.6875</v>
      </c>
      <c r="AN664" s="1" t="str">
        <f t="shared" ca="1" si="99"/>
        <v>לא תקין</v>
      </c>
      <c r="AO664" s="1" t="e">
        <f>VLOOKUP(AC664,'תז מייל קניין'!$A:$C,3,0)</f>
        <v>#N/A</v>
      </c>
      <c r="AP664" s="1" t="str">
        <f t="shared" si="100"/>
        <v xml:space="preserve"> כיבוד בוק</v>
      </c>
    </row>
    <row r="665" spans="1:42" x14ac:dyDescent="0.2">
      <c r="A665" s="4"/>
      <c r="B665" s="5"/>
      <c r="C665" s="6" t="s">
        <v>2519</v>
      </c>
      <c r="D665" s="7" t="s">
        <v>34</v>
      </c>
      <c r="E665" s="7" t="s">
        <v>32</v>
      </c>
      <c r="F665" s="8" t="s">
        <v>35</v>
      </c>
      <c r="G665" s="9">
        <v>45522</v>
      </c>
      <c r="H665" s="9"/>
      <c r="I665" s="10"/>
      <c r="J665" s="14"/>
      <c r="K665" s="11" t="s">
        <v>2520</v>
      </c>
      <c r="L665" s="8" t="s">
        <v>2521</v>
      </c>
      <c r="M665" s="8" t="s">
        <v>35</v>
      </c>
      <c r="N665" s="8" t="s">
        <v>40</v>
      </c>
      <c r="O665" s="12">
        <v>6600</v>
      </c>
      <c r="P665" s="8" t="s">
        <v>41</v>
      </c>
      <c r="Q665" s="12">
        <v>6600</v>
      </c>
      <c r="R665" s="13">
        <v>0</v>
      </c>
      <c r="S665" s="13">
        <v>0</v>
      </c>
      <c r="T665" s="13">
        <v>0</v>
      </c>
      <c r="U665" s="12">
        <v>6600</v>
      </c>
      <c r="V665" s="8" t="s">
        <v>35</v>
      </c>
      <c r="W665" s="8" t="s">
        <v>2522</v>
      </c>
      <c r="X665" s="8" t="s">
        <v>35</v>
      </c>
      <c r="Y665" s="13">
        <v>0</v>
      </c>
      <c r="Z665" s="8" t="s">
        <v>42</v>
      </c>
      <c r="AA665" s="8" t="s">
        <v>43</v>
      </c>
      <c r="AB665" s="8" t="s">
        <v>60</v>
      </c>
      <c r="AC665" s="8" t="s">
        <v>2462</v>
      </c>
      <c r="AD665" s="8" t="s">
        <v>35</v>
      </c>
      <c r="AE665" s="8" t="s">
        <v>2468</v>
      </c>
      <c r="AF665" s="12">
        <v>6600</v>
      </c>
      <c r="AG665" s="41">
        <f t="shared" si="93"/>
        <v>45522</v>
      </c>
      <c r="AH665" s="41">
        <f t="shared" ca="1" si="94"/>
        <v>46022</v>
      </c>
      <c r="AI665" s="1">
        <f t="shared" ca="1" si="92"/>
        <v>16</v>
      </c>
      <c r="AJ665" s="1">
        <f t="shared" ca="1" si="95"/>
        <v>11</v>
      </c>
      <c r="AK665" s="1">
        <f t="shared" ca="1" si="96"/>
        <v>4</v>
      </c>
      <c r="AL665" s="1">
        <f t="shared" si="97"/>
        <v>0</v>
      </c>
      <c r="AM665" s="38">
        <f t="shared" ca="1" si="98"/>
        <v>0.6875</v>
      </c>
      <c r="AN665" s="1" t="str">
        <f t="shared" ca="1" si="99"/>
        <v>לא תקין</v>
      </c>
      <c r="AO665" s="1" t="e">
        <f>VLOOKUP(AC665,'תז מייל קניין'!$A:$C,3,0)</f>
        <v>#N/A</v>
      </c>
      <c r="AP665" s="1" t="str">
        <f t="shared" si="100"/>
        <v xml:space="preserve"> עבור שכיר</v>
      </c>
    </row>
    <row r="666" spans="1:42" x14ac:dyDescent="0.2">
      <c r="A666" s="4"/>
      <c r="B666" s="5"/>
      <c r="C666" s="6" t="s">
        <v>2523</v>
      </c>
      <c r="D666" s="7" t="s">
        <v>34</v>
      </c>
      <c r="E666" s="7" t="s">
        <v>32</v>
      </c>
      <c r="F666" s="8" t="s">
        <v>35</v>
      </c>
      <c r="G666" s="9">
        <v>45524</v>
      </c>
      <c r="H666" s="9"/>
      <c r="I666" s="10"/>
      <c r="J666" s="14"/>
      <c r="K666" s="11" t="s">
        <v>2524</v>
      </c>
      <c r="L666" s="8" t="s">
        <v>2525</v>
      </c>
      <c r="M666" s="8" t="s">
        <v>2526</v>
      </c>
      <c r="N666" s="8" t="s">
        <v>40</v>
      </c>
      <c r="O666" s="12">
        <v>1000</v>
      </c>
      <c r="P666" s="8" t="s">
        <v>41</v>
      </c>
      <c r="Q666" s="12">
        <v>1000</v>
      </c>
      <c r="R666" s="13">
        <v>0</v>
      </c>
      <c r="S666" s="13">
        <v>0</v>
      </c>
      <c r="T666" s="13">
        <v>0</v>
      </c>
      <c r="U666" s="12">
        <v>1000</v>
      </c>
      <c r="V666" s="8" t="s">
        <v>35</v>
      </c>
      <c r="W666" s="8" t="s">
        <v>2527</v>
      </c>
      <c r="X666" s="8" t="s">
        <v>35</v>
      </c>
      <c r="Y666" s="13">
        <v>0</v>
      </c>
      <c r="Z666" s="8" t="s">
        <v>42</v>
      </c>
      <c r="AA666" s="8" t="s">
        <v>43</v>
      </c>
      <c r="AB666" s="8" t="s">
        <v>60</v>
      </c>
      <c r="AC666" s="8" t="s">
        <v>2462</v>
      </c>
      <c r="AD666" s="8" t="s">
        <v>35</v>
      </c>
      <c r="AE666" s="8" t="s">
        <v>2468</v>
      </c>
      <c r="AF666" s="12">
        <v>1000</v>
      </c>
      <c r="AG666" s="41">
        <f t="shared" si="93"/>
        <v>45524</v>
      </c>
      <c r="AH666" s="41">
        <f t="shared" ca="1" si="94"/>
        <v>46022</v>
      </c>
      <c r="AI666" s="1">
        <f t="shared" ca="1" si="92"/>
        <v>16</v>
      </c>
      <c r="AJ666" s="1">
        <f t="shared" ca="1" si="95"/>
        <v>11</v>
      </c>
      <c r="AK666" s="1">
        <f t="shared" ca="1" si="96"/>
        <v>4</v>
      </c>
      <c r="AL666" s="1">
        <f t="shared" si="97"/>
        <v>0</v>
      </c>
      <c r="AM666" s="38">
        <f t="shared" ca="1" si="98"/>
        <v>0.6875</v>
      </c>
      <c r="AN666" s="1" t="str">
        <f t="shared" ca="1" si="99"/>
        <v>לא תקין</v>
      </c>
      <c r="AO666" s="1" t="e">
        <f>VLOOKUP(AC666,'תז מייל קניין'!$A:$C,3,0)</f>
        <v>#N/A</v>
      </c>
      <c r="AP666" s="1" t="str">
        <f t="shared" si="100"/>
        <v xml:space="preserve"> שעתיים של</v>
      </c>
    </row>
    <row r="667" spans="1:42" x14ac:dyDescent="0.2">
      <c r="A667" s="4"/>
      <c r="B667" s="5"/>
      <c r="C667" s="6" t="s">
        <v>2528</v>
      </c>
      <c r="D667" s="7" t="s">
        <v>34</v>
      </c>
      <c r="E667" s="7" t="s">
        <v>32</v>
      </c>
      <c r="F667" s="8" t="s">
        <v>35</v>
      </c>
      <c r="G667" s="9">
        <v>45552</v>
      </c>
      <c r="H667" s="9">
        <v>45553</v>
      </c>
      <c r="I667" s="10">
        <v>45808</v>
      </c>
      <c r="J667" s="14"/>
      <c r="K667" s="11" t="s">
        <v>2490</v>
      </c>
      <c r="L667" s="8" t="s">
        <v>2491</v>
      </c>
      <c r="M667" s="8" t="s">
        <v>2492</v>
      </c>
      <c r="N667" s="8" t="s">
        <v>40</v>
      </c>
      <c r="O667" s="12">
        <v>29700</v>
      </c>
      <c r="P667" s="8" t="s">
        <v>41</v>
      </c>
      <c r="Q667" s="12">
        <v>29700</v>
      </c>
      <c r="R667" s="13">
        <v>81.48</v>
      </c>
      <c r="S667" s="12">
        <v>24200</v>
      </c>
      <c r="T667" s="12">
        <v>24200</v>
      </c>
      <c r="U667" s="12">
        <v>5500</v>
      </c>
      <c r="V667" s="8" t="s">
        <v>35</v>
      </c>
      <c r="W667" s="8" t="s">
        <v>2529</v>
      </c>
      <c r="X667" s="8" t="s">
        <v>35</v>
      </c>
      <c r="Y667" s="13">
        <v>0</v>
      </c>
      <c r="Z667" s="8" t="s">
        <v>42</v>
      </c>
      <c r="AA667" s="8" t="s">
        <v>43</v>
      </c>
      <c r="AB667" s="8" t="s">
        <v>60</v>
      </c>
      <c r="AC667" s="8" t="s">
        <v>2462</v>
      </c>
      <c r="AD667" s="8" t="s">
        <v>35</v>
      </c>
      <c r="AE667" s="8" t="s">
        <v>2468</v>
      </c>
      <c r="AF667" s="12">
        <v>5500</v>
      </c>
      <c r="AG667" s="41">
        <f t="shared" si="93"/>
        <v>45553</v>
      </c>
      <c r="AH667" s="41">
        <f t="shared" ca="1" si="94"/>
        <v>45808</v>
      </c>
      <c r="AI667" s="1">
        <f t="shared" ca="1" si="92"/>
        <v>8</v>
      </c>
      <c r="AJ667" s="1">
        <f t="shared" ca="1" si="95"/>
        <v>10</v>
      </c>
      <c r="AK667" s="1">
        <f t="shared" ca="1" si="96"/>
        <v>-2</v>
      </c>
      <c r="AL667" s="1">
        <f t="shared" si="97"/>
        <v>81.48</v>
      </c>
      <c r="AM667" s="38">
        <f t="shared" ca="1" si="98"/>
        <v>1.25</v>
      </c>
      <c r="AN667" s="1" t="str">
        <f t="shared" ca="1" si="99"/>
        <v>תקין</v>
      </c>
      <c r="AO667" s="1" t="e">
        <f>VLOOKUP(AC667,'תז מייל קניין'!$A:$C,3,0)</f>
        <v>#N/A</v>
      </c>
      <c r="AP667" s="1" t="str">
        <f t="shared" si="100"/>
        <v xml:space="preserve"> מאמן לקבו</v>
      </c>
    </row>
    <row r="668" spans="1:42" x14ac:dyDescent="0.2">
      <c r="A668" s="4"/>
      <c r="B668" s="5"/>
      <c r="C668" s="6" t="s">
        <v>2530</v>
      </c>
      <c r="D668" s="7" t="s">
        <v>34</v>
      </c>
      <c r="E668" s="7" t="s">
        <v>32</v>
      </c>
      <c r="F668" s="8" t="s">
        <v>35</v>
      </c>
      <c r="G668" s="9">
        <v>45553</v>
      </c>
      <c r="H668" s="9"/>
      <c r="I668" s="10"/>
      <c r="J668" s="14"/>
      <c r="K668" s="11" t="s">
        <v>2531</v>
      </c>
      <c r="L668" s="8" t="s">
        <v>2532</v>
      </c>
      <c r="M668" s="8" t="s">
        <v>2533</v>
      </c>
      <c r="N668" s="8" t="s">
        <v>40</v>
      </c>
      <c r="O668" s="12">
        <v>21240</v>
      </c>
      <c r="P668" s="8" t="s">
        <v>41</v>
      </c>
      <c r="Q668" s="12">
        <v>21240</v>
      </c>
      <c r="R668" s="13">
        <v>0</v>
      </c>
      <c r="S668" s="13">
        <v>0</v>
      </c>
      <c r="T668" s="13">
        <v>0</v>
      </c>
      <c r="U668" s="12">
        <v>21240</v>
      </c>
      <c r="V668" s="8" t="s">
        <v>35</v>
      </c>
      <c r="W668" s="8" t="s">
        <v>2534</v>
      </c>
      <c r="X668" s="8" t="s">
        <v>35</v>
      </c>
      <c r="Y668" s="13">
        <v>0</v>
      </c>
      <c r="Z668" s="8" t="s">
        <v>42</v>
      </c>
      <c r="AA668" s="8" t="s">
        <v>43</v>
      </c>
      <c r="AB668" s="8" t="s">
        <v>60</v>
      </c>
      <c r="AC668" s="8" t="s">
        <v>2462</v>
      </c>
      <c r="AD668" s="8" t="s">
        <v>35</v>
      </c>
      <c r="AE668" s="8" t="s">
        <v>2468</v>
      </c>
      <c r="AF668" s="12">
        <v>21240</v>
      </c>
      <c r="AG668" s="41">
        <f t="shared" si="93"/>
        <v>45553</v>
      </c>
      <c r="AH668" s="41">
        <f t="shared" ca="1" si="94"/>
        <v>46022</v>
      </c>
      <c r="AI668" s="1">
        <f t="shared" ca="1" si="92"/>
        <v>15</v>
      </c>
      <c r="AJ668" s="1">
        <f t="shared" ca="1" si="95"/>
        <v>10</v>
      </c>
      <c r="AK668" s="1">
        <f t="shared" ca="1" si="96"/>
        <v>4</v>
      </c>
      <c r="AL668" s="1">
        <f t="shared" si="97"/>
        <v>0</v>
      </c>
      <c r="AM668" s="38">
        <f t="shared" ca="1" si="98"/>
        <v>0.66666666666666663</v>
      </c>
      <c r="AN668" s="1" t="str">
        <f t="shared" ca="1" si="99"/>
        <v>לא תקין</v>
      </c>
      <c r="AO668" s="1" t="e">
        <f>VLOOKUP(AC668,'תז מייל קניין'!$A:$C,3,0)</f>
        <v>#N/A</v>
      </c>
      <c r="AP668" s="1" t="str">
        <f t="shared" si="100"/>
        <v xml:space="preserve"> שכירת אול</v>
      </c>
    </row>
    <row r="669" spans="1:42" x14ac:dyDescent="0.2">
      <c r="A669" s="4"/>
      <c r="B669" s="5"/>
      <c r="C669" s="6" t="s">
        <v>2535</v>
      </c>
      <c r="D669" s="7" t="s">
        <v>34</v>
      </c>
      <c r="E669" s="7" t="s">
        <v>32</v>
      </c>
      <c r="F669" s="8" t="s">
        <v>35</v>
      </c>
      <c r="G669" s="9">
        <v>45571</v>
      </c>
      <c r="H669" s="9">
        <v>45566</v>
      </c>
      <c r="I669" s="10">
        <v>45808</v>
      </c>
      <c r="J669" s="14"/>
      <c r="K669" s="11" t="s">
        <v>2536</v>
      </c>
      <c r="L669" s="8" t="s">
        <v>2537</v>
      </c>
      <c r="M669" s="8" t="s">
        <v>35</v>
      </c>
      <c r="N669" s="8" t="s">
        <v>40</v>
      </c>
      <c r="O669" s="12">
        <v>6000</v>
      </c>
      <c r="P669" s="8" t="s">
        <v>41</v>
      </c>
      <c r="Q669" s="12">
        <v>6000</v>
      </c>
      <c r="R669" s="13">
        <v>0</v>
      </c>
      <c r="S669" s="13">
        <v>0</v>
      </c>
      <c r="T669" s="13">
        <v>0</v>
      </c>
      <c r="U669" s="12">
        <v>6000</v>
      </c>
      <c r="V669" s="8" t="s">
        <v>35</v>
      </c>
      <c r="W669" s="8" t="s">
        <v>2538</v>
      </c>
      <c r="X669" s="8" t="s">
        <v>35</v>
      </c>
      <c r="Y669" s="13">
        <v>0</v>
      </c>
      <c r="Z669" s="8" t="s">
        <v>42</v>
      </c>
      <c r="AA669" s="8" t="s">
        <v>43</v>
      </c>
      <c r="AB669" s="8" t="s">
        <v>60</v>
      </c>
      <c r="AC669" s="8" t="s">
        <v>2462</v>
      </c>
      <c r="AD669" s="8" t="s">
        <v>35</v>
      </c>
      <c r="AE669" s="8" t="s">
        <v>2468</v>
      </c>
      <c r="AF669" s="12">
        <v>6000</v>
      </c>
      <c r="AG669" s="41">
        <f t="shared" si="93"/>
        <v>45566</v>
      </c>
      <c r="AH669" s="41">
        <f t="shared" ca="1" si="94"/>
        <v>45808</v>
      </c>
      <c r="AI669" s="1">
        <f t="shared" ref="AI669:AI732" ca="1" si="101">DATEDIF(AG669,AH669, "m")</f>
        <v>7</v>
      </c>
      <c r="AJ669" s="1">
        <f t="shared" ca="1" si="95"/>
        <v>10</v>
      </c>
      <c r="AK669" s="1">
        <f t="shared" ca="1" si="96"/>
        <v>-2</v>
      </c>
      <c r="AL669" s="1">
        <f t="shared" si="97"/>
        <v>0</v>
      </c>
      <c r="AM669" s="38">
        <f t="shared" ca="1" si="98"/>
        <v>1.4285714285714286</v>
      </c>
      <c r="AN669" s="1" t="str">
        <f t="shared" ca="1" si="99"/>
        <v>לא תקין</v>
      </c>
      <c r="AO669" s="1" t="e">
        <f>VLOOKUP(AC669,'תז מייל קניין'!$A:$C,3,0)</f>
        <v>#N/A</v>
      </c>
      <c r="AP669" s="1" t="str">
        <f t="shared" si="100"/>
        <v xml:space="preserve"> שכירת אול</v>
      </c>
    </row>
    <row r="670" spans="1:42" x14ac:dyDescent="0.2">
      <c r="A670" s="4"/>
      <c r="B670" s="5"/>
      <c r="C670" s="6" t="s">
        <v>2539</v>
      </c>
      <c r="D670" s="7" t="s">
        <v>34</v>
      </c>
      <c r="E670" s="7" t="s">
        <v>32</v>
      </c>
      <c r="F670" s="8" t="s">
        <v>35</v>
      </c>
      <c r="G670" s="9">
        <v>45578</v>
      </c>
      <c r="H670" s="9">
        <v>45597</v>
      </c>
      <c r="I670" s="10">
        <v>45869</v>
      </c>
      <c r="J670" s="14"/>
      <c r="K670" s="11" t="s">
        <v>2540</v>
      </c>
      <c r="L670" s="8" t="s">
        <v>2541</v>
      </c>
      <c r="M670" s="8" t="s">
        <v>35</v>
      </c>
      <c r="N670" s="8" t="s">
        <v>40</v>
      </c>
      <c r="O670" s="12">
        <v>29160</v>
      </c>
      <c r="P670" s="8" t="s">
        <v>41</v>
      </c>
      <c r="Q670" s="12">
        <v>29160</v>
      </c>
      <c r="R670" s="13">
        <v>73.61</v>
      </c>
      <c r="S670" s="12">
        <v>22566.6</v>
      </c>
      <c r="T670" s="12">
        <v>22631.4</v>
      </c>
      <c r="U670" s="12">
        <v>7695</v>
      </c>
      <c r="V670" s="8" t="s">
        <v>35</v>
      </c>
      <c r="W670" s="8" t="s">
        <v>2542</v>
      </c>
      <c r="X670" s="8" t="s">
        <v>35</v>
      </c>
      <c r="Y670" s="13">
        <v>0</v>
      </c>
      <c r="Z670" s="8" t="s">
        <v>42</v>
      </c>
      <c r="AA670" s="8" t="s">
        <v>43</v>
      </c>
      <c r="AB670" s="8" t="s">
        <v>60</v>
      </c>
      <c r="AC670" s="8" t="s">
        <v>2462</v>
      </c>
      <c r="AD670" s="8" t="s">
        <v>35</v>
      </c>
      <c r="AE670" s="8" t="s">
        <v>2468</v>
      </c>
      <c r="AF670" s="12">
        <v>7695</v>
      </c>
      <c r="AG670" s="41">
        <f t="shared" si="93"/>
        <v>45597</v>
      </c>
      <c r="AH670" s="41">
        <f t="shared" ca="1" si="94"/>
        <v>45869</v>
      </c>
      <c r="AI670" s="1">
        <f t="shared" ca="1" si="101"/>
        <v>8</v>
      </c>
      <c r="AJ670" s="1">
        <f t="shared" ca="1" si="95"/>
        <v>9</v>
      </c>
      <c r="AK670" s="1">
        <f t="shared" ca="1" si="96"/>
        <v>0</v>
      </c>
      <c r="AL670" s="1">
        <f t="shared" si="97"/>
        <v>73.61</v>
      </c>
      <c r="AM670" s="38">
        <f t="shared" ca="1" si="98"/>
        <v>1.125</v>
      </c>
      <c r="AN670" s="1" t="str">
        <f t="shared" ca="1" si="99"/>
        <v>תקין</v>
      </c>
      <c r="AO670" s="1" t="e">
        <f>VLOOKUP(AC670,'תז מייל קניין'!$A:$C,3,0)</f>
        <v>#N/A</v>
      </c>
      <c r="AP670" s="1" t="str">
        <f t="shared" si="100"/>
        <v xml:space="preserve"> אימון קבו</v>
      </c>
    </row>
    <row r="671" spans="1:42" x14ac:dyDescent="0.2">
      <c r="A671" s="4"/>
      <c r="B671" s="5"/>
      <c r="C671" s="6" t="s">
        <v>2543</v>
      </c>
      <c r="D671" s="7" t="s">
        <v>34</v>
      </c>
      <c r="E671" s="7" t="s">
        <v>32</v>
      </c>
      <c r="F671" s="8" t="s">
        <v>35</v>
      </c>
      <c r="G671" s="9">
        <v>45592</v>
      </c>
      <c r="H671" s="9">
        <v>45597</v>
      </c>
      <c r="I671" s="10">
        <v>45808</v>
      </c>
      <c r="J671" s="14"/>
      <c r="K671" s="11" t="s">
        <v>2544</v>
      </c>
      <c r="L671" s="8" t="s">
        <v>2545</v>
      </c>
      <c r="M671" s="8" t="s">
        <v>2546</v>
      </c>
      <c r="N671" s="8" t="s">
        <v>40</v>
      </c>
      <c r="O671" s="12">
        <v>7797.44</v>
      </c>
      <c r="P671" s="8" t="s">
        <v>41</v>
      </c>
      <c r="Q671" s="12">
        <v>7797.44</v>
      </c>
      <c r="R671" s="13">
        <v>28.57</v>
      </c>
      <c r="S671" s="12">
        <v>2227.84</v>
      </c>
      <c r="T671" s="12">
        <v>2227.84</v>
      </c>
      <c r="U671" s="12">
        <v>5569.6</v>
      </c>
      <c r="V671" s="8" t="s">
        <v>35</v>
      </c>
      <c r="W671" s="8" t="s">
        <v>2547</v>
      </c>
      <c r="X671" s="8" t="s">
        <v>35</v>
      </c>
      <c r="Y671" s="13">
        <v>0</v>
      </c>
      <c r="Z671" s="8" t="s">
        <v>42</v>
      </c>
      <c r="AA671" s="8" t="s">
        <v>43</v>
      </c>
      <c r="AB671" s="8" t="s">
        <v>60</v>
      </c>
      <c r="AC671" s="8" t="s">
        <v>2462</v>
      </c>
      <c r="AD671" s="8" t="s">
        <v>35</v>
      </c>
      <c r="AE671" s="8" t="s">
        <v>2468</v>
      </c>
      <c r="AF671" s="12">
        <v>5569.6</v>
      </c>
      <c r="AG671" s="41">
        <f t="shared" si="93"/>
        <v>45597</v>
      </c>
      <c r="AH671" s="41">
        <f t="shared" ca="1" si="94"/>
        <v>45808</v>
      </c>
      <c r="AI671" s="1">
        <f t="shared" ca="1" si="101"/>
        <v>6</v>
      </c>
      <c r="AJ671" s="1">
        <f t="shared" ca="1" si="95"/>
        <v>9</v>
      </c>
      <c r="AK671" s="1">
        <f t="shared" ca="1" si="96"/>
        <v>-2</v>
      </c>
      <c r="AL671" s="1">
        <f t="shared" si="97"/>
        <v>28.57</v>
      </c>
      <c r="AM671" s="38">
        <f t="shared" ca="1" si="98"/>
        <v>1.5</v>
      </c>
      <c r="AN671" s="1" t="str">
        <f t="shared" ca="1" si="99"/>
        <v>לא תקין</v>
      </c>
      <c r="AO671" s="1" t="e">
        <f>VLOOKUP(AC671,'תז מייל קניין'!$A:$C,3,0)</f>
        <v>#N/A</v>
      </c>
      <c r="AP671" s="1" t="str">
        <f t="shared" si="100"/>
        <v xml:space="preserve"> שכירת אול</v>
      </c>
    </row>
    <row r="672" spans="1:42" x14ac:dyDescent="0.2">
      <c r="A672" s="4"/>
      <c r="B672" s="5"/>
      <c r="C672" s="6" t="s">
        <v>2548</v>
      </c>
      <c r="D672" s="7" t="s">
        <v>34</v>
      </c>
      <c r="E672" s="7" t="s">
        <v>32</v>
      </c>
      <c r="F672" s="8" t="s">
        <v>35</v>
      </c>
      <c r="G672" s="9">
        <v>45620</v>
      </c>
      <c r="H672" s="9">
        <v>45627</v>
      </c>
      <c r="I672" s="10">
        <v>45808</v>
      </c>
      <c r="J672" s="14"/>
      <c r="K672" s="11" t="s">
        <v>2549</v>
      </c>
      <c r="L672" s="8" t="s">
        <v>2550</v>
      </c>
      <c r="M672" s="8" t="s">
        <v>2551</v>
      </c>
      <c r="N672" s="8" t="s">
        <v>40</v>
      </c>
      <c r="O672" s="12">
        <v>27612</v>
      </c>
      <c r="P672" s="8" t="s">
        <v>41</v>
      </c>
      <c r="Q672" s="12">
        <v>27612</v>
      </c>
      <c r="R672" s="13">
        <v>71.790000000000006</v>
      </c>
      <c r="S672" s="12">
        <v>19824</v>
      </c>
      <c r="T672" s="12">
        <v>19824</v>
      </c>
      <c r="U672" s="12">
        <v>7788</v>
      </c>
      <c r="V672" s="8" t="s">
        <v>35</v>
      </c>
      <c r="W672" s="8" t="s">
        <v>2552</v>
      </c>
      <c r="X672" s="8" t="s">
        <v>35</v>
      </c>
      <c r="Y672" s="13">
        <v>0</v>
      </c>
      <c r="Z672" s="8" t="s">
        <v>42</v>
      </c>
      <c r="AA672" s="8" t="s">
        <v>43</v>
      </c>
      <c r="AB672" s="8" t="s">
        <v>60</v>
      </c>
      <c r="AC672" s="8" t="s">
        <v>2462</v>
      </c>
      <c r="AD672" s="8" t="s">
        <v>35</v>
      </c>
      <c r="AE672" s="8" t="s">
        <v>2468</v>
      </c>
      <c r="AF672" s="12">
        <v>7788</v>
      </c>
      <c r="AG672" s="41">
        <f t="shared" si="93"/>
        <v>45627</v>
      </c>
      <c r="AH672" s="41">
        <f t="shared" ca="1" si="94"/>
        <v>45808</v>
      </c>
      <c r="AI672" s="1">
        <f t="shared" ca="1" si="101"/>
        <v>5</v>
      </c>
      <c r="AJ672" s="1">
        <f t="shared" ca="1" si="95"/>
        <v>8</v>
      </c>
      <c r="AK672" s="1">
        <f t="shared" ca="1" si="96"/>
        <v>-2</v>
      </c>
      <c r="AL672" s="1">
        <f t="shared" si="97"/>
        <v>71.790000000000006</v>
      </c>
      <c r="AM672" s="38">
        <f t="shared" ca="1" si="98"/>
        <v>1.6</v>
      </c>
      <c r="AN672" s="1" t="str">
        <f t="shared" ca="1" si="99"/>
        <v>תקין</v>
      </c>
      <c r="AO672" s="1" t="e">
        <f>VLOOKUP(AC672,'תז מייל קניין'!$A:$C,3,0)</f>
        <v>#N/A</v>
      </c>
      <c r="AP672" s="1" t="str">
        <f t="shared" si="100"/>
        <v xml:space="preserve"> עבור אימו</v>
      </c>
    </row>
    <row r="673" spans="1:42" x14ac:dyDescent="0.2">
      <c r="A673" s="4"/>
      <c r="B673" s="5"/>
      <c r="C673" s="6" t="s">
        <v>2553</v>
      </c>
      <c r="D673" s="7" t="s">
        <v>34</v>
      </c>
      <c r="E673" s="7" t="s">
        <v>32</v>
      </c>
      <c r="F673" s="8" t="s">
        <v>35</v>
      </c>
      <c r="G673" s="9">
        <v>45629</v>
      </c>
      <c r="H673" s="9"/>
      <c r="I673" s="10"/>
      <c r="J673" s="14"/>
      <c r="K673" s="11" t="s">
        <v>2554</v>
      </c>
      <c r="L673" s="8" t="s">
        <v>2555</v>
      </c>
      <c r="M673" s="8" t="s">
        <v>2556</v>
      </c>
      <c r="N673" s="8" t="s">
        <v>40</v>
      </c>
      <c r="O673" s="12">
        <v>5002.87</v>
      </c>
      <c r="P673" s="8" t="s">
        <v>41</v>
      </c>
      <c r="Q673" s="12">
        <v>5002.87</v>
      </c>
      <c r="R673" s="13">
        <v>0</v>
      </c>
      <c r="S673" s="13">
        <v>0</v>
      </c>
      <c r="T673" s="13">
        <v>0</v>
      </c>
      <c r="U673" s="12">
        <v>5002.87</v>
      </c>
      <c r="V673" s="8" t="s">
        <v>35</v>
      </c>
      <c r="W673" s="8" t="s">
        <v>2557</v>
      </c>
      <c r="X673" s="8" t="s">
        <v>35</v>
      </c>
      <c r="Y673" s="13">
        <v>0</v>
      </c>
      <c r="Z673" s="8" t="s">
        <v>42</v>
      </c>
      <c r="AA673" s="8" t="s">
        <v>43</v>
      </c>
      <c r="AB673" s="8" t="s">
        <v>60</v>
      </c>
      <c r="AC673" s="8" t="s">
        <v>2462</v>
      </c>
      <c r="AD673" s="8" t="s">
        <v>35</v>
      </c>
      <c r="AE673" s="8" t="s">
        <v>2468</v>
      </c>
      <c r="AF673" s="12">
        <v>5002.87</v>
      </c>
      <c r="AG673" s="41">
        <f t="shared" si="93"/>
        <v>45629</v>
      </c>
      <c r="AH673" s="41">
        <f t="shared" ca="1" si="94"/>
        <v>46022</v>
      </c>
      <c r="AI673" s="1">
        <f t="shared" ca="1" si="101"/>
        <v>12</v>
      </c>
      <c r="AJ673" s="1">
        <f t="shared" ca="1" si="95"/>
        <v>8</v>
      </c>
      <c r="AK673" s="1">
        <f t="shared" ca="1" si="96"/>
        <v>4</v>
      </c>
      <c r="AL673" s="1">
        <f t="shared" si="97"/>
        <v>0</v>
      </c>
      <c r="AM673" s="38">
        <f t="shared" ca="1" si="98"/>
        <v>0.66666666666666663</v>
      </c>
      <c r="AN673" s="1" t="str">
        <f t="shared" ca="1" si="99"/>
        <v>לא תקין</v>
      </c>
      <c r="AO673" s="1" t="e">
        <f>VLOOKUP(AC673,'תז מייל קניין'!$A:$C,3,0)</f>
        <v>#N/A</v>
      </c>
      <c r="AP673" s="1" t="str">
        <f t="shared" si="100"/>
        <v xml:space="preserve"> כיבוד לכנ</v>
      </c>
    </row>
    <row r="674" spans="1:42" x14ac:dyDescent="0.2">
      <c r="A674" s="4"/>
      <c r="B674" s="5"/>
      <c r="C674" s="6" t="s">
        <v>2558</v>
      </c>
      <c r="D674" s="7" t="s">
        <v>34</v>
      </c>
      <c r="E674" s="7" t="s">
        <v>32</v>
      </c>
      <c r="F674" s="8" t="s">
        <v>35</v>
      </c>
      <c r="G674" s="9">
        <v>45645</v>
      </c>
      <c r="H674" s="9"/>
      <c r="I674" s="10"/>
      <c r="J674" s="14"/>
      <c r="K674" s="11" t="s">
        <v>2559</v>
      </c>
      <c r="L674" s="8" t="s">
        <v>2560</v>
      </c>
      <c r="M674" s="8" t="s">
        <v>2561</v>
      </c>
      <c r="N674" s="8" t="s">
        <v>40</v>
      </c>
      <c r="O674" s="12">
        <v>5043.2299999999996</v>
      </c>
      <c r="P674" s="8" t="s">
        <v>41</v>
      </c>
      <c r="Q674" s="12">
        <v>5043.2299999999996</v>
      </c>
      <c r="R674" s="13">
        <v>0</v>
      </c>
      <c r="S674" s="13">
        <v>0</v>
      </c>
      <c r="T674" s="13">
        <v>0</v>
      </c>
      <c r="U674" s="12">
        <v>5043.2299999999996</v>
      </c>
      <c r="V674" s="8" t="s">
        <v>35</v>
      </c>
      <c r="W674" s="8" t="s">
        <v>2562</v>
      </c>
      <c r="X674" s="8" t="s">
        <v>35</v>
      </c>
      <c r="Y674" s="13">
        <v>0</v>
      </c>
      <c r="Z674" s="8" t="s">
        <v>42</v>
      </c>
      <c r="AA674" s="8" t="s">
        <v>43</v>
      </c>
      <c r="AB674" s="8" t="s">
        <v>60</v>
      </c>
      <c r="AC674" s="8" t="s">
        <v>2462</v>
      </c>
      <c r="AD674" s="8" t="s">
        <v>35</v>
      </c>
      <c r="AE674" s="8" t="s">
        <v>2468</v>
      </c>
      <c r="AF674" s="12">
        <v>5043.2299999999996</v>
      </c>
      <c r="AG674" s="41">
        <f t="shared" si="93"/>
        <v>45645</v>
      </c>
      <c r="AH674" s="41">
        <f t="shared" ca="1" si="94"/>
        <v>46022</v>
      </c>
      <c r="AI674" s="1">
        <f t="shared" ca="1" si="101"/>
        <v>12</v>
      </c>
      <c r="AJ674" s="1">
        <f t="shared" ca="1" si="95"/>
        <v>7</v>
      </c>
      <c r="AK674" s="1">
        <f t="shared" ca="1" si="96"/>
        <v>4</v>
      </c>
      <c r="AL674" s="1">
        <f t="shared" si="97"/>
        <v>0</v>
      </c>
      <c r="AM674" s="38">
        <f t="shared" ca="1" si="98"/>
        <v>0.58333333333333337</v>
      </c>
      <c r="AN674" s="1" t="str">
        <f t="shared" ca="1" si="99"/>
        <v>לא תקין</v>
      </c>
      <c r="AO674" s="1" t="e">
        <f>VLOOKUP(AC674,'תז מייל קניין'!$A:$C,3,0)</f>
        <v>#N/A</v>
      </c>
      <c r="AP674" s="1" t="str">
        <f t="shared" si="100"/>
        <v xml:space="preserve"> בקבוקי מי</v>
      </c>
    </row>
    <row r="675" spans="1:42" x14ac:dyDescent="0.2">
      <c r="A675" s="4"/>
      <c r="B675" s="5"/>
      <c r="C675" s="6" t="s">
        <v>2563</v>
      </c>
      <c r="D675" s="7" t="s">
        <v>34</v>
      </c>
      <c r="E675" s="7" t="s">
        <v>32</v>
      </c>
      <c r="F675" s="8" t="s">
        <v>35</v>
      </c>
      <c r="G675" s="9">
        <v>45645</v>
      </c>
      <c r="H675" s="9"/>
      <c r="I675" s="10"/>
      <c r="J675" s="14"/>
      <c r="K675" s="11" t="s">
        <v>2564</v>
      </c>
      <c r="L675" s="8" t="s">
        <v>2565</v>
      </c>
      <c r="M675" s="8" t="s">
        <v>2566</v>
      </c>
      <c r="N675" s="8" t="s">
        <v>40</v>
      </c>
      <c r="O675" s="12">
        <v>46886.12</v>
      </c>
      <c r="P675" s="8" t="s">
        <v>41</v>
      </c>
      <c r="Q675" s="12">
        <v>46886.12</v>
      </c>
      <c r="R675" s="13">
        <v>0</v>
      </c>
      <c r="S675" s="13">
        <v>0</v>
      </c>
      <c r="T675" s="13">
        <v>0</v>
      </c>
      <c r="U675" s="12">
        <v>46886.12</v>
      </c>
      <c r="V675" s="8" t="s">
        <v>35</v>
      </c>
      <c r="W675" s="8" t="s">
        <v>2567</v>
      </c>
      <c r="X675" s="8" t="s">
        <v>35</v>
      </c>
      <c r="Y675" s="13">
        <v>0</v>
      </c>
      <c r="Z675" s="8" t="s">
        <v>42</v>
      </c>
      <c r="AA675" s="8" t="s">
        <v>43</v>
      </c>
      <c r="AB675" s="8" t="s">
        <v>60</v>
      </c>
      <c r="AC675" s="8" t="s">
        <v>2462</v>
      </c>
      <c r="AD675" s="8" t="s">
        <v>35</v>
      </c>
      <c r="AE675" s="8" t="s">
        <v>2468</v>
      </c>
      <c r="AF675" s="12">
        <v>46886.12</v>
      </c>
      <c r="AG675" s="41">
        <f t="shared" si="93"/>
        <v>45645</v>
      </c>
      <c r="AH675" s="41">
        <f t="shared" ca="1" si="94"/>
        <v>46022</v>
      </c>
      <c r="AI675" s="1">
        <f t="shared" ca="1" si="101"/>
        <v>12</v>
      </c>
      <c r="AJ675" s="1">
        <f t="shared" ca="1" si="95"/>
        <v>7</v>
      </c>
      <c r="AK675" s="1">
        <f t="shared" ca="1" si="96"/>
        <v>4</v>
      </c>
      <c r="AL675" s="1">
        <f t="shared" si="97"/>
        <v>0</v>
      </c>
      <c r="AM675" s="38">
        <f t="shared" ca="1" si="98"/>
        <v>0.58333333333333337</v>
      </c>
      <c r="AN675" s="1" t="str">
        <f t="shared" ca="1" si="99"/>
        <v>לא תקין</v>
      </c>
      <c r="AO675" s="1" t="e">
        <f>VLOOKUP(AC675,'תז מייל קניין'!$A:$C,3,0)</f>
        <v>#N/A</v>
      </c>
      <c r="AP675" s="1" t="str">
        <f t="shared" si="100"/>
        <v xml:space="preserve"> ציוד ספור</v>
      </c>
    </row>
    <row r="676" spans="1:42" x14ac:dyDescent="0.2">
      <c r="A676" s="4"/>
      <c r="B676" s="5"/>
      <c r="C676" s="6" t="s">
        <v>2568</v>
      </c>
      <c r="D676" s="7" t="s">
        <v>34</v>
      </c>
      <c r="E676" s="7" t="s">
        <v>32</v>
      </c>
      <c r="F676" s="8" t="s">
        <v>35</v>
      </c>
      <c r="G676" s="9">
        <v>45645</v>
      </c>
      <c r="H676" s="9"/>
      <c r="I676" s="10"/>
      <c r="J676" s="14"/>
      <c r="K676" s="11" t="s">
        <v>2569</v>
      </c>
      <c r="L676" s="8" t="s">
        <v>2570</v>
      </c>
      <c r="M676" s="8" t="s">
        <v>2571</v>
      </c>
      <c r="N676" s="8" t="s">
        <v>40</v>
      </c>
      <c r="O676" s="12">
        <v>2201.6</v>
      </c>
      <c r="P676" s="8" t="s">
        <v>41</v>
      </c>
      <c r="Q676" s="12">
        <v>2201.6</v>
      </c>
      <c r="R676" s="13">
        <v>0</v>
      </c>
      <c r="S676" s="13">
        <v>0</v>
      </c>
      <c r="T676" s="13">
        <v>0</v>
      </c>
      <c r="U676" s="12">
        <v>2201.6</v>
      </c>
      <c r="V676" s="8" t="s">
        <v>35</v>
      </c>
      <c r="W676" s="8" t="s">
        <v>2572</v>
      </c>
      <c r="X676" s="8" t="s">
        <v>35</v>
      </c>
      <c r="Y676" s="13">
        <v>0</v>
      </c>
      <c r="Z676" s="8" t="s">
        <v>42</v>
      </c>
      <c r="AA676" s="8" t="s">
        <v>43</v>
      </c>
      <c r="AB676" s="8" t="s">
        <v>60</v>
      </c>
      <c r="AC676" s="8" t="s">
        <v>2462</v>
      </c>
      <c r="AD676" s="8" t="s">
        <v>35</v>
      </c>
      <c r="AE676" s="8" t="s">
        <v>2468</v>
      </c>
      <c r="AF676" s="12">
        <v>2201.6</v>
      </c>
      <c r="AG676" s="41">
        <f t="shared" si="93"/>
        <v>45645</v>
      </c>
      <c r="AH676" s="41">
        <f t="shared" ca="1" si="94"/>
        <v>46022</v>
      </c>
      <c r="AI676" s="1">
        <f t="shared" ca="1" si="101"/>
        <v>12</v>
      </c>
      <c r="AJ676" s="1">
        <f t="shared" ca="1" si="95"/>
        <v>7</v>
      </c>
      <c r="AK676" s="1">
        <f t="shared" ca="1" si="96"/>
        <v>4</v>
      </c>
      <c r="AL676" s="1">
        <f t="shared" si="97"/>
        <v>0</v>
      </c>
      <c r="AM676" s="38">
        <f t="shared" ca="1" si="98"/>
        <v>0.58333333333333337</v>
      </c>
      <c r="AN676" s="1" t="str">
        <f t="shared" ca="1" si="99"/>
        <v>לא תקין</v>
      </c>
      <c r="AO676" s="1" t="e">
        <f>VLOOKUP(AC676,'תז מייל קניין'!$A:$C,3,0)</f>
        <v>#N/A</v>
      </c>
      <c r="AP676" s="1" t="str">
        <f t="shared" si="100"/>
        <v xml:space="preserve"> השתתפות ר</v>
      </c>
    </row>
    <row r="677" spans="1:42" x14ac:dyDescent="0.2">
      <c r="A677" s="4"/>
      <c r="B677" s="5"/>
      <c r="C677" s="6" t="s">
        <v>2573</v>
      </c>
      <c r="D677" s="7" t="s">
        <v>50</v>
      </c>
      <c r="E677" s="7" t="s">
        <v>32</v>
      </c>
      <c r="F677" s="8" t="s">
        <v>35</v>
      </c>
      <c r="G677" s="9">
        <v>45795</v>
      </c>
      <c r="H677" s="9">
        <v>45792</v>
      </c>
      <c r="I677" s="10">
        <v>46022</v>
      </c>
      <c r="J677" s="14"/>
      <c r="K677" s="11" t="s">
        <v>2470</v>
      </c>
      <c r="L677" s="8" t="s">
        <v>2471</v>
      </c>
      <c r="M677" s="8" t="s">
        <v>2472</v>
      </c>
      <c r="N677" s="8" t="s">
        <v>820</v>
      </c>
      <c r="O677" s="12">
        <v>111517.67</v>
      </c>
      <c r="P677" s="8" t="s">
        <v>41</v>
      </c>
      <c r="Q677" s="12">
        <v>111517.67</v>
      </c>
      <c r="R677" s="13">
        <v>0</v>
      </c>
      <c r="S677" s="13">
        <v>0</v>
      </c>
      <c r="T677" s="13">
        <v>0</v>
      </c>
      <c r="U677" s="12">
        <v>111517.67</v>
      </c>
      <c r="V677" s="8" t="s">
        <v>35</v>
      </c>
      <c r="W677" s="8" t="s">
        <v>2574</v>
      </c>
      <c r="X677" s="8" t="s">
        <v>35</v>
      </c>
      <c r="Y677" s="13">
        <v>0</v>
      </c>
      <c r="Z677" s="8" t="s">
        <v>42</v>
      </c>
      <c r="AA677" s="8" t="s">
        <v>65</v>
      </c>
      <c r="AB677" s="8" t="s">
        <v>35</v>
      </c>
      <c r="AC677" s="8" t="s">
        <v>2462</v>
      </c>
      <c r="AD677" s="8" t="s">
        <v>35</v>
      </c>
      <c r="AE677" s="8" t="s">
        <v>2468</v>
      </c>
      <c r="AF677" s="12">
        <v>111517.67</v>
      </c>
      <c r="AG677" s="41">
        <f t="shared" si="93"/>
        <v>45792</v>
      </c>
      <c r="AH677" s="41">
        <f t="shared" ca="1" si="94"/>
        <v>46022</v>
      </c>
      <c r="AI677" s="1">
        <f t="shared" ca="1" si="101"/>
        <v>7</v>
      </c>
      <c r="AJ677" s="1">
        <f t="shared" ca="1" si="95"/>
        <v>2</v>
      </c>
      <c r="AK677" s="1">
        <f t="shared" ca="1" si="96"/>
        <v>4</v>
      </c>
      <c r="AL677" s="1">
        <f t="shared" si="97"/>
        <v>0</v>
      </c>
      <c r="AM677" s="38">
        <f t="shared" ca="1" si="98"/>
        <v>0.2857142857142857</v>
      </c>
      <c r="AN677" s="1" t="str">
        <f t="shared" ca="1" si="99"/>
        <v>טרם נבדק</v>
      </c>
      <c r="AO677" s="1" t="e">
        <f>VLOOKUP(AC677,'תז מייל קניין'!$A:$C,3,0)</f>
        <v>#N/A</v>
      </c>
      <c r="AP677" s="1" t="str">
        <f t="shared" si="100"/>
        <v xml:space="preserve"> כנס של הי</v>
      </c>
    </row>
    <row r="678" spans="1:42" x14ac:dyDescent="0.2">
      <c r="A678" s="4"/>
      <c r="B678" s="5"/>
      <c r="C678" s="6" t="s">
        <v>2575</v>
      </c>
      <c r="D678" s="7" t="s">
        <v>50</v>
      </c>
      <c r="E678" s="7" t="s">
        <v>32</v>
      </c>
      <c r="F678" s="8" t="s">
        <v>35</v>
      </c>
      <c r="G678" s="9">
        <v>45796</v>
      </c>
      <c r="H678" s="9">
        <v>45924</v>
      </c>
      <c r="I678" s="10">
        <v>46022</v>
      </c>
      <c r="J678" s="14"/>
      <c r="K678" s="11" t="s">
        <v>2576</v>
      </c>
      <c r="L678" s="8" t="s">
        <v>2577</v>
      </c>
      <c r="M678" s="8" t="s">
        <v>2578</v>
      </c>
      <c r="N678" s="8" t="s">
        <v>278</v>
      </c>
      <c r="O678" s="12">
        <v>131576.59</v>
      </c>
      <c r="P678" s="8" t="s">
        <v>41</v>
      </c>
      <c r="Q678" s="12">
        <v>131576.59</v>
      </c>
      <c r="R678" s="13">
        <v>0</v>
      </c>
      <c r="S678" s="13">
        <v>0</v>
      </c>
      <c r="T678" s="13">
        <v>0</v>
      </c>
      <c r="U678" s="12">
        <v>131576.59</v>
      </c>
      <c r="V678" s="8" t="s">
        <v>35</v>
      </c>
      <c r="W678" s="8" t="s">
        <v>2579</v>
      </c>
      <c r="X678" s="8" t="s">
        <v>35</v>
      </c>
      <c r="Y678" s="13">
        <v>0</v>
      </c>
      <c r="Z678" s="8" t="s">
        <v>42</v>
      </c>
      <c r="AA678" s="8" t="s">
        <v>65</v>
      </c>
      <c r="AB678" s="8" t="s">
        <v>35</v>
      </c>
      <c r="AC678" s="8" t="s">
        <v>2462</v>
      </c>
      <c r="AD678" s="8" t="s">
        <v>35</v>
      </c>
      <c r="AE678" s="8" t="s">
        <v>2468</v>
      </c>
      <c r="AF678" s="12">
        <v>131576.59</v>
      </c>
      <c r="AG678" s="41">
        <f t="shared" si="93"/>
        <v>45924</v>
      </c>
      <c r="AH678" s="41">
        <f t="shared" ca="1" si="94"/>
        <v>46022</v>
      </c>
      <c r="AI678" s="1">
        <f t="shared" ca="1" si="101"/>
        <v>3</v>
      </c>
      <c r="AJ678" s="1" t="e">
        <f t="shared" ca="1" si="95"/>
        <v>#NUM!</v>
      </c>
      <c r="AK678" s="1">
        <f t="shared" ca="1" si="96"/>
        <v>4</v>
      </c>
      <c r="AL678" s="1">
        <f t="shared" si="97"/>
        <v>0</v>
      </c>
      <c r="AM678" s="38" t="e">
        <f t="shared" ca="1" si="98"/>
        <v>#NUM!</v>
      </c>
      <c r="AN678" s="1" t="e">
        <f t="shared" ca="1" si="99"/>
        <v>#NUM!</v>
      </c>
      <c r="AO678" s="1" t="e">
        <f>VLOOKUP(AC678,'תז מייל קניין'!$A:$C,3,0)</f>
        <v>#N/A</v>
      </c>
      <c r="AP678" s="1" t="str">
        <f t="shared" si="100"/>
        <v xml:space="preserve"> פורום הנה</v>
      </c>
    </row>
    <row r="679" spans="1:42" x14ac:dyDescent="0.2">
      <c r="A679" s="4"/>
      <c r="B679" s="5"/>
      <c r="C679" s="6" t="s">
        <v>2580</v>
      </c>
      <c r="D679" s="7" t="s">
        <v>50</v>
      </c>
      <c r="E679" s="7" t="s">
        <v>32</v>
      </c>
      <c r="F679" s="8" t="s">
        <v>35</v>
      </c>
      <c r="G679" s="9">
        <v>45799</v>
      </c>
      <c r="H679" s="9">
        <v>45796</v>
      </c>
      <c r="I679" s="10">
        <v>46022</v>
      </c>
      <c r="J679" s="14"/>
      <c r="K679" s="11" t="s">
        <v>2581</v>
      </c>
      <c r="L679" s="8" t="s">
        <v>2582</v>
      </c>
      <c r="M679" s="8" t="s">
        <v>2583</v>
      </c>
      <c r="N679" s="8" t="s">
        <v>40</v>
      </c>
      <c r="O679" s="12">
        <v>193092.11</v>
      </c>
      <c r="P679" s="8" t="s">
        <v>41</v>
      </c>
      <c r="Q679" s="12">
        <v>193092.11</v>
      </c>
      <c r="R679" s="13">
        <v>0</v>
      </c>
      <c r="S679" s="13">
        <v>0</v>
      </c>
      <c r="T679" s="13">
        <v>0</v>
      </c>
      <c r="U679" s="12">
        <v>193092.11</v>
      </c>
      <c r="V679" s="8" t="s">
        <v>35</v>
      </c>
      <c r="W679" s="8" t="s">
        <v>2584</v>
      </c>
      <c r="X679" s="8" t="s">
        <v>35</v>
      </c>
      <c r="Y679" s="13">
        <v>0</v>
      </c>
      <c r="Z679" s="8" t="s">
        <v>42</v>
      </c>
      <c r="AA679" s="8" t="s">
        <v>65</v>
      </c>
      <c r="AB679" s="8" t="s">
        <v>35</v>
      </c>
      <c r="AC679" s="8" t="s">
        <v>2462</v>
      </c>
      <c r="AD679" s="8" t="s">
        <v>35</v>
      </c>
      <c r="AE679" s="8" t="s">
        <v>2468</v>
      </c>
      <c r="AF679" s="12">
        <v>193092.11</v>
      </c>
      <c r="AG679" s="41">
        <f t="shared" si="93"/>
        <v>45796</v>
      </c>
      <c r="AH679" s="41">
        <f t="shared" ca="1" si="94"/>
        <v>46022</v>
      </c>
      <c r="AI679" s="1">
        <f t="shared" ca="1" si="101"/>
        <v>7</v>
      </c>
      <c r="AJ679" s="1">
        <f t="shared" ca="1" si="95"/>
        <v>2</v>
      </c>
      <c r="AK679" s="1">
        <f t="shared" ca="1" si="96"/>
        <v>4</v>
      </c>
      <c r="AL679" s="1">
        <f t="shared" si="97"/>
        <v>0</v>
      </c>
      <c r="AM679" s="38">
        <f t="shared" ca="1" si="98"/>
        <v>0.2857142857142857</v>
      </c>
      <c r="AN679" s="1" t="str">
        <f t="shared" ca="1" si="99"/>
        <v>טרם נבדק</v>
      </c>
      <c r="AO679" s="1" t="e">
        <f>VLOOKUP(AC679,'תז מייל קניין'!$A:$C,3,0)</f>
        <v>#N/A</v>
      </c>
      <c r="AP679" s="1" t="str">
        <f t="shared" si="100"/>
        <v xml:space="preserve"> טקס חלוקת</v>
      </c>
    </row>
    <row r="680" spans="1:42" x14ac:dyDescent="0.2">
      <c r="A680" s="4"/>
      <c r="B680" s="5"/>
      <c r="C680" s="6" t="s">
        <v>2585</v>
      </c>
      <c r="D680" s="7" t="s">
        <v>50</v>
      </c>
      <c r="E680" s="7" t="s">
        <v>32</v>
      </c>
      <c r="F680" s="8" t="s">
        <v>35</v>
      </c>
      <c r="G680" s="9">
        <v>45819</v>
      </c>
      <c r="H680" s="9">
        <v>45819</v>
      </c>
      <c r="I680" s="10">
        <v>46022</v>
      </c>
      <c r="J680" s="14"/>
      <c r="K680" s="11" t="s">
        <v>2586</v>
      </c>
      <c r="L680" s="8" t="s">
        <v>2587</v>
      </c>
      <c r="M680" s="8" t="s">
        <v>2588</v>
      </c>
      <c r="N680" s="8" t="s">
        <v>40</v>
      </c>
      <c r="O680" s="12">
        <v>98940.01</v>
      </c>
      <c r="P680" s="8" t="s">
        <v>41</v>
      </c>
      <c r="Q680" s="12">
        <v>98940.01</v>
      </c>
      <c r="R680" s="13">
        <v>0</v>
      </c>
      <c r="S680" s="13">
        <v>0</v>
      </c>
      <c r="T680" s="13">
        <v>0</v>
      </c>
      <c r="U680" s="12">
        <v>98940.01</v>
      </c>
      <c r="V680" s="8" t="s">
        <v>35</v>
      </c>
      <c r="W680" s="8" t="s">
        <v>2589</v>
      </c>
      <c r="X680" s="8" t="s">
        <v>35</v>
      </c>
      <c r="Y680" s="13">
        <v>0</v>
      </c>
      <c r="Z680" s="8" t="s">
        <v>42</v>
      </c>
      <c r="AA680" s="8" t="s">
        <v>65</v>
      </c>
      <c r="AB680" s="8" t="s">
        <v>35</v>
      </c>
      <c r="AC680" s="8" t="s">
        <v>2462</v>
      </c>
      <c r="AD680" s="8" t="s">
        <v>35</v>
      </c>
      <c r="AE680" s="8" t="s">
        <v>2468</v>
      </c>
      <c r="AF680" s="12">
        <v>98940.01</v>
      </c>
      <c r="AG680" s="41">
        <f t="shared" si="93"/>
        <v>45819</v>
      </c>
      <c r="AH680" s="41">
        <f t="shared" ca="1" si="94"/>
        <v>46022</v>
      </c>
      <c r="AI680" s="1">
        <f t="shared" ca="1" si="101"/>
        <v>6</v>
      </c>
      <c r="AJ680" s="1">
        <f t="shared" ca="1" si="95"/>
        <v>1</v>
      </c>
      <c r="AK680" s="1">
        <f t="shared" ca="1" si="96"/>
        <v>4</v>
      </c>
      <c r="AL680" s="1">
        <f t="shared" si="97"/>
        <v>0</v>
      </c>
      <c r="AM680" s="38">
        <f t="shared" ca="1" si="98"/>
        <v>0.16666666666666666</v>
      </c>
      <c r="AN680" s="1" t="str">
        <f t="shared" ca="1" si="99"/>
        <v>טרם נבדק</v>
      </c>
      <c r="AO680" s="1" t="e">
        <f>VLOOKUP(AC680,'תז מייל קניין'!$A:$C,3,0)</f>
        <v>#N/A</v>
      </c>
      <c r="AP680" s="1" t="str">
        <f t="shared" si="100"/>
        <v xml:space="preserve"> כנס מאבק </v>
      </c>
    </row>
    <row r="681" spans="1:42" x14ac:dyDescent="0.2">
      <c r="A681" s="4"/>
      <c r="B681" s="5"/>
      <c r="C681" s="6" t="s">
        <v>2590</v>
      </c>
      <c r="D681" s="7" t="s">
        <v>50</v>
      </c>
      <c r="E681" s="7" t="s">
        <v>32</v>
      </c>
      <c r="F681" s="8" t="s">
        <v>35</v>
      </c>
      <c r="G681" s="9">
        <v>45833</v>
      </c>
      <c r="H681" s="9">
        <v>45827</v>
      </c>
      <c r="I681" s="10">
        <v>46022</v>
      </c>
      <c r="J681" s="14"/>
      <c r="K681" s="11" t="s">
        <v>2470</v>
      </c>
      <c r="L681" s="8" t="s">
        <v>2471</v>
      </c>
      <c r="M681" s="8" t="s">
        <v>2472</v>
      </c>
      <c r="N681" s="8" t="s">
        <v>40</v>
      </c>
      <c r="O681" s="12">
        <v>149104.15</v>
      </c>
      <c r="P681" s="8" t="s">
        <v>41</v>
      </c>
      <c r="Q681" s="12">
        <v>149104.15</v>
      </c>
      <c r="R681" s="13">
        <v>0</v>
      </c>
      <c r="S681" s="13">
        <v>0</v>
      </c>
      <c r="T681" s="13">
        <v>0</v>
      </c>
      <c r="U681" s="12">
        <v>149104.15</v>
      </c>
      <c r="V681" s="8" t="s">
        <v>35</v>
      </c>
      <c r="W681" s="8" t="s">
        <v>2591</v>
      </c>
      <c r="X681" s="8" t="s">
        <v>35</v>
      </c>
      <c r="Y681" s="13">
        <v>0</v>
      </c>
      <c r="Z681" s="8" t="s">
        <v>42</v>
      </c>
      <c r="AA681" s="8" t="s">
        <v>65</v>
      </c>
      <c r="AB681" s="8" t="s">
        <v>35</v>
      </c>
      <c r="AC681" s="8" t="s">
        <v>2462</v>
      </c>
      <c r="AD681" s="8" t="s">
        <v>35</v>
      </c>
      <c r="AE681" s="8" t="s">
        <v>2468</v>
      </c>
      <c r="AF681" s="12">
        <v>149104.15</v>
      </c>
      <c r="AG681" s="41">
        <f t="shared" si="93"/>
        <v>45827</v>
      </c>
      <c r="AH681" s="41">
        <f t="shared" ca="1" si="94"/>
        <v>46022</v>
      </c>
      <c r="AI681" s="1">
        <f t="shared" ca="1" si="101"/>
        <v>6</v>
      </c>
      <c r="AJ681" s="1">
        <f t="shared" ca="1" si="95"/>
        <v>1</v>
      </c>
      <c r="AK681" s="1">
        <f t="shared" ca="1" si="96"/>
        <v>4</v>
      </c>
      <c r="AL681" s="1">
        <f t="shared" si="97"/>
        <v>0</v>
      </c>
      <c r="AM681" s="38">
        <f t="shared" ca="1" si="98"/>
        <v>0.16666666666666666</v>
      </c>
      <c r="AN681" s="1" t="str">
        <f t="shared" ca="1" si="99"/>
        <v>טרם נבדק</v>
      </c>
      <c r="AO681" s="1" t="e">
        <f>VLOOKUP(AC681,'תז מייל קניין'!$A:$C,3,0)</f>
        <v>#N/A</v>
      </c>
      <c r="AP681" s="1" t="str">
        <f t="shared" si="100"/>
        <v xml:space="preserve"> טקס חלוקת</v>
      </c>
    </row>
    <row r="682" spans="1:42" x14ac:dyDescent="0.2">
      <c r="A682" s="4"/>
      <c r="B682" s="5"/>
      <c r="C682" s="6" t="s">
        <v>2592</v>
      </c>
      <c r="D682" s="7" t="s">
        <v>34</v>
      </c>
      <c r="E682" s="7" t="s">
        <v>32</v>
      </c>
      <c r="F682" s="8" t="s">
        <v>35</v>
      </c>
      <c r="G682" s="9">
        <v>45839</v>
      </c>
      <c r="H682" s="9"/>
      <c r="I682" s="10"/>
      <c r="J682" s="14" t="s">
        <v>2458</v>
      </c>
      <c r="K682" s="11" t="s">
        <v>699</v>
      </c>
      <c r="L682" s="8" t="s">
        <v>700</v>
      </c>
      <c r="M682" s="8" t="s">
        <v>701</v>
      </c>
      <c r="N682" s="8" t="s">
        <v>35</v>
      </c>
      <c r="O682" s="12">
        <v>2950</v>
      </c>
      <c r="P682" s="8" t="s">
        <v>41</v>
      </c>
      <c r="Q682" s="12">
        <v>2950</v>
      </c>
      <c r="R682" s="13">
        <v>0</v>
      </c>
      <c r="S682" s="13">
        <v>0</v>
      </c>
      <c r="T682" s="13">
        <v>0</v>
      </c>
      <c r="U682" s="13">
        <v>0</v>
      </c>
      <c r="V682" s="8" t="s">
        <v>57</v>
      </c>
      <c r="W682" s="8" t="s">
        <v>2593</v>
      </c>
      <c r="X682" s="8" t="s">
        <v>35</v>
      </c>
      <c r="Y682" s="13">
        <v>0</v>
      </c>
      <c r="Z682" s="8" t="s">
        <v>35</v>
      </c>
      <c r="AA682" s="8" t="s">
        <v>43</v>
      </c>
      <c r="AB682" s="8" t="s">
        <v>60</v>
      </c>
      <c r="AC682" s="8" t="s">
        <v>2462</v>
      </c>
      <c r="AD682" s="8" t="s">
        <v>35</v>
      </c>
      <c r="AE682" s="8" t="s">
        <v>2468</v>
      </c>
      <c r="AF682" s="12">
        <v>2950</v>
      </c>
      <c r="AG682" s="41">
        <f t="shared" si="93"/>
        <v>45839</v>
      </c>
      <c r="AH682" s="41">
        <f t="shared" ca="1" si="94"/>
        <v>46022</v>
      </c>
      <c r="AI682" s="1">
        <f t="shared" ca="1" si="101"/>
        <v>5</v>
      </c>
      <c r="AJ682" s="1">
        <f t="shared" ca="1" si="95"/>
        <v>1</v>
      </c>
      <c r="AK682" s="1">
        <f t="shared" ca="1" si="96"/>
        <v>4</v>
      </c>
      <c r="AL682" s="1">
        <f t="shared" si="97"/>
        <v>0</v>
      </c>
      <c r="AM682" s="38">
        <f t="shared" ca="1" si="98"/>
        <v>0.2</v>
      </c>
      <c r="AN682" s="1" t="str">
        <f t="shared" ca="1" si="99"/>
        <v>טרם נבדק</v>
      </c>
      <c r="AO682" s="1" t="e">
        <f>VLOOKUP(AC682,'תז מייל קניין'!$A:$C,3,0)</f>
        <v>#N/A</v>
      </c>
      <c r="AP682" s="1" t="str">
        <f t="shared" si="100"/>
        <v xml:space="preserve"> תוספת אול</v>
      </c>
    </row>
    <row r="683" spans="1:42" x14ac:dyDescent="0.2">
      <c r="A683" s="4"/>
      <c r="B683" s="5" t="s">
        <v>2456</v>
      </c>
      <c r="C683" s="6" t="s">
        <v>2594</v>
      </c>
      <c r="D683" s="7" t="s">
        <v>34</v>
      </c>
      <c r="E683" s="7" t="s">
        <v>32</v>
      </c>
      <c r="F683" s="8" t="s">
        <v>35</v>
      </c>
      <c r="G683" s="9">
        <v>39271</v>
      </c>
      <c r="H683" s="9"/>
      <c r="I683" s="10"/>
      <c r="J683" s="3" t="s">
        <v>2595</v>
      </c>
      <c r="K683" s="11" t="s">
        <v>2596</v>
      </c>
      <c r="L683" s="8" t="s">
        <v>2597</v>
      </c>
      <c r="M683" s="8" t="s">
        <v>35</v>
      </c>
      <c r="N683" s="8" t="s">
        <v>40</v>
      </c>
      <c r="O683" s="12">
        <v>6663.34</v>
      </c>
      <c r="P683" s="8" t="s">
        <v>41</v>
      </c>
      <c r="Q683" s="12">
        <v>6663.34</v>
      </c>
      <c r="R683" s="13">
        <v>64.3</v>
      </c>
      <c r="S683" s="12">
        <v>4955.5</v>
      </c>
      <c r="T683" s="12">
        <v>4284.3599999999997</v>
      </c>
      <c r="U683" s="13">
        <v>0</v>
      </c>
      <c r="V683" s="8" t="s">
        <v>35</v>
      </c>
      <c r="W683" s="8" t="s">
        <v>2598</v>
      </c>
      <c r="X683" s="8" t="s">
        <v>35</v>
      </c>
      <c r="Y683" s="13">
        <v>0</v>
      </c>
      <c r="Z683" s="8" t="s">
        <v>35</v>
      </c>
      <c r="AA683" s="8" t="s">
        <v>49</v>
      </c>
      <c r="AB683" s="8" t="s">
        <v>35</v>
      </c>
      <c r="AC683" s="8" t="s">
        <v>2599</v>
      </c>
      <c r="AD683" s="8" t="s">
        <v>35</v>
      </c>
      <c r="AE683" s="8" t="s">
        <v>35</v>
      </c>
      <c r="AF683" s="13">
        <v>853.91</v>
      </c>
      <c r="AG683" s="41">
        <f t="shared" si="93"/>
        <v>39271</v>
      </c>
      <c r="AH683" s="41">
        <f t="shared" ca="1" si="94"/>
        <v>46022</v>
      </c>
      <c r="AI683" s="1">
        <f t="shared" ca="1" si="101"/>
        <v>221</v>
      </c>
      <c r="AJ683" s="1">
        <f t="shared" ca="1" si="95"/>
        <v>216</v>
      </c>
      <c r="AK683" s="1">
        <f t="shared" ca="1" si="96"/>
        <v>4</v>
      </c>
      <c r="AL683" s="1">
        <f t="shared" si="97"/>
        <v>64.3</v>
      </c>
      <c r="AM683" s="38">
        <f t="shared" ca="1" si="98"/>
        <v>0.9773755656108597</v>
      </c>
      <c r="AN683" s="1" t="str">
        <f t="shared" ca="1" si="99"/>
        <v>תקין</v>
      </c>
      <c r="AO683" s="1" t="e">
        <f>VLOOKUP(AC683,'תז מייל קניין'!$A:$C,3,0)</f>
        <v>#N/A</v>
      </c>
      <c r="AP683" s="1" t="str">
        <f t="shared" si="100"/>
        <v xml:space="preserve"> עבור כיבו</v>
      </c>
    </row>
    <row r="684" spans="1:42" x14ac:dyDescent="0.2">
      <c r="A684" s="4"/>
      <c r="B684" s="2" t="s">
        <v>2600</v>
      </c>
      <c r="C684" s="6" t="s">
        <v>2601</v>
      </c>
      <c r="D684" s="7" t="s">
        <v>34</v>
      </c>
      <c r="E684" s="7" t="s">
        <v>32</v>
      </c>
      <c r="F684" s="8" t="s">
        <v>35</v>
      </c>
      <c r="G684" s="9">
        <v>44182</v>
      </c>
      <c r="H684" s="9">
        <v>44197</v>
      </c>
      <c r="I684" s="10">
        <v>45657</v>
      </c>
      <c r="J684" s="3" t="s">
        <v>36</v>
      </c>
      <c r="K684" s="11" t="s">
        <v>1399</v>
      </c>
      <c r="L684" s="8" t="s">
        <v>1400</v>
      </c>
      <c r="M684" s="8" t="s">
        <v>1401</v>
      </c>
      <c r="N684" s="8" t="s">
        <v>40</v>
      </c>
      <c r="O684" s="12">
        <v>207958.14</v>
      </c>
      <c r="P684" s="8" t="s">
        <v>41</v>
      </c>
      <c r="Q684" s="12">
        <v>207958.14</v>
      </c>
      <c r="R684" s="13">
        <v>20.6</v>
      </c>
      <c r="S684" s="12">
        <v>42847.74</v>
      </c>
      <c r="T684" s="12">
        <v>42847.74</v>
      </c>
      <c r="U684" s="13">
        <v>0</v>
      </c>
      <c r="V684" s="8" t="s">
        <v>35</v>
      </c>
      <c r="W684" s="8" t="s">
        <v>2602</v>
      </c>
      <c r="X684" s="8" t="s">
        <v>35</v>
      </c>
      <c r="Y684" s="13">
        <v>0</v>
      </c>
      <c r="Z684" s="8" t="s">
        <v>42</v>
      </c>
      <c r="AA684" s="8" t="s">
        <v>65</v>
      </c>
      <c r="AB684" s="8" t="s">
        <v>35</v>
      </c>
      <c r="AC684" s="8" t="s">
        <v>45</v>
      </c>
      <c r="AD684" s="8" t="s">
        <v>2603</v>
      </c>
      <c r="AE684" s="8" t="s">
        <v>1471</v>
      </c>
      <c r="AF684" s="12">
        <v>165110.39999999999</v>
      </c>
      <c r="AG684" s="41">
        <f t="shared" si="93"/>
        <v>44197</v>
      </c>
      <c r="AH684" s="41">
        <f t="shared" ca="1" si="94"/>
        <v>45657</v>
      </c>
      <c r="AI684" s="1">
        <f t="shared" ca="1" si="101"/>
        <v>47</v>
      </c>
      <c r="AJ684" s="1">
        <f t="shared" ca="1" si="95"/>
        <v>55</v>
      </c>
      <c r="AK684" s="1">
        <f t="shared" ca="1" si="96"/>
        <v>-7</v>
      </c>
      <c r="AL684" s="1">
        <f t="shared" si="97"/>
        <v>20.6</v>
      </c>
      <c r="AM684" s="38">
        <f t="shared" ca="1" si="98"/>
        <v>1.1702127659574468</v>
      </c>
      <c r="AN684" s="1" t="str">
        <f t="shared" ca="1" si="99"/>
        <v>לא תקין</v>
      </c>
      <c r="AO684" s="1" t="e">
        <f>VLOOKUP(AC684,'תז מייל קניין'!$A:$C,3,0)</f>
        <v>#N/A</v>
      </c>
      <c r="AP684" s="1" t="str">
        <f t="shared" si="100"/>
        <v xml:space="preserve"> גיבוש תפי</v>
      </c>
    </row>
    <row r="685" spans="1:42" x14ac:dyDescent="0.2">
      <c r="A685" s="4"/>
      <c r="B685" s="5"/>
      <c r="C685" s="6" t="s">
        <v>2604</v>
      </c>
      <c r="D685" s="7" t="s">
        <v>50</v>
      </c>
      <c r="E685" s="7" t="s">
        <v>32</v>
      </c>
      <c r="F685" s="8" t="s">
        <v>35</v>
      </c>
      <c r="G685" s="9">
        <v>44418</v>
      </c>
      <c r="H685" s="9"/>
      <c r="I685" s="10"/>
      <c r="J685" s="14" t="s">
        <v>36</v>
      </c>
      <c r="K685" s="11" t="s">
        <v>2605</v>
      </c>
      <c r="L685" s="8" t="s">
        <v>2606</v>
      </c>
      <c r="M685" s="8" t="s">
        <v>2607</v>
      </c>
      <c r="N685" s="8" t="s">
        <v>40</v>
      </c>
      <c r="O685" s="12">
        <v>50427.3</v>
      </c>
      <c r="P685" s="8" t="s">
        <v>41</v>
      </c>
      <c r="Q685" s="12">
        <v>50427.3</v>
      </c>
      <c r="R685" s="13">
        <v>39.5</v>
      </c>
      <c r="S685" s="12">
        <v>20624.759999999998</v>
      </c>
      <c r="T685" s="12">
        <v>19919.3</v>
      </c>
      <c r="U685" s="12">
        <v>30508</v>
      </c>
      <c r="V685" s="8" t="s">
        <v>35</v>
      </c>
      <c r="W685" s="8" t="s">
        <v>2608</v>
      </c>
      <c r="X685" s="8" t="s">
        <v>35</v>
      </c>
      <c r="Y685" s="13">
        <v>0</v>
      </c>
      <c r="Z685" s="8" t="s">
        <v>42</v>
      </c>
      <c r="AA685" s="8" t="s">
        <v>43</v>
      </c>
      <c r="AB685" s="8" t="s">
        <v>60</v>
      </c>
      <c r="AC685" s="8" t="s">
        <v>45</v>
      </c>
      <c r="AD685" s="8" t="s">
        <v>2609</v>
      </c>
      <c r="AE685" s="8" t="s">
        <v>2610</v>
      </c>
      <c r="AF685" s="12">
        <v>30508</v>
      </c>
      <c r="AG685" s="41">
        <f t="shared" si="93"/>
        <v>44418</v>
      </c>
      <c r="AH685" s="41">
        <f t="shared" ca="1" si="94"/>
        <v>46022</v>
      </c>
      <c r="AI685" s="1">
        <f t="shared" ca="1" si="101"/>
        <v>52</v>
      </c>
      <c r="AJ685" s="1">
        <f t="shared" ca="1" si="95"/>
        <v>47</v>
      </c>
      <c r="AK685" s="1">
        <f t="shared" ca="1" si="96"/>
        <v>4</v>
      </c>
      <c r="AL685" s="1">
        <f t="shared" si="97"/>
        <v>39.5</v>
      </c>
      <c r="AM685" s="38">
        <f t="shared" ca="1" si="98"/>
        <v>0.90384615384615385</v>
      </c>
      <c r="AN685" s="1" t="str">
        <f t="shared" ca="1" si="99"/>
        <v>לא תקין</v>
      </c>
      <c r="AO685" s="1" t="e">
        <f>VLOOKUP(AC685,'תז מייל קניין'!$A:$C,3,0)</f>
        <v>#N/A</v>
      </c>
      <c r="AP685" s="1" t="str">
        <f t="shared" si="100"/>
        <v xml:space="preserve"> שירותי הד</v>
      </c>
    </row>
    <row r="686" spans="1:42" x14ac:dyDescent="0.2">
      <c r="A686" s="4"/>
      <c r="B686" s="5"/>
      <c r="C686" s="6" t="s">
        <v>2611</v>
      </c>
      <c r="D686" s="7" t="s">
        <v>50</v>
      </c>
      <c r="E686" s="7" t="s">
        <v>32</v>
      </c>
      <c r="F686" s="8" t="s">
        <v>35</v>
      </c>
      <c r="G686" s="9">
        <v>42921</v>
      </c>
      <c r="H686" s="9"/>
      <c r="I686" s="10"/>
      <c r="J686" s="3" t="s">
        <v>2612</v>
      </c>
      <c r="K686" s="11" t="s">
        <v>1751</v>
      </c>
      <c r="L686" s="8" t="s">
        <v>1752</v>
      </c>
      <c r="M686" s="8" t="s">
        <v>1753</v>
      </c>
      <c r="N686" s="8" t="s">
        <v>40</v>
      </c>
      <c r="O686" s="12">
        <v>11405.72</v>
      </c>
      <c r="P686" s="8" t="s">
        <v>41</v>
      </c>
      <c r="Q686" s="12">
        <v>11405.72</v>
      </c>
      <c r="R686" s="13">
        <v>99.05</v>
      </c>
      <c r="S686" s="12">
        <v>11295.05</v>
      </c>
      <c r="T686" s="12">
        <v>11294.96</v>
      </c>
      <c r="U686" s="13">
        <v>109.68</v>
      </c>
      <c r="V686" s="8" t="s">
        <v>35</v>
      </c>
      <c r="W686" s="8" t="s">
        <v>2613</v>
      </c>
      <c r="X686" s="8" t="s">
        <v>35</v>
      </c>
      <c r="Y686" s="13">
        <v>0</v>
      </c>
      <c r="Z686" s="8" t="s">
        <v>42</v>
      </c>
      <c r="AA686" s="8" t="s">
        <v>65</v>
      </c>
      <c r="AB686" s="8" t="s">
        <v>35</v>
      </c>
      <c r="AC686" s="8" t="s">
        <v>2614</v>
      </c>
      <c r="AD686" s="8" t="s">
        <v>35</v>
      </c>
      <c r="AE686" s="8" t="s">
        <v>35</v>
      </c>
      <c r="AF686" s="13">
        <v>109.67</v>
      </c>
      <c r="AG686" s="41">
        <f t="shared" si="93"/>
        <v>42921</v>
      </c>
      <c r="AH686" s="41">
        <f t="shared" ca="1" si="94"/>
        <v>46022</v>
      </c>
      <c r="AI686" s="1">
        <f t="shared" ca="1" si="101"/>
        <v>101</v>
      </c>
      <c r="AJ686" s="1">
        <f t="shared" ca="1" si="95"/>
        <v>97</v>
      </c>
      <c r="AK686" s="1">
        <f t="shared" ca="1" si="96"/>
        <v>4</v>
      </c>
      <c r="AL686" s="1">
        <f t="shared" si="97"/>
        <v>99.05</v>
      </c>
      <c r="AM686" s="38">
        <f t="shared" ca="1" si="98"/>
        <v>0.96039603960396036</v>
      </c>
      <c r="AN686" s="1" t="str">
        <f t="shared" ca="1" si="99"/>
        <v>תקין</v>
      </c>
      <c r="AO686" s="1" t="str">
        <f>VLOOKUP(AC686,'תז מייל קניין'!$A:$C,3,0)</f>
        <v>GalitGe@justice.gov.il</v>
      </c>
      <c r="AP686" s="1" t="str">
        <f t="shared" si="100"/>
        <v xml:space="preserve"> ציוד משרד</v>
      </c>
    </row>
    <row r="687" spans="1:42" x14ac:dyDescent="0.2">
      <c r="A687" s="4"/>
      <c r="B687" s="5"/>
      <c r="C687" s="6" t="s">
        <v>2615</v>
      </c>
      <c r="D687" s="7" t="s">
        <v>34</v>
      </c>
      <c r="E687" s="7" t="s">
        <v>32</v>
      </c>
      <c r="F687" s="8" t="s">
        <v>35</v>
      </c>
      <c r="G687" s="9">
        <v>43289</v>
      </c>
      <c r="H687" s="9"/>
      <c r="I687" s="10"/>
      <c r="J687" s="14"/>
      <c r="K687" s="11" t="s">
        <v>1910</v>
      </c>
      <c r="L687" s="8" t="s">
        <v>1911</v>
      </c>
      <c r="M687" s="8" t="s">
        <v>1912</v>
      </c>
      <c r="N687" s="8" t="s">
        <v>40</v>
      </c>
      <c r="O687" s="12">
        <v>18599.84</v>
      </c>
      <c r="P687" s="8" t="s">
        <v>41</v>
      </c>
      <c r="Q687" s="12">
        <v>18599.84</v>
      </c>
      <c r="R687" s="13">
        <v>20.23</v>
      </c>
      <c r="S687" s="12">
        <v>3762.76</v>
      </c>
      <c r="T687" s="12">
        <v>3760.07</v>
      </c>
      <c r="U687" s="13">
        <v>0</v>
      </c>
      <c r="V687" s="8" t="s">
        <v>35</v>
      </c>
      <c r="W687" s="8" t="s">
        <v>2616</v>
      </c>
      <c r="X687" s="8" t="s">
        <v>35</v>
      </c>
      <c r="Y687" s="13">
        <v>0</v>
      </c>
      <c r="Z687" s="8" t="s">
        <v>42</v>
      </c>
      <c r="AA687" s="8" t="s">
        <v>43</v>
      </c>
      <c r="AB687" s="8" t="s">
        <v>60</v>
      </c>
      <c r="AC687" s="8" t="s">
        <v>2614</v>
      </c>
      <c r="AD687" s="8" t="s">
        <v>35</v>
      </c>
      <c r="AE687" s="8" t="s">
        <v>625</v>
      </c>
      <c r="AF687" s="12">
        <v>14837.1</v>
      </c>
      <c r="AG687" s="41">
        <f t="shared" si="93"/>
        <v>43289</v>
      </c>
      <c r="AH687" s="41">
        <f t="shared" ca="1" si="94"/>
        <v>46022</v>
      </c>
      <c r="AI687" s="1">
        <f t="shared" ca="1" si="101"/>
        <v>89</v>
      </c>
      <c r="AJ687" s="1">
        <f t="shared" ca="1" si="95"/>
        <v>84</v>
      </c>
      <c r="AK687" s="1">
        <f t="shared" ca="1" si="96"/>
        <v>4</v>
      </c>
      <c r="AL687" s="1">
        <f t="shared" si="97"/>
        <v>20.23</v>
      </c>
      <c r="AM687" s="38">
        <f t="shared" ca="1" si="98"/>
        <v>0.9438202247191011</v>
      </c>
      <c r="AN687" s="1" t="str">
        <f t="shared" ca="1" si="99"/>
        <v>לא תקין</v>
      </c>
      <c r="AO687" s="1" t="str">
        <f>VLOOKUP(AC687,'תז מייל קניין'!$A:$C,3,0)</f>
        <v>GalitGe@justice.gov.il</v>
      </c>
      <c r="AP687" s="1" t="str">
        <f t="shared" si="100"/>
        <v xml:space="preserve"> עבור חדר </v>
      </c>
    </row>
    <row r="688" spans="1:42" x14ac:dyDescent="0.2">
      <c r="A688" s="4"/>
      <c r="B688" s="5"/>
      <c r="C688" s="6" t="s">
        <v>2617</v>
      </c>
      <c r="D688" s="7" t="s">
        <v>34</v>
      </c>
      <c r="E688" s="7" t="s">
        <v>32</v>
      </c>
      <c r="F688" s="8" t="s">
        <v>35</v>
      </c>
      <c r="G688" s="9">
        <v>43810</v>
      </c>
      <c r="H688" s="9"/>
      <c r="I688" s="10"/>
      <c r="J688" s="14"/>
      <c r="K688" s="11" t="s">
        <v>2618</v>
      </c>
      <c r="L688" s="8" t="s">
        <v>2619</v>
      </c>
      <c r="M688" s="8" t="s">
        <v>2620</v>
      </c>
      <c r="N688" s="8" t="s">
        <v>40</v>
      </c>
      <c r="O688" s="12">
        <v>10000</v>
      </c>
      <c r="P688" s="8" t="s">
        <v>41</v>
      </c>
      <c r="Q688" s="12">
        <v>10000</v>
      </c>
      <c r="R688" s="13">
        <v>0</v>
      </c>
      <c r="S688" s="13">
        <v>0</v>
      </c>
      <c r="T688" s="13">
        <v>0</v>
      </c>
      <c r="U688" s="12">
        <v>10000</v>
      </c>
      <c r="V688" s="8" t="s">
        <v>35</v>
      </c>
      <c r="W688" s="8" t="s">
        <v>2621</v>
      </c>
      <c r="X688" s="8" t="s">
        <v>35</v>
      </c>
      <c r="Y688" s="13">
        <v>0</v>
      </c>
      <c r="Z688" s="8" t="s">
        <v>42</v>
      </c>
      <c r="AA688" s="8" t="s">
        <v>2622</v>
      </c>
      <c r="AB688" s="8" t="s">
        <v>35</v>
      </c>
      <c r="AC688" s="8" t="s">
        <v>2614</v>
      </c>
      <c r="AD688" s="8" t="s">
        <v>35</v>
      </c>
      <c r="AE688" s="8" t="s">
        <v>2623</v>
      </c>
      <c r="AF688" s="12">
        <v>10000</v>
      </c>
      <c r="AG688" s="41">
        <f t="shared" si="93"/>
        <v>43810</v>
      </c>
      <c r="AH688" s="41">
        <f t="shared" ca="1" si="94"/>
        <v>46022</v>
      </c>
      <c r="AI688" s="1">
        <f t="shared" ca="1" si="101"/>
        <v>72</v>
      </c>
      <c r="AJ688" s="1">
        <f t="shared" ca="1" si="95"/>
        <v>67</v>
      </c>
      <c r="AK688" s="1">
        <f t="shared" ca="1" si="96"/>
        <v>4</v>
      </c>
      <c r="AL688" s="1">
        <f t="shared" si="97"/>
        <v>0</v>
      </c>
      <c r="AM688" s="38">
        <f t="shared" ca="1" si="98"/>
        <v>0.93055555555555558</v>
      </c>
      <c r="AN688" s="1" t="str">
        <f t="shared" ca="1" si="99"/>
        <v>לא תקין</v>
      </c>
      <c r="AO688" s="1" t="str">
        <f>VLOOKUP(AC688,'תז מייל קניין'!$A:$C,3,0)</f>
        <v>GalitGe@justice.gov.il</v>
      </c>
      <c r="AP688" s="1" t="str">
        <f t="shared" si="100"/>
        <v xml:space="preserve"> הוצאות מש</v>
      </c>
    </row>
    <row r="689" spans="1:42" x14ac:dyDescent="0.2">
      <c r="A689" s="4"/>
      <c r="B689" s="5"/>
      <c r="C689" s="6" t="s">
        <v>2624</v>
      </c>
      <c r="D689" s="7" t="s">
        <v>34</v>
      </c>
      <c r="E689" s="7" t="s">
        <v>32</v>
      </c>
      <c r="F689" s="8" t="s">
        <v>35</v>
      </c>
      <c r="G689" s="9">
        <v>43810</v>
      </c>
      <c r="H689" s="9"/>
      <c r="I689" s="10"/>
      <c r="J689" s="14"/>
      <c r="K689" s="11" t="s">
        <v>2625</v>
      </c>
      <c r="L689" s="8" t="s">
        <v>2626</v>
      </c>
      <c r="M689" s="8" t="s">
        <v>2627</v>
      </c>
      <c r="N689" s="8" t="s">
        <v>40</v>
      </c>
      <c r="O689" s="12">
        <v>30000</v>
      </c>
      <c r="P689" s="8" t="s">
        <v>41</v>
      </c>
      <c r="Q689" s="12">
        <v>30000</v>
      </c>
      <c r="R689" s="13">
        <v>0</v>
      </c>
      <c r="S689" s="13">
        <v>0</v>
      </c>
      <c r="T689" s="13">
        <v>0</v>
      </c>
      <c r="U689" s="12">
        <v>30000</v>
      </c>
      <c r="V689" s="8" t="s">
        <v>35</v>
      </c>
      <c r="W689" s="8" t="s">
        <v>2628</v>
      </c>
      <c r="X689" s="8" t="s">
        <v>35</v>
      </c>
      <c r="Y689" s="13">
        <v>0</v>
      </c>
      <c r="Z689" s="8" t="s">
        <v>42</v>
      </c>
      <c r="AA689" s="8" t="s">
        <v>2622</v>
      </c>
      <c r="AB689" s="8" t="s">
        <v>35</v>
      </c>
      <c r="AC689" s="8" t="s">
        <v>2614</v>
      </c>
      <c r="AD689" s="8" t="s">
        <v>35</v>
      </c>
      <c r="AE689" s="8" t="s">
        <v>2623</v>
      </c>
      <c r="AF689" s="12">
        <v>30000</v>
      </c>
      <c r="AG689" s="41">
        <f t="shared" si="93"/>
        <v>43810</v>
      </c>
      <c r="AH689" s="41">
        <f t="shared" ca="1" si="94"/>
        <v>46022</v>
      </c>
      <c r="AI689" s="1">
        <f t="shared" ca="1" si="101"/>
        <v>72</v>
      </c>
      <c r="AJ689" s="1">
        <f t="shared" ca="1" si="95"/>
        <v>67</v>
      </c>
      <c r="AK689" s="1">
        <f t="shared" ca="1" si="96"/>
        <v>4</v>
      </c>
      <c r="AL689" s="1">
        <f t="shared" si="97"/>
        <v>0</v>
      </c>
      <c r="AM689" s="38">
        <f t="shared" ca="1" si="98"/>
        <v>0.93055555555555558</v>
      </c>
      <c r="AN689" s="1" t="str">
        <f t="shared" ca="1" si="99"/>
        <v>לא תקין</v>
      </c>
      <c r="AO689" s="1" t="str">
        <f>VLOOKUP(AC689,'תז מייל קניין'!$A:$C,3,0)</f>
        <v>GalitGe@justice.gov.il</v>
      </c>
      <c r="AP689" s="1" t="str">
        <f t="shared" si="100"/>
        <v xml:space="preserve"> הוצאות מש</v>
      </c>
    </row>
    <row r="690" spans="1:42" x14ac:dyDescent="0.2">
      <c r="A690" s="4"/>
      <c r="B690" s="5"/>
      <c r="C690" s="6" t="s">
        <v>2629</v>
      </c>
      <c r="D690" s="7" t="s">
        <v>34</v>
      </c>
      <c r="E690" s="7" t="s">
        <v>32</v>
      </c>
      <c r="F690" s="8" t="s">
        <v>35</v>
      </c>
      <c r="G690" s="9">
        <v>43810</v>
      </c>
      <c r="H690" s="9"/>
      <c r="I690" s="10"/>
      <c r="J690" s="14"/>
      <c r="K690" s="11" t="s">
        <v>2630</v>
      </c>
      <c r="L690" s="8" t="s">
        <v>2631</v>
      </c>
      <c r="M690" s="8" t="s">
        <v>2632</v>
      </c>
      <c r="N690" s="8" t="s">
        <v>40</v>
      </c>
      <c r="O690" s="12">
        <v>30000</v>
      </c>
      <c r="P690" s="8" t="s">
        <v>41</v>
      </c>
      <c r="Q690" s="12">
        <v>30000</v>
      </c>
      <c r="R690" s="13">
        <v>45.33</v>
      </c>
      <c r="S690" s="12">
        <v>13600</v>
      </c>
      <c r="T690" s="12">
        <v>13600</v>
      </c>
      <c r="U690" s="12">
        <v>16400</v>
      </c>
      <c r="V690" s="8" t="s">
        <v>35</v>
      </c>
      <c r="W690" s="8" t="s">
        <v>2633</v>
      </c>
      <c r="X690" s="8" t="s">
        <v>35</v>
      </c>
      <c r="Y690" s="13">
        <v>0</v>
      </c>
      <c r="Z690" s="8" t="s">
        <v>42</v>
      </c>
      <c r="AA690" s="8" t="s">
        <v>2622</v>
      </c>
      <c r="AB690" s="8" t="s">
        <v>35</v>
      </c>
      <c r="AC690" s="8" t="s">
        <v>2614</v>
      </c>
      <c r="AD690" s="8" t="s">
        <v>35</v>
      </c>
      <c r="AE690" s="8" t="s">
        <v>2623</v>
      </c>
      <c r="AF690" s="12">
        <v>16400</v>
      </c>
      <c r="AG690" s="41">
        <f t="shared" si="93"/>
        <v>43810</v>
      </c>
      <c r="AH690" s="41">
        <f t="shared" ca="1" si="94"/>
        <v>46022</v>
      </c>
      <c r="AI690" s="1">
        <f t="shared" ca="1" si="101"/>
        <v>72</v>
      </c>
      <c r="AJ690" s="1">
        <f t="shared" ca="1" si="95"/>
        <v>67</v>
      </c>
      <c r="AK690" s="1">
        <f t="shared" ca="1" si="96"/>
        <v>4</v>
      </c>
      <c r="AL690" s="1">
        <f t="shared" si="97"/>
        <v>45.33</v>
      </c>
      <c r="AM690" s="38">
        <f t="shared" ca="1" si="98"/>
        <v>0.93055555555555558</v>
      </c>
      <c r="AN690" s="1" t="str">
        <f t="shared" ca="1" si="99"/>
        <v>לא תקין</v>
      </c>
      <c r="AO690" s="1" t="str">
        <f>VLOOKUP(AC690,'תז מייל קניין'!$A:$C,3,0)</f>
        <v>GalitGe@justice.gov.il</v>
      </c>
      <c r="AP690" s="1" t="str">
        <f t="shared" si="100"/>
        <v xml:space="preserve">  שרון אבר</v>
      </c>
    </row>
    <row r="691" spans="1:42" x14ac:dyDescent="0.2">
      <c r="A691" s="4"/>
      <c r="B691" s="5"/>
      <c r="C691" s="6" t="s">
        <v>2634</v>
      </c>
      <c r="D691" s="7" t="s">
        <v>34</v>
      </c>
      <c r="E691" s="7" t="s">
        <v>32</v>
      </c>
      <c r="F691" s="8" t="s">
        <v>35</v>
      </c>
      <c r="G691" s="9">
        <v>43887</v>
      </c>
      <c r="H691" s="9"/>
      <c r="I691" s="10"/>
      <c r="J691" s="14"/>
      <c r="K691" s="11" t="s">
        <v>2625</v>
      </c>
      <c r="L691" s="8" t="s">
        <v>2626</v>
      </c>
      <c r="M691" s="8" t="s">
        <v>2627</v>
      </c>
      <c r="N691" s="8" t="s">
        <v>40</v>
      </c>
      <c r="O691" s="12">
        <v>35566</v>
      </c>
      <c r="P691" s="8" t="s">
        <v>41</v>
      </c>
      <c r="Q691" s="12">
        <v>35566</v>
      </c>
      <c r="R691" s="13">
        <v>15.65</v>
      </c>
      <c r="S691" s="12">
        <v>5566</v>
      </c>
      <c r="T691" s="12">
        <v>5566</v>
      </c>
      <c r="U691" s="12">
        <v>30000</v>
      </c>
      <c r="V691" s="8" t="s">
        <v>35</v>
      </c>
      <c r="W691" s="8" t="s">
        <v>2635</v>
      </c>
      <c r="X691" s="8" t="s">
        <v>35</v>
      </c>
      <c r="Y691" s="13">
        <v>0</v>
      </c>
      <c r="Z691" s="8" t="s">
        <v>42</v>
      </c>
      <c r="AA691" s="8" t="s">
        <v>2622</v>
      </c>
      <c r="AB691" s="8" t="s">
        <v>35</v>
      </c>
      <c r="AC691" s="8" t="s">
        <v>2614</v>
      </c>
      <c r="AD691" s="8" t="s">
        <v>35</v>
      </c>
      <c r="AE691" s="8" t="s">
        <v>2623</v>
      </c>
      <c r="AF691" s="12">
        <v>30000</v>
      </c>
      <c r="AG691" s="41">
        <f t="shared" si="93"/>
        <v>43887</v>
      </c>
      <c r="AH691" s="41">
        <f t="shared" ca="1" si="94"/>
        <v>46022</v>
      </c>
      <c r="AI691" s="1">
        <f t="shared" ca="1" si="101"/>
        <v>70</v>
      </c>
      <c r="AJ691" s="1">
        <f t="shared" ca="1" si="95"/>
        <v>65</v>
      </c>
      <c r="AK691" s="1">
        <f t="shared" ca="1" si="96"/>
        <v>4</v>
      </c>
      <c r="AL691" s="1">
        <f t="shared" si="97"/>
        <v>15.65</v>
      </c>
      <c r="AM691" s="38">
        <f t="shared" ca="1" si="98"/>
        <v>0.9285714285714286</v>
      </c>
      <c r="AN691" s="1" t="str">
        <f t="shared" ca="1" si="99"/>
        <v>לא תקין</v>
      </c>
      <c r="AO691" s="1" t="str">
        <f>VLOOKUP(AC691,'תז מייל קניין'!$A:$C,3,0)</f>
        <v>GalitGe@justice.gov.il</v>
      </c>
      <c r="AP691" s="1" t="str">
        <f t="shared" si="100"/>
        <v xml:space="preserve"> עבור אגרת</v>
      </c>
    </row>
    <row r="692" spans="1:42" x14ac:dyDescent="0.2">
      <c r="A692" s="4"/>
      <c r="B692" s="5"/>
      <c r="C692" s="6" t="s">
        <v>2636</v>
      </c>
      <c r="D692" s="7" t="s">
        <v>34</v>
      </c>
      <c r="E692" s="7" t="s">
        <v>32</v>
      </c>
      <c r="F692" s="8" t="s">
        <v>35</v>
      </c>
      <c r="G692" s="9">
        <v>43888</v>
      </c>
      <c r="H692" s="9"/>
      <c r="I692" s="10"/>
      <c r="J692" s="14"/>
      <c r="K692" s="11" t="s">
        <v>2637</v>
      </c>
      <c r="L692" s="8" t="s">
        <v>2638</v>
      </c>
      <c r="M692" s="8" t="s">
        <v>35</v>
      </c>
      <c r="N692" s="8" t="s">
        <v>40</v>
      </c>
      <c r="O692" s="12">
        <v>20000</v>
      </c>
      <c r="P692" s="8" t="s">
        <v>41</v>
      </c>
      <c r="Q692" s="12">
        <v>20000</v>
      </c>
      <c r="R692" s="13">
        <v>15.02</v>
      </c>
      <c r="S692" s="12">
        <v>3004</v>
      </c>
      <c r="T692" s="12">
        <v>3004</v>
      </c>
      <c r="U692" s="12">
        <v>16996</v>
      </c>
      <c r="V692" s="8" t="s">
        <v>35</v>
      </c>
      <c r="W692" s="8" t="s">
        <v>2639</v>
      </c>
      <c r="X692" s="8" t="s">
        <v>35</v>
      </c>
      <c r="Y692" s="13">
        <v>0</v>
      </c>
      <c r="Z692" s="8" t="s">
        <v>42</v>
      </c>
      <c r="AA692" s="8" t="s">
        <v>2622</v>
      </c>
      <c r="AB692" s="8" t="s">
        <v>35</v>
      </c>
      <c r="AC692" s="8" t="s">
        <v>2614</v>
      </c>
      <c r="AD692" s="8" t="s">
        <v>35</v>
      </c>
      <c r="AE692" s="8" t="s">
        <v>2623</v>
      </c>
      <c r="AF692" s="12">
        <v>16996</v>
      </c>
      <c r="AG692" s="41">
        <f t="shared" si="93"/>
        <v>43888</v>
      </c>
      <c r="AH692" s="41">
        <f t="shared" ca="1" si="94"/>
        <v>46022</v>
      </c>
      <c r="AI692" s="1">
        <f t="shared" ca="1" si="101"/>
        <v>70</v>
      </c>
      <c r="AJ692" s="1">
        <f t="shared" ca="1" si="95"/>
        <v>65</v>
      </c>
      <c r="AK692" s="1">
        <f t="shared" ca="1" si="96"/>
        <v>4</v>
      </c>
      <c r="AL692" s="1">
        <f t="shared" si="97"/>
        <v>15.02</v>
      </c>
      <c r="AM692" s="38">
        <f t="shared" ca="1" si="98"/>
        <v>0.9285714285714286</v>
      </c>
      <c r="AN692" s="1" t="str">
        <f t="shared" ca="1" si="99"/>
        <v>לא תקין</v>
      </c>
      <c r="AO692" s="1" t="str">
        <f>VLOOKUP(AC692,'תז מייל קניין'!$A:$C,3,0)</f>
        <v>GalitGe@justice.gov.il</v>
      </c>
      <c r="AP692" s="1" t="str">
        <f t="shared" si="100"/>
        <v xml:space="preserve"> עבור אגרת</v>
      </c>
    </row>
    <row r="693" spans="1:42" x14ac:dyDescent="0.2">
      <c r="A693" s="4"/>
      <c r="B693" s="5"/>
      <c r="C693" s="6" t="s">
        <v>2640</v>
      </c>
      <c r="D693" s="7" t="s">
        <v>34</v>
      </c>
      <c r="E693" s="7" t="s">
        <v>32</v>
      </c>
      <c r="F693" s="8" t="s">
        <v>35</v>
      </c>
      <c r="G693" s="9">
        <v>44059</v>
      </c>
      <c r="H693" s="9"/>
      <c r="I693" s="10"/>
      <c r="J693" s="14"/>
      <c r="K693" s="11" t="s">
        <v>2641</v>
      </c>
      <c r="L693" s="8" t="s">
        <v>2642</v>
      </c>
      <c r="M693" s="8" t="s">
        <v>2643</v>
      </c>
      <c r="N693" s="8" t="s">
        <v>40</v>
      </c>
      <c r="O693" s="12">
        <v>25588</v>
      </c>
      <c r="P693" s="8" t="s">
        <v>41</v>
      </c>
      <c r="Q693" s="12">
        <v>25588</v>
      </c>
      <c r="R693" s="13">
        <v>31.13</v>
      </c>
      <c r="S693" s="12">
        <v>7966</v>
      </c>
      <c r="T693" s="12">
        <v>7966</v>
      </c>
      <c r="U693" s="12">
        <v>17600</v>
      </c>
      <c r="V693" s="8" t="s">
        <v>35</v>
      </c>
      <c r="W693" s="8" t="s">
        <v>2644</v>
      </c>
      <c r="X693" s="8" t="s">
        <v>35</v>
      </c>
      <c r="Y693" s="13">
        <v>0</v>
      </c>
      <c r="Z693" s="8" t="s">
        <v>42</v>
      </c>
      <c r="AA693" s="8" t="s">
        <v>2622</v>
      </c>
      <c r="AB693" s="8" t="s">
        <v>35</v>
      </c>
      <c r="AC693" s="8" t="s">
        <v>2614</v>
      </c>
      <c r="AD693" s="8" t="s">
        <v>35</v>
      </c>
      <c r="AE693" s="8" t="s">
        <v>2645</v>
      </c>
      <c r="AF693" s="12">
        <v>17600</v>
      </c>
      <c r="AG693" s="41">
        <f t="shared" si="93"/>
        <v>44059</v>
      </c>
      <c r="AH693" s="41">
        <f t="shared" ca="1" si="94"/>
        <v>46022</v>
      </c>
      <c r="AI693" s="1">
        <f t="shared" ca="1" si="101"/>
        <v>64</v>
      </c>
      <c r="AJ693" s="1">
        <f t="shared" ca="1" si="95"/>
        <v>59</v>
      </c>
      <c r="AK693" s="1">
        <f t="shared" ca="1" si="96"/>
        <v>4</v>
      </c>
      <c r="AL693" s="1">
        <f t="shared" si="97"/>
        <v>31.13</v>
      </c>
      <c r="AM693" s="38">
        <f t="shared" ca="1" si="98"/>
        <v>0.921875</v>
      </c>
      <c r="AN693" s="1" t="str">
        <f t="shared" ca="1" si="99"/>
        <v>לא תקין</v>
      </c>
      <c r="AO693" s="1" t="str">
        <f>VLOOKUP(AC693,'תז מייל קניין'!$A:$C,3,0)</f>
        <v>GalitGe@justice.gov.il</v>
      </c>
      <c r="AP693" s="1" t="str">
        <f t="shared" si="100"/>
        <v xml:space="preserve">  עבור מימ</v>
      </c>
    </row>
    <row r="694" spans="1:42" x14ac:dyDescent="0.2">
      <c r="A694" s="4"/>
      <c r="B694" s="5"/>
      <c r="C694" s="6" t="s">
        <v>2646</v>
      </c>
      <c r="D694" s="7" t="s">
        <v>34</v>
      </c>
      <c r="E694" s="7" t="s">
        <v>32</v>
      </c>
      <c r="F694" s="8" t="s">
        <v>35</v>
      </c>
      <c r="G694" s="9">
        <v>44175</v>
      </c>
      <c r="H694" s="9"/>
      <c r="I694" s="10"/>
      <c r="J694" s="14"/>
      <c r="K694" s="11" t="s">
        <v>2625</v>
      </c>
      <c r="L694" s="8" t="s">
        <v>2626</v>
      </c>
      <c r="M694" s="8" t="s">
        <v>2627</v>
      </c>
      <c r="N694" s="8" t="s">
        <v>40</v>
      </c>
      <c r="O694" s="12">
        <v>20000</v>
      </c>
      <c r="P694" s="8" t="s">
        <v>41</v>
      </c>
      <c r="Q694" s="12">
        <v>20000</v>
      </c>
      <c r="R694" s="13">
        <v>0</v>
      </c>
      <c r="S694" s="13">
        <v>0</v>
      </c>
      <c r="T694" s="13">
        <v>0</v>
      </c>
      <c r="U694" s="12">
        <v>20000</v>
      </c>
      <c r="V694" s="8" t="s">
        <v>35</v>
      </c>
      <c r="W694" s="8" t="s">
        <v>2647</v>
      </c>
      <c r="X694" s="8" t="s">
        <v>35</v>
      </c>
      <c r="Y694" s="13">
        <v>0</v>
      </c>
      <c r="Z694" s="8" t="s">
        <v>42</v>
      </c>
      <c r="AA694" s="8" t="s">
        <v>2622</v>
      </c>
      <c r="AB694" s="8" t="s">
        <v>35</v>
      </c>
      <c r="AC694" s="8" t="s">
        <v>2614</v>
      </c>
      <c r="AD694" s="8" t="s">
        <v>35</v>
      </c>
      <c r="AE694" s="8" t="s">
        <v>2645</v>
      </c>
      <c r="AF694" s="12">
        <v>20000</v>
      </c>
      <c r="AG694" s="41">
        <f t="shared" si="93"/>
        <v>44175</v>
      </c>
      <c r="AH694" s="41">
        <f t="shared" ca="1" si="94"/>
        <v>46022</v>
      </c>
      <c r="AI694" s="1">
        <f t="shared" ca="1" si="101"/>
        <v>60</v>
      </c>
      <c r="AJ694" s="1">
        <f t="shared" ca="1" si="95"/>
        <v>55</v>
      </c>
      <c r="AK694" s="1">
        <f t="shared" ca="1" si="96"/>
        <v>4</v>
      </c>
      <c r="AL694" s="1">
        <f t="shared" si="97"/>
        <v>0</v>
      </c>
      <c r="AM694" s="38">
        <f t="shared" ca="1" si="98"/>
        <v>0.91666666666666663</v>
      </c>
      <c r="AN694" s="1" t="str">
        <f t="shared" ca="1" si="99"/>
        <v>לא תקין</v>
      </c>
      <c r="AO694" s="1" t="str">
        <f>VLOOKUP(AC694,'תז מייל קניין'!$A:$C,3,0)</f>
        <v>GalitGe@justice.gov.il</v>
      </c>
      <c r="AP694" s="1" t="str">
        <f t="shared" si="100"/>
        <v xml:space="preserve"> עבור תיק </v>
      </c>
    </row>
    <row r="695" spans="1:42" x14ac:dyDescent="0.2">
      <c r="A695" s="4"/>
      <c r="B695" s="5"/>
      <c r="C695" s="6" t="s">
        <v>2648</v>
      </c>
      <c r="D695" s="7" t="s">
        <v>34</v>
      </c>
      <c r="E695" s="7" t="s">
        <v>32</v>
      </c>
      <c r="F695" s="8" t="s">
        <v>35</v>
      </c>
      <c r="G695" s="9">
        <v>44185</v>
      </c>
      <c r="H695" s="9"/>
      <c r="I695" s="10"/>
      <c r="J695" s="14"/>
      <c r="K695" s="11" t="s">
        <v>2649</v>
      </c>
      <c r="L695" s="8" t="s">
        <v>2650</v>
      </c>
      <c r="M695" s="8" t="s">
        <v>2651</v>
      </c>
      <c r="N695" s="8" t="s">
        <v>40</v>
      </c>
      <c r="O695" s="12">
        <v>23088</v>
      </c>
      <c r="P695" s="8" t="s">
        <v>41</v>
      </c>
      <c r="Q695" s="12">
        <v>23088</v>
      </c>
      <c r="R695" s="13">
        <v>24.2</v>
      </c>
      <c r="S695" s="12">
        <v>5588</v>
      </c>
      <c r="T695" s="12">
        <v>5588</v>
      </c>
      <c r="U695" s="12">
        <v>17500</v>
      </c>
      <c r="V695" s="8" t="s">
        <v>35</v>
      </c>
      <c r="W695" s="8" t="s">
        <v>2652</v>
      </c>
      <c r="X695" s="8" t="s">
        <v>35</v>
      </c>
      <c r="Y695" s="13">
        <v>0</v>
      </c>
      <c r="Z695" s="8" t="s">
        <v>42</v>
      </c>
      <c r="AA695" s="8" t="s">
        <v>2622</v>
      </c>
      <c r="AB695" s="8" t="s">
        <v>35</v>
      </c>
      <c r="AC695" s="8" t="s">
        <v>2614</v>
      </c>
      <c r="AD695" s="8" t="s">
        <v>35</v>
      </c>
      <c r="AE695" s="8" t="s">
        <v>35</v>
      </c>
      <c r="AF695" s="12">
        <v>17500</v>
      </c>
      <c r="AG695" s="41">
        <f t="shared" si="93"/>
        <v>44185</v>
      </c>
      <c r="AH695" s="41">
        <f t="shared" ca="1" si="94"/>
        <v>46022</v>
      </c>
      <c r="AI695" s="1">
        <f t="shared" ca="1" si="101"/>
        <v>60</v>
      </c>
      <c r="AJ695" s="1">
        <f t="shared" ca="1" si="95"/>
        <v>55</v>
      </c>
      <c r="AK695" s="1">
        <f t="shared" ca="1" si="96"/>
        <v>4</v>
      </c>
      <c r="AL695" s="1">
        <f t="shared" si="97"/>
        <v>24.2</v>
      </c>
      <c r="AM695" s="38">
        <f t="shared" ca="1" si="98"/>
        <v>0.91666666666666663</v>
      </c>
      <c r="AN695" s="1" t="str">
        <f t="shared" ca="1" si="99"/>
        <v>לא תקין</v>
      </c>
      <c r="AO695" s="1" t="str">
        <f>VLOOKUP(AC695,'תז מייל קניין'!$A:$C,3,0)</f>
        <v>GalitGe@justice.gov.il</v>
      </c>
      <c r="AP695" s="1" t="str">
        <f t="shared" si="100"/>
        <v xml:space="preserve"> עבור מימו</v>
      </c>
    </row>
    <row r="696" spans="1:42" x14ac:dyDescent="0.2">
      <c r="A696" s="4"/>
      <c r="B696" s="5"/>
      <c r="C696" s="6" t="s">
        <v>2653</v>
      </c>
      <c r="D696" s="7" t="s">
        <v>67</v>
      </c>
      <c r="E696" s="7" t="s">
        <v>32</v>
      </c>
      <c r="F696" s="8" t="s">
        <v>35</v>
      </c>
      <c r="G696" s="9">
        <v>44227</v>
      </c>
      <c r="H696" s="9">
        <v>44197</v>
      </c>
      <c r="I696" s="10">
        <v>45657</v>
      </c>
      <c r="J696" s="14"/>
      <c r="K696" s="11" t="s">
        <v>2654</v>
      </c>
      <c r="L696" s="8" t="s">
        <v>2655</v>
      </c>
      <c r="M696" s="8" t="s">
        <v>2656</v>
      </c>
      <c r="N696" s="8" t="s">
        <v>40</v>
      </c>
      <c r="O696" s="12">
        <v>160875</v>
      </c>
      <c r="P696" s="8" t="s">
        <v>41</v>
      </c>
      <c r="Q696" s="12">
        <v>160875</v>
      </c>
      <c r="R696" s="13">
        <v>25.68</v>
      </c>
      <c r="S696" s="13">
        <v>0</v>
      </c>
      <c r="T696" s="12">
        <v>41312.379999999997</v>
      </c>
      <c r="U696" s="12">
        <v>119562.62</v>
      </c>
      <c r="V696" s="8" t="s">
        <v>35</v>
      </c>
      <c r="W696" s="8" t="s">
        <v>2657</v>
      </c>
      <c r="X696" s="8" t="s">
        <v>35</v>
      </c>
      <c r="Y696" s="13">
        <v>0</v>
      </c>
      <c r="Z696" s="8" t="s">
        <v>42</v>
      </c>
      <c r="AA696" s="8" t="s">
        <v>127</v>
      </c>
      <c r="AB696" s="8" t="s">
        <v>35</v>
      </c>
      <c r="AC696" s="8" t="s">
        <v>2614</v>
      </c>
      <c r="AD696" s="8" t="s">
        <v>35</v>
      </c>
      <c r="AE696" s="8" t="s">
        <v>2658</v>
      </c>
      <c r="AF696" s="12">
        <v>119562.62</v>
      </c>
      <c r="AG696" s="41">
        <f t="shared" si="93"/>
        <v>44197</v>
      </c>
      <c r="AH696" s="41">
        <f t="shared" ca="1" si="94"/>
        <v>45657</v>
      </c>
      <c r="AI696" s="1">
        <f t="shared" ca="1" si="101"/>
        <v>47</v>
      </c>
      <c r="AJ696" s="1">
        <f t="shared" ca="1" si="95"/>
        <v>55</v>
      </c>
      <c r="AK696" s="1">
        <f t="shared" ca="1" si="96"/>
        <v>-7</v>
      </c>
      <c r="AL696" s="1">
        <f t="shared" si="97"/>
        <v>25.68</v>
      </c>
      <c r="AM696" s="38">
        <f t="shared" ca="1" si="98"/>
        <v>1.1702127659574468</v>
      </c>
      <c r="AN696" s="1" t="str">
        <f t="shared" ca="1" si="99"/>
        <v>לא תקין</v>
      </c>
      <c r="AO696" s="1" t="str">
        <f>VLOOKUP(AC696,'תז מייל קניין'!$A:$C,3,0)</f>
        <v>GalitGe@justice.gov.il</v>
      </c>
      <c r="AP696" s="1" t="str">
        <f t="shared" si="100"/>
        <v xml:space="preserve"> שירותי תק</v>
      </c>
    </row>
    <row r="697" spans="1:42" x14ac:dyDescent="0.2">
      <c r="A697" s="4"/>
      <c r="B697" s="5"/>
      <c r="C697" s="6" t="s">
        <v>2659</v>
      </c>
      <c r="D697" s="7" t="s">
        <v>34</v>
      </c>
      <c r="E697" s="7" t="s">
        <v>32</v>
      </c>
      <c r="F697" s="8" t="s">
        <v>35</v>
      </c>
      <c r="G697" s="9">
        <v>44232</v>
      </c>
      <c r="H697" s="9"/>
      <c r="I697" s="10"/>
      <c r="J697" s="14"/>
      <c r="K697" s="11" t="s">
        <v>2660</v>
      </c>
      <c r="L697" s="8" t="s">
        <v>2661</v>
      </c>
      <c r="M697" s="8" t="s">
        <v>2662</v>
      </c>
      <c r="N697" s="8" t="s">
        <v>40</v>
      </c>
      <c r="O697" s="12">
        <v>2461.9499999999998</v>
      </c>
      <c r="P697" s="8" t="s">
        <v>41</v>
      </c>
      <c r="Q697" s="12">
        <v>2461.9499999999998</v>
      </c>
      <c r="R697" s="13">
        <v>27.8</v>
      </c>
      <c r="S697" s="13">
        <v>732.33</v>
      </c>
      <c r="T697" s="13">
        <v>684.42</v>
      </c>
      <c r="U697" s="12">
        <v>1723.36</v>
      </c>
      <c r="V697" s="8" t="s">
        <v>35</v>
      </c>
      <c r="W697" s="8" t="s">
        <v>2663</v>
      </c>
      <c r="X697" s="8" t="s">
        <v>35</v>
      </c>
      <c r="Y697" s="13">
        <v>0</v>
      </c>
      <c r="Z697" s="8" t="s">
        <v>42</v>
      </c>
      <c r="AA697" s="8" t="s">
        <v>43</v>
      </c>
      <c r="AB697" s="8" t="s">
        <v>60</v>
      </c>
      <c r="AC697" s="8" t="s">
        <v>2614</v>
      </c>
      <c r="AD697" s="8" t="s">
        <v>35</v>
      </c>
      <c r="AE697" s="8" t="s">
        <v>35</v>
      </c>
      <c r="AF697" s="12">
        <v>1777.53</v>
      </c>
      <c r="AG697" s="41">
        <f t="shared" si="93"/>
        <v>44232</v>
      </c>
      <c r="AH697" s="41">
        <f t="shared" ca="1" si="94"/>
        <v>46022</v>
      </c>
      <c r="AI697" s="1">
        <f t="shared" ca="1" si="101"/>
        <v>58</v>
      </c>
      <c r="AJ697" s="1">
        <f t="shared" ca="1" si="95"/>
        <v>54</v>
      </c>
      <c r="AK697" s="1">
        <f t="shared" ca="1" si="96"/>
        <v>4</v>
      </c>
      <c r="AL697" s="1">
        <f t="shared" si="97"/>
        <v>27.8</v>
      </c>
      <c r="AM697" s="38">
        <f t="shared" ca="1" si="98"/>
        <v>0.93103448275862066</v>
      </c>
      <c r="AN697" s="1" t="str">
        <f t="shared" ca="1" si="99"/>
        <v>לא תקין</v>
      </c>
      <c r="AO697" s="1" t="str">
        <f>VLOOKUP(AC697,'תז מייל קניין'!$A:$C,3,0)</f>
        <v>GalitGe@justice.gov.il</v>
      </c>
      <c r="AP697" s="1" t="str">
        <f t="shared" si="100"/>
        <v xml:space="preserve"> גלגלי אבל</v>
      </c>
    </row>
    <row r="698" spans="1:42" x14ac:dyDescent="0.2">
      <c r="A698" s="4"/>
      <c r="B698" s="5"/>
      <c r="C698" s="6" t="s">
        <v>2664</v>
      </c>
      <c r="D698" s="7" t="s">
        <v>34</v>
      </c>
      <c r="E698" s="7" t="s">
        <v>32</v>
      </c>
      <c r="F698" s="8" t="s">
        <v>35</v>
      </c>
      <c r="G698" s="9">
        <v>44410</v>
      </c>
      <c r="H698" s="9"/>
      <c r="I698" s="10"/>
      <c r="J698" s="14"/>
      <c r="K698" s="11" t="s">
        <v>2665</v>
      </c>
      <c r="L698" s="8" t="s">
        <v>2666</v>
      </c>
      <c r="M698" s="8" t="s">
        <v>2667</v>
      </c>
      <c r="N698" s="8" t="s">
        <v>40</v>
      </c>
      <c r="O698" s="12">
        <v>5042.7299999999996</v>
      </c>
      <c r="P698" s="8" t="s">
        <v>41</v>
      </c>
      <c r="Q698" s="12">
        <v>5042.7299999999996</v>
      </c>
      <c r="R698" s="13">
        <v>20</v>
      </c>
      <c r="S698" s="12">
        <v>1000</v>
      </c>
      <c r="T698" s="13">
        <v>900.01</v>
      </c>
      <c r="U698" s="12">
        <v>4034.18</v>
      </c>
      <c r="V698" s="8" t="s">
        <v>35</v>
      </c>
      <c r="W698" s="8" t="s">
        <v>2668</v>
      </c>
      <c r="X698" s="8" t="s">
        <v>35</v>
      </c>
      <c r="Y698" s="13">
        <v>0</v>
      </c>
      <c r="Z698" s="8" t="s">
        <v>42</v>
      </c>
      <c r="AA698" s="8" t="s">
        <v>43</v>
      </c>
      <c r="AB698" s="8" t="s">
        <v>60</v>
      </c>
      <c r="AC698" s="8" t="s">
        <v>2614</v>
      </c>
      <c r="AD698" s="8" t="s">
        <v>35</v>
      </c>
      <c r="AE698" s="8" t="s">
        <v>35</v>
      </c>
      <c r="AF698" s="12">
        <v>4034.18</v>
      </c>
      <c r="AG698" s="41">
        <f t="shared" si="93"/>
        <v>44410</v>
      </c>
      <c r="AH698" s="41">
        <f t="shared" ca="1" si="94"/>
        <v>46022</v>
      </c>
      <c r="AI698" s="1">
        <f t="shared" ca="1" si="101"/>
        <v>52</v>
      </c>
      <c r="AJ698" s="1">
        <f t="shared" ca="1" si="95"/>
        <v>48</v>
      </c>
      <c r="AK698" s="1">
        <f t="shared" ca="1" si="96"/>
        <v>4</v>
      </c>
      <c r="AL698" s="1">
        <f t="shared" si="97"/>
        <v>20</v>
      </c>
      <c r="AM698" s="38">
        <f t="shared" ca="1" si="98"/>
        <v>0.92307692307692313</v>
      </c>
      <c r="AN698" s="1" t="str">
        <f t="shared" ca="1" si="99"/>
        <v>לא תקין</v>
      </c>
      <c r="AO698" s="1" t="str">
        <f>VLOOKUP(AC698,'תז מייל קניין'!$A:$C,3,0)</f>
        <v>GalitGe@justice.gov.il</v>
      </c>
      <c r="AP698" s="1" t="str">
        <f t="shared" si="100"/>
        <v xml:space="preserve"> הזמנת מסג</v>
      </c>
    </row>
    <row r="699" spans="1:42" x14ac:dyDescent="0.2">
      <c r="A699" s="4"/>
      <c r="B699" s="5"/>
      <c r="C699" s="6" t="s">
        <v>2669</v>
      </c>
      <c r="D699" s="7" t="s">
        <v>34</v>
      </c>
      <c r="E699" s="7" t="s">
        <v>32</v>
      </c>
      <c r="F699" s="8" t="s">
        <v>35</v>
      </c>
      <c r="G699" s="9">
        <v>44410</v>
      </c>
      <c r="H699" s="9"/>
      <c r="I699" s="10"/>
      <c r="J699" s="14"/>
      <c r="K699" s="11" t="s">
        <v>2670</v>
      </c>
      <c r="L699" s="8" t="s">
        <v>2671</v>
      </c>
      <c r="M699" s="8" t="s">
        <v>2191</v>
      </c>
      <c r="N699" s="8" t="s">
        <v>40</v>
      </c>
      <c r="O699" s="12">
        <v>9440</v>
      </c>
      <c r="P699" s="8" t="s">
        <v>41</v>
      </c>
      <c r="Q699" s="12">
        <v>9440</v>
      </c>
      <c r="R699" s="13">
        <v>5</v>
      </c>
      <c r="S699" s="13">
        <v>468</v>
      </c>
      <c r="T699" s="13">
        <v>419.99</v>
      </c>
      <c r="U699" s="12">
        <v>8968</v>
      </c>
      <c r="V699" s="8" t="s">
        <v>35</v>
      </c>
      <c r="W699" s="8" t="s">
        <v>2668</v>
      </c>
      <c r="X699" s="8" t="s">
        <v>35</v>
      </c>
      <c r="Y699" s="13">
        <v>0</v>
      </c>
      <c r="Z699" s="8" t="s">
        <v>42</v>
      </c>
      <c r="AA699" s="8" t="s">
        <v>43</v>
      </c>
      <c r="AB699" s="8" t="s">
        <v>60</v>
      </c>
      <c r="AC699" s="8" t="s">
        <v>2614</v>
      </c>
      <c r="AD699" s="8" t="s">
        <v>35</v>
      </c>
      <c r="AE699" s="8" t="s">
        <v>35</v>
      </c>
      <c r="AF699" s="12">
        <v>8968</v>
      </c>
      <c r="AG699" s="41">
        <f t="shared" si="93"/>
        <v>44410</v>
      </c>
      <c r="AH699" s="41">
        <f t="shared" ca="1" si="94"/>
        <v>46022</v>
      </c>
      <c r="AI699" s="1">
        <f t="shared" ca="1" si="101"/>
        <v>52</v>
      </c>
      <c r="AJ699" s="1">
        <f t="shared" ca="1" si="95"/>
        <v>48</v>
      </c>
      <c r="AK699" s="1">
        <f t="shared" ca="1" si="96"/>
        <v>4</v>
      </c>
      <c r="AL699" s="1">
        <f t="shared" si="97"/>
        <v>5</v>
      </c>
      <c r="AM699" s="38">
        <f t="shared" ca="1" si="98"/>
        <v>0.92307692307692313</v>
      </c>
      <c r="AN699" s="1" t="str">
        <f t="shared" ca="1" si="99"/>
        <v>לא תקין</v>
      </c>
      <c r="AO699" s="1" t="str">
        <f>VLOOKUP(AC699,'תז מייל קניין'!$A:$C,3,0)</f>
        <v>GalitGe@justice.gov.il</v>
      </c>
      <c r="AP699" s="1" t="str">
        <f t="shared" si="100"/>
        <v xml:space="preserve"> הזמנת מסג</v>
      </c>
    </row>
    <row r="700" spans="1:42" x14ac:dyDescent="0.2">
      <c r="A700" s="4"/>
      <c r="B700" s="5"/>
      <c r="C700" s="6" t="s">
        <v>2672</v>
      </c>
      <c r="D700" s="7" t="s">
        <v>34</v>
      </c>
      <c r="E700" s="7" t="s">
        <v>32</v>
      </c>
      <c r="F700" s="8" t="s">
        <v>35</v>
      </c>
      <c r="G700" s="9">
        <v>44410</v>
      </c>
      <c r="H700" s="9"/>
      <c r="I700" s="10"/>
      <c r="J700" s="14"/>
      <c r="K700" s="11" t="s">
        <v>1892</v>
      </c>
      <c r="L700" s="8" t="s">
        <v>1893</v>
      </c>
      <c r="M700" s="8" t="s">
        <v>1894</v>
      </c>
      <c r="N700" s="8" t="s">
        <v>40</v>
      </c>
      <c r="O700" s="12">
        <v>4034.18</v>
      </c>
      <c r="P700" s="8" t="s">
        <v>41</v>
      </c>
      <c r="Q700" s="12">
        <v>4034.18</v>
      </c>
      <c r="R700" s="13">
        <v>10</v>
      </c>
      <c r="S700" s="13">
        <v>400</v>
      </c>
      <c r="T700" s="13">
        <v>400</v>
      </c>
      <c r="U700" s="12">
        <v>3630.76</v>
      </c>
      <c r="V700" s="8" t="s">
        <v>35</v>
      </c>
      <c r="W700" s="8" t="s">
        <v>2668</v>
      </c>
      <c r="X700" s="8" t="s">
        <v>35</v>
      </c>
      <c r="Y700" s="13">
        <v>0</v>
      </c>
      <c r="Z700" s="8" t="s">
        <v>42</v>
      </c>
      <c r="AA700" s="8" t="s">
        <v>43</v>
      </c>
      <c r="AB700" s="8" t="s">
        <v>60</v>
      </c>
      <c r="AC700" s="8" t="s">
        <v>2614</v>
      </c>
      <c r="AD700" s="8" t="s">
        <v>35</v>
      </c>
      <c r="AE700" s="8" t="s">
        <v>35</v>
      </c>
      <c r="AF700" s="12">
        <v>3630.77</v>
      </c>
      <c r="AG700" s="41">
        <f t="shared" si="93"/>
        <v>44410</v>
      </c>
      <c r="AH700" s="41">
        <f t="shared" ca="1" si="94"/>
        <v>46022</v>
      </c>
      <c r="AI700" s="1">
        <f t="shared" ca="1" si="101"/>
        <v>52</v>
      </c>
      <c r="AJ700" s="1">
        <f t="shared" ca="1" si="95"/>
        <v>48</v>
      </c>
      <c r="AK700" s="1">
        <f t="shared" ca="1" si="96"/>
        <v>4</v>
      </c>
      <c r="AL700" s="1">
        <f t="shared" si="97"/>
        <v>10</v>
      </c>
      <c r="AM700" s="38">
        <f t="shared" ca="1" si="98"/>
        <v>0.92307692307692313</v>
      </c>
      <c r="AN700" s="1" t="str">
        <f t="shared" ca="1" si="99"/>
        <v>לא תקין</v>
      </c>
      <c r="AO700" s="1" t="str">
        <f>VLOOKUP(AC700,'תז מייל קניין'!$A:$C,3,0)</f>
        <v>GalitGe@justice.gov.il</v>
      </c>
      <c r="AP700" s="1" t="str">
        <f t="shared" si="100"/>
        <v xml:space="preserve"> הזמנת מסג</v>
      </c>
    </row>
    <row r="701" spans="1:42" x14ac:dyDescent="0.2">
      <c r="A701" s="4"/>
      <c r="B701" s="5"/>
      <c r="C701" s="6" t="s">
        <v>2673</v>
      </c>
      <c r="D701" s="7" t="s">
        <v>34</v>
      </c>
      <c r="E701" s="7" t="s">
        <v>32</v>
      </c>
      <c r="F701" s="8" t="s">
        <v>35</v>
      </c>
      <c r="G701" s="9">
        <v>44502</v>
      </c>
      <c r="H701" s="9"/>
      <c r="I701" s="10"/>
      <c r="J701" s="14"/>
      <c r="K701" s="11" t="s">
        <v>2674</v>
      </c>
      <c r="L701" s="8" t="s">
        <v>2675</v>
      </c>
      <c r="M701" s="8" t="s">
        <v>2676</v>
      </c>
      <c r="N701" s="8" t="s">
        <v>40</v>
      </c>
      <c r="O701" s="12">
        <v>3576.32</v>
      </c>
      <c r="P701" s="8" t="s">
        <v>41</v>
      </c>
      <c r="Q701" s="12">
        <v>3576.32</v>
      </c>
      <c r="R701" s="13">
        <v>77.92</v>
      </c>
      <c r="S701" s="12">
        <v>2778.63</v>
      </c>
      <c r="T701" s="12">
        <v>2778.63</v>
      </c>
      <c r="U701" s="13">
        <v>749.3</v>
      </c>
      <c r="V701" s="8" t="s">
        <v>35</v>
      </c>
      <c r="W701" s="8" t="s">
        <v>2677</v>
      </c>
      <c r="X701" s="8" t="s">
        <v>35</v>
      </c>
      <c r="Y701" s="13">
        <v>0</v>
      </c>
      <c r="Z701" s="8" t="s">
        <v>42</v>
      </c>
      <c r="AA701" s="8" t="s">
        <v>43</v>
      </c>
      <c r="AB701" s="8" t="s">
        <v>60</v>
      </c>
      <c r="AC701" s="8" t="s">
        <v>2614</v>
      </c>
      <c r="AD701" s="8" t="s">
        <v>35</v>
      </c>
      <c r="AE701" s="8" t="s">
        <v>2678</v>
      </c>
      <c r="AF701" s="13">
        <v>749.3</v>
      </c>
      <c r="AG701" s="41">
        <f t="shared" si="93"/>
        <v>44502</v>
      </c>
      <c r="AH701" s="41">
        <f t="shared" ca="1" si="94"/>
        <v>46022</v>
      </c>
      <c r="AI701" s="1">
        <f t="shared" ca="1" si="101"/>
        <v>49</v>
      </c>
      <c r="AJ701" s="1">
        <f t="shared" ca="1" si="95"/>
        <v>45</v>
      </c>
      <c r="AK701" s="1">
        <f t="shared" ca="1" si="96"/>
        <v>4</v>
      </c>
      <c r="AL701" s="1">
        <f t="shared" si="97"/>
        <v>77.92</v>
      </c>
      <c r="AM701" s="38">
        <f t="shared" ca="1" si="98"/>
        <v>0.91836734693877553</v>
      </c>
      <c r="AN701" s="1" t="str">
        <f t="shared" ca="1" si="99"/>
        <v>תקין</v>
      </c>
      <c r="AO701" s="1" t="str">
        <f>VLOOKUP(AC701,'תז מייל קניין'!$A:$C,3,0)</f>
        <v>GalitGe@justice.gov.il</v>
      </c>
      <c r="AP701" s="1" t="str">
        <f t="shared" si="100"/>
        <v xml:space="preserve"> מכשירי פר</v>
      </c>
    </row>
    <row r="702" spans="1:42" x14ac:dyDescent="0.2">
      <c r="A702" s="4"/>
      <c r="B702" s="5"/>
      <c r="C702" s="6" t="s">
        <v>2679</v>
      </c>
      <c r="D702" s="7" t="s">
        <v>34</v>
      </c>
      <c r="E702" s="7" t="s">
        <v>32</v>
      </c>
      <c r="F702" s="8" t="s">
        <v>35</v>
      </c>
      <c r="G702" s="9">
        <v>44508</v>
      </c>
      <c r="H702" s="9">
        <v>44531</v>
      </c>
      <c r="I702" s="10">
        <v>45657</v>
      </c>
      <c r="J702" s="14"/>
      <c r="K702" s="11" t="s">
        <v>1675</v>
      </c>
      <c r="L702" s="8" t="s">
        <v>1676</v>
      </c>
      <c r="M702" s="8" t="s">
        <v>1677</v>
      </c>
      <c r="N702" s="8" t="s">
        <v>40</v>
      </c>
      <c r="O702" s="12">
        <v>151282.04999999999</v>
      </c>
      <c r="P702" s="8" t="s">
        <v>41</v>
      </c>
      <c r="Q702" s="12">
        <v>151282.04999999999</v>
      </c>
      <c r="R702" s="13">
        <v>85.5</v>
      </c>
      <c r="S702" s="12">
        <v>128244.46</v>
      </c>
      <c r="T702" s="12">
        <v>128243.36</v>
      </c>
      <c r="U702" s="12">
        <v>21941.47</v>
      </c>
      <c r="V702" s="8" t="s">
        <v>35</v>
      </c>
      <c r="W702" s="8" t="s">
        <v>2680</v>
      </c>
      <c r="X702" s="8" t="s">
        <v>35</v>
      </c>
      <c r="Y702" s="13">
        <v>0</v>
      </c>
      <c r="Z702" s="8" t="s">
        <v>42</v>
      </c>
      <c r="AA702" s="8" t="s">
        <v>43</v>
      </c>
      <c r="AB702" s="8" t="s">
        <v>44</v>
      </c>
      <c r="AC702" s="8" t="s">
        <v>2614</v>
      </c>
      <c r="AD702" s="8" t="s">
        <v>35</v>
      </c>
      <c r="AE702" s="8" t="s">
        <v>46</v>
      </c>
      <c r="AF702" s="12">
        <v>21941.47</v>
      </c>
      <c r="AG702" s="41">
        <f t="shared" si="93"/>
        <v>44531</v>
      </c>
      <c r="AH702" s="41">
        <f t="shared" ca="1" si="94"/>
        <v>45657</v>
      </c>
      <c r="AI702" s="1">
        <f t="shared" ca="1" si="101"/>
        <v>36</v>
      </c>
      <c r="AJ702" s="1">
        <f t="shared" ca="1" si="95"/>
        <v>44</v>
      </c>
      <c r="AK702" s="1">
        <f t="shared" ca="1" si="96"/>
        <v>-7</v>
      </c>
      <c r="AL702" s="1">
        <f t="shared" si="97"/>
        <v>85.5</v>
      </c>
      <c r="AM702" s="38">
        <f t="shared" ca="1" si="98"/>
        <v>1.2222222222222223</v>
      </c>
      <c r="AN702" s="1" t="str">
        <f t="shared" ca="1" si="99"/>
        <v>תקין</v>
      </c>
      <c r="AO702" s="1" t="str">
        <f>VLOOKUP(AC702,'תז מייל קניין'!$A:$C,3,0)</f>
        <v>GalitGe@justice.gov.il</v>
      </c>
      <c r="AP702" s="1" t="str">
        <f t="shared" si="100"/>
        <v xml:space="preserve"> עבור קרית</v>
      </c>
    </row>
    <row r="703" spans="1:42" x14ac:dyDescent="0.2">
      <c r="A703" s="4"/>
      <c r="B703" s="5"/>
      <c r="C703" s="6" t="s">
        <v>2681</v>
      </c>
      <c r="D703" s="7" t="s">
        <v>47</v>
      </c>
      <c r="E703" s="7" t="s">
        <v>32</v>
      </c>
      <c r="F703" s="8" t="s">
        <v>35</v>
      </c>
      <c r="G703" s="9">
        <v>44578</v>
      </c>
      <c r="H703" s="9">
        <v>44562</v>
      </c>
      <c r="I703" s="10">
        <v>45291</v>
      </c>
      <c r="J703" s="14"/>
      <c r="K703" s="11" t="s">
        <v>2682</v>
      </c>
      <c r="L703" s="8" t="s">
        <v>2683</v>
      </c>
      <c r="M703" s="8" t="s">
        <v>35</v>
      </c>
      <c r="N703" s="8" t="s">
        <v>40</v>
      </c>
      <c r="O703" s="12">
        <v>50418.45</v>
      </c>
      <c r="P703" s="8" t="s">
        <v>41</v>
      </c>
      <c r="Q703" s="12">
        <v>50418.45</v>
      </c>
      <c r="R703" s="13">
        <v>92.94</v>
      </c>
      <c r="S703" s="12">
        <v>46463.63</v>
      </c>
      <c r="T703" s="12">
        <v>46463.63</v>
      </c>
      <c r="U703" s="12">
        <v>3954.82</v>
      </c>
      <c r="V703" s="8" t="s">
        <v>35</v>
      </c>
      <c r="W703" s="8" t="s">
        <v>2684</v>
      </c>
      <c r="X703" s="8" t="s">
        <v>35</v>
      </c>
      <c r="Y703" s="13">
        <v>0</v>
      </c>
      <c r="Z703" s="8" t="s">
        <v>42</v>
      </c>
      <c r="AA703" s="8" t="s">
        <v>43</v>
      </c>
      <c r="AB703" s="8" t="s">
        <v>60</v>
      </c>
      <c r="AC703" s="8" t="s">
        <v>2614</v>
      </c>
      <c r="AD703" s="8" t="s">
        <v>2685</v>
      </c>
      <c r="AE703" s="8" t="s">
        <v>625</v>
      </c>
      <c r="AF703" s="12">
        <v>3954.82</v>
      </c>
      <c r="AG703" s="41">
        <f t="shared" si="93"/>
        <v>44562</v>
      </c>
      <c r="AH703" s="41">
        <f t="shared" ca="1" si="94"/>
        <v>45291</v>
      </c>
      <c r="AI703" s="1">
        <f t="shared" ca="1" si="101"/>
        <v>23</v>
      </c>
      <c r="AJ703" s="1">
        <f t="shared" ca="1" si="95"/>
        <v>43</v>
      </c>
      <c r="AK703" s="1">
        <f t="shared" ca="1" si="96"/>
        <v>-19</v>
      </c>
      <c r="AL703" s="1">
        <f t="shared" si="97"/>
        <v>92.94</v>
      </c>
      <c r="AM703" s="38">
        <f t="shared" ca="1" si="98"/>
        <v>1.8695652173913044</v>
      </c>
      <c r="AN703" s="1" t="str">
        <f t="shared" ca="1" si="99"/>
        <v>תקין</v>
      </c>
      <c r="AO703" s="1" t="str">
        <f>VLOOKUP(AC703,'תז מייל קניין'!$A:$C,3,0)</f>
        <v>GalitGe@justice.gov.il</v>
      </c>
      <c r="AP703" s="1" t="str">
        <f t="shared" si="100"/>
        <v xml:space="preserve">  ייעוץ עם</v>
      </c>
    </row>
    <row r="704" spans="1:42" x14ac:dyDescent="0.2">
      <c r="A704" s="4"/>
      <c r="B704" s="5"/>
      <c r="C704" s="6" t="s">
        <v>2686</v>
      </c>
      <c r="D704" s="7" t="s">
        <v>67</v>
      </c>
      <c r="E704" s="7" t="s">
        <v>32</v>
      </c>
      <c r="F704" s="8" t="s">
        <v>35</v>
      </c>
      <c r="G704" s="9">
        <v>44579</v>
      </c>
      <c r="H704" s="9">
        <v>44562</v>
      </c>
      <c r="I704" s="10">
        <v>46022</v>
      </c>
      <c r="J704" s="14"/>
      <c r="K704" s="11" t="s">
        <v>2687</v>
      </c>
      <c r="L704" s="8" t="s">
        <v>2688</v>
      </c>
      <c r="M704" s="8" t="s">
        <v>35</v>
      </c>
      <c r="N704" s="8" t="s">
        <v>40</v>
      </c>
      <c r="O704" s="12">
        <v>50000</v>
      </c>
      <c r="P704" s="8" t="s">
        <v>41</v>
      </c>
      <c r="Q704" s="12">
        <v>50000</v>
      </c>
      <c r="R704" s="13">
        <v>33.58</v>
      </c>
      <c r="S704" s="13">
        <v>0</v>
      </c>
      <c r="T704" s="12">
        <v>16792.240000000002</v>
      </c>
      <c r="U704" s="12">
        <v>33207.760000000002</v>
      </c>
      <c r="V704" s="8" t="s">
        <v>35</v>
      </c>
      <c r="W704" s="8" t="s">
        <v>2689</v>
      </c>
      <c r="X704" s="8" t="s">
        <v>35</v>
      </c>
      <c r="Y704" s="13">
        <v>0</v>
      </c>
      <c r="Z704" s="8" t="s">
        <v>42</v>
      </c>
      <c r="AA704" s="8" t="s">
        <v>43</v>
      </c>
      <c r="AB704" s="8" t="s">
        <v>2690</v>
      </c>
      <c r="AC704" s="8" t="s">
        <v>2614</v>
      </c>
      <c r="AD704" s="8" t="s">
        <v>35</v>
      </c>
      <c r="AE704" s="8" t="s">
        <v>35</v>
      </c>
      <c r="AF704" s="12">
        <v>33207.760000000002</v>
      </c>
      <c r="AG704" s="41">
        <f t="shared" si="93"/>
        <v>44562</v>
      </c>
      <c r="AH704" s="41">
        <f t="shared" ca="1" si="94"/>
        <v>46022</v>
      </c>
      <c r="AI704" s="1">
        <f t="shared" ca="1" si="101"/>
        <v>47</v>
      </c>
      <c r="AJ704" s="1">
        <f t="shared" ca="1" si="95"/>
        <v>43</v>
      </c>
      <c r="AK704" s="1">
        <f t="shared" ca="1" si="96"/>
        <v>4</v>
      </c>
      <c r="AL704" s="1">
        <f t="shared" si="97"/>
        <v>33.58</v>
      </c>
      <c r="AM704" s="38">
        <f t="shared" ca="1" si="98"/>
        <v>0.91489361702127658</v>
      </c>
      <c r="AN704" s="1" t="str">
        <f t="shared" ca="1" si="99"/>
        <v>לא תקין</v>
      </c>
      <c r="AO704" s="1" t="str">
        <f>VLOOKUP(AC704,'תז מייל קניין'!$A:$C,3,0)</f>
        <v>GalitGe@justice.gov.il</v>
      </c>
      <c r="AP704" s="1" t="str">
        <f t="shared" si="100"/>
        <v xml:space="preserve"> עבור לשכה</v>
      </c>
    </row>
    <row r="705" spans="1:42" x14ac:dyDescent="0.2">
      <c r="A705" s="4"/>
      <c r="B705" s="5"/>
      <c r="C705" s="6" t="s">
        <v>2691</v>
      </c>
      <c r="D705" s="7" t="s">
        <v>34</v>
      </c>
      <c r="E705" s="7" t="s">
        <v>32</v>
      </c>
      <c r="F705" s="8" t="s">
        <v>35</v>
      </c>
      <c r="G705" s="9">
        <v>44579</v>
      </c>
      <c r="H705" s="9"/>
      <c r="I705" s="10"/>
      <c r="J705" s="14"/>
      <c r="K705" s="11" t="s">
        <v>2692</v>
      </c>
      <c r="L705" s="8" t="s">
        <v>2693</v>
      </c>
      <c r="M705" s="8" t="s">
        <v>2694</v>
      </c>
      <c r="N705" s="8" t="s">
        <v>40</v>
      </c>
      <c r="O705" s="12">
        <v>44674.8</v>
      </c>
      <c r="P705" s="8" t="s">
        <v>41</v>
      </c>
      <c r="Q705" s="12">
        <v>44674.8</v>
      </c>
      <c r="R705" s="13">
        <v>44.28</v>
      </c>
      <c r="S705" s="12">
        <v>19773</v>
      </c>
      <c r="T705" s="12">
        <v>19773</v>
      </c>
      <c r="U705" s="12">
        <v>24732.799999999999</v>
      </c>
      <c r="V705" s="8" t="s">
        <v>35</v>
      </c>
      <c r="W705" s="8" t="s">
        <v>2695</v>
      </c>
      <c r="X705" s="8" t="s">
        <v>35</v>
      </c>
      <c r="Y705" s="13">
        <v>0</v>
      </c>
      <c r="Z705" s="8" t="s">
        <v>42</v>
      </c>
      <c r="AA705" s="8" t="s">
        <v>43</v>
      </c>
      <c r="AB705" s="8" t="s">
        <v>60</v>
      </c>
      <c r="AC705" s="8" t="s">
        <v>2614</v>
      </c>
      <c r="AD705" s="8" t="s">
        <v>35</v>
      </c>
      <c r="AE705" s="8" t="s">
        <v>625</v>
      </c>
      <c r="AF705" s="12">
        <v>24894.3</v>
      </c>
      <c r="AG705" s="41">
        <f t="shared" si="93"/>
        <v>44579</v>
      </c>
      <c r="AH705" s="41">
        <f t="shared" ca="1" si="94"/>
        <v>46022</v>
      </c>
      <c r="AI705" s="1">
        <f t="shared" ca="1" si="101"/>
        <v>47</v>
      </c>
      <c r="AJ705" s="1">
        <f t="shared" ca="1" si="95"/>
        <v>42</v>
      </c>
      <c r="AK705" s="1">
        <f t="shared" ca="1" si="96"/>
        <v>4</v>
      </c>
      <c r="AL705" s="1">
        <f t="shared" si="97"/>
        <v>44.28</v>
      </c>
      <c r="AM705" s="38">
        <f t="shared" ca="1" si="98"/>
        <v>0.8936170212765957</v>
      </c>
      <c r="AN705" s="1" t="str">
        <f t="shared" ca="1" si="99"/>
        <v>לא תקין</v>
      </c>
      <c r="AO705" s="1" t="str">
        <f>VLOOKUP(AC705,'תז מייל קניין'!$A:$C,3,0)</f>
        <v>GalitGe@justice.gov.il</v>
      </c>
      <c r="AP705" s="1" t="str">
        <f t="shared" si="100"/>
        <v xml:space="preserve"> עבור חטיב</v>
      </c>
    </row>
    <row r="706" spans="1:42" x14ac:dyDescent="0.2">
      <c r="A706" s="4"/>
      <c r="B706" s="5"/>
      <c r="C706" s="6" t="s">
        <v>2696</v>
      </c>
      <c r="D706" s="7" t="s">
        <v>67</v>
      </c>
      <c r="E706" s="7" t="s">
        <v>32</v>
      </c>
      <c r="F706" s="8" t="s">
        <v>35</v>
      </c>
      <c r="G706" s="9">
        <v>44580</v>
      </c>
      <c r="H706" s="9">
        <v>44562</v>
      </c>
      <c r="I706" s="10">
        <v>46022</v>
      </c>
      <c r="J706" s="14"/>
      <c r="K706" s="11" t="s">
        <v>2687</v>
      </c>
      <c r="L706" s="8" t="s">
        <v>2688</v>
      </c>
      <c r="M706" s="8" t="s">
        <v>35</v>
      </c>
      <c r="N706" s="8" t="s">
        <v>40</v>
      </c>
      <c r="O706" s="12">
        <v>172026</v>
      </c>
      <c r="P706" s="8" t="s">
        <v>41</v>
      </c>
      <c r="Q706" s="12">
        <v>172026</v>
      </c>
      <c r="R706" s="13">
        <v>46.65</v>
      </c>
      <c r="S706" s="13">
        <v>0</v>
      </c>
      <c r="T706" s="12">
        <v>58219.07</v>
      </c>
      <c r="U706" s="12">
        <v>91780.58</v>
      </c>
      <c r="V706" s="8" t="s">
        <v>35</v>
      </c>
      <c r="W706" s="8" t="s">
        <v>2697</v>
      </c>
      <c r="X706" s="8" t="s">
        <v>35</v>
      </c>
      <c r="Y706" s="13">
        <v>0</v>
      </c>
      <c r="Z706" s="8" t="s">
        <v>42</v>
      </c>
      <c r="AA706" s="8" t="s">
        <v>43</v>
      </c>
      <c r="AB706" s="8" t="s">
        <v>2690</v>
      </c>
      <c r="AC706" s="8" t="s">
        <v>2614</v>
      </c>
      <c r="AD706" s="8" t="s">
        <v>35</v>
      </c>
      <c r="AE706" s="8" t="s">
        <v>35</v>
      </c>
      <c r="AF706" s="12">
        <v>91780.58</v>
      </c>
      <c r="AG706" s="41">
        <f t="shared" si="93"/>
        <v>44562</v>
      </c>
      <c r="AH706" s="41">
        <f t="shared" ca="1" si="94"/>
        <v>46022</v>
      </c>
      <c r="AI706" s="1">
        <f t="shared" ca="1" si="101"/>
        <v>47</v>
      </c>
      <c r="AJ706" s="1">
        <f t="shared" ca="1" si="95"/>
        <v>43</v>
      </c>
      <c r="AK706" s="1">
        <f t="shared" ca="1" si="96"/>
        <v>4</v>
      </c>
      <c r="AL706" s="1">
        <f t="shared" si="97"/>
        <v>46.65</v>
      </c>
      <c r="AM706" s="38">
        <f t="shared" ca="1" si="98"/>
        <v>0.91489361702127658</v>
      </c>
      <c r="AN706" s="1" t="str">
        <f t="shared" ca="1" si="99"/>
        <v>לא תקין</v>
      </c>
      <c r="AO706" s="1" t="str">
        <f>VLOOKUP(AC706,'תז מייל קניין'!$A:$C,3,0)</f>
        <v>GalitGe@justice.gov.il</v>
      </c>
      <c r="AP706" s="1" t="str">
        <f t="shared" si="100"/>
        <v xml:space="preserve"> שירותי פר</v>
      </c>
    </row>
    <row r="707" spans="1:42" x14ac:dyDescent="0.2">
      <c r="A707" s="4"/>
      <c r="B707" s="5"/>
      <c r="C707" s="6" t="s">
        <v>2698</v>
      </c>
      <c r="D707" s="7" t="s">
        <v>34</v>
      </c>
      <c r="E707" s="7" t="s">
        <v>32</v>
      </c>
      <c r="F707" s="8" t="s">
        <v>35</v>
      </c>
      <c r="G707" s="9">
        <v>44585</v>
      </c>
      <c r="H707" s="9"/>
      <c r="I707" s="10"/>
      <c r="J707" s="14"/>
      <c r="K707" s="11" t="s">
        <v>2699</v>
      </c>
      <c r="L707" s="8" t="s">
        <v>2700</v>
      </c>
      <c r="M707" s="8" t="s">
        <v>2701</v>
      </c>
      <c r="N707" s="8" t="s">
        <v>40</v>
      </c>
      <c r="O707" s="12">
        <v>48409.5</v>
      </c>
      <c r="P707" s="8" t="s">
        <v>41</v>
      </c>
      <c r="Q707" s="12">
        <v>48409.5</v>
      </c>
      <c r="R707" s="13">
        <v>99.67</v>
      </c>
      <c r="S707" s="12">
        <v>47839.28</v>
      </c>
      <c r="T707" s="12">
        <v>47788.62</v>
      </c>
      <c r="U707" s="13">
        <v>161.36000000000001</v>
      </c>
      <c r="V707" s="8" t="s">
        <v>35</v>
      </c>
      <c r="W707" s="8" t="s">
        <v>2702</v>
      </c>
      <c r="X707" s="8" t="s">
        <v>35</v>
      </c>
      <c r="Y707" s="13">
        <v>0</v>
      </c>
      <c r="Z707" s="8" t="s">
        <v>42</v>
      </c>
      <c r="AA707" s="8" t="s">
        <v>43</v>
      </c>
      <c r="AB707" s="8" t="s">
        <v>60</v>
      </c>
      <c r="AC707" s="8" t="s">
        <v>2614</v>
      </c>
      <c r="AD707" s="8" t="s">
        <v>35</v>
      </c>
      <c r="AE707" s="8" t="s">
        <v>285</v>
      </c>
      <c r="AF707" s="13">
        <v>161.37</v>
      </c>
      <c r="AG707" s="41">
        <f t="shared" ref="AG707:AG770" si="102">IF(H707&gt;1,H707,G707)</f>
        <v>44585</v>
      </c>
      <c r="AH707" s="41">
        <f t="shared" ref="AH707:AH770" ca="1" si="103">IF(I707&gt;1, I707, DATE(YEAR(TODAY()), 12, 31))</f>
        <v>46022</v>
      </c>
      <c r="AI707" s="1">
        <f t="shared" ca="1" si="101"/>
        <v>47</v>
      </c>
      <c r="AJ707" s="1">
        <f t="shared" ref="AJ707:AJ770" ca="1" si="104">DATEDIF(AG707, TODAY(), "m")</f>
        <v>42</v>
      </c>
      <c r="AK707" s="1">
        <f t="shared" ref="AK707:AK770" ca="1" si="105">IF(AH707 &gt; TODAY(), DATEDIF(TODAY(), AH707, "m"), -DATEDIF(AH707, TODAY(), "m"))</f>
        <v>4</v>
      </c>
      <c r="AL707" s="1">
        <f t="shared" ref="AL707:AL770" si="106">R707</f>
        <v>99.67</v>
      </c>
      <c r="AM707" s="38">
        <f t="shared" ref="AM707:AM770" ca="1" si="107">AJ707/AI707</f>
        <v>0.8936170212765957</v>
      </c>
      <c r="AN707" s="1" t="str">
        <f t="shared" ref="AN707:AN770" ca="1" si="108">IF(AM707&lt;0.5, "טרם נבדק",
   IF(AND(AM707&gt;0.5, AM707&lt;0.75, AL707&lt;20), "לא תקין",
   IF(AND(AM707&gt;0.75, AM707&lt;0.9, AL707&lt;50), "לא תקין",
   IF(AND(AM707&gt;0.9, AL707&lt;50), "לא תקין", "תקין"))))</f>
        <v>תקין</v>
      </c>
      <c r="AO707" s="1" t="str">
        <f>VLOOKUP(AC707,'תז מייל קניין'!$A:$C,3,0)</f>
        <v>GalitGe@justice.gov.il</v>
      </c>
      <c r="AP707" s="1" t="str">
        <f t="shared" ref="AP707:AP770" si="109">LEFT(W707,10)</f>
        <v xml:space="preserve"> שי ליולדת</v>
      </c>
    </row>
    <row r="708" spans="1:42" x14ac:dyDescent="0.2">
      <c r="A708" s="4"/>
      <c r="B708" s="5"/>
      <c r="C708" s="6" t="s">
        <v>2703</v>
      </c>
      <c r="D708" s="7" t="s">
        <v>34</v>
      </c>
      <c r="E708" s="7" t="s">
        <v>32</v>
      </c>
      <c r="F708" s="8" t="s">
        <v>35</v>
      </c>
      <c r="G708" s="9">
        <v>44591</v>
      </c>
      <c r="H708" s="9">
        <v>44593</v>
      </c>
      <c r="I708" s="10">
        <v>46022</v>
      </c>
      <c r="J708" s="14"/>
      <c r="K708" s="11" t="s">
        <v>2704</v>
      </c>
      <c r="L708" s="8" t="s">
        <v>2705</v>
      </c>
      <c r="M708" s="8" t="s">
        <v>2706</v>
      </c>
      <c r="N708" s="8" t="s">
        <v>40</v>
      </c>
      <c r="O708" s="12">
        <v>27102.240000000002</v>
      </c>
      <c r="P708" s="8" t="s">
        <v>41</v>
      </c>
      <c r="Q708" s="12">
        <v>27102.240000000002</v>
      </c>
      <c r="R708" s="13">
        <v>92.42</v>
      </c>
      <c r="S708" s="12">
        <v>24857.64</v>
      </c>
      <c r="T708" s="12">
        <v>24857.64</v>
      </c>
      <c r="U708" s="12">
        <v>2244.36</v>
      </c>
      <c r="V708" s="8" t="s">
        <v>35</v>
      </c>
      <c r="W708" s="8" t="s">
        <v>2707</v>
      </c>
      <c r="X708" s="8" t="s">
        <v>57</v>
      </c>
      <c r="Y708" s="13">
        <v>0</v>
      </c>
      <c r="Z708" s="8" t="s">
        <v>42</v>
      </c>
      <c r="AA708" s="8" t="s">
        <v>43</v>
      </c>
      <c r="AB708" s="8" t="s">
        <v>60</v>
      </c>
      <c r="AC708" s="8" t="s">
        <v>2614</v>
      </c>
      <c r="AD708" s="8" t="s">
        <v>2708</v>
      </c>
      <c r="AE708" s="8" t="s">
        <v>625</v>
      </c>
      <c r="AF708" s="12">
        <v>2053.1999999999998</v>
      </c>
      <c r="AG708" s="41">
        <f t="shared" si="102"/>
        <v>44593</v>
      </c>
      <c r="AH708" s="41">
        <f t="shared" ca="1" si="103"/>
        <v>46022</v>
      </c>
      <c r="AI708" s="1">
        <f t="shared" ca="1" si="101"/>
        <v>46</v>
      </c>
      <c r="AJ708" s="1">
        <f t="shared" ca="1" si="104"/>
        <v>42</v>
      </c>
      <c r="AK708" s="1">
        <f t="shared" ca="1" si="105"/>
        <v>4</v>
      </c>
      <c r="AL708" s="1">
        <f t="shared" si="106"/>
        <v>92.42</v>
      </c>
      <c r="AM708" s="38">
        <f t="shared" ca="1" si="107"/>
        <v>0.91304347826086951</v>
      </c>
      <c r="AN708" s="1" t="str">
        <f t="shared" ca="1" si="108"/>
        <v>תקין</v>
      </c>
      <c r="AO708" s="1" t="str">
        <f>VLOOKUP(AC708,'תז מייל קניין'!$A:$C,3,0)</f>
        <v>GalitGe@justice.gov.il</v>
      </c>
      <c r="AP708" s="1" t="str">
        <f t="shared" si="109"/>
        <v xml:space="preserve"> ייעוץ עבו</v>
      </c>
    </row>
    <row r="709" spans="1:42" x14ac:dyDescent="0.2">
      <c r="A709" s="4"/>
      <c r="B709" s="5"/>
      <c r="C709" s="6" t="s">
        <v>2709</v>
      </c>
      <c r="D709" s="7" t="s">
        <v>34</v>
      </c>
      <c r="E709" s="7" t="s">
        <v>32</v>
      </c>
      <c r="F709" s="8" t="s">
        <v>35</v>
      </c>
      <c r="G709" s="9">
        <v>44593</v>
      </c>
      <c r="H709" s="9"/>
      <c r="I709" s="10"/>
      <c r="J709" s="14"/>
      <c r="K709" s="11" t="s">
        <v>2670</v>
      </c>
      <c r="L709" s="8" t="s">
        <v>2671</v>
      </c>
      <c r="M709" s="8" t="s">
        <v>2191</v>
      </c>
      <c r="N709" s="8" t="s">
        <v>40</v>
      </c>
      <c r="O709" s="12">
        <v>8142</v>
      </c>
      <c r="P709" s="8" t="s">
        <v>41</v>
      </c>
      <c r="Q709" s="12">
        <v>8142</v>
      </c>
      <c r="R709" s="13">
        <v>73.33</v>
      </c>
      <c r="S709" s="12">
        <v>5920.2</v>
      </c>
      <c r="T709" s="12">
        <v>5782.96</v>
      </c>
      <c r="U709" s="12">
        <v>2171.1999999999998</v>
      </c>
      <c r="V709" s="8" t="s">
        <v>35</v>
      </c>
      <c r="W709" s="8" t="s">
        <v>2710</v>
      </c>
      <c r="X709" s="8" t="s">
        <v>35</v>
      </c>
      <c r="Y709" s="13">
        <v>0</v>
      </c>
      <c r="Z709" s="8" t="s">
        <v>42</v>
      </c>
      <c r="AA709" s="8" t="s">
        <v>43</v>
      </c>
      <c r="AB709" s="8" t="s">
        <v>60</v>
      </c>
      <c r="AC709" s="8" t="s">
        <v>2614</v>
      </c>
      <c r="AD709" s="8" t="s">
        <v>35</v>
      </c>
      <c r="AE709" s="8" t="s">
        <v>1914</v>
      </c>
      <c r="AF709" s="12">
        <v>2171.1999999999998</v>
      </c>
      <c r="AG709" s="41">
        <f t="shared" si="102"/>
        <v>44593</v>
      </c>
      <c r="AH709" s="41">
        <f t="shared" ca="1" si="103"/>
        <v>46022</v>
      </c>
      <c r="AI709" s="1">
        <f t="shared" ca="1" si="101"/>
        <v>46</v>
      </c>
      <c r="AJ709" s="1">
        <f t="shared" ca="1" si="104"/>
        <v>42</v>
      </c>
      <c r="AK709" s="1">
        <f t="shared" ca="1" si="105"/>
        <v>4</v>
      </c>
      <c r="AL709" s="1">
        <f t="shared" si="106"/>
        <v>73.33</v>
      </c>
      <c r="AM709" s="38">
        <f t="shared" ca="1" si="107"/>
        <v>0.91304347826086951</v>
      </c>
      <c r="AN709" s="1" t="str">
        <f t="shared" ca="1" si="108"/>
        <v>תקין</v>
      </c>
      <c r="AO709" s="1" t="str">
        <f>VLOOKUP(AC709,'תז מייל קניין'!$A:$C,3,0)</f>
        <v>GalitGe@justice.gov.il</v>
      </c>
      <c r="AP709" s="1" t="str">
        <f t="shared" si="109"/>
        <v xml:space="preserve"> לינות חטי</v>
      </c>
    </row>
    <row r="710" spans="1:42" x14ac:dyDescent="0.2">
      <c r="A710" s="4"/>
      <c r="B710" s="5"/>
      <c r="C710" s="6" t="s">
        <v>2711</v>
      </c>
      <c r="D710" s="7" t="s">
        <v>50</v>
      </c>
      <c r="E710" s="7" t="s">
        <v>32</v>
      </c>
      <c r="F710" s="8" t="s">
        <v>35</v>
      </c>
      <c r="G710" s="9">
        <v>44598</v>
      </c>
      <c r="H710" s="9"/>
      <c r="I710" s="10"/>
      <c r="J710" s="14"/>
      <c r="K710" s="11" t="s">
        <v>2712</v>
      </c>
      <c r="L710" s="8" t="s">
        <v>2713</v>
      </c>
      <c r="M710" s="8" t="s">
        <v>2714</v>
      </c>
      <c r="N710" s="8" t="s">
        <v>40</v>
      </c>
      <c r="O710" s="12">
        <v>54488.639999999999</v>
      </c>
      <c r="P710" s="8" t="s">
        <v>41</v>
      </c>
      <c r="Q710" s="12">
        <v>54488.639999999999</v>
      </c>
      <c r="R710" s="13">
        <v>93.11</v>
      </c>
      <c r="S710" s="12">
        <v>50736.13</v>
      </c>
      <c r="T710" s="12">
        <v>50733.24</v>
      </c>
      <c r="U710" s="12">
        <v>3752.51</v>
      </c>
      <c r="V710" s="8" t="s">
        <v>35</v>
      </c>
      <c r="W710" s="8" t="s">
        <v>2715</v>
      </c>
      <c r="X710" s="8" t="s">
        <v>35</v>
      </c>
      <c r="Y710" s="13">
        <v>0</v>
      </c>
      <c r="Z710" s="8" t="s">
        <v>42</v>
      </c>
      <c r="AA710" s="8" t="s">
        <v>65</v>
      </c>
      <c r="AB710" s="8" t="s">
        <v>35</v>
      </c>
      <c r="AC710" s="8" t="s">
        <v>2614</v>
      </c>
      <c r="AD710" s="8" t="s">
        <v>35</v>
      </c>
      <c r="AE710" s="8" t="s">
        <v>2716</v>
      </c>
      <c r="AF710" s="12">
        <v>3752.52</v>
      </c>
      <c r="AG710" s="41">
        <f t="shared" si="102"/>
        <v>44598</v>
      </c>
      <c r="AH710" s="41">
        <f t="shared" ca="1" si="103"/>
        <v>46022</v>
      </c>
      <c r="AI710" s="1">
        <f t="shared" ca="1" si="101"/>
        <v>46</v>
      </c>
      <c r="AJ710" s="1">
        <f t="shared" ca="1" si="104"/>
        <v>42</v>
      </c>
      <c r="AK710" s="1">
        <f t="shared" ca="1" si="105"/>
        <v>4</v>
      </c>
      <c r="AL710" s="1">
        <f t="shared" si="106"/>
        <v>93.11</v>
      </c>
      <c r="AM710" s="38">
        <f t="shared" ca="1" si="107"/>
        <v>0.91304347826086951</v>
      </c>
      <c r="AN710" s="1" t="str">
        <f t="shared" ca="1" si="108"/>
        <v>תקין</v>
      </c>
      <c r="AO710" s="1" t="str">
        <f>VLOOKUP(AC710,'תז מייל קניין'!$A:$C,3,0)</f>
        <v>GalitGe@justice.gov.il</v>
      </c>
      <c r="AP710" s="1" t="str">
        <f t="shared" si="109"/>
        <v xml:space="preserve"> סולר ללשכ</v>
      </c>
    </row>
    <row r="711" spans="1:42" x14ac:dyDescent="0.2">
      <c r="A711" s="4"/>
      <c r="B711" s="5"/>
      <c r="C711" s="6" t="s">
        <v>2717</v>
      </c>
      <c r="D711" s="7" t="s">
        <v>34</v>
      </c>
      <c r="E711" s="7" t="s">
        <v>32</v>
      </c>
      <c r="F711" s="8" t="s">
        <v>35</v>
      </c>
      <c r="G711" s="9">
        <v>44606</v>
      </c>
      <c r="H711" s="9"/>
      <c r="I711" s="10"/>
      <c r="J711" s="14"/>
      <c r="K711" s="11" t="s">
        <v>2718</v>
      </c>
      <c r="L711" s="8" t="s">
        <v>2719</v>
      </c>
      <c r="M711" s="8" t="s">
        <v>2720</v>
      </c>
      <c r="N711" s="8" t="s">
        <v>40</v>
      </c>
      <c r="O711" s="12">
        <v>4970.16</v>
      </c>
      <c r="P711" s="8" t="s">
        <v>41</v>
      </c>
      <c r="Q711" s="12">
        <v>4970.16</v>
      </c>
      <c r="R711" s="13">
        <v>19.440000000000001</v>
      </c>
      <c r="S711" s="13">
        <v>958.23</v>
      </c>
      <c r="T711" s="13">
        <v>835.22</v>
      </c>
      <c r="U711" s="12">
        <v>4003.74</v>
      </c>
      <c r="V711" s="8" t="s">
        <v>35</v>
      </c>
      <c r="W711" s="8" t="s">
        <v>2721</v>
      </c>
      <c r="X711" s="8" t="s">
        <v>35</v>
      </c>
      <c r="Y711" s="13">
        <v>0</v>
      </c>
      <c r="Z711" s="8" t="s">
        <v>42</v>
      </c>
      <c r="AA711" s="8" t="s">
        <v>43</v>
      </c>
      <c r="AB711" s="8" t="s">
        <v>60</v>
      </c>
      <c r="AC711" s="8" t="s">
        <v>2614</v>
      </c>
      <c r="AD711" s="8" t="s">
        <v>35</v>
      </c>
      <c r="AE711" s="8" t="s">
        <v>260</v>
      </c>
      <c r="AF711" s="12">
        <v>4003.74</v>
      </c>
      <c r="AG711" s="41">
        <f t="shared" si="102"/>
        <v>44606</v>
      </c>
      <c r="AH711" s="41">
        <f t="shared" ca="1" si="103"/>
        <v>46022</v>
      </c>
      <c r="AI711" s="1">
        <f t="shared" ca="1" si="101"/>
        <v>46</v>
      </c>
      <c r="AJ711" s="1">
        <f t="shared" ca="1" si="104"/>
        <v>41</v>
      </c>
      <c r="AK711" s="1">
        <f t="shared" ca="1" si="105"/>
        <v>4</v>
      </c>
      <c r="AL711" s="1">
        <f t="shared" si="106"/>
        <v>19.440000000000001</v>
      </c>
      <c r="AM711" s="38">
        <f t="shared" ca="1" si="107"/>
        <v>0.89130434782608692</v>
      </c>
      <c r="AN711" s="1" t="str">
        <f t="shared" ca="1" si="108"/>
        <v>לא תקין</v>
      </c>
      <c r="AO711" s="1" t="str">
        <f>VLOOKUP(AC711,'תז מייל קניין'!$A:$C,3,0)</f>
        <v>GalitGe@justice.gov.il</v>
      </c>
      <c r="AP711" s="1" t="str">
        <f t="shared" si="109"/>
        <v xml:space="preserve"> עציצים חט</v>
      </c>
    </row>
    <row r="712" spans="1:42" x14ac:dyDescent="0.2">
      <c r="A712" s="4"/>
      <c r="B712" s="5"/>
      <c r="C712" s="6" t="s">
        <v>2722</v>
      </c>
      <c r="D712" s="7" t="s">
        <v>50</v>
      </c>
      <c r="E712" s="7" t="s">
        <v>32</v>
      </c>
      <c r="F712" s="8" t="s">
        <v>35</v>
      </c>
      <c r="G712" s="9">
        <v>44612</v>
      </c>
      <c r="H712" s="9"/>
      <c r="I712" s="10"/>
      <c r="J712" s="14"/>
      <c r="K712" s="11" t="s">
        <v>1764</v>
      </c>
      <c r="L712" s="8" t="s">
        <v>1765</v>
      </c>
      <c r="M712" s="8" t="s">
        <v>1766</v>
      </c>
      <c r="N712" s="8" t="s">
        <v>40</v>
      </c>
      <c r="O712" s="12">
        <v>7518.09</v>
      </c>
      <c r="P712" s="8" t="s">
        <v>41</v>
      </c>
      <c r="Q712" s="12">
        <v>7518.09</v>
      </c>
      <c r="R712" s="13">
        <v>97.42</v>
      </c>
      <c r="S712" s="12">
        <v>7396.2</v>
      </c>
      <c r="T712" s="12">
        <v>7543.11</v>
      </c>
      <c r="U712" s="13">
        <v>140.99</v>
      </c>
      <c r="V712" s="8" t="s">
        <v>35</v>
      </c>
      <c r="W712" s="8" t="s">
        <v>2723</v>
      </c>
      <c r="X712" s="8" t="s">
        <v>57</v>
      </c>
      <c r="Y712" s="13">
        <v>0</v>
      </c>
      <c r="Z712" s="8" t="s">
        <v>42</v>
      </c>
      <c r="AA712" s="8" t="s">
        <v>65</v>
      </c>
      <c r="AB712" s="8" t="s">
        <v>35</v>
      </c>
      <c r="AC712" s="8" t="s">
        <v>2614</v>
      </c>
      <c r="AD712" s="8" t="s">
        <v>35</v>
      </c>
      <c r="AE712" s="8" t="s">
        <v>2716</v>
      </c>
      <c r="AF712" s="13">
        <v>121.89</v>
      </c>
      <c r="AG712" s="41">
        <f t="shared" si="102"/>
        <v>44612</v>
      </c>
      <c r="AH712" s="41">
        <f t="shared" ca="1" si="103"/>
        <v>46022</v>
      </c>
      <c r="AI712" s="1">
        <f t="shared" ca="1" si="101"/>
        <v>46</v>
      </c>
      <c r="AJ712" s="1">
        <f t="shared" ca="1" si="104"/>
        <v>41</v>
      </c>
      <c r="AK712" s="1">
        <f t="shared" ca="1" si="105"/>
        <v>4</v>
      </c>
      <c r="AL712" s="1">
        <f t="shared" si="106"/>
        <v>97.42</v>
      </c>
      <c r="AM712" s="38">
        <f t="shared" ca="1" si="107"/>
        <v>0.89130434782608692</v>
      </c>
      <c r="AN712" s="1" t="str">
        <f t="shared" ca="1" si="108"/>
        <v>תקין</v>
      </c>
      <c r="AO712" s="1" t="str">
        <f>VLOOKUP(AC712,'תז מייל קניין'!$A:$C,3,0)</f>
        <v>GalitGe@justice.gov.il</v>
      </c>
      <c r="AP712" s="1" t="str">
        <f t="shared" si="109"/>
        <v xml:space="preserve"> ציוד משרד</v>
      </c>
    </row>
    <row r="713" spans="1:42" x14ac:dyDescent="0.2">
      <c r="A713" s="4"/>
      <c r="B713" s="5"/>
      <c r="C713" s="6" t="s">
        <v>2724</v>
      </c>
      <c r="D713" s="7" t="s">
        <v>34</v>
      </c>
      <c r="E713" s="7" t="s">
        <v>32</v>
      </c>
      <c r="F713" s="8" t="s">
        <v>35</v>
      </c>
      <c r="G713" s="9">
        <v>44615</v>
      </c>
      <c r="H713" s="9"/>
      <c r="I713" s="10"/>
      <c r="J713" s="14"/>
      <c r="K713" s="11" t="s">
        <v>2725</v>
      </c>
      <c r="L713" s="8" t="s">
        <v>2726</v>
      </c>
      <c r="M713" s="8" t="s">
        <v>2727</v>
      </c>
      <c r="N713" s="8" t="s">
        <v>40</v>
      </c>
      <c r="O713" s="12">
        <v>12460.8</v>
      </c>
      <c r="P713" s="8" t="s">
        <v>41</v>
      </c>
      <c r="Q713" s="12">
        <v>12460.8</v>
      </c>
      <c r="R713" s="13">
        <v>97.92</v>
      </c>
      <c r="S713" s="12">
        <v>12097.8</v>
      </c>
      <c r="T713" s="12">
        <v>12097.8</v>
      </c>
      <c r="U713" s="13">
        <v>259.60000000000002</v>
      </c>
      <c r="V713" s="8" t="s">
        <v>35</v>
      </c>
      <c r="W713" s="8" t="s">
        <v>2728</v>
      </c>
      <c r="X713" s="8" t="s">
        <v>35</v>
      </c>
      <c r="Y713" s="13">
        <v>0</v>
      </c>
      <c r="Z713" s="8" t="s">
        <v>42</v>
      </c>
      <c r="AA713" s="8" t="s">
        <v>43</v>
      </c>
      <c r="AB713" s="8" t="s">
        <v>60</v>
      </c>
      <c r="AC713" s="8" t="s">
        <v>2614</v>
      </c>
      <c r="AD713" s="8" t="s">
        <v>35</v>
      </c>
      <c r="AE713" s="8" t="s">
        <v>285</v>
      </c>
      <c r="AF713" s="13">
        <v>259.60000000000002</v>
      </c>
      <c r="AG713" s="41">
        <f t="shared" si="102"/>
        <v>44615</v>
      </c>
      <c r="AH713" s="41">
        <f t="shared" ca="1" si="103"/>
        <v>46022</v>
      </c>
      <c r="AI713" s="1">
        <f t="shared" ca="1" si="101"/>
        <v>46</v>
      </c>
      <c r="AJ713" s="1">
        <f t="shared" ca="1" si="104"/>
        <v>41</v>
      </c>
      <c r="AK713" s="1">
        <f t="shared" ca="1" si="105"/>
        <v>4</v>
      </c>
      <c r="AL713" s="1">
        <f t="shared" si="106"/>
        <v>97.92</v>
      </c>
      <c r="AM713" s="38">
        <f t="shared" ca="1" si="107"/>
        <v>0.89130434782608692</v>
      </c>
      <c r="AN713" s="1" t="str">
        <f t="shared" ca="1" si="108"/>
        <v>תקין</v>
      </c>
      <c r="AO713" s="1" t="str">
        <f>VLOOKUP(AC713,'תז מייל קניין'!$A:$C,3,0)</f>
        <v>GalitGe@justice.gov.il</v>
      </c>
      <c r="AP713" s="1" t="str">
        <f t="shared" si="109"/>
        <v xml:space="preserve"> גלגל אבל </v>
      </c>
    </row>
    <row r="714" spans="1:42" x14ac:dyDescent="0.2">
      <c r="A714" s="4"/>
      <c r="B714" s="5"/>
      <c r="C714" s="6" t="s">
        <v>2729</v>
      </c>
      <c r="D714" s="7" t="s">
        <v>34</v>
      </c>
      <c r="E714" s="7" t="s">
        <v>32</v>
      </c>
      <c r="F714" s="8" t="s">
        <v>35</v>
      </c>
      <c r="G714" s="9">
        <v>44635</v>
      </c>
      <c r="H714" s="9"/>
      <c r="I714" s="10"/>
      <c r="J714" s="14"/>
      <c r="K714" s="11" t="s">
        <v>2687</v>
      </c>
      <c r="L714" s="8" t="s">
        <v>2688</v>
      </c>
      <c r="M714" s="8" t="s">
        <v>35</v>
      </c>
      <c r="N714" s="8" t="s">
        <v>40</v>
      </c>
      <c r="O714" s="12">
        <v>2250</v>
      </c>
      <c r="P714" s="8" t="s">
        <v>41</v>
      </c>
      <c r="Q714" s="12">
        <v>2250</v>
      </c>
      <c r="R714" s="13">
        <v>71.900000000000006</v>
      </c>
      <c r="S714" s="12">
        <v>1617.75</v>
      </c>
      <c r="T714" s="12">
        <v>1617.75</v>
      </c>
      <c r="U714" s="13">
        <v>632.25</v>
      </c>
      <c r="V714" s="8" t="s">
        <v>35</v>
      </c>
      <c r="W714" s="8" t="s">
        <v>2730</v>
      </c>
      <c r="X714" s="8" t="s">
        <v>35</v>
      </c>
      <c r="Y714" s="13">
        <v>0</v>
      </c>
      <c r="Z714" s="8" t="s">
        <v>42</v>
      </c>
      <c r="AA714" s="8" t="s">
        <v>43</v>
      </c>
      <c r="AB714" s="8" t="s">
        <v>2690</v>
      </c>
      <c r="AC714" s="8" t="s">
        <v>2614</v>
      </c>
      <c r="AD714" s="8" t="s">
        <v>35</v>
      </c>
      <c r="AE714" s="8" t="s">
        <v>35</v>
      </c>
      <c r="AF714" s="13">
        <v>632.25</v>
      </c>
      <c r="AG714" s="41">
        <f t="shared" si="102"/>
        <v>44635</v>
      </c>
      <c r="AH714" s="41">
        <f t="shared" ca="1" si="103"/>
        <v>46022</v>
      </c>
      <c r="AI714" s="1">
        <f t="shared" ca="1" si="101"/>
        <v>45</v>
      </c>
      <c r="AJ714" s="1">
        <f t="shared" ca="1" si="104"/>
        <v>40</v>
      </c>
      <c r="AK714" s="1">
        <f t="shared" ca="1" si="105"/>
        <v>4</v>
      </c>
      <c r="AL714" s="1">
        <f t="shared" si="106"/>
        <v>71.900000000000006</v>
      </c>
      <c r="AM714" s="38">
        <f t="shared" ca="1" si="107"/>
        <v>0.88888888888888884</v>
      </c>
      <c r="AN714" s="1" t="str">
        <f t="shared" ca="1" si="108"/>
        <v>תקין</v>
      </c>
      <c r="AO714" s="1" t="str">
        <f>VLOOKUP(AC714,'תז מייל קניין'!$A:$C,3,0)</f>
        <v>GalitGe@justice.gov.il</v>
      </c>
      <c r="AP714" s="1" t="str">
        <f t="shared" si="109"/>
        <v xml:space="preserve"> יחידת רשם</v>
      </c>
    </row>
    <row r="715" spans="1:42" x14ac:dyDescent="0.2">
      <c r="A715" s="4"/>
      <c r="B715" s="5"/>
      <c r="C715" s="6" t="s">
        <v>2731</v>
      </c>
      <c r="D715" s="7" t="s">
        <v>34</v>
      </c>
      <c r="E715" s="7" t="s">
        <v>32</v>
      </c>
      <c r="F715" s="8" t="s">
        <v>35</v>
      </c>
      <c r="G715" s="9">
        <v>44642</v>
      </c>
      <c r="H715" s="9"/>
      <c r="I715" s="10"/>
      <c r="J715" s="14"/>
      <c r="K715" s="11" t="s">
        <v>2732</v>
      </c>
      <c r="L715" s="8" t="s">
        <v>2733</v>
      </c>
      <c r="M715" s="8" t="s">
        <v>2734</v>
      </c>
      <c r="N715" s="8" t="s">
        <v>40</v>
      </c>
      <c r="O715" s="12">
        <v>4937.3999999999996</v>
      </c>
      <c r="P715" s="8" t="s">
        <v>41</v>
      </c>
      <c r="Q715" s="12">
        <v>4937.3999999999996</v>
      </c>
      <c r="R715" s="13">
        <v>0</v>
      </c>
      <c r="S715" s="13">
        <v>0</v>
      </c>
      <c r="T715" s="13">
        <v>0</v>
      </c>
      <c r="U715" s="12">
        <v>4937.3999999999996</v>
      </c>
      <c r="V715" s="8" t="s">
        <v>35</v>
      </c>
      <c r="W715" s="8" t="s">
        <v>2735</v>
      </c>
      <c r="X715" s="8" t="s">
        <v>35</v>
      </c>
      <c r="Y715" s="13">
        <v>0</v>
      </c>
      <c r="Z715" s="8" t="s">
        <v>42</v>
      </c>
      <c r="AA715" s="8" t="s">
        <v>43</v>
      </c>
      <c r="AB715" s="8" t="s">
        <v>60</v>
      </c>
      <c r="AC715" s="8" t="s">
        <v>2614</v>
      </c>
      <c r="AD715" s="8" t="s">
        <v>35</v>
      </c>
      <c r="AE715" s="8" t="s">
        <v>35</v>
      </c>
      <c r="AF715" s="12">
        <v>4937.3999999999996</v>
      </c>
      <c r="AG715" s="41">
        <f t="shared" si="102"/>
        <v>44642</v>
      </c>
      <c r="AH715" s="41">
        <f t="shared" ca="1" si="103"/>
        <v>46022</v>
      </c>
      <c r="AI715" s="1">
        <f t="shared" ca="1" si="101"/>
        <v>45</v>
      </c>
      <c r="AJ715" s="1">
        <f t="shared" ca="1" si="104"/>
        <v>40</v>
      </c>
      <c r="AK715" s="1">
        <f t="shared" ca="1" si="105"/>
        <v>4</v>
      </c>
      <c r="AL715" s="1">
        <f t="shared" si="106"/>
        <v>0</v>
      </c>
      <c r="AM715" s="38">
        <f t="shared" ca="1" si="107"/>
        <v>0.88888888888888884</v>
      </c>
      <c r="AN715" s="1" t="str">
        <f t="shared" ca="1" si="108"/>
        <v>לא תקין</v>
      </c>
      <c r="AO715" s="1" t="str">
        <f>VLOOKUP(AC715,'תז מייל קניין'!$A:$C,3,0)</f>
        <v>GalitGe@justice.gov.il</v>
      </c>
      <c r="AP715" s="1" t="str">
        <f t="shared" si="109"/>
        <v xml:space="preserve"> חטיבת תפע</v>
      </c>
    </row>
    <row r="716" spans="1:42" x14ac:dyDescent="0.2">
      <c r="A716" s="4"/>
      <c r="B716" s="5"/>
      <c r="C716" s="6" t="s">
        <v>2736</v>
      </c>
      <c r="D716" s="7" t="s">
        <v>34</v>
      </c>
      <c r="E716" s="7" t="s">
        <v>32</v>
      </c>
      <c r="F716" s="8" t="s">
        <v>35</v>
      </c>
      <c r="G716" s="9">
        <v>44657</v>
      </c>
      <c r="H716" s="9">
        <v>44562</v>
      </c>
      <c r="I716" s="10">
        <v>45291</v>
      </c>
      <c r="J716" s="14"/>
      <c r="K716" s="11" t="s">
        <v>2737</v>
      </c>
      <c r="L716" s="8" t="s">
        <v>2738</v>
      </c>
      <c r="M716" s="8" t="s">
        <v>35</v>
      </c>
      <c r="N716" s="8" t="s">
        <v>40</v>
      </c>
      <c r="O716" s="12">
        <v>4780</v>
      </c>
      <c r="P716" s="8" t="s">
        <v>41</v>
      </c>
      <c r="Q716" s="12">
        <v>4780</v>
      </c>
      <c r="R716" s="13">
        <v>44.98</v>
      </c>
      <c r="S716" s="12">
        <v>2390</v>
      </c>
      <c r="T716" s="12">
        <v>2150</v>
      </c>
      <c r="U716" s="12">
        <v>2630</v>
      </c>
      <c r="V716" s="8" t="s">
        <v>35</v>
      </c>
      <c r="W716" s="8" t="s">
        <v>2739</v>
      </c>
      <c r="X716" s="8" t="s">
        <v>35</v>
      </c>
      <c r="Y716" s="13">
        <v>0</v>
      </c>
      <c r="Z716" s="8" t="s">
        <v>42</v>
      </c>
      <c r="AA716" s="8" t="s">
        <v>1804</v>
      </c>
      <c r="AB716" s="8" t="s">
        <v>35</v>
      </c>
      <c r="AC716" s="8" t="s">
        <v>2614</v>
      </c>
      <c r="AD716" s="8" t="s">
        <v>2740</v>
      </c>
      <c r="AE716" s="8" t="s">
        <v>35</v>
      </c>
      <c r="AF716" s="12">
        <v>2630</v>
      </c>
      <c r="AG716" s="41">
        <f t="shared" si="102"/>
        <v>44562</v>
      </c>
      <c r="AH716" s="41">
        <f t="shared" ca="1" si="103"/>
        <v>45291</v>
      </c>
      <c r="AI716" s="1">
        <f t="shared" ca="1" si="101"/>
        <v>23</v>
      </c>
      <c r="AJ716" s="1">
        <f t="shared" ca="1" si="104"/>
        <v>43</v>
      </c>
      <c r="AK716" s="1">
        <f t="shared" ca="1" si="105"/>
        <v>-19</v>
      </c>
      <c r="AL716" s="1">
        <f t="shared" si="106"/>
        <v>44.98</v>
      </c>
      <c r="AM716" s="38">
        <f t="shared" ca="1" si="107"/>
        <v>1.8695652173913044</v>
      </c>
      <c r="AN716" s="1" t="str">
        <f t="shared" ca="1" si="108"/>
        <v>לא תקין</v>
      </c>
      <c r="AO716" s="1" t="str">
        <f>VLOOKUP(AC716,'תז מייל קניין'!$A:$C,3,0)</f>
        <v>GalitGe@justice.gov.il</v>
      </c>
      <c r="AP716" s="1" t="str">
        <f t="shared" si="109"/>
        <v xml:space="preserve"> הזמנה עבו</v>
      </c>
    </row>
    <row r="717" spans="1:42" x14ac:dyDescent="0.2">
      <c r="A717" s="4"/>
      <c r="B717" s="5"/>
      <c r="C717" s="6" t="s">
        <v>2741</v>
      </c>
      <c r="D717" s="7" t="s">
        <v>50</v>
      </c>
      <c r="E717" s="7" t="s">
        <v>32</v>
      </c>
      <c r="F717" s="8" t="s">
        <v>35</v>
      </c>
      <c r="G717" s="9">
        <v>44658</v>
      </c>
      <c r="H717" s="9"/>
      <c r="I717" s="10"/>
      <c r="J717" s="14"/>
      <c r="K717" s="11" t="s">
        <v>2712</v>
      </c>
      <c r="L717" s="8" t="s">
        <v>2713</v>
      </c>
      <c r="M717" s="8" t="s">
        <v>2714</v>
      </c>
      <c r="N717" s="8" t="s">
        <v>40</v>
      </c>
      <c r="O717" s="12">
        <v>22459.75</v>
      </c>
      <c r="P717" s="8" t="s">
        <v>41</v>
      </c>
      <c r="Q717" s="12">
        <v>22459.75</v>
      </c>
      <c r="R717" s="13">
        <v>50.03</v>
      </c>
      <c r="S717" s="12">
        <v>11237.36</v>
      </c>
      <c r="T717" s="12">
        <v>10823.05</v>
      </c>
      <c r="U717" s="12">
        <v>11222.39</v>
      </c>
      <c r="V717" s="8" t="s">
        <v>35</v>
      </c>
      <c r="W717" s="8" t="s">
        <v>2742</v>
      </c>
      <c r="X717" s="8" t="s">
        <v>35</v>
      </c>
      <c r="Y717" s="13">
        <v>0</v>
      </c>
      <c r="Z717" s="8" t="s">
        <v>42</v>
      </c>
      <c r="AA717" s="8" t="s">
        <v>65</v>
      </c>
      <c r="AB717" s="8" t="s">
        <v>35</v>
      </c>
      <c r="AC717" s="8" t="s">
        <v>2614</v>
      </c>
      <c r="AD717" s="8" t="s">
        <v>35</v>
      </c>
      <c r="AE717" s="8" t="s">
        <v>2716</v>
      </c>
      <c r="AF717" s="12">
        <v>11222.39</v>
      </c>
      <c r="AG717" s="41">
        <f t="shared" si="102"/>
        <v>44658</v>
      </c>
      <c r="AH717" s="41">
        <f t="shared" ca="1" si="103"/>
        <v>46022</v>
      </c>
      <c r="AI717" s="1">
        <f t="shared" ca="1" si="101"/>
        <v>44</v>
      </c>
      <c r="AJ717" s="1">
        <f t="shared" ca="1" si="104"/>
        <v>39</v>
      </c>
      <c r="AK717" s="1">
        <f t="shared" ca="1" si="105"/>
        <v>4</v>
      </c>
      <c r="AL717" s="1">
        <f t="shared" si="106"/>
        <v>50.03</v>
      </c>
      <c r="AM717" s="38">
        <f t="shared" ca="1" si="107"/>
        <v>0.88636363636363635</v>
      </c>
      <c r="AN717" s="1" t="str">
        <f t="shared" ca="1" si="108"/>
        <v>תקין</v>
      </c>
      <c r="AO717" s="1" t="str">
        <f>VLOOKUP(AC717,'תז מייל קניין'!$A:$C,3,0)</f>
        <v>GalitGe@justice.gov.il</v>
      </c>
      <c r="AP717" s="1" t="str">
        <f t="shared" si="109"/>
        <v xml:space="preserve"> סולר להסק</v>
      </c>
    </row>
    <row r="718" spans="1:42" x14ac:dyDescent="0.2">
      <c r="A718" s="4"/>
      <c r="B718" s="5"/>
      <c r="C718" s="6" t="s">
        <v>2743</v>
      </c>
      <c r="D718" s="7" t="s">
        <v>50</v>
      </c>
      <c r="E718" s="7" t="s">
        <v>32</v>
      </c>
      <c r="F718" s="8" t="s">
        <v>35</v>
      </c>
      <c r="G718" s="9">
        <v>44662</v>
      </c>
      <c r="H718" s="9"/>
      <c r="I718" s="10"/>
      <c r="J718" s="14"/>
      <c r="K718" s="11" t="s">
        <v>1764</v>
      </c>
      <c r="L718" s="8" t="s">
        <v>1765</v>
      </c>
      <c r="M718" s="8" t="s">
        <v>1766</v>
      </c>
      <c r="N718" s="8" t="s">
        <v>40</v>
      </c>
      <c r="O718" s="12">
        <v>5392.62</v>
      </c>
      <c r="P718" s="8" t="s">
        <v>41</v>
      </c>
      <c r="Q718" s="12">
        <v>5392.62</v>
      </c>
      <c r="R718" s="13">
        <v>74.44</v>
      </c>
      <c r="S718" s="12">
        <v>4004.85</v>
      </c>
      <c r="T718" s="12">
        <v>4125.1899999999996</v>
      </c>
      <c r="U718" s="12">
        <v>1604.08</v>
      </c>
      <c r="V718" s="8" t="s">
        <v>35</v>
      </c>
      <c r="W718" s="8" t="s">
        <v>2744</v>
      </c>
      <c r="X718" s="8" t="s">
        <v>57</v>
      </c>
      <c r="Y718" s="13">
        <v>0</v>
      </c>
      <c r="Z718" s="8" t="s">
        <v>42</v>
      </c>
      <c r="AA718" s="8" t="s">
        <v>65</v>
      </c>
      <c r="AB718" s="8" t="s">
        <v>35</v>
      </c>
      <c r="AC718" s="8" t="s">
        <v>2614</v>
      </c>
      <c r="AD718" s="8" t="s">
        <v>35</v>
      </c>
      <c r="AE718" s="8" t="s">
        <v>35</v>
      </c>
      <c r="AF718" s="12">
        <v>1386.73</v>
      </c>
      <c r="AG718" s="41">
        <f t="shared" si="102"/>
        <v>44662</v>
      </c>
      <c r="AH718" s="41">
        <f t="shared" ca="1" si="103"/>
        <v>46022</v>
      </c>
      <c r="AI718" s="1">
        <f t="shared" ca="1" si="101"/>
        <v>44</v>
      </c>
      <c r="AJ718" s="1">
        <f t="shared" ca="1" si="104"/>
        <v>39</v>
      </c>
      <c r="AK718" s="1">
        <f t="shared" ca="1" si="105"/>
        <v>4</v>
      </c>
      <c r="AL718" s="1">
        <f t="shared" si="106"/>
        <v>74.44</v>
      </c>
      <c r="AM718" s="38">
        <f t="shared" ca="1" si="107"/>
        <v>0.88636363636363635</v>
      </c>
      <c r="AN718" s="1" t="str">
        <f t="shared" ca="1" si="108"/>
        <v>תקין</v>
      </c>
      <c r="AO718" s="1" t="str">
        <f>VLOOKUP(AC718,'תז מייל קניין'!$A:$C,3,0)</f>
        <v>GalitGe@justice.gov.il</v>
      </c>
      <c r="AP718" s="1" t="str">
        <f t="shared" si="109"/>
        <v xml:space="preserve"> ציוד משרד</v>
      </c>
    </row>
    <row r="719" spans="1:42" x14ac:dyDescent="0.2">
      <c r="A719" s="4"/>
      <c r="B719" s="5"/>
      <c r="C719" s="6" t="s">
        <v>2745</v>
      </c>
      <c r="D719" s="7" t="s">
        <v>34</v>
      </c>
      <c r="E719" s="7" t="s">
        <v>32</v>
      </c>
      <c r="F719" s="8" t="s">
        <v>35</v>
      </c>
      <c r="G719" s="9">
        <v>44685</v>
      </c>
      <c r="H719" s="9"/>
      <c r="I719" s="10"/>
      <c r="J719" s="14"/>
      <c r="K719" s="11" t="s">
        <v>2746</v>
      </c>
      <c r="L719" s="8" t="s">
        <v>2747</v>
      </c>
      <c r="M719" s="8" t="s">
        <v>2748</v>
      </c>
      <c r="N719" s="8" t="s">
        <v>40</v>
      </c>
      <c r="O719" s="12">
        <v>42199.99</v>
      </c>
      <c r="P719" s="8" t="s">
        <v>41</v>
      </c>
      <c r="Q719" s="12">
        <v>42199.99</v>
      </c>
      <c r="R719" s="13">
        <v>91.13</v>
      </c>
      <c r="S719" s="12">
        <v>38455.99</v>
      </c>
      <c r="T719" s="12">
        <v>38455.99</v>
      </c>
      <c r="U719" s="12">
        <v>3744</v>
      </c>
      <c r="V719" s="8" t="s">
        <v>35</v>
      </c>
      <c r="W719" s="8" t="s">
        <v>2749</v>
      </c>
      <c r="X719" s="8" t="s">
        <v>35</v>
      </c>
      <c r="Y719" s="13">
        <v>0</v>
      </c>
      <c r="Z719" s="8" t="s">
        <v>42</v>
      </c>
      <c r="AA719" s="8" t="s">
        <v>43</v>
      </c>
      <c r="AB719" s="8" t="s">
        <v>60</v>
      </c>
      <c r="AC719" s="8" t="s">
        <v>2614</v>
      </c>
      <c r="AD719" s="8" t="s">
        <v>35</v>
      </c>
      <c r="AE719" s="8" t="s">
        <v>285</v>
      </c>
      <c r="AF719" s="12">
        <v>3744</v>
      </c>
      <c r="AG719" s="41">
        <f t="shared" si="102"/>
        <v>44685</v>
      </c>
      <c r="AH719" s="41">
        <f t="shared" ca="1" si="103"/>
        <v>46022</v>
      </c>
      <c r="AI719" s="1">
        <f t="shared" ca="1" si="101"/>
        <v>43</v>
      </c>
      <c r="AJ719" s="1">
        <f t="shared" ca="1" si="104"/>
        <v>39</v>
      </c>
      <c r="AK719" s="1">
        <f t="shared" ca="1" si="105"/>
        <v>4</v>
      </c>
      <c r="AL719" s="1">
        <f t="shared" si="106"/>
        <v>91.13</v>
      </c>
      <c r="AM719" s="38">
        <f t="shared" ca="1" si="107"/>
        <v>0.90697674418604646</v>
      </c>
      <c r="AN719" s="1" t="str">
        <f t="shared" ca="1" si="108"/>
        <v>תקין</v>
      </c>
      <c r="AO719" s="1" t="str">
        <f>VLOOKUP(AC719,'תז מייל קניין'!$A:$C,3,0)</f>
        <v>GalitGe@justice.gov.il</v>
      </c>
      <c r="AP719" s="1" t="str">
        <f t="shared" si="109"/>
        <v xml:space="preserve"> הלשכה הרא</v>
      </c>
    </row>
    <row r="720" spans="1:42" x14ac:dyDescent="0.2">
      <c r="A720" s="4"/>
      <c r="B720" s="5"/>
      <c r="C720" s="6" t="s">
        <v>2750</v>
      </c>
      <c r="D720" s="7" t="s">
        <v>34</v>
      </c>
      <c r="E720" s="7" t="s">
        <v>32</v>
      </c>
      <c r="F720" s="8" t="s">
        <v>35</v>
      </c>
      <c r="G720" s="9">
        <v>44700</v>
      </c>
      <c r="H720" s="9">
        <v>44562</v>
      </c>
      <c r="I720" s="10">
        <v>46022</v>
      </c>
      <c r="J720" s="14"/>
      <c r="K720" s="11" t="s">
        <v>2751</v>
      </c>
      <c r="L720" s="8" t="s">
        <v>2752</v>
      </c>
      <c r="M720" s="8" t="s">
        <v>2753</v>
      </c>
      <c r="N720" s="8" t="s">
        <v>40</v>
      </c>
      <c r="O720" s="12">
        <v>28239.29</v>
      </c>
      <c r="P720" s="8" t="s">
        <v>41</v>
      </c>
      <c r="Q720" s="12">
        <v>28239.29</v>
      </c>
      <c r="R720" s="13">
        <v>53.57</v>
      </c>
      <c r="S720" s="12">
        <v>15000</v>
      </c>
      <c r="T720" s="12">
        <v>15000</v>
      </c>
      <c r="U720" s="12">
        <v>13111.1</v>
      </c>
      <c r="V720" s="8" t="s">
        <v>35</v>
      </c>
      <c r="W720" s="8" t="s">
        <v>2754</v>
      </c>
      <c r="X720" s="8" t="s">
        <v>35</v>
      </c>
      <c r="Y720" s="13">
        <v>0</v>
      </c>
      <c r="Z720" s="8" t="s">
        <v>42</v>
      </c>
      <c r="AA720" s="8" t="s">
        <v>43</v>
      </c>
      <c r="AB720" s="8" t="s">
        <v>60</v>
      </c>
      <c r="AC720" s="8" t="s">
        <v>2614</v>
      </c>
      <c r="AD720" s="8" t="s">
        <v>35</v>
      </c>
      <c r="AE720" s="8" t="s">
        <v>35</v>
      </c>
      <c r="AF720" s="12">
        <v>13111.1</v>
      </c>
      <c r="AG720" s="41">
        <f t="shared" si="102"/>
        <v>44562</v>
      </c>
      <c r="AH720" s="41">
        <f t="shared" ca="1" si="103"/>
        <v>46022</v>
      </c>
      <c r="AI720" s="1">
        <f t="shared" ca="1" si="101"/>
        <v>47</v>
      </c>
      <c r="AJ720" s="1">
        <f t="shared" ca="1" si="104"/>
        <v>43</v>
      </c>
      <c r="AK720" s="1">
        <f t="shared" ca="1" si="105"/>
        <v>4</v>
      </c>
      <c r="AL720" s="1">
        <f t="shared" si="106"/>
        <v>53.57</v>
      </c>
      <c r="AM720" s="38">
        <f t="shared" ca="1" si="107"/>
        <v>0.91489361702127658</v>
      </c>
      <c r="AN720" s="1" t="str">
        <f t="shared" ca="1" si="108"/>
        <v>תקין</v>
      </c>
      <c r="AO720" s="1" t="str">
        <f>VLOOKUP(AC720,'תז מייל קניין'!$A:$C,3,0)</f>
        <v>GalitGe@justice.gov.il</v>
      </c>
      <c r="AP720" s="1" t="str">
        <f t="shared" si="109"/>
        <v xml:space="preserve"> לינה, אגף</v>
      </c>
    </row>
    <row r="721" spans="1:42" x14ac:dyDescent="0.2">
      <c r="A721" s="4"/>
      <c r="B721" s="5"/>
      <c r="C721" s="6" t="s">
        <v>2755</v>
      </c>
      <c r="D721" s="7" t="s">
        <v>34</v>
      </c>
      <c r="E721" s="7" t="s">
        <v>32</v>
      </c>
      <c r="F721" s="8" t="s">
        <v>35</v>
      </c>
      <c r="G721" s="9">
        <v>44700</v>
      </c>
      <c r="H721" s="9"/>
      <c r="I721" s="10"/>
      <c r="J721" s="14"/>
      <c r="K721" s="11" t="s">
        <v>2756</v>
      </c>
      <c r="L721" s="8" t="s">
        <v>2757</v>
      </c>
      <c r="M721" s="8" t="s">
        <v>35</v>
      </c>
      <c r="N721" s="8" t="s">
        <v>40</v>
      </c>
      <c r="O721" s="12">
        <v>5000</v>
      </c>
      <c r="P721" s="8" t="s">
        <v>41</v>
      </c>
      <c r="Q721" s="12">
        <v>5000</v>
      </c>
      <c r="R721" s="13">
        <v>30.4</v>
      </c>
      <c r="S721" s="12">
        <v>1520</v>
      </c>
      <c r="T721" s="12">
        <v>1640</v>
      </c>
      <c r="U721" s="12">
        <v>3480</v>
      </c>
      <c r="V721" s="8" t="s">
        <v>35</v>
      </c>
      <c r="W721" s="8" t="s">
        <v>35</v>
      </c>
      <c r="X721" s="8" t="s">
        <v>35</v>
      </c>
      <c r="Y721" s="13">
        <v>0</v>
      </c>
      <c r="Z721" s="8" t="s">
        <v>42</v>
      </c>
      <c r="AA721" s="8" t="s">
        <v>43</v>
      </c>
      <c r="AB721" s="8" t="s">
        <v>60</v>
      </c>
      <c r="AC721" s="8" t="s">
        <v>2614</v>
      </c>
      <c r="AD721" s="8" t="s">
        <v>35</v>
      </c>
      <c r="AE721" s="8" t="s">
        <v>35</v>
      </c>
      <c r="AF721" s="12">
        <v>3480</v>
      </c>
      <c r="AG721" s="41">
        <f t="shared" si="102"/>
        <v>44700</v>
      </c>
      <c r="AH721" s="41">
        <f t="shared" ca="1" si="103"/>
        <v>46022</v>
      </c>
      <c r="AI721" s="1">
        <f t="shared" ca="1" si="101"/>
        <v>43</v>
      </c>
      <c r="AJ721" s="1">
        <f t="shared" ca="1" si="104"/>
        <v>38</v>
      </c>
      <c r="AK721" s="1">
        <f t="shared" ca="1" si="105"/>
        <v>4</v>
      </c>
      <c r="AL721" s="1">
        <f t="shared" si="106"/>
        <v>30.4</v>
      </c>
      <c r="AM721" s="38">
        <f t="shared" ca="1" si="107"/>
        <v>0.88372093023255816</v>
      </c>
      <c r="AN721" s="1" t="str">
        <f t="shared" ca="1" si="108"/>
        <v>לא תקין</v>
      </c>
      <c r="AO721" s="1" t="str">
        <f>VLOOKUP(AC721,'תז מייל קניין'!$A:$C,3,0)</f>
        <v>GalitGe@justice.gov.il</v>
      </c>
      <c r="AP721" s="1" t="str">
        <f t="shared" si="109"/>
        <v/>
      </c>
    </row>
    <row r="722" spans="1:42" x14ac:dyDescent="0.2">
      <c r="A722" s="4"/>
      <c r="B722" s="5"/>
      <c r="C722" s="6" t="s">
        <v>2758</v>
      </c>
      <c r="D722" s="7" t="s">
        <v>34</v>
      </c>
      <c r="E722" s="7" t="s">
        <v>32</v>
      </c>
      <c r="F722" s="8" t="s">
        <v>35</v>
      </c>
      <c r="G722" s="9">
        <v>44706</v>
      </c>
      <c r="H722" s="9"/>
      <c r="I722" s="10"/>
      <c r="J722" s="14"/>
      <c r="K722" s="11" t="s">
        <v>2134</v>
      </c>
      <c r="L722" s="8" t="s">
        <v>2135</v>
      </c>
      <c r="M722" s="8" t="s">
        <v>2136</v>
      </c>
      <c r="N722" s="8" t="s">
        <v>40</v>
      </c>
      <c r="O722" s="12">
        <v>1725.16</v>
      </c>
      <c r="P722" s="8" t="s">
        <v>41</v>
      </c>
      <c r="Q722" s="12">
        <v>1725.16</v>
      </c>
      <c r="R722" s="13">
        <v>0</v>
      </c>
      <c r="S722" s="12">
        <v>1710.54</v>
      </c>
      <c r="T722" s="13">
        <v>0</v>
      </c>
      <c r="U722" s="12">
        <v>1725.16</v>
      </c>
      <c r="V722" s="8" t="s">
        <v>35</v>
      </c>
      <c r="W722" s="8" t="s">
        <v>2759</v>
      </c>
      <c r="X722" s="8" t="s">
        <v>35</v>
      </c>
      <c r="Y722" s="13">
        <v>0</v>
      </c>
      <c r="Z722" s="8" t="s">
        <v>42</v>
      </c>
      <c r="AA722" s="8" t="s">
        <v>43</v>
      </c>
      <c r="AB722" s="8" t="s">
        <v>60</v>
      </c>
      <c r="AC722" s="8" t="s">
        <v>2614</v>
      </c>
      <c r="AD722" s="8" t="s">
        <v>35</v>
      </c>
      <c r="AE722" s="8" t="s">
        <v>2716</v>
      </c>
      <c r="AF722" s="12">
        <v>1725.16</v>
      </c>
      <c r="AG722" s="41">
        <f t="shared" si="102"/>
        <v>44706</v>
      </c>
      <c r="AH722" s="41">
        <f t="shared" ca="1" si="103"/>
        <v>46022</v>
      </c>
      <c r="AI722" s="1">
        <f t="shared" ca="1" si="101"/>
        <v>43</v>
      </c>
      <c r="AJ722" s="1">
        <f t="shared" ca="1" si="104"/>
        <v>38</v>
      </c>
      <c r="AK722" s="1">
        <f t="shared" ca="1" si="105"/>
        <v>4</v>
      </c>
      <c r="AL722" s="1">
        <f t="shared" si="106"/>
        <v>0</v>
      </c>
      <c r="AM722" s="38">
        <f t="shared" ca="1" si="107"/>
        <v>0.88372093023255816</v>
      </c>
      <c r="AN722" s="1" t="str">
        <f t="shared" ca="1" si="108"/>
        <v>לא תקין</v>
      </c>
      <c r="AO722" s="1" t="str">
        <f>VLOOKUP(AC722,'תז מייל קניין'!$A:$C,3,0)</f>
        <v>GalitGe@justice.gov.il</v>
      </c>
      <c r="AP722" s="1" t="str">
        <f t="shared" si="109"/>
        <v xml:space="preserve"> כיסא אורט</v>
      </c>
    </row>
    <row r="723" spans="1:42" x14ac:dyDescent="0.2">
      <c r="A723" s="4"/>
      <c r="B723" s="5"/>
      <c r="C723" s="6" t="s">
        <v>2760</v>
      </c>
      <c r="D723" s="7" t="s">
        <v>50</v>
      </c>
      <c r="E723" s="7" t="s">
        <v>32</v>
      </c>
      <c r="F723" s="8" t="s">
        <v>35</v>
      </c>
      <c r="G723" s="9">
        <v>44706</v>
      </c>
      <c r="H723" s="9"/>
      <c r="I723" s="10"/>
      <c r="J723" s="14"/>
      <c r="K723" s="11" t="s">
        <v>1764</v>
      </c>
      <c r="L723" s="8" t="s">
        <v>1765</v>
      </c>
      <c r="M723" s="8" t="s">
        <v>1766</v>
      </c>
      <c r="N723" s="8" t="s">
        <v>40</v>
      </c>
      <c r="O723" s="12">
        <v>6628.84</v>
      </c>
      <c r="P723" s="8" t="s">
        <v>41</v>
      </c>
      <c r="Q723" s="12">
        <v>6628.84</v>
      </c>
      <c r="R723" s="13">
        <v>96.5</v>
      </c>
      <c r="S723" s="12">
        <v>6396.56</v>
      </c>
      <c r="T723" s="12">
        <v>6586.4</v>
      </c>
      <c r="U723" s="13">
        <v>268.17</v>
      </c>
      <c r="V723" s="8" t="s">
        <v>35</v>
      </c>
      <c r="W723" s="8" t="s">
        <v>2761</v>
      </c>
      <c r="X723" s="8" t="s">
        <v>57</v>
      </c>
      <c r="Y723" s="13">
        <v>0</v>
      </c>
      <c r="Z723" s="8" t="s">
        <v>42</v>
      </c>
      <c r="AA723" s="8" t="s">
        <v>65</v>
      </c>
      <c r="AB723" s="8" t="s">
        <v>35</v>
      </c>
      <c r="AC723" s="8" t="s">
        <v>2614</v>
      </c>
      <c r="AD723" s="8" t="s">
        <v>35</v>
      </c>
      <c r="AE723" s="8" t="s">
        <v>2716</v>
      </c>
      <c r="AF723" s="13">
        <v>231.84</v>
      </c>
      <c r="AG723" s="41">
        <f t="shared" si="102"/>
        <v>44706</v>
      </c>
      <c r="AH723" s="41">
        <f t="shared" ca="1" si="103"/>
        <v>46022</v>
      </c>
      <c r="AI723" s="1">
        <f t="shared" ca="1" si="101"/>
        <v>43</v>
      </c>
      <c r="AJ723" s="1">
        <f t="shared" ca="1" si="104"/>
        <v>38</v>
      </c>
      <c r="AK723" s="1">
        <f t="shared" ca="1" si="105"/>
        <v>4</v>
      </c>
      <c r="AL723" s="1">
        <f t="shared" si="106"/>
        <v>96.5</v>
      </c>
      <c r="AM723" s="38">
        <f t="shared" ca="1" si="107"/>
        <v>0.88372093023255816</v>
      </c>
      <c r="AN723" s="1" t="str">
        <f t="shared" ca="1" si="108"/>
        <v>תקין</v>
      </c>
      <c r="AO723" s="1" t="str">
        <f>VLOOKUP(AC723,'תז מייל קניין'!$A:$C,3,0)</f>
        <v>GalitGe@justice.gov.il</v>
      </c>
      <c r="AP723" s="1" t="str">
        <f t="shared" si="109"/>
        <v xml:space="preserve"> ציוד משרד</v>
      </c>
    </row>
    <row r="724" spans="1:42" x14ac:dyDescent="0.2">
      <c r="A724" s="4"/>
      <c r="B724" s="5"/>
      <c r="C724" s="6" t="s">
        <v>2762</v>
      </c>
      <c r="D724" s="7" t="s">
        <v>50</v>
      </c>
      <c r="E724" s="7" t="s">
        <v>32</v>
      </c>
      <c r="F724" s="8" t="s">
        <v>35</v>
      </c>
      <c r="G724" s="9">
        <v>44706</v>
      </c>
      <c r="H724" s="9"/>
      <c r="I724" s="10"/>
      <c r="J724" s="14"/>
      <c r="K724" s="11" t="s">
        <v>154</v>
      </c>
      <c r="L724" s="8" t="s">
        <v>155</v>
      </c>
      <c r="M724" s="8" t="s">
        <v>156</v>
      </c>
      <c r="N724" s="8" t="s">
        <v>40</v>
      </c>
      <c r="O724" s="13">
        <v>495.6</v>
      </c>
      <c r="P724" s="8" t="s">
        <v>41</v>
      </c>
      <c r="Q724" s="13">
        <v>495.6</v>
      </c>
      <c r="R724" s="13">
        <v>0</v>
      </c>
      <c r="S724" s="13">
        <v>0</v>
      </c>
      <c r="T724" s="13">
        <v>0</v>
      </c>
      <c r="U724" s="13">
        <v>495.6</v>
      </c>
      <c r="V724" s="8" t="s">
        <v>35</v>
      </c>
      <c r="W724" s="8" t="s">
        <v>2763</v>
      </c>
      <c r="X724" s="8" t="s">
        <v>35</v>
      </c>
      <c r="Y724" s="13">
        <v>0</v>
      </c>
      <c r="Z724" s="8" t="s">
        <v>42</v>
      </c>
      <c r="AA724" s="8" t="s">
        <v>43</v>
      </c>
      <c r="AB724" s="8" t="s">
        <v>158</v>
      </c>
      <c r="AC724" s="8" t="s">
        <v>2614</v>
      </c>
      <c r="AD724" s="8" t="s">
        <v>35</v>
      </c>
      <c r="AE724" s="8" t="s">
        <v>2716</v>
      </c>
      <c r="AF724" s="13">
        <v>495.6</v>
      </c>
      <c r="AG724" s="41">
        <f t="shared" si="102"/>
        <v>44706</v>
      </c>
      <c r="AH724" s="41">
        <f t="shared" ca="1" si="103"/>
        <v>46022</v>
      </c>
      <c r="AI724" s="1">
        <f t="shared" ca="1" si="101"/>
        <v>43</v>
      </c>
      <c r="AJ724" s="1">
        <f t="shared" ca="1" si="104"/>
        <v>38</v>
      </c>
      <c r="AK724" s="1">
        <f t="shared" ca="1" si="105"/>
        <v>4</v>
      </c>
      <c r="AL724" s="1">
        <f t="shared" si="106"/>
        <v>0</v>
      </c>
      <c r="AM724" s="38">
        <f t="shared" ca="1" si="107"/>
        <v>0.88372093023255816</v>
      </c>
      <c r="AN724" s="1" t="str">
        <f t="shared" ca="1" si="108"/>
        <v>לא תקין</v>
      </c>
      <c r="AO724" s="1" t="str">
        <f>VLOOKUP(AC724,'תז מייל קניין'!$A:$C,3,0)</f>
        <v>GalitGe@justice.gov.il</v>
      </c>
      <c r="AP724" s="1" t="str">
        <f t="shared" si="109"/>
        <v xml:space="preserve"> כרטיסי בי</v>
      </c>
    </row>
    <row r="725" spans="1:42" x14ac:dyDescent="0.2">
      <c r="A725" s="4"/>
      <c r="B725" s="5"/>
      <c r="C725" s="6" t="s">
        <v>2764</v>
      </c>
      <c r="D725" s="7" t="s">
        <v>34</v>
      </c>
      <c r="E725" s="7" t="s">
        <v>32</v>
      </c>
      <c r="F725" s="8" t="s">
        <v>35</v>
      </c>
      <c r="G725" s="9">
        <v>44718</v>
      </c>
      <c r="H725" s="9"/>
      <c r="I725" s="10"/>
      <c r="J725" s="14"/>
      <c r="K725" s="11" t="s">
        <v>2765</v>
      </c>
      <c r="L725" s="8" t="s">
        <v>2766</v>
      </c>
      <c r="M725" s="8" t="s">
        <v>35</v>
      </c>
      <c r="N725" s="8" t="s">
        <v>40</v>
      </c>
      <c r="O725" s="12">
        <v>4850</v>
      </c>
      <c r="P725" s="8" t="s">
        <v>41</v>
      </c>
      <c r="Q725" s="12">
        <v>4850</v>
      </c>
      <c r="R725" s="13">
        <v>38.56</v>
      </c>
      <c r="S725" s="12">
        <v>1940</v>
      </c>
      <c r="T725" s="12">
        <v>1870</v>
      </c>
      <c r="U725" s="12">
        <v>2980</v>
      </c>
      <c r="V725" s="8" t="s">
        <v>35</v>
      </c>
      <c r="W725" s="8" t="s">
        <v>2767</v>
      </c>
      <c r="X725" s="8" t="s">
        <v>35</v>
      </c>
      <c r="Y725" s="13">
        <v>0</v>
      </c>
      <c r="Z725" s="8" t="s">
        <v>42</v>
      </c>
      <c r="AA725" s="8" t="s">
        <v>1804</v>
      </c>
      <c r="AB725" s="8" t="s">
        <v>35</v>
      </c>
      <c r="AC725" s="8" t="s">
        <v>2614</v>
      </c>
      <c r="AD725" s="8" t="s">
        <v>2768</v>
      </c>
      <c r="AE725" s="8" t="s">
        <v>35</v>
      </c>
      <c r="AF725" s="12">
        <v>2980</v>
      </c>
      <c r="AG725" s="41">
        <f t="shared" si="102"/>
        <v>44718</v>
      </c>
      <c r="AH725" s="41">
        <f t="shared" ca="1" si="103"/>
        <v>46022</v>
      </c>
      <c r="AI725" s="1">
        <f t="shared" ca="1" si="101"/>
        <v>42</v>
      </c>
      <c r="AJ725" s="1">
        <f t="shared" ca="1" si="104"/>
        <v>38</v>
      </c>
      <c r="AK725" s="1">
        <f t="shared" ca="1" si="105"/>
        <v>4</v>
      </c>
      <c r="AL725" s="1">
        <f t="shared" si="106"/>
        <v>38.56</v>
      </c>
      <c r="AM725" s="38">
        <f t="shared" ca="1" si="107"/>
        <v>0.90476190476190477</v>
      </c>
      <c r="AN725" s="1" t="str">
        <f t="shared" ca="1" si="108"/>
        <v>לא תקין</v>
      </c>
      <c r="AO725" s="1" t="str">
        <f>VLOOKUP(AC725,'תז מייל קניין'!$A:$C,3,0)</f>
        <v>GalitGe@justice.gov.il</v>
      </c>
      <c r="AP725" s="1" t="str">
        <f t="shared" si="109"/>
        <v xml:space="preserve"> הזמנת מסג</v>
      </c>
    </row>
    <row r="726" spans="1:42" x14ac:dyDescent="0.2">
      <c r="A726" s="4"/>
      <c r="B726" s="5"/>
      <c r="C726" s="6" t="s">
        <v>2769</v>
      </c>
      <c r="D726" s="7" t="s">
        <v>34</v>
      </c>
      <c r="E726" s="7" t="s">
        <v>32</v>
      </c>
      <c r="F726" s="8" t="s">
        <v>35</v>
      </c>
      <c r="G726" s="9">
        <v>44725</v>
      </c>
      <c r="H726" s="9"/>
      <c r="I726" s="10"/>
      <c r="J726" s="14"/>
      <c r="K726" s="11" t="s">
        <v>531</v>
      </c>
      <c r="L726" s="8" t="s">
        <v>532</v>
      </c>
      <c r="M726" s="8" t="s">
        <v>533</v>
      </c>
      <c r="N726" s="8" t="s">
        <v>40</v>
      </c>
      <c r="O726" s="12">
        <v>70200</v>
      </c>
      <c r="P726" s="8" t="s">
        <v>41</v>
      </c>
      <c r="Q726" s="12">
        <v>70200</v>
      </c>
      <c r="R726" s="13">
        <v>19.420000000000002</v>
      </c>
      <c r="S726" s="12">
        <v>13630.89</v>
      </c>
      <c r="T726" s="12">
        <v>13630.89</v>
      </c>
      <c r="U726" s="12">
        <v>56569.11</v>
      </c>
      <c r="V726" s="8" t="s">
        <v>35</v>
      </c>
      <c r="W726" s="8" t="s">
        <v>2770</v>
      </c>
      <c r="X726" s="8" t="s">
        <v>35</v>
      </c>
      <c r="Y726" s="13">
        <v>0</v>
      </c>
      <c r="Z726" s="8" t="s">
        <v>42</v>
      </c>
      <c r="AA726" s="8" t="s">
        <v>1804</v>
      </c>
      <c r="AB726" s="8" t="s">
        <v>35</v>
      </c>
      <c r="AC726" s="8" t="s">
        <v>2614</v>
      </c>
      <c r="AD726" s="8" t="s">
        <v>35</v>
      </c>
      <c r="AE726" s="8" t="s">
        <v>35</v>
      </c>
      <c r="AF726" s="12">
        <v>56569.11</v>
      </c>
      <c r="AG726" s="41">
        <f t="shared" si="102"/>
        <v>44725</v>
      </c>
      <c r="AH726" s="41">
        <f t="shared" ca="1" si="103"/>
        <v>46022</v>
      </c>
      <c r="AI726" s="1">
        <f t="shared" ca="1" si="101"/>
        <v>42</v>
      </c>
      <c r="AJ726" s="1">
        <f t="shared" ca="1" si="104"/>
        <v>37</v>
      </c>
      <c r="AK726" s="1">
        <f t="shared" ca="1" si="105"/>
        <v>4</v>
      </c>
      <c r="AL726" s="1">
        <f t="shared" si="106"/>
        <v>19.420000000000002</v>
      </c>
      <c r="AM726" s="38">
        <f t="shared" ca="1" si="107"/>
        <v>0.88095238095238093</v>
      </c>
      <c r="AN726" s="1" t="str">
        <f t="shared" ca="1" si="108"/>
        <v>לא תקין</v>
      </c>
      <c r="AO726" s="1" t="str">
        <f>VLOOKUP(AC726,'תז מייל קניין'!$A:$C,3,0)</f>
        <v>GalitGe@justice.gov.il</v>
      </c>
      <c r="AP726" s="1" t="str">
        <f t="shared" si="109"/>
        <v xml:space="preserve"> הקמת התחי</v>
      </c>
    </row>
    <row r="727" spans="1:42" x14ac:dyDescent="0.2">
      <c r="A727" s="4"/>
      <c r="B727" s="5"/>
      <c r="C727" s="6" t="s">
        <v>2771</v>
      </c>
      <c r="D727" s="7" t="s">
        <v>34</v>
      </c>
      <c r="E727" s="7" t="s">
        <v>32</v>
      </c>
      <c r="F727" s="8" t="s">
        <v>35</v>
      </c>
      <c r="G727" s="9">
        <v>44740</v>
      </c>
      <c r="H727" s="9"/>
      <c r="I727" s="10"/>
      <c r="J727" s="14"/>
      <c r="K727" s="11" t="s">
        <v>2660</v>
      </c>
      <c r="L727" s="8" t="s">
        <v>2661</v>
      </c>
      <c r="M727" s="8" t="s">
        <v>2662</v>
      </c>
      <c r="N727" s="8" t="s">
        <v>40</v>
      </c>
      <c r="O727" s="12">
        <v>44063.68</v>
      </c>
      <c r="P727" s="8" t="s">
        <v>41</v>
      </c>
      <c r="Q727" s="12">
        <v>44063.68</v>
      </c>
      <c r="R727" s="13">
        <v>54.86</v>
      </c>
      <c r="S727" s="12">
        <v>24028.26</v>
      </c>
      <c r="T727" s="12">
        <v>23740.720000000001</v>
      </c>
      <c r="U727" s="12">
        <v>19888.66</v>
      </c>
      <c r="V727" s="8" t="s">
        <v>35</v>
      </c>
      <c r="W727" s="8" t="s">
        <v>2772</v>
      </c>
      <c r="X727" s="8" t="s">
        <v>35</v>
      </c>
      <c r="Y727" s="13">
        <v>0</v>
      </c>
      <c r="Z727" s="8" t="s">
        <v>42</v>
      </c>
      <c r="AA727" s="8" t="s">
        <v>43</v>
      </c>
      <c r="AB727" s="8" t="s">
        <v>60</v>
      </c>
      <c r="AC727" s="8" t="s">
        <v>2614</v>
      </c>
      <c r="AD727" s="8" t="s">
        <v>35</v>
      </c>
      <c r="AE727" s="8" t="s">
        <v>237</v>
      </c>
      <c r="AF727" s="12">
        <v>19888.66</v>
      </c>
      <c r="AG727" s="41">
        <f t="shared" si="102"/>
        <v>44740</v>
      </c>
      <c r="AH727" s="41">
        <f t="shared" ca="1" si="103"/>
        <v>46022</v>
      </c>
      <c r="AI727" s="1">
        <f t="shared" ca="1" si="101"/>
        <v>42</v>
      </c>
      <c r="AJ727" s="1">
        <f t="shared" ca="1" si="104"/>
        <v>37</v>
      </c>
      <c r="AK727" s="1">
        <f t="shared" ca="1" si="105"/>
        <v>4</v>
      </c>
      <c r="AL727" s="1">
        <f t="shared" si="106"/>
        <v>54.86</v>
      </c>
      <c r="AM727" s="38">
        <f t="shared" ca="1" si="107"/>
        <v>0.88095238095238093</v>
      </c>
      <c r="AN727" s="1" t="str">
        <f t="shared" ca="1" si="108"/>
        <v>תקין</v>
      </c>
      <c r="AO727" s="1" t="str">
        <f>VLOOKUP(AC727,'תז מייל קניין'!$A:$C,3,0)</f>
        <v>GalitGe@justice.gov.il</v>
      </c>
      <c r="AP727" s="1" t="str">
        <f t="shared" si="109"/>
        <v xml:space="preserve"> ערכות שוק</v>
      </c>
    </row>
    <row r="728" spans="1:42" x14ac:dyDescent="0.2">
      <c r="A728" s="4"/>
      <c r="B728" s="5"/>
      <c r="C728" s="6" t="s">
        <v>2773</v>
      </c>
      <c r="D728" s="7" t="s">
        <v>34</v>
      </c>
      <c r="E728" s="7" t="s">
        <v>32</v>
      </c>
      <c r="F728" s="8" t="s">
        <v>35</v>
      </c>
      <c r="G728" s="9">
        <v>44749</v>
      </c>
      <c r="H728" s="9"/>
      <c r="I728" s="10"/>
      <c r="J728" s="14"/>
      <c r="K728" s="11" t="s">
        <v>2774</v>
      </c>
      <c r="L728" s="8" t="s">
        <v>2775</v>
      </c>
      <c r="M728" s="8" t="s">
        <v>2776</v>
      </c>
      <c r="N728" s="8" t="s">
        <v>40</v>
      </c>
      <c r="O728" s="12">
        <v>5015</v>
      </c>
      <c r="P728" s="8" t="s">
        <v>41</v>
      </c>
      <c r="Q728" s="12">
        <v>5015</v>
      </c>
      <c r="R728" s="13">
        <v>96</v>
      </c>
      <c r="S728" s="12">
        <v>4773.6000000000004</v>
      </c>
      <c r="T728" s="12">
        <v>4773.6000000000004</v>
      </c>
      <c r="U728" s="13">
        <v>200.6</v>
      </c>
      <c r="V728" s="8" t="s">
        <v>35</v>
      </c>
      <c r="W728" s="8" t="s">
        <v>2777</v>
      </c>
      <c r="X728" s="8" t="s">
        <v>35</v>
      </c>
      <c r="Y728" s="13">
        <v>0</v>
      </c>
      <c r="Z728" s="8" t="s">
        <v>42</v>
      </c>
      <c r="AA728" s="8" t="s">
        <v>43</v>
      </c>
      <c r="AB728" s="8" t="s">
        <v>60</v>
      </c>
      <c r="AC728" s="8" t="s">
        <v>2614</v>
      </c>
      <c r="AD728" s="8" t="s">
        <v>35</v>
      </c>
      <c r="AE728" s="8" t="s">
        <v>35</v>
      </c>
      <c r="AF728" s="13">
        <v>200.6</v>
      </c>
      <c r="AG728" s="41">
        <f t="shared" si="102"/>
        <v>44749</v>
      </c>
      <c r="AH728" s="41">
        <f t="shared" ca="1" si="103"/>
        <v>46022</v>
      </c>
      <c r="AI728" s="1">
        <f t="shared" ca="1" si="101"/>
        <v>41</v>
      </c>
      <c r="AJ728" s="1">
        <f t="shared" ca="1" si="104"/>
        <v>36</v>
      </c>
      <c r="AK728" s="1">
        <f t="shared" ca="1" si="105"/>
        <v>4</v>
      </c>
      <c r="AL728" s="1">
        <f t="shared" si="106"/>
        <v>96</v>
      </c>
      <c r="AM728" s="38">
        <f t="shared" ca="1" si="107"/>
        <v>0.87804878048780488</v>
      </c>
      <c r="AN728" s="1" t="str">
        <f t="shared" ca="1" si="108"/>
        <v>תקין</v>
      </c>
      <c r="AO728" s="1" t="str">
        <f>VLOOKUP(AC728,'תז מייל קניין'!$A:$C,3,0)</f>
        <v>GalitGe@justice.gov.il</v>
      </c>
      <c r="AP728" s="1" t="str">
        <f t="shared" si="109"/>
        <v xml:space="preserve"> עריכת סאו</v>
      </c>
    </row>
    <row r="729" spans="1:42" x14ac:dyDescent="0.2">
      <c r="A729" s="4"/>
      <c r="B729" s="5"/>
      <c r="C729" s="6" t="s">
        <v>2778</v>
      </c>
      <c r="D729" s="7" t="s">
        <v>34</v>
      </c>
      <c r="E729" s="7" t="s">
        <v>32</v>
      </c>
      <c r="F729" s="8" t="s">
        <v>35</v>
      </c>
      <c r="G729" s="9">
        <v>44756</v>
      </c>
      <c r="H729" s="9"/>
      <c r="I729" s="10"/>
      <c r="J729" s="14"/>
      <c r="K729" s="11" t="s">
        <v>2779</v>
      </c>
      <c r="L729" s="8" t="s">
        <v>2780</v>
      </c>
      <c r="M729" s="8" t="s">
        <v>2781</v>
      </c>
      <c r="N729" s="8" t="s">
        <v>40</v>
      </c>
      <c r="O729" s="12">
        <v>40974.699999999997</v>
      </c>
      <c r="P729" s="8" t="s">
        <v>41</v>
      </c>
      <c r="Q729" s="12">
        <v>40974.699999999997</v>
      </c>
      <c r="R729" s="13">
        <v>95.06</v>
      </c>
      <c r="S729" s="12">
        <v>38738.699999999997</v>
      </c>
      <c r="T729" s="12">
        <v>38738.699999999997</v>
      </c>
      <c r="U729" s="12">
        <v>2029.6</v>
      </c>
      <c r="V729" s="8" t="s">
        <v>35</v>
      </c>
      <c r="W729" s="8" t="s">
        <v>2782</v>
      </c>
      <c r="X729" s="8" t="s">
        <v>35</v>
      </c>
      <c r="Y729" s="13">
        <v>0</v>
      </c>
      <c r="Z729" s="8" t="s">
        <v>42</v>
      </c>
      <c r="AA729" s="8" t="s">
        <v>43</v>
      </c>
      <c r="AB729" s="8" t="s">
        <v>60</v>
      </c>
      <c r="AC729" s="8" t="s">
        <v>2614</v>
      </c>
      <c r="AD729" s="8" t="s">
        <v>35</v>
      </c>
      <c r="AE729" s="8" t="s">
        <v>35</v>
      </c>
      <c r="AF729" s="12">
        <v>2029.6</v>
      </c>
      <c r="AG729" s="41">
        <f t="shared" si="102"/>
        <v>44756</v>
      </c>
      <c r="AH729" s="41">
        <f t="shared" ca="1" si="103"/>
        <v>46022</v>
      </c>
      <c r="AI729" s="1">
        <f t="shared" ca="1" si="101"/>
        <v>41</v>
      </c>
      <c r="AJ729" s="1">
        <f t="shared" ca="1" si="104"/>
        <v>36</v>
      </c>
      <c r="AK729" s="1">
        <f t="shared" ca="1" si="105"/>
        <v>4</v>
      </c>
      <c r="AL729" s="1">
        <f t="shared" si="106"/>
        <v>95.06</v>
      </c>
      <c r="AM729" s="38">
        <f t="shared" ca="1" si="107"/>
        <v>0.87804878048780488</v>
      </c>
      <c r="AN729" s="1" t="str">
        <f t="shared" ca="1" si="108"/>
        <v>תקין</v>
      </c>
      <c r="AO729" s="1" t="str">
        <f>VLOOKUP(AC729,'תז מייל קניין'!$A:$C,3,0)</f>
        <v>GalitGe@justice.gov.il</v>
      </c>
      <c r="AP729" s="1" t="str">
        <f t="shared" si="109"/>
        <v xml:space="preserve"> סדנאות לה</v>
      </c>
    </row>
    <row r="730" spans="1:42" x14ac:dyDescent="0.2">
      <c r="A730" s="4"/>
      <c r="B730" s="5"/>
      <c r="C730" s="6" t="s">
        <v>2783</v>
      </c>
      <c r="D730" s="7" t="s">
        <v>34</v>
      </c>
      <c r="E730" s="7" t="s">
        <v>32</v>
      </c>
      <c r="F730" s="8" t="s">
        <v>35</v>
      </c>
      <c r="G730" s="9">
        <v>44756</v>
      </c>
      <c r="H730" s="9"/>
      <c r="I730" s="10"/>
      <c r="J730" s="14"/>
      <c r="K730" s="11" t="s">
        <v>2718</v>
      </c>
      <c r="L730" s="8" t="s">
        <v>2719</v>
      </c>
      <c r="M730" s="8" t="s">
        <v>2720</v>
      </c>
      <c r="N730" s="8" t="s">
        <v>40</v>
      </c>
      <c r="O730" s="12">
        <v>41418</v>
      </c>
      <c r="P730" s="8" t="s">
        <v>41</v>
      </c>
      <c r="Q730" s="12">
        <v>41418</v>
      </c>
      <c r="R730" s="13">
        <v>97.33</v>
      </c>
      <c r="S730" s="12">
        <v>39992.94</v>
      </c>
      <c r="T730" s="12">
        <v>39904.32</v>
      </c>
      <c r="U730" s="12">
        <v>1104.48</v>
      </c>
      <c r="V730" s="8" t="s">
        <v>35</v>
      </c>
      <c r="W730" s="8" t="s">
        <v>2784</v>
      </c>
      <c r="X730" s="8" t="s">
        <v>35</v>
      </c>
      <c r="Y730" s="13">
        <v>0</v>
      </c>
      <c r="Z730" s="8" t="s">
        <v>42</v>
      </c>
      <c r="AA730" s="8" t="s">
        <v>43</v>
      </c>
      <c r="AB730" s="8" t="s">
        <v>60</v>
      </c>
      <c r="AC730" s="8" t="s">
        <v>2614</v>
      </c>
      <c r="AD730" s="8" t="s">
        <v>35</v>
      </c>
      <c r="AE730" s="8" t="s">
        <v>260</v>
      </c>
      <c r="AF730" s="12">
        <v>1104.48</v>
      </c>
      <c r="AG730" s="41">
        <f t="shared" si="102"/>
        <v>44756</v>
      </c>
      <c r="AH730" s="41">
        <f t="shared" ca="1" si="103"/>
        <v>46022</v>
      </c>
      <c r="AI730" s="1">
        <f t="shared" ca="1" si="101"/>
        <v>41</v>
      </c>
      <c r="AJ730" s="1">
        <f t="shared" ca="1" si="104"/>
        <v>36</v>
      </c>
      <c r="AK730" s="1">
        <f t="shared" ca="1" si="105"/>
        <v>4</v>
      </c>
      <c r="AL730" s="1">
        <f t="shared" si="106"/>
        <v>97.33</v>
      </c>
      <c r="AM730" s="38">
        <f t="shared" ca="1" si="107"/>
        <v>0.87804878048780488</v>
      </c>
      <c r="AN730" s="1" t="str">
        <f t="shared" ca="1" si="108"/>
        <v>תקין</v>
      </c>
      <c r="AO730" s="1" t="str">
        <f>VLOOKUP(AC730,'תז מייל קניין'!$A:$C,3,0)</f>
        <v>GalitGe@justice.gov.il</v>
      </c>
      <c r="AP730" s="1" t="str">
        <f t="shared" si="109"/>
        <v xml:space="preserve"> עציצים עב</v>
      </c>
    </row>
    <row r="731" spans="1:42" x14ac:dyDescent="0.2">
      <c r="A731" s="4"/>
      <c r="B731" s="5"/>
      <c r="C731" s="6" t="s">
        <v>2785</v>
      </c>
      <c r="D731" s="7" t="s">
        <v>50</v>
      </c>
      <c r="E731" s="7" t="s">
        <v>32</v>
      </c>
      <c r="F731" s="8" t="s">
        <v>35</v>
      </c>
      <c r="G731" s="9">
        <v>44773</v>
      </c>
      <c r="H731" s="9"/>
      <c r="I731" s="10"/>
      <c r="J731" s="14"/>
      <c r="K731" s="11" t="s">
        <v>2786</v>
      </c>
      <c r="L731" s="8" t="s">
        <v>2787</v>
      </c>
      <c r="M731" s="8" t="s">
        <v>2788</v>
      </c>
      <c r="N731" s="8" t="s">
        <v>40</v>
      </c>
      <c r="O731" s="12">
        <v>9997.1200000000008</v>
      </c>
      <c r="P731" s="8" t="s">
        <v>41</v>
      </c>
      <c r="Q731" s="12">
        <v>9997.1200000000008</v>
      </c>
      <c r="R731" s="13">
        <v>95.48</v>
      </c>
      <c r="S731" s="12">
        <v>9412.15</v>
      </c>
      <c r="T731" s="12">
        <v>9540.23</v>
      </c>
      <c r="U731" s="13">
        <v>584.97</v>
      </c>
      <c r="V731" s="8" t="s">
        <v>35</v>
      </c>
      <c r="W731" s="8" t="s">
        <v>2789</v>
      </c>
      <c r="X731" s="8" t="s">
        <v>57</v>
      </c>
      <c r="Y731" s="13">
        <v>0</v>
      </c>
      <c r="Z731" s="8" t="s">
        <v>42</v>
      </c>
      <c r="AA731" s="8" t="s">
        <v>65</v>
      </c>
      <c r="AB731" s="8" t="s">
        <v>35</v>
      </c>
      <c r="AC731" s="8" t="s">
        <v>2614</v>
      </c>
      <c r="AD731" s="8" t="s">
        <v>35</v>
      </c>
      <c r="AE731" s="8" t="s">
        <v>2790</v>
      </c>
      <c r="AF731" s="13">
        <v>584.97</v>
      </c>
      <c r="AG731" s="41">
        <f t="shared" si="102"/>
        <v>44773</v>
      </c>
      <c r="AH731" s="41">
        <f t="shared" ca="1" si="103"/>
        <v>46022</v>
      </c>
      <c r="AI731" s="1">
        <f t="shared" ca="1" si="101"/>
        <v>41</v>
      </c>
      <c r="AJ731" s="1">
        <f t="shared" ca="1" si="104"/>
        <v>36</v>
      </c>
      <c r="AK731" s="1">
        <f t="shared" ca="1" si="105"/>
        <v>4</v>
      </c>
      <c r="AL731" s="1">
        <f t="shared" si="106"/>
        <v>95.48</v>
      </c>
      <c r="AM731" s="38">
        <f t="shared" ca="1" si="107"/>
        <v>0.87804878048780488</v>
      </c>
      <c r="AN731" s="1" t="str">
        <f t="shared" ca="1" si="108"/>
        <v>תקין</v>
      </c>
      <c r="AO731" s="1" t="str">
        <f>VLOOKUP(AC731,'תז מייל קניין'!$A:$C,3,0)</f>
        <v>GalitGe@justice.gov.il</v>
      </c>
      <c r="AP731" s="1" t="str">
        <f t="shared" si="109"/>
        <v xml:space="preserve"> מוצרי חשמ</v>
      </c>
    </row>
    <row r="732" spans="1:42" x14ac:dyDescent="0.2">
      <c r="A732" s="4"/>
      <c r="B732" s="5"/>
      <c r="C732" s="6" t="s">
        <v>2791</v>
      </c>
      <c r="D732" s="7" t="s">
        <v>34</v>
      </c>
      <c r="E732" s="7" t="s">
        <v>32</v>
      </c>
      <c r="F732" s="8" t="s">
        <v>35</v>
      </c>
      <c r="G732" s="9">
        <v>44775</v>
      </c>
      <c r="H732" s="9"/>
      <c r="I732" s="10"/>
      <c r="J732" s="14"/>
      <c r="K732" s="11" t="s">
        <v>2792</v>
      </c>
      <c r="L732" s="8" t="s">
        <v>2793</v>
      </c>
      <c r="M732" s="8" t="s">
        <v>35</v>
      </c>
      <c r="N732" s="8" t="s">
        <v>40</v>
      </c>
      <c r="O732" s="12">
        <v>837550</v>
      </c>
      <c r="P732" s="8" t="s">
        <v>41</v>
      </c>
      <c r="Q732" s="12">
        <v>837550</v>
      </c>
      <c r="R732" s="13">
        <v>99.87</v>
      </c>
      <c r="S732" s="12">
        <v>836500</v>
      </c>
      <c r="T732" s="12">
        <v>836500</v>
      </c>
      <c r="U732" s="12">
        <v>1050</v>
      </c>
      <c r="V732" s="8" t="s">
        <v>35</v>
      </c>
      <c r="W732" s="8" t="s">
        <v>2794</v>
      </c>
      <c r="X732" s="8" t="s">
        <v>35</v>
      </c>
      <c r="Y732" s="13">
        <v>0</v>
      </c>
      <c r="Z732" s="8" t="s">
        <v>42</v>
      </c>
      <c r="AA732" s="8" t="s">
        <v>2310</v>
      </c>
      <c r="AB732" s="8" t="s">
        <v>35</v>
      </c>
      <c r="AC732" s="8" t="s">
        <v>2614</v>
      </c>
      <c r="AD732" s="8" t="s">
        <v>35</v>
      </c>
      <c r="AE732" s="8" t="s">
        <v>35</v>
      </c>
      <c r="AF732" s="12">
        <v>1050</v>
      </c>
      <c r="AG732" s="41">
        <f t="shared" si="102"/>
        <v>44775</v>
      </c>
      <c r="AH732" s="41">
        <f t="shared" ca="1" si="103"/>
        <v>46022</v>
      </c>
      <c r="AI732" s="1">
        <f t="shared" ca="1" si="101"/>
        <v>40</v>
      </c>
      <c r="AJ732" s="1">
        <f t="shared" ca="1" si="104"/>
        <v>36</v>
      </c>
      <c r="AK732" s="1">
        <f t="shared" ca="1" si="105"/>
        <v>4</v>
      </c>
      <c r="AL732" s="1">
        <f t="shared" si="106"/>
        <v>99.87</v>
      </c>
      <c r="AM732" s="38">
        <f t="shared" ca="1" si="107"/>
        <v>0.9</v>
      </c>
      <c r="AN732" s="1" t="str">
        <f t="shared" ca="1" si="108"/>
        <v>תקין</v>
      </c>
      <c r="AO732" s="1" t="str">
        <f>VLOOKUP(AC732,'תז מייל קניין'!$A:$C,3,0)</f>
        <v>GalitGe@justice.gov.il</v>
      </c>
      <c r="AP732" s="1" t="str">
        <f t="shared" si="109"/>
        <v xml:space="preserve"> תווי ראש </v>
      </c>
    </row>
    <row r="733" spans="1:42" x14ac:dyDescent="0.2">
      <c r="A733" s="4"/>
      <c r="B733" s="5"/>
      <c r="C733" s="6" t="s">
        <v>2795</v>
      </c>
      <c r="D733" s="7" t="s">
        <v>34</v>
      </c>
      <c r="E733" s="7" t="s">
        <v>32</v>
      </c>
      <c r="F733" s="8" t="s">
        <v>35</v>
      </c>
      <c r="G733" s="9">
        <v>44775</v>
      </c>
      <c r="H733" s="9"/>
      <c r="I733" s="10"/>
      <c r="J733" s="14"/>
      <c r="K733" s="11" t="s">
        <v>2796</v>
      </c>
      <c r="L733" s="8" t="s">
        <v>2797</v>
      </c>
      <c r="M733" s="8" t="s">
        <v>35</v>
      </c>
      <c r="N733" s="8" t="s">
        <v>40</v>
      </c>
      <c r="O733" s="12">
        <v>37450</v>
      </c>
      <c r="P733" s="8" t="s">
        <v>41</v>
      </c>
      <c r="Q733" s="12">
        <v>37450</v>
      </c>
      <c r="R733" s="13">
        <v>98.13</v>
      </c>
      <c r="S733" s="12">
        <v>36750</v>
      </c>
      <c r="T733" s="12">
        <v>36750</v>
      </c>
      <c r="U733" s="13">
        <v>700</v>
      </c>
      <c r="V733" s="8" t="s">
        <v>35</v>
      </c>
      <c r="W733" s="8" t="s">
        <v>2798</v>
      </c>
      <c r="X733" s="8" t="s">
        <v>35</v>
      </c>
      <c r="Y733" s="13">
        <v>0</v>
      </c>
      <c r="Z733" s="8" t="s">
        <v>42</v>
      </c>
      <c r="AA733" s="8" t="s">
        <v>2310</v>
      </c>
      <c r="AB733" s="8" t="s">
        <v>35</v>
      </c>
      <c r="AC733" s="8" t="s">
        <v>2614</v>
      </c>
      <c r="AD733" s="8" t="s">
        <v>35</v>
      </c>
      <c r="AE733" s="8" t="s">
        <v>35</v>
      </c>
      <c r="AF733" s="13">
        <v>700</v>
      </c>
      <c r="AG733" s="41">
        <f t="shared" si="102"/>
        <v>44775</v>
      </c>
      <c r="AH733" s="41">
        <f t="shared" ca="1" si="103"/>
        <v>46022</v>
      </c>
      <c r="AI733" s="1">
        <f t="shared" ref="AI733:AI796" ca="1" si="110">DATEDIF(AG733,AH733, "m")</f>
        <v>40</v>
      </c>
      <c r="AJ733" s="1">
        <f t="shared" ca="1" si="104"/>
        <v>36</v>
      </c>
      <c r="AK733" s="1">
        <f t="shared" ca="1" si="105"/>
        <v>4</v>
      </c>
      <c r="AL733" s="1">
        <f t="shared" si="106"/>
        <v>98.13</v>
      </c>
      <c r="AM733" s="38">
        <f t="shared" ca="1" si="107"/>
        <v>0.9</v>
      </c>
      <c r="AN733" s="1" t="str">
        <f t="shared" ca="1" si="108"/>
        <v>תקין</v>
      </c>
      <c r="AO733" s="1" t="str">
        <f>VLOOKUP(AC733,'תז מייל קניין'!$A:$C,3,0)</f>
        <v>GalitGe@justice.gov.il</v>
      </c>
      <c r="AP733" s="1" t="str">
        <f t="shared" si="109"/>
        <v xml:space="preserve"> תווי שי ל</v>
      </c>
    </row>
    <row r="734" spans="1:42" x14ac:dyDescent="0.2">
      <c r="A734" s="4"/>
      <c r="B734" s="5"/>
      <c r="C734" s="6" t="s">
        <v>2799</v>
      </c>
      <c r="D734" s="7" t="s">
        <v>34</v>
      </c>
      <c r="E734" s="7" t="s">
        <v>32</v>
      </c>
      <c r="F734" s="8" t="s">
        <v>35</v>
      </c>
      <c r="G734" s="9">
        <v>44775</v>
      </c>
      <c r="H734" s="9"/>
      <c r="I734" s="10"/>
      <c r="J734" s="14"/>
      <c r="K734" s="11" t="s">
        <v>2800</v>
      </c>
      <c r="L734" s="8" t="s">
        <v>2801</v>
      </c>
      <c r="M734" s="8" t="s">
        <v>35</v>
      </c>
      <c r="N734" s="8" t="s">
        <v>40</v>
      </c>
      <c r="O734" s="12">
        <v>101150</v>
      </c>
      <c r="P734" s="8" t="s">
        <v>41</v>
      </c>
      <c r="Q734" s="12">
        <v>101150</v>
      </c>
      <c r="R734" s="13">
        <v>99.31</v>
      </c>
      <c r="S734" s="12">
        <v>100450</v>
      </c>
      <c r="T734" s="12">
        <v>100450</v>
      </c>
      <c r="U734" s="13">
        <v>700</v>
      </c>
      <c r="V734" s="8" t="s">
        <v>35</v>
      </c>
      <c r="W734" s="8" t="s">
        <v>2802</v>
      </c>
      <c r="X734" s="8" t="s">
        <v>35</v>
      </c>
      <c r="Y734" s="13">
        <v>0</v>
      </c>
      <c r="Z734" s="8" t="s">
        <v>42</v>
      </c>
      <c r="AA734" s="8" t="s">
        <v>2310</v>
      </c>
      <c r="AB734" s="8" t="s">
        <v>35</v>
      </c>
      <c r="AC734" s="8" t="s">
        <v>2614</v>
      </c>
      <c r="AD734" s="8" t="s">
        <v>35</v>
      </c>
      <c r="AE734" s="8" t="s">
        <v>35</v>
      </c>
      <c r="AF734" s="13">
        <v>700</v>
      </c>
      <c r="AG734" s="41">
        <f t="shared" si="102"/>
        <v>44775</v>
      </c>
      <c r="AH734" s="41">
        <f t="shared" ca="1" si="103"/>
        <v>46022</v>
      </c>
      <c r="AI734" s="1">
        <f t="shared" ca="1" si="110"/>
        <v>40</v>
      </c>
      <c r="AJ734" s="1">
        <f t="shared" ca="1" si="104"/>
        <v>36</v>
      </c>
      <c r="AK734" s="1">
        <f t="shared" ca="1" si="105"/>
        <v>4</v>
      </c>
      <c r="AL734" s="1">
        <f t="shared" si="106"/>
        <v>99.31</v>
      </c>
      <c r="AM734" s="38">
        <f t="shared" ca="1" si="107"/>
        <v>0.9</v>
      </c>
      <c r="AN734" s="1" t="str">
        <f t="shared" ca="1" si="108"/>
        <v>תקין</v>
      </c>
      <c r="AO734" s="1" t="str">
        <f>VLOOKUP(AC734,'תז מייל קניין'!$A:$C,3,0)</f>
        <v>GalitGe@justice.gov.il</v>
      </c>
      <c r="AP734" s="1" t="str">
        <f t="shared" si="109"/>
        <v xml:space="preserve"> תווי ראש </v>
      </c>
    </row>
    <row r="735" spans="1:42" x14ac:dyDescent="0.2">
      <c r="A735" s="4"/>
      <c r="B735" s="5"/>
      <c r="C735" s="6" t="s">
        <v>2803</v>
      </c>
      <c r="D735" s="7" t="s">
        <v>34</v>
      </c>
      <c r="E735" s="7" t="s">
        <v>32</v>
      </c>
      <c r="F735" s="8" t="s">
        <v>35</v>
      </c>
      <c r="G735" s="9">
        <v>44784</v>
      </c>
      <c r="H735" s="9">
        <v>45152</v>
      </c>
      <c r="I735" s="10">
        <v>46022</v>
      </c>
      <c r="J735" s="14"/>
      <c r="K735" s="11" t="s">
        <v>2804</v>
      </c>
      <c r="L735" s="8" t="s">
        <v>2805</v>
      </c>
      <c r="M735" s="8" t="s">
        <v>2806</v>
      </c>
      <c r="N735" s="8" t="s">
        <v>40</v>
      </c>
      <c r="O735" s="12">
        <v>20459.54</v>
      </c>
      <c r="P735" s="8" t="s">
        <v>41</v>
      </c>
      <c r="Q735" s="12">
        <v>20459.54</v>
      </c>
      <c r="R735" s="13">
        <v>47.27</v>
      </c>
      <c r="S735" s="12">
        <v>9679.82</v>
      </c>
      <c r="T735" s="12">
        <v>9680.64</v>
      </c>
      <c r="U735" s="13">
        <v>0</v>
      </c>
      <c r="V735" s="8" t="s">
        <v>35</v>
      </c>
      <c r="W735" s="8" t="s">
        <v>2807</v>
      </c>
      <c r="X735" s="8" t="s">
        <v>35</v>
      </c>
      <c r="Y735" s="13">
        <v>0</v>
      </c>
      <c r="Z735" s="8" t="s">
        <v>42</v>
      </c>
      <c r="AA735" s="8" t="s">
        <v>43</v>
      </c>
      <c r="AB735" s="8" t="s">
        <v>60</v>
      </c>
      <c r="AC735" s="8" t="s">
        <v>2614</v>
      </c>
      <c r="AD735" s="8" t="s">
        <v>2808</v>
      </c>
      <c r="AE735" s="8" t="s">
        <v>285</v>
      </c>
      <c r="AF735" s="12">
        <v>10778.92</v>
      </c>
      <c r="AG735" s="41">
        <f t="shared" si="102"/>
        <v>45152</v>
      </c>
      <c r="AH735" s="41">
        <f t="shared" ca="1" si="103"/>
        <v>46022</v>
      </c>
      <c r="AI735" s="1">
        <f t="shared" ca="1" si="110"/>
        <v>28</v>
      </c>
      <c r="AJ735" s="1">
        <f t="shared" ca="1" si="104"/>
        <v>23</v>
      </c>
      <c r="AK735" s="1">
        <f t="shared" ca="1" si="105"/>
        <v>4</v>
      </c>
      <c r="AL735" s="1">
        <f t="shared" si="106"/>
        <v>47.27</v>
      </c>
      <c r="AM735" s="38">
        <f t="shared" ca="1" si="107"/>
        <v>0.8214285714285714</v>
      </c>
      <c r="AN735" s="1" t="str">
        <f t="shared" ca="1" si="108"/>
        <v>לא תקין</v>
      </c>
      <c r="AO735" s="1" t="str">
        <f>VLOOKUP(AC735,'תז מייל קניין'!$A:$C,3,0)</f>
        <v>GalitGe@justice.gov.il</v>
      </c>
      <c r="AP735" s="1" t="str">
        <f t="shared" si="109"/>
        <v xml:space="preserve"> טיפולים פ</v>
      </c>
    </row>
    <row r="736" spans="1:42" x14ac:dyDescent="0.2">
      <c r="A736" s="4"/>
      <c r="B736" s="5"/>
      <c r="C736" s="6" t="s">
        <v>2809</v>
      </c>
      <c r="D736" s="7" t="s">
        <v>50</v>
      </c>
      <c r="E736" s="7" t="s">
        <v>32</v>
      </c>
      <c r="F736" s="8" t="s">
        <v>35</v>
      </c>
      <c r="G736" s="9">
        <v>44788</v>
      </c>
      <c r="H736" s="9"/>
      <c r="I736" s="10"/>
      <c r="J736" s="14"/>
      <c r="K736" s="11" t="s">
        <v>1990</v>
      </c>
      <c r="L736" s="8" t="s">
        <v>1991</v>
      </c>
      <c r="M736" s="8" t="s">
        <v>1992</v>
      </c>
      <c r="N736" s="8" t="s">
        <v>40</v>
      </c>
      <c r="O736" s="12">
        <v>3872.76</v>
      </c>
      <c r="P736" s="8" t="s">
        <v>41</v>
      </c>
      <c r="Q736" s="12">
        <v>3872.76</v>
      </c>
      <c r="R736" s="13">
        <v>0</v>
      </c>
      <c r="S736" s="13">
        <v>0</v>
      </c>
      <c r="T736" s="13">
        <v>0</v>
      </c>
      <c r="U736" s="12">
        <v>3872.76</v>
      </c>
      <c r="V736" s="8" t="s">
        <v>35</v>
      </c>
      <c r="W736" s="8" t="s">
        <v>2810</v>
      </c>
      <c r="X736" s="8" t="s">
        <v>35</v>
      </c>
      <c r="Y736" s="13">
        <v>0</v>
      </c>
      <c r="Z736" s="8" t="s">
        <v>42</v>
      </c>
      <c r="AA736" s="8" t="s">
        <v>43</v>
      </c>
      <c r="AB736" s="8" t="s">
        <v>60</v>
      </c>
      <c r="AC736" s="8" t="s">
        <v>2614</v>
      </c>
      <c r="AD736" s="8" t="s">
        <v>35</v>
      </c>
      <c r="AE736" s="8" t="s">
        <v>2716</v>
      </c>
      <c r="AF736" s="12">
        <v>3872.76</v>
      </c>
      <c r="AG736" s="41">
        <f t="shared" si="102"/>
        <v>44788</v>
      </c>
      <c r="AH736" s="41">
        <f t="shared" ca="1" si="103"/>
        <v>46022</v>
      </c>
      <c r="AI736" s="1">
        <f t="shared" ca="1" si="110"/>
        <v>40</v>
      </c>
      <c r="AJ736" s="1">
        <f t="shared" ca="1" si="104"/>
        <v>35</v>
      </c>
      <c r="AK736" s="1">
        <f t="shared" ca="1" si="105"/>
        <v>4</v>
      </c>
      <c r="AL736" s="1">
        <f t="shared" si="106"/>
        <v>0</v>
      </c>
      <c r="AM736" s="38">
        <f t="shared" ca="1" si="107"/>
        <v>0.875</v>
      </c>
      <c r="AN736" s="1" t="str">
        <f t="shared" ca="1" si="108"/>
        <v>לא תקין</v>
      </c>
      <c r="AO736" s="1" t="str">
        <f>VLOOKUP(AC736,'תז מייל קניין'!$A:$C,3,0)</f>
        <v>GalitGe@justice.gov.il</v>
      </c>
      <c r="AP736" s="1" t="str">
        <f t="shared" si="109"/>
        <v xml:space="preserve"> אגף טכנול</v>
      </c>
    </row>
    <row r="737" spans="1:42" x14ac:dyDescent="0.2">
      <c r="A737" s="4"/>
      <c r="B737" s="5"/>
      <c r="C737" s="6" t="s">
        <v>2811</v>
      </c>
      <c r="D737" s="7" t="s">
        <v>50</v>
      </c>
      <c r="E737" s="7" t="s">
        <v>32</v>
      </c>
      <c r="F737" s="8" t="s">
        <v>35</v>
      </c>
      <c r="G737" s="9">
        <v>44788</v>
      </c>
      <c r="H737" s="9">
        <v>45712</v>
      </c>
      <c r="I737" s="10">
        <v>45876</v>
      </c>
      <c r="J737" s="14"/>
      <c r="K737" s="11" t="s">
        <v>2812</v>
      </c>
      <c r="L737" s="8" t="s">
        <v>2813</v>
      </c>
      <c r="M737" s="8" t="s">
        <v>2814</v>
      </c>
      <c r="N737" s="8" t="s">
        <v>40</v>
      </c>
      <c r="O737" s="12">
        <v>151006.85</v>
      </c>
      <c r="P737" s="8" t="s">
        <v>41</v>
      </c>
      <c r="Q737" s="12">
        <v>151006.85</v>
      </c>
      <c r="R737" s="13">
        <v>78.28</v>
      </c>
      <c r="S737" s="12">
        <v>117864.44</v>
      </c>
      <c r="T737" s="12">
        <v>117272.65</v>
      </c>
      <c r="U737" s="12">
        <v>32200.01</v>
      </c>
      <c r="V737" s="8" t="s">
        <v>35</v>
      </c>
      <c r="W737" s="8" t="s">
        <v>2815</v>
      </c>
      <c r="X737" s="8" t="s">
        <v>35</v>
      </c>
      <c r="Y737" s="13">
        <v>0</v>
      </c>
      <c r="Z737" s="8" t="s">
        <v>42</v>
      </c>
      <c r="AA737" s="8" t="s">
        <v>65</v>
      </c>
      <c r="AB737" s="8" t="s">
        <v>35</v>
      </c>
      <c r="AC737" s="8" t="s">
        <v>2614</v>
      </c>
      <c r="AD737" s="8" t="s">
        <v>35</v>
      </c>
      <c r="AE737" s="8" t="s">
        <v>2816</v>
      </c>
      <c r="AF737" s="12">
        <v>32200.01</v>
      </c>
      <c r="AG737" s="41">
        <f t="shared" si="102"/>
        <v>45712</v>
      </c>
      <c r="AH737" s="41">
        <f t="shared" ca="1" si="103"/>
        <v>45876</v>
      </c>
      <c r="AI737" s="1">
        <f t="shared" ca="1" si="110"/>
        <v>5</v>
      </c>
      <c r="AJ737" s="1">
        <f t="shared" ca="1" si="104"/>
        <v>5</v>
      </c>
      <c r="AK737" s="1">
        <f t="shared" ca="1" si="105"/>
        <v>0</v>
      </c>
      <c r="AL737" s="1">
        <f t="shared" si="106"/>
        <v>78.28</v>
      </c>
      <c r="AM737" s="38">
        <f t="shared" ca="1" si="107"/>
        <v>1</v>
      </c>
      <c r="AN737" s="1" t="str">
        <f t="shared" ca="1" si="108"/>
        <v>תקין</v>
      </c>
      <c r="AO737" s="1" t="str">
        <f>VLOOKUP(AC737,'תז מייל קניין'!$A:$C,3,0)</f>
        <v>GalitGe@justice.gov.il</v>
      </c>
      <c r="AP737" s="1" t="str">
        <f t="shared" si="109"/>
        <v xml:space="preserve"> שירותי גר</v>
      </c>
    </row>
    <row r="738" spans="1:42" x14ac:dyDescent="0.2">
      <c r="A738" s="4"/>
      <c r="B738" s="5"/>
      <c r="C738" s="6" t="s">
        <v>2817</v>
      </c>
      <c r="D738" s="7" t="s">
        <v>50</v>
      </c>
      <c r="E738" s="7" t="s">
        <v>32</v>
      </c>
      <c r="F738" s="8" t="s">
        <v>35</v>
      </c>
      <c r="G738" s="9">
        <v>44811</v>
      </c>
      <c r="H738" s="9"/>
      <c r="I738" s="10"/>
      <c r="J738" s="14"/>
      <c r="K738" s="11" t="s">
        <v>1764</v>
      </c>
      <c r="L738" s="8" t="s">
        <v>1765</v>
      </c>
      <c r="M738" s="8" t="s">
        <v>1766</v>
      </c>
      <c r="N738" s="8" t="s">
        <v>40</v>
      </c>
      <c r="O738" s="12">
        <v>1830.48</v>
      </c>
      <c r="P738" s="8" t="s">
        <v>41</v>
      </c>
      <c r="Q738" s="12">
        <v>1830.48</v>
      </c>
      <c r="R738" s="13">
        <v>27.11</v>
      </c>
      <c r="S738" s="13">
        <v>493.07</v>
      </c>
      <c r="T738" s="13">
        <v>529.14</v>
      </c>
      <c r="U738" s="12">
        <v>1547.03</v>
      </c>
      <c r="V738" s="8" t="s">
        <v>35</v>
      </c>
      <c r="W738" s="8" t="s">
        <v>2818</v>
      </c>
      <c r="X738" s="8" t="s">
        <v>57</v>
      </c>
      <c r="Y738" s="13">
        <v>0</v>
      </c>
      <c r="Z738" s="8" t="s">
        <v>42</v>
      </c>
      <c r="AA738" s="8" t="s">
        <v>65</v>
      </c>
      <c r="AB738" s="8" t="s">
        <v>35</v>
      </c>
      <c r="AC738" s="8" t="s">
        <v>2614</v>
      </c>
      <c r="AD738" s="8" t="s">
        <v>35</v>
      </c>
      <c r="AE738" s="8" t="s">
        <v>1471</v>
      </c>
      <c r="AF738" s="12">
        <v>1337.41</v>
      </c>
      <c r="AG738" s="41">
        <f t="shared" si="102"/>
        <v>44811</v>
      </c>
      <c r="AH738" s="41">
        <f t="shared" ca="1" si="103"/>
        <v>46022</v>
      </c>
      <c r="AI738" s="1">
        <f t="shared" ca="1" si="110"/>
        <v>39</v>
      </c>
      <c r="AJ738" s="1">
        <f t="shared" ca="1" si="104"/>
        <v>34</v>
      </c>
      <c r="AK738" s="1">
        <f t="shared" ca="1" si="105"/>
        <v>4</v>
      </c>
      <c r="AL738" s="1">
        <f t="shared" si="106"/>
        <v>27.11</v>
      </c>
      <c r="AM738" s="38">
        <f t="shared" ca="1" si="107"/>
        <v>0.87179487179487181</v>
      </c>
      <c r="AN738" s="1" t="str">
        <f t="shared" ca="1" si="108"/>
        <v>לא תקין</v>
      </c>
      <c r="AO738" s="1" t="str">
        <f>VLOOKUP(AC738,'תז מייל קניין'!$A:$C,3,0)</f>
        <v>GalitGe@justice.gov.il</v>
      </c>
      <c r="AP738" s="1" t="str">
        <f t="shared" si="109"/>
        <v xml:space="preserve"> ציוד משרד</v>
      </c>
    </row>
    <row r="739" spans="1:42" x14ac:dyDescent="0.2">
      <c r="A739" s="4"/>
      <c r="B739" s="5"/>
      <c r="C739" s="6" t="s">
        <v>2819</v>
      </c>
      <c r="D739" s="7" t="s">
        <v>50</v>
      </c>
      <c r="E739" s="7" t="s">
        <v>32</v>
      </c>
      <c r="F739" s="8" t="s">
        <v>35</v>
      </c>
      <c r="G739" s="9">
        <v>44811</v>
      </c>
      <c r="H739" s="9"/>
      <c r="I739" s="10"/>
      <c r="J739" s="14"/>
      <c r="K739" s="11" t="s">
        <v>1764</v>
      </c>
      <c r="L739" s="8" t="s">
        <v>1765</v>
      </c>
      <c r="M739" s="8" t="s">
        <v>1766</v>
      </c>
      <c r="N739" s="8" t="s">
        <v>40</v>
      </c>
      <c r="O739" s="12">
        <v>2217.06</v>
      </c>
      <c r="P739" s="8" t="s">
        <v>41</v>
      </c>
      <c r="Q739" s="12">
        <v>2217.06</v>
      </c>
      <c r="R739" s="13">
        <v>55.3</v>
      </c>
      <c r="S739" s="12">
        <v>1221.1300000000001</v>
      </c>
      <c r="T739" s="12">
        <v>1310.44</v>
      </c>
      <c r="U739" s="12">
        <v>1151.7</v>
      </c>
      <c r="V739" s="8" t="s">
        <v>35</v>
      </c>
      <c r="W739" s="8" t="s">
        <v>2820</v>
      </c>
      <c r="X739" s="8" t="s">
        <v>57</v>
      </c>
      <c r="Y739" s="13">
        <v>0</v>
      </c>
      <c r="Z739" s="8" t="s">
        <v>42</v>
      </c>
      <c r="AA739" s="8" t="s">
        <v>65</v>
      </c>
      <c r="AB739" s="8" t="s">
        <v>35</v>
      </c>
      <c r="AC739" s="8" t="s">
        <v>2614</v>
      </c>
      <c r="AD739" s="8" t="s">
        <v>35</v>
      </c>
      <c r="AE739" s="8" t="s">
        <v>35</v>
      </c>
      <c r="AF739" s="13">
        <v>995.66</v>
      </c>
      <c r="AG739" s="41">
        <f t="shared" si="102"/>
        <v>44811</v>
      </c>
      <c r="AH739" s="41">
        <f t="shared" ca="1" si="103"/>
        <v>46022</v>
      </c>
      <c r="AI739" s="1">
        <f t="shared" ca="1" si="110"/>
        <v>39</v>
      </c>
      <c r="AJ739" s="1">
        <f t="shared" ca="1" si="104"/>
        <v>34</v>
      </c>
      <c r="AK739" s="1">
        <f t="shared" ca="1" si="105"/>
        <v>4</v>
      </c>
      <c r="AL739" s="1">
        <f t="shared" si="106"/>
        <v>55.3</v>
      </c>
      <c r="AM739" s="38">
        <f t="shared" ca="1" si="107"/>
        <v>0.87179487179487181</v>
      </c>
      <c r="AN739" s="1" t="str">
        <f t="shared" ca="1" si="108"/>
        <v>תקין</v>
      </c>
      <c r="AO739" s="1" t="str">
        <f>VLOOKUP(AC739,'תז מייל קניין'!$A:$C,3,0)</f>
        <v>GalitGe@justice.gov.il</v>
      </c>
      <c r="AP739" s="1" t="str">
        <f t="shared" si="109"/>
        <v xml:space="preserve"> ציוד משרד</v>
      </c>
    </row>
    <row r="740" spans="1:42" x14ac:dyDescent="0.2">
      <c r="A740" s="4"/>
      <c r="B740" s="5"/>
      <c r="C740" s="6" t="s">
        <v>2821</v>
      </c>
      <c r="D740" s="7" t="s">
        <v>50</v>
      </c>
      <c r="E740" s="7" t="s">
        <v>32</v>
      </c>
      <c r="F740" s="8" t="s">
        <v>35</v>
      </c>
      <c r="G740" s="9">
        <v>44833</v>
      </c>
      <c r="H740" s="9"/>
      <c r="I740" s="10"/>
      <c r="J740" s="14"/>
      <c r="K740" s="11" t="s">
        <v>2144</v>
      </c>
      <c r="L740" s="8" t="s">
        <v>2145</v>
      </c>
      <c r="M740" s="8" t="s">
        <v>2146</v>
      </c>
      <c r="N740" s="8" t="s">
        <v>40</v>
      </c>
      <c r="O740" s="12">
        <v>1781481.26</v>
      </c>
      <c r="P740" s="8" t="s">
        <v>41</v>
      </c>
      <c r="Q740" s="12">
        <v>1781481.26</v>
      </c>
      <c r="R740" s="13">
        <v>98.34</v>
      </c>
      <c r="S740" s="12">
        <v>1739353.84</v>
      </c>
      <c r="T740" s="12">
        <v>1800265.81</v>
      </c>
      <c r="U740" s="12">
        <v>34329.760000000002</v>
      </c>
      <c r="V740" s="8" t="s">
        <v>35</v>
      </c>
      <c r="W740" s="8" t="s">
        <v>2822</v>
      </c>
      <c r="X740" s="8" t="s">
        <v>57</v>
      </c>
      <c r="Y740" s="13">
        <v>0</v>
      </c>
      <c r="Z740" s="8" t="s">
        <v>42</v>
      </c>
      <c r="AA740" s="8" t="s">
        <v>65</v>
      </c>
      <c r="AB740" s="8" t="s">
        <v>35</v>
      </c>
      <c r="AC740" s="8" t="s">
        <v>2614</v>
      </c>
      <c r="AD740" s="8" t="s">
        <v>35</v>
      </c>
      <c r="AE740" s="8" t="s">
        <v>658</v>
      </c>
      <c r="AF740" s="12">
        <v>29533.1</v>
      </c>
      <c r="AG740" s="41">
        <f t="shared" si="102"/>
        <v>44833</v>
      </c>
      <c r="AH740" s="41">
        <f t="shared" ca="1" si="103"/>
        <v>46022</v>
      </c>
      <c r="AI740" s="1">
        <f t="shared" ca="1" si="110"/>
        <v>39</v>
      </c>
      <c r="AJ740" s="1">
        <f t="shared" ca="1" si="104"/>
        <v>34</v>
      </c>
      <c r="AK740" s="1">
        <f t="shared" ca="1" si="105"/>
        <v>4</v>
      </c>
      <c r="AL740" s="1">
        <f t="shared" si="106"/>
        <v>98.34</v>
      </c>
      <c r="AM740" s="38">
        <f t="shared" ca="1" si="107"/>
        <v>0.87179487179487181</v>
      </c>
      <c r="AN740" s="1" t="str">
        <f t="shared" ca="1" si="108"/>
        <v>תקין</v>
      </c>
      <c r="AO740" s="1" t="str">
        <f>VLOOKUP(AC740,'תז מייל קניין'!$A:$C,3,0)</f>
        <v>GalitGe@justice.gov.il</v>
      </c>
      <c r="AP740" s="1" t="str">
        <f t="shared" si="109"/>
        <v xml:space="preserve"> ריהוט משר</v>
      </c>
    </row>
    <row r="741" spans="1:42" x14ac:dyDescent="0.2">
      <c r="A741" s="4"/>
      <c r="B741" s="5"/>
      <c r="C741" s="6" t="s">
        <v>2823</v>
      </c>
      <c r="D741" s="7" t="s">
        <v>34</v>
      </c>
      <c r="E741" s="7" t="s">
        <v>32</v>
      </c>
      <c r="F741" s="8" t="s">
        <v>35</v>
      </c>
      <c r="G741" s="9">
        <v>44855</v>
      </c>
      <c r="H741" s="9"/>
      <c r="I741" s="10"/>
      <c r="J741" s="14"/>
      <c r="K741" s="11" t="s">
        <v>2687</v>
      </c>
      <c r="L741" s="8" t="s">
        <v>2688</v>
      </c>
      <c r="M741" s="8" t="s">
        <v>35</v>
      </c>
      <c r="N741" s="8" t="s">
        <v>40</v>
      </c>
      <c r="O741" s="12">
        <v>950000</v>
      </c>
      <c r="P741" s="8" t="s">
        <v>41</v>
      </c>
      <c r="Q741" s="12">
        <v>950000</v>
      </c>
      <c r="R741" s="13">
        <v>65.2</v>
      </c>
      <c r="S741" s="12">
        <v>619400</v>
      </c>
      <c r="T741" s="12">
        <v>612758.19999999995</v>
      </c>
      <c r="U741" s="12">
        <v>330600</v>
      </c>
      <c r="V741" s="8" t="s">
        <v>35</v>
      </c>
      <c r="W741" s="8" t="s">
        <v>2824</v>
      </c>
      <c r="X741" s="8" t="s">
        <v>35</v>
      </c>
      <c r="Y741" s="13">
        <v>0</v>
      </c>
      <c r="Z741" s="8" t="s">
        <v>42</v>
      </c>
      <c r="AA741" s="8" t="s">
        <v>1804</v>
      </c>
      <c r="AB741" s="8" t="s">
        <v>35</v>
      </c>
      <c r="AC741" s="8" t="s">
        <v>2614</v>
      </c>
      <c r="AD741" s="8" t="s">
        <v>35</v>
      </c>
      <c r="AE741" s="8" t="s">
        <v>35</v>
      </c>
      <c r="AF741" s="12">
        <v>330600</v>
      </c>
      <c r="AG741" s="41">
        <f t="shared" si="102"/>
        <v>44855</v>
      </c>
      <c r="AH741" s="41">
        <f t="shared" ca="1" si="103"/>
        <v>46022</v>
      </c>
      <c r="AI741" s="1">
        <f t="shared" ca="1" si="110"/>
        <v>38</v>
      </c>
      <c r="AJ741" s="1">
        <f t="shared" ca="1" si="104"/>
        <v>33</v>
      </c>
      <c r="AK741" s="1">
        <f t="shared" ca="1" si="105"/>
        <v>4</v>
      </c>
      <c r="AL741" s="1">
        <f t="shared" si="106"/>
        <v>65.2</v>
      </c>
      <c r="AM741" s="38">
        <f t="shared" ca="1" si="107"/>
        <v>0.86842105263157898</v>
      </c>
      <c r="AN741" s="1" t="str">
        <f t="shared" ca="1" si="108"/>
        <v>תקין</v>
      </c>
      <c r="AO741" s="1" t="str">
        <f>VLOOKUP(AC741,'תז מייל קניין'!$A:$C,3,0)</f>
        <v>GalitGe@justice.gov.il</v>
      </c>
      <c r="AP741" s="1" t="str">
        <f t="shared" si="109"/>
        <v xml:space="preserve"> דוברות פר</v>
      </c>
    </row>
    <row r="742" spans="1:42" x14ac:dyDescent="0.2">
      <c r="A742" s="4"/>
      <c r="B742" s="5"/>
      <c r="C742" s="6" t="s">
        <v>2825</v>
      </c>
      <c r="D742" s="7" t="s">
        <v>50</v>
      </c>
      <c r="E742" s="7" t="s">
        <v>32</v>
      </c>
      <c r="F742" s="8" t="s">
        <v>35</v>
      </c>
      <c r="G742" s="9">
        <v>44867</v>
      </c>
      <c r="H742" s="9"/>
      <c r="I742" s="10"/>
      <c r="J742" s="14"/>
      <c r="K742" s="11" t="s">
        <v>2826</v>
      </c>
      <c r="L742" s="8" t="s">
        <v>2827</v>
      </c>
      <c r="M742" s="8" t="s">
        <v>2828</v>
      </c>
      <c r="N742" s="8" t="s">
        <v>40</v>
      </c>
      <c r="O742" s="12">
        <v>2253.83</v>
      </c>
      <c r="P742" s="8" t="s">
        <v>41</v>
      </c>
      <c r="Q742" s="12">
        <v>2253.83</v>
      </c>
      <c r="R742" s="13">
        <v>80</v>
      </c>
      <c r="S742" s="12">
        <v>1800</v>
      </c>
      <c r="T742" s="12">
        <v>1800</v>
      </c>
      <c r="U742" s="13">
        <v>453.83</v>
      </c>
      <c r="V742" s="8" t="s">
        <v>35</v>
      </c>
      <c r="W742" s="8" t="s">
        <v>2829</v>
      </c>
      <c r="X742" s="8" t="s">
        <v>35</v>
      </c>
      <c r="Y742" s="13">
        <v>0</v>
      </c>
      <c r="Z742" s="8" t="s">
        <v>42</v>
      </c>
      <c r="AA742" s="8" t="s">
        <v>65</v>
      </c>
      <c r="AB742" s="8" t="s">
        <v>35</v>
      </c>
      <c r="AC742" s="8" t="s">
        <v>2614</v>
      </c>
      <c r="AD742" s="8" t="s">
        <v>35</v>
      </c>
      <c r="AE742" s="8" t="s">
        <v>2716</v>
      </c>
      <c r="AF742" s="13">
        <v>453.83</v>
      </c>
      <c r="AG742" s="41">
        <f t="shared" si="102"/>
        <v>44867</v>
      </c>
      <c r="AH742" s="41">
        <f t="shared" ca="1" si="103"/>
        <v>46022</v>
      </c>
      <c r="AI742" s="1">
        <f t="shared" ca="1" si="110"/>
        <v>37</v>
      </c>
      <c r="AJ742" s="1">
        <f t="shared" ca="1" si="104"/>
        <v>33</v>
      </c>
      <c r="AK742" s="1">
        <f t="shared" ca="1" si="105"/>
        <v>4</v>
      </c>
      <c r="AL742" s="1">
        <f t="shared" si="106"/>
        <v>80</v>
      </c>
      <c r="AM742" s="38">
        <f t="shared" ca="1" si="107"/>
        <v>0.89189189189189189</v>
      </c>
      <c r="AN742" s="1" t="str">
        <f t="shared" ca="1" si="108"/>
        <v>תקין</v>
      </c>
      <c r="AO742" s="1" t="str">
        <f>VLOOKUP(AC742,'תז מייל קניין'!$A:$C,3,0)</f>
        <v>GalitGe@justice.gov.il</v>
      </c>
      <c r="AP742" s="1" t="str">
        <f t="shared" si="109"/>
        <v xml:space="preserve"> שירותי צי</v>
      </c>
    </row>
    <row r="743" spans="1:42" x14ac:dyDescent="0.2">
      <c r="A743" s="4"/>
      <c r="B743" s="5"/>
      <c r="C743" s="6" t="s">
        <v>2830</v>
      </c>
      <c r="D743" s="7" t="s">
        <v>50</v>
      </c>
      <c r="E743" s="7" t="s">
        <v>32</v>
      </c>
      <c r="F743" s="8" t="s">
        <v>35</v>
      </c>
      <c r="G743" s="9">
        <v>44867</v>
      </c>
      <c r="H743" s="9">
        <v>44860</v>
      </c>
      <c r="I743" s="10">
        <v>45951</v>
      </c>
      <c r="J743" s="14"/>
      <c r="K743" s="11" t="s">
        <v>2831</v>
      </c>
      <c r="L743" s="8" t="s">
        <v>2832</v>
      </c>
      <c r="M743" s="8" t="s">
        <v>2833</v>
      </c>
      <c r="N743" s="8" t="s">
        <v>40</v>
      </c>
      <c r="O743" s="12">
        <v>94447.9</v>
      </c>
      <c r="P743" s="8" t="s">
        <v>41</v>
      </c>
      <c r="Q743" s="12">
        <v>94447.9</v>
      </c>
      <c r="R743" s="13">
        <v>26.14</v>
      </c>
      <c r="S743" s="12">
        <v>24606.03</v>
      </c>
      <c r="T743" s="12">
        <v>24606.03</v>
      </c>
      <c r="U743" s="12">
        <v>69841.87</v>
      </c>
      <c r="V743" s="8" t="s">
        <v>35</v>
      </c>
      <c r="W743" s="8" t="s">
        <v>2834</v>
      </c>
      <c r="X743" s="8" t="s">
        <v>35</v>
      </c>
      <c r="Y743" s="13">
        <v>0</v>
      </c>
      <c r="Z743" s="8" t="s">
        <v>42</v>
      </c>
      <c r="AA743" s="8" t="s">
        <v>65</v>
      </c>
      <c r="AB743" s="8" t="s">
        <v>35</v>
      </c>
      <c r="AC743" s="8" t="s">
        <v>2614</v>
      </c>
      <c r="AD743" s="8" t="s">
        <v>35</v>
      </c>
      <c r="AE743" s="8" t="s">
        <v>2816</v>
      </c>
      <c r="AF743" s="12">
        <v>69841.87</v>
      </c>
      <c r="AG743" s="41">
        <f t="shared" si="102"/>
        <v>44860</v>
      </c>
      <c r="AH743" s="41">
        <f t="shared" ca="1" si="103"/>
        <v>45951</v>
      </c>
      <c r="AI743" s="1">
        <f t="shared" ca="1" si="110"/>
        <v>35</v>
      </c>
      <c r="AJ743" s="1">
        <f t="shared" ca="1" si="104"/>
        <v>33</v>
      </c>
      <c r="AK743" s="1">
        <f t="shared" ca="1" si="105"/>
        <v>2</v>
      </c>
      <c r="AL743" s="1">
        <f t="shared" si="106"/>
        <v>26.14</v>
      </c>
      <c r="AM743" s="38">
        <f t="shared" ca="1" si="107"/>
        <v>0.94285714285714284</v>
      </c>
      <c r="AN743" s="1" t="str">
        <f t="shared" ca="1" si="108"/>
        <v>לא תקין</v>
      </c>
      <c r="AO743" s="1" t="str">
        <f>VLOOKUP(AC743,'תז מייל קניין'!$A:$C,3,0)</f>
        <v>GalitGe@justice.gov.il</v>
      </c>
      <c r="AP743" s="1" t="str">
        <f t="shared" si="109"/>
        <v xml:space="preserve"> הפקת סרטו</v>
      </c>
    </row>
    <row r="744" spans="1:42" x14ac:dyDescent="0.2">
      <c r="A744" s="4"/>
      <c r="B744" s="5"/>
      <c r="C744" s="6" t="s">
        <v>2835</v>
      </c>
      <c r="D744" s="7" t="s">
        <v>50</v>
      </c>
      <c r="E744" s="7" t="s">
        <v>32</v>
      </c>
      <c r="F744" s="8" t="s">
        <v>35</v>
      </c>
      <c r="G744" s="9">
        <v>44879</v>
      </c>
      <c r="H744" s="9"/>
      <c r="I744" s="10"/>
      <c r="J744" s="14"/>
      <c r="K744" s="11" t="s">
        <v>2712</v>
      </c>
      <c r="L744" s="8" t="s">
        <v>2713</v>
      </c>
      <c r="M744" s="8" t="s">
        <v>2714</v>
      </c>
      <c r="N744" s="8" t="s">
        <v>40</v>
      </c>
      <c r="O744" s="12">
        <v>49751.15</v>
      </c>
      <c r="P744" s="8" t="s">
        <v>41</v>
      </c>
      <c r="Q744" s="12">
        <v>49751.15</v>
      </c>
      <c r="R744" s="13">
        <v>72.459999999999994</v>
      </c>
      <c r="S744" s="12">
        <v>36051.56</v>
      </c>
      <c r="T744" s="12">
        <v>34564.11</v>
      </c>
      <c r="U744" s="12">
        <v>13699.59</v>
      </c>
      <c r="V744" s="8" t="s">
        <v>35</v>
      </c>
      <c r="W744" s="8" t="s">
        <v>2836</v>
      </c>
      <c r="X744" s="8" t="s">
        <v>35</v>
      </c>
      <c r="Y744" s="13">
        <v>0</v>
      </c>
      <c r="Z744" s="8" t="s">
        <v>42</v>
      </c>
      <c r="AA744" s="8" t="s">
        <v>65</v>
      </c>
      <c r="AB744" s="8" t="s">
        <v>35</v>
      </c>
      <c r="AC744" s="8" t="s">
        <v>2614</v>
      </c>
      <c r="AD744" s="8" t="s">
        <v>35</v>
      </c>
      <c r="AE744" s="8" t="s">
        <v>2716</v>
      </c>
      <c r="AF744" s="12">
        <v>13699.59</v>
      </c>
      <c r="AG744" s="41">
        <f t="shared" si="102"/>
        <v>44879</v>
      </c>
      <c r="AH744" s="41">
        <f t="shared" ca="1" si="103"/>
        <v>46022</v>
      </c>
      <c r="AI744" s="1">
        <f t="shared" ca="1" si="110"/>
        <v>37</v>
      </c>
      <c r="AJ744" s="1">
        <f t="shared" ca="1" si="104"/>
        <v>32</v>
      </c>
      <c r="AK744" s="1">
        <f t="shared" ca="1" si="105"/>
        <v>4</v>
      </c>
      <c r="AL744" s="1">
        <f t="shared" si="106"/>
        <v>72.459999999999994</v>
      </c>
      <c r="AM744" s="38">
        <f t="shared" ca="1" si="107"/>
        <v>0.86486486486486491</v>
      </c>
      <c r="AN744" s="1" t="str">
        <f t="shared" ca="1" si="108"/>
        <v>תקין</v>
      </c>
      <c r="AO744" s="1" t="str">
        <f>VLOOKUP(AC744,'תז מייל קניין'!$A:$C,3,0)</f>
        <v>GalitGe@justice.gov.il</v>
      </c>
      <c r="AP744" s="1" t="str">
        <f t="shared" si="109"/>
        <v xml:space="preserve"> סולר, הלש</v>
      </c>
    </row>
    <row r="745" spans="1:42" x14ac:dyDescent="0.2">
      <c r="A745" s="4"/>
      <c r="B745" s="5"/>
      <c r="C745" s="6" t="s">
        <v>2837</v>
      </c>
      <c r="D745" s="7" t="s">
        <v>34</v>
      </c>
      <c r="E745" s="7" t="s">
        <v>32</v>
      </c>
      <c r="F745" s="8" t="s">
        <v>35</v>
      </c>
      <c r="G745" s="9">
        <v>44879</v>
      </c>
      <c r="H745" s="9"/>
      <c r="I745" s="10"/>
      <c r="J745" s="14"/>
      <c r="K745" s="11" t="s">
        <v>2838</v>
      </c>
      <c r="L745" s="8" t="s">
        <v>2839</v>
      </c>
      <c r="M745" s="8" t="s">
        <v>2840</v>
      </c>
      <c r="N745" s="8" t="s">
        <v>40</v>
      </c>
      <c r="O745" s="13">
        <v>807.12</v>
      </c>
      <c r="P745" s="8" t="s">
        <v>41</v>
      </c>
      <c r="Q745" s="13">
        <v>807.12</v>
      </c>
      <c r="R745" s="13">
        <v>0</v>
      </c>
      <c r="S745" s="13">
        <v>0</v>
      </c>
      <c r="T745" s="13">
        <v>0</v>
      </c>
      <c r="U745" s="13">
        <v>807.12</v>
      </c>
      <c r="V745" s="8" t="s">
        <v>35</v>
      </c>
      <c r="W745" s="8" t="s">
        <v>2841</v>
      </c>
      <c r="X745" s="8" t="s">
        <v>35</v>
      </c>
      <c r="Y745" s="13">
        <v>0</v>
      </c>
      <c r="Z745" s="8" t="s">
        <v>42</v>
      </c>
      <c r="AA745" s="8" t="s">
        <v>43</v>
      </c>
      <c r="AB745" s="8" t="s">
        <v>60</v>
      </c>
      <c r="AC745" s="8" t="s">
        <v>2614</v>
      </c>
      <c r="AD745" s="8" t="s">
        <v>35</v>
      </c>
      <c r="AE745" s="8" t="s">
        <v>35</v>
      </c>
      <c r="AF745" s="13">
        <v>807.12</v>
      </c>
      <c r="AG745" s="41">
        <f t="shared" si="102"/>
        <v>44879</v>
      </c>
      <c r="AH745" s="41">
        <f t="shared" ca="1" si="103"/>
        <v>46022</v>
      </c>
      <c r="AI745" s="1">
        <f t="shared" ca="1" si="110"/>
        <v>37</v>
      </c>
      <c r="AJ745" s="1">
        <f t="shared" ca="1" si="104"/>
        <v>32</v>
      </c>
      <c r="AK745" s="1">
        <f t="shared" ca="1" si="105"/>
        <v>4</v>
      </c>
      <c r="AL745" s="1">
        <f t="shared" si="106"/>
        <v>0</v>
      </c>
      <c r="AM745" s="38">
        <f t="shared" ca="1" si="107"/>
        <v>0.86486486486486491</v>
      </c>
      <c r="AN745" s="1" t="str">
        <f t="shared" ca="1" si="108"/>
        <v>לא תקין</v>
      </c>
      <c r="AO745" s="1" t="str">
        <f>VLOOKUP(AC745,'תז מייל קניין'!$A:$C,3,0)</f>
        <v>GalitGe@justice.gov.il</v>
      </c>
      <c r="AP745" s="1" t="str">
        <f t="shared" si="109"/>
        <v xml:space="preserve"> שירותי צי</v>
      </c>
    </row>
    <row r="746" spans="1:42" x14ac:dyDescent="0.2">
      <c r="A746" s="4"/>
      <c r="B746" s="5"/>
      <c r="C746" s="6" t="s">
        <v>2842</v>
      </c>
      <c r="D746" s="7" t="s">
        <v>34</v>
      </c>
      <c r="E746" s="7" t="s">
        <v>32</v>
      </c>
      <c r="F746" s="8" t="s">
        <v>35</v>
      </c>
      <c r="G746" s="9">
        <v>44880</v>
      </c>
      <c r="H746" s="9"/>
      <c r="I746" s="10"/>
      <c r="J746" s="14"/>
      <c r="K746" s="11" t="s">
        <v>2843</v>
      </c>
      <c r="L746" s="8" t="s">
        <v>2844</v>
      </c>
      <c r="M746" s="8" t="s">
        <v>2845</v>
      </c>
      <c r="N746" s="8" t="s">
        <v>40</v>
      </c>
      <c r="O746" s="12">
        <v>15494</v>
      </c>
      <c r="P746" s="8" t="s">
        <v>41</v>
      </c>
      <c r="Q746" s="12">
        <v>15494</v>
      </c>
      <c r="R746" s="13">
        <v>95.29</v>
      </c>
      <c r="S746" s="12">
        <v>14660.1</v>
      </c>
      <c r="T746" s="12">
        <v>14660.1</v>
      </c>
      <c r="U746" s="13">
        <v>731.6</v>
      </c>
      <c r="V746" s="8" t="s">
        <v>35</v>
      </c>
      <c r="W746" s="8" t="s">
        <v>2846</v>
      </c>
      <c r="X746" s="8" t="s">
        <v>35</v>
      </c>
      <c r="Y746" s="13">
        <v>0</v>
      </c>
      <c r="Z746" s="8" t="s">
        <v>42</v>
      </c>
      <c r="AA746" s="8" t="s">
        <v>43</v>
      </c>
      <c r="AB746" s="8" t="s">
        <v>60</v>
      </c>
      <c r="AC746" s="8" t="s">
        <v>2614</v>
      </c>
      <c r="AD746" s="8" t="s">
        <v>35</v>
      </c>
      <c r="AE746" s="8" t="s">
        <v>75</v>
      </c>
      <c r="AF746" s="13">
        <v>731.6</v>
      </c>
      <c r="AG746" s="41">
        <f t="shared" si="102"/>
        <v>44880</v>
      </c>
      <c r="AH746" s="41">
        <f t="shared" ca="1" si="103"/>
        <v>46022</v>
      </c>
      <c r="AI746" s="1">
        <f t="shared" ca="1" si="110"/>
        <v>37</v>
      </c>
      <c r="AJ746" s="1">
        <f t="shared" ca="1" si="104"/>
        <v>32</v>
      </c>
      <c r="AK746" s="1">
        <f t="shared" ca="1" si="105"/>
        <v>4</v>
      </c>
      <c r="AL746" s="1">
        <f t="shared" si="106"/>
        <v>95.29</v>
      </c>
      <c r="AM746" s="38">
        <f t="shared" ca="1" si="107"/>
        <v>0.86486486486486491</v>
      </c>
      <c r="AN746" s="1" t="str">
        <f t="shared" ca="1" si="108"/>
        <v>תקין</v>
      </c>
      <c r="AO746" s="1" t="str">
        <f>VLOOKUP(AC746,'תז מייל קניין'!$A:$C,3,0)</f>
        <v>GalitGe@justice.gov.il</v>
      </c>
      <c r="AP746" s="1" t="str">
        <f t="shared" si="109"/>
        <v xml:space="preserve"> יום עיון </v>
      </c>
    </row>
    <row r="747" spans="1:42" x14ac:dyDescent="0.2">
      <c r="A747" s="4"/>
      <c r="B747" s="5"/>
      <c r="C747" s="6" t="s">
        <v>2847</v>
      </c>
      <c r="D747" s="7" t="s">
        <v>34</v>
      </c>
      <c r="E747" s="7" t="s">
        <v>32</v>
      </c>
      <c r="F747" s="8" t="s">
        <v>35</v>
      </c>
      <c r="G747" s="9">
        <v>44880</v>
      </c>
      <c r="H747" s="9"/>
      <c r="I747" s="10"/>
      <c r="J747" s="14"/>
      <c r="K747" s="11" t="s">
        <v>2718</v>
      </c>
      <c r="L747" s="8" t="s">
        <v>2719</v>
      </c>
      <c r="M747" s="8" t="s">
        <v>2720</v>
      </c>
      <c r="N747" s="8" t="s">
        <v>40</v>
      </c>
      <c r="O747" s="12">
        <v>50391.9</v>
      </c>
      <c r="P747" s="8" t="s">
        <v>41</v>
      </c>
      <c r="Q747" s="12">
        <v>50391.9</v>
      </c>
      <c r="R747" s="13">
        <v>0</v>
      </c>
      <c r="S747" s="13">
        <v>0</v>
      </c>
      <c r="T747" s="13">
        <v>0</v>
      </c>
      <c r="U747" s="12">
        <v>50391.9</v>
      </c>
      <c r="V747" s="8" t="s">
        <v>35</v>
      </c>
      <c r="W747" s="8" t="s">
        <v>2848</v>
      </c>
      <c r="X747" s="8" t="s">
        <v>35</v>
      </c>
      <c r="Y747" s="13">
        <v>0</v>
      </c>
      <c r="Z747" s="8" t="s">
        <v>42</v>
      </c>
      <c r="AA747" s="8" t="s">
        <v>43</v>
      </c>
      <c r="AB747" s="8" t="s">
        <v>60</v>
      </c>
      <c r="AC747" s="8" t="s">
        <v>2614</v>
      </c>
      <c r="AD747" s="8" t="s">
        <v>35</v>
      </c>
      <c r="AE747" s="8" t="s">
        <v>260</v>
      </c>
      <c r="AF747" s="12">
        <v>50391.9</v>
      </c>
      <c r="AG747" s="41">
        <f t="shared" si="102"/>
        <v>44880</v>
      </c>
      <c r="AH747" s="41">
        <f t="shared" ca="1" si="103"/>
        <v>46022</v>
      </c>
      <c r="AI747" s="1">
        <f t="shared" ca="1" si="110"/>
        <v>37</v>
      </c>
      <c r="AJ747" s="1">
        <f t="shared" ca="1" si="104"/>
        <v>32</v>
      </c>
      <c r="AK747" s="1">
        <f t="shared" ca="1" si="105"/>
        <v>4</v>
      </c>
      <c r="AL747" s="1">
        <f t="shared" si="106"/>
        <v>0</v>
      </c>
      <c r="AM747" s="38">
        <f t="shared" ca="1" si="107"/>
        <v>0.86486486486486491</v>
      </c>
      <c r="AN747" s="1" t="str">
        <f t="shared" ca="1" si="108"/>
        <v>לא תקין</v>
      </c>
      <c r="AO747" s="1" t="str">
        <f>VLOOKUP(AC747,'תז מייל קניין'!$A:$C,3,0)</f>
        <v>GalitGe@justice.gov.il</v>
      </c>
      <c r="AP747" s="1" t="str">
        <f t="shared" si="109"/>
        <v xml:space="preserve"> שי לעובדי</v>
      </c>
    </row>
    <row r="748" spans="1:42" x14ac:dyDescent="0.2">
      <c r="A748" s="4"/>
      <c r="B748" s="5"/>
      <c r="C748" s="6" t="s">
        <v>2849</v>
      </c>
      <c r="D748" s="7" t="s">
        <v>34</v>
      </c>
      <c r="E748" s="7" t="s">
        <v>32</v>
      </c>
      <c r="F748" s="8" t="s">
        <v>35</v>
      </c>
      <c r="G748" s="9">
        <v>44880</v>
      </c>
      <c r="H748" s="9"/>
      <c r="I748" s="10"/>
      <c r="J748" s="14"/>
      <c r="K748" s="11" t="s">
        <v>2850</v>
      </c>
      <c r="L748" s="8" t="s">
        <v>2851</v>
      </c>
      <c r="M748" s="8" t="s">
        <v>2852</v>
      </c>
      <c r="N748" s="8" t="s">
        <v>40</v>
      </c>
      <c r="O748" s="12">
        <v>3874.2</v>
      </c>
      <c r="P748" s="8" t="s">
        <v>41</v>
      </c>
      <c r="Q748" s="12">
        <v>3874.2</v>
      </c>
      <c r="R748" s="13">
        <v>73.33</v>
      </c>
      <c r="S748" s="12">
        <v>2831.4</v>
      </c>
      <c r="T748" s="12">
        <v>2831.4</v>
      </c>
      <c r="U748" s="12">
        <v>1038.4000000000001</v>
      </c>
      <c r="V748" s="8" t="s">
        <v>35</v>
      </c>
      <c r="W748" s="8" t="s">
        <v>2853</v>
      </c>
      <c r="X748" s="8" t="s">
        <v>35</v>
      </c>
      <c r="Y748" s="13">
        <v>0</v>
      </c>
      <c r="Z748" s="8" t="s">
        <v>42</v>
      </c>
      <c r="AA748" s="8" t="s">
        <v>43</v>
      </c>
      <c r="AB748" s="8" t="s">
        <v>60</v>
      </c>
      <c r="AC748" s="8" t="s">
        <v>2614</v>
      </c>
      <c r="AD748" s="8" t="s">
        <v>35</v>
      </c>
      <c r="AE748" s="8" t="s">
        <v>2658</v>
      </c>
      <c r="AF748" s="12">
        <v>1038.4000000000001</v>
      </c>
      <c r="AG748" s="41">
        <f t="shared" si="102"/>
        <v>44880</v>
      </c>
      <c r="AH748" s="41">
        <f t="shared" ca="1" si="103"/>
        <v>46022</v>
      </c>
      <c r="AI748" s="1">
        <f t="shared" ca="1" si="110"/>
        <v>37</v>
      </c>
      <c r="AJ748" s="1">
        <f t="shared" ca="1" si="104"/>
        <v>32</v>
      </c>
      <c r="AK748" s="1">
        <f t="shared" ca="1" si="105"/>
        <v>4</v>
      </c>
      <c r="AL748" s="1">
        <f t="shared" si="106"/>
        <v>73.33</v>
      </c>
      <c r="AM748" s="38">
        <f t="shared" ca="1" si="107"/>
        <v>0.86486486486486491</v>
      </c>
      <c r="AN748" s="1" t="str">
        <f t="shared" ca="1" si="108"/>
        <v>תקין</v>
      </c>
      <c r="AO748" s="1" t="str">
        <f>VLOOKUP(AC748,'תז מייל קניין'!$A:$C,3,0)</f>
        <v>GalitGe@justice.gov.il</v>
      </c>
      <c r="AP748" s="1" t="str">
        <f t="shared" si="109"/>
        <v xml:space="preserve"> שרותי כבל</v>
      </c>
    </row>
    <row r="749" spans="1:42" x14ac:dyDescent="0.2">
      <c r="A749" s="4"/>
      <c r="B749" s="5"/>
      <c r="C749" s="6" t="s">
        <v>2854</v>
      </c>
      <c r="D749" s="7" t="s">
        <v>34</v>
      </c>
      <c r="E749" s="7" t="s">
        <v>32</v>
      </c>
      <c r="F749" s="8" t="s">
        <v>35</v>
      </c>
      <c r="G749" s="9">
        <v>44882</v>
      </c>
      <c r="H749" s="9"/>
      <c r="I749" s="10"/>
      <c r="J749" s="14"/>
      <c r="K749" s="11" t="s">
        <v>2687</v>
      </c>
      <c r="L749" s="8" t="s">
        <v>2688</v>
      </c>
      <c r="M749" s="8" t="s">
        <v>35</v>
      </c>
      <c r="N749" s="8" t="s">
        <v>40</v>
      </c>
      <c r="O749" s="12">
        <v>150000</v>
      </c>
      <c r="P749" s="8" t="s">
        <v>41</v>
      </c>
      <c r="Q749" s="12">
        <v>150000</v>
      </c>
      <c r="R749" s="13">
        <v>26.7</v>
      </c>
      <c r="S749" s="12">
        <v>40050</v>
      </c>
      <c r="T749" s="12">
        <v>40000</v>
      </c>
      <c r="U749" s="12">
        <v>109950</v>
      </c>
      <c r="V749" s="8" t="s">
        <v>35</v>
      </c>
      <c r="W749" s="8" t="s">
        <v>2855</v>
      </c>
      <c r="X749" s="8" t="s">
        <v>35</v>
      </c>
      <c r="Y749" s="13">
        <v>0</v>
      </c>
      <c r="Z749" s="8" t="s">
        <v>42</v>
      </c>
      <c r="AA749" s="8" t="s">
        <v>43</v>
      </c>
      <c r="AB749" s="8" t="s">
        <v>2690</v>
      </c>
      <c r="AC749" s="8" t="s">
        <v>2614</v>
      </c>
      <c r="AD749" s="8" t="s">
        <v>35</v>
      </c>
      <c r="AE749" s="8" t="s">
        <v>35</v>
      </c>
      <c r="AF749" s="12">
        <v>109950</v>
      </c>
      <c r="AG749" s="41">
        <f t="shared" si="102"/>
        <v>44882</v>
      </c>
      <c r="AH749" s="41">
        <f t="shared" ca="1" si="103"/>
        <v>46022</v>
      </c>
      <c r="AI749" s="1">
        <f t="shared" ca="1" si="110"/>
        <v>37</v>
      </c>
      <c r="AJ749" s="1">
        <f t="shared" ca="1" si="104"/>
        <v>32</v>
      </c>
      <c r="AK749" s="1">
        <f t="shared" ca="1" si="105"/>
        <v>4</v>
      </c>
      <c r="AL749" s="1">
        <f t="shared" si="106"/>
        <v>26.7</v>
      </c>
      <c r="AM749" s="38">
        <f t="shared" ca="1" si="107"/>
        <v>0.86486486486486491</v>
      </c>
      <c r="AN749" s="1" t="str">
        <f t="shared" ca="1" si="108"/>
        <v>לא תקין</v>
      </c>
      <c r="AO749" s="1" t="str">
        <f>VLOOKUP(AC749,'תז מייל קניין'!$A:$C,3,0)</f>
        <v>GalitGe@justice.gov.il</v>
      </c>
      <c r="AP749" s="1" t="str">
        <f t="shared" si="109"/>
        <v xml:space="preserve"> שפה גרפית</v>
      </c>
    </row>
    <row r="750" spans="1:42" x14ac:dyDescent="0.2">
      <c r="A750" s="4"/>
      <c r="B750" s="5"/>
      <c r="C750" s="6" t="s">
        <v>2856</v>
      </c>
      <c r="D750" s="7" t="s">
        <v>34</v>
      </c>
      <c r="E750" s="7" t="s">
        <v>32</v>
      </c>
      <c r="F750" s="8" t="s">
        <v>35</v>
      </c>
      <c r="G750" s="9">
        <v>44888</v>
      </c>
      <c r="H750" s="9">
        <v>44864</v>
      </c>
      <c r="I750" s="10">
        <v>45504</v>
      </c>
      <c r="J750" s="14"/>
      <c r="K750" s="11" t="s">
        <v>239</v>
      </c>
      <c r="L750" s="8" t="s">
        <v>240</v>
      </c>
      <c r="M750" s="8" t="s">
        <v>241</v>
      </c>
      <c r="N750" s="8" t="s">
        <v>40</v>
      </c>
      <c r="O750" s="12">
        <v>922059.84</v>
      </c>
      <c r="P750" s="8" t="s">
        <v>41</v>
      </c>
      <c r="Q750" s="12">
        <v>922059.84</v>
      </c>
      <c r="R750" s="13">
        <v>59.6</v>
      </c>
      <c r="S750" s="12">
        <v>545179.62</v>
      </c>
      <c r="T750" s="12">
        <v>543093.81000000006</v>
      </c>
      <c r="U750" s="12">
        <v>372512.18</v>
      </c>
      <c r="V750" s="8" t="s">
        <v>35</v>
      </c>
      <c r="W750" s="8" t="s">
        <v>2857</v>
      </c>
      <c r="X750" s="8" t="s">
        <v>35</v>
      </c>
      <c r="Y750" s="13">
        <v>0</v>
      </c>
      <c r="Z750" s="8" t="s">
        <v>42</v>
      </c>
      <c r="AA750" s="8" t="s">
        <v>43</v>
      </c>
      <c r="AB750" s="8" t="s">
        <v>44</v>
      </c>
      <c r="AC750" s="8" t="s">
        <v>2614</v>
      </c>
      <c r="AD750" s="8" t="s">
        <v>35</v>
      </c>
      <c r="AE750" s="8" t="s">
        <v>46</v>
      </c>
      <c r="AF750" s="12">
        <v>372512.17</v>
      </c>
      <c r="AG750" s="41">
        <f t="shared" si="102"/>
        <v>44864</v>
      </c>
      <c r="AH750" s="41">
        <f t="shared" ca="1" si="103"/>
        <v>45504</v>
      </c>
      <c r="AI750" s="1">
        <f t="shared" ca="1" si="110"/>
        <v>21</v>
      </c>
      <c r="AJ750" s="1">
        <f t="shared" ca="1" si="104"/>
        <v>33</v>
      </c>
      <c r="AK750" s="1">
        <f t="shared" ca="1" si="105"/>
        <v>-12</v>
      </c>
      <c r="AL750" s="1">
        <f t="shared" si="106"/>
        <v>59.6</v>
      </c>
      <c r="AM750" s="38">
        <f t="shared" ca="1" si="107"/>
        <v>1.5714285714285714</v>
      </c>
      <c r="AN750" s="1" t="str">
        <f t="shared" ca="1" si="108"/>
        <v>תקין</v>
      </c>
      <c r="AO750" s="1" t="str">
        <f>VLOOKUP(AC750,'תז מייל קניין'!$A:$C,3,0)</f>
        <v>GalitGe@justice.gov.il</v>
      </c>
      <c r="AP750" s="1" t="str">
        <f t="shared" si="109"/>
        <v xml:space="preserve"> חטיבת תפע</v>
      </c>
    </row>
    <row r="751" spans="1:42" x14ac:dyDescent="0.2">
      <c r="A751" s="4"/>
      <c r="B751" s="5"/>
      <c r="C751" s="6" t="s">
        <v>2858</v>
      </c>
      <c r="D751" s="7" t="s">
        <v>34</v>
      </c>
      <c r="E751" s="7" t="s">
        <v>32</v>
      </c>
      <c r="F751" s="8" t="s">
        <v>35</v>
      </c>
      <c r="G751" s="9">
        <v>44888</v>
      </c>
      <c r="H751" s="9"/>
      <c r="I751" s="10"/>
      <c r="J751" s="14"/>
      <c r="K751" s="11" t="s">
        <v>2859</v>
      </c>
      <c r="L751" s="8" t="s">
        <v>2860</v>
      </c>
      <c r="M751" s="8" t="s">
        <v>2861</v>
      </c>
      <c r="N751" s="8" t="s">
        <v>40</v>
      </c>
      <c r="O751" s="12">
        <v>32096</v>
      </c>
      <c r="P751" s="8" t="s">
        <v>41</v>
      </c>
      <c r="Q751" s="12">
        <v>32096</v>
      </c>
      <c r="R751" s="13">
        <v>0</v>
      </c>
      <c r="S751" s="13">
        <v>0</v>
      </c>
      <c r="T751" s="13">
        <v>0</v>
      </c>
      <c r="U751" s="12">
        <v>32096</v>
      </c>
      <c r="V751" s="8" t="s">
        <v>35</v>
      </c>
      <c r="W751" s="8" t="s">
        <v>2862</v>
      </c>
      <c r="X751" s="8" t="s">
        <v>35</v>
      </c>
      <c r="Y751" s="13">
        <v>0</v>
      </c>
      <c r="Z751" s="8" t="s">
        <v>42</v>
      </c>
      <c r="AA751" s="8" t="s">
        <v>43</v>
      </c>
      <c r="AB751" s="8" t="s">
        <v>60</v>
      </c>
      <c r="AC751" s="8" t="s">
        <v>2614</v>
      </c>
      <c r="AD751" s="8" t="s">
        <v>35</v>
      </c>
      <c r="AE751" s="8" t="s">
        <v>35</v>
      </c>
      <c r="AF751" s="12">
        <v>32096</v>
      </c>
      <c r="AG751" s="41">
        <f t="shared" si="102"/>
        <v>44888</v>
      </c>
      <c r="AH751" s="41">
        <f t="shared" ca="1" si="103"/>
        <v>46022</v>
      </c>
      <c r="AI751" s="1">
        <f t="shared" ca="1" si="110"/>
        <v>37</v>
      </c>
      <c r="AJ751" s="1">
        <f t="shared" ca="1" si="104"/>
        <v>32</v>
      </c>
      <c r="AK751" s="1">
        <f t="shared" ca="1" si="105"/>
        <v>4</v>
      </c>
      <c r="AL751" s="1">
        <f t="shared" si="106"/>
        <v>0</v>
      </c>
      <c r="AM751" s="38">
        <f t="shared" ca="1" si="107"/>
        <v>0.86486486486486491</v>
      </c>
      <c r="AN751" s="1" t="str">
        <f t="shared" ca="1" si="108"/>
        <v>לא תקין</v>
      </c>
      <c r="AO751" s="1" t="str">
        <f>VLOOKUP(AC751,'תז מייל קניין'!$A:$C,3,0)</f>
        <v>GalitGe@justice.gov.il</v>
      </c>
      <c r="AP751" s="1" t="str">
        <f t="shared" si="109"/>
        <v xml:space="preserve"> חטיבת ההו</v>
      </c>
    </row>
    <row r="752" spans="1:42" x14ac:dyDescent="0.2">
      <c r="A752" s="4"/>
      <c r="B752" s="5"/>
      <c r="C752" s="6" t="s">
        <v>2863</v>
      </c>
      <c r="D752" s="7" t="s">
        <v>34</v>
      </c>
      <c r="E752" s="7" t="s">
        <v>32</v>
      </c>
      <c r="F752" s="8" t="s">
        <v>35</v>
      </c>
      <c r="G752" s="9">
        <v>44888</v>
      </c>
      <c r="H752" s="9"/>
      <c r="I752" s="10"/>
      <c r="J752" s="14"/>
      <c r="K752" s="11" t="s">
        <v>2864</v>
      </c>
      <c r="L752" s="8" t="s">
        <v>2865</v>
      </c>
      <c r="M752" s="8" t="s">
        <v>2866</v>
      </c>
      <c r="N752" s="8" t="s">
        <v>40</v>
      </c>
      <c r="O752" s="12">
        <v>1827.58</v>
      </c>
      <c r="P752" s="8" t="s">
        <v>41</v>
      </c>
      <c r="Q752" s="12">
        <v>1827.58</v>
      </c>
      <c r="R752" s="13">
        <v>0</v>
      </c>
      <c r="S752" s="13">
        <v>0</v>
      </c>
      <c r="T752" s="13">
        <v>0</v>
      </c>
      <c r="U752" s="12">
        <v>1827.58</v>
      </c>
      <c r="V752" s="8" t="s">
        <v>35</v>
      </c>
      <c r="W752" s="8" t="s">
        <v>2867</v>
      </c>
      <c r="X752" s="8" t="s">
        <v>35</v>
      </c>
      <c r="Y752" s="13">
        <v>0</v>
      </c>
      <c r="Z752" s="8" t="s">
        <v>42</v>
      </c>
      <c r="AA752" s="8" t="s">
        <v>43</v>
      </c>
      <c r="AB752" s="8" t="s">
        <v>60</v>
      </c>
      <c r="AC752" s="8" t="s">
        <v>2614</v>
      </c>
      <c r="AD752" s="8" t="s">
        <v>35</v>
      </c>
      <c r="AE752" s="8" t="s">
        <v>35</v>
      </c>
      <c r="AF752" s="12">
        <v>1827.58</v>
      </c>
      <c r="AG752" s="41">
        <f t="shared" si="102"/>
        <v>44888</v>
      </c>
      <c r="AH752" s="41">
        <f t="shared" ca="1" si="103"/>
        <v>46022</v>
      </c>
      <c r="AI752" s="1">
        <f t="shared" ca="1" si="110"/>
        <v>37</v>
      </c>
      <c r="AJ752" s="1">
        <f t="shared" ca="1" si="104"/>
        <v>32</v>
      </c>
      <c r="AK752" s="1">
        <f t="shared" ca="1" si="105"/>
        <v>4</v>
      </c>
      <c r="AL752" s="1">
        <f t="shared" si="106"/>
        <v>0</v>
      </c>
      <c r="AM752" s="38">
        <f t="shared" ca="1" si="107"/>
        <v>0.86486486486486491</v>
      </c>
      <c r="AN752" s="1" t="str">
        <f t="shared" ca="1" si="108"/>
        <v>לא תקין</v>
      </c>
      <c r="AO752" s="1" t="str">
        <f>VLOOKUP(AC752,'תז מייל קניין'!$A:$C,3,0)</f>
        <v>GalitGe@justice.gov.il</v>
      </c>
      <c r="AP752" s="1" t="str">
        <f t="shared" si="109"/>
        <v xml:space="preserve"> חטיבת תפע</v>
      </c>
    </row>
    <row r="753" spans="1:42" x14ac:dyDescent="0.2">
      <c r="A753" s="4"/>
      <c r="B753" s="5"/>
      <c r="C753" s="6" t="s">
        <v>2868</v>
      </c>
      <c r="D753" s="7" t="s">
        <v>50</v>
      </c>
      <c r="E753" s="7" t="s">
        <v>32</v>
      </c>
      <c r="F753" s="8" t="s">
        <v>35</v>
      </c>
      <c r="G753" s="9">
        <v>44888</v>
      </c>
      <c r="H753" s="9"/>
      <c r="I753" s="10"/>
      <c r="J753" s="14"/>
      <c r="K753" s="11" t="s">
        <v>1916</v>
      </c>
      <c r="L753" s="8" t="s">
        <v>1917</v>
      </c>
      <c r="M753" s="8" t="s">
        <v>1918</v>
      </c>
      <c r="N753" s="8" t="s">
        <v>40</v>
      </c>
      <c r="O753" s="12">
        <v>34588.129999999997</v>
      </c>
      <c r="P753" s="8" t="s">
        <v>41</v>
      </c>
      <c r="Q753" s="12">
        <v>34588.129999999997</v>
      </c>
      <c r="R753" s="13">
        <v>82.44</v>
      </c>
      <c r="S753" s="12">
        <v>28449.87</v>
      </c>
      <c r="T753" s="12">
        <v>28449.87</v>
      </c>
      <c r="U753" s="12">
        <v>6111.33</v>
      </c>
      <c r="V753" s="8" t="s">
        <v>35</v>
      </c>
      <c r="W753" s="8" t="s">
        <v>2869</v>
      </c>
      <c r="X753" s="8" t="s">
        <v>35</v>
      </c>
      <c r="Y753" s="13">
        <v>0</v>
      </c>
      <c r="Z753" s="8" t="s">
        <v>42</v>
      </c>
      <c r="AA753" s="8" t="s">
        <v>65</v>
      </c>
      <c r="AB753" s="8" t="s">
        <v>35</v>
      </c>
      <c r="AC753" s="8" t="s">
        <v>2614</v>
      </c>
      <c r="AD753" s="8" t="s">
        <v>35</v>
      </c>
      <c r="AE753" s="8" t="s">
        <v>2870</v>
      </c>
      <c r="AF753" s="12">
        <v>6111.33</v>
      </c>
      <c r="AG753" s="41">
        <f t="shared" si="102"/>
        <v>44888</v>
      </c>
      <c r="AH753" s="41">
        <f t="shared" ca="1" si="103"/>
        <v>46022</v>
      </c>
      <c r="AI753" s="1">
        <f t="shared" ca="1" si="110"/>
        <v>37</v>
      </c>
      <c r="AJ753" s="1">
        <f t="shared" ca="1" si="104"/>
        <v>32</v>
      </c>
      <c r="AK753" s="1">
        <f t="shared" ca="1" si="105"/>
        <v>4</v>
      </c>
      <c r="AL753" s="1">
        <f t="shared" si="106"/>
        <v>82.44</v>
      </c>
      <c r="AM753" s="38">
        <f t="shared" ca="1" si="107"/>
        <v>0.86486486486486491</v>
      </c>
      <c r="AN753" s="1" t="str">
        <f t="shared" ca="1" si="108"/>
        <v>תקין</v>
      </c>
      <c r="AO753" s="1" t="str">
        <f>VLOOKUP(AC753,'תז מייל קניין'!$A:$C,3,0)</f>
        <v>GalitGe@justice.gov.il</v>
      </c>
      <c r="AP753" s="1" t="str">
        <f t="shared" si="109"/>
        <v xml:space="preserve"> נציבות תל</v>
      </c>
    </row>
    <row r="754" spans="1:42" x14ac:dyDescent="0.2">
      <c r="A754" s="4"/>
      <c r="B754" s="5"/>
      <c r="C754" s="6" t="s">
        <v>2871</v>
      </c>
      <c r="D754" s="7" t="s">
        <v>50</v>
      </c>
      <c r="E754" s="7" t="s">
        <v>32</v>
      </c>
      <c r="F754" s="8" t="s">
        <v>35</v>
      </c>
      <c r="G754" s="9">
        <v>44894</v>
      </c>
      <c r="H754" s="9"/>
      <c r="I754" s="10"/>
      <c r="J754" s="14"/>
      <c r="K754" s="11" t="s">
        <v>2872</v>
      </c>
      <c r="L754" s="8" t="s">
        <v>2873</v>
      </c>
      <c r="M754" s="8" t="s">
        <v>2874</v>
      </c>
      <c r="N754" s="8" t="s">
        <v>40</v>
      </c>
      <c r="O754" s="12">
        <v>50427.360000000001</v>
      </c>
      <c r="P754" s="8" t="s">
        <v>41</v>
      </c>
      <c r="Q754" s="12">
        <v>50427.360000000001</v>
      </c>
      <c r="R754" s="13">
        <v>11.87</v>
      </c>
      <c r="S754" s="12">
        <v>5987.68</v>
      </c>
      <c r="T754" s="12">
        <v>5984.64</v>
      </c>
      <c r="U754" s="12">
        <v>44442.720000000001</v>
      </c>
      <c r="V754" s="8" t="s">
        <v>35</v>
      </c>
      <c r="W754" s="8" t="s">
        <v>2875</v>
      </c>
      <c r="X754" s="8" t="s">
        <v>35</v>
      </c>
      <c r="Y754" s="13">
        <v>0</v>
      </c>
      <c r="Z754" s="8" t="s">
        <v>42</v>
      </c>
      <c r="AA754" s="8" t="s">
        <v>43</v>
      </c>
      <c r="AB754" s="8" t="s">
        <v>60</v>
      </c>
      <c r="AC754" s="8" t="s">
        <v>2614</v>
      </c>
      <c r="AD754" s="8" t="s">
        <v>2876</v>
      </c>
      <c r="AE754" s="8" t="s">
        <v>46</v>
      </c>
      <c r="AF754" s="12">
        <v>44442.720000000001</v>
      </c>
      <c r="AG754" s="41">
        <f t="shared" si="102"/>
        <v>44894</v>
      </c>
      <c r="AH754" s="41">
        <f t="shared" ca="1" si="103"/>
        <v>46022</v>
      </c>
      <c r="AI754" s="1">
        <f t="shared" ca="1" si="110"/>
        <v>37</v>
      </c>
      <c r="AJ754" s="1">
        <f t="shared" ca="1" si="104"/>
        <v>32</v>
      </c>
      <c r="AK754" s="1">
        <f t="shared" ca="1" si="105"/>
        <v>4</v>
      </c>
      <c r="AL754" s="1">
        <f t="shared" si="106"/>
        <v>11.87</v>
      </c>
      <c r="AM754" s="38">
        <f t="shared" ca="1" si="107"/>
        <v>0.86486486486486491</v>
      </c>
      <c r="AN754" s="1" t="str">
        <f t="shared" ca="1" si="108"/>
        <v>לא תקין</v>
      </c>
      <c r="AO754" s="1" t="str">
        <f>VLOOKUP(AC754,'תז מייל קניין'!$A:$C,3,0)</f>
        <v>GalitGe@justice.gov.il</v>
      </c>
      <c r="AP754" s="1" t="str">
        <f t="shared" si="109"/>
        <v xml:space="preserve"> הדפסות עב</v>
      </c>
    </row>
    <row r="755" spans="1:42" x14ac:dyDescent="0.2">
      <c r="A755" s="4"/>
      <c r="B755" s="5"/>
      <c r="C755" s="6" t="s">
        <v>2877</v>
      </c>
      <c r="D755" s="7" t="s">
        <v>34</v>
      </c>
      <c r="E755" s="7" t="s">
        <v>32</v>
      </c>
      <c r="F755" s="8" t="s">
        <v>35</v>
      </c>
      <c r="G755" s="9">
        <v>44894</v>
      </c>
      <c r="H755" s="9"/>
      <c r="I755" s="10"/>
      <c r="J755" s="14"/>
      <c r="K755" s="11" t="s">
        <v>2878</v>
      </c>
      <c r="L755" s="8" t="s">
        <v>2879</v>
      </c>
      <c r="M755" s="8" t="s">
        <v>2880</v>
      </c>
      <c r="N755" s="8" t="s">
        <v>40</v>
      </c>
      <c r="O755" s="12">
        <v>11476.44</v>
      </c>
      <c r="P755" s="8" t="s">
        <v>41</v>
      </c>
      <c r="Q755" s="12">
        <v>11476.44</v>
      </c>
      <c r="R755" s="13">
        <v>0</v>
      </c>
      <c r="S755" s="13">
        <v>0</v>
      </c>
      <c r="T755" s="13">
        <v>0</v>
      </c>
      <c r="U755" s="12">
        <v>11476.44</v>
      </c>
      <c r="V755" s="8" t="s">
        <v>35</v>
      </c>
      <c r="W755" s="8" t="s">
        <v>2881</v>
      </c>
      <c r="X755" s="8" t="s">
        <v>35</v>
      </c>
      <c r="Y755" s="13">
        <v>0</v>
      </c>
      <c r="Z755" s="8" t="s">
        <v>42</v>
      </c>
      <c r="AA755" s="8" t="s">
        <v>43</v>
      </c>
      <c r="AB755" s="8" t="s">
        <v>60</v>
      </c>
      <c r="AC755" s="8" t="s">
        <v>2614</v>
      </c>
      <c r="AD755" s="8" t="s">
        <v>35</v>
      </c>
      <c r="AE755" s="8" t="s">
        <v>2716</v>
      </c>
      <c r="AF755" s="12">
        <v>11476.44</v>
      </c>
      <c r="AG755" s="41">
        <f t="shared" si="102"/>
        <v>44894</v>
      </c>
      <c r="AH755" s="41">
        <f t="shared" ca="1" si="103"/>
        <v>46022</v>
      </c>
      <c r="AI755" s="1">
        <f t="shared" ca="1" si="110"/>
        <v>37</v>
      </c>
      <c r="AJ755" s="1">
        <f t="shared" ca="1" si="104"/>
        <v>32</v>
      </c>
      <c r="AK755" s="1">
        <f t="shared" ca="1" si="105"/>
        <v>4</v>
      </c>
      <c r="AL755" s="1">
        <f t="shared" si="106"/>
        <v>0</v>
      </c>
      <c r="AM755" s="38">
        <f t="shared" ca="1" si="107"/>
        <v>0.86486486486486491</v>
      </c>
      <c r="AN755" s="1" t="str">
        <f t="shared" ca="1" si="108"/>
        <v>לא תקין</v>
      </c>
      <c r="AO755" s="1" t="str">
        <f>VLOOKUP(AC755,'תז מייל קניין'!$A:$C,3,0)</f>
        <v>GalitGe@justice.gov.il</v>
      </c>
      <c r="AP755" s="1" t="str">
        <f t="shared" si="109"/>
        <v xml:space="preserve"> השכרת גנר</v>
      </c>
    </row>
    <row r="756" spans="1:42" x14ac:dyDescent="0.2">
      <c r="A756" s="4"/>
      <c r="B756" s="5"/>
      <c r="C756" s="6" t="s">
        <v>2882</v>
      </c>
      <c r="D756" s="7" t="s">
        <v>34</v>
      </c>
      <c r="E756" s="7" t="s">
        <v>32</v>
      </c>
      <c r="F756" s="8" t="s">
        <v>35</v>
      </c>
      <c r="G756" s="9">
        <v>44895</v>
      </c>
      <c r="H756" s="9"/>
      <c r="I756" s="10"/>
      <c r="J756" s="14"/>
      <c r="K756" s="11" t="s">
        <v>2878</v>
      </c>
      <c r="L756" s="8" t="s">
        <v>2879</v>
      </c>
      <c r="M756" s="8" t="s">
        <v>2880</v>
      </c>
      <c r="N756" s="8" t="s">
        <v>40</v>
      </c>
      <c r="O756" s="12">
        <v>3930.67</v>
      </c>
      <c r="P756" s="8" t="s">
        <v>41</v>
      </c>
      <c r="Q756" s="12">
        <v>3930.67</v>
      </c>
      <c r="R756" s="13">
        <v>74.64</v>
      </c>
      <c r="S756" s="12">
        <v>2927.67</v>
      </c>
      <c r="T756" s="12">
        <v>2927.67</v>
      </c>
      <c r="U756" s="12">
        <v>1003</v>
      </c>
      <c r="V756" s="8" t="s">
        <v>35</v>
      </c>
      <c r="W756" s="8" t="s">
        <v>2883</v>
      </c>
      <c r="X756" s="8" t="s">
        <v>35</v>
      </c>
      <c r="Y756" s="13">
        <v>0</v>
      </c>
      <c r="Z756" s="8" t="s">
        <v>42</v>
      </c>
      <c r="AA756" s="8" t="s">
        <v>43</v>
      </c>
      <c r="AB756" s="8" t="s">
        <v>60</v>
      </c>
      <c r="AC756" s="8" t="s">
        <v>2614</v>
      </c>
      <c r="AD756" s="8" t="s">
        <v>35</v>
      </c>
      <c r="AE756" s="8" t="s">
        <v>2716</v>
      </c>
      <c r="AF756" s="12">
        <v>1003</v>
      </c>
      <c r="AG756" s="41">
        <f t="shared" si="102"/>
        <v>44895</v>
      </c>
      <c r="AH756" s="41">
        <f t="shared" ca="1" si="103"/>
        <v>46022</v>
      </c>
      <c r="AI756" s="1">
        <f t="shared" ca="1" si="110"/>
        <v>37</v>
      </c>
      <c r="AJ756" s="1">
        <f t="shared" ca="1" si="104"/>
        <v>32</v>
      </c>
      <c r="AK756" s="1">
        <f t="shared" ca="1" si="105"/>
        <v>4</v>
      </c>
      <c r="AL756" s="1">
        <f t="shared" si="106"/>
        <v>74.64</v>
      </c>
      <c r="AM756" s="38">
        <f t="shared" ca="1" si="107"/>
        <v>0.86486486486486491</v>
      </c>
      <c r="AN756" s="1" t="str">
        <f t="shared" ca="1" si="108"/>
        <v>תקין</v>
      </c>
      <c r="AO756" s="1" t="str">
        <f>VLOOKUP(AC756,'תז מייל קניין'!$A:$C,3,0)</f>
        <v>GalitGe@justice.gov.il</v>
      </c>
      <c r="AP756" s="1" t="str">
        <f t="shared" si="109"/>
        <v xml:space="preserve"> תיקון גנר</v>
      </c>
    </row>
    <row r="757" spans="1:42" x14ac:dyDescent="0.2">
      <c r="A757" s="4"/>
      <c r="B757" s="5"/>
      <c r="C757" s="6" t="s">
        <v>2884</v>
      </c>
      <c r="D757" s="7" t="s">
        <v>34</v>
      </c>
      <c r="E757" s="7" t="s">
        <v>32</v>
      </c>
      <c r="F757" s="8" t="s">
        <v>35</v>
      </c>
      <c r="G757" s="9">
        <v>44901</v>
      </c>
      <c r="H757" s="9"/>
      <c r="I757" s="10"/>
      <c r="J757" s="14"/>
      <c r="K757" s="11" t="s">
        <v>2885</v>
      </c>
      <c r="L757" s="8" t="s">
        <v>2886</v>
      </c>
      <c r="M757" s="8" t="s">
        <v>35</v>
      </c>
      <c r="N757" s="8" t="s">
        <v>40</v>
      </c>
      <c r="O757" s="12">
        <v>3400</v>
      </c>
      <c r="P757" s="8" t="s">
        <v>41</v>
      </c>
      <c r="Q757" s="12">
        <v>3400</v>
      </c>
      <c r="R757" s="13">
        <v>0</v>
      </c>
      <c r="S757" s="13">
        <v>0</v>
      </c>
      <c r="T757" s="13">
        <v>0</v>
      </c>
      <c r="U757" s="12">
        <v>3400</v>
      </c>
      <c r="V757" s="8" t="s">
        <v>35</v>
      </c>
      <c r="W757" s="8" t="s">
        <v>2887</v>
      </c>
      <c r="X757" s="8" t="s">
        <v>35</v>
      </c>
      <c r="Y757" s="13">
        <v>0</v>
      </c>
      <c r="Z757" s="8" t="s">
        <v>42</v>
      </c>
      <c r="AA757" s="8" t="s">
        <v>43</v>
      </c>
      <c r="AB757" s="8" t="s">
        <v>60</v>
      </c>
      <c r="AC757" s="8" t="s">
        <v>2614</v>
      </c>
      <c r="AD757" s="8" t="s">
        <v>35</v>
      </c>
      <c r="AE757" s="8" t="s">
        <v>35</v>
      </c>
      <c r="AF757" s="12">
        <v>3400</v>
      </c>
      <c r="AG757" s="41">
        <f t="shared" si="102"/>
        <v>44901</v>
      </c>
      <c r="AH757" s="41">
        <f t="shared" ca="1" si="103"/>
        <v>46022</v>
      </c>
      <c r="AI757" s="1">
        <f t="shared" ca="1" si="110"/>
        <v>36</v>
      </c>
      <c r="AJ757" s="1">
        <f t="shared" ca="1" si="104"/>
        <v>32</v>
      </c>
      <c r="AK757" s="1">
        <f t="shared" ca="1" si="105"/>
        <v>4</v>
      </c>
      <c r="AL757" s="1">
        <f t="shared" si="106"/>
        <v>0</v>
      </c>
      <c r="AM757" s="38">
        <f t="shared" ca="1" si="107"/>
        <v>0.88888888888888884</v>
      </c>
      <c r="AN757" s="1" t="str">
        <f t="shared" ca="1" si="108"/>
        <v>לא תקין</v>
      </c>
      <c r="AO757" s="1" t="str">
        <f>VLOOKUP(AC757,'תז מייל קניין'!$A:$C,3,0)</f>
        <v>GalitGe@justice.gov.il</v>
      </c>
      <c r="AP757" s="1" t="str">
        <f t="shared" si="109"/>
        <v xml:space="preserve"> ליווי ייע</v>
      </c>
    </row>
    <row r="758" spans="1:42" x14ac:dyDescent="0.2">
      <c r="A758" s="4"/>
      <c r="B758" s="5"/>
      <c r="C758" s="6" t="s">
        <v>2888</v>
      </c>
      <c r="D758" s="7" t="s">
        <v>50</v>
      </c>
      <c r="E758" s="7" t="s">
        <v>32</v>
      </c>
      <c r="F758" s="8" t="s">
        <v>35</v>
      </c>
      <c r="G758" s="9">
        <v>44901</v>
      </c>
      <c r="H758" s="9"/>
      <c r="I758" s="10"/>
      <c r="J758" s="14"/>
      <c r="K758" s="11" t="s">
        <v>1990</v>
      </c>
      <c r="L758" s="8" t="s">
        <v>1991</v>
      </c>
      <c r="M758" s="8" t="s">
        <v>1992</v>
      </c>
      <c r="N758" s="8" t="s">
        <v>40</v>
      </c>
      <c r="O758" s="12">
        <v>2527.4499999999998</v>
      </c>
      <c r="P758" s="8" t="s">
        <v>41</v>
      </c>
      <c r="Q758" s="12">
        <v>2527.4499999999998</v>
      </c>
      <c r="R758" s="13">
        <v>0</v>
      </c>
      <c r="S758" s="13">
        <v>0</v>
      </c>
      <c r="T758" s="13">
        <v>0</v>
      </c>
      <c r="U758" s="12">
        <v>2464.5500000000002</v>
      </c>
      <c r="V758" s="8" t="s">
        <v>35</v>
      </c>
      <c r="W758" s="8" t="s">
        <v>2889</v>
      </c>
      <c r="X758" s="8" t="s">
        <v>57</v>
      </c>
      <c r="Y758" s="13">
        <v>0</v>
      </c>
      <c r="Z758" s="8" t="s">
        <v>42</v>
      </c>
      <c r="AA758" s="8" t="s">
        <v>65</v>
      </c>
      <c r="AB758" s="8" t="s">
        <v>35</v>
      </c>
      <c r="AC758" s="8" t="s">
        <v>2614</v>
      </c>
      <c r="AD758" s="8" t="s">
        <v>35</v>
      </c>
      <c r="AE758" s="8" t="s">
        <v>1829</v>
      </c>
      <c r="AF758" s="12">
        <v>2527.4499999999998</v>
      </c>
      <c r="AG758" s="41">
        <f t="shared" si="102"/>
        <v>44901</v>
      </c>
      <c r="AH758" s="41">
        <f t="shared" ca="1" si="103"/>
        <v>46022</v>
      </c>
      <c r="AI758" s="1">
        <f t="shared" ca="1" si="110"/>
        <v>36</v>
      </c>
      <c r="AJ758" s="1">
        <f t="shared" ca="1" si="104"/>
        <v>32</v>
      </c>
      <c r="AK758" s="1">
        <f t="shared" ca="1" si="105"/>
        <v>4</v>
      </c>
      <c r="AL758" s="1">
        <f t="shared" si="106"/>
        <v>0</v>
      </c>
      <c r="AM758" s="38">
        <f t="shared" ca="1" si="107"/>
        <v>0.88888888888888884</v>
      </c>
      <c r="AN758" s="1" t="str">
        <f t="shared" ca="1" si="108"/>
        <v>לא תקין</v>
      </c>
      <c r="AO758" s="1" t="str">
        <f>VLOOKUP(AC758,'תז מייל קניין'!$A:$C,3,0)</f>
        <v>GalitGe@justice.gov.il</v>
      </c>
      <c r="AP758" s="1" t="str">
        <f t="shared" si="109"/>
        <v xml:space="preserve"> מולטימדיה</v>
      </c>
    </row>
    <row r="759" spans="1:42" x14ac:dyDescent="0.2">
      <c r="A759" s="4"/>
      <c r="B759" s="5"/>
      <c r="C759" s="6" t="s">
        <v>2890</v>
      </c>
      <c r="D759" s="7" t="s">
        <v>34</v>
      </c>
      <c r="E759" s="7" t="s">
        <v>32</v>
      </c>
      <c r="F759" s="8" t="s">
        <v>35</v>
      </c>
      <c r="G759" s="9">
        <v>44906</v>
      </c>
      <c r="H759" s="9"/>
      <c r="I759" s="10"/>
      <c r="J759" s="14"/>
      <c r="K759" s="11" t="s">
        <v>2891</v>
      </c>
      <c r="L759" s="8" t="s">
        <v>2892</v>
      </c>
      <c r="M759" s="8" t="s">
        <v>2893</v>
      </c>
      <c r="N759" s="8" t="s">
        <v>40</v>
      </c>
      <c r="O759" s="12">
        <v>3540</v>
      </c>
      <c r="P759" s="8" t="s">
        <v>41</v>
      </c>
      <c r="Q759" s="12">
        <v>3540</v>
      </c>
      <c r="R759" s="13">
        <v>0</v>
      </c>
      <c r="S759" s="13">
        <v>0</v>
      </c>
      <c r="T759" s="13">
        <v>0</v>
      </c>
      <c r="U759" s="12">
        <v>3540</v>
      </c>
      <c r="V759" s="8" t="s">
        <v>35</v>
      </c>
      <c r="W759" s="8" t="s">
        <v>2735</v>
      </c>
      <c r="X759" s="8" t="s">
        <v>35</v>
      </c>
      <c r="Y759" s="13">
        <v>0</v>
      </c>
      <c r="Z759" s="8" t="s">
        <v>42</v>
      </c>
      <c r="AA759" s="8" t="s">
        <v>43</v>
      </c>
      <c r="AB759" s="8" t="s">
        <v>60</v>
      </c>
      <c r="AC759" s="8" t="s">
        <v>2614</v>
      </c>
      <c r="AD759" s="8" t="s">
        <v>35</v>
      </c>
      <c r="AE759" s="8" t="s">
        <v>35</v>
      </c>
      <c r="AF759" s="12">
        <v>3540</v>
      </c>
      <c r="AG759" s="41">
        <f t="shared" si="102"/>
        <v>44906</v>
      </c>
      <c r="AH759" s="41">
        <f t="shared" ca="1" si="103"/>
        <v>46022</v>
      </c>
      <c r="AI759" s="1">
        <f t="shared" ca="1" si="110"/>
        <v>36</v>
      </c>
      <c r="AJ759" s="1">
        <f t="shared" ca="1" si="104"/>
        <v>31</v>
      </c>
      <c r="AK759" s="1">
        <f t="shared" ca="1" si="105"/>
        <v>4</v>
      </c>
      <c r="AL759" s="1">
        <f t="shared" si="106"/>
        <v>0</v>
      </c>
      <c r="AM759" s="38">
        <f t="shared" ca="1" si="107"/>
        <v>0.86111111111111116</v>
      </c>
      <c r="AN759" s="1" t="str">
        <f t="shared" ca="1" si="108"/>
        <v>לא תקין</v>
      </c>
      <c r="AO759" s="1" t="str">
        <f>VLOOKUP(AC759,'תז מייל קניין'!$A:$C,3,0)</f>
        <v>GalitGe@justice.gov.il</v>
      </c>
      <c r="AP759" s="1" t="str">
        <f t="shared" si="109"/>
        <v xml:space="preserve"> חטיבת תפע</v>
      </c>
    </row>
    <row r="760" spans="1:42" x14ac:dyDescent="0.2">
      <c r="A760" s="4"/>
      <c r="B760" s="5"/>
      <c r="C760" s="6" t="s">
        <v>2894</v>
      </c>
      <c r="D760" s="7" t="s">
        <v>50</v>
      </c>
      <c r="E760" s="7" t="s">
        <v>32</v>
      </c>
      <c r="F760" s="8" t="s">
        <v>35</v>
      </c>
      <c r="G760" s="9">
        <v>44907</v>
      </c>
      <c r="H760" s="9"/>
      <c r="I760" s="10"/>
      <c r="J760" s="14"/>
      <c r="K760" s="11" t="s">
        <v>2895</v>
      </c>
      <c r="L760" s="8" t="s">
        <v>2896</v>
      </c>
      <c r="M760" s="8" t="s">
        <v>2897</v>
      </c>
      <c r="N760" s="8" t="s">
        <v>40</v>
      </c>
      <c r="O760" s="12">
        <v>58931.839999999997</v>
      </c>
      <c r="P760" s="8" t="s">
        <v>41</v>
      </c>
      <c r="Q760" s="12">
        <v>58931.839999999997</v>
      </c>
      <c r="R760" s="13">
        <v>0</v>
      </c>
      <c r="S760" s="13">
        <v>0</v>
      </c>
      <c r="T760" s="13">
        <v>0</v>
      </c>
      <c r="U760" s="12">
        <v>57813.78</v>
      </c>
      <c r="V760" s="8" t="s">
        <v>35</v>
      </c>
      <c r="W760" s="8" t="s">
        <v>2898</v>
      </c>
      <c r="X760" s="8" t="s">
        <v>57</v>
      </c>
      <c r="Y760" s="13">
        <v>0</v>
      </c>
      <c r="Z760" s="8" t="s">
        <v>42</v>
      </c>
      <c r="AA760" s="8" t="s">
        <v>65</v>
      </c>
      <c r="AB760" s="8" t="s">
        <v>35</v>
      </c>
      <c r="AC760" s="8" t="s">
        <v>2614</v>
      </c>
      <c r="AD760" s="8" t="s">
        <v>35</v>
      </c>
      <c r="AE760" s="8" t="s">
        <v>2899</v>
      </c>
      <c r="AF760" s="12">
        <v>58931.839999999997</v>
      </c>
      <c r="AG760" s="41">
        <f t="shared" si="102"/>
        <v>44907</v>
      </c>
      <c r="AH760" s="41">
        <f t="shared" ca="1" si="103"/>
        <v>46022</v>
      </c>
      <c r="AI760" s="1">
        <f t="shared" ca="1" si="110"/>
        <v>36</v>
      </c>
      <c r="AJ760" s="1">
        <f t="shared" ca="1" si="104"/>
        <v>31</v>
      </c>
      <c r="AK760" s="1">
        <f t="shared" ca="1" si="105"/>
        <v>4</v>
      </c>
      <c r="AL760" s="1">
        <f t="shared" si="106"/>
        <v>0</v>
      </c>
      <c r="AM760" s="38">
        <f t="shared" ca="1" si="107"/>
        <v>0.86111111111111116</v>
      </c>
      <c r="AN760" s="1" t="str">
        <f t="shared" ca="1" si="108"/>
        <v>לא תקין</v>
      </c>
      <c r="AO760" s="1" t="str">
        <f>VLOOKUP(AC760,'תז מייל קניין'!$A:$C,3,0)</f>
        <v>GalitGe@justice.gov.il</v>
      </c>
      <c r="AP760" s="1" t="str">
        <f t="shared" si="109"/>
        <v xml:space="preserve"> טונרים עב</v>
      </c>
    </row>
    <row r="761" spans="1:42" x14ac:dyDescent="0.2">
      <c r="A761" s="4"/>
      <c r="B761" s="5"/>
      <c r="C761" s="6" t="s">
        <v>2900</v>
      </c>
      <c r="D761" s="7" t="s">
        <v>34</v>
      </c>
      <c r="E761" s="7" t="s">
        <v>32</v>
      </c>
      <c r="F761" s="8" t="s">
        <v>35</v>
      </c>
      <c r="G761" s="9">
        <v>44907</v>
      </c>
      <c r="H761" s="9"/>
      <c r="I761" s="10"/>
      <c r="J761" s="14"/>
      <c r="K761" s="11" t="s">
        <v>2901</v>
      </c>
      <c r="L761" s="8" t="s">
        <v>2902</v>
      </c>
      <c r="M761" s="8" t="s">
        <v>2903</v>
      </c>
      <c r="N761" s="8" t="s">
        <v>40</v>
      </c>
      <c r="O761" s="12">
        <v>1977.87</v>
      </c>
      <c r="P761" s="8" t="s">
        <v>41</v>
      </c>
      <c r="Q761" s="12">
        <v>1977.87</v>
      </c>
      <c r="R761" s="13">
        <v>96.26</v>
      </c>
      <c r="S761" s="12">
        <v>1892.68</v>
      </c>
      <c r="T761" s="12">
        <v>1875.81</v>
      </c>
      <c r="U761" s="13">
        <v>74.03</v>
      </c>
      <c r="V761" s="8" t="s">
        <v>35</v>
      </c>
      <c r="W761" s="8" t="s">
        <v>2904</v>
      </c>
      <c r="X761" s="8" t="s">
        <v>35</v>
      </c>
      <c r="Y761" s="13">
        <v>0</v>
      </c>
      <c r="Z761" s="8" t="s">
        <v>42</v>
      </c>
      <c r="AA761" s="8" t="s">
        <v>43</v>
      </c>
      <c r="AB761" s="8" t="s">
        <v>60</v>
      </c>
      <c r="AC761" s="8" t="s">
        <v>2614</v>
      </c>
      <c r="AD761" s="8" t="s">
        <v>35</v>
      </c>
      <c r="AE761" s="8" t="s">
        <v>35</v>
      </c>
      <c r="AF761" s="13">
        <v>74.03</v>
      </c>
      <c r="AG761" s="41">
        <f t="shared" si="102"/>
        <v>44907</v>
      </c>
      <c r="AH761" s="41">
        <f t="shared" ca="1" si="103"/>
        <v>46022</v>
      </c>
      <c r="AI761" s="1">
        <f t="shared" ca="1" si="110"/>
        <v>36</v>
      </c>
      <c r="AJ761" s="1">
        <f t="shared" ca="1" si="104"/>
        <v>31</v>
      </c>
      <c r="AK761" s="1">
        <f t="shared" ca="1" si="105"/>
        <v>4</v>
      </c>
      <c r="AL761" s="1">
        <f t="shared" si="106"/>
        <v>96.26</v>
      </c>
      <c r="AM761" s="38">
        <f t="shared" ca="1" si="107"/>
        <v>0.86111111111111116</v>
      </c>
      <c r="AN761" s="1" t="str">
        <f t="shared" ca="1" si="108"/>
        <v>תקין</v>
      </c>
      <c r="AO761" s="1" t="str">
        <f>VLOOKUP(AC761,'תז מייל קניין'!$A:$C,3,0)</f>
        <v>GalitGe@justice.gov.il</v>
      </c>
      <c r="AP761" s="1" t="str">
        <f t="shared" si="109"/>
        <v xml:space="preserve"> נציבות תל</v>
      </c>
    </row>
    <row r="762" spans="1:42" x14ac:dyDescent="0.2">
      <c r="A762" s="4"/>
      <c r="B762" s="5"/>
      <c r="C762" s="6" t="s">
        <v>2905</v>
      </c>
      <c r="D762" s="7" t="s">
        <v>34</v>
      </c>
      <c r="E762" s="7" t="s">
        <v>32</v>
      </c>
      <c r="F762" s="8" t="s">
        <v>35</v>
      </c>
      <c r="G762" s="9">
        <v>44907</v>
      </c>
      <c r="H762" s="9"/>
      <c r="I762" s="10"/>
      <c r="J762" s="14"/>
      <c r="K762" s="11" t="s">
        <v>2906</v>
      </c>
      <c r="L762" s="8" t="s">
        <v>2907</v>
      </c>
      <c r="M762" s="8" t="s">
        <v>35</v>
      </c>
      <c r="N762" s="8" t="s">
        <v>40</v>
      </c>
      <c r="O762" s="12">
        <v>34114</v>
      </c>
      <c r="P762" s="8" t="s">
        <v>41</v>
      </c>
      <c r="Q762" s="12">
        <v>34114</v>
      </c>
      <c r="R762" s="13">
        <v>0</v>
      </c>
      <c r="S762" s="13">
        <v>0</v>
      </c>
      <c r="T762" s="13">
        <v>0</v>
      </c>
      <c r="U762" s="12">
        <v>34114</v>
      </c>
      <c r="V762" s="8" t="s">
        <v>35</v>
      </c>
      <c r="W762" s="8" t="s">
        <v>2908</v>
      </c>
      <c r="X762" s="8" t="s">
        <v>35</v>
      </c>
      <c r="Y762" s="13">
        <v>0</v>
      </c>
      <c r="Z762" s="8" t="s">
        <v>42</v>
      </c>
      <c r="AA762" s="8" t="s">
        <v>43</v>
      </c>
      <c r="AB762" s="8" t="s">
        <v>60</v>
      </c>
      <c r="AC762" s="8" t="s">
        <v>2614</v>
      </c>
      <c r="AD762" s="8" t="s">
        <v>35</v>
      </c>
      <c r="AE762" s="8" t="s">
        <v>35</v>
      </c>
      <c r="AF762" s="12">
        <v>34114</v>
      </c>
      <c r="AG762" s="41">
        <f t="shared" si="102"/>
        <v>44907</v>
      </c>
      <c r="AH762" s="41">
        <f t="shared" ca="1" si="103"/>
        <v>46022</v>
      </c>
      <c r="AI762" s="1">
        <f t="shared" ca="1" si="110"/>
        <v>36</v>
      </c>
      <c r="AJ762" s="1">
        <f t="shared" ca="1" si="104"/>
        <v>31</v>
      </c>
      <c r="AK762" s="1">
        <f t="shared" ca="1" si="105"/>
        <v>4</v>
      </c>
      <c r="AL762" s="1">
        <f t="shared" si="106"/>
        <v>0</v>
      </c>
      <c r="AM762" s="38">
        <f t="shared" ca="1" si="107"/>
        <v>0.86111111111111116</v>
      </c>
      <c r="AN762" s="1" t="str">
        <f t="shared" ca="1" si="108"/>
        <v>לא תקין</v>
      </c>
      <c r="AO762" s="1" t="str">
        <f>VLOOKUP(AC762,'תז מייל קניין'!$A:$C,3,0)</f>
        <v>GalitGe@justice.gov.il</v>
      </c>
      <c r="AP762" s="1" t="str">
        <f t="shared" si="109"/>
        <v xml:space="preserve"> אגף תכנון</v>
      </c>
    </row>
    <row r="763" spans="1:42" x14ac:dyDescent="0.2">
      <c r="A763" s="4"/>
      <c r="B763" s="5"/>
      <c r="C763" s="6" t="s">
        <v>2909</v>
      </c>
      <c r="D763" s="7" t="s">
        <v>50</v>
      </c>
      <c r="E763" s="7" t="s">
        <v>32</v>
      </c>
      <c r="F763" s="8" t="s">
        <v>35</v>
      </c>
      <c r="G763" s="9">
        <v>44908</v>
      </c>
      <c r="H763" s="9"/>
      <c r="I763" s="10"/>
      <c r="J763" s="14"/>
      <c r="K763" s="11" t="s">
        <v>2831</v>
      </c>
      <c r="L763" s="8" t="s">
        <v>2832</v>
      </c>
      <c r="M763" s="8" t="s">
        <v>2833</v>
      </c>
      <c r="N763" s="8" t="s">
        <v>40</v>
      </c>
      <c r="O763" s="12">
        <v>117925.59</v>
      </c>
      <c r="P763" s="8" t="s">
        <v>41</v>
      </c>
      <c r="Q763" s="12">
        <v>117925.59</v>
      </c>
      <c r="R763" s="13">
        <v>57.95</v>
      </c>
      <c r="S763" s="12">
        <v>67799.98</v>
      </c>
      <c r="T763" s="12">
        <v>67799.98</v>
      </c>
      <c r="U763" s="12">
        <v>40846.129999999997</v>
      </c>
      <c r="V763" s="8" t="s">
        <v>35</v>
      </c>
      <c r="W763" s="8" t="s">
        <v>2910</v>
      </c>
      <c r="X763" s="8" t="s">
        <v>35</v>
      </c>
      <c r="Y763" s="13">
        <v>0</v>
      </c>
      <c r="Z763" s="8" t="s">
        <v>42</v>
      </c>
      <c r="AA763" s="8" t="s">
        <v>65</v>
      </c>
      <c r="AB763" s="8" t="s">
        <v>35</v>
      </c>
      <c r="AC763" s="8" t="s">
        <v>2614</v>
      </c>
      <c r="AD763" s="8" t="s">
        <v>35</v>
      </c>
      <c r="AE763" s="8" t="s">
        <v>2816</v>
      </c>
      <c r="AF763" s="12">
        <v>40846.129999999997</v>
      </c>
      <c r="AG763" s="41">
        <f t="shared" si="102"/>
        <v>44908</v>
      </c>
      <c r="AH763" s="41">
        <f t="shared" ca="1" si="103"/>
        <v>46022</v>
      </c>
      <c r="AI763" s="1">
        <f t="shared" ca="1" si="110"/>
        <v>36</v>
      </c>
      <c r="AJ763" s="1">
        <f t="shared" ca="1" si="104"/>
        <v>31</v>
      </c>
      <c r="AK763" s="1">
        <f t="shared" ca="1" si="105"/>
        <v>4</v>
      </c>
      <c r="AL763" s="1">
        <f t="shared" si="106"/>
        <v>57.95</v>
      </c>
      <c r="AM763" s="38">
        <f t="shared" ca="1" si="107"/>
        <v>0.86111111111111116</v>
      </c>
      <c r="AN763" s="1" t="str">
        <f t="shared" ca="1" si="108"/>
        <v>תקין</v>
      </c>
      <c r="AO763" s="1" t="str">
        <f>VLOOKUP(AC763,'תז מייל קניין'!$A:$C,3,0)</f>
        <v>GalitGe@justice.gov.il</v>
      </c>
      <c r="AP763" s="1" t="str">
        <f t="shared" si="109"/>
        <v xml:space="preserve"> לשכת הדוב</v>
      </c>
    </row>
    <row r="764" spans="1:42" x14ac:dyDescent="0.2">
      <c r="A764" s="4"/>
      <c r="B764" s="5"/>
      <c r="C764" s="6" t="s">
        <v>2911</v>
      </c>
      <c r="D764" s="7" t="s">
        <v>34</v>
      </c>
      <c r="E764" s="7" t="s">
        <v>32</v>
      </c>
      <c r="F764" s="8" t="s">
        <v>35</v>
      </c>
      <c r="G764" s="9">
        <v>44908</v>
      </c>
      <c r="H764" s="9"/>
      <c r="I764" s="10"/>
      <c r="J764" s="14"/>
      <c r="K764" s="11" t="s">
        <v>2912</v>
      </c>
      <c r="L764" s="8" t="s">
        <v>2913</v>
      </c>
      <c r="M764" s="8" t="s">
        <v>2914</v>
      </c>
      <c r="N764" s="8" t="s">
        <v>40</v>
      </c>
      <c r="O764" s="12">
        <v>7788</v>
      </c>
      <c r="P764" s="8" t="s">
        <v>41</v>
      </c>
      <c r="Q764" s="12">
        <v>7788</v>
      </c>
      <c r="R764" s="13">
        <v>0</v>
      </c>
      <c r="S764" s="13">
        <v>0</v>
      </c>
      <c r="T764" s="13">
        <v>0</v>
      </c>
      <c r="U764" s="12">
        <v>7788</v>
      </c>
      <c r="V764" s="8" t="s">
        <v>35</v>
      </c>
      <c r="W764" s="8" t="s">
        <v>2915</v>
      </c>
      <c r="X764" s="8" t="s">
        <v>35</v>
      </c>
      <c r="Y764" s="13">
        <v>0</v>
      </c>
      <c r="Z764" s="8" t="s">
        <v>42</v>
      </c>
      <c r="AA764" s="8" t="s">
        <v>43</v>
      </c>
      <c r="AB764" s="8" t="s">
        <v>60</v>
      </c>
      <c r="AC764" s="8" t="s">
        <v>2614</v>
      </c>
      <c r="AD764" s="8" t="s">
        <v>35</v>
      </c>
      <c r="AE764" s="8" t="s">
        <v>35</v>
      </c>
      <c r="AF764" s="12">
        <v>7788</v>
      </c>
      <c r="AG764" s="41">
        <f t="shared" si="102"/>
        <v>44908</v>
      </c>
      <c r="AH764" s="41">
        <f t="shared" ca="1" si="103"/>
        <v>46022</v>
      </c>
      <c r="AI764" s="1">
        <f t="shared" ca="1" si="110"/>
        <v>36</v>
      </c>
      <c r="AJ764" s="1">
        <f t="shared" ca="1" si="104"/>
        <v>31</v>
      </c>
      <c r="AK764" s="1">
        <f t="shared" ca="1" si="105"/>
        <v>4</v>
      </c>
      <c r="AL764" s="1">
        <f t="shared" si="106"/>
        <v>0</v>
      </c>
      <c r="AM764" s="38">
        <f t="shared" ca="1" si="107"/>
        <v>0.86111111111111116</v>
      </c>
      <c r="AN764" s="1" t="str">
        <f t="shared" ca="1" si="108"/>
        <v>לא תקין</v>
      </c>
      <c r="AO764" s="1" t="str">
        <f>VLOOKUP(AC764,'תז מייל קניין'!$A:$C,3,0)</f>
        <v>GalitGe@justice.gov.il</v>
      </c>
      <c r="AP764" s="1" t="str">
        <f t="shared" si="109"/>
        <v xml:space="preserve"> אגף פיתוח</v>
      </c>
    </row>
    <row r="765" spans="1:42" x14ac:dyDescent="0.2">
      <c r="A765" s="4"/>
      <c r="B765" s="5"/>
      <c r="C765" s="6" t="s">
        <v>2916</v>
      </c>
      <c r="D765" s="7" t="s">
        <v>50</v>
      </c>
      <c r="E765" s="7" t="s">
        <v>32</v>
      </c>
      <c r="F765" s="8" t="s">
        <v>35</v>
      </c>
      <c r="G765" s="9">
        <v>44922</v>
      </c>
      <c r="H765" s="9">
        <v>45712</v>
      </c>
      <c r="I765" s="10">
        <v>45985</v>
      </c>
      <c r="J765" s="14"/>
      <c r="K765" s="11" t="s">
        <v>2812</v>
      </c>
      <c r="L765" s="8" t="s">
        <v>2813</v>
      </c>
      <c r="M765" s="8" t="s">
        <v>2814</v>
      </c>
      <c r="N765" s="8" t="s">
        <v>40</v>
      </c>
      <c r="O765" s="12">
        <v>150761.85999999999</v>
      </c>
      <c r="P765" s="8" t="s">
        <v>41</v>
      </c>
      <c r="Q765" s="12">
        <v>150761.85999999999</v>
      </c>
      <c r="R765" s="13">
        <v>99.44</v>
      </c>
      <c r="S765" s="12">
        <v>149328.9</v>
      </c>
      <c r="T765" s="12">
        <v>149120.57</v>
      </c>
      <c r="U765" s="13">
        <v>635.36</v>
      </c>
      <c r="V765" s="8" t="s">
        <v>35</v>
      </c>
      <c r="W765" s="8" t="s">
        <v>2910</v>
      </c>
      <c r="X765" s="8" t="s">
        <v>35</v>
      </c>
      <c r="Y765" s="13">
        <v>0</v>
      </c>
      <c r="Z765" s="8" t="s">
        <v>42</v>
      </c>
      <c r="AA765" s="8" t="s">
        <v>65</v>
      </c>
      <c r="AB765" s="8" t="s">
        <v>35</v>
      </c>
      <c r="AC765" s="8" t="s">
        <v>2614</v>
      </c>
      <c r="AD765" s="8" t="s">
        <v>35</v>
      </c>
      <c r="AE765" s="8" t="s">
        <v>2816</v>
      </c>
      <c r="AF765" s="13">
        <v>635.36</v>
      </c>
      <c r="AG765" s="41">
        <f t="shared" si="102"/>
        <v>45712</v>
      </c>
      <c r="AH765" s="41">
        <f t="shared" ca="1" si="103"/>
        <v>45985</v>
      </c>
      <c r="AI765" s="1">
        <f t="shared" ca="1" si="110"/>
        <v>9</v>
      </c>
      <c r="AJ765" s="1">
        <f t="shared" ca="1" si="104"/>
        <v>5</v>
      </c>
      <c r="AK765" s="1">
        <f t="shared" ca="1" si="105"/>
        <v>3</v>
      </c>
      <c r="AL765" s="1">
        <f t="shared" si="106"/>
        <v>99.44</v>
      </c>
      <c r="AM765" s="38">
        <f t="shared" ca="1" si="107"/>
        <v>0.55555555555555558</v>
      </c>
      <c r="AN765" s="1" t="str">
        <f t="shared" ca="1" si="108"/>
        <v>תקין</v>
      </c>
      <c r="AO765" s="1" t="str">
        <f>VLOOKUP(AC765,'תז מייל קניין'!$A:$C,3,0)</f>
        <v>GalitGe@justice.gov.il</v>
      </c>
      <c r="AP765" s="1" t="str">
        <f t="shared" si="109"/>
        <v xml:space="preserve"> לשכת הדוב</v>
      </c>
    </row>
    <row r="766" spans="1:42" x14ac:dyDescent="0.2">
      <c r="A766" s="4"/>
      <c r="B766" s="5"/>
      <c r="C766" s="6" t="s">
        <v>2917</v>
      </c>
      <c r="D766" s="7" t="s">
        <v>34</v>
      </c>
      <c r="E766" s="7" t="s">
        <v>32</v>
      </c>
      <c r="F766" s="8" t="s">
        <v>35</v>
      </c>
      <c r="G766" s="9">
        <v>44959</v>
      </c>
      <c r="H766" s="9"/>
      <c r="I766" s="10"/>
      <c r="J766" s="14"/>
      <c r="K766" s="11" t="s">
        <v>1910</v>
      </c>
      <c r="L766" s="8" t="s">
        <v>1911</v>
      </c>
      <c r="M766" s="8" t="s">
        <v>1912</v>
      </c>
      <c r="N766" s="8" t="s">
        <v>40</v>
      </c>
      <c r="O766" s="12">
        <v>24213.599999999999</v>
      </c>
      <c r="P766" s="8" t="s">
        <v>41</v>
      </c>
      <c r="Q766" s="12">
        <v>24213.599999999999</v>
      </c>
      <c r="R766" s="13">
        <v>85</v>
      </c>
      <c r="S766" s="12">
        <v>20427.66</v>
      </c>
      <c r="T766" s="12">
        <v>20421.36</v>
      </c>
      <c r="U766" s="12">
        <v>3632.04</v>
      </c>
      <c r="V766" s="8" t="s">
        <v>35</v>
      </c>
      <c r="W766" s="8" t="s">
        <v>2918</v>
      </c>
      <c r="X766" s="8" t="s">
        <v>35</v>
      </c>
      <c r="Y766" s="13">
        <v>0</v>
      </c>
      <c r="Z766" s="8" t="s">
        <v>42</v>
      </c>
      <c r="AA766" s="8" t="s">
        <v>43</v>
      </c>
      <c r="AB766" s="8" t="s">
        <v>60</v>
      </c>
      <c r="AC766" s="8" t="s">
        <v>2614</v>
      </c>
      <c r="AD766" s="8" t="s">
        <v>35</v>
      </c>
      <c r="AE766" s="8" t="s">
        <v>2919</v>
      </c>
      <c r="AF766" s="12">
        <v>3632.04</v>
      </c>
      <c r="AG766" s="41">
        <f t="shared" si="102"/>
        <v>44959</v>
      </c>
      <c r="AH766" s="41">
        <f t="shared" ca="1" si="103"/>
        <v>46022</v>
      </c>
      <c r="AI766" s="1">
        <f t="shared" ca="1" si="110"/>
        <v>34</v>
      </c>
      <c r="AJ766" s="1">
        <f t="shared" ca="1" si="104"/>
        <v>30</v>
      </c>
      <c r="AK766" s="1">
        <f t="shared" ca="1" si="105"/>
        <v>4</v>
      </c>
      <c r="AL766" s="1">
        <f t="shared" si="106"/>
        <v>85</v>
      </c>
      <c r="AM766" s="38">
        <f t="shared" ca="1" si="107"/>
        <v>0.88235294117647056</v>
      </c>
      <c r="AN766" s="1" t="str">
        <f t="shared" ca="1" si="108"/>
        <v>תקין</v>
      </c>
      <c r="AO766" s="1" t="str">
        <f>VLOOKUP(AC766,'תז מייל קניין'!$A:$C,3,0)</f>
        <v>GalitGe@justice.gov.il</v>
      </c>
      <c r="AP766" s="1" t="str">
        <f t="shared" si="109"/>
        <v xml:space="preserve"> חטיבת תפע</v>
      </c>
    </row>
    <row r="767" spans="1:42" x14ac:dyDescent="0.2">
      <c r="A767" s="4"/>
      <c r="B767" s="5"/>
      <c r="C767" s="6" t="s">
        <v>2920</v>
      </c>
      <c r="D767" s="7" t="s">
        <v>50</v>
      </c>
      <c r="E767" s="7" t="s">
        <v>32</v>
      </c>
      <c r="F767" s="8" t="s">
        <v>35</v>
      </c>
      <c r="G767" s="9">
        <v>44964</v>
      </c>
      <c r="H767" s="9"/>
      <c r="I767" s="10"/>
      <c r="J767" s="14"/>
      <c r="K767" s="11" t="s">
        <v>1764</v>
      </c>
      <c r="L767" s="8" t="s">
        <v>1765</v>
      </c>
      <c r="M767" s="8" t="s">
        <v>1766</v>
      </c>
      <c r="N767" s="8" t="s">
        <v>40</v>
      </c>
      <c r="O767" s="12">
        <v>24432.25</v>
      </c>
      <c r="P767" s="8" t="s">
        <v>41</v>
      </c>
      <c r="Q767" s="12">
        <v>24432.25</v>
      </c>
      <c r="R767" s="13">
        <v>96.78</v>
      </c>
      <c r="S767" s="12">
        <v>23909.26</v>
      </c>
      <c r="T767" s="12">
        <v>25652.31</v>
      </c>
      <c r="U767" s="13">
        <v>594.01</v>
      </c>
      <c r="V767" s="8" t="s">
        <v>35</v>
      </c>
      <c r="W767" s="8" t="s">
        <v>2921</v>
      </c>
      <c r="X767" s="8" t="s">
        <v>57</v>
      </c>
      <c r="Y767" s="13">
        <v>0</v>
      </c>
      <c r="Z767" s="8" t="s">
        <v>42</v>
      </c>
      <c r="AA767" s="8" t="s">
        <v>65</v>
      </c>
      <c r="AB767" s="8" t="s">
        <v>35</v>
      </c>
      <c r="AC767" s="8" t="s">
        <v>2614</v>
      </c>
      <c r="AD767" s="8" t="s">
        <v>35</v>
      </c>
      <c r="AE767" s="8" t="s">
        <v>2716</v>
      </c>
      <c r="AF767" s="13">
        <v>513.51</v>
      </c>
      <c r="AG767" s="41">
        <f t="shared" si="102"/>
        <v>44964</v>
      </c>
      <c r="AH767" s="41">
        <f t="shared" ca="1" si="103"/>
        <v>46022</v>
      </c>
      <c r="AI767" s="1">
        <f t="shared" ca="1" si="110"/>
        <v>34</v>
      </c>
      <c r="AJ767" s="1">
        <f t="shared" ca="1" si="104"/>
        <v>29</v>
      </c>
      <c r="AK767" s="1">
        <f t="shared" ca="1" si="105"/>
        <v>4</v>
      </c>
      <c r="AL767" s="1">
        <f t="shared" si="106"/>
        <v>96.78</v>
      </c>
      <c r="AM767" s="38">
        <f t="shared" ca="1" si="107"/>
        <v>0.8529411764705882</v>
      </c>
      <c r="AN767" s="1" t="str">
        <f t="shared" ca="1" si="108"/>
        <v>תקין</v>
      </c>
      <c r="AO767" s="1" t="str">
        <f>VLOOKUP(AC767,'תז מייל קניין'!$A:$C,3,0)</f>
        <v>GalitGe@justice.gov.il</v>
      </c>
      <c r="AP767" s="1" t="str">
        <f t="shared" si="109"/>
        <v xml:space="preserve"> הלשכה הרא</v>
      </c>
    </row>
    <row r="768" spans="1:42" x14ac:dyDescent="0.2">
      <c r="A768" s="4"/>
      <c r="B768" s="5"/>
      <c r="C768" s="6" t="s">
        <v>2922</v>
      </c>
      <c r="D768" s="7" t="s">
        <v>50</v>
      </c>
      <c r="E768" s="7" t="s">
        <v>32</v>
      </c>
      <c r="F768" s="8" t="s">
        <v>35</v>
      </c>
      <c r="G768" s="9">
        <v>44964</v>
      </c>
      <c r="H768" s="9"/>
      <c r="I768" s="10"/>
      <c r="J768" s="14"/>
      <c r="K768" s="11" t="s">
        <v>1764</v>
      </c>
      <c r="L768" s="8" t="s">
        <v>1765</v>
      </c>
      <c r="M768" s="8" t="s">
        <v>1766</v>
      </c>
      <c r="N768" s="8" t="s">
        <v>40</v>
      </c>
      <c r="O768" s="12">
        <v>2097.5700000000002</v>
      </c>
      <c r="P768" s="8" t="s">
        <v>41</v>
      </c>
      <c r="Q768" s="12">
        <v>2097.5700000000002</v>
      </c>
      <c r="R768" s="13">
        <v>90.63</v>
      </c>
      <c r="S768" s="12">
        <v>1899.08</v>
      </c>
      <c r="T768" s="12">
        <v>2061.48</v>
      </c>
      <c r="U768" s="13">
        <v>229.08</v>
      </c>
      <c r="V768" s="8" t="s">
        <v>35</v>
      </c>
      <c r="W768" s="8" t="s">
        <v>2923</v>
      </c>
      <c r="X768" s="8" t="s">
        <v>57</v>
      </c>
      <c r="Y768" s="13">
        <v>0</v>
      </c>
      <c r="Z768" s="8" t="s">
        <v>42</v>
      </c>
      <c r="AA768" s="8" t="s">
        <v>65</v>
      </c>
      <c r="AB768" s="8" t="s">
        <v>35</v>
      </c>
      <c r="AC768" s="8" t="s">
        <v>2614</v>
      </c>
      <c r="AD768" s="8" t="s">
        <v>35</v>
      </c>
      <c r="AE768" s="8" t="s">
        <v>2870</v>
      </c>
      <c r="AF768" s="13">
        <v>198.04</v>
      </c>
      <c r="AG768" s="41">
        <f t="shared" si="102"/>
        <v>44964</v>
      </c>
      <c r="AH768" s="41">
        <f t="shared" ca="1" si="103"/>
        <v>46022</v>
      </c>
      <c r="AI768" s="1">
        <f t="shared" ca="1" si="110"/>
        <v>34</v>
      </c>
      <c r="AJ768" s="1">
        <f t="shared" ca="1" si="104"/>
        <v>29</v>
      </c>
      <c r="AK768" s="1">
        <f t="shared" ca="1" si="105"/>
        <v>4</v>
      </c>
      <c r="AL768" s="1">
        <f t="shared" si="106"/>
        <v>90.63</v>
      </c>
      <c r="AM768" s="38">
        <f t="shared" ca="1" si="107"/>
        <v>0.8529411764705882</v>
      </c>
      <c r="AN768" s="1" t="str">
        <f t="shared" ca="1" si="108"/>
        <v>תקין</v>
      </c>
      <c r="AO768" s="1" t="str">
        <f>VLOOKUP(AC768,'תז מייל קניין'!$A:$C,3,0)</f>
        <v>GalitGe@justice.gov.il</v>
      </c>
      <c r="AP768" s="1" t="str">
        <f t="shared" si="109"/>
        <v xml:space="preserve"> נציבות תל</v>
      </c>
    </row>
    <row r="769" spans="1:42" x14ac:dyDescent="0.2">
      <c r="A769" s="4"/>
      <c r="B769" s="5"/>
      <c r="C769" s="6" t="s">
        <v>2924</v>
      </c>
      <c r="D769" s="7" t="s">
        <v>34</v>
      </c>
      <c r="E769" s="7" t="s">
        <v>32</v>
      </c>
      <c r="F769" s="8" t="s">
        <v>35</v>
      </c>
      <c r="G769" s="9">
        <v>44970</v>
      </c>
      <c r="H769" s="9"/>
      <c r="I769" s="10"/>
      <c r="J769" s="14"/>
      <c r="K769" s="11" t="s">
        <v>1892</v>
      </c>
      <c r="L769" s="8" t="s">
        <v>1893</v>
      </c>
      <c r="M769" s="8" t="s">
        <v>1894</v>
      </c>
      <c r="N769" s="8" t="s">
        <v>40</v>
      </c>
      <c r="O769" s="12">
        <v>20170.919999999998</v>
      </c>
      <c r="P769" s="8" t="s">
        <v>41</v>
      </c>
      <c r="Q769" s="12">
        <v>20170.919999999998</v>
      </c>
      <c r="R769" s="13">
        <v>30</v>
      </c>
      <c r="S769" s="12">
        <v>6000</v>
      </c>
      <c r="T769" s="12">
        <v>5800</v>
      </c>
      <c r="U769" s="12">
        <v>14119.64</v>
      </c>
      <c r="V769" s="8" t="s">
        <v>35</v>
      </c>
      <c r="W769" s="8" t="s">
        <v>2925</v>
      </c>
      <c r="X769" s="8" t="s">
        <v>35</v>
      </c>
      <c r="Y769" s="13">
        <v>0</v>
      </c>
      <c r="Z769" s="8" t="s">
        <v>42</v>
      </c>
      <c r="AA769" s="8" t="s">
        <v>43</v>
      </c>
      <c r="AB769" s="8" t="s">
        <v>60</v>
      </c>
      <c r="AC769" s="8" t="s">
        <v>2614</v>
      </c>
      <c r="AD769" s="8" t="s">
        <v>35</v>
      </c>
      <c r="AE769" s="8" t="s">
        <v>35</v>
      </c>
      <c r="AF769" s="12">
        <v>14119.64</v>
      </c>
      <c r="AG769" s="41">
        <f t="shared" si="102"/>
        <v>44970</v>
      </c>
      <c r="AH769" s="41">
        <f t="shared" ca="1" si="103"/>
        <v>46022</v>
      </c>
      <c r="AI769" s="1">
        <f t="shared" ca="1" si="110"/>
        <v>34</v>
      </c>
      <c r="AJ769" s="1">
        <f t="shared" ca="1" si="104"/>
        <v>29</v>
      </c>
      <c r="AK769" s="1">
        <f t="shared" ca="1" si="105"/>
        <v>4</v>
      </c>
      <c r="AL769" s="1">
        <f t="shared" si="106"/>
        <v>30</v>
      </c>
      <c r="AM769" s="38">
        <f t="shared" ca="1" si="107"/>
        <v>0.8529411764705882</v>
      </c>
      <c r="AN769" s="1" t="str">
        <f t="shared" ca="1" si="108"/>
        <v>לא תקין</v>
      </c>
      <c r="AO769" s="1" t="str">
        <f>VLOOKUP(AC769,'תז מייל קניין'!$A:$C,3,0)</f>
        <v>GalitGe@justice.gov.il</v>
      </c>
      <c r="AP769" s="1" t="str">
        <f t="shared" si="109"/>
        <v xml:space="preserve"> משאבי אנו</v>
      </c>
    </row>
    <row r="770" spans="1:42" x14ac:dyDescent="0.2">
      <c r="A770" s="4"/>
      <c r="B770" s="5"/>
      <c r="C770" s="6" t="s">
        <v>2926</v>
      </c>
      <c r="D770" s="7" t="s">
        <v>34</v>
      </c>
      <c r="E770" s="7" t="s">
        <v>32</v>
      </c>
      <c r="F770" s="8" t="s">
        <v>35</v>
      </c>
      <c r="G770" s="9">
        <v>44970</v>
      </c>
      <c r="H770" s="9"/>
      <c r="I770" s="10"/>
      <c r="J770" s="14"/>
      <c r="K770" s="11" t="s">
        <v>1878</v>
      </c>
      <c r="L770" s="8" t="s">
        <v>1879</v>
      </c>
      <c r="M770" s="8" t="s">
        <v>35</v>
      </c>
      <c r="N770" s="8" t="s">
        <v>40</v>
      </c>
      <c r="O770" s="12">
        <v>9540</v>
      </c>
      <c r="P770" s="8" t="s">
        <v>41</v>
      </c>
      <c r="Q770" s="12">
        <v>9540</v>
      </c>
      <c r="R770" s="13">
        <v>92.87</v>
      </c>
      <c r="S770" s="12">
        <v>8860</v>
      </c>
      <c r="T770" s="12">
        <v>8860</v>
      </c>
      <c r="U770" s="13">
        <v>680</v>
      </c>
      <c r="V770" s="8" t="s">
        <v>35</v>
      </c>
      <c r="W770" s="8" t="s">
        <v>2927</v>
      </c>
      <c r="X770" s="8" t="s">
        <v>35</v>
      </c>
      <c r="Y770" s="13">
        <v>0</v>
      </c>
      <c r="Z770" s="8" t="s">
        <v>42</v>
      </c>
      <c r="AA770" s="8" t="s">
        <v>1804</v>
      </c>
      <c r="AB770" s="8" t="s">
        <v>35</v>
      </c>
      <c r="AC770" s="8" t="s">
        <v>2614</v>
      </c>
      <c r="AD770" s="8" t="s">
        <v>35</v>
      </c>
      <c r="AE770" s="8" t="s">
        <v>35</v>
      </c>
      <c r="AF770" s="13">
        <v>680</v>
      </c>
      <c r="AG770" s="41">
        <f t="shared" si="102"/>
        <v>44970</v>
      </c>
      <c r="AH770" s="41">
        <f t="shared" ca="1" si="103"/>
        <v>46022</v>
      </c>
      <c r="AI770" s="1">
        <f t="shared" ca="1" si="110"/>
        <v>34</v>
      </c>
      <c r="AJ770" s="1">
        <f t="shared" ca="1" si="104"/>
        <v>29</v>
      </c>
      <c r="AK770" s="1">
        <f t="shared" ca="1" si="105"/>
        <v>4</v>
      </c>
      <c r="AL770" s="1">
        <f t="shared" si="106"/>
        <v>92.87</v>
      </c>
      <c r="AM770" s="38">
        <f t="shared" ca="1" si="107"/>
        <v>0.8529411764705882</v>
      </c>
      <c r="AN770" s="1" t="str">
        <f t="shared" ca="1" si="108"/>
        <v>תקין</v>
      </c>
      <c r="AO770" s="1" t="str">
        <f>VLOOKUP(AC770,'תז מייל קניין'!$A:$C,3,0)</f>
        <v>GalitGe@justice.gov.il</v>
      </c>
      <c r="AP770" s="1" t="str">
        <f t="shared" si="109"/>
        <v xml:space="preserve"> ייעוץ וחק</v>
      </c>
    </row>
    <row r="771" spans="1:42" x14ac:dyDescent="0.2">
      <c r="A771" s="4"/>
      <c r="B771" s="5"/>
      <c r="C771" s="6" t="s">
        <v>2928</v>
      </c>
      <c r="D771" s="7" t="s">
        <v>50</v>
      </c>
      <c r="E771" s="7" t="s">
        <v>32</v>
      </c>
      <c r="F771" s="8" t="s">
        <v>35</v>
      </c>
      <c r="G771" s="9">
        <v>44970</v>
      </c>
      <c r="H771" s="9"/>
      <c r="I771" s="10"/>
      <c r="J771" s="14"/>
      <c r="K771" s="11" t="s">
        <v>1943</v>
      </c>
      <c r="L771" s="8" t="s">
        <v>1944</v>
      </c>
      <c r="M771" s="8" t="s">
        <v>1945</v>
      </c>
      <c r="N771" s="8" t="s">
        <v>40</v>
      </c>
      <c r="O771" s="12">
        <v>4265.7</v>
      </c>
      <c r="P771" s="8" t="s">
        <v>41</v>
      </c>
      <c r="Q771" s="12">
        <v>4265.7</v>
      </c>
      <c r="R771" s="13">
        <v>30.84</v>
      </c>
      <c r="S771" s="12">
        <v>1304.55</v>
      </c>
      <c r="T771" s="12">
        <v>1294.02</v>
      </c>
      <c r="U771" s="12">
        <v>2950</v>
      </c>
      <c r="V771" s="8" t="s">
        <v>35</v>
      </c>
      <c r="W771" s="8" t="s">
        <v>2929</v>
      </c>
      <c r="X771" s="8" t="s">
        <v>35</v>
      </c>
      <c r="Y771" s="13">
        <v>0</v>
      </c>
      <c r="Z771" s="8" t="s">
        <v>42</v>
      </c>
      <c r="AA771" s="8" t="s">
        <v>43</v>
      </c>
      <c r="AB771" s="8" t="s">
        <v>60</v>
      </c>
      <c r="AC771" s="8" t="s">
        <v>2614</v>
      </c>
      <c r="AD771" s="8" t="s">
        <v>35</v>
      </c>
      <c r="AE771" s="8" t="s">
        <v>2716</v>
      </c>
      <c r="AF771" s="12">
        <v>2950</v>
      </c>
      <c r="AG771" s="41">
        <f t="shared" ref="AG771:AG834" si="111">IF(H771&gt;1,H771,G771)</f>
        <v>44970</v>
      </c>
      <c r="AH771" s="41">
        <f t="shared" ref="AH771:AH834" ca="1" si="112">IF(I771&gt;1, I771, DATE(YEAR(TODAY()), 12, 31))</f>
        <v>46022</v>
      </c>
      <c r="AI771" s="1">
        <f t="shared" ca="1" si="110"/>
        <v>34</v>
      </c>
      <c r="AJ771" s="1">
        <f t="shared" ref="AJ771:AJ834" ca="1" si="113">DATEDIF(AG771, TODAY(), "m")</f>
        <v>29</v>
      </c>
      <c r="AK771" s="1">
        <f t="shared" ref="AK771:AK834" ca="1" si="114">IF(AH771 &gt; TODAY(), DATEDIF(TODAY(), AH771, "m"), -DATEDIF(AH771, TODAY(), "m"))</f>
        <v>4</v>
      </c>
      <c r="AL771" s="1">
        <f t="shared" ref="AL771:AL834" si="115">R771</f>
        <v>30.84</v>
      </c>
      <c r="AM771" s="38">
        <f t="shared" ref="AM771:AM834" ca="1" si="116">AJ771/AI771</f>
        <v>0.8529411764705882</v>
      </c>
      <c r="AN771" s="1" t="str">
        <f t="shared" ref="AN771:AN834" ca="1" si="117">IF(AM771&lt;0.5, "טרם נבדק",
   IF(AND(AM771&gt;0.5, AM771&lt;0.75, AL771&lt;20), "לא תקין",
   IF(AND(AM771&gt;0.75, AM771&lt;0.9, AL771&lt;50), "לא תקין",
   IF(AND(AM771&gt;0.9, AL771&lt;50), "לא תקין", "תקין"))))</f>
        <v>לא תקין</v>
      </c>
      <c r="AO771" s="1" t="str">
        <f>VLOOKUP(AC771,'תז מייל קניין'!$A:$C,3,0)</f>
        <v>GalitGe@justice.gov.il</v>
      </c>
      <c r="AP771" s="1" t="str">
        <f t="shared" ref="AP771:AP834" si="118">LEFT(W771,10)</f>
        <v xml:space="preserve"> חטיבת תפע</v>
      </c>
    </row>
    <row r="772" spans="1:42" x14ac:dyDescent="0.2">
      <c r="A772" s="4"/>
      <c r="B772" s="5"/>
      <c r="C772" s="6" t="s">
        <v>2930</v>
      </c>
      <c r="D772" s="7" t="s">
        <v>34</v>
      </c>
      <c r="E772" s="7" t="s">
        <v>32</v>
      </c>
      <c r="F772" s="8" t="s">
        <v>35</v>
      </c>
      <c r="G772" s="9">
        <v>44973</v>
      </c>
      <c r="H772" s="9"/>
      <c r="I772" s="10"/>
      <c r="J772" s="14"/>
      <c r="K772" s="11" t="s">
        <v>2931</v>
      </c>
      <c r="L772" s="8" t="s">
        <v>2932</v>
      </c>
      <c r="M772" s="8" t="s">
        <v>2933</v>
      </c>
      <c r="N772" s="8" t="s">
        <v>40</v>
      </c>
      <c r="O772" s="13">
        <v>912.6</v>
      </c>
      <c r="P772" s="8" t="s">
        <v>41</v>
      </c>
      <c r="Q772" s="13">
        <v>912.6</v>
      </c>
      <c r="R772" s="13">
        <v>0</v>
      </c>
      <c r="S772" s="13">
        <v>912.6</v>
      </c>
      <c r="T772" s="13">
        <v>0</v>
      </c>
      <c r="U772" s="13">
        <v>912.6</v>
      </c>
      <c r="V772" s="8" t="s">
        <v>35</v>
      </c>
      <c r="W772" s="8" t="s">
        <v>2934</v>
      </c>
      <c r="X772" s="8" t="s">
        <v>35</v>
      </c>
      <c r="Y772" s="13">
        <v>0</v>
      </c>
      <c r="Z772" s="8" t="s">
        <v>42</v>
      </c>
      <c r="AA772" s="8" t="s">
        <v>43</v>
      </c>
      <c r="AB772" s="8" t="s">
        <v>60</v>
      </c>
      <c r="AC772" s="8" t="s">
        <v>2614</v>
      </c>
      <c r="AD772" s="8" t="s">
        <v>35</v>
      </c>
      <c r="AE772" s="8" t="s">
        <v>35</v>
      </c>
      <c r="AF772" s="13">
        <v>912.6</v>
      </c>
      <c r="AG772" s="41">
        <f t="shared" si="111"/>
        <v>44973</v>
      </c>
      <c r="AH772" s="41">
        <f t="shared" ca="1" si="112"/>
        <v>46022</v>
      </c>
      <c r="AI772" s="1">
        <f t="shared" ca="1" si="110"/>
        <v>34</v>
      </c>
      <c r="AJ772" s="1">
        <f t="shared" ca="1" si="113"/>
        <v>29</v>
      </c>
      <c r="AK772" s="1">
        <f t="shared" ca="1" si="114"/>
        <v>4</v>
      </c>
      <c r="AL772" s="1">
        <f t="shared" si="115"/>
        <v>0</v>
      </c>
      <c r="AM772" s="38">
        <f t="shared" ca="1" si="116"/>
        <v>0.8529411764705882</v>
      </c>
      <c r="AN772" s="1" t="str">
        <f t="shared" ca="1" si="117"/>
        <v>לא תקין</v>
      </c>
      <c r="AO772" s="1" t="str">
        <f>VLOOKUP(AC772,'תז מייל קניין'!$A:$C,3,0)</f>
        <v>GalitGe@justice.gov.il</v>
      </c>
      <c r="AP772" s="1" t="str">
        <f t="shared" si="118"/>
        <v xml:space="preserve"> לשכה ראשי</v>
      </c>
    </row>
    <row r="773" spans="1:42" x14ac:dyDescent="0.2">
      <c r="A773" s="4"/>
      <c r="B773" s="5"/>
      <c r="C773" s="6" t="s">
        <v>2935</v>
      </c>
      <c r="D773" s="7" t="s">
        <v>50</v>
      </c>
      <c r="E773" s="7" t="s">
        <v>32</v>
      </c>
      <c r="F773" s="8" t="s">
        <v>35</v>
      </c>
      <c r="G773" s="9">
        <v>44976</v>
      </c>
      <c r="H773" s="9"/>
      <c r="I773" s="10"/>
      <c r="J773" s="14"/>
      <c r="K773" s="11" t="s">
        <v>2936</v>
      </c>
      <c r="L773" s="8" t="s">
        <v>2937</v>
      </c>
      <c r="M773" s="8" t="s">
        <v>2938</v>
      </c>
      <c r="N773" s="8" t="s">
        <v>40</v>
      </c>
      <c r="O773" s="12">
        <v>13817.09</v>
      </c>
      <c r="P773" s="8" t="s">
        <v>41</v>
      </c>
      <c r="Q773" s="12">
        <v>13817.09</v>
      </c>
      <c r="R773" s="13">
        <v>4.16</v>
      </c>
      <c r="S773" s="13">
        <v>573.98</v>
      </c>
      <c r="T773" s="13">
        <v>574.55999999999995</v>
      </c>
      <c r="U773" s="12">
        <v>13242.52</v>
      </c>
      <c r="V773" s="8" t="s">
        <v>35</v>
      </c>
      <c r="W773" s="8" t="s">
        <v>2939</v>
      </c>
      <c r="X773" s="8" t="s">
        <v>35</v>
      </c>
      <c r="Y773" s="13">
        <v>0</v>
      </c>
      <c r="Z773" s="8" t="s">
        <v>42</v>
      </c>
      <c r="AA773" s="8" t="s">
        <v>43</v>
      </c>
      <c r="AB773" s="8" t="s">
        <v>60</v>
      </c>
      <c r="AC773" s="8" t="s">
        <v>2614</v>
      </c>
      <c r="AD773" s="8" t="s">
        <v>2940</v>
      </c>
      <c r="AE773" s="8" t="s">
        <v>35</v>
      </c>
      <c r="AF773" s="12">
        <v>13242.52</v>
      </c>
      <c r="AG773" s="41">
        <f t="shared" si="111"/>
        <v>44976</v>
      </c>
      <c r="AH773" s="41">
        <f t="shared" ca="1" si="112"/>
        <v>46022</v>
      </c>
      <c r="AI773" s="1">
        <f t="shared" ca="1" si="110"/>
        <v>34</v>
      </c>
      <c r="AJ773" s="1">
        <f t="shared" ca="1" si="113"/>
        <v>29</v>
      </c>
      <c r="AK773" s="1">
        <f t="shared" ca="1" si="114"/>
        <v>4</v>
      </c>
      <c r="AL773" s="1">
        <f t="shared" si="115"/>
        <v>4.16</v>
      </c>
      <c r="AM773" s="38">
        <f t="shared" ca="1" si="116"/>
        <v>0.8529411764705882</v>
      </c>
      <c r="AN773" s="1" t="str">
        <f t="shared" ca="1" si="117"/>
        <v>לא תקין</v>
      </c>
      <c r="AO773" s="1" t="str">
        <f>VLOOKUP(AC773,'תז מייל קניין'!$A:$C,3,0)</f>
        <v>GalitGe@justice.gov.il</v>
      </c>
      <c r="AP773" s="1" t="str">
        <f t="shared" si="118"/>
        <v xml:space="preserve"> ייעוץ וחק</v>
      </c>
    </row>
    <row r="774" spans="1:42" x14ac:dyDescent="0.2">
      <c r="A774" s="4"/>
      <c r="B774" s="5"/>
      <c r="C774" s="6" t="s">
        <v>2941</v>
      </c>
      <c r="D774" s="7" t="s">
        <v>34</v>
      </c>
      <c r="E774" s="7" t="s">
        <v>32</v>
      </c>
      <c r="F774" s="8" t="s">
        <v>35</v>
      </c>
      <c r="G774" s="9">
        <v>44976</v>
      </c>
      <c r="H774" s="9"/>
      <c r="I774" s="10"/>
      <c r="J774" s="14"/>
      <c r="K774" s="11" t="s">
        <v>2792</v>
      </c>
      <c r="L774" s="8" t="s">
        <v>2793</v>
      </c>
      <c r="M774" s="8" t="s">
        <v>35</v>
      </c>
      <c r="N774" s="8" t="s">
        <v>40</v>
      </c>
      <c r="O774" s="12">
        <v>707400</v>
      </c>
      <c r="P774" s="8" t="s">
        <v>41</v>
      </c>
      <c r="Q774" s="12">
        <v>707400</v>
      </c>
      <c r="R774" s="13">
        <v>99.92</v>
      </c>
      <c r="S774" s="12">
        <v>706800</v>
      </c>
      <c r="T774" s="12">
        <v>706800</v>
      </c>
      <c r="U774" s="13">
        <v>600</v>
      </c>
      <c r="V774" s="8" t="s">
        <v>35</v>
      </c>
      <c r="W774" s="8" t="s">
        <v>2942</v>
      </c>
      <c r="X774" s="8" t="s">
        <v>35</v>
      </c>
      <c r="Y774" s="13">
        <v>0</v>
      </c>
      <c r="Z774" s="8" t="s">
        <v>42</v>
      </c>
      <c r="AA774" s="8" t="s">
        <v>2310</v>
      </c>
      <c r="AB774" s="8" t="s">
        <v>35</v>
      </c>
      <c r="AC774" s="8" t="s">
        <v>2614</v>
      </c>
      <c r="AD774" s="8" t="s">
        <v>35</v>
      </c>
      <c r="AE774" s="8" t="s">
        <v>35</v>
      </c>
      <c r="AF774" s="13">
        <v>600</v>
      </c>
      <c r="AG774" s="41">
        <f t="shared" si="111"/>
        <v>44976</v>
      </c>
      <c r="AH774" s="41">
        <f t="shared" ca="1" si="112"/>
        <v>46022</v>
      </c>
      <c r="AI774" s="1">
        <f t="shared" ca="1" si="110"/>
        <v>34</v>
      </c>
      <c r="AJ774" s="1">
        <f t="shared" ca="1" si="113"/>
        <v>29</v>
      </c>
      <c r="AK774" s="1">
        <f t="shared" ca="1" si="114"/>
        <v>4</v>
      </c>
      <c r="AL774" s="1">
        <f t="shared" si="115"/>
        <v>99.92</v>
      </c>
      <c r="AM774" s="38">
        <f t="shared" ca="1" si="116"/>
        <v>0.8529411764705882</v>
      </c>
      <c r="AN774" s="1" t="str">
        <f t="shared" ca="1" si="117"/>
        <v>תקין</v>
      </c>
      <c r="AO774" s="1" t="str">
        <f>VLOOKUP(AC774,'תז מייל קניין'!$A:$C,3,0)</f>
        <v>GalitGe@justice.gov.il</v>
      </c>
      <c r="AP774" s="1" t="str">
        <f t="shared" si="118"/>
        <v xml:space="preserve"> תווי שי ל</v>
      </c>
    </row>
    <row r="775" spans="1:42" x14ac:dyDescent="0.2">
      <c r="A775" s="4"/>
      <c r="B775" s="5"/>
      <c r="C775" s="6" t="s">
        <v>2943</v>
      </c>
      <c r="D775" s="7" t="s">
        <v>34</v>
      </c>
      <c r="E775" s="7" t="s">
        <v>32</v>
      </c>
      <c r="F775" s="8" t="s">
        <v>35</v>
      </c>
      <c r="G775" s="9">
        <v>44976</v>
      </c>
      <c r="H775" s="9"/>
      <c r="I775" s="10"/>
      <c r="J775" s="14"/>
      <c r="K775" s="11" t="s">
        <v>2944</v>
      </c>
      <c r="L775" s="8" t="s">
        <v>2945</v>
      </c>
      <c r="M775" s="8" t="s">
        <v>35</v>
      </c>
      <c r="N775" s="8" t="s">
        <v>40</v>
      </c>
      <c r="O775" s="12">
        <v>14100</v>
      </c>
      <c r="P775" s="8" t="s">
        <v>41</v>
      </c>
      <c r="Q775" s="12">
        <v>14100</v>
      </c>
      <c r="R775" s="13">
        <v>0</v>
      </c>
      <c r="S775" s="12">
        <v>14100</v>
      </c>
      <c r="T775" s="13">
        <v>0</v>
      </c>
      <c r="U775" s="12">
        <v>14100</v>
      </c>
      <c r="V775" s="8" t="s">
        <v>35</v>
      </c>
      <c r="W775" s="8" t="s">
        <v>2946</v>
      </c>
      <c r="X775" s="8" t="s">
        <v>35</v>
      </c>
      <c r="Y775" s="13">
        <v>0</v>
      </c>
      <c r="Z775" s="8" t="s">
        <v>42</v>
      </c>
      <c r="AA775" s="8" t="s">
        <v>2310</v>
      </c>
      <c r="AB775" s="8" t="s">
        <v>35</v>
      </c>
      <c r="AC775" s="8" t="s">
        <v>2614</v>
      </c>
      <c r="AD775" s="8" t="s">
        <v>35</v>
      </c>
      <c r="AE775" s="8" t="s">
        <v>35</v>
      </c>
      <c r="AF775" s="12">
        <v>14100</v>
      </c>
      <c r="AG775" s="41">
        <f t="shared" si="111"/>
        <v>44976</v>
      </c>
      <c r="AH775" s="41">
        <f t="shared" ca="1" si="112"/>
        <v>46022</v>
      </c>
      <c r="AI775" s="1">
        <f t="shared" ca="1" si="110"/>
        <v>34</v>
      </c>
      <c r="AJ775" s="1">
        <f t="shared" ca="1" si="113"/>
        <v>29</v>
      </c>
      <c r="AK775" s="1">
        <f t="shared" ca="1" si="114"/>
        <v>4</v>
      </c>
      <c r="AL775" s="1">
        <f t="shared" si="115"/>
        <v>0</v>
      </c>
      <c r="AM775" s="38">
        <f t="shared" ca="1" si="116"/>
        <v>0.8529411764705882</v>
      </c>
      <c r="AN775" s="1" t="str">
        <f t="shared" ca="1" si="117"/>
        <v>לא תקין</v>
      </c>
      <c r="AO775" s="1" t="str">
        <f>VLOOKUP(AC775,'תז מייל קניין'!$A:$C,3,0)</f>
        <v>GalitGe@justice.gov.il</v>
      </c>
      <c r="AP775" s="1" t="str">
        <f t="shared" si="118"/>
        <v xml:space="preserve"> תוי שי פס</v>
      </c>
    </row>
    <row r="776" spans="1:42" x14ac:dyDescent="0.2">
      <c r="A776" s="4"/>
      <c r="B776" s="5"/>
      <c r="C776" s="6" t="s">
        <v>2947</v>
      </c>
      <c r="D776" s="7" t="s">
        <v>34</v>
      </c>
      <c r="E776" s="7" t="s">
        <v>32</v>
      </c>
      <c r="F776" s="8" t="s">
        <v>35</v>
      </c>
      <c r="G776" s="9">
        <v>44977</v>
      </c>
      <c r="H776" s="9"/>
      <c r="I776" s="10"/>
      <c r="J776" s="14"/>
      <c r="K776" s="11" t="s">
        <v>2948</v>
      </c>
      <c r="L776" s="8" t="s">
        <v>2949</v>
      </c>
      <c r="M776" s="8" t="s">
        <v>35</v>
      </c>
      <c r="N776" s="8" t="s">
        <v>40</v>
      </c>
      <c r="O776" s="12">
        <v>14700</v>
      </c>
      <c r="P776" s="8" t="s">
        <v>41</v>
      </c>
      <c r="Q776" s="12">
        <v>14700</v>
      </c>
      <c r="R776" s="13">
        <v>0</v>
      </c>
      <c r="S776" s="12">
        <v>14700</v>
      </c>
      <c r="T776" s="13">
        <v>0</v>
      </c>
      <c r="U776" s="12">
        <v>14700</v>
      </c>
      <c r="V776" s="8" t="s">
        <v>35</v>
      </c>
      <c r="W776" s="8" t="s">
        <v>2950</v>
      </c>
      <c r="X776" s="8" t="s">
        <v>35</v>
      </c>
      <c r="Y776" s="13">
        <v>0</v>
      </c>
      <c r="Z776" s="8" t="s">
        <v>42</v>
      </c>
      <c r="AA776" s="8" t="s">
        <v>2310</v>
      </c>
      <c r="AB776" s="8" t="s">
        <v>35</v>
      </c>
      <c r="AC776" s="8" t="s">
        <v>2614</v>
      </c>
      <c r="AD776" s="8" t="s">
        <v>35</v>
      </c>
      <c r="AE776" s="8" t="s">
        <v>35</v>
      </c>
      <c r="AF776" s="12">
        <v>14700</v>
      </c>
      <c r="AG776" s="41">
        <f t="shared" si="111"/>
        <v>44977</v>
      </c>
      <c r="AH776" s="41">
        <f t="shared" ca="1" si="112"/>
        <v>46022</v>
      </c>
      <c r="AI776" s="1">
        <f t="shared" ca="1" si="110"/>
        <v>34</v>
      </c>
      <c r="AJ776" s="1">
        <f t="shared" ca="1" si="113"/>
        <v>29</v>
      </c>
      <c r="AK776" s="1">
        <f t="shared" ca="1" si="114"/>
        <v>4</v>
      </c>
      <c r="AL776" s="1">
        <f t="shared" si="115"/>
        <v>0</v>
      </c>
      <c r="AM776" s="38">
        <f t="shared" ca="1" si="116"/>
        <v>0.8529411764705882</v>
      </c>
      <c r="AN776" s="1" t="str">
        <f t="shared" ca="1" si="117"/>
        <v>לא תקין</v>
      </c>
      <c r="AO776" s="1" t="str">
        <f>VLOOKUP(AC776,'תז מייל קניין'!$A:$C,3,0)</f>
        <v>GalitGe@justice.gov.il</v>
      </c>
      <c r="AP776" s="1" t="str">
        <f t="shared" si="118"/>
        <v xml:space="preserve"> תוי שי לפ</v>
      </c>
    </row>
    <row r="777" spans="1:42" x14ac:dyDescent="0.2">
      <c r="A777" s="4"/>
      <c r="B777" s="5"/>
      <c r="C777" s="6" t="s">
        <v>2951</v>
      </c>
      <c r="D777" s="7" t="s">
        <v>34</v>
      </c>
      <c r="E777" s="7" t="s">
        <v>32</v>
      </c>
      <c r="F777" s="8" t="s">
        <v>35</v>
      </c>
      <c r="G777" s="9">
        <v>44977</v>
      </c>
      <c r="H777" s="9"/>
      <c r="I777" s="10"/>
      <c r="J777" s="14"/>
      <c r="K777" s="11" t="s">
        <v>2800</v>
      </c>
      <c r="L777" s="8" t="s">
        <v>2801</v>
      </c>
      <c r="M777" s="8" t="s">
        <v>35</v>
      </c>
      <c r="N777" s="8" t="s">
        <v>40</v>
      </c>
      <c r="O777" s="12">
        <v>77100</v>
      </c>
      <c r="P777" s="8" t="s">
        <v>41</v>
      </c>
      <c r="Q777" s="12">
        <v>77100</v>
      </c>
      <c r="R777" s="13">
        <v>99.61</v>
      </c>
      <c r="S777" s="12">
        <v>76800</v>
      </c>
      <c r="T777" s="12">
        <v>76800</v>
      </c>
      <c r="U777" s="13">
        <v>300</v>
      </c>
      <c r="V777" s="8" t="s">
        <v>35</v>
      </c>
      <c r="W777" s="8" t="s">
        <v>2952</v>
      </c>
      <c r="X777" s="8" t="s">
        <v>35</v>
      </c>
      <c r="Y777" s="13">
        <v>0</v>
      </c>
      <c r="Z777" s="8" t="s">
        <v>42</v>
      </c>
      <c r="AA777" s="8" t="s">
        <v>2310</v>
      </c>
      <c r="AB777" s="8" t="s">
        <v>35</v>
      </c>
      <c r="AC777" s="8" t="s">
        <v>2614</v>
      </c>
      <c r="AD777" s="8" t="s">
        <v>35</v>
      </c>
      <c r="AE777" s="8" t="s">
        <v>35</v>
      </c>
      <c r="AF777" s="13">
        <v>300</v>
      </c>
      <c r="AG777" s="41">
        <f t="shared" si="111"/>
        <v>44977</v>
      </c>
      <c r="AH777" s="41">
        <f t="shared" ca="1" si="112"/>
        <v>46022</v>
      </c>
      <c r="AI777" s="1">
        <f t="shared" ca="1" si="110"/>
        <v>34</v>
      </c>
      <c r="AJ777" s="1">
        <f t="shared" ca="1" si="113"/>
        <v>29</v>
      </c>
      <c r="AK777" s="1">
        <f t="shared" ca="1" si="114"/>
        <v>4</v>
      </c>
      <c r="AL777" s="1">
        <f t="shared" si="115"/>
        <v>99.61</v>
      </c>
      <c r="AM777" s="38">
        <f t="shared" ca="1" si="116"/>
        <v>0.8529411764705882</v>
      </c>
      <c r="AN777" s="1" t="str">
        <f t="shared" ca="1" si="117"/>
        <v>תקין</v>
      </c>
      <c r="AO777" s="1" t="str">
        <f>VLOOKUP(AC777,'תז מייל קניין'!$A:$C,3,0)</f>
        <v>GalitGe@justice.gov.il</v>
      </c>
      <c r="AP777" s="1" t="str">
        <f t="shared" si="118"/>
        <v xml:space="preserve"> תווי פסח </v>
      </c>
    </row>
    <row r="778" spans="1:42" x14ac:dyDescent="0.2">
      <c r="A778" s="4"/>
      <c r="B778" s="5"/>
      <c r="C778" s="6" t="s">
        <v>2953</v>
      </c>
      <c r="D778" s="7" t="s">
        <v>34</v>
      </c>
      <c r="E778" s="7" t="s">
        <v>32</v>
      </c>
      <c r="F778" s="8" t="s">
        <v>35</v>
      </c>
      <c r="G778" s="9">
        <v>44978</v>
      </c>
      <c r="H778" s="9">
        <v>44927</v>
      </c>
      <c r="I778" s="10">
        <v>46022</v>
      </c>
      <c r="J778" s="14"/>
      <c r="K778" s="11" t="s">
        <v>2954</v>
      </c>
      <c r="L778" s="8" t="s">
        <v>2955</v>
      </c>
      <c r="M778" s="8" t="s">
        <v>35</v>
      </c>
      <c r="N778" s="8" t="s">
        <v>278</v>
      </c>
      <c r="O778" s="12">
        <v>1202400</v>
      </c>
      <c r="P778" s="8" t="s">
        <v>41</v>
      </c>
      <c r="Q778" s="12">
        <v>1202400</v>
      </c>
      <c r="R778" s="13">
        <v>81.03</v>
      </c>
      <c r="S778" s="12">
        <v>1198518.75</v>
      </c>
      <c r="T778" s="12">
        <v>974249.29</v>
      </c>
      <c r="U778" s="12">
        <v>83395.91</v>
      </c>
      <c r="V778" s="8" t="s">
        <v>35</v>
      </c>
      <c r="W778" s="8" t="s">
        <v>2956</v>
      </c>
      <c r="X778" s="8" t="s">
        <v>35</v>
      </c>
      <c r="Y778" s="13">
        <v>0</v>
      </c>
      <c r="Z778" s="8" t="s">
        <v>42</v>
      </c>
      <c r="AA778" s="8" t="s">
        <v>43</v>
      </c>
      <c r="AB778" s="8" t="s">
        <v>65</v>
      </c>
      <c r="AC778" s="8" t="s">
        <v>2614</v>
      </c>
      <c r="AD778" s="8" t="s">
        <v>35</v>
      </c>
      <c r="AE778" s="8" t="s">
        <v>35</v>
      </c>
      <c r="AF778" s="12">
        <v>83395.91</v>
      </c>
      <c r="AG778" s="41">
        <f t="shared" si="111"/>
        <v>44927</v>
      </c>
      <c r="AH778" s="41">
        <f t="shared" ca="1" si="112"/>
        <v>46022</v>
      </c>
      <c r="AI778" s="1">
        <f t="shared" ca="1" si="110"/>
        <v>35</v>
      </c>
      <c r="AJ778" s="1">
        <f t="shared" ca="1" si="113"/>
        <v>31</v>
      </c>
      <c r="AK778" s="1">
        <f t="shared" ca="1" si="114"/>
        <v>4</v>
      </c>
      <c r="AL778" s="1">
        <f t="shared" si="115"/>
        <v>81.03</v>
      </c>
      <c r="AM778" s="38">
        <f t="shared" ca="1" si="116"/>
        <v>0.88571428571428568</v>
      </c>
      <c r="AN778" s="1" t="str">
        <f t="shared" ca="1" si="117"/>
        <v>תקין</v>
      </c>
      <c r="AO778" s="1" t="str">
        <f>VLOOKUP(AC778,'תז מייל קניין'!$A:$C,3,0)</f>
        <v>GalitGe@justice.gov.il</v>
      </c>
      <c r="AP778" s="1" t="str">
        <f t="shared" si="118"/>
        <v xml:space="preserve"> נסיעות לח</v>
      </c>
    </row>
    <row r="779" spans="1:42" x14ac:dyDescent="0.2">
      <c r="A779" s="4"/>
      <c r="B779" s="5"/>
      <c r="C779" s="6" t="s">
        <v>2957</v>
      </c>
      <c r="D779" s="7" t="s">
        <v>34</v>
      </c>
      <c r="E779" s="7" t="s">
        <v>32</v>
      </c>
      <c r="F779" s="8" t="s">
        <v>35</v>
      </c>
      <c r="G779" s="9">
        <v>44978</v>
      </c>
      <c r="H779" s="9"/>
      <c r="I779" s="10"/>
      <c r="J779" s="14"/>
      <c r="K779" s="11" t="s">
        <v>1892</v>
      </c>
      <c r="L779" s="8" t="s">
        <v>1893</v>
      </c>
      <c r="M779" s="8" t="s">
        <v>1894</v>
      </c>
      <c r="N779" s="8" t="s">
        <v>40</v>
      </c>
      <c r="O779" s="12">
        <v>30267</v>
      </c>
      <c r="P779" s="8" t="s">
        <v>41</v>
      </c>
      <c r="Q779" s="12">
        <v>30267</v>
      </c>
      <c r="R779" s="13">
        <v>1.67</v>
      </c>
      <c r="S779" s="13">
        <v>500.18</v>
      </c>
      <c r="T779" s="13">
        <v>500.18</v>
      </c>
      <c r="U779" s="12">
        <v>29762.55</v>
      </c>
      <c r="V779" s="8" t="s">
        <v>35</v>
      </c>
      <c r="W779" s="8" t="s">
        <v>2958</v>
      </c>
      <c r="X779" s="8" t="s">
        <v>35</v>
      </c>
      <c r="Y779" s="13">
        <v>0</v>
      </c>
      <c r="Z779" s="8" t="s">
        <v>42</v>
      </c>
      <c r="AA779" s="8" t="s">
        <v>43</v>
      </c>
      <c r="AB779" s="8" t="s">
        <v>60</v>
      </c>
      <c r="AC779" s="8" t="s">
        <v>2614</v>
      </c>
      <c r="AD779" s="8" t="s">
        <v>35</v>
      </c>
      <c r="AE779" s="8" t="s">
        <v>35</v>
      </c>
      <c r="AF779" s="12">
        <v>29762.55</v>
      </c>
      <c r="AG779" s="41">
        <f t="shared" si="111"/>
        <v>44978</v>
      </c>
      <c r="AH779" s="41">
        <f t="shared" ca="1" si="112"/>
        <v>46022</v>
      </c>
      <c r="AI779" s="1">
        <f t="shared" ca="1" si="110"/>
        <v>34</v>
      </c>
      <c r="AJ779" s="1">
        <f t="shared" ca="1" si="113"/>
        <v>29</v>
      </c>
      <c r="AK779" s="1">
        <f t="shared" ca="1" si="114"/>
        <v>4</v>
      </c>
      <c r="AL779" s="1">
        <f t="shared" si="115"/>
        <v>1.67</v>
      </c>
      <c r="AM779" s="38">
        <f t="shared" ca="1" si="116"/>
        <v>0.8529411764705882</v>
      </c>
      <c r="AN779" s="1" t="str">
        <f t="shared" ca="1" si="117"/>
        <v>לא תקין</v>
      </c>
      <c r="AO779" s="1" t="str">
        <f>VLOOKUP(AC779,'תז מייל קניין'!$A:$C,3,0)</f>
        <v>GalitGe@justice.gov.il</v>
      </c>
      <c r="AP779" s="1" t="str">
        <f t="shared" si="118"/>
        <v xml:space="preserve"> לינות עבו</v>
      </c>
    </row>
    <row r="780" spans="1:42" x14ac:dyDescent="0.2">
      <c r="A780" s="4"/>
      <c r="B780" s="5"/>
      <c r="C780" s="6" t="s">
        <v>2959</v>
      </c>
      <c r="D780" s="7" t="s">
        <v>34</v>
      </c>
      <c r="E780" s="7" t="s">
        <v>32</v>
      </c>
      <c r="F780" s="8" t="s">
        <v>35</v>
      </c>
      <c r="G780" s="9">
        <v>44986</v>
      </c>
      <c r="H780" s="9"/>
      <c r="I780" s="10"/>
      <c r="J780" s="14"/>
      <c r="K780" s="11" t="s">
        <v>2960</v>
      </c>
      <c r="L780" s="8" t="s">
        <v>2961</v>
      </c>
      <c r="M780" s="8" t="s">
        <v>52</v>
      </c>
      <c r="N780" s="8" t="s">
        <v>40</v>
      </c>
      <c r="O780" s="12">
        <v>4945.25</v>
      </c>
      <c r="P780" s="8" t="s">
        <v>41</v>
      </c>
      <c r="Q780" s="12">
        <v>4945.25</v>
      </c>
      <c r="R780" s="13">
        <v>15.21</v>
      </c>
      <c r="S780" s="13">
        <v>787.59</v>
      </c>
      <c r="T780" s="13">
        <v>747.68</v>
      </c>
      <c r="U780" s="12">
        <v>4192.99</v>
      </c>
      <c r="V780" s="8" t="s">
        <v>35</v>
      </c>
      <c r="W780" s="8" t="s">
        <v>2962</v>
      </c>
      <c r="X780" s="8" t="s">
        <v>35</v>
      </c>
      <c r="Y780" s="13">
        <v>0</v>
      </c>
      <c r="Z780" s="8" t="s">
        <v>42</v>
      </c>
      <c r="AA780" s="8" t="s">
        <v>43</v>
      </c>
      <c r="AB780" s="8" t="s">
        <v>60</v>
      </c>
      <c r="AC780" s="8" t="s">
        <v>2614</v>
      </c>
      <c r="AD780" s="8" t="s">
        <v>35</v>
      </c>
      <c r="AE780" s="8" t="s">
        <v>71</v>
      </c>
      <c r="AF780" s="12">
        <v>4192.99</v>
      </c>
      <c r="AG780" s="41">
        <f t="shared" si="111"/>
        <v>44986</v>
      </c>
      <c r="AH780" s="41">
        <f t="shared" ca="1" si="112"/>
        <v>46022</v>
      </c>
      <c r="AI780" s="1">
        <f t="shared" ca="1" si="110"/>
        <v>33</v>
      </c>
      <c r="AJ780" s="1">
        <f t="shared" ca="1" si="113"/>
        <v>29</v>
      </c>
      <c r="AK780" s="1">
        <f t="shared" ca="1" si="114"/>
        <v>4</v>
      </c>
      <c r="AL780" s="1">
        <f t="shared" si="115"/>
        <v>15.21</v>
      </c>
      <c r="AM780" s="38">
        <f t="shared" ca="1" si="116"/>
        <v>0.87878787878787878</v>
      </c>
      <c r="AN780" s="1" t="str">
        <f t="shared" ca="1" si="117"/>
        <v>לא תקין</v>
      </c>
      <c r="AO780" s="1" t="str">
        <f>VLOOKUP(AC780,'תז מייל קניין'!$A:$C,3,0)</f>
        <v>GalitGe@justice.gov.il</v>
      </c>
      <c r="AP780" s="1" t="str">
        <f t="shared" si="118"/>
        <v xml:space="preserve"> שליחת מבר</v>
      </c>
    </row>
    <row r="781" spans="1:42" x14ac:dyDescent="0.2">
      <c r="A781" s="4"/>
      <c r="B781" s="5"/>
      <c r="C781" s="6" t="s">
        <v>2963</v>
      </c>
      <c r="D781" s="7" t="s">
        <v>34</v>
      </c>
      <c r="E781" s="7" t="s">
        <v>32</v>
      </c>
      <c r="F781" s="8" t="s">
        <v>35</v>
      </c>
      <c r="G781" s="9">
        <v>44986</v>
      </c>
      <c r="H781" s="9"/>
      <c r="I781" s="10"/>
      <c r="J781" s="14"/>
      <c r="K781" s="11" t="s">
        <v>2964</v>
      </c>
      <c r="L781" s="8" t="s">
        <v>2965</v>
      </c>
      <c r="M781" s="8" t="s">
        <v>2966</v>
      </c>
      <c r="N781" s="8" t="s">
        <v>40</v>
      </c>
      <c r="O781" s="12">
        <v>2360</v>
      </c>
      <c r="P781" s="8" t="s">
        <v>41</v>
      </c>
      <c r="Q781" s="12">
        <v>2360</v>
      </c>
      <c r="R781" s="13">
        <v>0</v>
      </c>
      <c r="S781" s="13">
        <v>0</v>
      </c>
      <c r="T781" s="13">
        <v>0</v>
      </c>
      <c r="U781" s="12">
        <v>2360</v>
      </c>
      <c r="V781" s="8" t="s">
        <v>35</v>
      </c>
      <c r="W781" s="8" t="s">
        <v>2967</v>
      </c>
      <c r="X781" s="8" t="s">
        <v>35</v>
      </c>
      <c r="Y781" s="13">
        <v>0</v>
      </c>
      <c r="Z781" s="8" t="s">
        <v>42</v>
      </c>
      <c r="AA781" s="8" t="s">
        <v>127</v>
      </c>
      <c r="AB781" s="8" t="s">
        <v>35</v>
      </c>
      <c r="AC781" s="8" t="s">
        <v>2614</v>
      </c>
      <c r="AD781" s="8" t="s">
        <v>35</v>
      </c>
      <c r="AE781" s="8" t="s">
        <v>2658</v>
      </c>
      <c r="AF781" s="12">
        <v>2360</v>
      </c>
      <c r="AG781" s="41">
        <f t="shared" si="111"/>
        <v>44986</v>
      </c>
      <c r="AH781" s="41">
        <f t="shared" ca="1" si="112"/>
        <v>46022</v>
      </c>
      <c r="AI781" s="1">
        <f t="shared" ca="1" si="110"/>
        <v>33</v>
      </c>
      <c r="AJ781" s="1">
        <f t="shared" ca="1" si="113"/>
        <v>29</v>
      </c>
      <c r="AK781" s="1">
        <f t="shared" ca="1" si="114"/>
        <v>4</v>
      </c>
      <c r="AL781" s="1">
        <f t="shared" si="115"/>
        <v>0</v>
      </c>
      <c r="AM781" s="38">
        <f t="shared" ca="1" si="116"/>
        <v>0.87878787878787878</v>
      </c>
      <c r="AN781" s="1" t="str">
        <f t="shared" ca="1" si="117"/>
        <v>לא תקין</v>
      </c>
      <c r="AO781" s="1" t="str">
        <f>VLOOKUP(AC781,'תז מייל קניין'!$A:$C,3,0)</f>
        <v>GalitGe@justice.gov.il</v>
      </c>
      <c r="AP781" s="1" t="str">
        <f t="shared" si="118"/>
        <v xml:space="preserve"> מכשיר סלו</v>
      </c>
    </row>
    <row r="782" spans="1:42" x14ac:dyDescent="0.2">
      <c r="A782" s="4"/>
      <c r="B782" s="5"/>
      <c r="C782" s="6" t="s">
        <v>2968</v>
      </c>
      <c r="D782" s="7" t="s">
        <v>50</v>
      </c>
      <c r="E782" s="7" t="s">
        <v>32</v>
      </c>
      <c r="F782" s="8" t="s">
        <v>35</v>
      </c>
      <c r="G782" s="9">
        <v>44986</v>
      </c>
      <c r="H782" s="9"/>
      <c r="I782" s="10"/>
      <c r="J782" s="14"/>
      <c r="K782" s="11" t="s">
        <v>154</v>
      </c>
      <c r="L782" s="8" t="s">
        <v>155</v>
      </c>
      <c r="M782" s="8" t="s">
        <v>156</v>
      </c>
      <c r="N782" s="8" t="s">
        <v>40</v>
      </c>
      <c r="O782" s="13">
        <v>282.49</v>
      </c>
      <c r="P782" s="8" t="s">
        <v>41</v>
      </c>
      <c r="Q782" s="13">
        <v>282.49</v>
      </c>
      <c r="R782" s="13">
        <v>0</v>
      </c>
      <c r="S782" s="13">
        <v>0</v>
      </c>
      <c r="T782" s="13">
        <v>0</v>
      </c>
      <c r="U782" s="13">
        <v>282.49</v>
      </c>
      <c r="V782" s="8" t="s">
        <v>35</v>
      </c>
      <c r="W782" s="8" t="s">
        <v>2969</v>
      </c>
      <c r="X782" s="8" t="s">
        <v>35</v>
      </c>
      <c r="Y782" s="13">
        <v>0</v>
      </c>
      <c r="Z782" s="8" t="s">
        <v>42</v>
      </c>
      <c r="AA782" s="8" t="s">
        <v>43</v>
      </c>
      <c r="AB782" s="8" t="s">
        <v>60</v>
      </c>
      <c r="AC782" s="8" t="s">
        <v>2614</v>
      </c>
      <c r="AD782" s="8" t="s">
        <v>35</v>
      </c>
      <c r="AE782" s="8" t="s">
        <v>2716</v>
      </c>
      <c r="AF782" s="13">
        <v>282.49</v>
      </c>
      <c r="AG782" s="41">
        <f t="shared" si="111"/>
        <v>44986</v>
      </c>
      <c r="AH782" s="41">
        <f t="shared" ca="1" si="112"/>
        <v>46022</v>
      </c>
      <c r="AI782" s="1">
        <f t="shared" ca="1" si="110"/>
        <v>33</v>
      </c>
      <c r="AJ782" s="1">
        <f t="shared" ca="1" si="113"/>
        <v>29</v>
      </c>
      <c r="AK782" s="1">
        <f t="shared" ca="1" si="114"/>
        <v>4</v>
      </c>
      <c r="AL782" s="1">
        <f t="shared" si="115"/>
        <v>0</v>
      </c>
      <c r="AM782" s="38">
        <f t="shared" ca="1" si="116"/>
        <v>0.87878787878787878</v>
      </c>
      <c r="AN782" s="1" t="str">
        <f t="shared" ca="1" si="117"/>
        <v>לא תקין</v>
      </c>
      <c r="AO782" s="1" t="str">
        <f>VLOOKUP(AC782,'תז מייל קניין'!$A:$C,3,0)</f>
        <v>GalitGe@justice.gov.il</v>
      </c>
      <c r="AP782" s="1" t="str">
        <f t="shared" si="118"/>
        <v xml:space="preserve"> החטיבה הח</v>
      </c>
    </row>
    <row r="783" spans="1:42" x14ac:dyDescent="0.2">
      <c r="A783" s="4"/>
      <c r="B783" s="5"/>
      <c r="C783" s="6" t="s">
        <v>2970</v>
      </c>
      <c r="D783" s="7" t="s">
        <v>50</v>
      </c>
      <c r="E783" s="7" t="s">
        <v>32</v>
      </c>
      <c r="F783" s="8" t="s">
        <v>35</v>
      </c>
      <c r="G783" s="9">
        <v>44986</v>
      </c>
      <c r="H783" s="9"/>
      <c r="I783" s="10"/>
      <c r="J783" s="14"/>
      <c r="K783" s="11" t="s">
        <v>2712</v>
      </c>
      <c r="L783" s="8" t="s">
        <v>2713</v>
      </c>
      <c r="M783" s="8" t="s">
        <v>2714</v>
      </c>
      <c r="N783" s="8" t="s">
        <v>40</v>
      </c>
      <c r="O783" s="12">
        <v>60469.68</v>
      </c>
      <c r="P783" s="8" t="s">
        <v>41</v>
      </c>
      <c r="Q783" s="12">
        <v>60469.68</v>
      </c>
      <c r="R783" s="13">
        <v>80.53</v>
      </c>
      <c r="S783" s="12">
        <v>48698.93</v>
      </c>
      <c r="T783" s="12">
        <v>48697.760000000002</v>
      </c>
      <c r="U783" s="12">
        <v>11770.76</v>
      </c>
      <c r="V783" s="8" t="s">
        <v>35</v>
      </c>
      <c r="W783" s="8" t="s">
        <v>2971</v>
      </c>
      <c r="X783" s="8" t="s">
        <v>35</v>
      </c>
      <c r="Y783" s="13">
        <v>0</v>
      </c>
      <c r="Z783" s="8" t="s">
        <v>42</v>
      </c>
      <c r="AA783" s="8" t="s">
        <v>65</v>
      </c>
      <c r="AB783" s="8" t="s">
        <v>35</v>
      </c>
      <c r="AC783" s="8" t="s">
        <v>2614</v>
      </c>
      <c r="AD783" s="8" t="s">
        <v>35</v>
      </c>
      <c r="AE783" s="8" t="s">
        <v>2716</v>
      </c>
      <c r="AF783" s="12">
        <v>11770.76</v>
      </c>
      <c r="AG783" s="41">
        <f t="shared" si="111"/>
        <v>44986</v>
      </c>
      <c r="AH783" s="41">
        <f t="shared" ca="1" si="112"/>
        <v>46022</v>
      </c>
      <c r="AI783" s="1">
        <f t="shared" ca="1" si="110"/>
        <v>33</v>
      </c>
      <c r="AJ783" s="1">
        <f t="shared" ca="1" si="113"/>
        <v>29</v>
      </c>
      <c r="AK783" s="1">
        <f t="shared" ca="1" si="114"/>
        <v>4</v>
      </c>
      <c r="AL783" s="1">
        <f t="shared" si="115"/>
        <v>80.53</v>
      </c>
      <c r="AM783" s="38">
        <f t="shared" ca="1" si="116"/>
        <v>0.87878787878787878</v>
      </c>
      <c r="AN783" s="1" t="str">
        <f t="shared" ca="1" si="117"/>
        <v>תקין</v>
      </c>
      <c r="AO783" s="1" t="str">
        <f>VLOOKUP(AC783,'תז מייל קניין'!$A:$C,3,0)</f>
        <v>GalitGe@justice.gov.il</v>
      </c>
      <c r="AP783" s="1" t="str">
        <f t="shared" si="118"/>
        <v xml:space="preserve"> סולר עבור</v>
      </c>
    </row>
    <row r="784" spans="1:42" x14ac:dyDescent="0.2">
      <c r="A784" s="4"/>
      <c r="B784" s="5"/>
      <c r="C784" s="6" t="s">
        <v>2972</v>
      </c>
      <c r="D784" s="7" t="s">
        <v>34</v>
      </c>
      <c r="E784" s="7" t="s">
        <v>32</v>
      </c>
      <c r="F784" s="8" t="s">
        <v>35</v>
      </c>
      <c r="G784" s="9">
        <v>44998</v>
      </c>
      <c r="H784" s="9"/>
      <c r="I784" s="10"/>
      <c r="J784" s="14"/>
      <c r="K784" s="11" t="s">
        <v>1556</v>
      </c>
      <c r="L784" s="8" t="s">
        <v>1557</v>
      </c>
      <c r="M784" s="8" t="s">
        <v>1558</v>
      </c>
      <c r="N784" s="8" t="s">
        <v>40</v>
      </c>
      <c r="O784" s="12">
        <v>7148.36</v>
      </c>
      <c r="P784" s="8" t="s">
        <v>41</v>
      </c>
      <c r="Q784" s="12">
        <v>7148.36</v>
      </c>
      <c r="R784" s="13">
        <v>0</v>
      </c>
      <c r="S784" s="13">
        <v>0</v>
      </c>
      <c r="T784" s="13">
        <v>0</v>
      </c>
      <c r="U784" s="12">
        <v>7148.36</v>
      </c>
      <c r="V784" s="8" t="s">
        <v>35</v>
      </c>
      <c r="W784" s="8" t="s">
        <v>2973</v>
      </c>
      <c r="X784" s="8" t="s">
        <v>35</v>
      </c>
      <c r="Y784" s="13">
        <v>0</v>
      </c>
      <c r="Z784" s="8" t="s">
        <v>42</v>
      </c>
      <c r="AA784" s="8" t="s">
        <v>127</v>
      </c>
      <c r="AB784" s="8" t="s">
        <v>35</v>
      </c>
      <c r="AC784" s="8" t="s">
        <v>2614</v>
      </c>
      <c r="AD784" s="8" t="s">
        <v>35</v>
      </c>
      <c r="AE784" s="8" t="s">
        <v>35</v>
      </c>
      <c r="AF784" s="12">
        <v>7148.36</v>
      </c>
      <c r="AG784" s="41">
        <f t="shared" si="111"/>
        <v>44998</v>
      </c>
      <c r="AH784" s="41">
        <f t="shared" ca="1" si="112"/>
        <v>46022</v>
      </c>
      <c r="AI784" s="1">
        <f t="shared" ca="1" si="110"/>
        <v>33</v>
      </c>
      <c r="AJ784" s="1">
        <f t="shared" ca="1" si="113"/>
        <v>28</v>
      </c>
      <c r="AK784" s="1">
        <f t="shared" ca="1" si="114"/>
        <v>4</v>
      </c>
      <c r="AL784" s="1">
        <f t="shared" si="115"/>
        <v>0</v>
      </c>
      <c r="AM784" s="38">
        <f t="shared" ca="1" si="116"/>
        <v>0.84848484848484851</v>
      </c>
      <c r="AN784" s="1" t="str">
        <f t="shared" ca="1" si="117"/>
        <v>לא תקין</v>
      </c>
      <c r="AO784" s="1" t="str">
        <f>VLOOKUP(AC784,'תז מייל קניין'!$A:$C,3,0)</f>
        <v>GalitGe@justice.gov.il</v>
      </c>
      <c r="AP784" s="1" t="str">
        <f t="shared" si="118"/>
        <v xml:space="preserve"> אגף דיור </v>
      </c>
    </row>
    <row r="785" spans="1:42" x14ac:dyDescent="0.2">
      <c r="A785" s="4"/>
      <c r="B785" s="5"/>
      <c r="C785" s="6" t="s">
        <v>2974</v>
      </c>
      <c r="D785" s="7" t="s">
        <v>34</v>
      </c>
      <c r="E785" s="7" t="s">
        <v>32</v>
      </c>
      <c r="F785" s="8" t="s">
        <v>35</v>
      </c>
      <c r="G785" s="9">
        <v>44998</v>
      </c>
      <c r="H785" s="9"/>
      <c r="I785" s="10"/>
      <c r="J785" s="14"/>
      <c r="K785" s="11" t="s">
        <v>1556</v>
      </c>
      <c r="L785" s="8" t="s">
        <v>1557</v>
      </c>
      <c r="M785" s="8" t="s">
        <v>1558</v>
      </c>
      <c r="N785" s="8" t="s">
        <v>40</v>
      </c>
      <c r="O785" s="13">
        <v>284.91000000000003</v>
      </c>
      <c r="P785" s="8" t="s">
        <v>41</v>
      </c>
      <c r="Q785" s="13">
        <v>284.91000000000003</v>
      </c>
      <c r="R785" s="13">
        <v>0</v>
      </c>
      <c r="S785" s="13">
        <v>0</v>
      </c>
      <c r="T785" s="13">
        <v>0</v>
      </c>
      <c r="U785" s="13">
        <v>284.91000000000003</v>
      </c>
      <c r="V785" s="8" t="s">
        <v>35</v>
      </c>
      <c r="W785" s="8" t="s">
        <v>2973</v>
      </c>
      <c r="X785" s="8" t="s">
        <v>35</v>
      </c>
      <c r="Y785" s="13">
        <v>0</v>
      </c>
      <c r="Z785" s="8" t="s">
        <v>42</v>
      </c>
      <c r="AA785" s="8" t="s">
        <v>127</v>
      </c>
      <c r="AB785" s="8" t="s">
        <v>35</v>
      </c>
      <c r="AC785" s="8" t="s">
        <v>2614</v>
      </c>
      <c r="AD785" s="8" t="s">
        <v>35</v>
      </c>
      <c r="AE785" s="8" t="s">
        <v>35</v>
      </c>
      <c r="AF785" s="13">
        <v>284.91000000000003</v>
      </c>
      <c r="AG785" s="41">
        <f t="shared" si="111"/>
        <v>44998</v>
      </c>
      <c r="AH785" s="41">
        <f t="shared" ca="1" si="112"/>
        <v>46022</v>
      </c>
      <c r="AI785" s="1">
        <f t="shared" ca="1" si="110"/>
        <v>33</v>
      </c>
      <c r="AJ785" s="1">
        <f t="shared" ca="1" si="113"/>
        <v>28</v>
      </c>
      <c r="AK785" s="1">
        <f t="shared" ca="1" si="114"/>
        <v>4</v>
      </c>
      <c r="AL785" s="1">
        <f t="shared" si="115"/>
        <v>0</v>
      </c>
      <c r="AM785" s="38">
        <f t="shared" ca="1" si="116"/>
        <v>0.84848484848484851</v>
      </c>
      <c r="AN785" s="1" t="str">
        <f t="shared" ca="1" si="117"/>
        <v>לא תקין</v>
      </c>
      <c r="AO785" s="1" t="str">
        <f>VLOOKUP(AC785,'תז מייל קניין'!$A:$C,3,0)</f>
        <v>GalitGe@justice.gov.il</v>
      </c>
      <c r="AP785" s="1" t="str">
        <f t="shared" si="118"/>
        <v xml:space="preserve"> אגף דיור </v>
      </c>
    </row>
    <row r="786" spans="1:42" x14ac:dyDescent="0.2">
      <c r="A786" s="4"/>
      <c r="B786" s="5"/>
      <c r="C786" s="6" t="s">
        <v>2975</v>
      </c>
      <c r="D786" s="7" t="s">
        <v>50</v>
      </c>
      <c r="E786" s="7" t="s">
        <v>32</v>
      </c>
      <c r="F786" s="8" t="s">
        <v>35</v>
      </c>
      <c r="G786" s="9">
        <v>44999</v>
      </c>
      <c r="H786" s="9"/>
      <c r="I786" s="10"/>
      <c r="J786" s="14"/>
      <c r="K786" s="11" t="s">
        <v>1943</v>
      </c>
      <c r="L786" s="8" t="s">
        <v>1944</v>
      </c>
      <c r="M786" s="8" t="s">
        <v>1945</v>
      </c>
      <c r="N786" s="8" t="s">
        <v>40</v>
      </c>
      <c r="O786" s="13">
        <v>161.66</v>
      </c>
      <c r="P786" s="8" t="s">
        <v>41</v>
      </c>
      <c r="Q786" s="13">
        <v>161.66</v>
      </c>
      <c r="R786" s="13">
        <v>0</v>
      </c>
      <c r="S786" s="13">
        <v>0</v>
      </c>
      <c r="T786" s="13">
        <v>0</v>
      </c>
      <c r="U786" s="13">
        <v>161.66</v>
      </c>
      <c r="V786" s="8" t="s">
        <v>35</v>
      </c>
      <c r="W786" s="8" t="s">
        <v>2976</v>
      </c>
      <c r="X786" s="8" t="s">
        <v>35</v>
      </c>
      <c r="Y786" s="13">
        <v>0</v>
      </c>
      <c r="Z786" s="8" t="s">
        <v>42</v>
      </c>
      <c r="AA786" s="8" t="s">
        <v>43</v>
      </c>
      <c r="AB786" s="8" t="s">
        <v>60</v>
      </c>
      <c r="AC786" s="8" t="s">
        <v>2614</v>
      </c>
      <c r="AD786" s="8" t="s">
        <v>35</v>
      </c>
      <c r="AE786" s="8" t="s">
        <v>1471</v>
      </c>
      <c r="AF786" s="13">
        <v>161.66</v>
      </c>
      <c r="AG786" s="41">
        <f t="shared" si="111"/>
        <v>44999</v>
      </c>
      <c r="AH786" s="41">
        <f t="shared" ca="1" si="112"/>
        <v>46022</v>
      </c>
      <c r="AI786" s="1">
        <f t="shared" ca="1" si="110"/>
        <v>33</v>
      </c>
      <c r="AJ786" s="1">
        <f t="shared" ca="1" si="113"/>
        <v>28</v>
      </c>
      <c r="AK786" s="1">
        <f t="shared" ca="1" si="114"/>
        <v>4</v>
      </c>
      <c r="AL786" s="1">
        <f t="shared" si="115"/>
        <v>0</v>
      </c>
      <c r="AM786" s="38">
        <f t="shared" ca="1" si="116"/>
        <v>0.84848484848484851</v>
      </c>
      <c r="AN786" s="1" t="str">
        <f t="shared" ca="1" si="117"/>
        <v>לא תקין</v>
      </c>
      <c r="AO786" s="1" t="str">
        <f>VLOOKUP(AC786,'תז מייל קניין'!$A:$C,3,0)</f>
        <v>GalitGe@justice.gov.il</v>
      </c>
      <c r="AP786" s="1" t="str">
        <f t="shared" si="118"/>
        <v xml:space="preserve"> אפ"כ ת"א-</v>
      </c>
    </row>
    <row r="787" spans="1:42" x14ac:dyDescent="0.2">
      <c r="A787" s="4"/>
      <c r="B787" s="5"/>
      <c r="C787" s="6" t="s">
        <v>2977</v>
      </c>
      <c r="D787" s="7" t="s">
        <v>34</v>
      </c>
      <c r="E787" s="7" t="s">
        <v>32</v>
      </c>
      <c r="F787" s="8" t="s">
        <v>35</v>
      </c>
      <c r="G787" s="9">
        <v>45008</v>
      </c>
      <c r="H787" s="9"/>
      <c r="I787" s="10"/>
      <c r="J787" s="14"/>
      <c r="K787" s="11" t="s">
        <v>2978</v>
      </c>
      <c r="L787" s="8" t="s">
        <v>2979</v>
      </c>
      <c r="M787" s="8" t="s">
        <v>2980</v>
      </c>
      <c r="N787" s="8" t="s">
        <v>40</v>
      </c>
      <c r="O787" s="12">
        <v>4956</v>
      </c>
      <c r="P787" s="8" t="s">
        <v>41</v>
      </c>
      <c r="Q787" s="12">
        <v>4956</v>
      </c>
      <c r="R787" s="13">
        <v>0</v>
      </c>
      <c r="S787" s="13">
        <v>0</v>
      </c>
      <c r="T787" s="13">
        <v>0</v>
      </c>
      <c r="U787" s="12">
        <v>4956</v>
      </c>
      <c r="V787" s="8" t="s">
        <v>35</v>
      </c>
      <c r="W787" s="8" t="s">
        <v>2981</v>
      </c>
      <c r="X787" s="8" t="s">
        <v>35</v>
      </c>
      <c r="Y787" s="13">
        <v>0</v>
      </c>
      <c r="Z787" s="8" t="s">
        <v>42</v>
      </c>
      <c r="AA787" s="8" t="s">
        <v>43</v>
      </c>
      <c r="AB787" s="8" t="s">
        <v>60</v>
      </c>
      <c r="AC787" s="8" t="s">
        <v>2614</v>
      </c>
      <c r="AD787" s="8" t="s">
        <v>35</v>
      </c>
      <c r="AE787" s="8" t="s">
        <v>35</v>
      </c>
      <c r="AF787" s="12">
        <v>4956</v>
      </c>
      <c r="AG787" s="41">
        <f t="shared" si="111"/>
        <v>45008</v>
      </c>
      <c r="AH787" s="41">
        <f t="shared" ca="1" si="112"/>
        <v>46022</v>
      </c>
      <c r="AI787" s="1">
        <f t="shared" ca="1" si="110"/>
        <v>33</v>
      </c>
      <c r="AJ787" s="1">
        <f t="shared" ca="1" si="113"/>
        <v>28</v>
      </c>
      <c r="AK787" s="1">
        <f t="shared" ca="1" si="114"/>
        <v>4</v>
      </c>
      <c r="AL787" s="1">
        <f t="shared" si="115"/>
        <v>0</v>
      </c>
      <c r="AM787" s="38">
        <f t="shared" ca="1" si="116"/>
        <v>0.84848484848484851</v>
      </c>
      <c r="AN787" s="1" t="str">
        <f t="shared" ca="1" si="117"/>
        <v>לא תקין</v>
      </c>
      <c r="AO787" s="1" t="str">
        <f>VLOOKUP(AC787,'תז מייל קניין'!$A:$C,3,0)</f>
        <v>GalitGe@justice.gov.il</v>
      </c>
      <c r="AP787" s="1" t="str">
        <f t="shared" si="118"/>
        <v xml:space="preserve"> חטיבת תפע</v>
      </c>
    </row>
    <row r="788" spans="1:42" x14ac:dyDescent="0.2">
      <c r="A788" s="4"/>
      <c r="B788" s="5"/>
      <c r="C788" s="6" t="s">
        <v>2982</v>
      </c>
      <c r="D788" s="7" t="s">
        <v>34</v>
      </c>
      <c r="E788" s="7" t="s">
        <v>32</v>
      </c>
      <c r="F788" s="8" t="s">
        <v>35</v>
      </c>
      <c r="G788" s="9">
        <v>45013</v>
      </c>
      <c r="H788" s="9"/>
      <c r="I788" s="10"/>
      <c r="J788" s="14"/>
      <c r="K788" s="11" t="s">
        <v>2015</v>
      </c>
      <c r="L788" s="8" t="s">
        <v>2016</v>
      </c>
      <c r="M788" s="8" t="s">
        <v>2017</v>
      </c>
      <c r="N788" s="8" t="s">
        <v>40</v>
      </c>
      <c r="O788" s="12">
        <v>2284</v>
      </c>
      <c r="P788" s="8" t="s">
        <v>41</v>
      </c>
      <c r="Q788" s="12">
        <v>2284</v>
      </c>
      <c r="R788" s="13">
        <v>87.18</v>
      </c>
      <c r="S788" s="12">
        <v>1989</v>
      </c>
      <c r="T788" s="12">
        <v>1989</v>
      </c>
      <c r="U788" s="13">
        <v>295</v>
      </c>
      <c r="V788" s="8" t="s">
        <v>35</v>
      </c>
      <c r="W788" s="8" t="s">
        <v>2983</v>
      </c>
      <c r="X788" s="8" t="s">
        <v>35</v>
      </c>
      <c r="Y788" s="13">
        <v>0</v>
      </c>
      <c r="Z788" s="8" t="s">
        <v>42</v>
      </c>
      <c r="AA788" s="8" t="s">
        <v>43</v>
      </c>
      <c r="AB788" s="8" t="s">
        <v>60</v>
      </c>
      <c r="AC788" s="8" t="s">
        <v>2614</v>
      </c>
      <c r="AD788" s="8" t="s">
        <v>35</v>
      </c>
      <c r="AE788" s="8" t="s">
        <v>1829</v>
      </c>
      <c r="AF788" s="13">
        <v>295</v>
      </c>
      <c r="AG788" s="41">
        <f t="shared" si="111"/>
        <v>45013</v>
      </c>
      <c r="AH788" s="41">
        <f t="shared" ca="1" si="112"/>
        <v>46022</v>
      </c>
      <c r="AI788" s="1">
        <f t="shared" ca="1" si="110"/>
        <v>33</v>
      </c>
      <c r="AJ788" s="1">
        <f t="shared" ca="1" si="113"/>
        <v>28</v>
      </c>
      <c r="AK788" s="1">
        <f t="shared" ca="1" si="114"/>
        <v>4</v>
      </c>
      <c r="AL788" s="1">
        <f t="shared" si="115"/>
        <v>87.18</v>
      </c>
      <c r="AM788" s="38">
        <f t="shared" ca="1" si="116"/>
        <v>0.84848484848484851</v>
      </c>
      <c r="AN788" s="1" t="str">
        <f t="shared" ca="1" si="117"/>
        <v>תקין</v>
      </c>
      <c r="AO788" s="1" t="str">
        <f>VLOOKUP(AC788,'תז מייל קניין'!$A:$C,3,0)</f>
        <v>GalitGe@justice.gov.il</v>
      </c>
      <c r="AP788" s="1" t="str">
        <f t="shared" si="118"/>
        <v xml:space="preserve"> אפ"כ ת"א </v>
      </c>
    </row>
    <row r="789" spans="1:42" x14ac:dyDescent="0.2">
      <c r="A789" s="4"/>
      <c r="B789" s="5"/>
      <c r="C789" s="6" t="s">
        <v>2984</v>
      </c>
      <c r="D789" s="7" t="s">
        <v>50</v>
      </c>
      <c r="E789" s="7" t="s">
        <v>32</v>
      </c>
      <c r="F789" s="8" t="s">
        <v>35</v>
      </c>
      <c r="G789" s="9">
        <v>45020</v>
      </c>
      <c r="H789" s="9"/>
      <c r="I789" s="10"/>
      <c r="J789" s="14"/>
      <c r="K789" s="11" t="s">
        <v>2985</v>
      </c>
      <c r="L789" s="8" t="s">
        <v>2986</v>
      </c>
      <c r="M789" s="8" t="s">
        <v>2987</v>
      </c>
      <c r="N789" s="8" t="s">
        <v>40</v>
      </c>
      <c r="O789" s="12">
        <v>25214.240000000002</v>
      </c>
      <c r="P789" s="8" t="s">
        <v>41</v>
      </c>
      <c r="Q789" s="12">
        <v>25214.240000000002</v>
      </c>
      <c r="R789" s="13">
        <v>18.8</v>
      </c>
      <c r="S789" s="12">
        <v>4740</v>
      </c>
      <c r="T789" s="12">
        <v>4740</v>
      </c>
      <c r="U789" s="12">
        <v>20474.240000000002</v>
      </c>
      <c r="V789" s="8" t="s">
        <v>35</v>
      </c>
      <c r="W789" s="8" t="s">
        <v>2988</v>
      </c>
      <c r="X789" s="8" t="s">
        <v>35</v>
      </c>
      <c r="Y789" s="13">
        <v>0</v>
      </c>
      <c r="Z789" s="8" t="s">
        <v>42</v>
      </c>
      <c r="AA789" s="8" t="s">
        <v>43</v>
      </c>
      <c r="AB789" s="8" t="s">
        <v>60</v>
      </c>
      <c r="AC789" s="8" t="s">
        <v>2614</v>
      </c>
      <c r="AD789" s="8" t="s">
        <v>2989</v>
      </c>
      <c r="AE789" s="8" t="s">
        <v>2990</v>
      </c>
      <c r="AF789" s="12">
        <v>20474.240000000002</v>
      </c>
      <c r="AG789" s="41">
        <f t="shared" si="111"/>
        <v>45020</v>
      </c>
      <c r="AH789" s="41">
        <f t="shared" ca="1" si="112"/>
        <v>46022</v>
      </c>
      <c r="AI789" s="1">
        <f t="shared" ca="1" si="110"/>
        <v>32</v>
      </c>
      <c r="AJ789" s="1">
        <f t="shared" ca="1" si="113"/>
        <v>28</v>
      </c>
      <c r="AK789" s="1">
        <f t="shared" ca="1" si="114"/>
        <v>4</v>
      </c>
      <c r="AL789" s="1">
        <f t="shared" si="115"/>
        <v>18.8</v>
      </c>
      <c r="AM789" s="38">
        <f t="shared" ca="1" si="116"/>
        <v>0.875</v>
      </c>
      <c r="AN789" s="1" t="str">
        <f t="shared" ca="1" si="117"/>
        <v>לא תקין</v>
      </c>
      <c r="AO789" s="1" t="str">
        <f>VLOOKUP(AC789,'תז מייל קניין'!$A:$C,3,0)</f>
        <v>GalitGe@justice.gov.il</v>
      </c>
      <c r="AP789" s="1" t="str">
        <f t="shared" si="118"/>
        <v xml:space="preserve"> כתיבת נאו</v>
      </c>
    </row>
    <row r="790" spans="1:42" x14ac:dyDescent="0.2">
      <c r="A790" s="4"/>
      <c r="B790" s="5"/>
      <c r="C790" s="6" t="s">
        <v>2991</v>
      </c>
      <c r="D790" s="7" t="s">
        <v>50</v>
      </c>
      <c r="E790" s="7" t="s">
        <v>32</v>
      </c>
      <c r="F790" s="8" t="s">
        <v>35</v>
      </c>
      <c r="G790" s="9">
        <v>45020</v>
      </c>
      <c r="H790" s="9"/>
      <c r="I790" s="10"/>
      <c r="J790" s="14"/>
      <c r="K790" s="11" t="s">
        <v>2992</v>
      </c>
      <c r="L790" s="8" t="s">
        <v>2993</v>
      </c>
      <c r="M790" s="8" t="s">
        <v>2994</v>
      </c>
      <c r="N790" s="8" t="s">
        <v>40</v>
      </c>
      <c r="O790" s="12">
        <v>25000</v>
      </c>
      <c r="P790" s="8" t="s">
        <v>41</v>
      </c>
      <c r="Q790" s="12">
        <v>25000</v>
      </c>
      <c r="R790" s="13">
        <v>12.74</v>
      </c>
      <c r="S790" s="12">
        <v>3186</v>
      </c>
      <c r="T790" s="12">
        <v>3186</v>
      </c>
      <c r="U790" s="12">
        <v>21814</v>
      </c>
      <c r="V790" s="8" t="s">
        <v>35</v>
      </c>
      <c r="W790" s="8" t="s">
        <v>2995</v>
      </c>
      <c r="X790" s="8" t="s">
        <v>35</v>
      </c>
      <c r="Y790" s="13">
        <v>0</v>
      </c>
      <c r="Z790" s="8" t="s">
        <v>42</v>
      </c>
      <c r="AA790" s="8" t="s">
        <v>43</v>
      </c>
      <c r="AB790" s="8" t="s">
        <v>60</v>
      </c>
      <c r="AC790" s="8" t="s">
        <v>2614</v>
      </c>
      <c r="AD790" s="8" t="s">
        <v>2996</v>
      </c>
      <c r="AE790" s="8" t="s">
        <v>35</v>
      </c>
      <c r="AF790" s="12">
        <v>21814</v>
      </c>
      <c r="AG790" s="41">
        <f t="shared" si="111"/>
        <v>45020</v>
      </c>
      <c r="AH790" s="41">
        <f t="shared" ca="1" si="112"/>
        <v>46022</v>
      </c>
      <c r="AI790" s="1">
        <f t="shared" ca="1" si="110"/>
        <v>32</v>
      </c>
      <c r="AJ790" s="1">
        <f t="shared" ca="1" si="113"/>
        <v>28</v>
      </c>
      <c r="AK790" s="1">
        <f t="shared" ca="1" si="114"/>
        <v>4</v>
      </c>
      <c r="AL790" s="1">
        <f t="shared" si="115"/>
        <v>12.74</v>
      </c>
      <c r="AM790" s="38">
        <f t="shared" ca="1" si="116"/>
        <v>0.875</v>
      </c>
      <c r="AN790" s="1" t="str">
        <f t="shared" ca="1" si="117"/>
        <v>לא תקין</v>
      </c>
      <c r="AO790" s="1" t="str">
        <f>VLOOKUP(AC790,'תז מייל קניין'!$A:$C,3,0)</f>
        <v>GalitGe@justice.gov.il</v>
      </c>
      <c r="AP790" s="1" t="str">
        <f t="shared" si="118"/>
        <v xml:space="preserve"> כתיבת נאו</v>
      </c>
    </row>
    <row r="791" spans="1:42" x14ac:dyDescent="0.2">
      <c r="A791" s="4"/>
      <c r="B791" s="5"/>
      <c r="C791" s="6" t="s">
        <v>2997</v>
      </c>
      <c r="D791" s="7" t="s">
        <v>34</v>
      </c>
      <c r="E791" s="7" t="s">
        <v>32</v>
      </c>
      <c r="F791" s="8" t="s">
        <v>35</v>
      </c>
      <c r="G791" s="9">
        <v>45035</v>
      </c>
      <c r="H791" s="9"/>
      <c r="I791" s="10"/>
      <c r="J791" s="14"/>
      <c r="K791" s="11" t="s">
        <v>2998</v>
      </c>
      <c r="L791" s="8" t="s">
        <v>2999</v>
      </c>
      <c r="M791" s="8" t="s">
        <v>3000</v>
      </c>
      <c r="N791" s="8" t="s">
        <v>40</v>
      </c>
      <c r="O791" s="12">
        <v>42350.2</v>
      </c>
      <c r="P791" s="8" t="s">
        <v>41</v>
      </c>
      <c r="Q791" s="12">
        <v>42350.2</v>
      </c>
      <c r="R791" s="13">
        <v>8.3800000000000008</v>
      </c>
      <c r="S791" s="12">
        <v>3529.83</v>
      </c>
      <c r="T791" s="12">
        <v>3529.83</v>
      </c>
      <c r="U791" s="12">
        <v>38801.94</v>
      </c>
      <c r="V791" s="8" t="s">
        <v>35</v>
      </c>
      <c r="W791" s="8" t="s">
        <v>3001</v>
      </c>
      <c r="X791" s="8" t="s">
        <v>35</v>
      </c>
      <c r="Y791" s="13">
        <v>0</v>
      </c>
      <c r="Z791" s="8" t="s">
        <v>42</v>
      </c>
      <c r="AA791" s="8" t="s">
        <v>43</v>
      </c>
      <c r="AB791" s="8" t="s">
        <v>60</v>
      </c>
      <c r="AC791" s="8" t="s">
        <v>2614</v>
      </c>
      <c r="AD791" s="8" t="s">
        <v>35</v>
      </c>
      <c r="AE791" s="8" t="s">
        <v>260</v>
      </c>
      <c r="AF791" s="12">
        <v>38801.94</v>
      </c>
      <c r="AG791" s="41">
        <f t="shared" si="111"/>
        <v>45035</v>
      </c>
      <c r="AH791" s="41">
        <f t="shared" ca="1" si="112"/>
        <v>46022</v>
      </c>
      <c r="AI791" s="1">
        <f t="shared" ca="1" si="110"/>
        <v>32</v>
      </c>
      <c r="AJ791" s="1">
        <f t="shared" ca="1" si="113"/>
        <v>27</v>
      </c>
      <c r="AK791" s="1">
        <f t="shared" ca="1" si="114"/>
        <v>4</v>
      </c>
      <c r="AL791" s="1">
        <f t="shared" si="115"/>
        <v>8.3800000000000008</v>
      </c>
      <c r="AM791" s="38">
        <f t="shared" ca="1" si="116"/>
        <v>0.84375</v>
      </c>
      <c r="AN791" s="1" t="str">
        <f t="shared" ca="1" si="117"/>
        <v>לא תקין</v>
      </c>
      <c r="AO791" s="1" t="str">
        <f>VLOOKUP(AC791,'תז מייל קניין'!$A:$C,3,0)</f>
        <v>GalitGe@justice.gov.il</v>
      </c>
      <c r="AP791" s="1" t="str">
        <f t="shared" si="118"/>
        <v xml:space="preserve"> ערכות תה </v>
      </c>
    </row>
    <row r="792" spans="1:42" x14ac:dyDescent="0.2">
      <c r="A792" s="4"/>
      <c r="B792" s="5"/>
      <c r="C792" s="6" t="s">
        <v>3002</v>
      </c>
      <c r="D792" s="7" t="s">
        <v>34</v>
      </c>
      <c r="E792" s="7" t="s">
        <v>32</v>
      </c>
      <c r="F792" s="8" t="s">
        <v>35</v>
      </c>
      <c r="G792" s="9">
        <v>45039</v>
      </c>
      <c r="H792" s="9"/>
      <c r="I792" s="10"/>
      <c r="J792" s="14"/>
      <c r="K792" s="11" t="s">
        <v>1556</v>
      </c>
      <c r="L792" s="8" t="s">
        <v>1557</v>
      </c>
      <c r="M792" s="8" t="s">
        <v>1558</v>
      </c>
      <c r="N792" s="8" t="s">
        <v>40</v>
      </c>
      <c r="O792" s="13">
        <v>379.88</v>
      </c>
      <c r="P792" s="8" t="s">
        <v>41</v>
      </c>
      <c r="Q792" s="13">
        <v>379.88</v>
      </c>
      <c r="R792" s="13">
        <v>0</v>
      </c>
      <c r="S792" s="13">
        <v>0</v>
      </c>
      <c r="T792" s="13">
        <v>0</v>
      </c>
      <c r="U792" s="13">
        <v>379.88</v>
      </c>
      <c r="V792" s="8" t="s">
        <v>35</v>
      </c>
      <c r="W792" s="8" t="s">
        <v>3003</v>
      </c>
      <c r="X792" s="8" t="s">
        <v>35</v>
      </c>
      <c r="Y792" s="13">
        <v>0</v>
      </c>
      <c r="Z792" s="8" t="s">
        <v>42</v>
      </c>
      <c r="AA792" s="8" t="s">
        <v>127</v>
      </c>
      <c r="AB792" s="8" t="s">
        <v>35</v>
      </c>
      <c r="AC792" s="8" t="s">
        <v>2614</v>
      </c>
      <c r="AD792" s="8" t="s">
        <v>35</v>
      </c>
      <c r="AE792" s="8" t="s">
        <v>46</v>
      </c>
      <c r="AF792" s="13">
        <v>379.88</v>
      </c>
      <c r="AG792" s="41">
        <f t="shared" si="111"/>
        <v>45039</v>
      </c>
      <c r="AH792" s="41">
        <f t="shared" ca="1" si="112"/>
        <v>46022</v>
      </c>
      <c r="AI792" s="1">
        <f t="shared" ca="1" si="110"/>
        <v>32</v>
      </c>
      <c r="AJ792" s="1">
        <f t="shared" ca="1" si="113"/>
        <v>27</v>
      </c>
      <c r="AK792" s="1">
        <f t="shared" ca="1" si="114"/>
        <v>4</v>
      </c>
      <c r="AL792" s="1">
        <f t="shared" si="115"/>
        <v>0</v>
      </c>
      <c r="AM792" s="38">
        <f t="shared" ca="1" si="116"/>
        <v>0.84375</v>
      </c>
      <c r="AN792" s="1" t="str">
        <f t="shared" ca="1" si="117"/>
        <v>לא תקין</v>
      </c>
      <c r="AO792" s="1" t="str">
        <f>VLOOKUP(AC792,'תז מייל קניין'!$A:$C,3,0)</f>
        <v>GalitGe@justice.gov.il</v>
      </c>
      <c r="AP792" s="1" t="str">
        <f t="shared" si="118"/>
        <v xml:space="preserve"> אגף א' די</v>
      </c>
    </row>
    <row r="793" spans="1:42" x14ac:dyDescent="0.2">
      <c r="A793" s="4"/>
      <c r="B793" s="5"/>
      <c r="C793" s="6" t="s">
        <v>3004</v>
      </c>
      <c r="D793" s="7" t="s">
        <v>34</v>
      </c>
      <c r="E793" s="7" t="s">
        <v>32</v>
      </c>
      <c r="F793" s="8" t="s">
        <v>35</v>
      </c>
      <c r="G793" s="9">
        <v>45039</v>
      </c>
      <c r="H793" s="9"/>
      <c r="I793" s="10"/>
      <c r="J793" s="14"/>
      <c r="K793" s="11" t="s">
        <v>3005</v>
      </c>
      <c r="L793" s="8" t="s">
        <v>3006</v>
      </c>
      <c r="M793" s="8" t="s">
        <v>35</v>
      </c>
      <c r="N793" s="8" t="s">
        <v>40</v>
      </c>
      <c r="O793" s="13">
        <v>147</v>
      </c>
      <c r="P793" s="8" t="s">
        <v>41</v>
      </c>
      <c r="Q793" s="13">
        <v>147</v>
      </c>
      <c r="R793" s="13">
        <v>0</v>
      </c>
      <c r="S793" s="13">
        <v>0</v>
      </c>
      <c r="T793" s="13">
        <v>0</v>
      </c>
      <c r="U793" s="13">
        <v>147</v>
      </c>
      <c r="V793" s="8" t="s">
        <v>35</v>
      </c>
      <c r="W793" s="8" t="s">
        <v>3007</v>
      </c>
      <c r="X793" s="8" t="s">
        <v>35</v>
      </c>
      <c r="Y793" s="13">
        <v>0</v>
      </c>
      <c r="Z793" s="8" t="s">
        <v>42</v>
      </c>
      <c r="AA793" s="8" t="s">
        <v>127</v>
      </c>
      <c r="AB793" s="8" t="s">
        <v>35</v>
      </c>
      <c r="AC793" s="8" t="s">
        <v>2614</v>
      </c>
      <c r="AD793" s="8" t="s">
        <v>35</v>
      </c>
      <c r="AE793" s="8" t="s">
        <v>35</v>
      </c>
      <c r="AF793" s="13">
        <v>147</v>
      </c>
      <c r="AG793" s="41">
        <f t="shared" si="111"/>
        <v>45039</v>
      </c>
      <c r="AH793" s="41">
        <f t="shared" ca="1" si="112"/>
        <v>46022</v>
      </c>
      <c r="AI793" s="1">
        <f t="shared" ca="1" si="110"/>
        <v>32</v>
      </c>
      <c r="AJ793" s="1">
        <f t="shared" ca="1" si="113"/>
        <v>27</v>
      </c>
      <c r="AK793" s="1">
        <f t="shared" ca="1" si="114"/>
        <v>4</v>
      </c>
      <c r="AL793" s="1">
        <f t="shared" si="115"/>
        <v>0</v>
      </c>
      <c r="AM793" s="38">
        <f t="shared" ca="1" si="116"/>
        <v>0.84375</v>
      </c>
      <c r="AN793" s="1" t="str">
        <f t="shared" ca="1" si="117"/>
        <v>לא תקין</v>
      </c>
      <c r="AO793" s="1" t="str">
        <f>VLOOKUP(AC793,'תז מייל קניין'!$A:$C,3,0)</f>
        <v>GalitGe@justice.gov.il</v>
      </c>
      <c r="AP793" s="1" t="str">
        <f t="shared" si="118"/>
        <v xml:space="preserve"> פינוי באמ</v>
      </c>
    </row>
    <row r="794" spans="1:42" x14ac:dyDescent="0.2">
      <c r="A794" s="4"/>
      <c r="B794" s="5"/>
      <c r="C794" s="6" t="s">
        <v>3008</v>
      </c>
      <c r="D794" s="7" t="s">
        <v>50</v>
      </c>
      <c r="E794" s="7" t="s">
        <v>32</v>
      </c>
      <c r="F794" s="8" t="s">
        <v>35</v>
      </c>
      <c r="G794" s="9">
        <v>45039</v>
      </c>
      <c r="H794" s="9"/>
      <c r="I794" s="10"/>
      <c r="J794" s="14"/>
      <c r="K794" s="11" t="s">
        <v>1764</v>
      </c>
      <c r="L794" s="8" t="s">
        <v>1765</v>
      </c>
      <c r="M794" s="8" t="s">
        <v>1766</v>
      </c>
      <c r="N794" s="8" t="s">
        <v>40</v>
      </c>
      <c r="O794" s="12">
        <v>10885.33</v>
      </c>
      <c r="P794" s="8" t="s">
        <v>41</v>
      </c>
      <c r="Q794" s="12">
        <v>10885.33</v>
      </c>
      <c r="R794" s="13">
        <v>99.12</v>
      </c>
      <c r="S794" s="12">
        <v>10791.59</v>
      </c>
      <c r="T794" s="12">
        <v>11711</v>
      </c>
      <c r="U794" s="13">
        <v>108.43</v>
      </c>
      <c r="V794" s="8" t="s">
        <v>35</v>
      </c>
      <c r="W794" s="8" t="s">
        <v>3009</v>
      </c>
      <c r="X794" s="8" t="s">
        <v>57</v>
      </c>
      <c r="Y794" s="13">
        <v>0</v>
      </c>
      <c r="Z794" s="8" t="s">
        <v>42</v>
      </c>
      <c r="AA794" s="8" t="s">
        <v>65</v>
      </c>
      <c r="AB794" s="8" t="s">
        <v>35</v>
      </c>
      <c r="AC794" s="8" t="s">
        <v>2614</v>
      </c>
      <c r="AD794" s="8" t="s">
        <v>35</v>
      </c>
      <c r="AE794" s="8" t="s">
        <v>1471</v>
      </c>
      <c r="AF794" s="13">
        <v>93.74</v>
      </c>
      <c r="AG794" s="41">
        <f t="shared" si="111"/>
        <v>45039</v>
      </c>
      <c r="AH794" s="41">
        <f t="shared" ca="1" si="112"/>
        <v>46022</v>
      </c>
      <c r="AI794" s="1">
        <f t="shared" ca="1" si="110"/>
        <v>32</v>
      </c>
      <c r="AJ794" s="1">
        <f t="shared" ca="1" si="113"/>
        <v>27</v>
      </c>
      <c r="AK794" s="1">
        <f t="shared" ca="1" si="114"/>
        <v>4</v>
      </c>
      <c r="AL794" s="1">
        <f t="shared" si="115"/>
        <v>99.12</v>
      </c>
      <c r="AM794" s="38">
        <f t="shared" ca="1" si="116"/>
        <v>0.84375</v>
      </c>
      <c r="AN794" s="1" t="str">
        <f t="shared" ca="1" si="117"/>
        <v>תקין</v>
      </c>
      <c r="AO794" s="1" t="str">
        <f>VLOOKUP(AC794,'תז מייל קניין'!$A:$C,3,0)</f>
        <v>GalitGe@justice.gov.il</v>
      </c>
      <c r="AP794" s="1" t="str">
        <f t="shared" si="118"/>
        <v xml:space="preserve"> עבור מחלק</v>
      </c>
    </row>
    <row r="795" spans="1:42" x14ac:dyDescent="0.2">
      <c r="A795" s="4"/>
      <c r="B795" s="5"/>
      <c r="C795" s="6" t="s">
        <v>3010</v>
      </c>
      <c r="D795" s="7" t="s">
        <v>34</v>
      </c>
      <c r="E795" s="7" t="s">
        <v>32</v>
      </c>
      <c r="F795" s="8" t="s">
        <v>35</v>
      </c>
      <c r="G795" s="9">
        <v>45040</v>
      </c>
      <c r="H795" s="9"/>
      <c r="I795" s="10"/>
      <c r="J795" s="14"/>
      <c r="K795" s="11" t="s">
        <v>2670</v>
      </c>
      <c r="L795" s="8" t="s">
        <v>2671</v>
      </c>
      <c r="M795" s="8" t="s">
        <v>2191</v>
      </c>
      <c r="N795" s="8" t="s">
        <v>40</v>
      </c>
      <c r="O795" s="12">
        <v>16284</v>
      </c>
      <c r="P795" s="8" t="s">
        <v>41</v>
      </c>
      <c r="Q795" s="12">
        <v>16284</v>
      </c>
      <c r="R795" s="13">
        <v>6.67</v>
      </c>
      <c r="S795" s="12">
        <v>1076.4000000000001</v>
      </c>
      <c r="T795" s="12">
        <v>1029.5999999999999</v>
      </c>
      <c r="U795" s="12">
        <v>15198.4</v>
      </c>
      <c r="V795" s="8" t="s">
        <v>35</v>
      </c>
      <c r="W795" s="8" t="s">
        <v>3011</v>
      </c>
      <c r="X795" s="8" t="s">
        <v>35</v>
      </c>
      <c r="Y795" s="13">
        <v>0</v>
      </c>
      <c r="Z795" s="8" t="s">
        <v>42</v>
      </c>
      <c r="AA795" s="8" t="s">
        <v>43</v>
      </c>
      <c r="AB795" s="8" t="s">
        <v>60</v>
      </c>
      <c r="AC795" s="8" t="s">
        <v>2614</v>
      </c>
      <c r="AD795" s="8" t="s">
        <v>35</v>
      </c>
      <c r="AE795" s="8" t="s">
        <v>35</v>
      </c>
      <c r="AF795" s="12">
        <v>15198.4</v>
      </c>
      <c r="AG795" s="41">
        <f t="shared" si="111"/>
        <v>45040</v>
      </c>
      <c r="AH795" s="41">
        <f t="shared" ca="1" si="112"/>
        <v>46022</v>
      </c>
      <c r="AI795" s="1">
        <f t="shared" ca="1" si="110"/>
        <v>32</v>
      </c>
      <c r="AJ795" s="1">
        <f t="shared" ca="1" si="113"/>
        <v>27</v>
      </c>
      <c r="AK795" s="1">
        <f t="shared" ca="1" si="114"/>
        <v>4</v>
      </c>
      <c r="AL795" s="1">
        <f t="shared" si="115"/>
        <v>6.67</v>
      </c>
      <c r="AM795" s="38">
        <f t="shared" ca="1" si="116"/>
        <v>0.84375</v>
      </c>
      <c r="AN795" s="1" t="str">
        <f t="shared" ca="1" si="117"/>
        <v>לא תקין</v>
      </c>
      <c r="AO795" s="1" t="str">
        <f>VLOOKUP(AC795,'תז מייל קניין'!$A:$C,3,0)</f>
        <v>GalitGe@justice.gov.il</v>
      </c>
      <c r="AP795" s="1" t="str">
        <f t="shared" si="118"/>
        <v xml:space="preserve"> לשכת השר,</v>
      </c>
    </row>
    <row r="796" spans="1:42" x14ac:dyDescent="0.2">
      <c r="A796" s="4"/>
      <c r="B796" s="5"/>
      <c r="C796" s="6" t="s">
        <v>3012</v>
      </c>
      <c r="D796" s="7" t="s">
        <v>50</v>
      </c>
      <c r="E796" s="7" t="s">
        <v>32</v>
      </c>
      <c r="F796" s="8" t="s">
        <v>35</v>
      </c>
      <c r="G796" s="9">
        <v>45040</v>
      </c>
      <c r="H796" s="9"/>
      <c r="I796" s="10"/>
      <c r="J796" s="14"/>
      <c r="K796" s="11" t="s">
        <v>1943</v>
      </c>
      <c r="L796" s="8" t="s">
        <v>1944</v>
      </c>
      <c r="M796" s="8" t="s">
        <v>1945</v>
      </c>
      <c r="N796" s="8" t="s">
        <v>40</v>
      </c>
      <c r="O796" s="13">
        <v>416.54</v>
      </c>
      <c r="P796" s="8" t="s">
        <v>41</v>
      </c>
      <c r="Q796" s="13">
        <v>416.54</v>
      </c>
      <c r="R796" s="13">
        <v>0</v>
      </c>
      <c r="S796" s="13">
        <v>0</v>
      </c>
      <c r="T796" s="13">
        <v>0</v>
      </c>
      <c r="U796" s="13">
        <v>416.54</v>
      </c>
      <c r="V796" s="8" t="s">
        <v>35</v>
      </c>
      <c r="W796" s="8" t="s">
        <v>3013</v>
      </c>
      <c r="X796" s="8" t="s">
        <v>35</v>
      </c>
      <c r="Y796" s="13">
        <v>0</v>
      </c>
      <c r="Z796" s="8" t="s">
        <v>42</v>
      </c>
      <c r="AA796" s="8" t="s">
        <v>43</v>
      </c>
      <c r="AB796" s="8" t="s">
        <v>60</v>
      </c>
      <c r="AC796" s="8" t="s">
        <v>2614</v>
      </c>
      <c r="AD796" s="8" t="s">
        <v>35</v>
      </c>
      <c r="AE796" s="8" t="s">
        <v>1829</v>
      </c>
      <c r="AF796" s="13">
        <v>416.54</v>
      </c>
      <c r="AG796" s="41">
        <f t="shared" si="111"/>
        <v>45040</v>
      </c>
      <c r="AH796" s="41">
        <f t="shared" ca="1" si="112"/>
        <v>46022</v>
      </c>
      <c r="AI796" s="1">
        <f t="shared" ca="1" si="110"/>
        <v>32</v>
      </c>
      <c r="AJ796" s="1">
        <f t="shared" ca="1" si="113"/>
        <v>27</v>
      </c>
      <c r="AK796" s="1">
        <f t="shared" ca="1" si="114"/>
        <v>4</v>
      </c>
      <c r="AL796" s="1">
        <f t="shared" si="115"/>
        <v>0</v>
      </c>
      <c r="AM796" s="38">
        <f t="shared" ca="1" si="116"/>
        <v>0.84375</v>
      </c>
      <c r="AN796" s="1" t="str">
        <f t="shared" ca="1" si="117"/>
        <v>לא תקין</v>
      </c>
      <c r="AO796" s="1" t="str">
        <f>VLOOKUP(AC796,'תז מייל קניין'!$A:$C,3,0)</f>
        <v>GalitGe@justice.gov.il</v>
      </c>
      <c r="AP796" s="1" t="str">
        <f t="shared" si="118"/>
        <v xml:space="preserve"> אפ"כ תל א</v>
      </c>
    </row>
    <row r="797" spans="1:42" x14ac:dyDescent="0.2">
      <c r="A797" s="4"/>
      <c r="B797" s="5"/>
      <c r="C797" s="6" t="s">
        <v>3014</v>
      </c>
      <c r="D797" s="7" t="s">
        <v>34</v>
      </c>
      <c r="E797" s="7" t="s">
        <v>32</v>
      </c>
      <c r="F797" s="8" t="s">
        <v>35</v>
      </c>
      <c r="G797" s="9">
        <v>45047</v>
      </c>
      <c r="H797" s="9"/>
      <c r="I797" s="10"/>
      <c r="J797" s="14"/>
      <c r="K797" s="11" t="s">
        <v>2838</v>
      </c>
      <c r="L797" s="8" t="s">
        <v>2839</v>
      </c>
      <c r="M797" s="8" t="s">
        <v>2840</v>
      </c>
      <c r="N797" s="8" t="s">
        <v>40</v>
      </c>
      <c r="O797" s="12">
        <v>2832</v>
      </c>
      <c r="P797" s="8" t="s">
        <v>41</v>
      </c>
      <c r="Q797" s="12">
        <v>2832</v>
      </c>
      <c r="R797" s="13">
        <v>0</v>
      </c>
      <c r="S797" s="13">
        <v>0</v>
      </c>
      <c r="T797" s="13">
        <v>0</v>
      </c>
      <c r="U797" s="12">
        <v>2832</v>
      </c>
      <c r="V797" s="8" t="s">
        <v>35</v>
      </c>
      <c r="W797" s="8" t="s">
        <v>3015</v>
      </c>
      <c r="X797" s="8" t="s">
        <v>35</v>
      </c>
      <c r="Y797" s="13">
        <v>0</v>
      </c>
      <c r="Z797" s="8" t="s">
        <v>42</v>
      </c>
      <c r="AA797" s="8" t="s">
        <v>43</v>
      </c>
      <c r="AB797" s="8" t="s">
        <v>60</v>
      </c>
      <c r="AC797" s="8" t="s">
        <v>2614</v>
      </c>
      <c r="AD797" s="8" t="s">
        <v>35</v>
      </c>
      <c r="AE797" s="8" t="s">
        <v>35</v>
      </c>
      <c r="AF797" s="12">
        <v>2832</v>
      </c>
      <c r="AG797" s="41">
        <f t="shared" si="111"/>
        <v>45047</v>
      </c>
      <c r="AH797" s="41">
        <f t="shared" ca="1" si="112"/>
        <v>46022</v>
      </c>
      <c r="AI797" s="1">
        <f t="shared" ref="AI797:AI860" ca="1" si="119">DATEDIF(AG797,AH797, "m")</f>
        <v>31</v>
      </c>
      <c r="AJ797" s="1">
        <f t="shared" ca="1" si="113"/>
        <v>27</v>
      </c>
      <c r="AK797" s="1">
        <f t="shared" ca="1" si="114"/>
        <v>4</v>
      </c>
      <c r="AL797" s="1">
        <f t="shared" si="115"/>
        <v>0</v>
      </c>
      <c r="AM797" s="38">
        <f t="shared" ca="1" si="116"/>
        <v>0.87096774193548387</v>
      </c>
      <c r="AN797" s="1" t="str">
        <f t="shared" ca="1" si="117"/>
        <v>לא תקין</v>
      </c>
      <c r="AO797" s="1" t="str">
        <f>VLOOKUP(AC797,'תז מייל קניין'!$A:$C,3,0)</f>
        <v>GalitGe@justice.gov.il</v>
      </c>
      <c r="AP797" s="1" t="str">
        <f t="shared" si="118"/>
        <v xml:space="preserve">  הנגשה לח</v>
      </c>
    </row>
    <row r="798" spans="1:42" x14ac:dyDescent="0.2">
      <c r="A798" s="4"/>
      <c r="B798" s="5"/>
      <c r="C798" s="6" t="s">
        <v>3016</v>
      </c>
      <c r="D798" s="7" t="s">
        <v>50</v>
      </c>
      <c r="E798" s="7" t="s">
        <v>32</v>
      </c>
      <c r="F798" s="8" t="s">
        <v>35</v>
      </c>
      <c r="G798" s="9">
        <v>45054</v>
      </c>
      <c r="H798" s="9"/>
      <c r="I798" s="10"/>
      <c r="J798" s="14"/>
      <c r="K798" s="11" t="s">
        <v>3017</v>
      </c>
      <c r="L798" s="8" t="s">
        <v>3018</v>
      </c>
      <c r="M798" s="8" t="s">
        <v>3019</v>
      </c>
      <c r="N798" s="8" t="s">
        <v>40</v>
      </c>
      <c r="O798" s="12">
        <v>50427.35</v>
      </c>
      <c r="P798" s="8" t="s">
        <v>41</v>
      </c>
      <c r="Q798" s="12">
        <v>50427.35</v>
      </c>
      <c r="R798" s="13">
        <v>89.6</v>
      </c>
      <c r="S798" s="12">
        <v>45187.53</v>
      </c>
      <c r="T798" s="12">
        <v>45182.25</v>
      </c>
      <c r="U798" s="12">
        <v>5245.09</v>
      </c>
      <c r="V798" s="8" t="s">
        <v>35</v>
      </c>
      <c r="W798" s="8" t="s">
        <v>3020</v>
      </c>
      <c r="X798" s="8" t="s">
        <v>35</v>
      </c>
      <c r="Y798" s="13">
        <v>0</v>
      </c>
      <c r="Z798" s="8" t="s">
        <v>42</v>
      </c>
      <c r="AA798" s="8" t="s">
        <v>43</v>
      </c>
      <c r="AB798" s="8" t="s">
        <v>60</v>
      </c>
      <c r="AC798" s="8" t="s">
        <v>2614</v>
      </c>
      <c r="AD798" s="8" t="s">
        <v>3021</v>
      </c>
      <c r="AE798" s="8" t="s">
        <v>35</v>
      </c>
      <c r="AF798" s="12">
        <v>5245.09</v>
      </c>
      <c r="AG798" s="41">
        <f t="shared" si="111"/>
        <v>45054</v>
      </c>
      <c r="AH798" s="41">
        <f t="shared" ca="1" si="112"/>
        <v>46022</v>
      </c>
      <c r="AI798" s="1">
        <f t="shared" ca="1" si="119"/>
        <v>31</v>
      </c>
      <c r="AJ798" s="1">
        <f t="shared" ca="1" si="113"/>
        <v>26</v>
      </c>
      <c r="AK798" s="1">
        <f t="shared" ca="1" si="114"/>
        <v>4</v>
      </c>
      <c r="AL798" s="1">
        <f t="shared" si="115"/>
        <v>89.6</v>
      </c>
      <c r="AM798" s="38">
        <f t="shared" ca="1" si="116"/>
        <v>0.83870967741935487</v>
      </c>
      <c r="AN798" s="1" t="str">
        <f t="shared" ca="1" si="117"/>
        <v>תקין</v>
      </c>
      <c r="AO798" s="1" t="str">
        <f>VLOOKUP(AC798,'תז מייל קניין'!$A:$C,3,0)</f>
        <v>GalitGe@justice.gov.il</v>
      </c>
      <c r="AP798" s="1" t="str">
        <f t="shared" si="118"/>
        <v xml:space="preserve"> וילונות ע</v>
      </c>
    </row>
    <row r="799" spans="1:42" x14ac:dyDescent="0.2">
      <c r="A799" s="4"/>
      <c r="B799" s="5"/>
      <c r="C799" s="6" t="s">
        <v>3022</v>
      </c>
      <c r="D799" s="7" t="s">
        <v>34</v>
      </c>
      <c r="E799" s="7" t="s">
        <v>32</v>
      </c>
      <c r="F799" s="8" t="s">
        <v>35</v>
      </c>
      <c r="G799" s="9">
        <v>45061</v>
      </c>
      <c r="H799" s="9"/>
      <c r="I799" s="10"/>
      <c r="J799" s="14"/>
      <c r="K799" s="11" t="s">
        <v>3023</v>
      </c>
      <c r="L799" s="8" t="s">
        <v>3024</v>
      </c>
      <c r="M799" s="8" t="s">
        <v>3025</v>
      </c>
      <c r="N799" s="8" t="s">
        <v>40</v>
      </c>
      <c r="O799" s="13">
        <v>613.6</v>
      </c>
      <c r="P799" s="8" t="s">
        <v>41</v>
      </c>
      <c r="Q799" s="13">
        <v>613.6</v>
      </c>
      <c r="R799" s="13">
        <v>0</v>
      </c>
      <c r="S799" s="13">
        <v>0</v>
      </c>
      <c r="T799" s="13">
        <v>0</v>
      </c>
      <c r="U799" s="13">
        <v>613.6</v>
      </c>
      <c r="V799" s="8" t="s">
        <v>35</v>
      </c>
      <c r="W799" s="8" t="s">
        <v>3026</v>
      </c>
      <c r="X799" s="8" t="s">
        <v>35</v>
      </c>
      <c r="Y799" s="13">
        <v>0</v>
      </c>
      <c r="Z799" s="8" t="s">
        <v>42</v>
      </c>
      <c r="AA799" s="8" t="s">
        <v>43</v>
      </c>
      <c r="AB799" s="8" t="s">
        <v>60</v>
      </c>
      <c r="AC799" s="8" t="s">
        <v>2614</v>
      </c>
      <c r="AD799" s="8" t="s">
        <v>35</v>
      </c>
      <c r="AE799" s="8" t="s">
        <v>3027</v>
      </c>
      <c r="AF799" s="13">
        <v>613.6</v>
      </c>
      <c r="AG799" s="41">
        <f t="shared" si="111"/>
        <v>45061</v>
      </c>
      <c r="AH799" s="41">
        <f t="shared" ca="1" si="112"/>
        <v>46022</v>
      </c>
      <c r="AI799" s="1">
        <f t="shared" ca="1" si="119"/>
        <v>31</v>
      </c>
      <c r="AJ799" s="1">
        <f t="shared" ca="1" si="113"/>
        <v>26</v>
      </c>
      <c r="AK799" s="1">
        <f t="shared" ca="1" si="114"/>
        <v>4</v>
      </c>
      <c r="AL799" s="1">
        <f t="shared" si="115"/>
        <v>0</v>
      </c>
      <c r="AM799" s="38">
        <f t="shared" ca="1" si="116"/>
        <v>0.83870967741935487</v>
      </c>
      <c r="AN799" s="1" t="str">
        <f t="shared" ca="1" si="117"/>
        <v>לא תקין</v>
      </c>
      <c r="AO799" s="1" t="str">
        <f>VLOOKUP(AC799,'תז מייל קניין'!$A:$C,3,0)</f>
        <v>GalitGe@justice.gov.il</v>
      </c>
      <c r="AP799" s="1" t="str">
        <f t="shared" si="118"/>
        <v xml:space="preserve"> חטיבת ההו</v>
      </c>
    </row>
    <row r="800" spans="1:42" x14ac:dyDescent="0.2">
      <c r="A800" s="4"/>
      <c r="B800" s="5"/>
      <c r="C800" s="6" t="s">
        <v>3028</v>
      </c>
      <c r="D800" s="7" t="s">
        <v>34</v>
      </c>
      <c r="E800" s="7" t="s">
        <v>32</v>
      </c>
      <c r="F800" s="8" t="s">
        <v>35</v>
      </c>
      <c r="G800" s="9">
        <v>45069</v>
      </c>
      <c r="H800" s="9"/>
      <c r="I800" s="10"/>
      <c r="J800" s="14"/>
      <c r="K800" s="11" t="s">
        <v>2751</v>
      </c>
      <c r="L800" s="8" t="s">
        <v>2752</v>
      </c>
      <c r="M800" s="8" t="s">
        <v>2753</v>
      </c>
      <c r="N800" s="8" t="s">
        <v>40</v>
      </c>
      <c r="O800" s="12">
        <v>14119.64</v>
      </c>
      <c r="P800" s="8" t="s">
        <v>41</v>
      </c>
      <c r="Q800" s="12">
        <v>14119.64</v>
      </c>
      <c r="R800" s="13">
        <v>25</v>
      </c>
      <c r="S800" s="12">
        <v>3504.27</v>
      </c>
      <c r="T800" s="12">
        <v>3500</v>
      </c>
      <c r="U800" s="12">
        <v>10589.73</v>
      </c>
      <c r="V800" s="8" t="s">
        <v>35</v>
      </c>
      <c r="W800" s="8" t="s">
        <v>3029</v>
      </c>
      <c r="X800" s="8" t="s">
        <v>35</v>
      </c>
      <c r="Y800" s="13">
        <v>0</v>
      </c>
      <c r="Z800" s="8" t="s">
        <v>42</v>
      </c>
      <c r="AA800" s="8" t="s">
        <v>43</v>
      </c>
      <c r="AB800" s="8" t="s">
        <v>60</v>
      </c>
      <c r="AC800" s="8" t="s">
        <v>2614</v>
      </c>
      <c r="AD800" s="8" t="s">
        <v>35</v>
      </c>
      <c r="AE800" s="8" t="s">
        <v>35</v>
      </c>
      <c r="AF800" s="12">
        <v>10589.73</v>
      </c>
      <c r="AG800" s="41">
        <f t="shared" si="111"/>
        <v>45069</v>
      </c>
      <c r="AH800" s="41">
        <f t="shared" ca="1" si="112"/>
        <v>46022</v>
      </c>
      <c r="AI800" s="1">
        <f t="shared" ca="1" si="119"/>
        <v>31</v>
      </c>
      <c r="AJ800" s="1">
        <f t="shared" ca="1" si="113"/>
        <v>26</v>
      </c>
      <c r="AK800" s="1">
        <f t="shared" ca="1" si="114"/>
        <v>4</v>
      </c>
      <c r="AL800" s="1">
        <f t="shared" si="115"/>
        <v>25</v>
      </c>
      <c r="AM800" s="38">
        <f t="shared" ca="1" si="116"/>
        <v>0.83870967741935487</v>
      </c>
      <c r="AN800" s="1" t="str">
        <f t="shared" ca="1" si="117"/>
        <v>לא תקין</v>
      </c>
      <c r="AO800" s="1" t="str">
        <f>VLOOKUP(AC800,'תז מייל קניין'!$A:$C,3,0)</f>
        <v>GalitGe@justice.gov.il</v>
      </c>
      <c r="AP800" s="1" t="str">
        <f t="shared" si="118"/>
        <v xml:space="preserve"> חטיבת תפע</v>
      </c>
    </row>
    <row r="801" spans="1:42" x14ac:dyDescent="0.2">
      <c r="A801" s="4"/>
      <c r="B801" s="5"/>
      <c r="C801" s="6" t="s">
        <v>3030</v>
      </c>
      <c r="D801" s="7" t="s">
        <v>34</v>
      </c>
      <c r="E801" s="7" t="s">
        <v>32</v>
      </c>
      <c r="F801" s="8" t="s">
        <v>35</v>
      </c>
      <c r="G801" s="9">
        <v>45077</v>
      </c>
      <c r="H801" s="9"/>
      <c r="I801" s="10"/>
      <c r="J801" s="14"/>
      <c r="K801" s="11" t="s">
        <v>3031</v>
      </c>
      <c r="L801" s="8" t="s">
        <v>3032</v>
      </c>
      <c r="M801" s="8" t="s">
        <v>3033</v>
      </c>
      <c r="N801" s="8" t="s">
        <v>40</v>
      </c>
      <c r="O801" s="12">
        <v>4873.05</v>
      </c>
      <c r="P801" s="8" t="s">
        <v>41</v>
      </c>
      <c r="Q801" s="12">
        <v>4873.05</v>
      </c>
      <c r="R801" s="13">
        <v>0</v>
      </c>
      <c r="S801" s="13">
        <v>0</v>
      </c>
      <c r="T801" s="13">
        <v>0</v>
      </c>
      <c r="U801" s="12">
        <v>4873.05</v>
      </c>
      <c r="V801" s="8" t="s">
        <v>35</v>
      </c>
      <c r="W801" s="8" t="s">
        <v>3013</v>
      </c>
      <c r="X801" s="8" t="s">
        <v>35</v>
      </c>
      <c r="Y801" s="13">
        <v>0</v>
      </c>
      <c r="Z801" s="8" t="s">
        <v>42</v>
      </c>
      <c r="AA801" s="8" t="s">
        <v>43</v>
      </c>
      <c r="AB801" s="8" t="s">
        <v>60</v>
      </c>
      <c r="AC801" s="8" t="s">
        <v>2614</v>
      </c>
      <c r="AD801" s="8" t="s">
        <v>35</v>
      </c>
      <c r="AE801" s="8" t="s">
        <v>35</v>
      </c>
      <c r="AF801" s="12">
        <v>4873.05</v>
      </c>
      <c r="AG801" s="41">
        <f t="shared" si="111"/>
        <v>45077</v>
      </c>
      <c r="AH801" s="41">
        <f t="shared" ca="1" si="112"/>
        <v>46022</v>
      </c>
      <c r="AI801" s="1">
        <f t="shared" ca="1" si="119"/>
        <v>31</v>
      </c>
      <c r="AJ801" s="1">
        <f t="shared" ca="1" si="113"/>
        <v>26</v>
      </c>
      <c r="AK801" s="1">
        <f t="shared" ca="1" si="114"/>
        <v>4</v>
      </c>
      <c r="AL801" s="1">
        <f t="shared" si="115"/>
        <v>0</v>
      </c>
      <c r="AM801" s="38">
        <f t="shared" ca="1" si="116"/>
        <v>0.83870967741935487</v>
      </c>
      <c r="AN801" s="1" t="str">
        <f t="shared" ca="1" si="117"/>
        <v>לא תקין</v>
      </c>
      <c r="AO801" s="1" t="str">
        <f>VLOOKUP(AC801,'תז מייל קניין'!$A:$C,3,0)</f>
        <v>GalitGe@justice.gov.il</v>
      </c>
      <c r="AP801" s="1" t="str">
        <f t="shared" si="118"/>
        <v xml:space="preserve"> אפ"כ תל א</v>
      </c>
    </row>
    <row r="802" spans="1:42" x14ac:dyDescent="0.2">
      <c r="A802" s="4"/>
      <c r="B802" s="5"/>
      <c r="C802" s="6" t="s">
        <v>3034</v>
      </c>
      <c r="D802" s="7" t="s">
        <v>34</v>
      </c>
      <c r="E802" s="7" t="s">
        <v>32</v>
      </c>
      <c r="F802" s="8" t="s">
        <v>35</v>
      </c>
      <c r="G802" s="9">
        <v>45079</v>
      </c>
      <c r="H802" s="9"/>
      <c r="I802" s="10"/>
      <c r="J802" s="14"/>
      <c r="K802" s="11" t="s">
        <v>3035</v>
      </c>
      <c r="L802" s="8" t="s">
        <v>3036</v>
      </c>
      <c r="M802" s="8" t="s">
        <v>3037</v>
      </c>
      <c r="N802" s="8" t="s">
        <v>40</v>
      </c>
      <c r="O802" s="13">
        <v>318.60000000000002</v>
      </c>
      <c r="P802" s="8" t="s">
        <v>41</v>
      </c>
      <c r="Q802" s="13">
        <v>318.60000000000002</v>
      </c>
      <c r="R802" s="13">
        <v>0</v>
      </c>
      <c r="S802" s="13">
        <v>0</v>
      </c>
      <c r="T802" s="13">
        <v>0</v>
      </c>
      <c r="U802" s="13">
        <v>318.60000000000002</v>
      </c>
      <c r="V802" s="8" t="s">
        <v>35</v>
      </c>
      <c r="W802" s="8" t="s">
        <v>3026</v>
      </c>
      <c r="X802" s="8" t="s">
        <v>35</v>
      </c>
      <c r="Y802" s="13">
        <v>0</v>
      </c>
      <c r="Z802" s="8" t="s">
        <v>42</v>
      </c>
      <c r="AA802" s="8" t="s">
        <v>43</v>
      </c>
      <c r="AB802" s="8" t="s">
        <v>60</v>
      </c>
      <c r="AC802" s="8" t="s">
        <v>2614</v>
      </c>
      <c r="AD802" s="8" t="s">
        <v>35</v>
      </c>
      <c r="AE802" s="8" t="s">
        <v>35</v>
      </c>
      <c r="AF802" s="13">
        <v>318.60000000000002</v>
      </c>
      <c r="AG802" s="41">
        <f t="shared" si="111"/>
        <v>45079</v>
      </c>
      <c r="AH802" s="41">
        <f t="shared" ca="1" si="112"/>
        <v>46022</v>
      </c>
      <c r="AI802" s="1">
        <f t="shared" ca="1" si="119"/>
        <v>30</v>
      </c>
      <c r="AJ802" s="1">
        <f t="shared" ca="1" si="113"/>
        <v>26</v>
      </c>
      <c r="AK802" s="1">
        <f t="shared" ca="1" si="114"/>
        <v>4</v>
      </c>
      <c r="AL802" s="1">
        <f t="shared" si="115"/>
        <v>0</v>
      </c>
      <c r="AM802" s="38">
        <f t="shared" ca="1" si="116"/>
        <v>0.8666666666666667</v>
      </c>
      <c r="AN802" s="1" t="str">
        <f t="shared" ca="1" si="117"/>
        <v>לא תקין</v>
      </c>
      <c r="AO802" s="1" t="str">
        <f>VLOOKUP(AC802,'תז מייל קניין'!$A:$C,3,0)</f>
        <v>GalitGe@justice.gov.il</v>
      </c>
      <c r="AP802" s="1" t="str">
        <f t="shared" si="118"/>
        <v xml:space="preserve"> חטיבת ההו</v>
      </c>
    </row>
    <row r="803" spans="1:42" x14ac:dyDescent="0.2">
      <c r="A803" s="4"/>
      <c r="B803" s="5"/>
      <c r="C803" s="6" t="s">
        <v>3038</v>
      </c>
      <c r="D803" s="7" t="s">
        <v>34</v>
      </c>
      <c r="E803" s="7" t="s">
        <v>32</v>
      </c>
      <c r="F803" s="8" t="s">
        <v>35</v>
      </c>
      <c r="G803" s="9">
        <v>45079</v>
      </c>
      <c r="H803" s="9"/>
      <c r="I803" s="10"/>
      <c r="J803" s="14"/>
      <c r="K803" s="11" t="s">
        <v>3039</v>
      </c>
      <c r="L803" s="8" t="s">
        <v>3040</v>
      </c>
      <c r="M803" s="8" t="s">
        <v>3041</v>
      </c>
      <c r="N803" s="8" t="s">
        <v>40</v>
      </c>
      <c r="O803" s="12">
        <v>28380</v>
      </c>
      <c r="P803" s="8" t="s">
        <v>41</v>
      </c>
      <c r="Q803" s="12">
        <v>28380</v>
      </c>
      <c r="R803" s="13">
        <v>72.73</v>
      </c>
      <c r="S803" s="12">
        <v>20592</v>
      </c>
      <c r="T803" s="12">
        <v>20592</v>
      </c>
      <c r="U803" s="12">
        <v>7788</v>
      </c>
      <c r="V803" s="8" t="s">
        <v>35</v>
      </c>
      <c r="W803" s="8" t="s">
        <v>3042</v>
      </c>
      <c r="X803" s="8" t="s">
        <v>35</v>
      </c>
      <c r="Y803" s="13">
        <v>0</v>
      </c>
      <c r="Z803" s="8" t="s">
        <v>42</v>
      </c>
      <c r="AA803" s="8" t="s">
        <v>43</v>
      </c>
      <c r="AB803" s="8" t="s">
        <v>60</v>
      </c>
      <c r="AC803" s="8" t="s">
        <v>2614</v>
      </c>
      <c r="AD803" s="8" t="s">
        <v>35</v>
      </c>
      <c r="AE803" s="8" t="s">
        <v>35</v>
      </c>
      <c r="AF803" s="12">
        <v>7788</v>
      </c>
      <c r="AG803" s="41">
        <f t="shared" si="111"/>
        <v>45079</v>
      </c>
      <c r="AH803" s="41">
        <f t="shared" ca="1" si="112"/>
        <v>46022</v>
      </c>
      <c r="AI803" s="1">
        <f t="shared" ca="1" si="119"/>
        <v>30</v>
      </c>
      <c r="AJ803" s="1">
        <f t="shared" ca="1" si="113"/>
        <v>26</v>
      </c>
      <c r="AK803" s="1">
        <f t="shared" ca="1" si="114"/>
        <v>4</v>
      </c>
      <c r="AL803" s="1">
        <f t="shared" si="115"/>
        <v>72.73</v>
      </c>
      <c r="AM803" s="38">
        <f t="shared" ca="1" si="116"/>
        <v>0.8666666666666667</v>
      </c>
      <c r="AN803" s="1" t="str">
        <f t="shared" ca="1" si="117"/>
        <v>תקין</v>
      </c>
      <c r="AO803" s="1" t="str">
        <f>VLOOKUP(AC803,'תז מייל קניין'!$A:$C,3,0)</f>
        <v>GalitGe@justice.gov.il</v>
      </c>
      <c r="AP803" s="1" t="str">
        <f t="shared" si="118"/>
        <v xml:space="preserve"> אפ"כ המחל</v>
      </c>
    </row>
    <row r="804" spans="1:42" x14ac:dyDescent="0.2">
      <c r="A804" s="4"/>
      <c r="B804" s="5"/>
      <c r="C804" s="6" t="s">
        <v>3043</v>
      </c>
      <c r="D804" s="7" t="s">
        <v>34</v>
      </c>
      <c r="E804" s="7" t="s">
        <v>32</v>
      </c>
      <c r="F804" s="8" t="s">
        <v>35</v>
      </c>
      <c r="G804" s="9">
        <v>45083</v>
      </c>
      <c r="H804" s="9"/>
      <c r="I804" s="10"/>
      <c r="J804" s="14"/>
      <c r="K804" s="11" t="s">
        <v>3044</v>
      </c>
      <c r="L804" s="8" t="s">
        <v>3045</v>
      </c>
      <c r="M804" s="8" t="s">
        <v>3046</v>
      </c>
      <c r="N804" s="8" t="s">
        <v>40</v>
      </c>
      <c r="O804" s="12">
        <v>1008.55</v>
      </c>
      <c r="P804" s="8" t="s">
        <v>41</v>
      </c>
      <c r="Q804" s="12">
        <v>1008.55</v>
      </c>
      <c r="R804" s="13">
        <v>0</v>
      </c>
      <c r="S804" s="13">
        <v>0</v>
      </c>
      <c r="T804" s="13">
        <v>0</v>
      </c>
      <c r="U804" s="12">
        <v>1008.55</v>
      </c>
      <c r="V804" s="8" t="s">
        <v>35</v>
      </c>
      <c r="W804" s="8" t="s">
        <v>3047</v>
      </c>
      <c r="X804" s="8" t="s">
        <v>35</v>
      </c>
      <c r="Y804" s="13">
        <v>0</v>
      </c>
      <c r="Z804" s="8" t="s">
        <v>42</v>
      </c>
      <c r="AA804" s="8" t="s">
        <v>43</v>
      </c>
      <c r="AB804" s="8" t="s">
        <v>60</v>
      </c>
      <c r="AC804" s="8" t="s">
        <v>2614</v>
      </c>
      <c r="AD804" s="8" t="s">
        <v>35</v>
      </c>
      <c r="AE804" s="8" t="s">
        <v>35</v>
      </c>
      <c r="AF804" s="12">
        <v>1008.55</v>
      </c>
      <c r="AG804" s="41">
        <f t="shared" si="111"/>
        <v>45083</v>
      </c>
      <c r="AH804" s="41">
        <f t="shared" ca="1" si="112"/>
        <v>46022</v>
      </c>
      <c r="AI804" s="1">
        <f t="shared" ca="1" si="119"/>
        <v>30</v>
      </c>
      <c r="AJ804" s="1">
        <f t="shared" ca="1" si="113"/>
        <v>26</v>
      </c>
      <c r="AK804" s="1">
        <f t="shared" ca="1" si="114"/>
        <v>4</v>
      </c>
      <c r="AL804" s="1">
        <f t="shared" si="115"/>
        <v>0</v>
      </c>
      <c r="AM804" s="38">
        <f t="shared" ca="1" si="116"/>
        <v>0.8666666666666667</v>
      </c>
      <c r="AN804" s="1" t="str">
        <f t="shared" ca="1" si="117"/>
        <v>לא תקין</v>
      </c>
      <c r="AO804" s="1" t="str">
        <f>VLOOKUP(AC804,'תז מייל קניין'!$A:$C,3,0)</f>
        <v>GalitGe@justice.gov.il</v>
      </c>
      <c r="AP804" s="1" t="str">
        <f t="shared" si="118"/>
        <v xml:space="preserve"> חטיבת תפע</v>
      </c>
    </row>
    <row r="805" spans="1:42" x14ac:dyDescent="0.2">
      <c r="A805" s="4"/>
      <c r="B805" s="5"/>
      <c r="C805" s="6" t="s">
        <v>3048</v>
      </c>
      <c r="D805" s="7" t="s">
        <v>34</v>
      </c>
      <c r="E805" s="7" t="s">
        <v>32</v>
      </c>
      <c r="F805" s="8" t="s">
        <v>35</v>
      </c>
      <c r="G805" s="9">
        <v>45084</v>
      </c>
      <c r="H805" s="9"/>
      <c r="I805" s="10"/>
      <c r="J805" s="14"/>
      <c r="K805" s="11" t="s">
        <v>3049</v>
      </c>
      <c r="L805" s="8" t="s">
        <v>3050</v>
      </c>
      <c r="M805" s="8" t="s">
        <v>3051</v>
      </c>
      <c r="N805" s="8" t="s">
        <v>40</v>
      </c>
      <c r="O805" s="12">
        <v>1008.55</v>
      </c>
      <c r="P805" s="8" t="s">
        <v>41</v>
      </c>
      <c r="Q805" s="12">
        <v>1008.55</v>
      </c>
      <c r="R805" s="13">
        <v>0</v>
      </c>
      <c r="S805" s="13">
        <v>0</v>
      </c>
      <c r="T805" s="13">
        <v>0</v>
      </c>
      <c r="U805" s="12">
        <v>1008.55</v>
      </c>
      <c r="V805" s="8" t="s">
        <v>35</v>
      </c>
      <c r="W805" s="8" t="s">
        <v>3047</v>
      </c>
      <c r="X805" s="8" t="s">
        <v>35</v>
      </c>
      <c r="Y805" s="13">
        <v>0</v>
      </c>
      <c r="Z805" s="8" t="s">
        <v>42</v>
      </c>
      <c r="AA805" s="8" t="s">
        <v>43</v>
      </c>
      <c r="AB805" s="8" t="s">
        <v>60</v>
      </c>
      <c r="AC805" s="8" t="s">
        <v>2614</v>
      </c>
      <c r="AD805" s="8" t="s">
        <v>35</v>
      </c>
      <c r="AE805" s="8" t="s">
        <v>35</v>
      </c>
      <c r="AF805" s="12">
        <v>1008.55</v>
      </c>
      <c r="AG805" s="41">
        <f t="shared" si="111"/>
        <v>45084</v>
      </c>
      <c r="AH805" s="41">
        <f t="shared" ca="1" si="112"/>
        <v>46022</v>
      </c>
      <c r="AI805" s="1">
        <f t="shared" ca="1" si="119"/>
        <v>30</v>
      </c>
      <c r="AJ805" s="1">
        <f t="shared" ca="1" si="113"/>
        <v>25</v>
      </c>
      <c r="AK805" s="1">
        <f t="shared" ca="1" si="114"/>
        <v>4</v>
      </c>
      <c r="AL805" s="1">
        <f t="shared" si="115"/>
        <v>0</v>
      </c>
      <c r="AM805" s="38">
        <f t="shared" ca="1" si="116"/>
        <v>0.83333333333333337</v>
      </c>
      <c r="AN805" s="1" t="str">
        <f t="shared" ca="1" si="117"/>
        <v>לא תקין</v>
      </c>
      <c r="AO805" s="1" t="str">
        <f>VLOOKUP(AC805,'תז מייל קניין'!$A:$C,3,0)</f>
        <v>GalitGe@justice.gov.il</v>
      </c>
      <c r="AP805" s="1" t="str">
        <f t="shared" si="118"/>
        <v xml:space="preserve"> חטיבת תפע</v>
      </c>
    </row>
    <row r="806" spans="1:42" x14ac:dyDescent="0.2">
      <c r="A806" s="4"/>
      <c r="B806" s="5"/>
      <c r="C806" s="6" t="s">
        <v>3052</v>
      </c>
      <c r="D806" s="7" t="s">
        <v>34</v>
      </c>
      <c r="E806" s="7" t="s">
        <v>32</v>
      </c>
      <c r="F806" s="8" t="s">
        <v>35</v>
      </c>
      <c r="G806" s="9">
        <v>45084</v>
      </c>
      <c r="H806" s="9"/>
      <c r="I806" s="10"/>
      <c r="J806" s="14"/>
      <c r="K806" s="11" t="s">
        <v>3053</v>
      </c>
      <c r="L806" s="8" t="s">
        <v>3054</v>
      </c>
      <c r="M806" s="8" t="s">
        <v>3055</v>
      </c>
      <c r="N806" s="8" t="s">
        <v>40</v>
      </c>
      <c r="O806" s="12">
        <v>47400.6</v>
      </c>
      <c r="P806" s="8" t="s">
        <v>41</v>
      </c>
      <c r="Q806" s="12">
        <v>47400.6</v>
      </c>
      <c r="R806" s="13">
        <v>82.5</v>
      </c>
      <c r="S806" s="12">
        <v>38774.1</v>
      </c>
      <c r="T806" s="12">
        <v>38774.1</v>
      </c>
      <c r="U806" s="12">
        <v>8295.1</v>
      </c>
      <c r="V806" s="8" t="s">
        <v>35</v>
      </c>
      <c r="W806" s="8" t="s">
        <v>3056</v>
      </c>
      <c r="X806" s="8" t="s">
        <v>35</v>
      </c>
      <c r="Y806" s="13">
        <v>0</v>
      </c>
      <c r="Z806" s="8" t="s">
        <v>42</v>
      </c>
      <c r="AA806" s="8" t="s">
        <v>43</v>
      </c>
      <c r="AB806" s="8" t="s">
        <v>60</v>
      </c>
      <c r="AC806" s="8" t="s">
        <v>2614</v>
      </c>
      <c r="AD806" s="8" t="s">
        <v>35</v>
      </c>
      <c r="AE806" s="8" t="s">
        <v>3027</v>
      </c>
      <c r="AF806" s="12">
        <v>8295.11</v>
      </c>
      <c r="AG806" s="41">
        <f t="shared" si="111"/>
        <v>45084</v>
      </c>
      <c r="AH806" s="41">
        <f t="shared" ca="1" si="112"/>
        <v>46022</v>
      </c>
      <c r="AI806" s="1">
        <f t="shared" ca="1" si="119"/>
        <v>30</v>
      </c>
      <c r="AJ806" s="1">
        <f t="shared" ca="1" si="113"/>
        <v>25</v>
      </c>
      <c r="AK806" s="1">
        <f t="shared" ca="1" si="114"/>
        <v>4</v>
      </c>
      <c r="AL806" s="1">
        <f t="shared" si="115"/>
        <v>82.5</v>
      </c>
      <c r="AM806" s="38">
        <f t="shared" ca="1" si="116"/>
        <v>0.83333333333333337</v>
      </c>
      <c r="AN806" s="1" t="str">
        <f t="shared" ca="1" si="117"/>
        <v>תקין</v>
      </c>
      <c r="AO806" s="1" t="str">
        <f>VLOOKUP(AC806,'תז מייל קניין'!$A:$C,3,0)</f>
        <v>GalitGe@justice.gov.il</v>
      </c>
      <c r="AP806" s="1" t="str">
        <f t="shared" si="118"/>
        <v xml:space="preserve"> תכנית הכש</v>
      </c>
    </row>
    <row r="807" spans="1:42" x14ac:dyDescent="0.2">
      <c r="A807" s="4"/>
      <c r="B807" s="5"/>
      <c r="C807" s="6" t="s">
        <v>3057</v>
      </c>
      <c r="D807" s="7" t="s">
        <v>34</v>
      </c>
      <c r="E807" s="7" t="s">
        <v>32</v>
      </c>
      <c r="F807" s="8" t="s">
        <v>35</v>
      </c>
      <c r="G807" s="9">
        <v>45088</v>
      </c>
      <c r="H807" s="9"/>
      <c r="I807" s="10"/>
      <c r="J807" s="14"/>
      <c r="K807" s="11" t="s">
        <v>3058</v>
      </c>
      <c r="L807" s="8" t="s">
        <v>3059</v>
      </c>
      <c r="M807" s="8" t="s">
        <v>35</v>
      </c>
      <c r="N807" s="8" t="s">
        <v>40</v>
      </c>
      <c r="O807" s="12">
        <v>1008.55</v>
      </c>
      <c r="P807" s="8" t="s">
        <v>41</v>
      </c>
      <c r="Q807" s="12">
        <v>1008.55</v>
      </c>
      <c r="R807" s="13">
        <v>0</v>
      </c>
      <c r="S807" s="13">
        <v>0</v>
      </c>
      <c r="T807" s="13">
        <v>0</v>
      </c>
      <c r="U807" s="12">
        <v>1008.55</v>
      </c>
      <c r="V807" s="8" t="s">
        <v>35</v>
      </c>
      <c r="W807" s="8" t="s">
        <v>3060</v>
      </c>
      <c r="X807" s="8" t="s">
        <v>35</v>
      </c>
      <c r="Y807" s="13">
        <v>0</v>
      </c>
      <c r="Z807" s="8" t="s">
        <v>42</v>
      </c>
      <c r="AA807" s="8" t="s">
        <v>43</v>
      </c>
      <c r="AB807" s="8" t="s">
        <v>60</v>
      </c>
      <c r="AC807" s="8" t="s">
        <v>2614</v>
      </c>
      <c r="AD807" s="8" t="s">
        <v>35</v>
      </c>
      <c r="AE807" s="8" t="s">
        <v>35</v>
      </c>
      <c r="AF807" s="12">
        <v>1008.55</v>
      </c>
      <c r="AG807" s="41">
        <f t="shared" si="111"/>
        <v>45088</v>
      </c>
      <c r="AH807" s="41">
        <f t="shared" ca="1" si="112"/>
        <v>46022</v>
      </c>
      <c r="AI807" s="1">
        <f t="shared" ca="1" si="119"/>
        <v>30</v>
      </c>
      <c r="AJ807" s="1">
        <f t="shared" ca="1" si="113"/>
        <v>25</v>
      </c>
      <c r="AK807" s="1">
        <f t="shared" ca="1" si="114"/>
        <v>4</v>
      </c>
      <c r="AL807" s="1">
        <f t="shared" si="115"/>
        <v>0</v>
      </c>
      <c r="AM807" s="38">
        <f t="shared" ca="1" si="116"/>
        <v>0.83333333333333337</v>
      </c>
      <c r="AN807" s="1" t="str">
        <f t="shared" ca="1" si="117"/>
        <v>לא תקין</v>
      </c>
      <c r="AO807" s="1" t="str">
        <f>VLOOKUP(AC807,'תז מייל קניין'!$A:$C,3,0)</f>
        <v>GalitGe@justice.gov.il</v>
      </c>
      <c r="AP807" s="1" t="str">
        <f t="shared" si="118"/>
        <v xml:space="preserve"> חטיבת תפע</v>
      </c>
    </row>
    <row r="808" spans="1:42" x14ac:dyDescent="0.2">
      <c r="A808" s="4"/>
      <c r="B808" s="5"/>
      <c r="C808" s="6" t="s">
        <v>3061</v>
      </c>
      <c r="D808" s="7" t="s">
        <v>34</v>
      </c>
      <c r="E808" s="7" t="s">
        <v>32</v>
      </c>
      <c r="F808" s="8" t="s">
        <v>35</v>
      </c>
      <c r="G808" s="9">
        <v>45089</v>
      </c>
      <c r="H808" s="9"/>
      <c r="I808" s="10"/>
      <c r="J808" s="14"/>
      <c r="K808" s="11" t="s">
        <v>3062</v>
      </c>
      <c r="L808" s="8" t="s">
        <v>3063</v>
      </c>
      <c r="M808" s="8" t="s">
        <v>3064</v>
      </c>
      <c r="N808" s="8" t="s">
        <v>40</v>
      </c>
      <c r="O808" s="12">
        <v>4992.3100000000004</v>
      </c>
      <c r="P808" s="8" t="s">
        <v>41</v>
      </c>
      <c r="Q808" s="12">
        <v>4992.3100000000004</v>
      </c>
      <c r="R808" s="13">
        <v>0</v>
      </c>
      <c r="S808" s="13">
        <v>0</v>
      </c>
      <c r="T808" s="13">
        <v>0</v>
      </c>
      <c r="U808" s="12">
        <v>4992.3100000000004</v>
      </c>
      <c r="V808" s="8" t="s">
        <v>35</v>
      </c>
      <c r="W808" s="8" t="s">
        <v>3065</v>
      </c>
      <c r="X808" s="8" t="s">
        <v>35</v>
      </c>
      <c r="Y808" s="13">
        <v>0</v>
      </c>
      <c r="Z808" s="8" t="s">
        <v>42</v>
      </c>
      <c r="AA808" s="8" t="s">
        <v>43</v>
      </c>
      <c r="AB808" s="8" t="s">
        <v>60</v>
      </c>
      <c r="AC808" s="8" t="s">
        <v>2614</v>
      </c>
      <c r="AD808" s="8" t="s">
        <v>35</v>
      </c>
      <c r="AE808" s="8" t="s">
        <v>266</v>
      </c>
      <c r="AF808" s="12">
        <v>4992.3100000000004</v>
      </c>
      <c r="AG808" s="41">
        <f t="shared" si="111"/>
        <v>45089</v>
      </c>
      <c r="AH808" s="41">
        <f t="shared" ca="1" si="112"/>
        <v>46022</v>
      </c>
      <c r="AI808" s="1">
        <f t="shared" ca="1" si="119"/>
        <v>30</v>
      </c>
      <c r="AJ808" s="1">
        <f t="shared" ca="1" si="113"/>
        <v>25</v>
      </c>
      <c r="AK808" s="1">
        <f t="shared" ca="1" si="114"/>
        <v>4</v>
      </c>
      <c r="AL808" s="1">
        <f t="shared" si="115"/>
        <v>0</v>
      </c>
      <c r="AM808" s="38">
        <f t="shared" ca="1" si="116"/>
        <v>0.83333333333333337</v>
      </c>
      <c r="AN808" s="1" t="str">
        <f t="shared" ca="1" si="117"/>
        <v>לא תקין</v>
      </c>
      <c r="AO808" s="1" t="str">
        <f>VLOOKUP(AC808,'תז מייל קניין'!$A:$C,3,0)</f>
        <v>GalitGe@justice.gov.il</v>
      </c>
      <c r="AP808" s="1" t="str">
        <f t="shared" si="118"/>
        <v xml:space="preserve"> עבור פיצו</v>
      </c>
    </row>
    <row r="809" spans="1:42" x14ac:dyDescent="0.2">
      <c r="A809" s="4"/>
      <c r="B809" s="5"/>
      <c r="C809" s="6" t="s">
        <v>3066</v>
      </c>
      <c r="D809" s="7" t="s">
        <v>50</v>
      </c>
      <c r="E809" s="7" t="s">
        <v>32</v>
      </c>
      <c r="F809" s="8" t="s">
        <v>35</v>
      </c>
      <c r="G809" s="9">
        <v>45092</v>
      </c>
      <c r="H809" s="9"/>
      <c r="I809" s="10"/>
      <c r="J809" s="14"/>
      <c r="K809" s="11" t="s">
        <v>3067</v>
      </c>
      <c r="L809" s="8" t="s">
        <v>3068</v>
      </c>
      <c r="M809" s="8" t="s">
        <v>3069</v>
      </c>
      <c r="N809" s="8" t="s">
        <v>40</v>
      </c>
      <c r="O809" s="12">
        <v>4941.93</v>
      </c>
      <c r="P809" s="8" t="s">
        <v>41</v>
      </c>
      <c r="Q809" s="12">
        <v>4941.93</v>
      </c>
      <c r="R809" s="13">
        <v>7.04</v>
      </c>
      <c r="S809" s="13">
        <v>347.92</v>
      </c>
      <c r="T809" s="13">
        <v>347.91</v>
      </c>
      <c r="U809" s="12">
        <v>4594.01</v>
      </c>
      <c r="V809" s="8" t="s">
        <v>35</v>
      </c>
      <c r="W809" s="8" t="s">
        <v>3070</v>
      </c>
      <c r="X809" s="8" t="s">
        <v>35</v>
      </c>
      <c r="Y809" s="13">
        <v>0</v>
      </c>
      <c r="Z809" s="8" t="s">
        <v>42</v>
      </c>
      <c r="AA809" s="8" t="s">
        <v>43</v>
      </c>
      <c r="AB809" s="8" t="s">
        <v>60</v>
      </c>
      <c r="AC809" s="8" t="s">
        <v>2614</v>
      </c>
      <c r="AD809" s="8" t="s">
        <v>3071</v>
      </c>
      <c r="AE809" s="8" t="s">
        <v>1471</v>
      </c>
      <c r="AF809" s="12">
        <v>4594.01</v>
      </c>
      <c r="AG809" s="41">
        <f t="shared" si="111"/>
        <v>45092</v>
      </c>
      <c r="AH809" s="41">
        <f t="shared" ca="1" si="112"/>
        <v>46022</v>
      </c>
      <c r="AI809" s="1">
        <f t="shared" ca="1" si="119"/>
        <v>30</v>
      </c>
      <c r="AJ809" s="1">
        <f t="shared" ca="1" si="113"/>
        <v>25</v>
      </c>
      <c r="AK809" s="1">
        <f t="shared" ca="1" si="114"/>
        <v>4</v>
      </c>
      <c r="AL809" s="1">
        <f t="shared" si="115"/>
        <v>7.04</v>
      </c>
      <c r="AM809" s="38">
        <f t="shared" ca="1" si="116"/>
        <v>0.83333333333333337</v>
      </c>
      <c r="AN809" s="1" t="str">
        <f t="shared" ca="1" si="117"/>
        <v>לא תקין</v>
      </c>
      <c r="AO809" s="1" t="str">
        <f>VLOOKUP(AC809,'תז מייל קניין'!$A:$C,3,0)</f>
        <v>GalitGe@justice.gov.il</v>
      </c>
      <c r="AP809" s="1" t="str">
        <f t="shared" si="118"/>
        <v xml:space="preserve"> שתייה עבו</v>
      </c>
    </row>
    <row r="810" spans="1:42" x14ac:dyDescent="0.2">
      <c r="A810" s="4"/>
      <c r="B810" s="5"/>
      <c r="C810" s="6" t="s">
        <v>3072</v>
      </c>
      <c r="D810" s="7" t="s">
        <v>34</v>
      </c>
      <c r="E810" s="7" t="s">
        <v>32</v>
      </c>
      <c r="F810" s="8" t="s">
        <v>35</v>
      </c>
      <c r="G810" s="9">
        <v>45096</v>
      </c>
      <c r="H810" s="9"/>
      <c r="I810" s="10"/>
      <c r="J810" s="14"/>
      <c r="K810" s="11" t="s">
        <v>3073</v>
      </c>
      <c r="L810" s="8" t="s">
        <v>3074</v>
      </c>
      <c r="M810" s="8" t="s">
        <v>3075</v>
      </c>
      <c r="N810" s="8" t="s">
        <v>40</v>
      </c>
      <c r="O810" s="12">
        <v>46528.76</v>
      </c>
      <c r="P810" s="8" t="s">
        <v>41</v>
      </c>
      <c r="Q810" s="12">
        <v>46528.76</v>
      </c>
      <c r="R810" s="13">
        <v>0</v>
      </c>
      <c r="S810" s="13">
        <v>0</v>
      </c>
      <c r="T810" s="13">
        <v>0</v>
      </c>
      <c r="U810" s="12">
        <v>46528.76</v>
      </c>
      <c r="V810" s="8" t="s">
        <v>35</v>
      </c>
      <c r="W810" s="8" t="s">
        <v>3076</v>
      </c>
      <c r="X810" s="8" t="s">
        <v>35</v>
      </c>
      <c r="Y810" s="13">
        <v>0</v>
      </c>
      <c r="Z810" s="8" t="s">
        <v>42</v>
      </c>
      <c r="AA810" s="8" t="s">
        <v>43</v>
      </c>
      <c r="AB810" s="8" t="s">
        <v>60</v>
      </c>
      <c r="AC810" s="8" t="s">
        <v>2614</v>
      </c>
      <c r="AD810" s="8" t="s">
        <v>35</v>
      </c>
      <c r="AE810" s="8" t="s">
        <v>35</v>
      </c>
      <c r="AF810" s="12">
        <v>46528.76</v>
      </c>
      <c r="AG810" s="41">
        <f t="shared" si="111"/>
        <v>45096</v>
      </c>
      <c r="AH810" s="41">
        <f t="shared" ca="1" si="112"/>
        <v>46022</v>
      </c>
      <c r="AI810" s="1">
        <f t="shared" ca="1" si="119"/>
        <v>30</v>
      </c>
      <c r="AJ810" s="1">
        <f t="shared" ca="1" si="113"/>
        <v>25</v>
      </c>
      <c r="AK810" s="1">
        <f t="shared" ca="1" si="114"/>
        <v>4</v>
      </c>
      <c r="AL810" s="1">
        <f t="shared" si="115"/>
        <v>0</v>
      </c>
      <c r="AM810" s="38">
        <f t="shared" ca="1" si="116"/>
        <v>0.83333333333333337</v>
      </c>
      <c r="AN810" s="1" t="str">
        <f t="shared" ca="1" si="117"/>
        <v>לא תקין</v>
      </c>
      <c r="AO810" s="1" t="str">
        <f>VLOOKUP(AC810,'תז מייל קניין'!$A:$C,3,0)</f>
        <v>GalitGe@justice.gov.il</v>
      </c>
      <c r="AP810" s="1" t="str">
        <f t="shared" si="118"/>
        <v xml:space="preserve"> חטיבת תפע</v>
      </c>
    </row>
    <row r="811" spans="1:42" x14ac:dyDescent="0.2">
      <c r="A811" s="4"/>
      <c r="B811" s="5"/>
      <c r="C811" s="6" t="s">
        <v>3077</v>
      </c>
      <c r="D811" s="7" t="s">
        <v>34</v>
      </c>
      <c r="E811" s="7" t="s">
        <v>32</v>
      </c>
      <c r="F811" s="8" t="s">
        <v>35</v>
      </c>
      <c r="G811" s="9">
        <v>45096</v>
      </c>
      <c r="H811" s="9"/>
      <c r="I811" s="10"/>
      <c r="J811" s="14"/>
      <c r="K811" s="11" t="s">
        <v>2774</v>
      </c>
      <c r="L811" s="8" t="s">
        <v>2775</v>
      </c>
      <c r="M811" s="8" t="s">
        <v>2776</v>
      </c>
      <c r="N811" s="8" t="s">
        <v>40</v>
      </c>
      <c r="O811" s="12">
        <v>5015</v>
      </c>
      <c r="P811" s="8" t="s">
        <v>41</v>
      </c>
      <c r="Q811" s="12">
        <v>5015</v>
      </c>
      <c r="R811" s="13">
        <v>56</v>
      </c>
      <c r="S811" s="12">
        <v>2784.6</v>
      </c>
      <c r="T811" s="12">
        <v>2784.6</v>
      </c>
      <c r="U811" s="12">
        <v>2206.6</v>
      </c>
      <c r="V811" s="8" t="s">
        <v>35</v>
      </c>
      <c r="W811" s="8" t="s">
        <v>3078</v>
      </c>
      <c r="X811" s="8" t="s">
        <v>35</v>
      </c>
      <c r="Y811" s="13">
        <v>0</v>
      </c>
      <c r="Z811" s="8" t="s">
        <v>42</v>
      </c>
      <c r="AA811" s="8" t="s">
        <v>43</v>
      </c>
      <c r="AB811" s="8" t="s">
        <v>60</v>
      </c>
      <c r="AC811" s="8" t="s">
        <v>2614</v>
      </c>
      <c r="AD811" s="8" t="s">
        <v>35</v>
      </c>
      <c r="AE811" s="8" t="s">
        <v>35</v>
      </c>
      <c r="AF811" s="12">
        <v>2206.6</v>
      </c>
      <c r="AG811" s="41">
        <f t="shared" si="111"/>
        <v>45096</v>
      </c>
      <c r="AH811" s="41">
        <f t="shared" ca="1" si="112"/>
        <v>46022</v>
      </c>
      <c r="AI811" s="1">
        <f t="shared" ca="1" si="119"/>
        <v>30</v>
      </c>
      <c r="AJ811" s="1">
        <f t="shared" ca="1" si="113"/>
        <v>25</v>
      </c>
      <c r="AK811" s="1">
        <f t="shared" ca="1" si="114"/>
        <v>4</v>
      </c>
      <c r="AL811" s="1">
        <f t="shared" si="115"/>
        <v>56</v>
      </c>
      <c r="AM811" s="38">
        <f t="shared" ca="1" si="116"/>
        <v>0.83333333333333337</v>
      </c>
      <c r="AN811" s="1" t="str">
        <f t="shared" ca="1" si="117"/>
        <v>תקין</v>
      </c>
      <c r="AO811" s="1" t="str">
        <f>VLOOKUP(AC811,'תז מייל קניין'!$A:$C,3,0)</f>
        <v>GalitGe@justice.gov.il</v>
      </c>
      <c r="AP811" s="1" t="str">
        <f t="shared" si="118"/>
        <v xml:space="preserve"> אפ"כ - הר</v>
      </c>
    </row>
    <row r="812" spans="1:42" x14ac:dyDescent="0.2">
      <c r="A812" s="4"/>
      <c r="B812" s="5"/>
      <c r="C812" s="6" t="s">
        <v>3079</v>
      </c>
      <c r="D812" s="7" t="s">
        <v>34</v>
      </c>
      <c r="E812" s="7" t="s">
        <v>32</v>
      </c>
      <c r="F812" s="8" t="s">
        <v>35</v>
      </c>
      <c r="G812" s="9">
        <v>45103</v>
      </c>
      <c r="H812" s="9">
        <v>45089</v>
      </c>
      <c r="I812" s="10">
        <v>46184</v>
      </c>
      <c r="J812" s="14"/>
      <c r="K812" s="11" t="s">
        <v>3080</v>
      </c>
      <c r="L812" s="8" t="s">
        <v>3081</v>
      </c>
      <c r="M812" s="8" t="s">
        <v>3082</v>
      </c>
      <c r="N812" s="8" t="s">
        <v>40</v>
      </c>
      <c r="O812" s="12">
        <v>59600.160000000003</v>
      </c>
      <c r="P812" s="8" t="s">
        <v>41</v>
      </c>
      <c r="Q812" s="12">
        <v>59600.160000000003</v>
      </c>
      <c r="R812" s="13">
        <v>52.55</v>
      </c>
      <c r="S812" s="12">
        <v>31320</v>
      </c>
      <c r="T812" s="12">
        <v>31320</v>
      </c>
      <c r="U812" s="12">
        <v>28280.16</v>
      </c>
      <c r="V812" s="8" t="s">
        <v>35</v>
      </c>
      <c r="W812" s="8" t="s">
        <v>2807</v>
      </c>
      <c r="X812" s="8" t="s">
        <v>35</v>
      </c>
      <c r="Y812" s="13">
        <v>0</v>
      </c>
      <c r="Z812" s="8" t="s">
        <v>42</v>
      </c>
      <c r="AA812" s="8" t="s">
        <v>43</v>
      </c>
      <c r="AB812" s="8" t="s">
        <v>60</v>
      </c>
      <c r="AC812" s="8" t="s">
        <v>2614</v>
      </c>
      <c r="AD812" s="8" t="s">
        <v>3083</v>
      </c>
      <c r="AE812" s="8" t="s">
        <v>285</v>
      </c>
      <c r="AF812" s="12">
        <v>28280.16</v>
      </c>
      <c r="AG812" s="41">
        <f t="shared" si="111"/>
        <v>45089</v>
      </c>
      <c r="AH812" s="41">
        <f t="shared" ca="1" si="112"/>
        <v>46184</v>
      </c>
      <c r="AI812" s="1">
        <f t="shared" ca="1" si="119"/>
        <v>35</v>
      </c>
      <c r="AJ812" s="1">
        <f t="shared" ca="1" si="113"/>
        <v>25</v>
      </c>
      <c r="AK812" s="1">
        <f t="shared" ca="1" si="114"/>
        <v>10</v>
      </c>
      <c r="AL812" s="1">
        <f t="shared" si="115"/>
        <v>52.55</v>
      </c>
      <c r="AM812" s="38">
        <f t="shared" ca="1" si="116"/>
        <v>0.7142857142857143</v>
      </c>
      <c r="AN812" s="1" t="str">
        <f t="shared" ca="1" si="117"/>
        <v>תקין</v>
      </c>
      <c r="AO812" s="1" t="str">
        <f>VLOOKUP(AC812,'תז מייל קניין'!$A:$C,3,0)</f>
        <v>GalitGe@justice.gov.il</v>
      </c>
      <c r="AP812" s="1" t="str">
        <f t="shared" si="118"/>
        <v xml:space="preserve"> טיפולים פ</v>
      </c>
    </row>
    <row r="813" spans="1:42" x14ac:dyDescent="0.2">
      <c r="A813" s="4"/>
      <c r="B813" s="5"/>
      <c r="C813" s="6" t="s">
        <v>3084</v>
      </c>
      <c r="D813" s="7" t="s">
        <v>34</v>
      </c>
      <c r="E813" s="7" t="s">
        <v>32</v>
      </c>
      <c r="F813" s="8" t="s">
        <v>35</v>
      </c>
      <c r="G813" s="9">
        <v>45104</v>
      </c>
      <c r="H813" s="9"/>
      <c r="I813" s="10"/>
      <c r="J813" s="14"/>
      <c r="K813" s="11" t="s">
        <v>3044</v>
      </c>
      <c r="L813" s="8" t="s">
        <v>3045</v>
      </c>
      <c r="M813" s="8" t="s">
        <v>3046</v>
      </c>
      <c r="N813" s="8" t="s">
        <v>40</v>
      </c>
      <c r="O813" s="12">
        <v>2017.09</v>
      </c>
      <c r="P813" s="8" t="s">
        <v>41</v>
      </c>
      <c r="Q813" s="12">
        <v>2017.09</v>
      </c>
      <c r="R813" s="13">
        <v>0</v>
      </c>
      <c r="S813" s="13">
        <v>0</v>
      </c>
      <c r="T813" s="13">
        <v>0</v>
      </c>
      <c r="U813" s="12">
        <v>2017.09</v>
      </c>
      <c r="V813" s="8" t="s">
        <v>35</v>
      </c>
      <c r="W813" s="8" t="s">
        <v>3060</v>
      </c>
      <c r="X813" s="8" t="s">
        <v>35</v>
      </c>
      <c r="Y813" s="13">
        <v>0</v>
      </c>
      <c r="Z813" s="8" t="s">
        <v>42</v>
      </c>
      <c r="AA813" s="8" t="s">
        <v>43</v>
      </c>
      <c r="AB813" s="8" t="s">
        <v>60</v>
      </c>
      <c r="AC813" s="8" t="s">
        <v>2614</v>
      </c>
      <c r="AD813" s="8" t="s">
        <v>35</v>
      </c>
      <c r="AE813" s="8" t="s">
        <v>35</v>
      </c>
      <c r="AF813" s="12">
        <v>2017.09</v>
      </c>
      <c r="AG813" s="41">
        <f t="shared" si="111"/>
        <v>45104</v>
      </c>
      <c r="AH813" s="41">
        <f t="shared" ca="1" si="112"/>
        <v>46022</v>
      </c>
      <c r="AI813" s="1">
        <f t="shared" ca="1" si="119"/>
        <v>30</v>
      </c>
      <c r="AJ813" s="1">
        <f t="shared" ca="1" si="113"/>
        <v>25</v>
      </c>
      <c r="AK813" s="1">
        <f t="shared" ca="1" si="114"/>
        <v>4</v>
      </c>
      <c r="AL813" s="1">
        <f t="shared" si="115"/>
        <v>0</v>
      </c>
      <c r="AM813" s="38">
        <f t="shared" ca="1" si="116"/>
        <v>0.83333333333333337</v>
      </c>
      <c r="AN813" s="1" t="str">
        <f t="shared" ca="1" si="117"/>
        <v>לא תקין</v>
      </c>
      <c r="AO813" s="1" t="str">
        <f>VLOOKUP(AC813,'תז מייל קניין'!$A:$C,3,0)</f>
        <v>GalitGe@justice.gov.il</v>
      </c>
      <c r="AP813" s="1" t="str">
        <f t="shared" si="118"/>
        <v xml:space="preserve"> חטיבת תפע</v>
      </c>
    </row>
    <row r="814" spans="1:42" x14ac:dyDescent="0.2">
      <c r="A814" s="4"/>
      <c r="B814" s="5"/>
      <c r="C814" s="6" t="s">
        <v>3085</v>
      </c>
      <c r="D814" s="7" t="s">
        <v>34</v>
      </c>
      <c r="E814" s="7" t="s">
        <v>32</v>
      </c>
      <c r="F814" s="8" t="s">
        <v>35</v>
      </c>
      <c r="G814" s="9">
        <v>45105</v>
      </c>
      <c r="H814" s="9"/>
      <c r="I814" s="10"/>
      <c r="J814" s="14"/>
      <c r="K814" s="11" t="s">
        <v>3086</v>
      </c>
      <c r="L814" s="8" t="s">
        <v>3087</v>
      </c>
      <c r="M814" s="8" t="s">
        <v>3088</v>
      </c>
      <c r="N814" s="8" t="s">
        <v>40</v>
      </c>
      <c r="O814" s="12">
        <v>4034.18</v>
      </c>
      <c r="P814" s="8" t="s">
        <v>41</v>
      </c>
      <c r="Q814" s="12">
        <v>4034.18</v>
      </c>
      <c r="R814" s="13">
        <v>0</v>
      </c>
      <c r="S814" s="13">
        <v>0</v>
      </c>
      <c r="T814" s="13">
        <v>0</v>
      </c>
      <c r="U814" s="12">
        <v>4034.18</v>
      </c>
      <c r="V814" s="8" t="s">
        <v>35</v>
      </c>
      <c r="W814" s="8" t="s">
        <v>3089</v>
      </c>
      <c r="X814" s="8" t="s">
        <v>35</v>
      </c>
      <c r="Y814" s="13">
        <v>0</v>
      </c>
      <c r="Z814" s="8" t="s">
        <v>42</v>
      </c>
      <c r="AA814" s="8" t="s">
        <v>43</v>
      </c>
      <c r="AB814" s="8" t="s">
        <v>60</v>
      </c>
      <c r="AC814" s="8" t="s">
        <v>2614</v>
      </c>
      <c r="AD814" s="8" t="s">
        <v>35</v>
      </c>
      <c r="AE814" s="8" t="s">
        <v>35</v>
      </c>
      <c r="AF814" s="12">
        <v>4034.18</v>
      </c>
      <c r="AG814" s="41">
        <f t="shared" si="111"/>
        <v>45105</v>
      </c>
      <c r="AH814" s="41">
        <f t="shared" ca="1" si="112"/>
        <v>46022</v>
      </c>
      <c r="AI814" s="1">
        <f t="shared" ca="1" si="119"/>
        <v>30</v>
      </c>
      <c r="AJ814" s="1">
        <f t="shared" ca="1" si="113"/>
        <v>25</v>
      </c>
      <c r="AK814" s="1">
        <f t="shared" ca="1" si="114"/>
        <v>4</v>
      </c>
      <c r="AL814" s="1">
        <f t="shared" si="115"/>
        <v>0</v>
      </c>
      <c r="AM814" s="38">
        <f t="shared" ca="1" si="116"/>
        <v>0.83333333333333337</v>
      </c>
      <c r="AN814" s="1" t="str">
        <f t="shared" ca="1" si="117"/>
        <v>לא תקין</v>
      </c>
      <c r="AO814" s="1" t="str">
        <f>VLOOKUP(AC814,'תז מייל קניין'!$A:$C,3,0)</f>
        <v>GalitGe@justice.gov.il</v>
      </c>
      <c r="AP814" s="1" t="str">
        <f t="shared" si="118"/>
        <v xml:space="preserve"> אפ"כ הנהל</v>
      </c>
    </row>
    <row r="815" spans="1:42" x14ac:dyDescent="0.2">
      <c r="A815" s="4"/>
      <c r="B815" s="5"/>
      <c r="C815" s="6" t="s">
        <v>3090</v>
      </c>
      <c r="D815" s="7" t="s">
        <v>34</v>
      </c>
      <c r="E815" s="7" t="s">
        <v>32</v>
      </c>
      <c r="F815" s="8" t="s">
        <v>35</v>
      </c>
      <c r="G815" s="9">
        <v>45105</v>
      </c>
      <c r="H815" s="9"/>
      <c r="I815" s="10"/>
      <c r="J815" s="14"/>
      <c r="K815" s="11" t="s">
        <v>3091</v>
      </c>
      <c r="L815" s="8" t="s">
        <v>3092</v>
      </c>
      <c r="M815" s="8" t="s">
        <v>3093</v>
      </c>
      <c r="N815" s="8" t="s">
        <v>40</v>
      </c>
      <c r="O815" s="12">
        <v>3025.64</v>
      </c>
      <c r="P815" s="8" t="s">
        <v>41</v>
      </c>
      <c r="Q815" s="12">
        <v>3025.64</v>
      </c>
      <c r="R815" s="13">
        <v>0</v>
      </c>
      <c r="S815" s="13">
        <v>0</v>
      </c>
      <c r="T815" s="13">
        <v>0</v>
      </c>
      <c r="U815" s="12">
        <v>3025.64</v>
      </c>
      <c r="V815" s="8" t="s">
        <v>35</v>
      </c>
      <c r="W815" s="8" t="s">
        <v>3089</v>
      </c>
      <c r="X815" s="8" t="s">
        <v>35</v>
      </c>
      <c r="Y815" s="13">
        <v>0</v>
      </c>
      <c r="Z815" s="8" t="s">
        <v>42</v>
      </c>
      <c r="AA815" s="8" t="s">
        <v>43</v>
      </c>
      <c r="AB815" s="8" t="s">
        <v>60</v>
      </c>
      <c r="AC815" s="8" t="s">
        <v>2614</v>
      </c>
      <c r="AD815" s="8" t="s">
        <v>35</v>
      </c>
      <c r="AE815" s="8" t="s">
        <v>35</v>
      </c>
      <c r="AF815" s="12">
        <v>3025.64</v>
      </c>
      <c r="AG815" s="41">
        <f t="shared" si="111"/>
        <v>45105</v>
      </c>
      <c r="AH815" s="41">
        <f t="shared" ca="1" si="112"/>
        <v>46022</v>
      </c>
      <c r="AI815" s="1">
        <f t="shared" ca="1" si="119"/>
        <v>30</v>
      </c>
      <c r="AJ815" s="1">
        <f t="shared" ca="1" si="113"/>
        <v>25</v>
      </c>
      <c r="AK815" s="1">
        <f t="shared" ca="1" si="114"/>
        <v>4</v>
      </c>
      <c r="AL815" s="1">
        <f t="shared" si="115"/>
        <v>0</v>
      </c>
      <c r="AM815" s="38">
        <f t="shared" ca="1" si="116"/>
        <v>0.83333333333333337</v>
      </c>
      <c r="AN815" s="1" t="str">
        <f t="shared" ca="1" si="117"/>
        <v>לא תקין</v>
      </c>
      <c r="AO815" s="1" t="str">
        <f>VLOOKUP(AC815,'תז מייל קניין'!$A:$C,3,0)</f>
        <v>GalitGe@justice.gov.il</v>
      </c>
      <c r="AP815" s="1" t="str">
        <f t="shared" si="118"/>
        <v xml:space="preserve"> אפ"כ הנהל</v>
      </c>
    </row>
    <row r="816" spans="1:42" x14ac:dyDescent="0.2">
      <c r="A816" s="4"/>
      <c r="B816" s="5"/>
      <c r="C816" s="6" t="s">
        <v>3094</v>
      </c>
      <c r="D816" s="7" t="s">
        <v>34</v>
      </c>
      <c r="E816" s="7" t="s">
        <v>32</v>
      </c>
      <c r="F816" s="8" t="s">
        <v>35</v>
      </c>
      <c r="G816" s="9">
        <v>45106</v>
      </c>
      <c r="H816" s="9"/>
      <c r="I816" s="10"/>
      <c r="J816" s="14"/>
      <c r="K816" s="11" t="s">
        <v>3095</v>
      </c>
      <c r="L816" s="8" t="s">
        <v>3096</v>
      </c>
      <c r="M816" s="8" t="s">
        <v>3097</v>
      </c>
      <c r="N816" s="8" t="s">
        <v>40</v>
      </c>
      <c r="O816" s="12">
        <v>33139</v>
      </c>
      <c r="P816" s="8" t="s">
        <v>41</v>
      </c>
      <c r="Q816" s="12">
        <v>33139</v>
      </c>
      <c r="R816" s="13">
        <v>79.680000000000007</v>
      </c>
      <c r="S816" s="12">
        <v>26243.1</v>
      </c>
      <c r="T816" s="12">
        <v>26243.1</v>
      </c>
      <c r="U816" s="12">
        <v>6749.6</v>
      </c>
      <c r="V816" s="8" t="s">
        <v>35</v>
      </c>
      <c r="W816" s="8" t="s">
        <v>3098</v>
      </c>
      <c r="X816" s="8" t="s">
        <v>35</v>
      </c>
      <c r="Y816" s="13">
        <v>0</v>
      </c>
      <c r="Z816" s="8" t="s">
        <v>42</v>
      </c>
      <c r="AA816" s="8" t="s">
        <v>43</v>
      </c>
      <c r="AB816" s="8" t="s">
        <v>60</v>
      </c>
      <c r="AC816" s="8" t="s">
        <v>2614</v>
      </c>
      <c r="AD816" s="8" t="s">
        <v>35</v>
      </c>
      <c r="AE816" s="8" t="s">
        <v>35</v>
      </c>
      <c r="AF816" s="12">
        <v>6749.6</v>
      </c>
      <c r="AG816" s="41">
        <f t="shared" si="111"/>
        <v>45106</v>
      </c>
      <c r="AH816" s="41">
        <f t="shared" ca="1" si="112"/>
        <v>46022</v>
      </c>
      <c r="AI816" s="1">
        <f t="shared" ca="1" si="119"/>
        <v>30</v>
      </c>
      <c r="AJ816" s="1">
        <f t="shared" ca="1" si="113"/>
        <v>25</v>
      </c>
      <c r="AK816" s="1">
        <f t="shared" ca="1" si="114"/>
        <v>4</v>
      </c>
      <c r="AL816" s="1">
        <f t="shared" si="115"/>
        <v>79.680000000000007</v>
      </c>
      <c r="AM816" s="38">
        <f t="shared" ca="1" si="116"/>
        <v>0.83333333333333337</v>
      </c>
      <c r="AN816" s="1" t="str">
        <f t="shared" ca="1" si="117"/>
        <v>תקין</v>
      </c>
      <c r="AO816" s="1" t="str">
        <f>VLOOKUP(AC816,'תז מייל קניין'!$A:$C,3,0)</f>
        <v>GalitGe@justice.gov.il</v>
      </c>
      <c r="AP816" s="1" t="str">
        <f t="shared" si="118"/>
        <v xml:space="preserve"> מנהל אגף </v>
      </c>
    </row>
    <row r="817" spans="1:42" x14ac:dyDescent="0.2">
      <c r="A817" s="4"/>
      <c r="B817" s="5"/>
      <c r="C817" s="6" t="s">
        <v>3099</v>
      </c>
      <c r="D817" s="7" t="s">
        <v>34</v>
      </c>
      <c r="E817" s="7" t="s">
        <v>32</v>
      </c>
      <c r="F817" s="8" t="s">
        <v>35</v>
      </c>
      <c r="G817" s="9">
        <v>45106</v>
      </c>
      <c r="H817" s="9">
        <v>45108</v>
      </c>
      <c r="I817" s="10">
        <v>46001</v>
      </c>
      <c r="J817" s="14"/>
      <c r="K817" s="11" t="s">
        <v>3100</v>
      </c>
      <c r="L817" s="8" t="s">
        <v>3101</v>
      </c>
      <c r="M817" s="8" t="s">
        <v>3102</v>
      </c>
      <c r="N817" s="8" t="s">
        <v>278</v>
      </c>
      <c r="O817" s="12">
        <v>99990</v>
      </c>
      <c r="P817" s="8" t="s">
        <v>41</v>
      </c>
      <c r="Q817" s="12">
        <v>99990</v>
      </c>
      <c r="R817" s="13">
        <v>47.94</v>
      </c>
      <c r="S817" s="12">
        <v>47932.5</v>
      </c>
      <c r="T817" s="12">
        <v>47932.5</v>
      </c>
      <c r="U817" s="12">
        <v>52057.5</v>
      </c>
      <c r="V817" s="8" t="s">
        <v>35</v>
      </c>
      <c r="W817" s="8" t="s">
        <v>3103</v>
      </c>
      <c r="X817" s="8" t="s">
        <v>35</v>
      </c>
      <c r="Y817" s="13">
        <v>0</v>
      </c>
      <c r="Z817" s="8" t="s">
        <v>42</v>
      </c>
      <c r="AA817" s="8" t="s">
        <v>43</v>
      </c>
      <c r="AB817" s="8" t="s">
        <v>44</v>
      </c>
      <c r="AC817" s="8" t="s">
        <v>2614</v>
      </c>
      <c r="AD817" s="8" t="s">
        <v>3104</v>
      </c>
      <c r="AE817" s="8" t="s">
        <v>35</v>
      </c>
      <c r="AF817" s="12">
        <v>52057.5</v>
      </c>
      <c r="AG817" s="41">
        <f t="shared" si="111"/>
        <v>45108</v>
      </c>
      <c r="AH817" s="41">
        <f t="shared" ca="1" si="112"/>
        <v>46001</v>
      </c>
      <c r="AI817" s="1">
        <f t="shared" ca="1" si="119"/>
        <v>29</v>
      </c>
      <c r="AJ817" s="1">
        <f t="shared" ca="1" si="113"/>
        <v>25</v>
      </c>
      <c r="AK817" s="1">
        <f t="shared" ca="1" si="114"/>
        <v>4</v>
      </c>
      <c r="AL817" s="1">
        <f t="shared" si="115"/>
        <v>47.94</v>
      </c>
      <c r="AM817" s="38">
        <f t="shared" ca="1" si="116"/>
        <v>0.86206896551724133</v>
      </c>
      <c r="AN817" s="1" t="str">
        <f t="shared" ca="1" si="117"/>
        <v>לא תקין</v>
      </c>
      <c r="AO817" s="1" t="str">
        <f>VLOOKUP(AC817,'תז מייל קניין'!$A:$C,3,0)</f>
        <v>GalitGe@justice.gov.il</v>
      </c>
      <c r="AP817" s="1" t="str">
        <f t="shared" si="118"/>
        <v xml:space="preserve"> סיוע בבדי</v>
      </c>
    </row>
    <row r="818" spans="1:42" x14ac:dyDescent="0.2">
      <c r="A818" s="4"/>
      <c r="B818" s="5"/>
      <c r="C818" s="6" t="s">
        <v>3105</v>
      </c>
      <c r="D818" s="7" t="s">
        <v>50</v>
      </c>
      <c r="E818" s="7" t="s">
        <v>32</v>
      </c>
      <c r="F818" s="8" t="s">
        <v>35</v>
      </c>
      <c r="G818" s="9">
        <v>45124</v>
      </c>
      <c r="H818" s="9"/>
      <c r="I818" s="10"/>
      <c r="J818" s="14"/>
      <c r="K818" s="11" t="s">
        <v>3106</v>
      </c>
      <c r="L818" s="8" t="s">
        <v>3107</v>
      </c>
      <c r="M818" s="8" t="s">
        <v>3108</v>
      </c>
      <c r="N818" s="8" t="s">
        <v>40</v>
      </c>
      <c r="O818" s="12">
        <v>50621.33</v>
      </c>
      <c r="P818" s="8" t="s">
        <v>41</v>
      </c>
      <c r="Q818" s="12">
        <v>50621.33</v>
      </c>
      <c r="R818" s="13">
        <v>0</v>
      </c>
      <c r="S818" s="13">
        <v>0</v>
      </c>
      <c r="T818" s="13">
        <v>0</v>
      </c>
      <c r="U818" s="12">
        <v>48173.46</v>
      </c>
      <c r="V818" s="8" t="s">
        <v>35</v>
      </c>
      <c r="W818" s="8" t="s">
        <v>3109</v>
      </c>
      <c r="X818" s="8" t="s">
        <v>35</v>
      </c>
      <c r="Y818" s="13">
        <v>0</v>
      </c>
      <c r="Z818" s="8" t="s">
        <v>42</v>
      </c>
      <c r="AA818" s="8" t="s">
        <v>65</v>
      </c>
      <c r="AB818" s="8" t="s">
        <v>35</v>
      </c>
      <c r="AC818" s="8" t="s">
        <v>2614</v>
      </c>
      <c r="AD818" s="8" t="s">
        <v>35</v>
      </c>
      <c r="AE818" s="8" t="s">
        <v>237</v>
      </c>
      <c r="AF818" s="12">
        <v>48173.46</v>
      </c>
      <c r="AG818" s="41">
        <f t="shared" si="111"/>
        <v>45124</v>
      </c>
      <c r="AH818" s="41">
        <f t="shared" ca="1" si="112"/>
        <v>46022</v>
      </c>
      <c r="AI818" s="1">
        <f t="shared" ca="1" si="119"/>
        <v>29</v>
      </c>
      <c r="AJ818" s="1">
        <f t="shared" ca="1" si="113"/>
        <v>24</v>
      </c>
      <c r="AK818" s="1">
        <f t="shared" ca="1" si="114"/>
        <v>4</v>
      </c>
      <c r="AL818" s="1">
        <f t="shared" si="115"/>
        <v>0</v>
      </c>
      <c r="AM818" s="38">
        <f t="shared" ca="1" si="116"/>
        <v>0.82758620689655171</v>
      </c>
      <c r="AN818" s="1" t="str">
        <f t="shared" ca="1" si="117"/>
        <v>לא תקין</v>
      </c>
      <c r="AO818" s="1" t="str">
        <f>VLOOKUP(AC818,'תז מייל קניין'!$A:$C,3,0)</f>
        <v>GalitGe@justice.gov.il</v>
      </c>
      <c r="AP818" s="1" t="str">
        <f t="shared" si="118"/>
        <v xml:space="preserve"> סיור חד י</v>
      </c>
    </row>
    <row r="819" spans="1:42" x14ac:dyDescent="0.2">
      <c r="A819" s="4"/>
      <c r="B819" s="5"/>
      <c r="C819" s="6" t="s">
        <v>3110</v>
      </c>
      <c r="D819" s="7" t="s">
        <v>50</v>
      </c>
      <c r="E819" s="7" t="s">
        <v>32</v>
      </c>
      <c r="F819" s="8" t="s">
        <v>35</v>
      </c>
      <c r="G819" s="9">
        <v>45124</v>
      </c>
      <c r="H819" s="9"/>
      <c r="I819" s="10"/>
      <c r="J819" s="14"/>
      <c r="K819" s="11" t="s">
        <v>1764</v>
      </c>
      <c r="L819" s="8" t="s">
        <v>1765</v>
      </c>
      <c r="M819" s="8" t="s">
        <v>1766</v>
      </c>
      <c r="N819" s="8" t="s">
        <v>40</v>
      </c>
      <c r="O819" s="12">
        <v>8197.76</v>
      </c>
      <c r="P819" s="8" t="s">
        <v>41</v>
      </c>
      <c r="Q819" s="12">
        <v>8197.76</v>
      </c>
      <c r="R819" s="13">
        <v>94.73</v>
      </c>
      <c r="S819" s="12">
        <v>7764.44</v>
      </c>
      <c r="T819" s="12">
        <v>8425.2099999999991</v>
      </c>
      <c r="U819" s="13">
        <v>500.63</v>
      </c>
      <c r="V819" s="8" t="s">
        <v>35</v>
      </c>
      <c r="W819" s="8" t="s">
        <v>3111</v>
      </c>
      <c r="X819" s="8" t="s">
        <v>57</v>
      </c>
      <c r="Y819" s="13">
        <v>0</v>
      </c>
      <c r="Z819" s="8" t="s">
        <v>42</v>
      </c>
      <c r="AA819" s="8" t="s">
        <v>65</v>
      </c>
      <c r="AB819" s="8" t="s">
        <v>35</v>
      </c>
      <c r="AC819" s="8" t="s">
        <v>2614</v>
      </c>
      <c r="AD819" s="8" t="s">
        <v>35</v>
      </c>
      <c r="AE819" s="8" t="s">
        <v>1471</v>
      </c>
      <c r="AF819" s="13">
        <v>432.79</v>
      </c>
      <c r="AG819" s="41">
        <f t="shared" si="111"/>
        <v>45124</v>
      </c>
      <c r="AH819" s="41">
        <f t="shared" ca="1" si="112"/>
        <v>46022</v>
      </c>
      <c r="AI819" s="1">
        <f t="shared" ca="1" si="119"/>
        <v>29</v>
      </c>
      <c r="AJ819" s="1">
        <f t="shared" ca="1" si="113"/>
        <v>24</v>
      </c>
      <c r="AK819" s="1">
        <f t="shared" ca="1" si="114"/>
        <v>4</v>
      </c>
      <c r="AL819" s="1">
        <f t="shared" si="115"/>
        <v>94.73</v>
      </c>
      <c r="AM819" s="38">
        <f t="shared" ca="1" si="116"/>
        <v>0.82758620689655171</v>
      </c>
      <c r="AN819" s="1" t="str">
        <f t="shared" ca="1" si="117"/>
        <v>תקין</v>
      </c>
      <c r="AO819" s="1" t="str">
        <f>VLOOKUP(AC819,'תז מייל קניין'!$A:$C,3,0)</f>
        <v>GalitGe@justice.gov.il</v>
      </c>
      <c r="AP819" s="1" t="str">
        <f t="shared" si="118"/>
        <v xml:space="preserve"> אפ"כ הנהל</v>
      </c>
    </row>
    <row r="820" spans="1:42" x14ac:dyDescent="0.2">
      <c r="A820" s="4"/>
      <c r="B820" s="5"/>
      <c r="C820" s="6" t="s">
        <v>3112</v>
      </c>
      <c r="D820" s="7" t="s">
        <v>34</v>
      </c>
      <c r="E820" s="7" t="s">
        <v>32</v>
      </c>
      <c r="F820" s="8" t="s">
        <v>35</v>
      </c>
      <c r="G820" s="9">
        <v>45127</v>
      </c>
      <c r="H820" s="9">
        <v>45047</v>
      </c>
      <c r="I820" s="10">
        <v>45382</v>
      </c>
      <c r="J820" s="14"/>
      <c r="K820" s="11" t="s">
        <v>3113</v>
      </c>
      <c r="L820" s="8" t="s">
        <v>3114</v>
      </c>
      <c r="M820" s="8" t="s">
        <v>3115</v>
      </c>
      <c r="N820" s="8" t="s">
        <v>40</v>
      </c>
      <c r="O820" s="12">
        <v>5085.21</v>
      </c>
      <c r="P820" s="8" t="s">
        <v>41</v>
      </c>
      <c r="Q820" s="12">
        <v>5085.21</v>
      </c>
      <c r="R820" s="13">
        <v>88.92</v>
      </c>
      <c r="S820" s="12">
        <v>4597.3100000000004</v>
      </c>
      <c r="T820" s="12">
        <v>4507.62</v>
      </c>
      <c r="U820" s="13">
        <v>475.85</v>
      </c>
      <c r="V820" s="8" t="s">
        <v>35</v>
      </c>
      <c r="W820" s="8" t="s">
        <v>3116</v>
      </c>
      <c r="X820" s="8" t="s">
        <v>35</v>
      </c>
      <c r="Y820" s="13">
        <v>0</v>
      </c>
      <c r="Z820" s="8" t="s">
        <v>42</v>
      </c>
      <c r="AA820" s="8" t="s">
        <v>43</v>
      </c>
      <c r="AB820" s="8" t="s">
        <v>60</v>
      </c>
      <c r="AC820" s="8" t="s">
        <v>2614</v>
      </c>
      <c r="AD820" s="8" t="s">
        <v>35</v>
      </c>
      <c r="AE820" s="8" t="s">
        <v>35</v>
      </c>
      <c r="AF820" s="13">
        <v>475.85</v>
      </c>
      <c r="AG820" s="41">
        <f t="shared" si="111"/>
        <v>45047</v>
      </c>
      <c r="AH820" s="41">
        <f t="shared" ca="1" si="112"/>
        <v>45382</v>
      </c>
      <c r="AI820" s="1">
        <f t="shared" ca="1" si="119"/>
        <v>10</v>
      </c>
      <c r="AJ820" s="1">
        <f t="shared" ca="1" si="113"/>
        <v>27</v>
      </c>
      <c r="AK820" s="1">
        <f t="shared" ca="1" si="114"/>
        <v>-16</v>
      </c>
      <c r="AL820" s="1">
        <f t="shared" si="115"/>
        <v>88.92</v>
      </c>
      <c r="AM820" s="38">
        <f t="shared" ca="1" si="116"/>
        <v>2.7</v>
      </c>
      <c r="AN820" s="1" t="str">
        <f t="shared" ca="1" si="117"/>
        <v>תקין</v>
      </c>
      <c r="AO820" s="1" t="str">
        <f>VLOOKUP(AC820,'תז מייל קניין'!$A:$C,3,0)</f>
        <v>GalitGe@justice.gov.il</v>
      </c>
      <c r="AP820" s="1" t="str">
        <f t="shared" si="118"/>
        <v xml:space="preserve"> עבור שיחו</v>
      </c>
    </row>
    <row r="821" spans="1:42" x14ac:dyDescent="0.2">
      <c r="A821" s="4"/>
      <c r="B821" s="5"/>
      <c r="C821" s="6" t="s">
        <v>3117</v>
      </c>
      <c r="D821" s="7" t="s">
        <v>50</v>
      </c>
      <c r="E821" s="7" t="s">
        <v>32</v>
      </c>
      <c r="F821" s="8" t="s">
        <v>35</v>
      </c>
      <c r="G821" s="9">
        <v>45131</v>
      </c>
      <c r="H821" s="9"/>
      <c r="I821" s="10"/>
      <c r="J821" s="14"/>
      <c r="K821" s="11" t="s">
        <v>1764</v>
      </c>
      <c r="L821" s="8" t="s">
        <v>1765</v>
      </c>
      <c r="M821" s="8" t="s">
        <v>1766</v>
      </c>
      <c r="N821" s="8" t="s">
        <v>40</v>
      </c>
      <c r="O821" s="12">
        <v>3762.45</v>
      </c>
      <c r="P821" s="8" t="s">
        <v>41</v>
      </c>
      <c r="Q821" s="12">
        <v>3762.45</v>
      </c>
      <c r="R821" s="13">
        <v>91.27</v>
      </c>
      <c r="S821" s="12">
        <v>3432.3</v>
      </c>
      <c r="T821" s="12">
        <v>3805.02</v>
      </c>
      <c r="U821" s="13">
        <v>381.91</v>
      </c>
      <c r="V821" s="8" t="s">
        <v>35</v>
      </c>
      <c r="W821" s="8" t="s">
        <v>3118</v>
      </c>
      <c r="X821" s="8" t="s">
        <v>57</v>
      </c>
      <c r="Y821" s="13">
        <v>0</v>
      </c>
      <c r="Z821" s="8" t="s">
        <v>42</v>
      </c>
      <c r="AA821" s="8" t="s">
        <v>65</v>
      </c>
      <c r="AB821" s="8" t="s">
        <v>35</v>
      </c>
      <c r="AC821" s="8" t="s">
        <v>2614</v>
      </c>
      <c r="AD821" s="8" t="s">
        <v>35</v>
      </c>
      <c r="AE821" s="8" t="s">
        <v>1471</v>
      </c>
      <c r="AF821" s="13">
        <v>330.15</v>
      </c>
      <c r="AG821" s="41">
        <f t="shared" si="111"/>
        <v>45131</v>
      </c>
      <c r="AH821" s="41">
        <f t="shared" ca="1" si="112"/>
        <v>46022</v>
      </c>
      <c r="AI821" s="1">
        <f t="shared" ca="1" si="119"/>
        <v>29</v>
      </c>
      <c r="AJ821" s="1">
        <f t="shared" ca="1" si="113"/>
        <v>24</v>
      </c>
      <c r="AK821" s="1">
        <f t="shared" ca="1" si="114"/>
        <v>4</v>
      </c>
      <c r="AL821" s="1">
        <f t="shared" si="115"/>
        <v>91.27</v>
      </c>
      <c r="AM821" s="38">
        <f t="shared" ca="1" si="116"/>
        <v>0.82758620689655171</v>
      </c>
      <c r="AN821" s="1" t="str">
        <f t="shared" ca="1" si="117"/>
        <v>תקין</v>
      </c>
      <c r="AO821" s="1" t="str">
        <f>VLOOKUP(AC821,'תז מייל קניין'!$A:$C,3,0)</f>
        <v>GalitGe@justice.gov.il</v>
      </c>
      <c r="AP821" s="1" t="str">
        <f t="shared" si="118"/>
        <v xml:space="preserve"> אפ"כ היחי</v>
      </c>
    </row>
    <row r="822" spans="1:42" x14ac:dyDescent="0.2">
      <c r="A822" s="4"/>
      <c r="B822" s="5"/>
      <c r="C822" s="6" t="s">
        <v>3119</v>
      </c>
      <c r="D822" s="7" t="s">
        <v>34</v>
      </c>
      <c r="E822" s="7" t="s">
        <v>32</v>
      </c>
      <c r="F822" s="8" t="s">
        <v>35</v>
      </c>
      <c r="G822" s="9">
        <v>45133</v>
      </c>
      <c r="H822" s="9"/>
      <c r="I822" s="10"/>
      <c r="J822" s="14"/>
      <c r="K822" s="11" t="s">
        <v>3120</v>
      </c>
      <c r="L822" s="8" t="s">
        <v>3121</v>
      </c>
      <c r="M822" s="8" t="s">
        <v>3122</v>
      </c>
      <c r="N822" s="8" t="s">
        <v>40</v>
      </c>
      <c r="O822" s="12">
        <v>1502.73</v>
      </c>
      <c r="P822" s="8" t="s">
        <v>41</v>
      </c>
      <c r="Q822" s="12">
        <v>1502.73</v>
      </c>
      <c r="R822" s="13">
        <v>0</v>
      </c>
      <c r="S822" s="13">
        <v>0</v>
      </c>
      <c r="T822" s="13">
        <v>0</v>
      </c>
      <c r="U822" s="12">
        <v>1502.73</v>
      </c>
      <c r="V822" s="8" t="s">
        <v>35</v>
      </c>
      <c r="W822" s="8" t="s">
        <v>3123</v>
      </c>
      <c r="X822" s="8" t="s">
        <v>35</v>
      </c>
      <c r="Y822" s="13">
        <v>0</v>
      </c>
      <c r="Z822" s="8" t="s">
        <v>42</v>
      </c>
      <c r="AA822" s="8" t="s">
        <v>43</v>
      </c>
      <c r="AB822" s="8" t="s">
        <v>60</v>
      </c>
      <c r="AC822" s="8" t="s">
        <v>2614</v>
      </c>
      <c r="AD822" s="8" t="s">
        <v>35</v>
      </c>
      <c r="AE822" s="8" t="s">
        <v>35</v>
      </c>
      <c r="AF822" s="12">
        <v>1502.73</v>
      </c>
      <c r="AG822" s="41">
        <f t="shared" si="111"/>
        <v>45133</v>
      </c>
      <c r="AH822" s="41">
        <f t="shared" ca="1" si="112"/>
        <v>46022</v>
      </c>
      <c r="AI822" s="1">
        <f t="shared" ca="1" si="119"/>
        <v>29</v>
      </c>
      <c r="AJ822" s="1">
        <f t="shared" ca="1" si="113"/>
        <v>24</v>
      </c>
      <c r="AK822" s="1">
        <f t="shared" ca="1" si="114"/>
        <v>4</v>
      </c>
      <c r="AL822" s="1">
        <f t="shared" si="115"/>
        <v>0</v>
      </c>
      <c r="AM822" s="38">
        <f t="shared" ca="1" si="116"/>
        <v>0.82758620689655171</v>
      </c>
      <c r="AN822" s="1" t="str">
        <f t="shared" ca="1" si="117"/>
        <v>לא תקין</v>
      </c>
      <c r="AO822" s="1" t="str">
        <f>VLOOKUP(AC822,'תז מייל קניין'!$A:$C,3,0)</f>
        <v>GalitGe@justice.gov.il</v>
      </c>
      <c r="AP822" s="1" t="str">
        <f t="shared" si="118"/>
        <v xml:space="preserve"> חטיבת תפע</v>
      </c>
    </row>
    <row r="823" spans="1:42" x14ac:dyDescent="0.2">
      <c r="A823" s="4"/>
      <c r="B823" s="5"/>
      <c r="C823" s="6" t="s">
        <v>3124</v>
      </c>
      <c r="D823" s="7" t="s">
        <v>50</v>
      </c>
      <c r="E823" s="7" t="s">
        <v>32</v>
      </c>
      <c r="F823" s="8" t="s">
        <v>35</v>
      </c>
      <c r="G823" s="9">
        <v>45133</v>
      </c>
      <c r="H823" s="9"/>
      <c r="I823" s="10"/>
      <c r="J823" s="14"/>
      <c r="K823" s="11" t="s">
        <v>1764</v>
      </c>
      <c r="L823" s="8" t="s">
        <v>1765</v>
      </c>
      <c r="M823" s="8" t="s">
        <v>1766</v>
      </c>
      <c r="N823" s="8" t="s">
        <v>40</v>
      </c>
      <c r="O823" s="12">
        <v>1460.84</v>
      </c>
      <c r="P823" s="8" t="s">
        <v>41</v>
      </c>
      <c r="Q823" s="12">
        <v>1460.84</v>
      </c>
      <c r="R823" s="13">
        <v>97.87</v>
      </c>
      <c r="S823" s="12">
        <v>1460.63</v>
      </c>
      <c r="T823" s="12">
        <v>1585.14</v>
      </c>
      <c r="U823" s="13">
        <v>29.75</v>
      </c>
      <c r="V823" s="8" t="s">
        <v>35</v>
      </c>
      <c r="W823" s="8" t="s">
        <v>3125</v>
      </c>
      <c r="X823" s="8" t="s">
        <v>57</v>
      </c>
      <c r="Y823" s="13">
        <v>0</v>
      </c>
      <c r="Z823" s="8" t="s">
        <v>42</v>
      </c>
      <c r="AA823" s="8" t="s">
        <v>65</v>
      </c>
      <c r="AB823" s="8" t="s">
        <v>35</v>
      </c>
      <c r="AC823" s="8" t="s">
        <v>2614</v>
      </c>
      <c r="AD823" s="8" t="s">
        <v>35</v>
      </c>
      <c r="AE823" s="8" t="s">
        <v>1471</v>
      </c>
      <c r="AF823" s="13">
        <v>25.72</v>
      </c>
      <c r="AG823" s="41">
        <f t="shared" si="111"/>
        <v>45133</v>
      </c>
      <c r="AH823" s="41">
        <f t="shared" ca="1" si="112"/>
        <v>46022</v>
      </c>
      <c r="AI823" s="1">
        <f t="shared" ca="1" si="119"/>
        <v>29</v>
      </c>
      <c r="AJ823" s="1">
        <f t="shared" ca="1" si="113"/>
        <v>24</v>
      </c>
      <c r="AK823" s="1">
        <f t="shared" ca="1" si="114"/>
        <v>4</v>
      </c>
      <c r="AL823" s="1">
        <f t="shared" si="115"/>
        <v>97.87</v>
      </c>
      <c r="AM823" s="38">
        <f t="shared" ca="1" si="116"/>
        <v>0.82758620689655171</v>
      </c>
      <c r="AN823" s="1" t="str">
        <f t="shared" ca="1" si="117"/>
        <v>תקין</v>
      </c>
      <c r="AO823" s="1" t="str">
        <f>VLOOKUP(AC823,'תז מייל קניין'!$A:$C,3,0)</f>
        <v>GalitGe@justice.gov.il</v>
      </c>
      <c r="AP823" s="1" t="str">
        <f t="shared" si="118"/>
        <v xml:space="preserve"> הממונה על</v>
      </c>
    </row>
    <row r="824" spans="1:42" x14ac:dyDescent="0.2">
      <c r="A824" s="4"/>
      <c r="B824" s="5"/>
      <c r="C824" s="6" t="s">
        <v>3126</v>
      </c>
      <c r="D824" s="7" t="s">
        <v>34</v>
      </c>
      <c r="E824" s="7" t="s">
        <v>32</v>
      </c>
      <c r="F824" s="8" t="s">
        <v>35</v>
      </c>
      <c r="G824" s="9">
        <v>45142</v>
      </c>
      <c r="H824" s="9">
        <v>45139</v>
      </c>
      <c r="I824" s="10">
        <v>45657</v>
      </c>
      <c r="J824" s="14"/>
      <c r="K824" s="11" t="s">
        <v>555</v>
      </c>
      <c r="L824" s="8" t="s">
        <v>556</v>
      </c>
      <c r="M824" s="8" t="s">
        <v>557</v>
      </c>
      <c r="N824" s="8" t="s">
        <v>40</v>
      </c>
      <c r="O824" s="12">
        <v>151282.04999999999</v>
      </c>
      <c r="P824" s="8" t="s">
        <v>41</v>
      </c>
      <c r="Q824" s="12">
        <v>151282.04999999999</v>
      </c>
      <c r="R824" s="13">
        <v>98.94</v>
      </c>
      <c r="S824" s="12">
        <v>149008.17000000001</v>
      </c>
      <c r="T824" s="12">
        <v>149008.17000000001</v>
      </c>
      <c r="U824" s="12">
        <v>1609.56</v>
      </c>
      <c r="V824" s="8" t="s">
        <v>35</v>
      </c>
      <c r="W824" s="8" t="s">
        <v>3127</v>
      </c>
      <c r="X824" s="8" t="s">
        <v>35</v>
      </c>
      <c r="Y824" s="13">
        <v>0</v>
      </c>
      <c r="Z824" s="8" t="s">
        <v>42</v>
      </c>
      <c r="AA824" s="8" t="s">
        <v>43</v>
      </c>
      <c r="AB824" s="8" t="s">
        <v>44</v>
      </c>
      <c r="AC824" s="8" t="s">
        <v>2614</v>
      </c>
      <c r="AD824" s="8" t="s">
        <v>35</v>
      </c>
      <c r="AE824" s="8" t="s">
        <v>46</v>
      </c>
      <c r="AF824" s="12">
        <v>1609.56</v>
      </c>
      <c r="AG824" s="41">
        <f t="shared" si="111"/>
        <v>45139</v>
      </c>
      <c r="AH824" s="41">
        <f t="shared" ca="1" si="112"/>
        <v>45657</v>
      </c>
      <c r="AI824" s="1">
        <f t="shared" ca="1" si="119"/>
        <v>16</v>
      </c>
      <c r="AJ824" s="1">
        <f t="shared" ca="1" si="113"/>
        <v>24</v>
      </c>
      <c r="AK824" s="1">
        <f t="shared" ca="1" si="114"/>
        <v>-7</v>
      </c>
      <c r="AL824" s="1">
        <f t="shared" si="115"/>
        <v>98.94</v>
      </c>
      <c r="AM824" s="38">
        <f t="shared" ca="1" si="116"/>
        <v>1.5</v>
      </c>
      <c r="AN824" s="1" t="str">
        <f t="shared" ca="1" si="117"/>
        <v>תקין</v>
      </c>
      <c r="AO824" s="1" t="str">
        <f>VLOOKUP(AC824,'תז מייל קניין'!$A:$C,3,0)</f>
        <v>GalitGe@justice.gov.il</v>
      </c>
      <c r="AP824" s="1" t="str">
        <f t="shared" si="118"/>
        <v xml:space="preserve"> התקשרות ש</v>
      </c>
    </row>
    <row r="825" spans="1:42" x14ac:dyDescent="0.2">
      <c r="A825" s="4"/>
      <c r="B825" s="5"/>
      <c r="C825" s="6" t="s">
        <v>3128</v>
      </c>
      <c r="D825" s="7" t="s">
        <v>50</v>
      </c>
      <c r="E825" s="7" t="s">
        <v>32</v>
      </c>
      <c r="F825" s="8" t="s">
        <v>35</v>
      </c>
      <c r="G825" s="9">
        <v>45145</v>
      </c>
      <c r="H825" s="9"/>
      <c r="I825" s="10"/>
      <c r="J825" s="14"/>
      <c r="K825" s="11" t="s">
        <v>2901</v>
      </c>
      <c r="L825" s="8" t="s">
        <v>2902</v>
      </c>
      <c r="M825" s="8" t="s">
        <v>2903</v>
      </c>
      <c r="N825" s="8" t="s">
        <v>40</v>
      </c>
      <c r="O825" s="12">
        <v>5042.7299999999996</v>
      </c>
      <c r="P825" s="8" t="s">
        <v>41</v>
      </c>
      <c r="Q825" s="12">
        <v>5042.7299999999996</v>
      </c>
      <c r="R825" s="13">
        <v>84.3</v>
      </c>
      <c r="S825" s="12">
        <v>4250.91</v>
      </c>
      <c r="T825" s="12">
        <v>4250.91</v>
      </c>
      <c r="U825" s="13">
        <v>791.82</v>
      </c>
      <c r="V825" s="8" t="s">
        <v>35</v>
      </c>
      <c r="W825" s="8" t="s">
        <v>3129</v>
      </c>
      <c r="X825" s="8" t="s">
        <v>35</v>
      </c>
      <c r="Y825" s="13">
        <v>0</v>
      </c>
      <c r="Z825" s="8" t="s">
        <v>42</v>
      </c>
      <c r="AA825" s="8" t="s">
        <v>43</v>
      </c>
      <c r="AB825" s="8" t="s">
        <v>60</v>
      </c>
      <c r="AC825" s="8" t="s">
        <v>2614</v>
      </c>
      <c r="AD825" s="8" t="s">
        <v>3130</v>
      </c>
      <c r="AE825" s="8" t="s">
        <v>35</v>
      </c>
      <c r="AF825" s="13">
        <v>791.82</v>
      </c>
      <c r="AG825" s="41">
        <f t="shared" si="111"/>
        <v>45145</v>
      </c>
      <c r="AH825" s="41">
        <f t="shared" ca="1" si="112"/>
        <v>46022</v>
      </c>
      <c r="AI825" s="1">
        <f t="shared" ca="1" si="119"/>
        <v>28</v>
      </c>
      <c r="AJ825" s="1">
        <f t="shared" ca="1" si="113"/>
        <v>23</v>
      </c>
      <c r="AK825" s="1">
        <f t="shared" ca="1" si="114"/>
        <v>4</v>
      </c>
      <c r="AL825" s="1">
        <f t="shared" si="115"/>
        <v>84.3</v>
      </c>
      <c r="AM825" s="38">
        <f t="shared" ca="1" si="116"/>
        <v>0.8214285714285714</v>
      </c>
      <c r="AN825" s="1" t="str">
        <f t="shared" ca="1" si="117"/>
        <v>תקין</v>
      </c>
      <c r="AO825" s="1" t="str">
        <f>VLOOKUP(AC825,'תז מייל קניין'!$A:$C,3,0)</f>
        <v>GalitGe@justice.gov.il</v>
      </c>
      <c r="AP825" s="1" t="str">
        <f t="shared" si="118"/>
        <v xml:space="preserve"> כיבוד עבו</v>
      </c>
    </row>
    <row r="826" spans="1:42" x14ac:dyDescent="0.2">
      <c r="A826" s="4"/>
      <c r="B826" s="5"/>
      <c r="C826" s="6" t="s">
        <v>3131</v>
      </c>
      <c r="D826" s="7" t="s">
        <v>34</v>
      </c>
      <c r="E826" s="7" t="s">
        <v>32</v>
      </c>
      <c r="F826" s="8" t="s">
        <v>35</v>
      </c>
      <c r="G826" s="9">
        <v>45147</v>
      </c>
      <c r="H826" s="9"/>
      <c r="I826" s="10"/>
      <c r="J826" s="14"/>
      <c r="K826" s="11" t="s">
        <v>3132</v>
      </c>
      <c r="L826" s="8" t="s">
        <v>3133</v>
      </c>
      <c r="M826" s="8" t="s">
        <v>3134</v>
      </c>
      <c r="N826" s="8" t="s">
        <v>40</v>
      </c>
      <c r="O826" s="12">
        <v>9839.43</v>
      </c>
      <c r="P826" s="8" t="s">
        <v>41</v>
      </c>
      <c r="Q826" s="12">
        <v>9839.43</v>
      </c>
      <c r="R826" s="13">
        <v>76.67</v>
      </c>
      <c r="S826" s="12">
        <v>7479.63</v>
      </c>
      <c r="T826" s="12">
        <v>7479.63</v>
      </c>
      <c r="U826" s="12">
        <v>2359.8000000000002</v>
      </c>
      <c r="V826" s="8" t="s">
        <v>35</v>
      </c>
      <c r="W826" s="8" t="s">
        <v>3135</v>
      </c>
      <c r="X826" s="8" t="s">
        <v>35</v>
      </c>
      <c r="Y826" s="13">
        <v>0</v>
      </c>
      <c r="Z826" s="8" t="s">
        <v>42</v>
      </c>
      <c r="AA826" s="8" t="s">
        <v>43</v>
      </c>
      <c r="AB826" s="8" t="s">
        <v>60</v>
      </c>
      <c r="AC826" s="8" t="s">
        <v>2614</v>
      </c>
      <c r="AD826" s="8" t="s">
        <v>3136</v>
      </c>
      <c r="AE826" s="8" t="s">
        <v>35</v>
      </c>
      <c r="AF826" s="12">
        <v>2359.8000000000002</v>
      </c>
      <c r="AG826" s="41">
        <f t="shared" si="111"/>
        <v>45147</v>
      </c>
      <c r="AH826" s="41">
        <f t="shared" ca="1" si="112"/>
        <v>46022</v>
      </c>
      <c r="AI826" s="1">
        <f t="shared" ca="1" si="119"/>
        <v>28</v>
      </c>
      <c r="AJ826" s="1">
        <f t="shared" ca="1" si="113"/>
        <v>23</v>
      </c>
      <c r="AK826" s="1">
        <f t="shared" ca="1" si="114"/>
        <v>4</v>
      </c>
      <c r="AL826" s="1">
        <f t="shared" si="115"/>
        <v>76.67</v>
      </c>
      <c r="AM826" s="38">
        <f t="shared" ca="1" si="116"/>
        <v>0.8214285714285714</v>
      </c>
      <c r="AN826" s="1" t="str">
        <f t="shared" ca="1" si="117"/>
        <v>תקין</v>
      </c>
      <c r="AO826" s="1" t="str">
        <f>VLOOKUP(AC826,'תז מייל קניין'!$A:$C,3,0)</f>
        <v>GalitGe@justice.gov.il</v>
      </c>
      <c r="AP826" s="1" t="str">
        <f t="shared" si="118"/>
        <v xml:space="preserve"> ייעוץ עבו</v>
      </c>
    </row>
    <row r="827" spans="1:42" x14ac:dyDescent="0.2">
      <c r="A827" s="4"/>
      <c r="B827" s="5"/>
      <c r="C827" s="6" t="s">
        <v>3137</v>
      </c>
      <c r="D827" s="7" t="s">
        <v>34</v>
      </c>
      <c r="E827" s="7" t="s">
        <v>32</v>
      </c>
      <c r="F827" s="8" t="s">
        <v>35</v>
      </c>
      <c r="G827" s="9">
        <v>45151</v>
      </c>
      <c r="H827" s="9"/>
      <c r="I827" s="10"/>
      <c r="J827" s="14"/>
      <c r="K827" s="11" t="s">
        <v>3138</v>
      </c>
      <c r="L827" s="8" t="s">
        <v>3139</v>
      </c>
      <c r="M827" s="8" t="s">
        <v>3140</v>
      </c>
      <c r="N827" s="8" t="s">
        <v>40</v>
      </c>
      <c r="O827" s="12">
        <v>1475</v>
      </c>
      <c r="P827" s="8" t="s">
        <v>41</v>
      </c>
      <c r="Q827" s="12">
        <v>1475</v>
      </c>
      <c r="R827" s="13">
        <v>0</v>
      </c>
      <c r="S827" s="13">
        <v>0</v>
      </c>
      <c r="T827" s="13">
        <v>0</v>
      </c>
      <c r="U827" s="12">
        <v>1475</v>
      </c>
      <c r="V827" s="8" t="s">
        <v>35</v>
      </c>
      <c r="W827" s="8" t="s">
        <v>3141</v>
      </c>
      <c r="X827" s="8" t="s">
        <v>35</v>
      </c>
      <c r="Y827" s="13">
        <v>0</v>
      </c>
      <c r="Z827" s="8" t="s">
        <v>42</v>
      </c>
      <c r="AA827" s="8" t="s">
        <v>43</v>
      </c>
      <c r="AB827" s="8" t="s">
        <v>60</v>
      </c>
      <c r="AC827" s="8" t="s">
        <v>2614</v>
      </c>
      <c r="AD827" s="8" t="s">
        <v>35</v>
      </c>
      <c r="AE827" s="8" t="s">
        <v>35</v>
      </c>
      <c r="AF827" s="12">
        <v>1475</v>
      </c>
      <c r="AG827" s="41">
        <f t="shared" si="111"/>
        <v>45151</v>
      </c>
      <c r="AH827" s="41">
        <f t="shared" ca="1" si="112"/>
        <v>46022</v>
      </c>
      <c r="AI827" s="1">
        <f t="shared" ca="1" si="119"/>
        <v>28</v>
      </c>
      <c r="AJ827" s="1">
        <f t="shared" ca="1" si="113"/>
        <v>23</v>
      </c>
      <c r="AK827" s="1">
        <f t="shared" ca="1" si="114"/>
        <v>4</v>
      </c>
      <c r="AL827" s="1">
        <f t="shared" si="115"/>
        <v>0</v>
      </c>
      <c r="AM827" s="38">
        <f t="shared" ca="1" si="116"/>
        <v>0.8214285714285714</v>
      </c>
      <c r="AN827" s="1" t="str">
        <f t="shared" ca="1" si="117"/>
        <v>לא תקין</v>
      </c>
      <c r="AO827" s="1" t="str">
        <f>VLOOKUP(AC827,'תז מייל קניין'!$A:$C,3,0)</f>
        <v>GalitGe@justice.gov.il</v>
      </c>
      <c r="AP827" s="1" t="str">
        <f t="shared" si="118"/>
        <v xml:space="preserve"> המחלקה לק</v>
      </c>
    </row>
    <row r="828" spans="1:42" x14ac:dyDescent="0.2">
      <c r="A828" s="4"/>
      <c r="B828" s="5"/>
      <c r="C828" s="6" t="s">
        <v>3142</v>
      </c>
      <c r="D828" s="7" t="s">
        <v>34</v>
      </c>
      <c r="E828" s="7" t="s">
        <v>32</v>
      </c>
      <c r="F828" s="8" t="s">
        <v>35</v>
      </c>
      <c r="G828" s="9">
        <v>45173</v>
      </c>
      <c r="H828" s="9"/>
      <c r="I828" s="10"/>
      <c r="J828" s="14"/>
      <c r="K828" s="11" t="s">
        <v>3143</v>
      </c>
      <c r="L828" s="8" t="s">
        <v>3144</v>
      </c>
      <c r="M828" s="8" t="s">
        <v>3145</v>
      </c>
      <c r="N828" s="8" t="s">
        <v>40</v>
      </c>
      <c r="O828" s="12">
        <v>1876.2</v>
      </c>
      <c r="P828" s="8" t="s">
        <v>41</v>
      </c>
      <c r="Q828" s="12">
        <v>1876.2</v>
      </c>
      <c r="R828" s="13">
        <v>0</v>
      </c>
      <c r="S828" s="13">
        <v>0</v>
      </c>
      <c r="T828" s="13">
        <v>0</v>
      </c>
      <c r="U828" s="12">
        <v>1876.2</v>
      </c>
      <c r="V828" s="8" t="s">
        <v>35</v>
      </c>
      <c r="W828" s="8" t="s">
        <v>3146</v>
      </c>
      <c r="X828" s="8" t="s">
        <v>35</v>
      </c>
      <c r="Y828" s="13">
        <v>0</v>
      </c>
      <c r="Z828" s="8" t="s">
        <v>42</v>
      </c>
      <c r="AA828" s="8" t="s">
        <v>43</v>
      </c>
      <c r="AB828" s="8" t="s">
        <v>60</v>
      </c>
      <c r="AC828" s="8" t="s">
        <v>2614</v>
      </c>
      <c r="AD828" s="8" t="s">
        <v>35</v>
      </c>
      <c r="AE828" s="8" t="s">
        <v>35</v>
      </c>
      <c r="AF828" s="12">
        <v>1876.2</v>
      </c>
      <c r="AG828" s="41">
        <f t="shared" si="111"/>
        <v>45173</v>
      </c>
      <c r="AH828" s="41">
        <f t="shared" ca="1" si="112"/>
        <v>46022</v>
      </c>
      <c r="AI828" s="1">
        <f t="shared" ca="1" si="119"/>
        <v>27</v>
      </c>
      <c r="AJ828" s="1">
        <f t="shared" ca="1" si="113"/>
        <v>23</v>
      </c>
      <c r="AK828" s="1">
        <f t="shared" ca="1" si="114"/>
        <v>4</v>
      </c>
      <c r="AL828" s="1">
        <f t="shared" si="115"/>
        <v>0</v>
      </c>
      <c r="AM828" s="38">
        <f t="shared" ca="1" si="116"/>
        <v>0.85185185185185186</v>
      </c>
      <c r="AN828" s="1" t="str">
        <f t="shared" ca="1" si="117"/>
        <v>לא תקין</v>
      </c>
      <c r="AO828" s="1" t="str">
        <f>VLOOKUP(AC828,'תז מייל קניין'!$A:$C,3,0)</f>
        <v>GalitGe@justice.gov.il</v>
      </c>
      <c r="AP828" s="1" t="str">
        <f t="shared" si="118"/>
        <v xml:space="preserve"> חטיבת תפע</v>
      </c>
    </row>
    <row r="829" spans="1:42" x14ac:dyDescent="0.2">
      <c r="A829" s="4"/>
      <c r="B829" s="5"/>
      <c r="C829" s="6" t="s">
        <v>3147</v>
      </c>
      <c r="D829" s="7" t="s">
        <v>34</v>
      </c>
      <c r="E829" s="7" t="s">
        <v>32</v>
      </c>
      <c r="F829" s="8" t="s">
        <v>35</v>
      </c>
      <c r="G829" s="9">
        <v>45173</v>
      </c>
      <c r="H829" s="9"/>
      <c r="I829" s="10"/>
      <c r="J829" s="14"/>
      <c r="K829" s="11" t="s">
        <v>3148</v>
      </c>
      <c r="L829" s="8" t="s">
        <v>3149</v>
      </c>
      <c r="M829" s="8" t="s">
        <v>3150</v>
      </c>
      <c r="N829" s="8" t="s">
        <v>40</v>
      </c>
      <c r="O829" s="12">
        <v>2242</v>
      </c>
      <c r="P829" s="8" t="s">
        <v>41</v>
      </c>
      <c r="Q829" s="12">
        <v>2242</v>
      </c>
      <c r="R829" s="13">
        <v>0</v>
      </c>
      <c r="S829" s="13">
        <v>0</v>
      </c>
      <c r="T829" s="13">
        <v>0</v>
      </c>
      <c r="U829" s="12">
        <v>2242</v>
      </c>
      <c r="V829" s="8" t="s">
        <v>35</v>
      </c>
      <c r="W829" s="8" t="s">
        <v>2981</v>
      </c>
      <c r="X829" s="8" t="s">
        <v>35</v>
      </c>
      <c r="Y829" s="13">
        <v>0</v>
      </c>
      <c r="Z829" s="8" t="s">
        <v>42</v>
      </c>
      <c r="AA829" s="8" t="s">
        <v>43</v>
      </c>
      <c r="AB829" s="8" t="s">
        <v>60</v>
      </c>
      <c r="AC829" s="8" t="s">
        <v>2614</v>
      </c>
      <c r="AD829" s="8" t="s">
        <v>35</v>
      </c>
      <c r="AE829" s="8" t="s">
        <v>35</v>
      </c>
      <c r="AF829" s="12">
        <v>2242</v>
      </c>
      <c r="AG829" s="41">
        <f t="shared" si="111"/>
        <v>45173</v>
      </c>
      <c r="AH829" s="41">
        <f t="shared" ca="1" si="112"/>
        <v>46022</v>
      </c>
      <c r="AI829" s="1">
        <f t="shared" ca="1" si="119"/>
        <v>27</v>
      </c>
      <c r="AJ829" s="1">
        <f t="shared" ca="1" si="113"/>
        <v>23</v>
      </c>
      <c r="AK829" s="1">
        <f t="shared" ca="1" si="114"/>
        <v>4</v>
      </c>
      <c r="AL829" s="1">
        <f t="shared" si="115"/>
        <v>0</v>
      </c>
      <c r="AM829" s="38">
        <f t="shared" ca="1" si="116"/>
        <v>0.85185185185185186</v>
      </c>
      <c r="AN829" s="1" t="str">
        <f t="shared" ca="1" si="117"/>
        <v>לא תקין</v>
      </c>
      <c r="AO829" s="1" t="str">
        <f>VLOOKUP(AC829,'תז מייל קניין'!$A:$C,3,0)</f>
        <v>GalitGe@justice.gov.il</v>
      </c>
      <c r="AP829" s="1" t="str">
        <f t="shared" si="118"/>
        <v xml:space="preserve"> חטיבת תפע</v>
      </c>
    </row>
    <row r="830" spans="1:42" x14ac:dyDescent="0.2">
      <c r="A830" s="4"/>
      <c r="B830" s="5"/>
      <c r="C830" s="6" t="s">
        <v>3151</v>
      </c>
      <c r="D830" s="7" t="s">
        <v>34</v>
      </c>
      <c r="E830" s="7" t="s">
        <v>32</v>
      </c>
      <c r="F830" s="8" t="s">
        <v>35</v>
      </c>
      <c r="G830" s="9">
        <v>45174</v>
      </c>
      <c r="H830" s="9"/>
      <c r="I830" s="10"/>
      <c r="J830" s="14"/>
      <c r="K830" s="11" t="s">
        <v>2737</v>
      </c>
      <c r="L830" s="8" t="s">
        <v>2738</v>
      </c>
      <c r="M830" s="8" t="s">
        <v>35</v>
      </c>
      <c r="N830" s="8" t="s">
        <v>40</v>
      </c>
      <c r="O830" s="12">
        <v>4780</v>
      </c>
      <c r="P830" s="8" t="s">
        <v>41</v>
      </c>
      <c r="Q830" s="12">
        <v>4780</v>
      </c>
      <c r="R830" s="13">
        <v>20</v>
      </c>
      <c r="S830" s="13">
        <v>956</v>
      </c>
      <c r="T830" s="13">
        <v>956</v>
      </c>
      <c r="U830" s="12">
        <v>3824</v>
      </c>
      <c r="V830" s="8" t="s">
        <v>35</v>
      </c>
      <c r="W830" s="8" t="s">
        <v>3152</v>
      </c>
      <c r="X830" s="8" t="s">
        <v>35</v>
      </c>
      <c r="Y830" s="13">
        <v>0</v>
      </c>
      <c r="Z830" s="8" t="s">
        <v>42</v>
      </c>
      <c r="AA830" s="8" t="s">
        <v>1804</v>
      </c>
      <c r="AB830" s="8" t="s">
        <v>35</v>
      </c>
      <c r="AC830" s="8" t="s">
        <v>2614</v>
      </c>
      <c r="AD830" s="8" t="s">
        <v>3153</v>
      </c>
      <c r="AE830" s="8" t="s">
        <v>35</v>
      </c>
      <c r="AF830" s="12">
        <v>3824</v>
      </c>
      <c r="AG830" s="41">
        <f t="shared" si="111"/>
        <v>45174</v>
      </c>
      <c r="AH830" s="41">
        <f t="shared" ca="1" si="112"/>
        <v>46022</v>
      </c>
      <c r="AI830" s="1">
        <f t="shared" ca="1" si="119"/>
        <v>27</v>
      </c>
      <c r="AJ830" s="1">
        <f t="shared" ca="1" si="113"/>
        <v>23</v>
      </c>
      <c r="AK830" s="1">
        <f t="shared" ca="1" si="114"/>
        <v>4</v>
      </c>
      <c r="AL830" s="1">
        <f t="shared" si="115"/>
        <v>20</v>
      </c>
      <c r="AM830" s="38">
        <f t="shared" ca="1" si="116"/>
        <v>0.85185185185185186</v>
      </c>
      <c r="AN830" s="1" t="str">
        <f t="shared" ca="1" si="117"/>
        <v>לא תקין</v>
      </c>
      <c r="AO830" s="1" t="str">
        <f>VLOOKUP(AC830,'תז מייל קניין'!$A:$C,3,0)</f>
        <v>GalitGe@justice.gov.il</v>
      </c>
      <c r="AP830" s="1" t="str">
        <f t="shared" si="118"/>
        <v xml:space="preserve"> הזמנה עבו</v>
      </c>
    </row>
    <row r="831" spans="1:42" x14ac:dyDescent="0.2">
      <c r="A831" s="4"/>
      <c r="B831" s="5"/>
      <c r="C831" s="6" t="s">
        <v>3154</v>
      </c>
      <c r="D831" s="7" t="s">
        <v>34</v>
      </c>
      <c r="E831" s="7" t="s">
        <v>32</v>
      </c>
      <c r="F831" s="8" t="s">
        <v>35</v>
      </c>
      <c r="G831" s="9">
        <v>45174</v>
      </c>
      <c r="H831" s="9"/>
      <c r="I831" s="10"/>
      <c r="J831" s="14"/>
      <c r="K831" s="11" t="s">
        <v>3155</v>
      </c>
      <c r="L831" s="8" t="s">
        <v>3156</v>
      </c>
      <c r="M831" s="8" t="s">
        <v>3157</v>
      </c>
      <c r="N831" s="8" t="s">
        <v>40</v>
      </c>
      <c r="O831" s="12">
        <v>1280.8499999999999</v>
      </c>
      <c r="P831" s="8" t="s">
        <v>41</v>
      </c>
      <c r="Q831" s="12">
        <v>1280.8499999999999</v>
      </c>
      <c r="R831" s="13">
        <v>0</v>
      </c>
      <c r="S831" s="13">
        <v>0</v>
      </c>
      <c r="T831" s="13">
        <v>0</v>
      </c>
      <c r="U831" s="12">
        <v>1280.8499999999999</v>
      </c>
      <c r="V831" s="8" t="s">
        <v>35</v>
      </c>
      <c r="W831" s="8" t="s">
        <v>3158</v>
      </c>
      <c r="X831" s="8" t="s">
        <v>35</v>
      </c>
      <c r="Y831" s="13">
        <v>0</v>
      </c>
      <c r="Z831" s="8" t="s">
        <v>42</v>
      </c>
      <c r="AA831" s="8" t="s">
        <v>43</v>
      </c>
      <c r="AB831" s="8" t="s">
        <v>60</v>
      </c>
      <c r="AC831" s="8" t="s">
        <v>2614</v>
      </c>
      <c r="AD831" s="8" t="s">
        <v>35</v>
      </c>
      <c r="AE831" s="8" t="s">
        <v>35</v>
      </c>
      <c r="AF831" s="12">
        <v>1280.8499999999999</v>
      </c>
      <c r="AG831" s="41">
        <f t="shared" si="111"/>
        <v>45174</v>
      </c>
      <c r="AH831" s="41">
        <f t="shared" ca="1" si="112"/>
        <v>46022</v>
      </c>
      <c r="AI831" s="1">
        <f t="shared" ca="1" si="119"/>
        <v>27</v>
      </c>
      <c r="AJ831" s="1">
        <f t="shared" ca="1" si="113"/>
        <v>23</v>
      </c>
      <c r="AK831" s="1">
        <f t="shared" ca="1" si="114"/>
        <v>4</v>
      </c>
      <c r="AL831" s="1">
        <f t="shared" si="115"/>
        <v>0</v>
      </c>
      <c r="AM831" s="38">
        <f t="shared" ca="1" si="116"/>
        <v>0.85185185185185186</v>
      </c>
      <c r="AN831" s="1" t="str">
        <f t="shared" ca="1" si="117"/>
        <v>לא תקין</v>
      </c>
      <c r="AO831" s="1" t="str">
        <f>VLOOKUP(AC831,'תז מייל קניין'!$A:$C,3,0)</f>
        <v>GalitGe@justice.gov.il</v>
      </c>
      <c r="AP831" s="1" t="str">
        <f t="shared" si="118"/>
        <v xml:space="preserve"> ייעוץ וחק</v>
      </c>
    </row>
    <row r="832" spans="1:42" x14ac:dyDescent="0.2">
      <c r="A832" s="4"/>
      <c r="B832" s="5"/>
      <c r="C832" s="6" t="s">
        <v>3159</v>
      </c>
      <c r="D832" s="7" t="s">
        <v>34</v>
      </c>
      <c r="E832" s="7" t="s">
        <v>32</v>
      </c>
      <c r="F832" s="8" t="s">
        <v>35</v>
      </c>
      <c r="G832" s="9">
        <v>45176</v>
      </c>
      <c r="H832" s="9"/>
      <c r="I832" s="10"/>
      <c r="J832" s="14"/>
      <c r="K832" s="11" t="s">
        <v>3160</v>
      </c>
      <c r="L832" s="8" t="s">
        <v>3161</v>
      </c>
      <c r="M832" s="8" t="s">
        <v>3162</v>
      </c>
      <c r="N832" s="8" t="s">
        <v>40</v>
      </c>
      <c r="O832" s="13">
        <v>371.7</v>
      </c>
      <c r="P832" s="8" t="s">
        <v>41</v>
      </c>
      <c r="Q832" s="13">
        <v>371.7</v>
      </c>
      <c r="R832" s="13">
        <v>0</v>
      </c>
      <c r="S832" s="13">
        <v>0</v>
      </c>
      <c r="T832" s="13">
        <v>0</v>
      </c>
      <c r="U832" s="13">
        <v>371.7</v>
      </c>
      <c r="V832" s="8" t="s">
        <v>35</v>
      </c>
      <c r="W832" s="8" t="s">
        <v>3163</v>
      </c>
      <c r="X832" s="8" t="s">
        <v>35</v>
      </c>
      <c r="Y832" s="13">
        <v>0</v>
      </c>
      <c r="Z832" s="8" t="s">
        <v>42</v>
      </c>
      <c r="AA832" s="8" t="s">
        <v>43</v>
      </c>
      <c r="AB832" s="8" t="s">
        <v>60</v>
      </c>
      <c r="AC832" s="8" t="s">
        <v>2614</v>
      </c>
      <c r="AD832" s="8" t="s">
        <v>35</v>
      </c>
      <c r="AE832" s="8" t="s">
        <v>35</v>
      </c>
      <c r="AF832" s="13">
        <v>371.7</v>
      </c>
      <c r="AG832" s="41">
        <f t="shared" si="111"/>
        <v>45176</v>
      </c>
      <c r="AH832" s="41">
        <f t="shared" ca="1" si="112"/>
        <v>46022</v>
      </c>
      <c r="AI832" s="1">
        <f t="shared" ca="1" si="119"/>
        <v>27</v>
      </c>
      <c r="AJ832" s="1">
        <f t="shared" ca="1" si="113"/>
        <v>22</v>
      </c>
      <c r="AK832" s="1">
        <f t="shared" ca="1" si="114"/>
        <v>4</v>
      </c>
      <c r="AL832" s="1">
        <f t="shared" si="115"/>
        <v>0</v>
      </c>
      <c r="AM832" s="38">
        <f t="shared" ca="1" si="116"/>
        <v>0.81481481481481477</v>
      </c>
      <c r="AN832" s="1" t="str">
        <f t="shared" ca="1" si="117"/>
        <v>לא תקין</v>
      </c>
      <c r="AO832" s="1" t="str">
        <f>VLOOKUP(AC832,'תז מייל קניין'!$A:$C,3,0)</f>
        <v>GalitGe@justice.gov.il</v>
      </c>
      <c r="AP832" s="1" t="str">
        <f t="shared" si="118"/>
        <v xml:space="preserve"> הממונה על</v>
      </c>
    </row>
    <row r="833" spans="1:42" x14ac:dyDescent="0.2">
      <c r="A833" s="4"/>
      <c r="B833" s="5"/>
      <c r="C833" s="6" t="s">
        <v>3164</v>
      </c>
      <c r="D833" s="7" t="s">
        <v>34</v>
      </c>
      <c r="E833" s="7" t="s">
        <v>32</v>
      </c>
      <c r="F833" s="8" t="s">
        <v>35</v>
      </c>
      <c r="G833" s="9">
        <v>45180</v>
      </c>
      <c r="H833" s="9"/>
      <c r="I833" s="10"/>
      <c r="J833" s="14"/>
      <c r="K833" s="11" t="s">
        <v>3165</v>
      </c>
      <c r="L833" s="8" t="s">
        <v>3166</v>
      </c>
      <c r="M833" s="8" t="s">
        <v>3167</v>
      </c>
      <c r="N833" s="8" t="s">
        <v>40</v>
      </c>
      <c r="O833" s="12">
        <v>3504.64</v>
      </c>
      <c r="P833" s="8" t="s">
        <v>41</v>
      </c>
      <c r="Q833" s="12">
        <v>3504.64</v>
      </c>
      <c r="R833" s="13">
        <v>0</v>
      </c>
      <c r="S833" s="13">
        <v>0</v>
      </c>
      <c r="T833" s="13">
        <v>0</v>
      </c>
      <c r="U833" s="12">
        <v>3504.64</v>
      </c>
      <c r="V833" s="8" t="s">
        <v>35</v>
      </c>
      <c r="W833" s="8" t="s">
        <v>3168</v>
      </c>
      <c r="X833" s="8" t="s">
        <v>35</v>
      </c>
      <c r="Y833" s="13">
        <v>0</v>
      </c>
      <c r="Z833" s="8" t="s">
        <v>42</v>
      </c>
      <c r="AA833" s="8" t="s">
        <v>43</v>
      </c>
      <c r="AB833" s="8" t="s">
        <v>60</v>
      </c>
      <c r="AC833" s="8" t="s">
        <v>2614</v>
      </c>
      <c r="AD833" s="8" t="s">
        <v>35</v>
      </c>
      <c r="AE833" s="8" t="s">
        <v>35</v>
      </c>
      <c r="AF833" s="12">
        <v>3504.64</v>
      </c>
      <c r="AG833" s="41">
        <f t="shared" si="111"/>
        <v>45180</v>
      </c>
      <c r="AH833" s="41">
        <f t="shared" ca="1" si="112"/>
        <v>46022</v>
      </c>
      <c r="AI833" s="1">
        <f t="shared" ca="1" si="119"/>
        <v>27</v>
      </c>
      <c r="AJ833" s="1">
        <f t="shared" ca="1" si="113"/>
        <v>22</v>
      </c>
      <c r="AK833" s="1">
        <f t="shared" ca="1" si="114"/>
        <v>4</v>
      </c>
      <c r="AL833" s="1">
        <f t="shared" si="115"/>
        <v>0</v>
      </c>
      <c r="AM833" s="38">
        <f t="shared" ca="1" si="116"/>
        <v>0.81481481481481477</v>
      </c>
      <c r="AN833" s="1" t="str">
        <f t="shared" ca="1" si="117"/>
        <v>לא תקין</v>
      </c>
      <c r="AO833" s="1" t="str">
        <f>VLOOKUP(AC833,'תז מייל קניין'!$A:$C,3,0)</f>
        <v>GalitGe@justice.gov.il</v>
      </c>
      <c r="AP833" s="1" t="str">
        <f t="shared" si="118"/>
        <v xml:space="preserve"> מפגש מקצו</v>
      </c>
    </row>
    <row r="834" spans="1:42" x14ac:dyDescent="0.2">
      <c r="A834" s="4"/>
      <c r="B834" s="5"/>
      <c r="C834" s="6" t="s">
        <v>3169</v>
      </c>
      <c r="D834" s="7" t="s">
        <v>34</v>
      </c>
      <c r="E834" s="7" t="s">
        <v>32</v>
      </c>
      <c r="F834" s="8" t="s">
        <v>35</v>
      </c>
      <c r="G834" s="9">
        <v>45181</v>
      </c>
      <c r="H834" s="9"/>
      <c r="I834" s="10"/>
      <c r="J834" s="14"/>
      <c r="K834" s="11" t="s">
        <v>3170</v>
      </c>
      <c r="L834" s="8" t="s">
        <v>3171</v>
      </c>
      <c r="M834" s="8" t="s">
        <v>3172</v>
      </c>
      <c r="N834" s="8" t="s">
        <v>40</v>
      </c>
      <c r="O834" s="12">
        <v>49645.24</v>
      </c>
      <c r="P834" s="8" t="s">
        <v>41</v>
      </c>
      <c r="Q834" s="12">
        <v>49645.24</v>
      </c>
      <c r="R834" s="13">
        <v>82.44</v>
      </c>
      <c r="S834" s="12">
        <v>40580.93</v>
      </c>
      <c r="T834" s="12">
        <v>40580.93</v>
      </c>
      <c r="U834" s="12">
        <v>9064.31</v>
      </c>
      <c r="V834" s="8" t="s">
        <v>35</v>
      </c>
      <c r="W834" s="8" t="s">
        <v>3173</v>
      </c>
      <c r="X834" s="8" t="s">
        <v>57</v>
      </c>
      <c r="Y834" s="13">
        <v>0</v>
      </c>
      <c r="Z834" s="8" t="s">
        <v>42</v>
      </c>
      <c r="AA834" s="8" t="s">
        <v>43</v>
      </c>
      <c r="AB834" s="8" t="s">
        <v>60</v>
      </c>
      <c r="AC834" s="8" t="s">
        <v>2614</v>
      </c>
      <c r="AD834" s="8" t="s">
        <v>3174</v>
      </c>
      <c r="AE834" s="8" t="s">
        <v>116</v>
      </c>
      <c r="AF834" s="12">
        <v>9064.31</v>
      </c>
      <c r="AG834" s="41">
        <f t="shared" si="111"/>
        <v>45181</v>
      </c>
      <c r="AH834" s="41">
        <f t="shared" ca="1" si="112"/>
        <v>46022</v>
      </c>
      <c r="AI834" s="1">
        <f t="shared" ca="1" si="119"/>
        <v>27</v>
      </c>
      <c r="AJ834" s="1">
        <f t="shared" ca="1" si="113"/>
        <v>22</v>
      </c>
      <c r="AK834" s="1">
        <f t="shared" ca="1" si="114"/>
        <v>4</v>
      </c>
      <c r="AL834" s="1">
        <f t="shared" si="115"/>
        <v>82.44</v>
      </c>
      <c r="AM834" s="38">
        <f t="shared" ca="1" si="116"/>
        <v>0.81481481481481477</v>
      </c>
      <c r="AN834" s="1" t="str">
        <f t="shared" ca="1" si="117"/>
        <v>תקין</v>
      </c>
      <c r="AO834" s="1" t="str">
        <f>VLOOKUP(AC834,'תז מייל קניין'!$A:$C,3,0)</f>
        <v>GalitGe@justice.gov.il</v>
      </c>
      <c r="AP834" s="1" t="str">
        <f t="shared" si="118"/>
        <v xml:space="preserve"> שירותיי י</v>
      </c>
    </row>
    <row r="835" spans="1:42" x14ac:dyDescent="0.2">
      <c r="A835" s="4"/>
      <c r="B835" s="5"/>
      <c r="C835" s="6" t="s">
        <v>3175</v>
      </c>
      <c r="D835" s="7" t="s">
        <v>50</v>
      </c>
      <c r="E835" s="7" t="s">
        <v>32</v>
      </c>
      <c r="F835" s="8" t="s">
        <v>35</v>
      </c>
      <c r="G835" s="9">
        <v>45182</v>
      </c>
      <c r="H835" s="9"/>
      <c r="I835" s="10"/>
      <c r="J835" s="14"/>
      <c r="K835" s="11" t="s">
        <v>2443</v>
      </c>
      <c r="L835" s="8" t="s">
        <v>2444</v>
      </c>
      <c r="M835" s="8" t="s">
        <v>2445</v>
      </c>
      <c r="N835" s="8" t="s">
        <v>40</v>
      </c>
      <c r="O835" s="12">
        <v>5756.04</v>
      </c>
      <c r="P835" s="8" t="s">
        <v>41</v>
      </c>
      <c r="Q835" s="12">
        <v>5756.04</v>
      </c>
      <c r="R835" s="13">
        <v>0</v>
      </c>
      <c r="S835" s="13">
        <v>0</v>
      </c>
      <c r="T835" s="13">
        <v>0</v>
      </c>
      <c r="U835" s="12">
        <v>5485.9</v>
      </c>
      <c r="V835" s="8" t="s">
        <v>35</v>
      </c>
      <c r="W835" s="8" t="s">
        <v>3176</v>
      </c>
      <c r="X835" s="8" t="s">
        <v>57</v>
      </c>
      <c r="Y835" s="13">
        <v>0</v>
      </c>
      <c r="Z835" s="8" t="s">
        <v>42</v>
      </c>
      <c r="AA835" s="8" t="s">
        <v>65</v>
      </c>
      <c r="AB835" s="8" t="s">
        <v>35</v>
      </c>
      <c r="AC835" s="8" t="s">
        <v>2614</v>
      </c>
      <c r="AD835" s="8" t="s">
        <v>35</v>
      </c>
      <c r="AE835" s="8" t="s">
        <v>3177</v>
      </c>
      <c r="AF835" s="12">
        <v>5756.04</v>
      </c>
      <c r="AG835" s="41">
        <f t="shared" ref="AG835:AG898" si="120">IF(H835&gt;1,H835,G835)</f>
        <v>45182</v>
      </c>
      <c r="AH835" s="41">
        <f t="shared" ref="AH835:AH898" ca="1" si="121">IF(I835&gt;1, I835, DATE(YEAR(TODAY()), 12, 31))</f>
        <v>46022</v>
      </c>
      <c r="AI835" s="1">
        <f t="shared" ca="1" si="119"/>
        <v>27</v>
      </c>
      <c r="AJ835" s="1">
        <f t="shared" ref="AJ835:AJ898" ca="1" si="122">DATEDIF(AG835, TODAY(), "m")</f>
        <v>22</v>
      </c>
      <c r="AK835" s="1">
        <f t="shared" ref="AK835:AK898" ca="1" si="123">IF(AH835 &gt; TODAY(), DATEDIF(TODAY(), AH835, "m"), -DATEDIF(AH835, TODAY(), "m"))</f>
        <v>4</v>
      </c>
      <c r="AL835" s="1">
        <f t="shared" ref="AL835:AL898" si="124">R835</f>
        <v>0</v>
      </c>
      <c r="AM835" s="38">
        <f t="shared" ref="AM835:AM898" ca="1" si="125">AJ835/AI835</f>
        <v>0.81481481481481477</v>
      </c>
      <c r="AN835" s="1" t="str">
        <f t="shared" ref="AN835:AN898" ca="1" si="126">IF(AM835&lt;0.5, "טרם נבדק",
   IF(AND(AM835&gt;0.5, AM835&lt;0.75, AL835&lt;20), "לא תקין",
   IF(AND(AM835&gt;0.75, AM835&lt;0.9, AL835&lt;50), "לא תקין",
   IF(AND(AM835&gt;0.9, AL835&lt;50), "לא תקין", "תקין"))))</f>
        <v>לא תקין</v>
      </c>
      <c r="AO835" s="1" t="str">
        <f>VLOOKUP(AC835,'תז מייל קניין'!$A:$C,3,0)</f>
        <v>GalitGe@justice.gov.il</v>
      </c>
      <c r="AP835" s="1" t="str">
        <f t="shared" ref="AP835:AP898" si="127">LEFT(W835,10)</f>
        <v xml:space="preserve"> חטיבת תפע</v>
      </c>
    </row>
    <row r="836" spans="1:42" x14ac:dyDescent="0.2">
      <c r="A836" s="4"/>
      <c r="B836" s="5"/>
      <c r="C836" s="6" t="s">
        <v>3178</v>
      </c>
      <c r="D836" s="7" t="s">
        <v>50</v>
      </c>
      <c r="E836" s="7" t="s">
        <v>32</v>
      </c>
      <c r="F836" s="8" t="s">
        <v>35</v>
      </c>
      <c r="G836" s="9">
        <v>45182</v>
      </c>
      <c r="H836" s="9"/>
      <c r="I836" s="10"/>
      <c r="J836" s="14"/>
      <c r="K836" s="11" t="s">
        <v>3179</v>
      </c>
      <c r="L836" s="8" t="s">
        <v>3180</v>
      </c>
      <c r="M836" s="8" t="s">
        <v>3181</v>
      </c>
      <c r="N836" s="8" t="s">
        <v>40</v>
      </c>
      <c r="O836" s="12">
        <v>31590.98</v>
      </c>
      <c r="P836" s="8" t="s">
        <v>41</v>
      </c>
      <c r="Q836" s="12">
        <v>31590.98</v>
      </c>
      <c r="R836" s="13">
        <v>0</v>
      </c>
      <c r="S836" s="13">
        <v>0</v>
      </c>
      <c r="T836" s="13">
        <v>0</v>
      </c>
      <c r="U836" s="12">
        <v>31590.98</v>
      </c>
      <c r="V836" s="8" t="s">
        <v>35</v>
      </c>
      <c r="W836" s="8" t="s">
        <v>3182</v>
      </c>
      <c r="X836" s="8" t="s">
        <v>35</v>
      </c>
      <c r="Y836" s="13">
        <v>0</v>
      </c>
      <c r="Z836" s="8" t="s">
        <v>42</v>
      </c>
      <c r="AA836" s="8" t="s">
        <v>65</v>
      </c>
      <c r="AB836" s="8" t="s">
        <v>35</v>
      </c>
      <c r="AC836" s="8" t="s">
        <v>2614</v>
      </c>
      <c r="AD836" s="8" t="s">
        <v>35</v>
      </c>
      <c r="AE836" s="8" t="s">
        <v>3027</v>
      </c>
      <c r="AF836" s="12">
        <v>31590.98</v>
      </c>
      <c r="AG836" s="41">
        <f t="shared" si="120"/>
        <v>45182</v>
      </c>
      <c r="AH836" s="41">
        <f t="shared" ca="1" si="121"/>
        <v>46022</v>
      </c>
      <c r="AI836" s="1">
        <f t="shared" ca="1" si="119"/>
        <v>27</v>
      </c>
      <c r="AJ836" s="1">
        <f t="shared" ca="1" si="122"/>
        <v>22</v>
      </c>
      <c r="AK836" s="1">
        <f t="shared" ca="1" si="123"/>
        <v>4</v>
      </c>
      <c r="AL836" s="1">
        <f t="shared" si="124"/>
        <v>0</v>
      </c>
      <c r="AM836" s="38">
        <f t="shared" ca="1" si="125"/>
        <v>0.81481481481481477</v>
      </c>
      <c r="AN836" s="1" t="str">
        <f t="shared" ca="1" si="126"/>
        <v>לא תקין</v>
      </c>
      <c r="AO836" s="1" t="str">
        <f>VLOOKUP(AC836,'תז מייל קניין'!$A:$C,3,0)</f>
        <v>GalitGe@justice.gov.il</v>
      </c>
      <c r="AP836" s="1" t="str">
        <f t="shared" si="127"/>
        <v xml:space="preserve"> גיבוש עבו</v>
      </c>
    </row>
    <row r="837" spans="1:42" x14ac:dyDescent="0.2">
      <c r="A837" s="4"/>
      <c r="B837" s="5"/>
      <c r="C837" s="6" t="s">
        <v>3183</v>
      </c>
      <c r="D837" s="7" t="s">
        <v>34</v>
      </c>
      <c r="E837" s="7" t="s">
        <v>32</v>
      </c>
      <c r="F837" s="8" t="s">
        <v>35</v>
      </c>
      <c r="G837" s="9">
        <v>45187</v>
      </c>
      <c r="H837" s="9"/>
      <c r="I837" s="10"/>
      <c r="J837" s="14"/>
      <c r="K837" s="11" t="s">
        <v>3184</v>
      </c>
      <c r="L837" s="8" t="s">
        <v>3185</v>
      </c>
      <c r="M837" s="8" t="s">
        <v>3186</v>
      </c>
      <c r="N837" s="8" t="s">
        <v>40</v>
      </c>
      <c r="O837" s="13">
        <v>885.73</v>
      </c>
      <c r="P837" s="8" t="s">
        <v>41</v>
      </c>
      <c r="Q837" s="13">
        <v>885.73</v>
      </c>
      <c r="R837" s="13">
        <v>74.790000000000006</v>
      </c>
      <c r="S837" s="13">
        <v>661.05</v>
      </c>
      <c r="T837" s="13">
        <v>661.05</v>
      </c>
      <c r="U837" s="13">
        <v>224.68</v>
      </c>
      <c r="V837" s="8" t="s">
        <v>35</v>
      </c>
      <c r="W837" s="8" t="s">
        <v>3187</v>
      </c>
      <c r="X837" s="8" t="s">
        <v>35</v>
      </c>
      <c r="Y837" s="13">
        <v>0</v>
      </c>
      <c r="Z837" s="8" t="s">
        <v>42</v>
      </c>
      <c r="AA837" s="8" t="s">
        <v>43</v>
      </c>
      <c r="AB837" s="8" t="s">
        <v>60</v>
      </c>
      <c r="AC837" s="8" t="s">
        <v>2614</v>
      </c>
      <c r="AD837" s="8" t="s">
        <v>35</v>
      </c>
      <c r="AE837" s="8" t="s">
        <v>35</v>
      </c>
      <c r="AF837" s="13">
        <v>224.68</v>
      </c>
      <c r="AG837" s="41">
        <f t="shared" si="120"/>
        <v>45187</v>
      </c>
      <c r="AH837" s="41">
        <f t="shared" ca="1" si="121"/>
        <v>46022</v>
      </c>
      <c r="AI837" s="1">
        <f t="shared" ca="1" si="119"/>
        <v>27</v>
      </c>
      <c r="AJ837" s="1">
        <f t="shared" ca="1" si="122"/>
        <v>22</v>
      </c>
      <c r="AK837" s="1">
        <f t="shared" ca="1" si="123"/>
        <v>4</v>
      </c>
      <c r="AL837" s="1">
        <f t="shared" si="124"/>
        <v>74.790000000000006</v>
      </c>
      <c r="AM837" s="38">
        <f t="shared" ca="1" si="125"/>
        <v>0.81481481481481477</v>
      </c>
      <c r="AN837" s="1" t="str">
        <f t="shared" ca="1" si="126"/>
        <v>תקין</v>
      </c>
      <c r="AO837" s="1" t="str">
        <f>VLOOKUP(AC837,'תז מייל קניין'!$A:$C,3,0)</f>
        <v>GalitGe@justice.gov.il</v>
      </c>
      <c r="AP837" s="1" t="str">
        <f t="shared" si="127"/>
        <v xml:space="preserve"> חטיבת תפע</v>
      </c>
    </row>
    <row r="838" spans="1:42" x14ac:dyDescent="0.2">
      <c r="A838" s="4"/>
      <c r="B838" s="5"/>
      <c r="C838" s="6" t="s">
        <v>3188</v>
      </c>
      <c r="D838" s="7" t="s">
        <v>34</v>
      </c>
      <c r="E838" s="7" t="s">
        <v>32</v>
      </c>
      <c r="F838" s="8" t="s">
        <v>35</v>
      </c>
      <c r="G838" s="9">
        <v>45188</v>
      </c>
      <c r="H838" s="9"/>
      <c r="I838" s="10"/>
      <c r="J838" s="14"/>
      <c r="K838" s="11" t="s">
        <v>2687</v>
      </c>
      <c r="L838" s="8" t="s">
        <v>2688</v>
      </c>
      <c r="M838" s="8" t="s">
        <v>35</v>
      </c>
      <c r="N838" s="8" t="s">
        <v>40</v>
      </c>
      <c r="O838" s="12">
        <v>44375</v>
      </c>
      <c r="P838" s="8" t="s">
        <v>41</v>
      </c>
      <c r="Q838" s="12">
        <v>44375</v>
      </c>
      <c r="R838" s="13">
        <v>9.86</v>
      </c>
      <c r="S838" s="12">
        <v>4375</v>
      </c>
      <c r="T838" s="12">
        <v>4375</v>
      </c>
      <c r="U838" s="12">
        <v>40000</v>
      </c>
      <c r="V838" s="8" t="s">
        <v>35</v>
      </c>
      <c r="W838" s="8" t="s">
        <v>3189</v>
      </c>
      <c r="X838" s="8" t="s">
        <v>35</v>
      </c>
      <c r="Y838" s="13">
        <v>0</v>
      </c>
      <c r="Z838" s="8" t="s">
        <v>42</v>
      </c>
      <c r="AA838" s="8" t="s">
        <v>43</v>
      </c>
      <c r="AB838" s="8" t="s">
        <v>2690</v>
      </c>
      <c r="AC838" s="8" t="s">
        <v>2614</v>
      </c>
      <c r="AD838" s="8" t="s">
        <v>35</v>
      </c>
      <c r="AE838" s="8" t="s">
        <v>35</v>
      </c>
      <c r="AF838" s="12">
        <v>40000</v>
      </c>
      <c r="AG838" s="41">
        <f t="shared" si="120"/>
        <v>45188</v>
      </c>
      <c r="AH838" s="41">
        <f t="shared" ca="1" si="121"/>
        <v>46022</v>
      </c>
      <c r="AI838" s="1">
        <f t="shared" ca="1" si="119"/>
        <v>27</v>
      </c>
      <c r="AJ838" s="1">
        <f t="shared" ca="1" si="122"/>
        <v>22</v>
      </c>
      <c r="AK838" s="1">
        <f t="shared" ca="1" si="123"/>
        <v>4</v>
      </c>
      <c r="AL838" s="1">
        <f t="shared" si="124"/>
        <v>9.86</v>
      </c>
      <c r="AM838" s="38">
        <f t="shared" ca="1" si="125"/>
        <v>0.81481481481481477</v>
      </c>
      <c r="AN838" s="1" t="str">
        <f t="shared" ca="1" si="126"/>
        <v>לא תקין</v>
      </c>
      <c r="AO838" s="1" t="str">
        <f>VLOOKUP(AC838,'תז מייל קניין'!$A:$C,3,0)</f>
        <v>GalitGe@justice.gov.il</v>
      </c>
      <c r="AP838" s="1" t="str">
        <f t="shared" si="127"/>
        <v xml:space="preserve"> פרסום עבו</v>
      </c>
    </row>
    <row r="839" spans="1:42" x14ac:dyDescent="0.2">
      <c r="A839" s="4"/>
      <c r="B839" s="5"/>
      <c r="C839" s="6" t="s">
        <v>3190</v>
      </c>
      <c r="D839" s="7" t="s">
        <v>34</v>
      </c>
      <c r="E839" s="7" t="s">
        <v>32</v>
      </c>
      <c r="F839" s="8" t="s">
        <v>35</v>
      </c>
      <c r="G839" s="9">
        <v>45188</v>
      </c>
      <c r="H839" s="9"/>
      <c r="I839" s="10"/>
      <c r="J839" s="14"/>
      <c r="K839" s="11" t="s">
        <v>2838</v>
      </c>
      <c r="L839" s="8" t="s">
        <v>2839</v>
      </c>
      <c r="M839" s="8" t="s">
        <v>2840</v>
      </c>
      <c r="N839" s="8" t="s">
        <v>40</v>
      </c>
      <c r="O839" s="12">
        <v>1817.2</v>
      </c>
      <c r="P839" s="8" t="s">
        <v>41</v>
      </c>
      <c r="Q839" s="12">
        <v>1817.2</v>
      </c>
      <c r="R839" s="13">
        <v>0</v>
      </c>
      <c r="S839" s="13">
        <v>0</v>
      </c>
      <c r="T839" s="13">
        <v>0</v>
      </c>
      <c r="U839" s="12">
        <v>1817.2</v>
      </c>
      <c r="V839" s="8" t="s">
        <v>35</v>
      </c>
      <c r="W839" s="8" t="s">
        <v>3191</v>
      </c>
      <c r="X839" s="8" t="s">
        <v>35</v>
      </c>
      <c r="Y839" s="13">
        <v>0</v>
      </c>
      <c r="Z839" s="8" t="s">
        <v>42</v>
      </c>
      <c r="AA839" s="8" t="s">
        <v>43</v>
      </c>
      <c r="AB839" s="8" t="s">
        <v>60</v>
      </c>
      <c r="AC839" s="8" t="s">
        <v>2614</v>
      </c>
      <c r="AD839" s="8" t="s">
        <v>35</v>
      </c>
      <c r="AE839" s="8" t="s">
        <v>35</v>
      </c>
      <c r="AF839" s="12">
        <v>1817.2</v>
      </c>
      <c r="AG839" s="41">
        <f t="shared" si="120"/>
        <v>45188</v>
      </c>
      <c r="AH839" s="41">
        <f t="shared" ca="1" si="121"/>
        <v>46022</v>
      </c>
      <c r="AI839" s="1">
        <f t="shared" ca="1" si="119"/>
        <v>27</v>
      </c>
      <c r="AJ839" s="1">
        <f t="shared" ca="1" si="122"/>
        <v>22</v>
      </c>
      <c r="AK839" s="1">
        <f t="shared" ca="1" si="123"/>
        <v>4</v>
      </c>
      <c r="AL839" s="1">
        <f t="shared" si="124"/>
        <v>0</v>
      </c>
      <c r="AM839" s="38">
        <f t="shared" ca="1" si="125"/>
        <v>0.81481481481481477</v>
      </c>
      <c r="AN839" s="1" t="str">
        <f t="shared" ca="1" si="126"/>
        <v>לא תקין</v>
      </c>
      <c r="AO839" s="1" t="str">
        <f>VLOOKUP(AC839,'תז מייל קניין'!$A:$C,3,0)</f>
        <v>GalitGe@justice.gov.il</v>
      </c>
      <c r="AP839" s="1" t="str">
        <f t="shared" si="127"/>
        <v xml:space="preserve"> חטיבת ההו</v>
      </c>
    </row>
    <row r="840" spans="1:42" x14ac:dyDescent="0.2">
      <c r="A840" s="4"/>
      <c r="B840" s="5"/>
      <c r="C840" s="6" t="s">
        <v>3192</v>
      </c>
      <c r="D840" s="7" t="s">
        <v>34</v>
      </c>
      <c r="E840" s="7" t="s">
        <v>32</v>
      </c>
      <c r="F840" s="8" t="s">
        <v>35</v>
      </c>
      <c r="G840" s="9">
        <v>45188</v>
      </c>
      <c r="H840" s="9"/>
      <c r="I840" s="10"/>
      <c r="J840" s="14"/>
      <c r="K840" s="11" t="s">
        <v>2864</v>
      </c>
      <c r="L840" s="8" t="s">
        <v>2865</v>
      </c>
      <c r="M840" s="8" t="s">
        <v>2866</v>
      </c>
      <c r="N840" s="8" t="s">
        <v>40</v>
      </c>
      <c r="O840" s="12">
        <v>1687.4</v>
      </c>
      <c r="P840" s="8" t="s">
        <v>41</v>
      </c>
      <c r="Q840" s="12">
        <v>1687.4</v>
      </c>
      <c r="R840" s="13">
        <v>0</v>
      </c>
      <c r="S840" s="13">
        <v>0</v>
      </c>
      <c r="T840" s="13">
        <v>0</v>
      </c>
      <c r="U840" s="12">
        <v>1687.4</v>
      </c>
      <c r="V840" s="8" t="s">
        <v>35</v>
      </c>
      <c r="W840" s="8" t="s">
        <v>3193</v>
      </c>
      <c r="X840" s="8" t="s">
        <v>35</v>
      </c>
      <c r="Y840" s="13">
        <v>0</v>
      </c>
      <c r="Z840" s="8" t="s">
        <v>42</v>
      </c>
      <c r="AA840" s="8" t="s">
        <v>43</v>
      </c>
      <c r="AB840" s="8" t="s">
        <v>60</v>
      </c>
      <c r="AC840" s="8" t="s">
        <v>2614</v>
      </c>
      <c r="AD840" s="8" t="s">
        <v>35</v>
      </c>
      <c r="AE840" s="8" t="s">
        <v>35</v>
      </c>
      <c r="AF840" s="12">
        <v>1687.4</v>
      </c>
      <c r="AG840" s="41">
        <f t="shared" si="120"/>
        <v>45188</v>
      </c>
      <c r="AH840" s="41">
        <f t="shared" ca="1" si="121"/>
        <v>46022</v>
      </c>
      <c r="AI840" s="1">
        <f t="shared" ca="1" si="119"/>
        <v>27</v>
      </c>
      <c r="AJ840" s="1">
        <f t="shared" ca="1" si="122"/>
        <v>22</v>
      </c>
      <c r="AK840" s="1">
        <f t="shared" ca="1" si="123"/>
        <v>4</v>
      </c>
      <c r="AL840" s="1">
        <f t="shared" si="124"/>
        <v>0</v>
      </c>
      <c r="AM840" s="38">
        <f t="shared" ca="1" si="125"/>
        <v>0.81481481481481477</v>
      </c>
      <c r="AN840" s="1" t="str">
        <f t="shared" ca="1" si="126"/>
        <v>לא תקין</v>
      </c>
      <c r="AO840" s="1" t="str">
        <f>VLOOKUP(AC840,'תז מייל קניין'!$A:$C,3,0)</f>
        <v>GalitGe@justice.gov.il</v>
      </c>
      <c r="AP840" s="1" t="str">
        <f t="shared" si="127"/>
        <v xml:space="preserve"> חיתוך פלט</v>
      </c>
    </row>
    <row r="841" spans="1:42" x14ac:dyDescent="0.2">
      <c r="A841" s="4"/>
      <c r="B841" s="5"/>
      <c r="C841" s="6" t="s">
        <v>3194</v>
      </c>
      <c r="D841" s="7" t="s">
        <v>34</v>
      </c>
      <c r="E841" s="7" t="s">
        <v>32</v>
      </c>
      <c r="F841" s="8" t="s">
        <v>35</v>
      </c>
      <c r="G841" s="9">
        <v>45189</v>
      </c>
      <c r="H841" s="9"/>
      <c r="I841" s="10"/>
      <c r="J841" s="14"/>
      <c r="K841" s="11" t="s">
        <v>2687</v>
      </c>
      <c r="L841" s="8" t="s">
        <v>2688</v>
      </c>
      <c r="M841" s="8" t="s">
        <v>35</v>
      </c>
      <c r="N841" s="8" t="s">
        <v>40</v>
      </c>
      <c r="O841" s="12">
        <v>2759000</v>
      </c>
      <c r="P841" s="8" t="s">
        <v>41</v>
      </c>
      <c r="Q841" s="12">
        <v>2759000</v>
      </c>
      <c r="R841" s="13">
        <v>3.58</v>
      </c>
      <c r="S841" s="12">
        <v>98895.06</v>
      </c>
      <c r="T841" s="12">
        <v>98895.06</v>
      </c>
      <c r="U841" s="12">
        <v>2160104.94</v>
      </c>
      <c r="V841" s="8" t="s">
        <v>35</v>
      </c>
      <c r="W841" s="8" t="s">
        <v>3195</v>
      </c>
      <c r="X841" s="8" t="s">
        <v>35</v>
      </c>
      <c r="Y841" s="13">
        <v>0</v>
      </c>
      <c r="Z841" s="8" t="s">
        <v>42</v>
      </c>
      <c r="AA841" s="8" t="s">
        <v>43</v>
      </c>
      <c r="AB841" s="8" t="s">
        <v>2690</v>
      </c>
      <c r="AC841" s="8" t="s">
        <v>2614</v>
      </c>
      <c r="AD841" s="8" t="s">
        <v>35</v>
      </c>
      <c r="AE841" s="8" t="s">
        <v>35</v>
      </c>
      <c r="AF841" s="12">
        <v>2160104.94</v>
      </c>
      <c r="AG841" s="41">
        <f t="shared" si="120"/>
        <v>45189</v>
      </c>
      <c r="AH841" s="41">
        <f t="shared" ca="1" si="121"/>
        <v>46022</v>
      </c>
      <c r="AI841" s="1">
        <f t="shared" ca="1" si="119"/>
        <v>27</v>
      </c>
      <c r="AJ841" s="1">
        <f t="shared" ca="1" si="122"/>
        <v>22</v>
      </c>
      <c r="AK841" s="1">
        <f t="shared" ca="1" si="123"/>
        <v>4</v>
      </c>
      <c r="AL841" s="1">
        <f t="shared" si="124"/>
        <v>3.58</v>
      </c>
      <c r="AM841" s="38">
        <f t="shared" ca="1" si="125"/>
        <v>0.81481481481481477</v>
      </c>
      <c r="AN841" s="1" t="str">
        <f t="shared" ca="1" si="126"/>
        <v>לא תקין</v>
      </c>
      <c r="AO841" s="1" t="str">
        <f>VLOOKUP(AC841,'תז מייל קניין'!$A:$C,3,0)</f>
        <v>GalitGe@justice.gov.il</v>
      </c>
      <c r="AP841" s="1" t="str">
        <f t="shared" si="127"/>
        <v xml:space="preserve"> קמפיינים </v>
      </c>
    </row>
    <row r="842" spans="1:42" x14ac:dyDescent="0.2">
      <c r="A842" s="4"/>
      <c r="B842" s="5"/>
      <c r="C842" s="6" t="s">
        <v>3196</v>
      </c>
      <c r="D842" s="7" t="s">
        <v>34</v>
      </c>
      <c r="E842" s="7" t="s">
        <v>32</v>
      </c>
      <c r="F842" s="8" t="s">
        <v>35</v>
      </c>
      <c r="G842" s="9">
        <v>45205</v>
      </c>
      <c r="H842" s="9"/>
      <c r="I842" s="10"/>
      <c r="J842" s="14"/>
      <c r="K842" s="11" t="s">
        <v>3197</v>
      </c>
      <c r="L842" s="8" t="s">
        <v>3198</v>
      </c>
      <c r="M842" s="8" t="s">
        <v>3199</v>
      </c>
      <c r="N842" s="8" t="s">
        <v>40</v>
      </c>
      <c r="O842" s="12">
        <v>1553.55</v>
      </c>
      <c r="P842" s="8" t="s">
        <v>41</v>
      </c>
      <c r="Q842" s="12">
        <v>1553.55</v>
      </c>
      <c r="R842" s="13">
        <v>0</v>
      </c>
      <c r="S842" s="13">
        <v>0</v>
      </c>
      <c r="T842" s="13">
        <v>0</v>
      </c>
      <c r="U842" s="12">
        <v>1553.55</v>
      </c>
      <c r="V842" s="8" t="s">
        <v>35</v>
      </c>
      <c r="W842" s="8" t="s">
        <v>3200</v>
      </c>
      <c r="X842" s="8" t="s">
        <v>35</v>
      </c>
      <c r="Y842" s="13">
        <v>0</v>
      </c>
      <c r="Z842" s="8" t="s">
        <v>42</v>
      </c>
      <c r="AA842" s="8" t="s">
        <v>43</v>
      </c>
      <c r="AB842" s="8" t="s">
        <v>60</v>
      </c>
      <c r="AC842" s="8" t="s">
        <v>2614</v>
      </c>
      <c r="AD842" s="8" t="s">
        <v>35</v>
      </c>
      <c r="AE842" s="8" t="s">
        <v>35</v>
      </c>
      <c r="AF842" s="12">
        <v>1553.55</v>
      </c>
      <c r="AG842" s="41">
        <f t="shared" si="120"/>
        <v>45205</v>
      </c>
      <c r="AH842" s="41">
        <f t="shared" ca="1" si="121"/>
        <v>46022</v>
      </c>
      <c r="AI842" s="1">
        <f t="shared" ca="1" si="119"/>
        <v>26</v>
      </c>
      <c r="AJ842" s="1">
        <f t="shared" ca="1" si="122"/>
        <v>22</v>
      </c>
      <c r="AK842" s="1">
        <f t="shared" ca="1" si="123"/>
        <v>4</v>
      </c>
      <c r="AL842" s="1">
        <f t="shared" si="124"/>
        <v>0</v>
      </c>
      <c r="AM842" s="38">
        <f t="shared" ca="1" si="125"/>
        <v>0.84615384615384615</v>
      </c>
      <c r="AN842" s="1" t="str">
        <f t="shared" ca="1" si="126"/>
        <v>לא תקין</v>
      </c>
      <c r="AO842" s="1" t="str">
        <f>VLOOKUP(AC842,'תז מייל קניין'!$A:$C,3,0)</f>
        <v>GalitGe@justice.gov.il</v>
      </c>
      <c r="AP842" s="1" t="str">
        <f t="shared" si="127"/>
        <v xml:space="preserve"> חטיבת ההו</v>
      </c>
    </row>
    <row r="843" spans="1:42" x14ac:dyDescent="0.2">
      <c r="A843" s="4"/>
      <c r="B843" s="5"/>
      <c r="C843" s="6" t="s">
        <v>3201</v>
      </c>
      <c r="D843" s="7" t="s">
        <v>34</v>
      </c>
      <c r="E843" s="7" t="s">
        <v>32</v>
      </c>
      <c r="F843" s="8" t="s">
        <v>35</v>
      </c>
      <c r="G843" s="9">
        <v>45210</v>
      </c>
      <c r="H843" s="9"/>
      <c r="I843" s="10"/>
      <c r="J843" s="14"/>
      <c r="K843" s="11" t="s">
        <v>2725</v>
      </c>
      <c r="L843" s="8" t="s">
        <v>2726</v>
      </c>
      <c r="M843" s="8" t="s">
        <v>2727</v>
      </c>
      <c r="N843" s="8" t="s">
        <v>40</v>
      </c>
      <c r="O843" s="12">
        <v>4932.3999999999996</v>
      </c>
      <c r="P843" s="8" t="s">
        <v>41</v>
      </c>
      <c r="Q843" s="12">
        <v>4932.3999999999996</v>
      </c>
      <c r="R843" s="13">
        <v>63.16</v>
      </c>
      <c r="S843" s="12">
        <v>3091</v>
      </c>
      <c r="T843" s="12">
        <v>3088.8</v>
      </c>
      <c r="U843" s="12">
        <v>1817.2</v>
      </c>
      <c r="V843" s="8" t="s">
        <v>35</v>
      </c>
      <c r="W843" s="8" t="s">
        <v>3202</v>
      </c>
      <c r="X843" s="8" t="s">
        <v>35</v>
      </c>
      <c r="Y843" s="13">
        <v>0</v>
      </c>
      <c r="Z843" s="8" t="s">
        <v>42</v>
      </c>
      <c r="AA843" s="8" t="s">
        <v>43</v>
      </c>
      <c r="AB843" s="8" t="s">
        <v>60</v>
      </c>
      <c r="AC843" s="8" t="s">
        <v>2614</v>
      </c>
      <c r="AD843" s="8" t="s">
        <v>35</v>
      </c>
      <c r="AE843" s="8" t="s">
        <v>35</v>
      </c>
      <c r="AF843" s="12">
        <v>1817.2</v>
      </c>
      <c r="AG843" s="41">
        <f t="shared" si="120"/>
        <v>45210</v>
      </c>
      <c r="AH843" s="41">
        <f t="shared" ca="1" si="121"/>
        <v>46022</v>
      </c>
      <c r="AI843" s="1">
        <f t="shared" ca="1" si="119"/>
        <v>26</v>
      </c>
      <c r="AJ843" s="1">
        <f t="shared" ca="1" si="122"/>
        <v>21</v>
      </c>
      <c r="AK843" s="1">
        <f t="shared" ca="1" si="123"/>
        <v>4</v>
      </c>
      <c r="AL843" s="1">
        <f t="shared" si="124"/>
        <v>63.16</v>
      </c>
      <c r="AM843" s="38">
        <f t="shared" ca="1" si="125"/>
        <v>0.80769230769230771</v>
      </c>
      <c r="AN843" s="1" t="str">
        <f t="shared" ca="1" si="126"/>
        <v>תקין</v>
      </c>
      <c r="AO843" s="1" t="str">
        <f>VLOOKUP(AC843,'תז מייל קניין'!$A:$C,3,0)</f>
        <v>GalitGe@justice.gov.il</v>
      </c>
      <c r="AP843" s="1" t="str">
        <f t="shared" si="127"/>
        <v xml:space="preserve"> חטיבת הון</v>
      </c>
    </row>
    <row r="844" spans="1:42" x14ac:dyDescent="0.2">
      <c r="A844" s="4"/>
      <c r="B844" s="5"/>
      <c r="C844" s="6" t="s">
        <v>3203</v>
      </c>
      <c r="D844" s="7" t="s">
        <v>34</v>
      </c>
      <c r="E844" s="7" t="s">
        <v>32</v>
      </c>
      <c r="F844" s="8" t="s">
        <v>35</v>
      </c>
      <c r="G844" s="9">
        <v>45215</v>
      </c>
      <c r="H844" s="9">
        <v>45200</v>
      </c>
      <c r="I844" s="10">
        <v>45657</v>
      </c>
      <c r="J844" s="14"/>
      <c r="K844" s="11" t="s">
        <v>293</v>
      </c>
      <c r="L844" s="8" t="s">
        <v>294</v>
      </c>
      <c r="M844" s="8" t="s">
        <v>295</v>
      </c>
      <c r="N844" s="8" t="s">
        <v>40</v>
      </c>
      <c r="O844" s="12">
        <v>72688</v>
      </c>
      <c r="P844" s="8" t="s">
        <v>41</v>
      </c>
      <c r="Q844" s="12">
        <v>72688</v>
      </c>
      <c r="R844" s="13">
        <v>85.25</v>
      </c>
      <c r="S844" s="12">
        <v>61443.72</v>
      </c>
      <c r="T844" s="12">
        <v>61442.76</v>
      </c>
      <c r="U844" s="12">
        <v>10719.12</v>
      </c>
      <c r="V844" s="8" t="s">
        <v>35</v>
      </c>
      <c r="W844" s="8" t="s">
        <v>3204</v>
      </c>
      <c r="X844" s="8" t="s">
        <v>35</v>
      </c>
      <c r="Y844" s="13">
        <v>0</v>
      </c>
      <c r="Z844" s="8" t="s">
        <v>42</v>
      </c>
      <c r="AA844" s="8" t="s">
        <v>43</v>
      </c>
      <c r="AB844" s="8" t="s">
        <v>44</v>
      </c>
      <c r="AC844" s="8" t="s">
        <v>2614</v>
      </c>
      <c r="AD844" s="8" t="s">
        <v>35</v>
      </c>
      <c r="AE844" s="8" t="s">
        <v>46</v>
      </c>
      <c r="AF844" s="12">
        <v>10719.12</v>
      </c>
      <c r="AG844" s="41">
        <f t="shared" si="120"/>
        <v>45200</v>
      </c>
      <c r="AH844" s="41">
        <f t="shared" ca="1" si="121"/>
        <v>45657</v>
      </c>
      <c r="AI844" s="1">
        <f t="shared" ca="1" si="119"/>
        <v>14</v>
      </c>
      <c r="AJ844" s="1">
        <f t="shared" ca="1" si="122"/>
        <v>22</v>
      </c>
      <c r="AK844" s="1">
        <f t="shared" ca="1" si="123"/>
        <v>-7</v>
      </c>
      <c r="AL844" s="1">
        <f t="shared" si="124"/>
        <v>85.25</v>
      </c>
      <c r="AM844" s="38">
        <f t="shared" ca="1" si="125"/>
        <v>1.5714285714285714</v>
      </c>
      <c r="AN844" s="1" t="str">
        <f t="shared" ca="1" si="126"/>
        <v>תקין</v>
      </c>
      <c r="AO844" s="1" t="str">
        <f>VLOOKUP(AC844,'תז מייל קניין'!$A:$C,3,0)</f>
        <v>GalitGe@justice.gov.il</v>
      </c>
      <c r="AP844" s="1" t="str">
        <f t="shared" si="127"/>
        <v xml:space="preserve"> אגף א' די</v>
      </c>
    </row>
    <row r="845" spans="1:42" x14ac:dyDescent="0.2">
      <c r="A845" s="4"/>
      <c r="B845" s="5"/>
      <c r="C845" s="6" t="s">
        <v>3205</v>
      </c>
      <c r="D845" s="7" t="s">
        <v>50</v>
      </c>
      <c r="E845" s="7" t="s">
        <v>32</v>
      </c>
      <c r="F845" s="8" t="s">
        <v>35</v>
      </c>
      <c r="G845" s="9">
        <v>45215</v>
      </c>
      <c r="H845" s="9"/>
      <c r="I845" s="10"/>
      <c r="J845" s="14"/>
      <c r="K845" s="11" t="s">
        <v>1943</v>
      </c>
      <c r="L845" s="8" t="s">
        <v>1944</v>
      </c>
      <c r="M845" s="8" t="s">
        <v>1945</v>
      </c>
      <c r="N845" s="8" t="s">
        <v>40</v>
      </c>
      <c r="O845" s="13">
        <v>234.82</v>
      </c>
      <c r="P845" s="8" t="s">
        <v>41</v>
      </c>
      <c r="Q845" s="13">
        <v>234.82</v>
      </c>
      <c r="R845" s="13">
        <v>0</v>
      </c>
      <c r="S845" s="13">
        <v>0</v>
      </c>
      <c r="T845" s="13">
        <v>0</v>
      </c>
      <c r="U845" s="13">
        <v>234.82</v>
      </c>
      <c r="V845" s="8" t="s">
        <v>35</v>
      </c>
      <c r="W845" s="8" t="s">
        <v>3206</v>
      </c>
      <c r="X845" s="8" t="s">
        <v>35</v>
      </c>
      <c r="Y845" s="13">
        <v>0</v>
      </c>
      <c r="Z845" s="8" t="s">
        <v>42</v>
      </c>
      <c r="AA845" s="8" t="s">
        <v>43</v>
      </c>
      <c r="AB845" s="8" t="s">
        <v>60</v>
      </c>
      <c r="AC845" s="8" t="s">
        <v>2614</v>
      </c>
      <c r="AD845" s="8" t="s">
        <v>35</v>
      </c>
      <c r="AE845" s="8" t="s">
        <v>35</v>
      </c>
      <c r="AF845" s="13">
        <v>234.82</v>
      </c>
      <c r="AG845" s="41">
        <f t="shared" si="120"/>
        <v>45215</v>
      </c>
      <c r="AH845" s="41">
        <f t="shared" ca="1" si="121"/>
        <v>46022</v>
      </c>
      <c r="AI845" s="1">
        <f t="shared" ca="1" si="119"/>
        <v>26</v>
      </c>
      <c r="AJ845" s="1">
        <f t="shared" ca="1" si="122"/>
        <v>21</v>
      </c>
      <c r="AK845" s="1">
        <f t="shared" ca="1" si="123"/>
        <v>4</v>
      </c>
      <c r="AL845" s="1">
        <f t="shared" si="124"/>
        <v>0</v>
      </c>
      <c r="AM845" s="38">
        <f t="shared" ca="1" si="125"/>
        <v>0.80769230769230771</v>
      </c>
      <c r="AN845" s="1" t="str">
        <f t="shared" ca="1" si="126"/>
        <v>לא תקין</v>
      </c>
      <c r="AO845" s="1" t="str">
        <f>VLOOKUP(AC845,'תז מייל קניין'!$A:$C,3,0)</f>
        <v>GalitGe@justice.gov.il</v>
      </c>
      <c r="AP845" s="1" t="str">
        <f t="shared" si="127"/>
        <v xml:space="preserve"> חותמות עב</v>
      </c>
    </row>
    <row r="846" spans="1:42" x14ac:dyDescent="0.2">
      <c r="A846" s="4"/>
      <c r="B846" s="5"/>
      <c r="C846" s="6" t="s">
        <v>3207</v>
      </c>
      <c r="D846" s="7" t="s">
        <v>34</v>
      </c>
      <c r="E846" s="7" t="s">
        <v>32</v>
      </c>
      <c r="F846" s="8" t="s">
        <v>35</v>
      </c>
      <c r="G846" s="9">
        <v>45217</v>
      </c>
      <c r="H846" s="9"/>
      <c r="I846" s="10"/>
      <c r="J846" s="14"/>
      <c r="K846" s="11" t="s">
        <v>2725</v>
      </c>
      <c r="L846" s="8" t="s">
        <v>2726</v>
      </c>
      <c r="M846" s="8" t="s">
        <v>2727</v>
      </c>
      <c r="N846" s="8" t="s">
        <v>40</v>
      </c>
      <c r="O846" s="12">
        <v>19470</v>
      </c>
      <c r="P846" s="8" t="s">
        <v>41</v>
      </c>
      <c r="Q846" s="12">
        <v>19470</v>
      </c>
      <c r="R846" s="13">
        <v>77.33</v>
      </c>
      <c r="S846" s="12">
        <v>14929.2</v>
      </c>
      <c r="T846" s="12">
        <v>14929.2</v>
      </c>
      <c r="U846" s="12">
        <v>4413.2</v>
      </c>
      <c r="V846" s="8" t="s">
        <v>35</v>
      </c>
      <c r="W846" s="8" t="s">
        <v>3208</v>
      </c>
      <c r="X846" s="8" t="s">
        <v>35</v>
      </c>
      <c r="Y846" s="13">
        <v>0</v>
      </c>
      <c r="Z846" s="8" t="s">
        <v>42</v>
      </c>
      <c r="AA846" s="8" t="s">
        <v>43</v>
      </c>
      <c r="AB846" s="8" t="s">
        <v>60</v>
      </c>
      <c r="AC846" s="8" t="s">
        <v>2614</v>
      </c>
      <c r="AD846" s="8" t="s">
        <v>35</v>
      </c>
      <c r="AE846" s="8" t="s">
        <v>35</v>
      </c>
      <c r="AF846" s="12">
        <v>4413.2</v>
      </c>
      <c r="AG846" s="41">
        <f t="shared" si="120"/>
        <v>45217</v>
      </c>
      <c r="AH846" s="41">
        <f t="shared" ca="1" si="121"/>
        <v>46022</v>
      </c>
      <c r="AI846" s="1">
        <f t="shared" ca="1" si="119"/>
        <v>26</v>
      </c>
      <c r="AJ846" s="1">
        <f t="shared" ca="1" si="122"/>
        <v>21</v>
      </c>
      <c r="AK846" s="1">
        <f t="shared" ca="1" si="123"/>
        <v>4</v>
      </c>
      <c r="AL846" s="1">
        <f t="shared" si="124"/>
        <v>77.33</v>
      </c>
      <c r="AM846" s="38">
        <f t="shared" ca="1" si="125"/>
        <v>0.80769230769230771</v>
      </c>
      <c r="AN846" s="1" t="str">
        <f t="shared" ca="1" si="126"/>
        <v>תקין</v>
      </c>
      <c r="AO846" s="1" t="str">
        <f>VLOOKUP(AC846,'תז מייל קניין'!$A:$C,3,0)</f>
        <v>GalitGe@justice.gov.il</v>
      </c>
      <c r="AP846" s="1" t="str">
        <f t="shared" si="127"/>
        <v xml:space="preserve"> חטיבת ההו</v>
      </c>
    </row>
    <row r="847" spans="1:42" x14ac:dyDescent="0.2">
      <c r="A847" s="4"/>
      <c r="B847" s="5"/>
      <c r="C847" s="6" t="s">
        <v>3209</v>
      </c>
      <c r="D847" s="7" t="s">
        <v>34</v>
      </c>
      <c r="E847" s="7" t="s">
        <v>32</v>
      </c>
      <c r="F847" s="8" t="s">
        <v>35</v>
      </c>
      <c r="G847" s="9">
        <v>45225</v>
      </c>
      <c r="H847" s="9"/>
      <c r="I847" s="10"/>
      <c r="J847" s="14"/>
      <c r="K847" s="11" t="s">
        <v>1764</v>
      </c>
      <c r="L847" s="8" t="s">
        <v>1765</v>
      </c>
      <c r="M847" s="8" t="s">
        <v>1766</v>
      </c>
      <c r="N847" s="8" t="s">
        <v>40</v>
      </c>
      <c r="O847" s="12">
        <v>3076.26</v>
      </c>
      <c r="P847" s="8" t="s">
        <v>41</v>
      </c>
      <c r="Q847" s="12">
        <v>3076.26</v>
      </c>
      <c r="R847" s="13">
        <v>90.91</v>
      </c>
      <c r="S847" s="12">
        <v>2772.9</v>
      </c>
      <c r="T847" s="12">
        <v>2772.9</v>
      </c>
      <c r="U847" s="13">
        <v>279.66000000000003</v>
      </c>
      <c r="V847" s="8" t="s">
        <v>35</v>
      </c>
      <c r="W847" s="8" t="s">
        <v>3210</v>
      </c>
      <c r="X847" s="8" t="s">
        <v>35</v>
      </c>
      <c r="Y847" s="13">
        <v>0</v>
      </c>
      <c r="Z847" s="8" t="s">
        <v>42</v>
      </c>
      <c r="AA847" s="8" t="s">
        <v>43</v>
      </c>
      <c r="AB847" s="8" t="s">
        <v>60</v>
      </c>
      <c r="AC847" s="8" t="s">
        <v>2614</v>
      </c>
      <c r="AD847" s="8" t="s">
        <v>35</v>
      </c>
      <c r="AE847" s="8" t="s">
        <v>625</v>
      </c>
      <c r="AF847" s="13">
        <v>279.66000000000003</v>
      </c>
      <c r="AG847" s="41">
        <f t="shared" si="120"/>
        <v>45225</v>
      </c>
      <c r="AH847" s="41">
        <f t="shared" ca="1" si="121"/>
        <v>46022</v>
      </c>
      <c r="AI847" s="1">
        <f t="shared" ca="1" si="119"/>
        <v>26</v>
      </c>
      <c r="AJ847" s="1">
        <f t="shared" ca="1" si="122"/>
        <v>21</v>
      </c>
      <c r="AK847" s="1">
        <f t="shared" ca="1" si="123"/>
        <v>4</v>
      </c>
      <c r="AL847" s="1">
        <f t="shared" si="124"/>
        <v>90.91</v>
      </c>
      <c r="AM847" s="38">
        <f t="shared" ca="1" si="125"/>
        <v>0.80769230769230771</v>
      </c>
      <c r="AN847" s="1" t="str">
        <f t="shared" ca="1" si="126"/>
        <v>תקין</v>
      </c>
      <c r="AO847" s="1" t="str">
        <f>VLOOKUP(AC847,'תז מייל קניין'!$A:$C,3,0)</f>
        <v>GalitGe@justice.gov.il</v>
      </c>
      <c r="AP847" s="1" t="str">
        <f t="shared" si="127"/>
        <v xml:space="preserve"> תאורת חיר</v>
      </c>
    </row>
    <row r="848" spans="1:42" x14ac:dyDescent="0.2">
      <c r="A848" s="4"/>
      <c r="B848" s="5"/>
      <c r="C848" s="6" t="s">
        <v>3211</v>
      </c>
      <c r="D848" s="7" t="s">
        <v>34</v>
      </c>
      <c r="E848" s="7" t="s">
        <v>32</v>
      </c>
      <c r="F848" s="8" t="s">
        <v>35</v>
      </c>
      <c r="G848" s="9">
        <v>45231</v>
      </c>
      <c r="H848" s="9"/>
      <c r="I848" s="10"/>
      <c r="J848" s="14"/>
      <c r="K848" s="11" t="s">
        <v>3212</v>
      </c>
      <c r="L848" s="8" t="s">
        <v>3213</v>
      </c>
      <c r="M848" s="8" t="s">
        <v>3214</v>
      </c>
      <c r="N848" s="8" t="s">
        <v>40</v>
      </c>
      <c r="O848" s="13">
        <v>642.15</v>
      </c>
      <c r="P848" s="8" t="s">
        <v>41</v>
      </c>
      <c r="Q848" s="13">
        <v>642.15</v>
      </c>
      <c r="R848" s="13">
        <v>58.72</v>
      </c>
      <c r="S848" s="13">
        <v>374.4</v>
      </c>
      <c r="T848" s="13">
        <v>374.4</v>
      </c>
      <c r="U848" s="13">
        <v>265.5</v>
      </c>
      <c r="V848" s="8" t="s">
        <v>35</v>
      </c>
      <c r="W848" s="8" t="s">
        <v>3215</v>
      </c>
      <c r="X848" s="8" t="s">
        <v>35</v>
      </c>
      <c r="Y848" s="13">
        <v>0</v>
      </c>
      <c r="Z848" s="8" t="s">
        <v>42</v>
      </c>
      <c r="AA848" s="8" t="s">
        <v>43</v>
      </c>
      <c r="AB848" s="8" t="s">
        <v>60</v>
      </c>
      <c r="AC848" s="8" t="s">
        <v>2614</v>
      </c>
      <c r="AD848" s="8" t="s">
        <v>35</v>
      </c>
      <c r="AE848" s="8" t="s">
        <v>2899</v>
      </c>
      <c r="AF848" s="13">
        <v>265.5</v>
      </c>
      <c r="AG848" s="41">
        <f t="shared" si="120"/>
        <v>45231</v>
      </c>
      <c r="AH848" s="41">
        <f t="shared" ca="1" si="121"/>
        <v>46022</v>
      </c>
      <c r="AI848" s="1">
        <f t="shared" ca="1" si="119"/>
        <v>25</v>
      </c>
      <c r="AJ848" s="1">
        <f t="shared" ca="1" si="122"/>
        <v>21</v>
      </c>
      <c r="AK848" s="1">
        <f t="shared" ca="1" si="123"/>
        <v>4</v>
      </c>
      <c r="AL848" s="1">
        <f t="shared" si="124"/>
        <v>58.72</v>
      </c>
      <c r="AM848" s="38">
        <f t="shared" ca="1" si="125"/>
        <v>0.84</v>
      </c>
      <c r="AN848" s="1" t="str">
        <f t="shared" ca="1" si="126"/>
        <v>תקין</v>
      </c>
      <c r="AO848" s="1" t="str">
        <f>VLOOKUP(AC848,'תז מייל קניין'!$A:$C,3,0)</f>
        <v>GalitGe@justice.gov.il</v>
      </c>
      <c r="AP848" s="1" t="str">
        <f t="shared" si="127"/>
        <v xml:space="preserve"> חטיבת תפע</v>
      </c>
    </row>
    <row r="849" spans="1:42" x14ac:dyDescent="0.2">
      <c r="A849" s="4"/>
      <c r="B849" s="5"/>
      <c r="C849" s="6" t="s">
        <v>3216</v>
      </c>
      <c r="D849" s="7" t="s">
        <v>34</v>
      </c>
      <c r="E849" s="7" t="s">
        <v>32</v>
      </c>
      <c r="F849" s="8" t="s">
        <v>35</v>
      </c>
      <c r="G849" s="9">
        <v>45231</v>
      </c>
      <c r="H849" s="9"/>
      <c r="I849" s="10"/>
      <c r="J849" s="14"/>
      <c r="K849" s="11" t="s">
        <v>3217</v>
      </c>
      <c r="L849" s="8" t="s">
        <v>3218</v>
      </c>
      <c r="M849" s="8" t="s">
        <v>3219</v>
      </c>
      <c r="N849" s="8" t="s">
        <v>40</v>
      </c>
      <c r="O849" s="13">
        <v>649</v>
      </c>
      <c r="P849" s="8" t="s">
        <v>41</v>
      </c>
      <c r="Q849" s="13">
        <v>649</v>
      </c>
      <c r="R849" s="13">
        <v>0</v>
      </c>
      <c r="S849" s="13">
        <v>0</v>
      </c>
      <c r="T849" s="13">
        <v>0</v>
      </c>
      <c r="U849" s="13">
        <v>649</v>
      </c>
      <c r="V849" s="8" t="s">
        <v>35</v>
      </c>
      <c r="W849" s="8" t="s">
        <v>3220</v>
      </c>
      <c r="X849" s="8" t="s">
        <v>35</v>
      </c>
      <c r="Y849" s="13">
        <v>0</v>
      </c>
      <c r="Z849" s="8" t="s">
        <v>42</v>
      </c>
      <c r="AA849" s="8" t="s">
        <v>43</v>
      </c>
      <c r="AB849" s="8" t="s">
        <v>60</v>
      </c>
      <c r="AC849" s="8" t="s">
        <v>2614</v>
      </c>
      <c r="AD849" s="8" t="s">
        <v>35</v>
      </c>
      <c r="AE849" s="8" t="s">
        <v>35</v>
      </c>
      <c r="AF849" s="13">
        <v>649</v>
      </c>
      <c r="AG849" s="41">
        <f t="shared" si="120"/>
        <v>45231</v>
      </c>
      <c r="AH849" s="41">
        <f t="shared" ca="1" si="121"/>
        <v>46022</v>
      </c>
      <c r="AI849" s="1">
        <f t="shared" ca="1" si="119"/>
        <v>25</v>
      </c>
      <c r="AJ849" s="1">
        <f t="shared" ca="1" si="122"/>
        <v>21</v>
      </c>
      <c r="AK849" s="1">
        <f t="shared" ca="1" si="123"/>
        <v>4</v>
      </c>
      <c r="AL849" s="1">
        <f t="shared" si="124"/>
        <v>0</v>
      </c>
      <c r="AM849" s="38">
        <f t="shared" ca="1" si="125"/>
        <v>0.84</v>
      </c>
      <c r="AN849" s="1" t="str">
        <f t="shared" ca="1" si="126"/>
        <v>לא תקין</v>
      </c>
      <c r="AO849" s="1" t="str">
        <f>VLOOKUP(AC849,'תז מייל קניין'!$A:$C,3,0)</f>
        <v>GalitGe@justice.gov.il</v>
      </c>
      <c r="AP849" s="1" t="str">
        <f t="shared" si="127"/>
        <v xml:space="preserve"> תיקון כיר</v>
      </c>
    </row>
    <row r="850" spans="1:42" x14ac:dyDescent="0.2">
      <c r="A850" s="4"/>
      <c r="B850" s="5"/>
      <c r="C850" s="6" t="s">
        <v>3221</v>
      </c>
      <c r="D850" s="7" t="s">
        <v>50</v>
      </c>
      <c r="E850" s="7" t="s">
        <v>32</v>
      </c>
      <c r="F850" s="8" t="s">
        <v>35</v>
      </c>
      <c r="G850" s="9">
        <v>45231</v>
      </c>
      <c r="H850" s="9"/>
      <c r="I850" s="10"/>
      <c r="J850" s="14"/>
      <c r="K850" s="11" t="s">
        <v>2144</v>
      </c>
      <c r="L850" s="8" t="s">
        <v>2145</v>
      </c>
      <c r="M850" s="8" t="s">
        <v>2146</v>
      </c>
      <c r="N850" s="8" t="s">
        <v>40</v>
      </c>
      <c r="O850" s="12">
        <v>58016.52</v>
      </c>
      <c r="P850" s="8" t="s">
        <v>41</v>
      </c>
      <c r="Q850" s="12">
        <v>58016.52</v>
      </c>
      <c r="R850" s="13">
        <v>23.34</v>
      </c>
      <c r="S850" s="12">
        <v>13455</v>
      </c>
      <c r="T850" s="12">
        <v>13702.72</v>
      </c>
      <c r="U850" s="12">
        <v>47812.69</v>
      </c>
      <c r="V850" s="8" t="s">
        <v>35</v>
      </c>
      <c r="W850" s="8" t="s">
        <v>3222</v>
      </c>
      <c r="X850" s="8" t="s">
        <v>57</v>
      </c>
      <c r="Y850" s="13">
        <v>0</v>
      </c>
      <c r="Z850" s="8" t="s">
        <v>42</v>
      </c>
      <c r="AA850" s="8" t="s">
        <v>65</v>
      </c>
      <c r="AB850" s="8" t="s">
        <v>35</v>
      </c>
      <c r="AC850" s="8" t="s">
        <v>2614</v>
      </c>
      <c r="AD850" s="8" t="s">
        <v>35</v>
      </c>
      <c r="AE850" s="8" t="s">
        <v>1829</v>
      </c>
      <c r="AF850" s="12">
        <v>44561.52</v>
      </c>
      <c r="AG850" s="41">
        <f t="shared" si="120"/>
        <v>45231</v>
      </c>
      <c r="AH850" s="41">
        <f t="shared" ca="1" si="121"/>
        <v>46022</v>
      </c>
      <c r="AI850" s="1">
        <f t="shared" ca="1" si="119"/>
        <v>25</v>
      </c>
      <c r="AJ850" s="1">
        <f t="shared" ca="1" si="122"/>
        <v>21</v>
      </c>
      <c r="AK850" s="1">
        <f t="shared" ca="1" si="123"/>
        <v>4</v>
      </c>
      <c r="AL850" s="1">
        <f t="shared" si="124"/>
        <v>23.34</v>
      </c>
      <c r="AM850" s="38">
        <f t="shared" ca="1" si="125"/>
        <v>0.84</v>
      </c>
      <c r="AN850" s="1" t="str">
        <f t="shared" ca="1" si="126"/>
        <v>לא תקין</v>
      </c>
      <c r="AO850" s="1" t="str">
        <f>VLOOKUP(AC850,'תז מייל קניין'!$A:$C,3,0)</f>
        <v>GalitGe@justice.gov.il</v>
      </c>
      <c r="AP850" s="1" t="str">
        <f t="shared" si="127"/>
        <v xml:space="preserve"> אפ"כ ת"א,</v>
      </c>
    </row>
    <row r="851" spans="1:42" x14ac:dyDescent="0.2">
      <c r="A851" s="4"/>
      <c r="B851" s="5"/>
      <c r="C851" s="6" t="s">
        <v>3223</v>
      </c>
      <c r="D851" s="7" t="s">
        <v>50</v>
      </c>
      <c r="E851" s="7" t="s">
        <v>32</v>
      </c>
      <c r="F851" s="8" t="s">
        <v>35</v>
      </c>
      <c r="G851" s="9">
        <v>45237</v>
      </c>
      <c r="H851" s="9"/>
      <c r="I851" s="10"/>
      <c r="J851" s="14"/>
      <c r="K851" s="11" t="s">
        <v>1764</v>
      </c>
      <c r="L851" s="8" t="s">
        <v>1765</v>
      </c>
      <c r="M851" s="8" t="s">
        <v>1766</v>
      </c>
      <c r="N851" s="8" t="s">
        <v>40</v>
      </c>
      <c r="O851" s="12">
        <v>13770.6</v>
      </c>
      <c r="P851" s="8" t="s">
        <v>41</v>
      </c>
      <c r="Q851" s="12">
        <v>13770.6</v>
      </c>
      <c r="R851" s="13">
        <v>101.58</v>
      </c>
      <c r="S851" s="12">
        <v>13653.9</v>
      </c>
      <c r="T851" s="12">
        <v>15379.41</v>
      </c>
      <c r="U851" s="13">
        <v>0</v>
      </c>
      <c r="V851" s="8" t="s">
        <v>35</v>
      </c>
      <c r="W851" s="8" t="s">
        <v>3215</v>
      </c>
      <c r="X851" s="8" t="s">
        <v>57</v>
      </c>
      <c r="Y851" s="13">
        <v>0</v>
      </c>
      <c r="Z851" s="8" t="s">
        <v>42</v>
      </c>
      <c r="AA851" s="8" t="s">
        <v>65</v>
      </c>
      <c r="AB851" s="8" t="s">
        <v>35</v>
      </c>
      <c r="AC851" s="8" t="s">
        <v>2614</v>
      </c>
      <c r="AD851" s="8" t="s">
        <v>35</v>
      </c>
      <c r="AE851" s="8" t="s">
        <v>2899</v>
      </c>
      <c r="AF851" s="13">
        <v>0</v>
      </c>
      <c r="AG851" s="41">
        <f t="shared" si="120"/>
        <v>45237</v>
      </c>
      <c r="AH851" s="41">
        <f t="shared" ca="1" si="121"/>
        <v>46022</v>
      </c>
      <c r="AI851" s="1">
        <f t="shared" ca="1" si="119"/>
        <v>25</v>
      </c>
      <c r="AJ851" s="1">
        <f t="shared" ca="1" si="122"/>
        <v>20</v>
      </c>
      <c r="AK851" s="1">
        <f t="shared" ca="1" si="123"/>
        <v>4</v>
      </c>
      <c r="AL851" s="1">
        <f t="shared" si="124"/>
        <v>101.58</v>
      </c>
      <c r="AM851" s="38">
        <f t="shared" ca="1" si="125"/>
        <v>0.8</v>
      </c>
      <c r="AN851" s="1" t="str">
        <f t="shared" ca="1" si="126"/>
        <v>תקין</v>
      </c>
      <c r="AO851" s="1" t="str">
        <f>VLOOKUP(AC851,'תז מייל קניין'!$A:$C,3,0)</f>
        <v>GalitGe@justice.gov.il</v>
      </c>
      <c r="AP851" s="1" t="str">
        <f t="shared" si="127"/>
        <v xml:space="preserve"> חטיבת תפע</v>
      </c>
    </row>
    <row r="852" spans="1:42" x14ac:dyDescent="0.2">
      <c r="A852" s="4"/>
      <c r="B852" s="5"/>
      <c r="C852" s="6" t="s">
        <v>3224</v>
      </c>
      <c r="D852" s="7" t="s">
        <v>34</v>
      </c>
      <c r="E852" s="7" t="s">
        <v>32</v>
      </c>
      <c r="F852" s="8" t="s">
        <v>35</v>
      </c>
      <c r="G852" s="9">
        <v>45251</v>
      </c>
      <c r="H852" s="9"/>
      <c r="I852" s="10"/>
      <c r="J852" s="14"/>
      <c r="K852" s="11" t="s">
        <v>3225</v>
      </c>
      <c r="L852" s="8" t="s">
        <v>3226</v>
      </c>
      <c r="M852" s="8" t="s">
        <v>3227</v>
      </c>
      <c r="N852" s="8" t="s">
        <v>40</v>
      </c>
      <c r="O852" s="12">
        <v>50212.95</v>
      </c>
      <c r="P852" s="8" t="s">
        <v>41</v>
      </c>
      <c r="Q852" s="12">
        <v>50212.95</v>
      </c>
      <c r="R852" s="13">
        <v>89.38</v>
      </c>
      <c r="S852" s="12">
        <v>44880.1</v>
      </c>
      <c r="T852" s="12">
        <v>44880.1</v>
      </c>
      <c r="U852" s="12">
        <v>5332.85</v>
      </c>
      <c r="V852" s="8" t="s">
        <v>35</v>
      </c>
      <c r="W852" s="8" t="s">
        <v>3228</v>
      </c>
      <c r="X852" s="8" t="s">
        <v>35</v>
      </c>
      <c r="Y852" s="13">
        <v>0</v>
      </c>
      <c r="Z852" s="8" t="s">
        <v>42</v>
      </c>
      <c r="AA852" s="8" t="s">
        <v>43</v>
      </c>
      <c r="AB852" s="8" t="s">
        <v>60</v>
      </c>
      <c r="AC852" s="8" t="s">
        <v>2614</v>
      </c>
      <c r="AD852" s="8" t="s">
        <v>3229</v>
      </c>
      <c r="AE852" s="8" t="s">
        <v>35</v>
      </c>
      <c r="AF852" s="12">
        <v>5332.85</v>
      </c>
      <c r="AG852" s="41">
        <f t="shared" si="120"/>
        <v>45251</v>
      </c>
      <c r="AH852" s="41">
        <f t="shared" ca="1" si="121"/>
        <v>46022</v>
      </c>
      <c r="AI852" s="1">
        <f t="shared" ca="1" si="119"/>
        <v>25</v>
      </c>
      <c r="AJ852" s="1">
        <f t="shared" ca="1" si="122"/>
        <v>20</v>
      </c>
      <c r="AK852" s="1">
        <f t="shared" ca="1" si="123"/>
        <v>4</v>
      </c>
      <c r="AL852" s="1">
        <f t="shared" si="124"/>
        <v>89.38</v>
      </c>
      <c r="AM852" s="38">
        <f t="shared" ca="1" si="125"/>
        <v>0.8</v>
      </c>
      <c r="AN852" s="1" t="str">
        <f t="shared" ca="1" si="126"/>
        <v>תקין</v>
      </c>
      <c r="AO852" s="1" t="str">
        <f>VLOOKUP(AC852,'תז מייל קניין'!$A:$C,3,0)</f>
        <v>GalitGe@justice.gov.il</v>
      </c>
      <c r="AP852" s="1" t="str">
        <f t="shared" si="127"/>
        <v xml:space="preserve"> חטיבת תפע</v>
      </c>
    </row>
    <row r="853" spans="1:42" x14ac:dyDescent="0.2">
      <c r="A853" s="4"/>
      <c r="B853" s="5"/>
      <c r="C853" s="6" t="s">
        <v>3230</v>
      </c>
      <c r="D853" s="7" t="s">
        <v>34</v>
      </c>
      <c r="E853" s="7" t="s">
        <v>32</v>
      </c>
      <c r="F853" s="8" t="s">
        <v>35</v>
      </c>
      <c r="G853" s="9">
        <v>45252</v>
      </c>
      <c r="H853" s="9">
        <v>45174</v>
      </c>
      <c r="I853" s="10">
        <v>45657</v>
      </c>
      <c r="J853" s="14"/>
      <c r="K853" s="11" t="s">
        <v>37</v>
      </c>
      <c r="L853" s="8" t="s">
        <v>38</v>
      </c>
      <c r="M853" s="8" t="s">
        <v>39</v>
      </c>
      <c r="N853" s="8" t="s">
        <v>40</v>
      </c>
      <c r="O853" s="12">
        <v>1512820.51</v>
      </c>
      <c r="P853" s="8" t="s">
        <v>41</v>
      </c>
      <c r="Q853" s="12">
        <v>1512820.51</v>
      </c>
      <c r="R853" s="13">
        <v>93.94</v>
      </c>
      <c r="S853" s="12">
        <v>1416030.93</v>
      </c>
      <c r="T853" s="12">
        <v>1415932.31</v>
      </c>
      <c r="U853" s="12">
        <v>91612.83</v>
      </c>
      <c r="V853" s="8" t="s">
        <v>35</v>
      </c>
      <c r="W853" s="8" t="s">
        <v>3098</v>
      </c>
      <c r="X853" s="8" t="s">
        <v>35</v>
      </c>
      <c r="Y853" s="13">
        <v>0</v>
      </c>
      <c r="Z853" s="8" t="s">
        <v>42</v>
      </c>
      <c r="AA853" s="8" t="s">
        <v>43</v>
      </c>
      <c r="AB853" s="8" t="s">
        <v>44</v>
      </c>
      <c r="AC853" s="8" t="s">
        <v>2614</v>
      </c>
      <c r="AD853" s="8" t="s">
        <v>35</v>
      </c>
      <c r="AE853" s="8" t="s">
        <v>46</v>
      </c>
      <c r="AF853" s="12">
        <v>91612.83</v>
      </c>
      <c r="AG853" s="41">
        <f t="shared" si="120"/>
        <v>45174</v>
      </c>
      <c r="AH853" s="41">
        <f t="shared" ca="1" si="121"/>
        <v>45657</v>
      </c>
      <c r="AI853" s="1">
        <f t="shared" ca="1" si="119"/>
        <v>15</v>
      </c>
      <c r="AJ853" s="1">
        <f t="shared" ca="1" si="122"/>
        <v>23</v>
      </c>
      <c r="AK853" s="1">
        <f t="shared" ca="1" si="123"/>
        <v>-7</v>
      </c>
      <c r="AL853" s="1">
        <f t="shared" si="124"/>
        <v>93.94</v>
      </c>
      <c r="AM853" s="38">
        <f t="shared" ca="1" si="125"/>
        <v>1.5333333333333334</v>
      </c>
      <c r="AN853" s="1" t="str">
        <f t="shared" ca="1" si="126"/>
        <v>תקין</v>
      </c>
      <c r="AO853" s="1" t="str">
        <f>VLOOKUP(AC853,'תז מייל קניין'!$A:$C,3,0)</f>
        <v>GalitGe@justice.gov.il</v>
      </c>
      <c r="AP853" s="1" t="str">
        <f t="shared" si="127"/>
        <v xml:space="preserve"> מנהל אגף </v>
      </c>
    </row>
    <row r="854" spans="1:42" x14ac:dyDescent="0.2">
      <c r="A854" s="4"/>
      <c r="B854" s="5"/>
      <c r="C854" s="6" t="s">
        <v>3231</v>
      </c>
      <c r="D854" s="7" t="s">
        <v>34</v>
      </c>
      <c r="E854" s="7" t="s">
        <v>32</v>
      </c>
      <c r="F854" s="8" t="s">
        <v>35</v>
      </c>
      <c r="G854" s="9">
        <v>45252</v>
      </c>
      <c r="H854" s="9"/>
      <c r="I854" s="10"/>
      <c r="J854" s="14"/>
      <c r="K854" s="11" t="s">
        <v>3232</v>
      </c>
      <c r="L854" s="8" t="s">
        <v>3233</v>
      </c>
      <c r="M854" s="8" t="s">
        <v>3234</v>
      </c>
      <c r="N854" s="8" t="s">
        <v>40</v>
      </c>
      <c r="O854" s="12">
        <v>3162.4</v>
      </c>
      <c r="P854" s="8" t="s">
        <v>41</v>
      </c>
      <c r="Q854" s="12">
        <v>3162.4</v>
      </c>
      <c r="R854" s="13">
        <v>0</v>
      </c>
      <c r="S854" s="13">
        <v>0</v>
      </c>
      <c r="T854" s="13">
        <v>0</v>
      </c>
      <c r="U854" s="12">
        <v>3162.4</v>
      </c>
      <c r="V854" s="8" t="s">
        <v>35</v>
      </c>
      <c r="W854" s="8" t="s">
        <v>3235</v>
      </c>
      <c r="X854" s="8" t="s">
        <v>35</v>
      </c>
      <c r="Y854" s="13">
        <v>0</v>
      </c>
      <c r="Z854" s="8" t="s">
        <v>42</v>
      </c>
      <c r="AA854" s="8" t="s">
        <v>43</v>
      </c>
      <c r="AB854" s="8" t="s">
        <v>60</v>
      </c>
      <c r="AC854" s="8" t="s">
        <v>2614</v>
      </c>
      <c r="AD854" s="8" t="s">
        <v>35</v>
      </c>
      <c r="AE854" s="8" t="s">
        <v>35</v>
      </c>
      <c r="AF854" s="12">
        <v>3162.4</v>
      </c>
      <c r="AG854" s="41">
        <f t="shared" si="120"/>
        <v>45252</v>
      </c>
      <c r="AH854" s="41">
        <f t="shared" ca="1" si="121"/>
        <v>46022</v>
      </c>
      <c r="AI854" s="1">
        <f t="shared" ca="1" si="119"/>
        <v>25</v>
      </c>
      <c r="AJ854" s="1">
        <f t="shared" ca="1" si="122"/>
        <v>20</v>
      </c>
      <c r="AK854" s="1">
        <f t="shared" ca="1" si="123"/>
        <v>4</v>
      </c>
      <c r="AL854" s="1">
        <f t="shared" si="124"/>
        <v>0</v>
      </c>
      <c r="AM854" s="38">
        <f t="shared" ca="1" si="125"/>
        <v>0.8</v>
      </c>
      <c r="AN854" s="1" t="str">
        <f t="shared" ca="1" si="126"/>
        <v>לא תקין</v>
      </c>
      <c r="AO854" s="1" t="str">
        <f>VLOOKUP(AC854,'תז מייל קניין'!$A:$C,3,0)</f>
        <v>GalitGe@justice.gov.il</v>
      </c>
      <c r="AP854" s="1" t="str">
        <f t="shared" si="127"/>
        <v xml:space="preserve"> הממונה על</v>
      </c>
    </row>
    <row r="855" spans="1:42" x14ac:dyDescent="0.2">
      <c r="A855" s="4"/>
      <c r="B855" s="5"/>
      <c r="C855" s="6" t="s">
        <v>3236</v>
      </c>
      <c r="D855" s="7" t="s">
        <v>50</v>
      </c>
      <c r="E855" s="7" t="s">
        <v>32</v>
      </c>
      <c r="F855" s="8" t="s">
        <v>35</v>
      </c>
      <c r="G855" s="9">
        <v>45259</v>
      </c>
      <c r="H855" s="9"/>
      <c r="I855" s="10"/>
      <c r="J855" s="14"/>
      <c r="K855" s="11" t="s">
        <v>1764</v>
      </c>
      <c r="L855" s="8" t="s">
        <v>1765</v>
      </c>
      <c r="M855" s="8" t="s">
        <v>1766</v>
      </c>
      <c r="N855" s="8" t="s">
        <v>40</v>
      </c>
      <c r="O855" s="12">
        <v>6738.27</v>
      </c>
      <c r="P855" s="8" t="s">
        <v>41</v>
      </c>
      <c r="Q855" s="12">
        <v>6738.27</v>
      </c>
      <c r="R855" s="13">
        <v>80.67</v>
      </c>
      <c r="S855" s="12">
        <v>6708.79</v>
      </c>
      <c r="T855" s="12">
        <v>6017.77</v>
      </c>
      <c r="U855" s="12">
        <v>1468.22</v>
      </c>
      <c r="V855" s="8" t="s">
        <v>35</v>
      </c>
      <c r="W855" s="8" t="s">
        <v>3237</v>
      </c>
      <c r="X855" s="8" t="s">
        <v>57</v>
      </c>
      <c r="Y855" s="13">
        <v>0</v>
      </c>
      <c r="Z855" s="8" t="s">
        <v>42</v>
      </c>
      <c r="AA855" s="8" t="s">
        <v>65</v>
      </c>
      <c r="AB855" s="8" t="s">
        <v>35</v>
      </c>
      <c r="AC855" s="8" t="s">
        <v>2614</v>
      </c>
      <c r="AD855" s="8" t="s">
        <v>35</v>
      </c>
      <c r="AE855" s="8" t="s">
        <v>35</v>
      </c>
      <c r="AF855" s="12">
        <v>1269.3</v>
      </c>
      <c r="AG855" s="41">
        <f t="shared" si="120"/>
        <v>45259</v>
      </c>
      <c r="AH855" s="41">
        <f t="shared" ca="1" si="121"/>
        <v>46022</v>
      </c>
      <c r="AI855" s="1">
        <f t="shared" ca="1" si="119"/>
        <v>25</v>
      </c>
      <c r="AJ855" s="1">
        <f t="shared" ca="1" si="122"/>
        <v>20</v>
      </c>
      <c r="AK855" s="1">
        <f t="shared" ca="1" si="123"/>
        <v>4</v>
      </c>
      <c r="AL855" s="1">
        <f t="shared" si="124"/>
        <v>80.67</v>
      </c>
      <c r="AM855" s="38">
        <f t="shared" ca="1" si="125"/>
        <v>0.8</v>
      </c>
      <c r="AN855" s="1" t="str">
        <f t="shared" ca="1" si="126"/>
        <v>תקין</v>
      </c>
      <c r="AO855" s="1" t="str">
        <f>VLOOKUP(AC855,'תז מייל קניין'!$A:$C,3,0)</f>
        <v>GalitGe@justice.gov.il</v>
      </c>
      <c r="AP855" s="1" t="str">
        <f t="shared" si="127"/>
        <v xml:space="preserve"> אפ"כ צפון</v>
      </c>
    </row>
    <row r="856" spans="1:42" x14ac:dyDescent="0.2">
      <c r="A856" s="4"/>
      <c r="B856" s="5"/>
      <c r="C856" s="6" t="s">
        <v>3238</v>
      </c>
      <c r="D856" s="7" t="s">
        <v>50</v>
      </c>
      <c r="E856" s="7" t="s">
        <v>32</v>
      </c>
      <c r="F856" s="8" t="s">
        <v>35</v>
      </c>
      <c r="G856" s="9">
        <v>45259</v>
      </c>
      <c r="H856" s="9">
        <v>45292</v>
      </c>
      <c r="I856" s="10">
        <v>45657</v>
      </c>
      <c r="J856" s="14"/>
      <c r="K856" s="11" t="s">
        <v>2674</v>
      </c>
      <c r="L856" s="8" t="s">
        <v>2675</v>
      </c>
      <c r="M856" s="8" t="s">
        <v>2676</v>
      </c>
      <c r="N856" s="8" t="s">
        <v>40</v>
      </c>
      <c r="O856" s="12">
        <v>409035</v>
      </c>
      <c r="P856" s="8" t="s">
        <v>41</v>
      </c>
      <c r="Q856" s="12">
        <v>409035</v>
      </c>
      <c r="R856" s="13">
        <v>102.23</v>
      </c>
      <c r="S856" s="12">
        <v>400140</v>
      </c>
      <c r="T856" s="12">
        <v>418040.57</v>
      </c>
      <c r="U856" s="12">
        <v>10095.06</v>
      </c>
      <c r="V856" s="8" t="s">
        <v>35</v>
      </c>
      <c r="W856" s="8" t="s">
        <v>3239</v>
      </c>
      <c r="X856" s="8" t="s">
        <v>57</v>
      </c>
      <c r="Y856" s="13">
        <v>0</v>
      </c>
      <c r="Z856" s="8" t="s">
        <v>42</v>
      </c>
      <c r="AA856" s="8" t="s">
        <v>65</v>
      </c>
      <c r="AB856" s="8" t="s">
        <v>35</v>
      </c>
      <c r="AC856" s="8" t="s">
        <v>2614</v>
      </c>
      <c r="AD856" s="8" t="s">
        <v>35</v>
      </c>
      <c r="AE856" s="8" t="s">
        <v>625</v>
      </c>
      <c r="AF856" s="12">
        <v>8850</v>
      </c>
      <c r="AG856" s="41">
        <f t="shared" si="120"/>
        <v>45292</v>
      </c>
      <c r="AH856" s="41">
        <f t="shared" ca="1" si="121"/>
        <v>45657</v>
      </c>
      <c r="AI856" s="1">
        <f t="shared" ca="1" si="119"/>
        <v>11</v>
      </c>
      <c r="AJ856" s="1">
        <f t="shared" ca="1" si="122"/>
        <v>19</v>
      </c>
      <c r="AK856" s="1">
        <f t="shared" ca="1" si="123"/>
        <v>-7</v>
      </c>
      <c r="AL856" s="1">
        <f t="shared" si="124"/>
        <v>102.23</v>
      </c>
      <c r="AM856" s="38">
        <f t="shared" ca="1" si="125"/>
        <v>1.7272727272727273</v>
      </c>
      <c r="AN856" s="1" t="str">
        <f t="shared" ca="1" si="126"/>
        <v>תקין</v>
      </c>
      <c r="AO856" s="1" t="str">
        <f>VLOOKUP(AC856,'תז מייל קניין'!$A:$C,3,0)</f>
        <v>GalitGe@justice.gov.il</v>
      </c>
      <c r="AP856" s="1" t="str">
        <f t="shared" si="127"/>
        <v xml:space="preserve"> אגף א' רכ</v>
      </c>
    </row>
    <row r="857" spans="1:42" x14ac:dyDescent="0.2">
      <c r="A857" s="4"/>
      <c r="B857" s="5"/>
      <c r="C857" s="6" t="s">
        <v>3240</v>
      </c>
      <c r="D857" s="7" t="s">
        <v>50</v>
      </c>
      <c r="E857" s="7" t="s">
        <v>32</v>
      </c>
      <c r="F857" s="8" t="s">
        <v>35</v>
      </c>
      <c r="G857" s="9">
        <v>45259</v>
      </c>
      <c r="H857" s="9"/>
      <c r="I857" s="10"/>
      <c r="J857" s="14"/>
      <c r="K857" s="11" t="s">
        <v>3241</v>
      </c>
      <c r="L857" s="8" t="s">
        <v>3242</v>
      </c>
      <c r="M857" s="8" t="s">
        <v>3243</v>
      </c>
      <c r="N857" s="8" t="s">
        <v>40</v>
      </c>
      <c r="O857" s="12">
        <v>725084.04</v>
      </c>
      <c r="P857" s="8" t="s">
        <v>41</v>
      </c>
      <c r="Q857" s="12">
        <v>725084.04</v>
      </c>
      <c r="R857" s="13">
        <v>81.91</v>
      </c>
      <c r="S857" s="12">
        <v>590877.78</v>
      </c>
      <c r="T857" s="12">
        <v>647046.73</v>
      </c>
      <c r="U857" s="12">
        <v>131382.53</v>
      </c>
      <c r="V857" s="8" t="s">
        <v>35</v>
      </c>
      <c r="W857" s="8" t="s">
        <v>3244</v>
      </c>
      <c r="X857" s="8" t="s">
        <v>57</v>
      </c>
      <c r="Y857" s="13">
        <v>0</v>
      </c>
      <c r="Z857" s="8" t="s">
        <v>42</v>
      </c>
      <c r="AA857" s="8" t="s">
        <v>65</v>
      </c>
      <c r="AB857" s="8" t="s">
        <v>35</v>
      </c>
      <c r="AC857" s="8" t="s">
        <v>2614</v>
      </c>
      <c r="AD857" s="8" t="s">
        <v>35</v>
      </c>
      <c r="AE857" s="8" t="s">
        <v>2899</v>
      </c>
      <c r="AF857" s="12">
        <v>131147.56</v>
      </c>
      <c r="AG857" s="41">
        <f t="shared" si="120"/>
        <v>45259</v>
      </c>
      <c r="AH857" s="41">
        <f t="shared" ca="1" si="121"/>
        <v>46022</v>
      </c>
      <c r="AI857" s="1">
        <f t="shared" ca="1" si="119"/>
        <v>25</v>
      </c>
      <c r="AJ857" s="1">
        <f t="shared" ca="1" si="122"/>
        <v>20</v>
      </c>
      <c r="AK857" s="1">
        <f t="shared" ca="1" si="123"/>
        <v>4</v>
      </c>
      <c r="AL857" s="1">
        <f t="shared" si="124"/>
        <v>81.91</v>
      </c>
      <c r="AM857" s="38">
        <f t="shared" ca="1" si="125"/>
        <v>0.8</v>
      </c>
      <c r="AN857" s="1" t="str">
        <f t="shared" ca="1" si="126"/>
        <v>תקין</v>
      </c>
      <c r="AO857" s="1" t="str">
        <f>VLOOKUP(AC857,'תז מייל קניין'!$A:$C,3,0)</f>
        <v>GalitGe@justice.gov.il</v>
      </c>
      <c r="AP857" s="1" t="str">
        <f t="shared" si="127"/>
        <v xml:space="preserve"> חטיבת תפע</v>
      </c>
    </row>
    <row r="858" spans="1:42" x14ac:dyDescent="0.2">
      <c r="A858" s="4"/>
      <c r="B858" s="5"/>
      <c r="C858" s="6" t="s">
        <v>3245</v>
      </c>
      <c r="D858" s="7" t="s">
        <v>50</v>
      </c>
      <c r="E858" s="7" t="s">
        <v>32</v>
      </c>
      <c r="F858" s="8" t="s">
        <v>35</v>
      </c>
      <c r="G858" s="9">
        <v>45259</v>
      </c>
      <c r="H858" s="9"/>
      <c r="I858" s="10"/>
      <c r="J858" s="14"/>
      <c r="K858" s="11" t="s">
        <v>3241</v>
      </c>
      <c r="L858" s="8" t="s">
        <v>3242</v>
      </c>
      <c r="M858" s="8" t="s">
        <v>3243</v>
      </c>
      <c r="N858" s="8" t="s">
        <v>40</v>
      </c>
      <c r="O858" s="12">
        <v>141526.84</v>
      </c>
      <c r="P858" s="8" t="s">
        <v>41</v>
      </c>
      <c r="Q858" s="12">
        <v>141526.84</v>
      </c>
      <c r="R858" s="13">
        <v>57.49</v>
      </c>
      <c r="S858" s="12">
        <v>81530.899999999994</v>
      </c>
      <c r="T858" s="12">
        <v>89129.16</v>
      </c>
      <c r="U858" s="12">
        <v>59755.87</v>
      </c>
      <c r="V858" s="8" t="s">
        <v>35</v>
      </c>
      <c r="W858" s="8" t="s">
        <v>3244</v>
      </c>
      <c r="X858" s="8" t="s">
        <v>57</v>
      </c>
      <c r="Y858" s="13">
        <v>0</v>
      </c>
      <c r="Z858" s="8" t="s">
        <v>42</v>
      </c>
      <c r="AA858" s="8" t="s">
        <v>65</v>
      </c>
      <c r="AB858" s="8" t="s">
        <v>35</v>
      </c>
      <c r="AC858" s="8" t="s">
        <v>2614</v>
      </c>
      <c r="AD858" s="8" t="s">
        <v>35</v>
      </c>
      <c r="AE858" s="8" t="s">
        <v>2899</v>
      </c>
      <c r="AF858" s="12">
        <v>59649</v>
      </c>
      <c r="AG858" s="41">
        <f t="shared" si="120"/>
        <v>45259</v>
      </c>
      <c r="AH858" s="41">
        <f t="shared" ca="1" si="121"/>
        <v>46022</v>
      </c>
      <c r="AI858" s="1">
        <f t="shared" ca="1" si="119"/>
        <v>25</v>
      </c>
      <c r="AJ858" s="1">
        <f t="shared" ca="1" si="122"/>
        <v>20</v>
      </c>
      <c r="AK858" s="1">
        <f t="shared" ca="1" si="123"/>
        <v>4</v>
      </c>
      <c r="AL858" s="1">
        <f t="shared" si="124"/>
        <v>57.49</v>
      </c>
      <c r="AM858" s="38">
        <f t="shared" ca="1" si="125"/>
        <v>0.8</v>
      </c>
      <c r="AN858" s="1" t="str">
        <f t="shared" ca="1" si="126"/>
        <v>תקין</v>
      </c>
      <c r="AO858" s="1" t="str">
        <f>VLOOKUP(AC858,'תז מייל קניין'!$A:$C,3,0)</f>
        <v>GalitGe@justice.gov.il</v>
      </c>
      <c r="AP858" s="1" t="str">
        <f t="shared" si="127"/>
        <v xml:space="preserve"> חטיבת תפע</v>
      </c>
    </row>
    <row r="859" spans="1:42" x14ac:dyDescent="0.2">
      <c r="A859" s="4"/>
      <c r="B859" s="5"/>
      <c r="C859" s="6" t="s">
        <v>3246</v>
      </c>
      <c r="D859" s="7" t="s">
        <v>50</v>
      </c>
      <c r="E859" s="7" t="s">
        <v>32</v>
      </c>
      <c r="F859" s="8" t="s">
        <v>35</v>
      </c>
      <c r="G859" s="9">
        <v>45264</v>
      </c>
      <c r="H859" s="9"/>
      <c r="I859" s="10"/>
      <c r="J859" s="14"/>
      <c r="K859" s="11" t="s">
        <v>2443</v>
      </c>
      <c r="L859" s="8" t="s">
        <v>2444</v>
      </c>
      <c r="M859" s="8" t="s">
        <v>2445</v>
      </c>
      <c r="N859" s="8" t="s">
        <v>40</v>
      </c>
      <c r="O859" s="12">
        <v>46291.4</v>
      </c>
      <c r="P859" s="8" t="s">
        <v>41</v>
      </c>
      <c r="Q859" s="12">
        <v>46291.4</v>
      </c>
      <c r="R859" s="13">
        <v>0</v>
      </c>
      <c r="S859" s="13">
        <v>0</v>
      </c>
      <c r="T859" s="13">
        <v>0</v>
      </c>
      <c r="U859" s="12">
        <v>44118.879999999997</v>
      </c>
      <c r="V859" s="8" t="s">
        <v>35</v>
      </c>
      <c r="W859" s="8" t="s">
        <v>3247</v>
      </c>
      <c r="X859" s="8" t="s">
        <v>57</v>
      </c>
      <c r="Y859" s="13">
        <v>0</v>
      </c>
      <c r="Z859" s="8" t="s">
        <v>42</v>
      </c>
      <c r="AA859" s="8" t="s">
        <v>65</v>
      </c>
      <c r="AB859" s="8" t="s">
        <v>35</v>
      </c>
      <c r="AC859" s="8" t="s">
        <v>2614</v>
      </c>
      <c r="AD859" s="8" t="s">
        <v>35</v>
      </c>
      <c r="AE859" s="8" t="s">
        <v>2716</v>
      </c>
      <c r="AF859" s="12">
        <v>46291.4</v>
      </c>
      <c r="AG859" s="41">
        <f t="shared" si="120"/>
        <v>45264</v>
      </c>
      <c r="AH859" s="41">
        <f t="shared" ca="1" si="121"/>
        <v>46022</v>
      </c>
      <c r="AI859" s="1">
        <f t="shared" ca="1" si="119"/>
        <v>24</v>
      </c>
      <c r="AJ859" s="1">
        <f t="shared" ca="1" si="122"/>
        <v>20</v>
      </c>
      <c r="AK859" s="1">
        <f t="shared" ca="1" si="123"/>
        <v>4</v>
      </c>
      <c r="AL859" s="1">
        <f t="shared" si="124"/>
        <v>0</v>
      </c>
      <c r="AM859" s="38">
        <f t="shared" ca="1" si="125"/>
        <v>0.83333333333333337</v>
      </c>
      <c r="AN859" s="1" t="str">
        <f t="shared" ca="1" si="126"/>
        <v>לא תקין</v>
      </c>
      <c r="AO859" s="1" t="str">
        <f>VLOOKUP(AC859,'תז מייל קניין'!$A:$C,3,0)</f>
        <v>GalitGe@justice.gov.il</v>
      </c>
      <c r="AP859" s="1" t="str">
        <f t="shared" si="127"/>
        <v xml:space="preserve"> חטיבת תפע</v>
      </c>
    </row>
    <row r="860" spans="1:42" x14ac:dyDescent="0.2">
      <c r="A860" s="4"/>
      <c r="B860" s="5"/>
      <c r="C860" s="6" t="s">
        <v>3248</v>
      </c>
      <c r="D860" s="7" t="s">
        <v>50</v>
      </c>
      <c r="E860" s="7" t="s">
        <v>32</v>
      </c>
      <c r="F860" s="8" t="s">
        <v>35</v>
      </c>
      <c r="G860" s="9">
        <v>45264</v>
      </c>
      <c r="H860" s="9"/>
      <c r="I860" s="10"/>
      <c r="J860" s="14"/>
      <c r="K860" s="11" t="s">
        <v>1764</v>
      </c>
      <c r="L860" s="8" t="s">
        <v>1765</v>
      </c>
      <c r="M860" s="8" t="s">
        <v>1766</v>
      </c>
      <c r="N860" s="8" t="s">
        <v>40</v>
      </c>
      <c r="O860" s="12">
        <v>8738.08</v>
      </c>
      <c r="P860" s="8" t="s">
        <v>41</v>
      </c>
      <c r="Q860" s="12">
        <v>8738.08</v>
      </c>
      <c r="R860" s="13">
        <v>98.81</v>
      </c>
      <c r="S860" s="12">
        <v>8637</v>
      </c>
      <c r="T860" s="12">
        <v>9572.7000000000007</v>
      </c>
      <c r="U860" s="13">
        <v>116.92</v>
      </c>
      <c r="V860" s="8" t="s">
        <v>35</v>
      </c>
      <c r="W860" s="8" t="s">
        <v>3249</v>
      </c>
      <c r="X860" s="8" t="s">
        <v>57</v>
      </c>
      <c r="Y860" s="13">
        <v>0</v>
      </c>
      <c r="Z860" s="8" t="s">
        <v>42</v>
      </c>
      <c r="AA860" s="8" t="s">
        <v>43</v>
      </c>
      <c r="AB860" s="8" t="s">
        <v>60</v>
      </c>
      <c r="AC860" s="8" t="s">
        <v>2614</v>
      </c>
      <c r="AD860" s="8" t="s">
        <v>35</v>
      </c>
      <c r="AE860" s="8" t="s">
        <v>2716</v>
      </c>
      <c r="AF860" s="13">
        <v>101.08</v>
      </c>
      <c r="AG860" s="41">
        <f t="shared" si="120"/>
        <v>45264</v>
      </c>
      <c r="AH860" s="41">
        <f t="shared" ca="1" si="121"/>
        <v>46022</v>
      </c>
      <c r="AI860" s="1">
        <f t="shared" ca="1" si="119"/>
        <v>24</v>
      </c>
      <c r="AJ860" s="1">
        <f t="shared" ca="1" si="122"/>
        <v>20</v>
      </c>
      <c r="AK860" s="1">
        <f t="shared" ca="1" si="123"/>
        <v>4</v>
      </c>
      <c r="AL860" s="1">
        <f t="shared" si="124"/>
        <v>98.81</v>
      </c>
      <c r="AM860" s="38">
        <f t="shared" ca="1" si="125"/>
        <v>0.83333333333333337</v>
      </c>
      <c r="AN860" s="1" t="str">
        <f t="shared" ca="1" si="126"/>
        <v>תקין</v>
      </c>
      <c r="AO860" s="1" t="str">
        <f>VLOOKUP(AC860,'תז מייל קניין'!$A:$C,3,0)</f>
        <v>GalitGe@justice.gov.il</v>
      </c>
      <c r="AP860" s="1" t="str">
        <f t="shared" si="127"/>
        <v xml:space="preserve"> חטיבת תפע</v>
      </c>
    </row>
    <row r="861" spans="1:42" x14ac:dyDescent="0.2">
      <c r="A861" s="4"/>
      <c r="B861" s="5"/>
      <c r="C861" s="6" t="s">
        <v>3250</v>
      </c>
      <c r="D861" s="7" t="s">
        <v>50</v>
      </c>
      <c r="E861" s="7" t="s">
        <v>32</v>
      </c>
      <c r="F861" s="8" t="s">
        <v>35</v>
      </c>
      <c r="G861" s="9">
        <v>45264</v>
      </c>
      <c r="H861" s="9"/>
      <c r="I861" s="10"/>
      <c r="J861" s="14"/>
      <c r="K861" s="11" t="s">
        <v>1943</v>
      </c>
      <c r="L861" s="8" t="s">
        <v>1944</v>
      </c>
      <c r="M861" s="8" t="s">
        <v>1945</v>
      </c>
      <c r="N861" s="8" t="s">
        <v>40</v>
      </c>
      <c r="O861" s="13">
        <v>146.32</v>
      </c>
      <c r="P861" s="8" t="s">
        <v>41</v>
      </c>
      <c r="Q861" s="13">
        <v>146.32</v>
      </c>
      <c r="R861" s="13">
        <v>0</v>
      </c>
      <c r="S861" s="13">
        <v>0</v>
      </c>
      <c r="T861" s="13">
        <v>0</v>
      </c>
      <c r="U861" s="13">
        <v>146.32</v>
      </c>
      <c r="V861" s="8" t="s">
        <v>35</v>
      </c>
      <c r="W861" s="8" t="s">
        <v>3251</v>
      </c>
      <c r="X861" s="8" t="s">
        <v>35</v>
      </c>
      <c r="Y861" s="13">
        <v>0</v>
      </c>
      <c r="Z861" s="8" t="s">
        <v>42</v>
      </c>
      <c r="AA861" s="8" t="s">
        <v>43</v>
      </c>
      <c r="AB861" s="8" t="s">
        <v>60</v>
      </c>
      <c r="AC861" s="8" t="s">
        <v>2614</v>
      </c>
      <c r="AD861" s="8" t="s">
        <v>35</v>
      </c>
      <c r="AE861" s="8" t="s">
        <v>35</v>
      </c>
      <c r="AF861" s="13">
        <v>146.32</v>
      </c>
      <c r="AG861" s="41">
        <f t="shared" si="120"/>
        <v>45264</v>
      </c>
      <c r="AH861" s="41">
        <f t="shared" ca="1" si="121"/>
        <v>46022</v>
      </c>
      <c r="AI861" s="1">
        <f t="shared" ref="AI861:AI924" ca="1" si="128">DATEDIF(AG861,AH861, "m")</f>
        <v>24</v>
      </c>
      <c r="AJ861" s="1">
        <f t="shared" ca="1" si="122"/>
        <v>20</v>
      </c>
      <c r="AK861" s="1">
        <f t="shared" ca="1" si="123"/>
        <v>4</v>
      </c>
      <c r="AL861" s="1">
        <f t="shared" si="124"/>
        <v>0</v>
      </c>
      <c r="AM861" s="38">
        <f t="shared" ca="1" si="125"/>
        <v>0.83333333333333337</v>
      </c>
      <c r="AN861" s="1" t="str">
        <f t="shared" ca="1" si="126"/>
        <v>לא תקין</v>
      </c>
      <c r="AO861" s="1" t="str">
        <f>VLOOKUP(AC861,'תז מייל קניין'!$A:$C,3,0)</f>
        <v>GalitGe@justice.gov.il</v>
      </c>
      <c r="AP861" s="1" t="str">
        <f t="shared" si="127"/>
        <v xml:space="preserve"> הממונה על</v>
      </c>
    </row>
    <row r="862" spans="1:42" x14ac:dyDescent="0.2">
      <c r="A862" s="4"/>
      <c r="B862" s="5"/>
      <c r="C862" s="6" t="s">
        <v>3252</v>
      </c>
      <c r="D862" s="7" t="s">
        <v>34</v>
      </c>
      <c r="E862" s="7" t="s">
        <v>32</v>
      </c>
      <c r="F862" s="8" t="s">
        <v>35</v>
      </c>
      <c r="G862" s="9">
        <v>45264</v>
      </c>
      <c r="H862" s="9"/>
      <c r="I862" s="10"/>
      <c r="J862" s="14"/>
      <c r="K862" s="11" t="s">
        <v>2850</v>
      </c>
      <c r="L862" s="8" t="s">
        <v>2851</v>
      </c>
      <c r="M862" s="8" t="s">
        <v>2852</v>
      </c>
      <c r="N862" s="8" t="s">
        <v>40</v>
      </c>
      <c r="O862" s="12">
        <v>3874.2</v>
      </c>
      <c r="P862" s="8" t="s">
        <v>41</v>
      </c>
      <c r="Q862" s="12">
        <v>3874.2</v>
      </c>
      <c r="R862" s="13">
        <v>93.35</v>
      </c>
      <c r="S862" s="12">
        <v>3612.4</v>
      </c>
      <c r="T862" s="12">
        <v>3608.59</v>
      </c>
      <c r="U862" s="13">
        <v>259.60000000000002</v>
      </c>
      <c r="V862" s="8" t="s">
        <v>35</v>
      </c>
      <c r="W862" s="8" t="s">
        <v>3253</v>
      </c>
      <c r="X862" s="8" t="s">
        <v>35</v>
      </c>
      <c r="Y862" s="13">
        <v>0</v>
      </c>
      <c r="Z862" s="8" t="s">
        <v>42</v>
      </c>
      <c r="AA862" s="8" t="s">
        <v>43</v>
      </c>
      <c r="AB862" s="8" t="s">
        <v>60</v>
      </c>
      <c r="AC862" s="8" t="s">
        <v>2614</v>
      </c>
      <c r="AD862" s="8" t="s">
        <v>35</v>
      </c>
      <c r="AE862" s="8" t="s">
        <v>2658</v>
      </c>
      <c r="AF862" s="13">
        <v>259.60000000000002</v>
      </c>
      <c r="AG862" s="41">
        <f t="shared" si="120"/>
        <v>45264</v>
      </c>
      <c r="AH862" s="41">
        <f t="shared" ca="1" si="121"/>
        <v>46022</v>
      </c>
      <c r="AI862" s="1">
        <f t="shared" ca="1" si="128"/>
        <v>24</v>
      </c>
      <c r="AJ862" s="1">
        <f t="shared" ca="1" si="122"/>
        <v>20</v>
      </c>
      <c r="AK862" s="1">
        <f t="shared" ca="1" si="123"/>
        <v>4</v>
      </c>
      <c r="AL862" s="1">
        <f t="shared" si="124"/>
        <v>93.35</v>
      </c>
      <c r="AM862" s="38">
        <f t="shared" ca="1" si="125"/>
        <v>0.83333333333333337</v>
      </c>
      <c r="AN862" s="1" t="str">
        <f t="shared" ca="1" si="126"/>
        <v>תקין</v>
      </c>
      <c r="AO862" s="1" t="str">
        <f>VLOOKUP(AC862,'תז מייל קניין'!$A:$C,3,0)</f>
        <v>GalitGe@justice.gov.il</v>
      </c>
      <c r="AP862" s="1" t="str">
        <f t="shared" si="127"/>
        <v xml:space="preserve"> חטיבת תפע</v>
      </c>
    </row>
    <row r="863" spans="1:42" x14ac:dyDescent="0.2">
      <c r="A863" s="4"/>
      <c r="B863" s="5"/>
      <c r="C863" s="6" t="s">
        <v>3254</v>
      </c>
      <c r="D863" s="7" t="s">
        <v>50</v>
      </c>
      <c r="E863" s="7" t="s">
        <v>32</v>
      </c>
      <c r="F863" s="8" t="s">
        <v>35</v>
      </c>
      <c r="G863" s="9">
        <v>45266</v>
      </c>
      <c r="H863" s="9"/>
      <c r="I863" s="10"/>
      <c r="J863" s="14"/>
      <c r="K863" s="11" t="s">
        <v>1764</v>
      </c>
      <c r="L863" s="8" t="s">
        <v>1765</v>
      </c>
      <c r="M863" s="8" t="s">
        <v>1766</v>
      </c>
      <c r="N863" s="8" t="s">
        <v>40</v>
      </c>
      <c r="O863" s="12">
        <v>4507.55</v>
      </c>
      <c r="P863" s="8" t="s">
        <v>41</v>
      </c>
      <c r="Q863" s="12">
        <v>4507.55</v>
      </c>
      <c r="R863" s="13">
        <v>86.97</v>
      </c>
      <c r="S863" s="12">
        <v>4131.88</v>
      </c>
      <c r="T863" s="12">
        <v>4342</v>
      </c>
      <c r="U863" s="13">
        <v>685.98</v>
      </c>
      <c r="V863" s="8" t="s">
        <v>35</v>
      </c>
      <c r="W863" s="8" t="s">
        <v>3255</v>
      </c>
      <c r="X863" s="8" t="s">
        <v>57</v>
      </c>
      <c r="Y863" s="13">
        <v>0</v>
      </c>
      <c r="Z863" s="8" t="s">
        <v>42</v>
      </c>
      <c r="AA863" s="8" t="s">
        <v>65</v>
      </c>
      <c r="AB863" s="8" t="s">
        <v>35</v>
      </c>
      <c r="AC863" s="8" t="s">
        <v>2614</v>
      </c>
      <c r="AD863" s="8" t="s">
        <v>35</v>
      </c>
      <c r="AE863" s="8" t="s">
        <v>35</v>
      </c>
      <c r="AF863" s="13">
        <v>593.04</v>
      </c>
      <c r="AG863" s="41">
        <f t="shared" si="120"/>
        <v>45266</v>
      </c>
      <c r="AH863" s="41">
        <f t="shared" ca="1" si="121"/>
        <v>46022</v>
      </c>
      <c r="AI863" s="1">
        <f t="shared" ca="1" si="128"/>
        <v>24</v>
      </c>
      <c r="AJ863" s="1">
        <f t="shared" ca="1" si="122"/>
        <v>20</v>
      </c>
      <c r="AK863" s="1">
        <f t="shared" ca="1" si="123"/>
        <v>4</v>
      </c>
      <c r="AL863" s="1">
        <f t="shared" si="124"/>
        <v>86.97</v>
      </c>
      <c r="AM863" s="38">
        <f t="shared" ca="1" si="125"/>
        <v>0.83333333333333337</v>
      </c>
      <c r="AN863" s="1" t="str">
        <f t="shared" ca="1" si="126"/>
        <v>תקין</v>
      </c>
      <c r="AO863" s="1" t="str">
        <f>VLOOKUP(AC863,'תז מייל קניין'!$A:$C,3,0)</f>
        <v>GalitGe@justice.gov.il</v>
      </c>
      <c r="AP863" s="1" t="str">
        <f t="shared" si="127"/>
        <v xml:space="preserve"> הממונה על</v>
      </c>
    </row>
    <row r="864" spans="1:42" x14ac:dyDescent="0.2">
      <c r="A864" s="4"/>
      <c r="B864" s="5"/>
      <c r="C864" s="6" t="s">
        <v>3256</v>
      </c>
      <c r="D864" s="7" t="s">
        <v>50</v>
      </c>
      <c r="E864" s="7" t="s">
        <v>32</v>
      </c>
      <c r="F864" s="8" t="s">
        <v>35</v>
      </c>
      <c r="G864" s="9">
        <v>45266</v>
      </c>
      <c r="H864" s="9"/>
      <c r="I864" s="10"/>
      <c r="J864" s="14"/>
      <c r="K864" s="11" t="s">
        <v>1990</v>
      </c>
      <c r="L864" s="8" t="s">
        <v>1991</v>
      </c>
      <c r="M864" s="8" t="s">
        <v>1992</v>
      </c>
      <c r="N864" s="8" t="s">
        <v>40</v>
      </c>
      <c r="O864" s="13">
        <v>580.86</v>
      </c>
      <c r="P864" s="8" t="s">
        <v>41</v>
      </c>
      <c r="Q864" s="13">
        <v>580.86</v>
      </c>
      <c r="R864" s="13">
        <v>0</v>
      </c>
      <c r="S864" s="13">
        <v>0</v>
      </c>
      <c r="T864" s="13">
        <v>0</v>
      </c>
      <c r="U864" s="13">
        <v>635.98</v>
      </c>
      <c r="V864" s="8" t="s">
        <v>35</v>
      </c>
      <c r="W864" s="8" t="s">
        <v>3257</v>
      </c>
      <c r="X864" s="8" t="s">
        <v>57</v>
      </c>
      <c r="Y864" s="13">
        <v>0</v>
      </c>
      <c r="Z864" s="8" t="s">
        <v>42</v>
      </c>
      <c r="AA864" s="8" t="s">
        <v>65</v>
      </c>
      <c r="AB864" s="8" t="s">
        <v>35</v>
      </c>
      <c r="AC864" s="8" t="s">
        <v>2614</v>
      </c>
      <c r="AD864" s="8" t="s">
        <v>35</v>
      </c>
      <c r="AE864" s="8" t="s">
        <v>2716</v>
      </c>
      <c r="AF864" s="13">
        <v>580.86</v>
      </c>
      <c r="AG864" s="41">
        <f t="shared" si="120"/>
        <v>45266</v>
      </c>
      <c r="AH864" s="41">
        <f t="shared" ca="1" si="121"/>
        <v>46022</v>
      </c>
      <c r="AI864" s="1">
        <f t="shared" ca="1" si="128"/>
        <v>24</v>
      </c>
      <c r="AJ864" s="1">
        <f t="shared" ca="1" si="122"/>
        <v>20</v>
      </c>
      <c r="AK864" s="1">
        <f t="shared" ca="1" si="123"/>
        <v>4</v>
      </c>
      <c r="AL864" s="1">
        <f t="shared" si="124"/>
        <v>0</v>
      </c>
      <c r="AM864" s="38">
        <f t="shared" ca="1" si="125"/>
        <v>0.83333333333333337</v>
      </c>
      <c r="AN864" s="1" t="str">
        <f t="shared" ca="1" si="126"/>
        <v>לא תקין</v>
      </c>
      <c r="AO864" s="1" t="str">
        <f>VLOOKUP(AC864,'תז מייל קניין'!$A:$C,3,0)</f>
        <v>GalitGe@justice.gov.il</v>
      </c>
      <c r="AP864" s="1" t="str">
        <f t="shared" si="127"/>
        <v xml:space="preserve"> חטיבת תפע</v>
      </c>
    </row>
    <row r="865" spans="1:42" x14ac:dyDescent="0.2">
      <c r="A865" s="4"/>
      <c r="B865" s="5"/>
      <c r="C865" s="6" t="s">
        <v>3258</v>
      </c>
      <c r="D865" s="7" t="s">
        <v>34</v>
      </c>
      <c r="E865" s="7" t="s">
        <v>32</v>
      </c>
      <c r="F865" s="8" t="s">
        <v>35</v>
      </c>
      <c r="G865" s="9">
        <v>45267</v>
      </c>
      <c r="H865" s="9"/>
      <c r="I865" s="10"/>
      <c r="J865" s="14"/>
      <c r="K865" s="11" t="s">
        <v>1943</v>
      </c>
      <c r="L865" s="8" t="s">
        <v>1944</v>
      </c>
      <c r="M865" s="8" t="s">
        <v>1945</v>
      </c>
      <c r="N865" s="8" t="s">
        <v>40</v>
      </c>
      <c r="O865" s="12">
        <v>3309.9</v>
      </c>
      <c r="P865" s="8" t="s">
        <v>41</v>
      </c>
      <c r="Q865" s="12">
        <v>3309.9</v>
      </c>
      <c r="R865" s="13">
        <v>0</v>
      </c>
      <c r="S865" s="13">
        <v>0</v>
      </c>
      <c r="T865" s="13">
        <v>0</v>
      </c>
      <c r="U865" s="12">
        <v>3309.9</v>
      </c>
      <c r="V865" s="8" t="s">
        <v>35</v>
      </c>
      <c r="W865" s="8" t="s">
        <v>3259</v>
      </c>
      <c r="X865" s="8" t="s">
        <v>35</v>
      </c>
      <c r="Y865" s="13">
        <v>0</v>
      </c>
      <c r="Z865" s="8" t="s">
        <v>42</v>
      </c>
      <c r="AA865" s="8" t="s">
        <v>43</v>
      </c>
      <c r="AB865" s="8" t="s">
        <v>60</v>
      </c>
      <c r="AC865" s="8" t="s">
        <v>2614</v>
      </c>
      <c r="AD865" s="8" t="s">
        <v>35</v>
      </c>
      <c r="AE865" s="8" t="s">
        <v>35</v>
      </c>
      <c r="AF865" s="12">
        <v>3309.9</v>
      </c>
      <c r="AG865" s="41">
        <f t="shared" si="120"/>
        <v>45267</v>
      </c>
      <c r="AH865" s="41">
        <f t="shared" ca="1" si="121"/>
        <v>46022</v>
      </c>
      <c r="AI865" s="1">
        <f t="shared" ca="1" si="128"/>
        <v>24</v>
      </c>
      <c r="AJ865" s="1">
        <f t="shared" ca="1" si="122"/>
        <v>19</v>
      </c>
      <c r="AK865" s="1">
        <f t="shared" ca="1" si="123"/>
        <v>4</v>
      </c>
      <c r="AL865" s="1">
        <f t="shared" si="124"/>
        <v>0</v>
      </c>
      <c r="AM865" s="38">
        <f t="shared" ca="1" si="125"/>
        <v>0.79166666666666663</v>
      </c>
      <c r="AN865" s="1" t="str">
        <f t="shared" ca="1" si="126"/>
        <v>לא תקין</v>
      </c>
      <c r="AO865" s="1" t="str">
        <f>VLOOKUP(AC865,'תז מייל קניין'!$A:$C,3,0)</f>
        <v>GalitGe@justice.gov.il</v>
      </c>
      <c r="AP865" s="1" t="str">
        <f t="shared" si="127"/>
        <v xml:space="preserve"> אפ"כ הנהל</v>
      </c>
    </row>
    <row r="866" spans="1:42" x14ac:dyDescent="0.2">
      <c r="A866" s="4"/>
      <c r="B866" s="5"/>
      <c r="C866" s="6" t="s">
        <v>3260</v>
      </c>
      <c r="D866" s="7" t="s">
        <v>50</v>
      </c>
      <c r="E866" s="7" t="s">
        <v>32</v>
      </c>
      <c r="F866" s="8" t="s">
        <v>35</v>
      </c>
      <c r="G866" s="9">
        <v>45273</v>
      </c>
      <c r="H866" s="9"/>
      <c r="I866" s="10"/>
      <c r="J866" s="14"/>
      <c r="K866" s="11" t="s">
        <v>1943</v>
      </c>
      <c r="L866" s="8" t="s">
        <v>1944</v>
      </c>
      <c r="M866" s="8" t="s">
        <v>1945</v>
      </c>
      <c r="N866" s="8" t="s">
        <v>40</v>
      </c>
      <c r="O866" s="13">
        <v>446.04</v>
      </c>
      <c r="P866" s="8" t="s">
        <v>41</v>
      </c>
      <c r="Q866" s="13">
        <v>446.04</v>
      </c>
      <c r="R866" s="13">
        <v>0</v>
      </c>
      <c r="S866" s="13">
        <v>0</v>
      </c>
      <c r="T866" s="13">
        <v>0</v>
      </c>
      <c r="U866" s="13">
        <v>446.04</v>
      </c>
      <c r="V866" s="8" t="s">
        <v>35</v>
      </c>
      <c r="W866" s="8" t="s">
        <v>3235</v>
      </c>
      <c r="X866" s="8" t="s">
        <v>35</v>
      </c>
      <c r="Y866" s="13">
        <v>0</v>
      </c>
      <c r="Z866" s="8" t="s">
        <v>42</v>
      </c>
      <c r="AA866" s="8" t="s">
        <v>43</v>
      </c>
      <c r="AB866" s="8" t="s">
        <v>60</v>
      </c>
      <c r="AC866" s="8" t="s">
        <v>2614</v>
      </c>
      <c r="AD866" s="8" t="s">
        <v>35</v>
      </c>
      <c r="AE866" s="8" t="s">
        <v>35</v>
      </c>
      <c r="AF866" s="13">
        <v>446.04</v>
      </c>
      <c r="AG866" s="41">
        <f t="shared" si="120"/>
        <v>45273</v>
      </c>
      <c r="AH866" s="41">
        <f t="shared" ca="1" si="121"/>
        <v>46022</v>
      </c>
      <c r="AI866" s="1">
        <f t="shared" ca="1" si="128"/>
        <v>24</v>
      </c>
      <c r="AJ866" s="1">
        <f t="shared" ca="1" si="122"/>
        <v>19</v>
      </c>
      <c r="AK866" s="1">
        <f t="shared" ca="1" si="123"/>
        <v>4</v>
      </c>
      <c r="AL866" s="1">
        <f t="shared" si="124"/>
        <v>0</v>
      </c>
      <c r="AM866" s="38">
        <f t="shared" ca="1" si="125"/>
        <v>0.79166666666666663</v>
      </c>
      <c r="AN866" s="1" t="str">
        <f t="shared" ca="1" si="126"/>
        <v>לא תקין</v>
      </c>
      <c r="AO866" s="1" t="str">
        <f>VLOOKUP(AC866,'תז מייל קניין'!$A:$C,3,0)</f>
        <v>GalitGe@justice.gov.il</v>
      </c>
      <c r="AP866" s="1" t="str">
        <f t="shared" si="127"/>
        <v xml:space="preserve"> הממונה על</v>
      </c>
    </row>
    <row r="867" spans="1:42" x14ac:dyDescent="0.2">
      <c r="A867" s="4"/>
      <c r="B867" s="5"/>
      <c r="C867" s="6" t="s">
        <v>3261</v>
      </c>
      <c r="D867" s="7" t="s">
        <v>50</v>
      </c>
      <c r="E867" s="7" t="s">
        <v>32</v>
      </c>
      <c r="F867" s="8" t="s">
        <v>35</v>
      </c>
      <c r="G867" s="9">
        <v>45273</v>
      </c>
      <c r="H867" s="9"/>
      <c r="I867" s="10"/>
      <c r="J867" s="14"/>
      <c r="K867" s="11" t="s">
        <v>1943</v>
      </c>
      <c r="L867" s="8" t="s">
        <v>1944</v>
      </c>
      <c r="M867" s="8" t="s">
        <v>1945</v>
      </c>
      <c r="N867" s="8" t="s">
        <v>40</v>
      </c>
      <c r="O867" s="12">
        <v>3911.7</v>
      </c>
      <c r="P867" s="8" t="s">
        <v>41</v>
      </c>
      <c r="Q867" s="12">
        <v>3911.7</v>
      </c>
      <c r="R867" s="13">
        <v>18.34</v>
      </c>
      <c r="S867" s="13">
        <v>711.36</v>
      </c>
      <c r="T867" s="13">
        <v>704.34</v>
      </c>
      <c r="U867" s="12">
        <v>3194.26</v>
      </c>
      <c r="V867" s="8" t="s">
        <v>35</v>
      </c>
      <c r="W867" s="8" t="s">
        <v>3262</v>
      </c>
      <c r="X867" s="8" t="s">
        <v>35</v>
      </c>
      <c r="Y867" s="13">
        <v>0</v>
      </c>
      <c r="Z867" s="8" t="s">
        <v>42</v>
      </c>
      <c r="AA867" s="8" t="s">
        <v>43</v>
      </c>
      <c r="AB867" s="8" t="s">
        <v>60</v>
      </c>
      <c r="AC867" s="8" t="s">
        <v>2614</v>
      </c>
      <c r="AD867" s="8" t="s">
        <v>35</v>
      </c>
      <c r="AE867" s="8" t="s">
        <v>35</v>
      </c>
      <c r="AF867" s="12">
        <v>3194.26</v>
      </c>
      <c r="AG867" s="41">
        <f t="shared" si="120"/>
        <v>45273</v>
      </c>
      <c r="AH867" s="41">
        <f t="shared" ca="1" si="121"/>
        <v>46022</v>
      </c>
      <c r="AI867" s="1">
        <f t="shared" ca="1" si="128"/>
        <v>24</v>
      </c>
      <c r="AJ867" s="1">
        <f t="shared" ca="1" si="122"/>
        <v>19</v>
      </c>
      <c r="AK867" s="1">
        <f t="shared" ca="1" si="123"/>
        <v>4</v>
      </c>
      <c r="AL867" s="1">
        <f t="shared" si="124"/>
        <v>18.34</v>
      </c>
      <c r="AM867" s="38">
        <f t="shared" ca="1" si="125"/>
        <v>0.79166666666666663</v>
      </c>
      <c r="AN867" s="1" t="str">
        <f t="shared" ca="1" si="126"/>
        <v>לא תקין</v>
      </c>
      <c r="AO867" s="1" t="str">
        <f>VLOOKUP(AC867,'תז מייל קניין'!$A:$C,3,0)</f>
        <v>GalitGe@justice.gov.il</v>
      </c>
      <c r="AP867" s="1" t="str">
        <f t="shared" si="127"/>
        <v xml:space="preserve"> חטיבת תפע</v>
      </c>
    </row>
    <row r="868" spans="1:42" x14ac:dyDescent="0.2">
      <c r="A868" s="4"/>
      <c r="B868" s="5"/>
      <c r="C868" s="6" t="s">
        <v>3263</v>
      </c>
      <c r="D868" s="7" t="s">
        <v>67</v>
      </c>
      <c r="E868" s="7" t="s">
        <v>32</v>
      </c>
      <c r="F868" s="8" t="s">
        <v>35</v>
      </c>
      <c r="G868" s="9">
        <v>45273</v>
      </c>
      <c r="H868" s="9">
        <v>45292</v>
      </c>
      <c r="I868" s="10">
        <v>45657</v>
      </c>
      <c r="J868" s="14"/>
      <c r="K868" s="11" t="s">
        <v>3264</v>
      </c>
      <c r="L868" s="8" t="s">
        <v>3265</v>
      </c>
      <c r="M868" s="8" t="s">
        <v>3266</v>
      </c>
      <c r="N868" s="8" t="s">
        <v>40</v>
      </c>
      <c r="O868" s="12">
        <v>2326151.11</v>
      </c>
      <c r="P868" s="8" t="s">
        <v>41</v>
      </c>
      <c r="Q868" s="12">
        <v>2326151.11</v>
      </c>
      <c r="R868" s="13">
        <v>98.47</v>
      </c>
      <c r="S868" s="13">
        <v>0</v>
      </c>
      <c r="T868" s="12">
        <v>2361130.9300000002</v>
      </c>
      <c r="U868" s="12">
        <v>35674.15</v>
      </c>
      <c r="V868" s="8" t="s">
        <v>35</v>
      </c>
      <c r="W868" s="8" t="s">
        <v>3267</v>
      </c>
      <c r="X868" s="8" t="s">
        <v>35</v>
      </c>
      <c r="Y868" s="13">
        <v>0</v>
      </c>
      <c r="Z868" s="8" t="s">
        <v>42</v>
      </c>
      <c r="AA868" s="8" t="s">
        <v>65</v>
      </c>
      <c r="AB868" s="8" t="s">
        <v>35</v>
      </c>
      <c r="AC868" s="8" t="s">
        <v>2614</v>
      </c>
      <c r="AD868" s="8" t="s">
        <v>35</v>
      </c>
      <c r="AE868" s="8" t="s">
        <v>2658</v>
      </c>
      <c r="AF868" s="12">
        <v>35674.15</v>
      </c>
      <c r="AG868" s="41">
        <f t="shared" si="120"/>
        <v>45292</v>
      </c>
      <c r="AH868" s="41">
        <f t="shared" ca="1" si="121"/>
        <v>45657</v>
      </c>
      <c r="AI868" s="1">
        <f t="shared" ca="1" si="128"/>
        <v>11</v>
      </c>
      <c r="AJ868" s="1">
        <f t="shared" ca="1" si="122"/>
        <v>19</v>
      </c>
      <c r="AK868" s="1">
        <f t="shared" ca="1" si="123"/>
        <v>-7</v>
      </c>
      <c r="AL868" s="1">
        <f t="shared" si="124"/>
        <v>98.47</v>
      </c>
      <c r="AM868" s="38">
        <f t="shared" ca="1" si="125"/>
        <v>1.7272727272727273</v>
      </c>
      <c r="AN868" s="1" t="str">
        <f t="shared" ca="1" si="126"/>
        <v>תקין</v>
      </c>
      <c r="AO868" s="1" t="str">
        <f>VLOOKUP(AC868,'תז מייל קניין'!$A:$C,3,0)</f>
        <v>GalitGe@justice.gov.il</v>
      </c>
      <c r="AP868" s="1" t="str">
        <f t="shared" si="127"/>
        <v xml:space="preserve"> הזמנה לקל</v>
      </c>
    </row>
    <row r="869" spans="1:42" x14ac:dyDescent="0.2">
      <c r="A869" s="4"/>
      <c r="B869" s="5"/>
      <c r="C869" s="6" t="s">
        <v>3268</v>
      </c>
      <c r="D869" s="7" t="s">
        <v>34</v>
      </c>
      <c r="E869" s="7" t="s">
        <v>32</v>
      </c>
      <c r="F869" s="8" t="s">
        <v>35</v>
      </c>
      <c r="G869" s="9">
        <v>45273</v>
      </c>
      <c r="H869" s="9"/>
      <c r="I869" s="10"/>
      <c r="J869" s="14"/>
      <c r="K869" s="11" t="s">
        <v>3269</v>
      </c>
      <c r="L869" s="8" t="s">
        <v>3270</v>
      </c>
      <c r="M869" s="8" t="s">
        <v>35</v>
      </c>
      <c r="N869" s="8" t="s">
        <v>40</v>
      </c>
      <c r="O869" s="12">
        <v>247772</v>
      </c>
      <c r="P869" s="8" t="s">
        <v>41</v>
      </c>
      <c r="Q869" s="12">
        <v>247772</v>
      </c>
      <c r="R869" s="13">
        <v>75</v>
      </c>
      <c r="S869" s="12">
        <v>185829</v>
      </c>
      <c r="T869" s="12">
        <v>185829</v>
      </c>
      <c r="U869" s="12">
        <v>61943</v>
      </c>
      <c r="V869" s="8" t="s">
        <v>35</v>
      </c>
      <c r="W869" s="8" t="s">
        <v>3271</v>
      </c>
      <c r="X869" s="8" t="s">
        <v>35</v>
      </c>
      <c r="Y869" s="13">
        <v>0</v>
      </c>
      <c r="Z869" s="8" t="s">
        <v>42</v>
      </c>
      <c r="AA869" s="8" t="s">
        <v>127</v>
      </c>
      <c r="AB869" s="8" t="s">
        <v>35</v>
      </c>
      <c r="AC869" s="8" t="s">
        <v>2614</v>
      </c>
      <c r="AD869" s="8" t="s">
        <v>35</v>
      </c>
      <c r="AE869" s="8" t="s">
        <v>1471</v>
      </c>
      <c r="AF869" s="12">
        <v>61943</v>
      </c>
      <c r="AG869" s="41">
        <f t="shared" si="120"/>
        <v>45273</v>
      </c>
      <c r="AH869" s="41">
        <f t="shared" ca="1" si="121"/>
        <v>46022</v>
      </c>
      <c r="AI869" s="1">
        <f t="shared" ca="1" si="128"/>
        <v>24</v>
      </c>
      <c r="AJ869" s="1">
        <f t="shared" ca="1" si="122"/>
        <v>19</v>
      </c>
      <c r="AK869" s="1">
        <f t="shared" ca="1" si="123"/>
        <v>4</v>
      </c>
      <c r="AL869" s="1">
        <f t="shared" si="124"/>
        <v>75</v>
      </c>
      <c r="AM869" s="38">
        <f t="shared" ca="1" si="125"/>
        <v>0.79166666666666663</v>
      </c>
      <c r="AN869" s="1" t="str">
        <f t="shared" ca="1" si="126"/>
        <v>תקין</v>
      </c>
      <c r="AO869" s="1" t="str">
        <f>VLOOKUP(AC869,'תז מייל קניין'!$A:$C,3,0)</f>
        <v>GalitGe@justice.gov.il</v>
      </c>
      <c r="AP869" s="1" t="str">
        <f t="shared" si="127"/>
        <v xml:space="preserve"> אפ"כ, ליל</v>
      </c>
    </row>
    <row r="870" spans="1:42" x14ac:dyDescent="0.2">
      <c r="A870" s="4"/>
      <c r="B870" s="5"/>
      <c r="C870" s="6" t="s">
        <v>3272</v>
      </c>
      <c r="D870" s="7" t="s">
        <v>34</v>
      </c>
      <c r="E870" s="7" t="s">
        <v>32</v>
      </c>
      <c r="F870" s="8" t="s">
        <v>35</v>
      </c>
      <c r="G870" s="9">
        <v>45273</v>
      </c>
      <c r="H870" s="9"/>
      <c r="I870" s="10"/>
      <c r="J870" s="14"/>
      <c r="K870" s="11" t="s">
        <v>3273</v>
      </c>
      <c r="L870" s="8" t="s">
        <v>3274</v>
      </c>
      <c r="M870" s="8" t="s">
        <v>35</v>
      </c>
      <c r="N870" s="8" t="s">
        <v>40</v>
      </c>
      <c r="O870" s="12">
        <v>577309</v>
      </c>
      <c r="P870" s="8" t="s">
        <v>41</v>
      </c>
      <c r="Q870" s="12">
        <v>577309</v>
      </c>
      <c r="R870" s="13">
        <v>75</v>
      </c>
      <c r="S870" s="12">
        <v>432981.75</v>
      </c>
      <c r="T870" s="12">
        <v>432981.75</v>
      </c>
      <c r="U870" s="12">
        <v>144327.25</v>
      </c>
      <c r="V870" s="8" t="s">
        <v>35</v>
      </c>
      <c r="W870" s="8" t="s">
        <v>3271</v>
      </c>
      <c r="X870" s="8" t="s">
        <v>35</v>
      </c>
      <c r="Y870" s="13">
        <v>0</v>
      </c>
      <c r="Z870" s="8" t="s">
        <v>42</v>
      </c>
      <c r="AA870" s="8" t="s">
        <v>127</v>
      </c>
      <c r="AB870" s="8" t="s">
        <v>35</v>
      </c>
      <c r="AC870" s="8" t="s">
        <v>2614</v>
      </c>
      <c r="AD870" s="8" t="s">
        <v>35</v>
      </c>
      <c r="AE870" s="8" t="s">
        <v>1471</v>
      </c>
      <c r="AF870" s="12">
        <v>144327.25</v>
      </c>
      <c r="AG870" s="41">
        <f t="shared" si="120"/>
        <v>45273</v>
      </c>
      <c r="AH870" s="41">
        <f t="shared" ca="1" si="121"/>
        <v>46022</v>
      </c>
      <c r="AI870" s="1">
        <f t="shared" ca="1" si="128"/>
        <v>24</v>
      </c>
      <c r="AJ870" s="1">
        <f t="shared" ca="1" si="122"/>
        <v>19</v>
      </c>
      <c r="AK870" s="1">
        <f t="shared" ca="1" si="123"/>
        <v>4</v>
      </c>
      <c r="AL870" s="1">
        <f t="shared" si="124"/>
        <v>75</v>
      </c>
      <c r="AM870" s="38">
        <f t="shared" ca="1" si="125"/>
        <v>0.79166666666666663</v>
      </c>
      <c r="AN870" s="1" t="str">
        <f t="shared" ca="1" si="126"/>
        <v>תקין</v>
      </c>
      <c r="AO870" s="1" t="str">
        <f>VLOOKUP(AC870,'תז מייל קניין'!$A:$C,3,0)</f>
        <v>GalitGe@justice.gov.il</v>
      </c>
      <c r="AP870" s="1" t="str">
        <f t="shared" si="127"/>
        <v xml:space="preserve"> אפ"כ, ליל</v>
      </c>
    </row>
    <row r="871" spans="1:42" x14ac:dyDescent="0.2">
      <c r="A871" s="4"/>
      <c r="B871" s="5"/>
      <c r="C871" s="6" t="s">
        <v>3275</v>
      </c>
      <c r="D871" s="7" t="s">
        <v>34</v>
      </c>
      <c r="E871" s="7" t="s">
        <v>32</v>
      </c>
      <c r="F871" s="8" t="s">
        <v>35</v>
      </c>
      <c r="G871" s="9">
        <v>45285</v>
      </c>
      <c r="H871" s="9">
        <v>45265</v>
      </c>
      <c r="I871" s="10">
        <v>45657</v>
      </c>
      <c r="J871" s="14"/>
      <c r="K871" s="11" t="s">
        <v>239</v>
      </c>
      <c r="L871" s="8" t="s">
        <v>240</v>
      </c>
      <c r="M871" s="8" t="s">
        <v>241</v>
      </c>
      <c r="N871" s="8" t="s">
        <v>40</v>
      </c>
      <c r="O871" s="12">
        <v>151282.04999999999</v>
      </c>
      <c r="P871" s="8" t="s">
        <v>41</v>
      </c>
      <c r="Q871" s="12">
        <v>151282.04999999999</v>
      </c>
      <c r="R871" s="13">
        <v>56.6</v>
      </c>
      <c r="S871" s="12">
        <v>85515.78</v>
      </c>
      <c r="T871" s="12">
        <v>84898.02</v>
      </c>
      <c r="U871" s="12">
        <v>65658.41</v>
      </c>
      <c r="V871" s="8" t="s">
        <v>35</v>
      </c>
      <c r="W871" s="8" t="s">
        <v>3276</v>
      </c>
      <c r="X871" s="8" t="s">
        <v>35</v>
      </c>
      <c r="Y871" s="13">
        <v>0</v>
      </c>
      <c r="Z871" s="8" t="s">
        <v>42</v>
      </c>
      <c r="AA871" s="8" t="s">
        <v>43</v>
      </c>
      <c r="AB871" s="8" t="s">
        <v>44</v>
      </c>
      <c r="AC871" s="8" t="s">
        <v>2614</v>
      </c>
      <c r="AD871" s="8" t="s">
        <v>35</v>
      </c>
      <c r="AE871" s="8" t="s">
        <v>46</v>
      </c>
      <c r="AF871" s="12">
        <v>65658.41</v>
      </c>
      <c r="AG871" s="41">
        <f t="shared" si="120"/>
        <v>45265</v>
      </c>
      <c r="AH871" s="41">
        <f t="shared" ca="1" si="121"/>
        <v>45657</v>
      </c>
      <c r="AI871" s="1">
        <f t="shared" ca="1" si="128"/>
        <v>12</v>
      </c>
      <c r="AJ871" s="1">
        <f t="shared" ca="1" si="122"/>
        <v>20</v>
      </c>
      <c r="AK871" s="1">
        <f t="shared" ca="1" si="123"/>
        <v>-7</v>
      </c>
      <c r="AL871" s="1">
        <f t="shared" si="124"/>
        <v>56.6</v>
      </c>
      <c r="AM871" s="38">
        <f t="shared" ca="1" si="125"/>
        <v>1.6666666666666667</v>
      </c>
      <c r="AN871" s="1" t="str">
        <f t="shared" ca="1" si="126"/>
        <v>תקין</v>
      </c>
      <c r="AO871" s="1" t="str">
        <f>VLOOKUP(AC871,'תז מייל קניין'!$A:$C,3,0)</f>
        <v>GalitGe@justice.gov.il</v>
      </c>
      <c r="AP871" s="1" t="str">
        <f t="shared" si="127"/>
        <v xml:space="preserve"> מנהל אגף </v>
      </c>
    </row>
    <row r="872" spans="1:42" x14ac:dyDescent="0.2">
      <c r="A872" s="4"/>
      <c r="B872" s="5"/>
      <c r="C872" s="6" t="s">
        <v>3277</v>
      </c>
      <c r="D872" s="7" t="s">
        <v>34</v>
      </c>
      <c r="E872" s="7" t="s">
        <v>32</v>
      </c>
      <c r="F872" s="8" t="s">
        <v>35</v>
      </c>
      <c r="G872" s="9">
        <v>45286</v>
      </c>
      <c r="H872" s="9"/>
      <c r="I872" s="10"/>
      <c r="J872" s="14"/>
      <c r="K872" s="11" t="s">
        <v>2779</v>
      </c>
      <c r="L872" s="8" t="s">
        <v>2780</v>
      </c>
      <c r="M872" s="8" t="s">
        <v>2781</v>
      </c>
      <c r="N872" s="8" t="s">
        <v>40</v>
      </c>
      <c r="O872" s="12">
        <v>43956</v>
      </c>
      <c r="P872" s="8" t="s">
        <v>41</v>
      </c>
      <c r="Q872" s="12">
        <v>43956</v>
      </c>
      <c r="R872" s="13">
        <v>60.29</v>
      </c>
      <c r="S872" s="12">
        <v>26383.5</v>
      </c>
      <c r="T872" s="12">
        <v>26383.5</v>
      </c>
      <c r="U872" s="12">
        <v>17523</v>
      </c>
      <c r="V872" s="8" t="s">
        <v>35</v>
      </c>
      <c r="W872" s="8" t="s">
        <v>3278</v>
      </c>
      <c r="X872" s="8" t="s">
        <v>35</v>
      </c>
      <c r="Y872" s="13">
        <v>0</v>
      </c>
      <c r="Z872" s="8" t="s">
        <v>42</v>
      </c>
      <c r="AA872" s="8" t="s">
        <v>43</v>
      </c>
      <c r="AB872" s="8" t="s">
        <v>60</v>
      </c>
      <c r="AC872" s="8" t="s">
        <v>2614</v>
      </c>
      <c r="AD872" s="8" t="s">
        <v>35</v>
      </c>
      <c r="AE872" s="8" t="s">
        <v>35</v>
      </c>
      <c r="AF872" s="12">
        <v>17523</v>
      </c>
      <c r="AG872" s="41">
        <f t="shared" si="120"/>
        <v>45286</v>
      </c>
      <c r="AH872" s="41">
        <f t="shared" ca="1" si="121"/>
        <v>46022</v>
      </c>
      <c r="AI872" s="1">
        <f t="shared" ca="1" si="128"/>
        <v>24</v>
      </c>
      <c r="AJ872" s="1">
        <f t="shared" ca="1" si="122"/>
        <v>19</v>
      </c>
      <c r="AK872" s="1">
        <f t="shared" ca="1" si="123"/>
        <v>4</v>
      </c>
      <c r="AL872" s="1">
        <f t="shared" si="124"/>
        <v>60.29</v>
      </c>
      <c r="AM872" s="38">
        <f t="shared" ca="1" si="125"/>
        <v>0.79166666666666663</v>
      </c>
      <c r="AN872" s="1" t="str">
        <f t="shared" ca="1" si="126"/>
        <v>תקין</v>
      </c>
      <c r="AO872" s="1" t="str">
        <f>VLOOKUP(AC872,'תז מייל קניין'!$A:$C,3,0)</f>
        <v>GalitGe@justice.gov.il</v>
      </c>
      <c r="AP872" s="1" t="str">
        <f t="shared" si="127"/>
        <v xml:space="preserve"> חטיבת ההו</v>
      </c>
    </row>
    <row r="873" spans="1:42" x14ac:dyDescent="0.2">
      <c r="A873" s="4"/>
      <c r="B873" s="5"/>
      <c r="C873" s="6" t="s">
        <v>3279</v>
      </c>
      <c r="D873" s="7" t="s">
        <v>50</v>
      </c>
      <c r="E873" s="7" t="s">
        <v>32</v>
      </c>
      <c r="F873" s="8" t="s">
        <v>35</v>
      </c>
      <c r="G873" s="9">
        <v>45286</v>
      </c>
      <c r="H873" s="9"/>
      <c r="I873" s="10"/>
      <c r="J873" s="14"/>
      <c r="K873" s="11" t="s">
        <v>1916</v>
      </c>
      <c r="L873" s="8" t="s">
        <v>1917</v>
      </c>
      <c r="M873" s="8" t="s">
        <v>1918</v>
      </c>
      <c r="N873" s="8" t="s">
        <v>40</v>
      </c>
      <c r="O873" s="12">
        <v>22631.15</v>
      </c>
      <c r="P873" s="8" t="s">
        <v>41</v>
      </c>
      <c r="Q873" s="12">
        <v>22631.15</v>
      </c>
      <c r="R873" s="13">
        <v>99.43</v>
      </c>
      <c r="S873" s="12">
        <v>22499.99</v>
      </c>
      <c r="T873" s="12">
        <v>22499.99</v>
      </c>
      <c r="U873" s="13">
        <v>131.16</v>
      </c>
      <c r="V873" s="8" t="s">
        <v>35</v>
      </c>
      <c r="W873" s="8" t="s">
        <v>3280</v>
      </c>
      <c r="X873" s="8" t="s">
        <v>35</v>
      </c>
      <c r="Y873" s="13">
        <v>0</v>
      </c>
      <c r="Z873" s="8" t="s">
        <v>42</v>
      </c>
      <c r="AA873" s="8" t="s">
        <v>65</v>
      </c>
      <c r="AB873" s="8" t="s">
        <v>35</v>
      </c>
      <c r="AC873" s="8" t="s">
        <v>2614</v>
      </c>
      <c r="AD873" s="8" t="s">
        <v>35</v>
      </c>
      <c r="AE873" s="8" t="s">
        <v>3281</v>
      </c>
      <c r="AF873" s="13">
        <v>131.16</v>
      </c>
      <c r="AG873" s="41">
        <f t="shared" si="120"/>
        <v>45286</v>
      </c>
      <c r="AH873" s="41">
        <f t="shared" ca="1" si="121"/>
        <v>46022</v>
      </c>
      <c r="AI873" s="1">
        <f t="shared" ca="1" si="128"/>
        <v>24</v>
      </c>
      <c r="AJ873" s="1">
        <f t="shared" ca="1" si="122"/>
        <v>19</v>
      </c>
      <c r="AK873" s="1">
        <f t="shared" ca="1" si="123"/>
        <v>4</v>
      </c>
      <c r="AL873" s="1">
        <f t="shared" si="124"/>
        <v>99.43</v>
      </c>
      <c r="AM873" s="38">
        <f t="shared" ca="1" si="125"/>
        <v>0.79166666666666663</v>
      </c>
      <c r="AN873" s="1" t="str">
        <f t="shared" ca="1" si="126"/>
        <v>תקין</v>
      </c>
      <c r="AO873" s="1" t="str">
        <f>VLOOKUP(AC873,'תז מייל קניין'!$A:$C,3,0)</f>
        <v>GalitGe@justice.gov.il</v>
      </c>
      <c r="AP873" s="1" t="str">
        <f t="shared" si="127"/>
        <v xml:space="preserve"> היחידה לת</v>
      </c>
    </row>
    <row r="874" spans="1:42" x14ac:dyDescent="0.2">
      <c r="A874" s="4"/>
      <c r="B874" s="5"/>
      <c r="C874" s="6" t="s">
        <v>3282</v>
      </c>
      <c r="D874" s="7" t="s">
        <v>34</v>
      </c>
      <c r="E874" s="7" t="s">
        <v>32</v>
      </c>
      <c r="F874" s="8" t="s">
        <v>35</v>
      </c>
      <c r="G874" s="9">
        <v>45286</v>
      </c>
      <c r="H874" s="9"/>
      <c r="I874" s="10"/>
      <c r="J874" s="14"/>
      <c r="K874" s="11" t="s">
        <v>3283</v>
      </c>
      <c r="L874" s="8" t="s">
        <v>3284</v>
      </c>
      <c r="M874" s="8" t="s">
        <v>3285</v>
      </c>
      <c r="N874" s="8" t="s">
        <v>40</v>
      </c>
      <c r="O874" s="12">
        <v>4520.88</v>
      </c>
      <c r="P874" s="8" t="s">
        <v>41</v>
      </c>
      <c r="Q874" s="12">
        <v>4520.88</v>
      </c>
      <c r="R874" s="13">
        <v>75</v>
      </c>
      <c r="S874" s="12">
        <v>3390.66</v>
      </c>
      <c r="T874" s="12">
        <v>3390.66</v>
      </c>
      <c r="U874" s="12">
        <v>1130.22</v>
      </c>
      <c r="V874" s="8" t="s">
        <v>35</v>
      </c>
      <c r="W874" s="8" t="s">
        <v>3271</v>
      </c>
      <c r="X874" s="8" t="s">
        <v>35</v>
      </c>
      <c r="Y874" s="13">
        <v>0</v>
      </c>
      <c r="Z874" s="8" t="s">
        <v>42</v>
      </c>
      <c r="AA874" s="8" t="s">
        <v>127</v>
      </c>
      <c r="AB874" s="8" t="s">
        <v>35</v>
      </c>
      <c r="AC874" s="8" t="s">
        <v>2614</v>
      </c>
      <c r="AD874" s="8" t="s">
        <v>35</v>
      </c>
      <c r="AE874" s="8" t="s">
        <v>35</v>
      </c>
      <c r="AF874" s="12">
        <v>1130.22</v>
      </c>
      <c r="AG874" s="41">
        <f t="shared" si="120"/>
        <v>45286</v>
      </c>
      <c r="AH874" s="41">
        <f t="shared" ca="1" si="121"/>
        <v>46022</v>
      </c>
      <c r="AI874" s="1">
        <f t="shared" ca="1" si="128"/>
        <v>24</v>
      </c>
      <c r="AJ874" s="1">
        <f t="shared" ca="1" si="122"/>
        <v>19</v>
      </c>
      <c r="AK874" s="1">
        <f t="shared" ca="1" si="123"/>
        <v>4</v>
      </c>
      <c r="AL874" s="1">
        <f t="shared" si="124"/>
        <v>75</v>
      </c>
      <c r="AM874" s="38">
        <f t="shared" ca="1" si="125"/>
        <v>0.79166666666666663</v>
      </c>
      <c r="AN874" s="1" t="str">
        <f t="shared" ca="1" si="126"/>
        <v>תקין</v>
      </c>
      <c r="AO874" s="1" t="str">
        <f>VLOOKUP(AC874,'תז מייל קניין'!$A:$C,3,0)</f>
        <v>GalitGe@justice.gov.il</v>
      </c>
      <c r="AP874" s="1" t="str">
        <f t="shared" si="127"/>
        <v xml:space="preserve"> אפ"כ, ליל</v>
      </c>
    </row>
    <row r="875" spans="1:42" x14ac:dyDescent="0.2">
      <c r="A875" s="4"/>
      <c r="B875" s="5"/>
      <c r="C875" s="6" t="s">
        <v>3286</v>
      </c>
      <c r="D875" s="7" t="s">
        <v>34</v>
      </c>
      <c r="E875" s="7" t="s">
        <v>32</v>
      </c>
      <c r="F875" s="8" t="s">
        <v>35</v>
      </c>
      <c r="G875" s="9">
        <v>45287</v>
      </c>
      <c r="H875" s="9">
        <v>45292</v>
      </c>
      <c r="I875" s="10">
        <v>45322</v>
      </c>
      <c r="J875" s="14"/>
      <c r="K875" s="11" t="s">
        <v>3287</v>
      </c>
      <c r="L875" s="8" t="s">
        <v>3288</v>
      </c>
      <c r="M875" s="8" t="s">
        <v>35</v>
      </c>
      <c r="N875" s="8" t="s">
        <v>40</v>
      </c>
      <c r="O875" s="12">
        <v>860000</v>
      </c>
      <c r="P875" s="8" t="s">
        <v>41</v>
      </c>
      <c r="Q875" s="12">
        <v>860000</v>
      </c>
      <c r="R875" s="13">
        <v>0</v>
      </c>
      <c r="S875" s="13">
        <v>0</v>
      </c>
      <c r="T875" s="13">
        <v>0</v>
      </c>
      <c r="U875" s="12">
        <v>860000</v>
      </c>
      <c r="V875" s="8" t="s">
        <v>35</v>
      </c>
      <c r="W875" s="8" t="s">
        <v>3289</v>
      </c>
      <c r="X875" s="8" t="s">
        <v>35</v>
      </c>
      <c r="Y875" s="13">
        <v>0</v>
      </c>
      <c r="Z875" s="8" t="s">
        <v>42</v>
      </c>
      <c r="AA875" s="8" t="s">
        <v>127</v>
      </c>
      <c r="AB875" s="8" t="s">
        <v>35</v>
      </c>
      <c r="AC875" s="8" t="s">
        <v>2614</v>
      </c>
      <c r="AD875" s="8" t="s">
        <v>35</v>
      </c>
      <c r="AE875" s="8" t="s">
        <v>35</v>
      </c>
      <c r="AF875" s="12">
        <v>860000</v>
      </c>
      <c r="AG875" s="41">
        <f t="shared" si="120"/>
        <v>45292</v>
      </c>
      <c r="AH875" s="41">
        <f t="shared" ca="1" si="121"/>
        <v>45322</v>
      </c>
      <c r="AI875" s="1">
        <f t="shared" ca="1" si="128"/>
        <v>0</v>
      </c>
      <c r="AJ875" s="1">
        <f t="shared" ca="1" si="122"/>
        <v>19</v>
      </c>
      <c r="AK875" s="1">
        <f t="shared" ca="1" si="123"/>
        <v>-18</v>
      </c>
      <c r="AL875" s="1">
        <f t="shared" si="124"/>
        <v>0</v>
      </c>
      <c r="AM875" s="38" t="e">
        <f t="shared" ca="1" si="125"/>
        <v>#DIV/0!</v>
      </c>
      <c r="AN875" s="1" t="e">
        <f t="shared" ca="1" si="126"/>
        <v>#DIV/0!</v>
      </c>
      <c r="AO875" s="1" t="str">
        <f>VLOOKUP(AC875,'תז מייל קניין'!$A:$C,3,0)</f>
        <v>GalitGe@justice.gov.il</v>
      </c>
      <c r="AP875" s="1" t="str">
        <f t="shared" si="127"/>
        <v xml:space="preserve"> הזמנה עבו</v>
      </c>
    </row>
    <row r="876" spans="1:42" x14ac:dyDescent="0.2">
      <c r="A876" s="4"/>
      <c r="B876" s="5"/>
      <c r="C876" s="6" t="s">
        <v>3290</v>
      </c>
      <c r="D876" s="7" t="s">
        <v>34</v>
      </c>
      <c r="E876" s="7" t="s">
        <v>32</v>
      </c>
      <c r="F876" s="8" t="s">
        <v>35</v>
      </c>
      <c r="G876" s="9">
        <v>45287</v>
      </c>
      <c r="H876" s="9">
        <v>45278</v>
      </c>
      <c r="I876" s="10">
        <v>45657</v>
      </c>
      <c r="J876" s="14"/>
      <c r="K876" s="11" t="s">
        <v>37</v>
      </c>
      <c r="L876" s="8" t="s">
        <v>38</v>
      </c>
      <c r="M876" s="8" t="s">
        <v>39</v>
      </c>
      <c r="N876" s="8" t="s">
        <v>40</v>
      </c>
      <c r="O876" s="12">
        <v>151281.9</v>
      </c>
      <c r="P876" s="8" t="s">
        <v>41</v>
      </c>
      <c r="Q876" s="12">
        <v>151281.9</v>
      </c>
      <c r="R876" s="13">
        <v>98.69</v>
      </c>
      <c r="S876" s="12">
        <v>149198.57999999999</v>
      </c>
      <c r="T876" s="12">
        <v>149139.72</v>
      </c>
      <c r="U876" s="12">
        <v>1979.64</v>
      </c>
      <c r="V876" s="8" t="s">
        <v>35</v>
      </c>
      <c r="W876" s="8" t="s">
        <v>3291</v>
      </c>
      <c r="X876" s="8" t="s">
        <v>35</v>
      </c>
      <c r="Y876" s="13">
        <v>0</v>
      </c>
      <c r="Z876" s="8" t="s">
        <v>42</v>
      </c>
      <c r="AA876" s="8" t="s">
        <v>43</v>
      </c>
      <c r="AB876" s="8" t="s">
        <v>44</v>
      </c>
      <c r="AC876" s="8" t="s">
        <v>2614</v>
      </c>
      <c r="AD876" s="8" t="s">
        <v>35</v>
      </c>
      <c r="AE876" s="8" t="s">
        <v>46</v>
      </c>
      <c r="AF876" s="12">
        <v>1979.64</v>
      </c>
      <c r="AG876" s="41">
        <f t="shared" si="120"/>
        <v>45278</v>
      </c>
      <c r="AH876" s="41">
        <f t="shared" ca="1" si="121"/>
        <v>45657</v>
      </c>
      <c r="AI876" s="1">
        <f t="shared" ca="1" si="128"/>
        <v>12</v>
      </c>
      <c r="AJ876" s="1">
        <f t="shared" ca="1" si="122"/>
        <v>19</v>
      </c>
      <c r="AK876" s="1">
        <f t="shared" ca="1" si="123"/>
        <v>-7</v>
      </c>
      <c r="AL876" s="1">
        <f t="shared" si="124"/>
        <v>98.69</v>
      </c>
      <c r="AM876" s="38">
        <f t="shared" ca="1" si="125"/>
        <v>1.5833333333333333</v>
      </c>
      <c r="AN876" s="1" t="str">
        <f t="shared" ca="1" si="126"/>
        <v>תקין</v>
      </c>
      <c r="AO876" s="1" t="str">
        <f>VLOOKUP(AC876,'תז מייל קניין'!$A:$C,3,0)</f>
        <v>GalitGe@justice.gov.il</v>
      </c>
      <c r="AP876" s="1" t="str">
        <f t="shared" si="127"/>
        <v xml:space="preserve"> מנהל אגף </v>
      </c>
    </row>
    <row r="877" spans="1:42" x14ac:dyDescent="0.2">
      <c r="A877" s="4"/>
      <c r="B877" s="5"/>
      <c r="C877" s="6" t="s">
        <v>3292</v>
      </c>
      <c r="D877" s="7" t="s">
        <v>50</v>
      </c>
      <c r="E877" s="7" t="s">
        <v>32</v>
      </c>
      <c r="F877" s="8" t="s">
        <v>35</v>
      </c>
      <c r="G877" s="9">
        <v>45300</v>
      </c>
      <c r="H877" s="9"/>
      <c r="I877" s="10"/>
      <c r="J877" s="14"/>
      <c r="K877" s="11" t="s">
        <v>3293</v>
      </c>
      <c r="L877" s="8" t="s">
        <v>3294</v>
      </c>
      <c r="M877" s="8" t="s">
        <v>3295</v>
      </c>
      <c r="N877" s="8" t="s">
        <v>40</v>
      </c>
      <c r="O877" s="12">
        <v>37425.94</v>
      </c>
      <c r="P877" s="8" t="s">
        <v>41</v>
      </c>
      <c r="Q877" s="12">
        <v>37425.94</v>
      </c>
      <c r="R877" s="13">
        <v>91.98</v>
      </c>
      <c r="S877" s="12">
        <v>34399.589999999997</v>
      </c>
      <c r="T877" s="12">
        <v>34400.28</v>
      </c>
      <c r="U877" s="12">
        <v>3026.35</v>
      </c>
      <c r="V877" s="8" t="s">
        <v>35</v>
      </c>
      <c r="W877" s="8" t="s">
        <v>3296</v>
      </c>
      <c r="X877" s="8" t="s">
        <v>35</v>
      </c>
      <c r="Y877" s="13">
        <v>0</v>
      </c>
      <c r="Z877" s="8" t="s">
        <v>42</v>
      </c>
      <c r="AA877" s="8" t="s">
        <v>65</v>
      </c>
      <c r="AB877" s="8" t="s">
        <v>35</v>
      </c>
      <c r="AC877" s="8" t="s">
        <v>2614</v>
      </c>
      <c r="AD877" s="8" t="s">
        <v>35</v>
      </c>
      <c r="AE877" s="8" t="s">
        <v>2870</v>
      </c>
      <c r="AF877" s="12">
        <v>3026.35</v>
      </c>
      <c r="AG877" s="41">
        <f t="shared" si="120"/>
        <v>45300</v>
      </c>
      <c r="AH877" s="41">
        <f t="shared" ca="1" si="121"/>
        <v>46022</v>
      </c>
      <c r="AI877" s="1">
        <f t="shared" ca="1" si="128"/>
        <v>23</v>
      </c>
      <c r="AJ877" s="1">
        <f t="shared" ca="1" si="122"/>
        <v>18</v>
      </c>
      <c r="AK877" s="1">
        <f t="shared" ca="1" si="123"/>
        <v>4</v>
      </c>
      <c r="AL877" s="1">
        <f t="shared" si="124"/>
        <v>91.98</v>
      </c>
      <c r="AM877" s="38">
        <f t="shared" ca="1" si="125"/>
        <v>0.78260869565217395</v>
      </c>
      <c r="AN877" s="1" t="str">
        <f t="shared" ca="1" si="126"/>
        <v>תקין</v>
      </c>
      <c r="AO877" s="1" t="str">
        <f>VLOOKUP(AC877,'תז מייל קניין'!$A:$C,3,0)</f>
        <v>GalitGe@justice.gov.il</v>
      </c>
      <c r="AP877" s="1" t="str">
        <f t="shared" si="127"/>
        <v xml:space="preserve"> נציבות תל</v>
      </c>
    </row>
    <row r="878" spans="1:42" x14ac:dyDescent="0.2">
      <c r="A878" s="4"/>
      <c r="B878" s="5"/>
      <c r="C878" s="6" t="s">
        <v>3297</v>
      </c>
      <c r="D878" s="7" t="s">
        <v>34</v>
      </c>
      <c r="E878" s="7" t="s">
        <v>32</v>
      </c>
      <c r="F878" s="8" t="s">
        <v>35</v>
      </c>
      <c r="G878" s="9">
        <v>45301</v>
      </c>
      <c r="H878" s="9"/>
      <c r="I878" s="10"/>
      <c r="J878" s="14"/>
      <c r="K878" s="11" t="s">
        <v>3298</v>
      </c>
      <c r="L878" s="8" t="s">
        <v>3299</v>
      </c>
      <c r="M878" s="8" t="s">
        <v>35</v>
      </c>
      <c r="N878" s="8" t="s">
        <v>40</v>
      </c>
      <c r="O878" s="12">
        <v>87841.2</v>
      </c>
      <c r="P878" s="8" t="s">
        <v>41</v>
      </c>
      <c r="Q878" s="12">
        <v>87841.2</v>
      </c>
      <c r="R878" s="13">
        <v>88.31</v>
      </c>
      <c r="S878" s="12">
        <v>80977.27</v>
      </c>
      <c r="T878" s="12">
        <v>77571.05</v>
      </c>
      <c r="U878" s="12">
        <v>6863.93</v>
      </c>
      <c r="V878" s="8" t="s">
        <v>35</v>
      </c>
      <c r="W878" s="8" t="s">
        <v>3300</v>
      </c>
      <c r="X878" s="8" t="s">
        <v>35</v>
      </c>
      <c r="Y878" s="13">
        <v>0</v>
      </c>
      <c r="Z878" s="8" t="s">
        <v>42</v>
      </c>
      <c r="AA878" s="8" t="s">
        <v>1804</v>
      </c>
      <c r="AB878" s="8" t="s">
        <v>35</v>
      </c>
      <c r="AC878" s="8" t="s">
        <v>2614</v>
      </c>
      <c r="AD878" s="8" t="s">
        <v>35</v>
      </c>
      <c r="AE878" s="8" t="s">
        <v>35</v>
      </c>
      <c r="AF878" s="12">
        <v>6863.93</v>
      </c>
      <c r="AG878" s="41">
        <f t="shared" si="120"/>
        <v>45301</v>
      </c>
      <c r="AH878" s="41">
        <f t="shared" ca="1" si="121"/>
        <v>46022</v>
      </c>
      <c r="AI878" s="1">
        <f t="shared" ca="1" si="128"/>
        <v>23</v>
      </c>
      <c r="AJ878" s="1">
        <f t="shared" ca="1" si="122"/>
        <v>18</v>
      </c>
      <c r="AK878" s="1">
        <f t="shared" ca="1" si="123"/>
        <v>4</v>
      </c>
      <c r="AL878" s="1">
        <f t="shared" si="124"/>
        <v>88.31</v>
      </c>
      <c r="AM878" s="38">
        <f t="shared" ca="1" si="125"/>
        <v>0.78260869565217395</v>
      </c>
      <c r="AN878" s="1" t="str">
        <f t="shared" ca="1" si="126"/>
        <v>תקין</v>
      </c>
      <c r="AO878" s="1" t="str">
        <f>VLOOKUP(AC878,'תז מייל קניין'!$A:$C,3,0)</f>
        <v>GalitGe@justice.gov.il</v>
      </c>
      <c r="AP878" s="1" t="str">
        <f t="shared" si="127"/>
        <v xml:space="preserve"> נסיעה עבו</v>
      </c>
    </row>
    <row r="879" spans="1:42" x14ac:dyDescent="0.2">
      <c r="A879" s="4"/>
      <c r="B879" s="5"/>
      <c r="C879" s="6" t="s">
        <v>3301</v>
      </c>
      <c r="D879" s="7" t="s">
        <v>50</v>
      </c>
      <c r="E879" s="7" t="s">
        <v>32</v>
      </c>
      <c r="F879" s="8" t="s">
        <v>35</v>
      </c>
      <c r="G879" s="9">
        <v>45309</v>
      </c>
      <c r="H879" s="9"/>
      <c r="I879" s="10"/>
      <c r="J879" s="14"/>
      <c r="K879" s="11" t="s">
        <v>1878</v>
      </c>
      <c r="L879" s="8" t="s">
        <v>1879</v>
      </c>
      <c r="M879" s="8" t="s">
        <v>35</v>
      </c>
      <c r="N879" s="8" t="s">
        <v>40</v>
      </c>
      <c r="O879" s="13">
        <v>825</v>
      </c>
      <c r="P879" s="8" t="s">
        <v>41</v>
      </c>
      <c r="Q879" s="13">
        <v>825</v>
      </c>
      <c r="R879" s="13">
        <v>88.48</v>
      </c>
      <c r="S879" s="13">
        <v>825</v>
      </c>
      <c r="T879" s="13">
        <v>730</v>
      </c>
      <c r="U879" s="13">
        <v>95</v>
      </c>
      <c r="V879" s="8" t="s">
        <v>35</v>
      </c>
      <c r="W879" s="8" t="s">
        <v>3302</v>
      </c>
      <c r="X879" s="8" t="s">
        <v>35</v>
      </c>
      <c r="Y879" s="13">
        <v>0</v>
      </c>
      <c r="Z879" s="8" t="s">
        <v>42</v>
      </c>
      <c r="AA879" s="8" t="s">
        <v>1804</v>
      </c>
      <c r="AB879" s="8" t="s">
        <v>35</v>
      </c>
      <c r="AC879" s="8" t="s">
        <v>2614</v>
      </c>
      <c r="AD879" s="8" t="s">
        <v>35</v>
      </c>
      <c r="AE879" s="8" t="s">
        <v>35</v>
      </c>
      <c r="AF879" s="13">
        <v>95</v>
      </c>
      <c r="AG879" s="41">
        <f t="shared" si="120"/>
        <v>45309</v>
      </c>
      <c r="AH879" s="41">
        <f t="shared" ca="1" si="121"/>
        <v>46022</v>
      </c>
      <c r="AI879" s="1">
        <f t="shared" ca="1" si="128"/>
        <v>23</v>
      </c>
      <c r="AJ879" s="1">
        <f t="shared" ca="1" si="122"/>
        <v>18</v>
      </c>
      <c r="AK879" s="1">
        <f t="shared" ca="1" si="123"/>
        <v>4</v>
      </c>
      <c r="AL879" s="1">
        <f t="shared" si="124"/>
        <v>88.48</v>
      </c>
      <c r="AM879" s="38">
        <f t="shared" ca="1" si="125"/>
        <v>0.78260869565217395</v>
      </c>
      <c r="AN879" s="1" t="str">
        <f t="shared" ca="1" si="126"/>
        <v>תקין</v>
      </c>
      <c r="AO879" s="1" t="str">
        <f>VLOOKUP(AC879,'תז מייל קניין'!$A:$C,3,0)</f>
        <v>GalitGe@justice.gov.il</v>
      </c>
      <c r="AP879" s="1" t="str">
        <f t="shared" si="127"/>
        <v xml:space="preserve"> אפ"כ ניצה</v>
      </c>
    </row>
    <row r="880" spans="1:42" x14ac:dyDescent="0.2">
      <c r="A880" s="4"/>
      <c r="B880" s="5"/>
      <c r="C880" s="6" t="s">
        <v>3303</v>
      </c>
      <c r="D880" s="7" t="s">
        <v>34</v>
      </c>
      <c r="E880" s="7" t="s">
        <v>32</v>
      </c>
      <c r="F880" s="8" t="s">
        <v>35</v>
      </c>
      <c r="G880" s="9">
        <v>45312</v>
      </c>
      <c r="H880" s="9">
        <v>45265</v>
      </c>
      <c r="I880" s="10">
        <v>45657</v>
      </c>
      <c r="J880" s="14"/>
      <c r="K880" s="11" t="s">
        <v>416</v>
      </c>
      <c r="L880" s="8" t="s">
        <v>417</v>
      </c>
      <c r="M880" s="8" t="s">
        <v>418</v>
      </c>
      <c r="N880" s="8" t="s">
        <v>40</v>
      </c>
      <c r="O880" s="12">
        <v>151282.04999999999</v>
      </c>
      <c r="P880" s="8" t="s">
        <v>41</v>
      </c>
      <c r="Q880" s="12">
        <v>151282.04999999999</v>
      </c>
      <c r="R880" s="13">
        <v>65.69</v>
      </c>
      <c r="S880" s="12">
        <v>98643.01</v>
      </c>
      <c r="T880" s="12">
        <v>98208.320000000007</v>
      </c>
      <c r="U880" s="12">
        <v>51907.040000000001</v>
      </c>
      <c r="V880" s="8" t="s">
        <v>35</v>
      </c>
      <c r="W880" s="8" t="s">
        <v>3304</v>
      </c>
      <c r="X880" s="8" t="s">
        <v>35</v>
      </c>
      <c r="Y880" s="13">
        <v>0</v>
      </c>
      <c r="Z880" s="8" t="s">
        <v>42</v>
      </c>
      <c r="AA880" s="8" t="s">
        <v>43</v>
      </c>
      <c r="AB880" s="8" t="s">
        <v>44</v>
      </c>
      <c r="AC880" s="8" t="s">
        <v>2614</v>
      </c>
      <c r="AD880" s="8" t="s">
        <v>35</v>
      </c>
      <c r="AE880" s="8" t="s">
        <v>46</v>
      </c>
      <c r="AF880" s="12">
        <v>51907.040000000001</v>
      </c>
      <c r="AG880" s="41">
        <f t="shared" si="120"/>
        <v>45265</v>
      </c>
      <c r="AH880" s="41">
        <f t="shared" ca="1" si="121"/>
        <v>45657</v>
      </c>
      <c r="AI880" s="1">
        <f t="shared" ca="1" si="128"/>
        <v>12</v>
      </c>
      <c r="AJ880" s="1">
        <f t="shared" ca="1" si="122"/>
        <v>20</v>
      </c>
      <c r="AK880" s="1">
        <f t="shared" ca="1" si="123"/>
        <v>-7</v>
      </c>
      <c r="AL880" s="1">
        <f t="shared" si="124"/>
        <v>65.69</v>
      </c>
      <c r="AM880" s="38">
        <f t="shared" ca="1" si="125"/>
        <v>1.6666666666666667</v>
      </c>
      <c r="AN880" s="1" t="str">
        <f t="shared" ca="1" si="126"/>
        <v>תקין</v>
      </c>
      <c r="AO880" s="1" t="str">
        <f>VLOOKUP(AC880,'תז מייל קניין'!$A:$C,3,0)</f>
        <v>GalitGe@justice.gov.il</v>
      </c>
      <c r="AP880" s="1" t="str">
        <f t="shared" si="127"/>
        <v xml:space="preserve"> מנהל אגף </v>
      </c>
    </row>
    <row r="881" spans="1:42" x14ac:dyDescent="0.2">
      <c r="A881" s="4"/>
      <c r="B881" s="5"/>
      <c r="C881" s="6" t="s">
        <v>3305</v>
      </c>
      <c r="D881" s="7" t="s">
        <v>50</v>
      </c>
      <c r="E881" s="7" t="s">
        <v>32</v>
      </c>
      <c r="F881" s="8" t="s">
        <v>35</v>
      </c>
      <c r="G881" s="9">
        <v>45314</v>
      </c>
      <c r="H881" s="9"/>
      <c r="I881" s="10"/>
      <c r="J881" s="14"/>
      <c r="K881" s="11" t="s">
        <v>2144</v>
      </c>
      <c r="L881" s="8" t="s">
        <v>2145</v>
      </c>
      <c r="M881" s="8" t="s">
        <v>2146</v>
      </c>
      <c r="N881" s="8" t="s">
        <v>40</v>
      </c>
      <c r="O881" s="13">
        <v>454.3</v>
      </c>
      <c r="P881" s="8" t="s">
        <v>41</v>
      </c>
      <c r="Q881" s="13">
        <v>454.3</v>
      </c>
      <c r="R881" s="13">
        <v>0</v>
      </c>
      <c r="S881" s="13">
        <v>0</v>
      </c>
      <c r="T881" s="13">
        <v>0</v>
      </c>
      <c r="U881" s="13">
        <v>487.45</v>
      </c>
      <c r="V881" s="8" t="s">
        <v>35</v>
      </c>
      <c r="W881" s="8" t="s">
        <v>3306</v>
      </c>
      <c r="X881" s="8" t="s">
        <v>57</v>
      </c>
      <c r="Y881" s="13">
        <v>0</v>
      </c>
      <c r="Z881" s="8" t="s">
        <v>42</v>
      </c>
      <c r="AA881" s="8" t="s">
        <v>65</v>
      </c>
      <c r="AB881" s="8" t="s">
        <v>35</v>
      </c>
      <c r="AC881" s="8" t="s">
        <v>2614</v>
      </c>
      <c r="AD881" s="8" t="s">
        <v>35</v>
      </c>
      <c r="AE881" s="8" t="s">
        <v>3307</v>
      </c>
      <c r="AF881" s="13">
        <v>454.3</v>
      </c>
      <c r="AG881" s="41">
        <f t="shared" si="120"/>
        <v>45314</v>
      </c>
      <c r="AH881" s="41">
        <f t="shared" ca="1" si="121"/>
        <v>46022</v>
      </c>
      <c r="AI881" s="1">
        <f t="shared" ca="1" si="128"/>
        <v>23</v>
      </c>
      <c r="AJ881" s="1">
        <f t="shared" ca="1" si="122"/>
        <v>18</v>
      </c>
      <c r="AK881" s="1">
        <f t="shared" ca="1" si="123"/>
        <v>4</v>
      </c>
      <c r="AL881" s="1">
        <f t="shared" si="124"/>
        <v>0</v>
      </c>
      <c r="AM881" s="38">
        <f t="shared" ca="1" si="125"/>
        <v>0.78260869565217395</v>
      </c>
      <c r="AN881" s="1" t="str">
        <f t="shared" ca="1" si="126"/>
        <v>לא תקין</v>
      </c>
      <c r="AO881" s="1" t="str">
        <f>VLOOKUP(AC881,'תז מייל קניין'!$A:$C,3,0)</f>
        <v>GalitGe@justice.gov.il</v>
      </c>
      <c r="AP881" s="1" t="str">
        <f t="shared" si="127"/>
        <v xml:space="preserve"> אגף טכנול</v>
      </c>
    </row>
    <row r="882" spans="1:42" x14ac:dyDescent="0.2">
      <c r="A882" s="4"/>
      <c r="B882" s="5"/>
      <c r="C882" s="6" t="s">
        <v>3308</v>
      </c>
      <c r="D882" s="7" t="s">
        <v>50</v>
      </c>
      <c r="E882" s="7" t="s">
        <v>32</v>
      </c>
      <c r="F882" s="8" t="s">
        <v>35</v>
      </c>
      <c r="G882" s="9">
        <v>45315</v>
      </c>
      <c r="H882" s="9"/>
      <c r="I882" s="10"/>
      <c r="J882" s="14"/>
      <c r="K882" s="11" t="s">
        <v>1764</v>
      </c>
      <c r="L882" s="8" t="s">
        <v>1765</v>
      </c>
      <c r="M882" s="8" t="s">
        <v>1766</v>
      </c>
      <c r="N882" s="8" t="s">
        <v>40</v>
      </c>
      <c r="O882" s="12">
        <v>2516.34</v>
      </c>
      <c r="P882" s="8" t="s">
        <v>41</v>
      </c>
      <c r="Q882" s="12">
        <v>2516.34</v>
      </c>
      <c r="R882" s="13">
        <v>37.43</v>
      </c>
      <c r="S882" s="12">
        <v>1089.78</v>
      </c>
      <c r="T882" s="13">
        <v>936.54</v>
      </c>
      <c r="U882" s="12">
        <v>1934.63</v>
      </c>
      <c r="V882" s="8" t="s">
        <v>35</v>
      </c>
      <c r="W882" s="8" t="s">
        <v>3309</v>
      </c>
      <c r="X882" s="8" t="s">
        <v>57</v>
      </c>
      <c r="Y882" s="13">
        <v>0</v>
      </c>
      <c r="Z882" s="8" t="s">
        <v>42</v>
      </c>
      <c r="AA882" s="8" t="s">
        <v>65</v>
      </c>
      <c r="AB882" s="8" t="s">
        <v>35</v>
      </c>
      <c r="AC882" s="8" t="s">
        <v>2614</v>
      </c>
      <c r="AD882" s="8" t="s">
        <v>35</v>
      </c>
      <c r="AE882" s="8" t="s">
        <v>1471</v>
      </c>
      <c r="AF882" s="12">
        <v>1672.49</v>
      </c>
      <c r="AG882" s="41">
        <f t="shared" si="120"/>
        <v>45315</v>
      </c>
      <c r="AH882" s="41">
        <f t="shared" ca="1" si="121"/>
        <v>46022</v>
      </c>
      <c r="AI882" s="1">
        <f t="shared" ca="1" si="128"/>
        <v>23</v>
      </c>
      <c r="AJ882" s="1">
        <f t="shared" ca="1" si="122"/>
        <v>18</v>
      </c>
      <c r="AK882" s="1">
        <f t="shared" ca="1" si="123"/>
        <v>4</v>
      </c>
      <c r="AL882" s="1">
        <f t="shared" si="124"/>
        <v>37.43</v>
      </c>
      <c r="AM882" s="38">
        <f t="shared" ca="1" si="125"/>
        <v>0.78260869565217395</v>
      </c>
      <c r="AN882" s="1" t="str">
        <f t="shared" ca="1" si="126"/>
        <v>לא תקין</v>
      </c>
      <c r="AO882" s="1" t="str">
        <f>VLOOKUP(AC882,'תז מייל קניין'!$A:$C,3,0)</f>
        <v>GalitGe@justice.gov.il</v>
      </c>
      <c r="AP882" s="1" t="str">
        <f t="shared" si="127"/>
        <v xml:space="preserve"> אפ"כ ירוש</v>
      </c>
    </row>
    <row r="883" spans="1:42" x14ac:dyDescent="0.2">
      <c r="A883" s="4"/>
      <c r="B883" s="5"/>
      <c r="C883" s="6" t="s">
        <v>3310</v>
      </c>
      <c r="D883" s="7" t="s">
        <v>34</v>
      </c>
      <c r="E883" s="7" t="s">
        <v>32</v>
      </c>
      <c r="F883" s="8" t="s">
        <v>35</v>
      </c>
      <c r="G883" s="9">
        <v>45315</v>
      </c>
      <c r="H883" s="9"/>
      <c r="I883" s="10"/>
      <c r="J883" s="14"/>
      <c r="K883" s="11" t="s">
        <v>2687</v>
      </c>
      <c r="L883" s="8" t="s">
        <v>2688</v>
      </c>
      <c r="M883" s="8" t="s">
        <v>35</v>
      </c>
      <c r="N883" s="8" t="s">
        <v>40</v>
      </c>
      <c r="O883" s="12">
        <v>4825</v>
      </c>
      <c r="P883" s="8" t="s">
        <v>41</v>
      </c>
      <c r="Q883" s="12">
        <v>4825</v>
      </c>
      <c r="R883" s="13">
        <v>80.44</v>
      </c>
      <c r="S883" s="12">
        <v>4450</v>
      </c>
      <c r="T883" s="12">
        <v>3881.25</v>
      </c>
      <c r="U883" s="13">
        <v>375</v>
      </c>
      <c r="V883" s="8" t="s">
        <v>35</v>
      </c>
      <c r="W883" s="8" t="s">
        <v>3111</v>
      </c>
      <c r="X883" s="8" t="s">
        <v>35</v>
      </c>
      <c r="Y883" s="13">
        <v>0</v>
      </c>
      <c r="Z883" s="8" t="s">
        <v>42</v>
      </c>
      <c r="AA883" s="8" t="s">
        <v>43</v>
      </c>
      <c r="AB883" s="8" t="s">
        <v>2690</v>
      </c>
      <c r="AC883" s="8" t="s">
        <v>2614</v>
      </c>
      <c r="AD883" s="8" t="s">
        <v>35</v>
      </c>
      <c r="AE883" s="8" t="s">
        <v>1471</v>
      </c>
      <c r="AF883" s="13">
        <v>375</v>
      </c>
      <c r="AG883" s="41">
        <f t="shared" si="120"/>
        <v>45315</v>
      </c>
      <c r="AH883" s="41">
        <f t="shared" ca="1" si="121"/>
        <v>46022</v>
      </c>
      <c r="AI883" s="1">
        <f t="shared" ca="1" si="128"/>
        <v>23</v>
      </c>
      <c r="AJ883" s="1">
        <f t="shared" ca="1" si="122"/>
        <v>18</v>
      </c>
      <c r="AK883" s="1">
        <f t="shared" ca="1" si="123"/>
        <v>4</v>
      </c>
      <c r="AL883" s="1">
        <f t="shared" si="124"/>
        <v>80.44</v>
      </c>
      <c r="AM883" s="38">
        <f t="shared" ca="1" si="125"/>
        <v>0.78260869565217395</v>
      </c>
      <c r="AN883" s="1" t="str">
        <f t="shared" ca="1" si="126"/>
        <v>תקין</v>
      </c>
      <c r="AO883" s="1" t="str">
        <f>VLOOKUP(AC883,'תז מייל קניין'!$A:$C,3,0)</f>
        <v>GalitGe@justice.gov.il</v>
      </c>
      <c r="AP883" s="1" t="str">
        <f t="shared" si="127"/>
        <v xml:space="preserve"> אפ"כ הנהל</v>
      </c>
    </row>
    <row r="884" spans="1:42" x14ac:dyDescent="0.2">
      <c r="A884" s="4"/>
      <c r="B884" s="5"/>
      <c r="C884" s="6" t="s">
        <v>3311</v>
      </c>
      <c r="D884" s="7" t="s">
        <v>34</v>
      </c>
      <c r="E884" s="7" t="s">
        <v>32</v>
      </c>
      <c r="F884" s="8" t="s">
        <v>35</v>
      </c>
      <c r="G884" s="9">
        <v>45315</v>
      </c>
      <c r="H884" s="9"/>
      <c r="I884" s="10"/>
      <c r="J884" s="14"/>
      <c r="K884" s="11" t="s">
        <v>3312</v>
      </c>
      <c r="L884" s="8" t="s">
        <v>3313</v>
      </c>
      <c r="M884" s="8" t="s">
        <v>3314</v>
      </c>
      <c r="N884" s="8" t="s">
        <v>40</v>
      </c>
      <c r="O884" s="12">
        <v>3587.2</v>
      </c>
      <c r="P884" s="8" t="s">
        <v>41</v>
      </c>
      <c r="Q884" s="12">
        <v>3587.2</v>
      </c>
      <c r="R884" s="13">
        <v>0</v>
      </c>
      <c r="S884" s="13">
        <v>0</v>
      </c>
      <c r="T884" s="13">
        <v>0</v>
      </c>
      <c r="U884" s="12">
        <v>3587.2</v>
      </c>
      <c r="V884" s="8" t="s">
        <v>35</v>
      </c>
      <c r="W884" s="8" t="s">
        <v>3262</v>
      </c>
      <c r="X884" s="8" t="s">
        <v>35</v>
      </c>
      <c r="Y884" s="13">
        <v>0</v>
      </c>
      <c r="Z884" s="8" t="s">
        <v>42</v>
      </c>
      <c r="AA884" s="8" t="s">
        <v>43</v>
      </c>
      <c r="AB884" s="8" t="s">
        <v>60</v>
      </c>
      <c r="AC884" s="8" t="s">
        <v>2614</v>
      </c>
      <c r="AD884" s="8" t="s">
        <v>35</v>
      </c>
      <c r="AE884" s="8" t="s">
        <v>35</v>
      </c>
      <c r="AF884" s="12">
        <v>3587.2</v>
      </c>
      <c r="AG884" s="41">
        <f t="shared" si="120"/>
        <v>45315</v>
      </c>
      <c r="AH884" s="41">
        <f t="shared" ca="1" si="121"/>
        <v>46022</v>
      </c>
      <c r="AI884" s="1">
        <f t="shared" ca="1" si="128"/>
        <v>23</v>
      </c>
      <c r="AJ884" s="1">
        <f t="shared" ca="1" si="122"/>
        <v>18</v>
      </c>
      <c r="AK884" s="1">
        <f t="shared" ca="1" si="123"/>
        <v>4</v>
      </c>
      <c r="AL884" s="1">
        <f t="shared" si="124"/>
        <v>0</v>
      </c>
      <c r="AM884" s="38">
        <f t="shared" ca="1" si="125"/>
        <v>0.78260869565217395</v>
      </c>
      <c r="AN884" s="1" t="str">
        <f t="shared" ca="1" si="126"/>
        <v>לא תקין</v>
      </c>
      <c r="AO884" s="1" t="str">
        <f>VLOOKUP(AC884,'תז מייל קניין'!$A:$C,3,0)</f>
        <v>GalitGe@justice.gov.il</v>
      </c>
      <c r="AP884" s="1" t="str">
        <f t="shared" si="127"/>
        <v xml:space="preserve"> חטיבת תפע</v>
      </c>
    </row>
    <row r="885" spans="1:42" x14ac:dyDescent="0.2">
      <c r="A885" s="4"/>
      <c r="B885" s="5"/>
      <c r="C885" s="6" t="s">
        <v>3315</v>
      </c>
      <c r="D885" s="7" t="s">
        <v>34</v>
      </c>
      <c r="E885" s="7" t="s">
        <v>32</v>
      </c>
      <c r="F885" s="8" t="s">
        <v>35</v>
      </c>
      <c r="G885" s="9">
        <v>45320</v>
      </c>
      <c r="H885" s="9"/>
      <c r="I885" s="10"/>
      <c r="J885" s="14"/>
      <c r="K885" s="11" t="s">
        <v>3316</v>
      </c>
      <c r="L885" s="8" t="s">
        <v>3317</v>
      </c>
      <c r="M885" s="8" t="s">
        <v>3318</v>
      </c>
      <c r="N885" s="8" t="s">
        <v>40</v>
      </c>
      <c r="O885" s="12">
        <v>3304</v>
      </c>
      <c r="P885" s="8" t="s">
        <v>41</v>
      </c>
      <c r="Q885" s="12">
        <v>3304</v>
      </c>
      <c r="R885" s="13">
        <v>0</v>
      </c>
      <c r="S885" s="12">
        <v>3304</v>
      </c>
      <c r="T885" s="13">
        <v>0</v>
      </c>
      <c r="U885" s="12">
        <v>3304</v>
      </c>
      <c r="V885" s="8" t="s">
        <v>35</v>
      </c>
      <c r="W885" s="8" t="s">
        <v>3319</v>
      </c>
      <c r="X885" s="8" t="s">
        <v>35</v>
      </c>
      <c r="Y885" s="13">
        <v>0</v>
      </c>
      <c r="Z885" s="8" t="s">
        <v>42</v>
      </c>
      <c r="AA885" s="8" t="s">
        <v>43</v>
      </c>
      <c r="AB885" s="8" t="s">
        <v>60</v>
      </c>
      <c r="AC885" s="8" t="s">
        <v>2614</v>
      </c>
      <c r="AD885" s="8" t="s">
        <v>35</v>
      </c>
      <c r="AE885" s="8" t="s">
        <v>46</v>
      </c>
      <c r="AF885" s="12">
        <v>3304</v>
      </c>
      <c r="AG885" s="41">
        <f t="shared" si="120"/>
        <v>45320</v>
      </c>
      <c r="AH885" s="41">
        <f t="shared" ca="1" si="121"/>
        <v>46022</v>
      </c>
      <c r="AI885" s="1">
        <f t="shared" ca="1" si="128"/>
        <v>23</v>
      </c>
      <c r="AJ885" s="1">
        <f t="shared" ca="1" si="122"/>
        <v>18</v>
      </c>
      <c r="AK885" s="1">
        <f t="shared" ca="1" si="123"/>
        <v>4</v>
      </c>
      <c r="AL885" s="1">
        <f t="shared" si="124"/>
        <v>0</v>
      </c>
      <c r="AM885" s="38">
        <f t="shared" ca="1" si="125"/>
        <v>0.78260869565217395</v>
      </c>
      <c r="AN885" s="1" t="str">
        <f t="shared" ca="1" si="126"/>
        <v>לא תקין</v>
      </c>
      <c r="AO885" s="1" t="str">
        <f>VLOOKUP(AC885,'תז מייל קניין'!$A:$C,3,0)</f>
        <v>GalitGe@justice.gov.il</v>
      </c>
      <c r="AP885" s="1" t="str">
        <f t="shared" si="127"/>
        <v xml:space="preserve"> מנהל אגף </v>
      </c>
    </row>
    <row r="886" spans="1:42" x14ac:dyDescent="0.2">
      <c r="A886" s="4"/>
      <c r="B886" s="5"/>
      <c r="C886" s="6" t="s">
        <v>3320</v>
      </c>
      <c r="D886" s="7" t="s">
        <v>50</v>
      </c>
      <c r="E886" s="7" t="s">
        <v>32</v>
      </c>
      <c r="F886" s="8" t="s">
        <v>35</v>
      </c>
      <c r="G886" s="9">
        <v>45326</v>
      </c>
      <c r="H886" s="9"/>
      <c r="I886" s="10"/>
      <c r="J886" s="14"/>
      <c r="K886" s="11" t="s">
        <v>3321</v>
      </c>
      <c r="L886" s="8" t="s">
        <v>3322</v>
      </c>
      <c r="M886" s="8" t="s">
        <v>3323</v>
      </c>
      <c r="N886" s="8" t="s">
        <v>40</v>
      </c>
      <c r="O886" s="12">
        <v>5042.7299999999996</v>
      </c>
      <c r="P886" s="8" t="s">
        <v>41</v>
      </c>
      <c r="Q886" s="12">
        <v>5042.7299999999996</v>
      </c>
      <c r="R886" s="13">
        <v>38.25</v>
      </c>
      <c r="S886" s="12">
        <v>1928.75</v>
      </c>
      <c r="T886" s="12">
        <v>1928.75</v>
      </c>
      <c r="U886" s="12">
        <v>3113.98</v>
      </c>
      <c r="V886" s="8" t="s">
        <v>35</v>
      </c>
      <c r="W886" s="8" t="s">
        <v>3324</v>
      </c>
      <c r="X886" s="8" t="s">
        <v>35</v>
      </c>
      <c r="Y886" s="13">
        <v>0</v>
      </c>
      <c r="Z886" s="8" t="s">
        <v>42</v>
      </c>
      <c r="AA886" s="8" t="s">
        <v>43</v>
      </c>
      <c r="AB886" s="8" t="s">
        <v>60</v>
      </c>
      <c r="AC886" s="8" t="s">
        <v>2614</v>
      </c>
      <c r="AD886" s="8" t="s">
        <v>3325</v>
      </c>
      <c r="AE886" s="8" t="s">
        <v>35</v>
      </c>
      <c r="AF886" s="12">
        <v>3113.98</v>
      </c>
      <c r="AG886" s="41">
        <f t="shared" si="120"/>
        <v>45326</v>
      </c>
      <c r="AH886" s="41">
        <f t="shared" ca="1" si="121"/>
        <v>46022</v>
      </c>
      <c r="AI886" s="1">
        <f t="shared" ca="1" si="128"/>
        <v>22</v>
      </c>
      <c r="AJ886" s="1">
        <f t="shared" ca="1" si="122"/>
        <v>18</v>
      </c>
      <c r="AK886" s="1">
        <f t="shared" ca="1" si="123"/>
        <v>4</v>
      </c>
      <c r="AL886" s="1">
        <f t="shared" si="124"/>
        <v>38.25</v>
      </c>
      <c r="AM886" s="38">
        <f t="shared" ca="1" si="125"/>
        <v>0.81818181818181823</v>
      </c>
      <c r="AN886" s="1" t="str">
        <f t="shared" ca="1" si="126"/>
        <v>לא תקין</v>
      </c>
      <c r="AO886" s="1" t="str">
        <f>VLOOKUP(AC886,'תז מייל קניין'!$A:$C,3,0)</f>
        <v>GalitGe@justice.gov.il</v>
      </c>
      <c r="AP886" s="1" t="str">
        <f t="shared" si="127"/>
        <v xml:space="preserve">  שתייה לי</v>
      </c>
    </row>
    <row r="887" spans="1:42" x14ac:dyDescent="0.2">
      <c r="A887" s="4"/>
      <c r="B887" s="5"/>
      <c r="C887" s="6" t="s">
        <v>3326</v>
      </c>
      <c r="D887" s="7" t="s">
        <v>50</v>
      </c>
      <c r="E887" s="7" t="s">
        <v>32</v>
      </c>
      <c r="F887" s="8" t="s">
        <v>35</v>
      </c>
      <c r="G887" s="9">
        <v>45328</v>
      </c>
      <c r="H887" s="9"/>
      <c r="I887" s="10"/>
      <c r="J887" s="14"/>
      <c r="K887" s="11" t="s">
        <v>1990</v>
      </c>
      <c r="L887" s="8" t="s">
        <v>1991</v>
      </c>
      <c r="M887" s="8" t="s">
        <v>1992</v>
      </c>
      <c r="N887" s="8" t="s">
        <v>40</v>
      </c>
      <c r="O887" s="12">
        <v>42244</v>
      </c>
      <c r="P887" s="8" t="s">
        <v>41</v>
      </c>
      <c r="Q887" s="12">
        <v>42244</v>
      </c>
      <c r="R887" s="13">
        <v>33.5</v>
      </c>
      <c r="S887" s="12">
        <v>14121.31</v>
      </c>
      <c r="T887" s="12">
        <v>14499.41</v>
      </c>
      <c r="U887" s="12">
        <v>30757.86</v>
      </c>
      <c r="V887" s="8" t="s">
        <v>35</v>
      </c>
      <c r="W887" s="8" t="s">
        <v>3327</v>
      </c>
      <c r="X887" s="8" t="s">
        <v>57</v>
      </c>
      <c r="Y887" s="13">
        <v>0</v>
      </c>
      <c r="Z887" s="8" t="s">
        <v>42</v>
      </c>
      <c r="AA887" s="8" t="s">
        <v>65</v>
      </c>
      <c r="AB887" s="8" t="s">
        <v>35</v>
      </c>
      <c r="AC887" s="8" t="s">
        <v>2614</v>
      </c>
      <c r="AD887" s="8" t="s">
        <v>35</v>
      </c>
      <c r="AE887" s="8" t="s">
        <v>3328</v>
      </c>
      <c r="AF887" s="12">
        <v>28092.26</v>
      </c>
      <c r="AG887" s="41">
        <f t="shared" si="120"/>
        <v>45328</v>
      </c>
      <c r="AH887" s="41">
        <f t="shared" ca="1" si="121"/>
        <v>46022</v>
      </c>
      <c r="AI887" s="1">
        <f t="shared" ca="1" si="128"/>
        <v>22</v>
      </c>
      <c r="AJ887" s="1">
        <f t="shared" ca="1" si="122"/>
        <v>18</v>
      </c>
      <c r="AK887" s="1">
        <f t="shared" ca="1" si="123"/>
        <v>4</v>
      </c>
      <c r="AL887" s="1">
        <f t="shared" si="124"/>
        <v>33.5</v>
      </c>
      <c r="AM887" s="38">
        <f t="shared" ca="1" si="125"/>
        <v>0.81818181818181823</v>
      </c>
      <c r="AN887" s="1" t="str">
        <f t="shared" ca="1" si="126"/>
        <v>לא תקין</v>
      </c>
      <c r="AO887" s="1" t="str">
        <f>VLOOKUP(AC887,'תז מייל קניין'!$A:$C,3,0)</f>
        <v>GalitGe@justice.gov.il</v>
      </c>
      <c r="AP887" s="1" t="str">
        <f t="shared" si="127"/>
        <v xml:space="preserve"> חטיבת תפע</v>
      </c>
    </row>
    <row r="888" spans="1:42" x14ac:dyDescent="0.2">
      <c r="A888" s="4"/>
      <c r="B888" s="5"/>
      <c r="C888" s="6" t="s">
        <v>3329</v>
      </c>
      <c r="D888" s="7" t="s">
        <v>50</v>
      </c>
      <c r="E888" s="7" t="s">
        <v>32</v>
      </c>
      <c r="F888" s="8" t="s">
        <v>35</v>
      </c>
      <c r="G888" s="9">
        <v>45328</v>
      </c>
      <c r="H888" s="9"/>
      <c r="I888" s="10"/>
      <c r="J888" s="14"/>
      <c r="K888" s="11" t="s">
        <v>1764</v>
      </c>
      <c r="L888" s="8" t="s">
        <v>1765</v>
      </c>
      <c r="M888" s="8" t="s">
        <v>1766</v>
      </c>
      <c r="N888" s="8" t="s">
        <v>40</v>
      </c>
      <c r="O888" s="12">
        <v>1729.15</v>
      </c>
      <c r="P888" s="8" t="s">
        <v>41</v>
      </c>
      <c r="Q888" s="12">
        <v>1729.15</v>
      </c>
      <c r="R888" s="13">
        <v>89.78</v>
      </c>
      <c r="S888" s="12">
        <v>1558.38</v>
      </c>
      <c r="T888" s="12">
        <v>1728.2</v>
      </c>
      <c r="U888" s="13">
        <v>197.54</v>
      </c>
      <c r="V888" s="8" t="s">
        <v>35</v>
      </c>
      <c r="W888" s="8" t="s">
        <v>3330</v>
      </c>
      <c r="X888" s="8" t="s">
        <v>57</v>
      </c>
      <c r="Y888" s="13">
        <v>0</v>
      </c>
      <c r="Z888" s="8" t="s">
        <v>42</v>
      </c>
      <c r="AA888" s="8" t="s">
        <v>65</v>
      </c>
      <c r="AB888" s="8" t="s">
        <v>35</v>
      </c>
      <c r="AC888" s="8" t="s">
        <v>2614</v>
      </c>
      <c r="AD888" s="8" t="s">
        <v>35</v>
      </c>
      <c r="AE888" s="8" t="s">
        <v>1471</v>
      </c>
      <c r="AF888" s="13">
        <v>170.77</v>
      </c>
      <c r="AG888" s="41">
        <f t="shared" si="120"/>
        <v>45328</v>
      </c>
      <c r="AH888" s="41">
        <f t="shared" ca="1" si="121"/>
        <v>46022</v>
      </c>
      <c r="AI888" s="1">
        <f t="shared" ca="1" si="128"/>
        <v>22</v>
      </c>
      <c r="AJ888" s="1">
        <f t="shared" ca="1" si="122"/>
        <v>18</v>
      </c>
      <c r="AK888" s="1">
        <f t="shared" ca="1" si="123"/>
        <v>4</v>
      </c>
      <c r="AL888" s="1">
        <f t="shared" si="124"/>
        <v>89.78</v>
      </c>
      <c r="AM888" s="38">
        <f t="shared" ca="1" si="125"/>
        <v>0.81818181818181823</v>
      </c>
      <c r="AN888" s="1" t="str">
        <f t="shared" ca="1" si="126"/>
        <v>תקין</v>
      </c>
      <c r="AO888" s="1" t="str">
        <f>VLOOKUP(AC888,'תז מייל קניין'!$A:$C,3,0)</f>
        <v>GalitGe@justice.gov.il</v>
      </c>
      <c r="AP888" s="1" t="str">
        <f t="shared" si="127"/>
        <v xml:space="preserve"> אפ"כ הנהל</v>
      </c>
    </row>
    <row r="889" spans="1:42" x14ac:dyDescent="0.2">
      <c r="A889" s="4"/>
      <c r="B889" s="5"/>
      <c r="C889" s="6" t="s">
        <v>3331</v>
      </c>
      <c r="D889" s="7" t="s">
        <v>50</v>
      </c>
      <c r="E889" s="7" t="s">
        <v>32</v>
      </c>
      <c r="F889" s="8" t="s">
        <v>35</v>
      </c>
      <c r="G889" s="9">
        <v>45336</v>
      </c>
      <c r="H889" s="9"/>
      <c r="I889" s="10"/>
      <c r="J889" s="14"/>
      <c r="K889" s="11" t="s">
        <v>3241</v>
      </c>
      <c r="L889" s="8" t="s">
        <v>3242</v>
      </c>
      <c r="M889" s="8" t="s">
        <v>3243</v>
      </c>
      <c r="N889" s="8" t="s">
        <v>40</v>
      </c>
      <c r="O889" s="12">
        <v>24075.89</v>
      </c>
      <c r="P889" s="8" t="s">
        <v>41</v>
      </c>
      <c r="Q889" s="12">
        <v>24075.89</v>
      </c>
      <c r="R889" s="13">
        <v>0</v>
      </c>
      <c r="S889" s="13">
        <v>0</v>
      </c>
      <c r="T889" s="13">
        <v>0</v>
      </c>
      <c r="U889" s="12">
        <v>23372.29</v>
      </c>
      <c r="V889" s="8" t="s">
        <v>35</v>
      </c>
      <c r="W889" s="8" t="s">
        <v>3244</v>
      </c>
      <c r="X889" s="8" t="s">
        <v>57</v>
      </c>
      <c r="Y889" s="13">
        <v>0</v>
      </c>
      <c r="Z889" s="8" t="s">
        <v>42</v>
      </c>
      <c r="AA889" s="8" t="s">
        <v>65</v>
      </c>
      <c r="AB889" s="8" t="s">
        <v>35</v>
      </c>
      <c r="AC889" s="8" t="s">
        <v>2614</v>
      </c>
      <c r="AD889" s="8" t="s">
        <v>35</v>
      </c>
      <c r="AE889" s="8" t="s">
        <v>2899</v>
      </c>
      <c r="AF889" s="12">
        <v>24075.89</v>
      </c>
      <c r="AG889" s="41">
        <f t="shared" si="120"/>
        <v>45336</v>
      </c>
      <c r="AH889" s="41">
        <f t="shared" ca="1" si="121"/>
        <v>46022</v>
      </c>
      <c r="AI889" s="1">
        <f t="shared" ca="1" si="128"/>
        <v>22</v>
      </c>
      <c r="AJ889" s="1">
        <f t="shared" ca="1" si="122"/>
        <v>17</v>
      </c>
      <c r="AK889" s="1">
        <f t="shared" ca="1" si="123"/>
        <v>4</v>
      </c>
      <c r="AL889" s="1">
        <f t="shared" si="124"/>
        <v>0</v>
      </c>
      <c r="AM889" s="38">
        <f t="shared" ca="1" si="125"/>
        <v>0.77272727272727271</v>
      </c>
      <c r="AN889" s="1" t="str">
        <f t="shared" ca="1" si="126"/>
        <v>לא תקין</v>
      </c>
      <c r="AO889" s="1" t="str">
        <f>VLOOKUP(AC889,'תז מייל קניין'!$A:$C,3,0)</f>
        <v>GalitGe@justice.gov.il</v>
      </c>
      <c r="AP889" s="1" t="str">
        <f t="shared" si="127"/>
        <v xml:space="preserve"> חטיבת תפע</v>
      </c>
    </row>
    <row r="890" spans="1:42" x14ac:dyDescent="0.2">
      <c r="A890" s="4"/>
      <c r="B890" s="5"/>
      <c r="C890" s="6" t="s">
        <v>3332</v>
      </c>
      <c r="D890" s="7" t="s">
        <v>50</v>
      </c>
      <c r="E890" s="7" t="s">
        <v>32</v>
      </c>
      <c r="F890" s="8" t="s">
        <v>35</v>
      </c>
      <c r="G890" s="9">
        <v>45341</v>
      </c>
      <c r="H890" s="9"/>
      <c r="I890" s="10"/>
      <c r="J890" s="14"/>
      <c r="K890" s="11" t="s">
        <v>1764</v>
      </c>
      <c r="L890" s="8" t="s">
        <v>1765</v>
      </c>
      <c r="M890" s="8" t="s">
        <v>1766</v>
      </c>
      <c r="N890" s="8" t="s">
        <v>40</v>
      </c>
      <c r="O890" s="12">
        <v>4454.6000000000004</v>
      </c>
      <c r="P890" s="8" t="s">
        <v>41</v>
      </c>
      <c r="Q890" s="12">
        <v>4454.6000000000004</v>
      </c>
      <c r="R890" s="13">
        <v>95.63</v>
      </c>
      <c r="S890" s="12">
        <v>4267.17</v>
      </c>
      <c r="T890" s="12">
        <v>4744.67</v>
      </c>
      <c r="U890" s="13">
        <v>216.81</v>
      </c>
      <c r="V890" s="8" t="s">
        <v>35</v>
      </c>
      <c r="W890" s="8" t="s">
        <v>3333</v>
      </c>
      <c r="X890" s="8" t="s">
        <v>57</v>
      </c>
      <c r="Y890" s="13">
        <v>0</v>
      </c>
      <c r="Z890" s="8" t="s">
        <v>42</v>
      </c>
      <c r="AA890" s="8" t="s">
        <v>65</v>
      </c>
      <c r="AB890" s="8" t="s">
        <v>35</v>
      </c>
      <c r="AC890" s="8" t="s">
        <v>2614</v>
      </c>
      <c r="AD890" s="8" t="s">
        <v>35</v>
      </c>
      <c r="AE890" s="8" t="s">
        <v>35</v>
      </c>
      <c r="AF890" s="13">
        <v>187.43</v>
      </c>
      <c r="AG890" s="41">
        <f t="shared" si="120"/>
        <v>45341</v>
      </c>
      <c r="AH890" s="41">
        <f t="shared" ca="1" si="121"/>
        <v>46022</v>
      </c>
      <c r="AI890" s="1">
        <f t="shared" ca="1" si="128"/>
        <v>22</v>
      </c>
      <c r="AJ890" s="1">
        <f t="shared" ca="1" si="122"/>
        <v>17</v>
      </c>
      <c r="AK890" s="1">
        <f t="shared" ca="1" si="123"/>
        <v>4</v>
      </c>
      <c r="AL890" s="1">
        <f t="shared" si="124"/>
        <v>95.63</v>
      </c>
      <c r="AM890" s="38">
        <f t="shared" ca="1" si="125"/>
        <v>0.77272727272727271</v>
      </c>
      <c r="AN890" s="1" t="str">
        <f t="shared" ca="1" si="126"/>
        <v>תקין</v>
      </c>
      <c r="AO890" s="1" t="str">
        <f>VLOOKUP(AC890,'תז מייל קניין'!$A:$C,3,0)</f>
        <v>GalitGe@justice.gov.il</v>
      </c>
      <c r="AP890" s="1" t="str">
        <f t="shared" si="127"/>
        <v xml:space="preserve"> חטיבת תפע</v>
      </c>
    </row>
    <row r="891" spans="1:42" x14ac:dyDescent="0.2">
      <c r="A891" s="4"/>
      <c r="B891" s="5"/>
      <c r="C891" s="6" t="s">
        <v>3334</v>
      </c>
      <c r="D891" s="7" t="s">
        <v>50</v>
      </c>
      <c r="E891" s="7" t="s">
        <v>32</v>
      </c>
      <c r="F891" s="8" t="s">
        <v>35</v>
      </c>
      <c r="G891" s="9">
        <v>45341</v>
      </c>
      <c r="H891" s="9"/>
      <c r="I891" s="10"/>
      <c r="J891" s="14"/>
      <c r="K891" s="11" t="s">
        <v>1764</v>
      </c>
      <c r="L891" s="8" t="s">
        <v>1765</v>
      </c>
      <c r="M891" s="8" t="s">
        <v>1766</v>
      </c>
      <c r="N891" s="8" t="s">
        <v>40</v>
      </c>
      <c r="O891" s="12">
        <v>1532.59</v>
      </c>
      <c r="P891" s="8" t="s">
        <v>41</v>
      </c>
      <c r="Q891" s="12">
        <v>1532.59</v>
      </c>
      <c r="R891" s="13">
        <v>91.02</v>
      </c>
      <c r="S891" s="12">
        <v>1531.42</v>
      </c>
      <c r="T891" s="12">
        <v>1553.08</v>
      </c>
      <c r="U891" s="13">
        <v>160.38</v>
      </c>
      <c r="V891" s="8" t="s">
        <v>35</v>
      </c>
      <c r="W891" s="8" t="s">
        <v>3335</v>
      </c>
      <c r="X891" s="8" t="s">
        <v>57</v>
      </c>
      <c r="Y891" s="13">
        <v>0</v>
      </c>
      <c r="Z891" s="8" t="s">
        <v>42</v>
      </c>
      <c r="AA891" s="8" t="s">
        <v>65</v>
      </c>
      <c r="AB891" s="8" t="s">
        <v>35</v>
      </c>
      <c r="AC891" s="8" t="s">
        <v>2614</v>
      </c>
      <c r="AD891" s="8" t="s">
        <v>35</v>
      </c>
      <c r="AE891" s="8" t="s">
        <v>625</v>
      </c>
      <c r="AF891" s="13">
        <v>138.65</v>
      </c>
      <c r="AG891" s="41">
        <f t="shared" si="120"/>
        <v>45341</v>
      </c>
      <c r="AH891" s="41">
        <f t="shared" ca="1" si="121"/>
        <v>46022</v>
      </c>
      <c r="AI891" s="1">
        <f t="shared" ca="1" si="128"/>
        <v>22</v>
      </c>
      <c r="AJ891" s="1">
        <f t="shared" ca="1" si="122"/>
        <v>17</v>
      </c>
      <c r="AK891" s="1">
        <f t="shared" ca="1" si="123"/>
        <v>4</v>
      </c>
      <c r="AL891" s="1">
        <f t="shared" si="124"/>
        <v>91.02</v>
      </c>
      <c r="AM891" s="38">
        <f t="shared" ca="1" si="125"/>
        <v>0.77272727272727271</v>
      </c>
      <c r="AN891" s="1" t="str">
        <f t="shared" ca="1" si="126"/>
        <v>תקין</v>
      </c>
      <c r="AO891" s="1" t="str">
        <f>VLOOKUP(AC891,'תז מייל קניין'!$A:$C,3,0)</f>
        <v>GalitGe@justice.gov.il</v>
      </c>
      <c r="AP891" s="1" t="str">
        <f t="shared" si="127"/>
        <v xml:space="preserve"> חטיבת תפע</v>
      </c>
    </row>
    <row r="892" spans="1:42" x14ac:dyDescent="0.2">
      <c r="A892" s="4"/>
      <c r="B892" s="5"/>
      <c r="C892" s="6" t="s">
        <v>3336</v>
      </c>
      <c r="D892" s="7" t="s">
        <v>34</v>
      </c>
      <c r="E892" s="7" t="s">
        <v>32</v>
      </c>
      <c r="F892" s="8" t="s">
        <v>35</v>
      </c>
      <c r="G892" s="9">
        <v>45342</v>
      </c>
      <c r="H892" s="9"/>
      <c r="I892" s="10"/>
      <c r="J892" s="14"/>
      <c r="K892" s="11" t="s">
        <v>2687</v>
      </c>
      <c r="L892" s="8" t="s">
        <v>2688</v>
      </c>
      <c r="M892" s="8" t="s">
        <v>35</v>
      </c>
      <c r="N892" s="8" t="s">
        <v>40</v>
      </c>
      <c r="O892" s="12">
        <v>36000</v>
      </c>
      <c r="P892" s="8" t="s">
        <v>41</v>
      </c>
      <c r="Q892" s="12">
        <v>36000</v>
      </c>
      <c r="R892" s="13">
        <v>98.76</v>
      </c>
      <c r="S892" s="12">
        <v>35552.5</v>
      </c>
      <c r="T892" s="12">
        <v>35552.5</v>
      </c>
      <c r="U892" s="13">
        <v>447.5</v>
      </c>
      <c r="V892" s="8" t="s">
        <v>35</v>
      </c>
      <c r="W892" s="8" t="s">
        <v>3337</v>
      </c>
      <c r="X892" s="8" t="s">
        <v>35</v>
      </c>
      <c r="Y892" s="13">
        <v>0</v>
      </c>
      <c r="Z892" s="8" t="s">
        <v>42</v>
      </c>
      <c r="AA892" s="8" t="s">
        <v>43</v>
      </c>
      <c r="AB892" s="8" t="s">
        <v>2690</v>
      </c>
      <c r="AC892" s="8" t="s">
        <v>2614</v>
      </c>
      <c r="AD892" s="8" t="s">
        <v>35</v>
      </c>
      <c r="AE892" s="8" t="s">
        <v>35</v>
      </c>
      <c r="AF892" s="13">
        <v>447.5</v>
      </c>
      <c r="AG892" s="41">
        <f t="shared" si="120"/>
        <v>45342</v>
      </c>
      <c r="AH892" s="41">
        <f t="shared" ca="1" si="121"/>
        <v>46022</v>
      </c>
      <c r="AI892" s="1">
        <f t="shared" ca="1" si="128"/>
        <v>22</v>
      </c>
      <c r="AJ892" s="1">
        <f t="shared" ca="1" si="122"/>
        <v>17</v>
      </c>
      <c r="AK892" s="1">
        <f t="shared" ca="1" si="123"/>
        <v>4</v>
      </c>
      <c r="AL892" s="1">
        <f t="shared" si="124"/>
        <v>98.76</v>
      </c>
      <c r="AM892" s="38">
        <f t="shared" ca="1" si="125"/>
        <v>0.77272727272727271</v>
      </c>
      <c r="AN892" s="1" t="str">
        <f t="shared" ca="1" si="126"/>
        <v>תקין</v>
      </c>
      <c r="AO892" s="1" t="str">
        <f>VLOOKUP(AC892,'תז מייל קניין'!$A:$C,3,0)</f>
        <v>GalitGe@justice.gov.il</v>
      </c>
      <c r="AP892" s="1" t="str">
        <f t="shared" si="127"/>
        <v xml:space="preserve"> פרסום עבו</v>
      </c>
    </row>
    <row r="893" spans="1:42" x14ac:dyDescent="0.2">
      <c r="A893" s="4"/>
      <c r="B893" s="5"/>
      <c r="C893" s="6" t="s">
        <v>3338</v>
      </c>
      <c r="D893" s="7" t="s">
        <v>50</v>
      </c>
      <c r="E893" s="7" t="s">
        <v>32</v>
      </c>
      <c r="F893" s="8" t="s">
        <v>35</v>
      </c>
      <c r="G893" s="9">
        <v>45343</v>
      </c>
      <c r="H893" s="9"/>
      <c r="I893" s="10"/>
      <c r="J893" s="14"/>
      <c r="K893" s="11" t="s">
        <v>2895</v>
      </c>
      <c r="L893" s="8" t="s">
        <v>2896</v>
      </c>
      <c r="M893" s="8" t="s">
        <v>2897</v>
      </c>
      <c r="N893" s="8" t="s">
        <v>40</v>
      </c>
      <c r="O893" s="12">
        <v>19835.8</v>
      </c>
      <c r="P893" s="8" t="s">
        <v>41</v>
      </c>
      <c r="Q893" s="12">
        <v>19835.8</v>
      </c>
      <c r="R893" s="13">
        <v>48.12</v>
      </c>
      <c r="S893" s="12">
        <v>9465.07</v>
      </c>
      <c r="T893" s="12">
        <v>9999.1200000000008</v>
      </c>
      <c r="U893" s="12">
        <v>9989.1200000000008</v>
      </c>
      <c r="V893" s="8" t="s">
        <v>35</v>
      </c>
      <c r="W893" s="8" t="s">
        <v>3339</v>
      </c>
      <c r="X893" s="8" t="s">
        <v>57</v>
      </c>
      <c r="Y893" s="13">
        <v>0</v>
      </c>
      <c r="Z893" s="8" t="s">
        <v>42</v>
      </c>
      <c r="AA893" s="8" t="s">
        <v>65</v>
      </c>
      <c r="AB893" s="8" t="s">
        <v>35</v>
      </c>
      <c r="AC893" s="8" t="s">
        <v>2614</v>
      </c>
      <c r="AD893" s="8" t="s">
        <v>35</v>
      </c>
      <c r="AE893" s="8" t="s">
        <v>35</v>
      </c>
      <c r="AF893" s="12">
        <v>10289.84</v>
      </c>
      <c r="AG893" s="41">
        <f t="shared" si="120"/>
        <v>45343</v>
      </c>
      <c r="AH893" s="41">
        <f t="shared" ca="1" si="121"/>
        <v>46022</v>
      </c>
      <c r="AI893" s="1">
        <f t="shared" ca="1" si="128"/>
        <v>22</v>
      </c>
      <c r="AJ893" s="1">
        <f t="shared" ca="1" si="122"/>
        <v>17</v>
      </c>
      <c r="AK893" s="1">
        <f t="shared" ca="1" si="123"/>
        <v>4</v>
      </c>
      <c r="AL893" s="1">
        <f t="shared" si="124"/>
        <v>48.12</v>
      </c>
      <c r="AM893" s="38">
        <f t="shared" ca="1" si="125"/>
        <v>0.77272727272727271</v>
      </c>
      <c r="AN893" s="1" t="str">
        <f t="shared" ca="1" si="126"/>
        <v>לא תקין</v>
      </c>
      <c r="AO893" s="1" t="str">
        <f>VLOOKUP(AC893,'תז מייל קניין'!$A:$C,3,0)</f>
        <v>GalitGe@justice.gov.il</v>
      </c>
      <c r="AP893" s="1" t="str">
        <f t="shared" si="127"/>
        <v xml:space="preserve"> טונרים עב</v>
      </c>
    </row>
    <row r="894" spans="1:42" x14ac:dyDescent="0.2">
      <c r="A894" s="4"/>
      <c r="B894" s="5"/>
      <c r="C894" s="6" t="s">
        <v>3340</v>
      </c>
      <c r="D894" s="7" t="s">
        <v>50</v>
      </c>
      <c r="E894" s="7" t="s">
        <v>32</v>
      </c>
      <c r="F894" s="8" t="s">
        <v>35</v>
      </c>
      <c r="G894" s="9">
        <v>45347</v>
      </c>
      <c r="H894" s="9"/>
      <c r="I894" s="10"/>
      <c r="J894" s="14"/>
      <c r="K894" s="11" t="s">
        <v>1943</v>
      </c>
      <c r="L894" s="8" t="s">
        <v>1944</v>
      </c>
      <c r="M894" s="8" t="s">
        <v>1945</v>
      </c>
      <c r="N894" s="8" t="s">
        <v>40</v>
      </c>
      <c r="O894" s="13">
        <v>368.16</v>
      </c>
      <c r="P894" s="8" t="s">
        <v>41</v>
      </c>
      <c r="Q894" s="13">
        <v>368.16</v>
      </c>
      <c r="R894" s="13">
        <v>0</v>
      </c>
      <c r="S894" s="13">
        <v>0</v>
      </c>
      <c r="T894" s="13">
        <v>0</v>
      </c>
      <c r="U894" s="13">
        <v>368.16</v>
      </c>
      <c r="V894" s="8" t="s">
        <v>35</v>
      </c>
      <c r="W894" s="8" t="s">
        <v>3089</v>
      </c>
      <c r="X894" s="8" t="s">
        <v>35</v>
      </c>
      <c r="Y894" s="13">
        <v>0</v>
      </c>
      <c r="Z894" s="8" t="s">
        <v>42</v>
      </c>
      <c r="AA894" s="8" t="s">
        <v>43</v>
      </c>
      <c r="AB894" s="8" t="s">
        <v>60</v>
      </c>
      <c r="AC894" s="8" t="s">
        <v>2614</v>
      </c>
      <c r="AD894" s="8" t="s">
        <v>35</v>
      </c>
      <c r="AE894" s="8" t="s">
        <v>35</v>
      </c>
      <c r="AF894" s="13">
        <v>368.16</v>
      </c>
      <c r="AG894" s="41">
        <f t="shared" si="120"/>
        <v>45347</v>
      </c>
      <c r="AH894" s="41">
        <f t="shared" ca="1" si="121"/>
        <v>46022</v>
      </c>
      <c r="AI894" s="1">
        <f t="shared" ca="1" si="128"/>
        <v>22</v>
      </c>
      <c r="AJ894" s="1">
        <f t="shared" ca="1" si="122"/>
        <v>17</v>
      </c>
      <c r="AK894" s="1">
        <f t="shared" ca="1" si="123"/>
        <v>4</v>
      </c>
      <c r="AL894" s="1">
        <f t="shared" si="124"/>
        <v>0</v>
      </c>
      <c r="AM894" s="38">
        <f t="shared" ca="1" si="125"/>
        <v>0.77272727272727271</v>
      </c>
      <c r="AN894" s="1" t="str">
        <f t="shared" ca="1" si="126"/>
        <v>לא תקין</v>
      </c>
      <c r="AO894" s="1" t="str">
        <f>VLOOKUP(AC894,'תז מייל קניין'!$A:$C,3,0)</f>
        <v>GalitGe@justice.gov.il</v>
      </c>
      <c r="AP894" s="1" t="str">
        <f t="shared" si="127"/>
        <v xml:space="preserve"> אפ"כ הנהל</v>
      </c>
    </row>
    <row r="895" spans="1:42" x14ac:dyDescent="0.2">
      <c r="A895" s="4"/>
      <c r="B895" s="5"/>
      <c r="C895" s="6" t="s">
        <v>3341</v>
      </c>
      <c r="D895" s="7" t="s">
        <v>34</v>
      </c>
      <c r="E895" s="7" t="s">
        <v>32</v>
      </c>
      <c r="F895" s="8" t="s">
        <v>35</v>
      </c>
      <c r="G895" s="9">
        <v>45347</v>
      </c>
      <c r="H895" s="9"/>
      <c r="I895" s="10"/>
      <c r="J895" s="14"/>
      <c r="K895" s="11" t="s">
        <v>3342</v>
      </c>
      <c r="L895" s="8" t="s">
        <v>3343</v>
      </c>
      <c r="M895" s="8" t="s">
        <v>3344</v>
      </c>
      <c r="N895" s="8" t="s">
        <v>40</v>
      </c>
      <c r="O895" s="13">
        <v>477.9</v>
      </c>
      <c r="P895" s="8" t="s">
        <v>41</v>
      </c>
      <c r="Q895" s="13">
        <v>477.9</v>
      </c>
      <c r="R895" s="13">
        <v>0</v>
      </c>
      <c r="S895" s="13">
        <v>0</v>
      </c>
      <c r="T895" s="13">
        <v>0</v>
      </c>
      <c r="U895" s="13">
        <v>477.9</v>
      </c>
      <c r="V895" s="8" t="s">
        <v>35</v>
      </c>
      <c r="W895" s="8" t="s">
        <v>3345</v>
      </c>
      <c r="X895" s="8" t="s">
        <v>35</v>
      </c>
      <c r="Y895" s="13">
        <v>0</v>
      </c>
      <c r="Z895" s="8" t="s">
        <v>42</v>
      </c>
      <c r="AA895" s="8" t="s">
        <v>43</v>
      </c>
      <c r="AB895" s="8" t="s">
        <v>60</v>
      </c>
      <c r="AC895" s="8" t="s">
        <v>2614</v>
      </c>
      <c r="AD895" s="8" t="s">
        <v>35</v>
      </c>
      <c r="AE895" s="8" t="s">
        <v>35</v>
      </c>
      <c r="AF895" s="13">
        <v>477.9</v>
      </c>
      <c r="AG895" s="41">
        <f t="shared" si="120"/>
        <v>45347</v>
      </c>
      <c r="AH895" s="41">
        <f t="shared" ca="1" si="121"/>
        <v>46022</v>
      </c>
      <c r="AI895" s="1">
        <f t="shared" ca="1" si="128"/>
        <v>22</v>
      </c>
      <c r="AJ895" s="1">
        <f t="shared" ca="1" si="122"/>
        <v>17</v>
      </c>
      <c r="AK895" s="1">
        <f t="shared" ca="1" si="123"/>
        <v>4</v>
      </c>
      <c r="AL895" s="1">
        <f t="shared" si="124"/>
        <v>0</v>
      </c>
      <c r="AM895" s="38">
        <f t="shared" ca="1" si="125"/>
        <v>0.77272727272727271</v>
      </c>
      <c r="AN895" s="1" t="str">
        <f t="shared" ca="1" si="126"/>
        <v>לא תקין</v>
      </c>
      <c r="AO895" s="1" t="str">
        <f>VLOOKUP(AC895,'תז מייל קניין'!$A:$C,3,0)</f>
        <v>GalitGe@justice.gov.il</v>
      </c>
      <c r="AP895" s="1" t="str">
        <f t="shared" si="127"/>
        <v xml:space="preserve"> אפ"כ חיפה</v>
      </c>
    </row>
    <row r="896" spans="1:42" x14ac:dyDescent="0.2">
      <c r="A896" s="4"/>
      <c r="B896" s="5"/>
      <c r="C896" s="6" t="s">
        <v>3346</v>
      </c>
      <c r="D896" s="7" t="s">
        <v>50</v>
      </c>
      <c r="E896" s="7" t="s">
        <v>32</v>
      </c>
      <c r="F896" s="8" t="s">
        <v>35</v>
      </c>
      <c r="G896" s="9">
        <v>45347</v>
      </c>
      <c r="H896" s="9"/>
      <c r="I896" s="10"/>
      <c r="J896" s="14"/>
      <c r="K896" s="11" t="s">
        <v>1764</v>
      </c>
      <c r="L896" s="8" t="s">
        <v>1765</v>
      </c>
      <c r="M896" s="8" t="s">
        <v>1766</v>
      </c>
      <c r="N896" s="8" t="s">
        <v>40</v>
      </c>
      <c r="O896" s="12">
        <v>4370.72</v>
      </c>
      <c r="P896" s="8" t="s">
        <v>41</v>
      </c>
      <c r="Q896" s="12">
        <v>4370.72</v>
      </c>
      <c r="R896" s="13">
        <v>50</v>
      </c>
      <c r="S896" s="12">
        <v>2166.84</v>
      </c>
      <c r="T896" s="12">
        <v>2414.2399999999998</v>
      </c>
      <c r="U896" s="12">
        <v>2527.87</v>
      </c>
      <c r="V896" s="8" t="s">
        <v>35</v>
      </c>
      <c r="W896" s="8" t="s">
        <v>3347</v>
      </c>
      <c r="X896" s="8" t="s">
        <v>57</v>
      </c>
      <c r="Y896" s="13">
        <v>0</v>
      </c>
      <c r="Z896" s="8" t="s">
        <v>42</v>
      </c>
      <c r="AA896" s="8" t="s">
        <v>65</v>
      </c>
      <c r="AB896" s="8" t="s">
        <v>35</v>
      </c>
      <c r="AC896" s="8" t="s">
        <v>2614</v>
      </c>
      <c r="AD896" s="8" t="s">
        <v>35</v>
      </c>
      <c r="AE896" s="8" t="s">
        <v>2899</v>
      </c>
      <c r="AF896" s="12">
        <v>2185.36</v>
      </c>
      <c r="AG896" s="41">
        <f t="shared" si="120"/>
        <v>45347</v>
      </c>
      <c r="AH896" s="41">
        <f t="shared" ca="1" si="121"/>
        <v>46022</v>
      </c>
      <c r="AI896" s="1">
        <f t="shared" ca="1" si="128"/>
        <v>22</v>
      </c>
      <c r="AJ896" s="1">
        <f t="shared" ca="1" si="122"/>
        <v>17</v>
      </c>
      <c r="AK896" s="1">
        <f t="shared" ca="1" si="123"/>
        <v>4</v>
      </c>
      <c r="AL896" s="1">
        <f t="shared" si="124"/>
        <v>50</v>
      </c>
      <c r="AM896" s="38">
        <f t="shared" ca="1" si="125"/>
        <v>0.77272727272727271</v>
      </c>
      <c r="AN896" s="1" t="str">
        <f t="shared" ca="1" si="126"/>
        <v>תקין</v>
      </c>
      <c r="AO896" s="1" t="str">
        <f>VLOOKUP(AC896,'תז מייל קניין'!$A:$C,3,0)</f>
        <v>GalitGe@justice.gov.il</v>
      </c>
      <c r="AP896" s="1" t="str">
        <f t="shared" si="127"/>
        <v xml:space="preserve"> ציוד משקי</v>
      </c>
    </row>
    <row r="897" spans="1:42" x14ac:dyDescent="0.2">
      <c r="A897" s="4"/>
      <c r="B897" s="5"/>
      <c r="C897" s="6" t="s">
        <v>3348</v>
      </c>
      <c r="D897" s="7" t="s">
        <v>50</v>
      </c>
      <c r="E897" s="7" t="s">
        <v>32</v>
      </c>
      <c r="F897" s="8" t="s">
        <v>35</v>
      </c>
      <c r="G897" s="9">
        <v>45354</v>
      </c>
      <c r="H897" s="9"/>
      <c r="I897" s="10"/>
      <c r="J897" s="14"/>
      <c r="K897" s="11" t="s">
        <v>2144</v>
      </c>
      <c r="L897" s="8" t="s">
        <v>2145</v>
      </c>
      <c r="M897" s="8" t="s">
        <v>2146</v>
      </c>
      <c r="N897" s="8" t="s">
        <v>40</v>
      </c>
      <c r="O897" s="13">
        <v>792.37</v>
      </c>
      <c r="P897" s="8" t="s">
        <v>41</v>
      </c>
      <c r="Q897" s="13">
        <v>792.37</v>
      </c>
      <c r="R897" s="13">
        <v>0</v>
      </c>
      <c r="S897" s="13">
        <v>0</v>
      </c>
      <c r="T897" s="13">
        <v>0</v>
      </c>
      <c r="U897" s="13">
        <v>850.18</v>
      </c>
      <c r="V897" s="8" t="s">
        <v>35</v>
      </c>
      <c r="W897" s="8" t="s">
        <v>3349</v>
      </c>
      <c r="X897" s="8" t="s">
        <v>57</v>
      </c>
      <c r="Y897" s="13">
        <v>0</v>
      </c>
      <c r="Z897" s="8" t="s">
        <v>42</v>
      </c>
      <c r="AA897" s="8" t="s">
        <v>65</v>
      </c>
      <c r="AB897" s="8" t="s">
        <v>35</v>
      </c>
      <c r="AC897" s="8" t="s">
        <v>2614</v>
      </c>
      <c r="AD897" s="8" t="s">
        <v>35</v>
      </c>
      <c r="AE897" s="8" t="s">
        <v>3350</v>
      </c>
      <c r="AF897" s="13">
        <v>792.37</v>
      </c>
      <c r="AG897" s="41">
        <f t="shared" si="120"/>
        <v>45354</v>
      </c>
      <c r="AH897" s="41">
        <f t="shared" ca="1" si="121"/>
        <v>46022</v>
      </c>
      <c r="AI897" s="1">
        <f t="shared" ca="1" si="128"/>
        <v>21</v>
      </c>
      <c r="AJ897" s="1">
        <f t="shared" ca="1" si="122"/>
        <v>17</v>
      </c>
      <c r="AK897" s="1">
        <f t="shared" ca="1" si="123"/>
        <v>4</v>
      </c>
      <c r="AL897" s="1">
        <f t="shared" si="124"/>
        <v>0</v>
      </c>
      <c r="AM897" s="38">
        <f t="shared" ca="1" si="125"/>
        <v>0.80952380952380953</v>
      </c>
      <c r="AN897" s="1" t="str">
        <f t="shared" ca="1" si="126"/>
        <v>לא תקין</v>
      </c>
      <c r="AO897" s="1" t="str">
        <f>VLOOKUP(AC897,'תז מייל קניין'!$A:$C,3,0)</f>
        <v>GalitGe@justice.gov.il</v>
      </c>
      <c r="AP897" s="1" t="str">
        <f t="shared" si="127"/>
        <v xml:space="preserve"> כסא אורטו</v>
      </c>
    </row>
    <row r="898" spans="1:42" x14ac:dyDescent="0.2">
      <c r="A898" s="4"/>
      <c r="B898" s="5"/>
      <c r="C898" s="6" t="s">
        <v>3351</v>
      </c>
      <c r="D898" s="7" t="s">
        <v>50</v>
      </c>
      <c r="E898" s="7" t="s">
        <v>32</v>
      </c>
      <c r="F898" s="8" t="s">
        <v>35</v>
      </c>
      <c r="G898" s="9">
        <v>45354</v>
      </c>
      <c r="H898" s="9"/>
      <c r="I898" s="10"/>
      <c r="J898" s="14"/>
      <c r="K898" s="11" t="s">
        <v>3352</v>
      </c>
      <c r="L898" s="8" t="s">
        <v>3353</v>
      </c>
      <c r="M898" s="8" t="s">
        <v>3354</v>
      </c>
      <c r="N898" s="8" t="s">
        <v>40</v>
      </c>
      <c r="O898" s="12">
        <v>1982.4</v>
      </c>
      <c r="P898" s="8" t="s">
        <v>41</v>
      </c>
      <c r="Q898" s="12">
        <v>1982.4</v>
      </c>
      <c r="R898" s="13">
        <v>0</v>
      </c>
      <c r="S898" s="13">
        <v>0</v>
      </c>
      <c r="T898" s="13">
        <v>0</v>
      </c>
      <c r="U898" s="12">
        <v>1982.4</v>
      </c>
      <c r="V898" s="8" t="s">
        <v>35</v>
      </c>
      <c r="W898" s="8" t="s">
        <v>3355</v>
      </c>
      <c r="X898" s="8" t="s">
        <v>35</v>
      </c>
      <c r="Y898" s="13">
        <v>0</v>
      </c>
      <c r="Z898" s="8" t="s">
        <v>42</v>
      </c>
      <c r="AA898" s="8" t="s">
        <v>43</v>
      </c>
      <c r="AB898" s="8" t="s">
        <v>60</v>
      </c>
      <c r="AC898" s="8" t="s">
        <v>2614</v>
      </c>
      <c r="AD898" s="8" t="s">
        <v>35</v>
      </c>
      <c r="AE898" s="8" t="s">
        <v>35</v>
      </c>
      <c r="AF898" s="12">
        <v>1982.4</v>
      </c>
      <c r="AG898" s="41">
        <f t="shared" si="120"/>
        <v>45354</v>
      </c>
      <c r="AH898" s="41">
        <f t="shared" ca="1" si="121"/>
        <v>46022</v>
      </c>
      <c r="AI898" s="1">
        <f t="shared" ca="1" si="128"/>
        <v>21</v>
      </c>
      <c r="AJ898" s="1">
        <f t="shared" ca="1" si="122"/>
        <v>17</v>
      </c>
      <c r="AK898" s="1">
        <f t="shared" ca="1" si="123"/>
        <v>4</v>
      </c>
      <c r="AL898" s="1">
        <f t="shared" si="124"/>
        <v>0</v>
      </c>
      <c r="AM898" s="38">
        <f t="shared" ca="1" si="125"/>
        <v>0.80952380952380953</v>
      </c>
      <c r="AN898" s="1" t="str">
        <f t="shared" ca="1" si="126"/>
        <v>לא תקין</v>
      </c>
      <c r="AO898" s="1" t="str">
        <f>VLOOKUP(AC898,'תז מייל קניין'!$A:$C,3,0)</f>
        <v>GalitGe@justice.gov.il</v>
      </c>
      <c r="AP898" s="1" t="str">
        <f t="shared" si="127"/>
        <v xml:space="preserve"> צמחייה עב</v>
      </c>
    </row>
    <row r="899" spans="1:42" x14ac:dyDescent="0.2">
      <c r="A899" s="4"/>
      <c r="B899" s="5"/>
      <c r="C899" s="6" t="s">
        <v>3356</v>
      </c>
      <c r="D899" s="7" t="s">
        <v>50</v>
      </c>
      <c r="E899" s="7" t="s">
        <v>32</v>
      </c>
      <c r="F899" s="8" t="s">
        <v>35</v>
      </c>
      <c r="G899" s="9">
        <v>45363</v>
      </c>
      <c r="H899" s="9"/>
      <c r="I899" s="10"/>
      <c r="J899" s="14"/>
      <c r="K899" s="11" t="s">
        <v>1943</v>
      </c>
      <c r="L899" s="8" t="s">
        <v>1944</v>
      </c>
      <c r="M899" s="8" t="s">
        <v>1945</v>
      </c>
      <c r="N899" s="8" t="s">
        <v>40</v>
      </c>
      <c r="O899" s="13">
        <v>417.72</v>
      </c>
      <c r="P899" s="8" t="s">
        <v>41</v>
      </c>
      <c r="Q899" s="13">
        <v>417.72</v>
      </c>
      <c r="R899" s="13">
        <v>0</v>
      </c>
      <c r="S899" s="13">
        <v>0</v>
      </c>
      <c r="T899" s="13">
        <v>0</v>
      </c>
      <c r="U899" s="13">
        <v>417.72</v>
      </c>
      <c r="V899" s="8" t="s">
        <v>35</v>
      </c>
      <c r="W899" s="8" t="s">
        <v>3357</v>
      </c>
      <c r="X899" s="8" t="s">
        <v>35</v>
      </c>
      <c r="Y899" s="13">
        <v>0</v>
      </c>
      <c r="Z899" s="8" t="s">
        <v>42</v>
      </c>
      <c r="AA899" s="8" t="s">
        <v>43</v>
      </c>
      <c r="AB899" s="8" t="s">
        <v>60</v>
      </c>
      <c r="AC899" s="8" t="s">
        <v>2614</v>
      </c>
      <c r="AD899" s="8" t="s">
        <v>35</v>
      </c>
      <c r="AE899" s="8" t="s">
        <v>35</v>
      </c>
      <c r="AF899" s="13">
        <v>417.72</v>
      </c>
      <c r="AG899" s="41">
        <f t="shared" ref="AG899:AG962" si="129">IF(H899&gt;1,H899,G899)</f>
        <v>45363</v>
      </c>
      <c r="AH899" s="41">
        <f t="shared" ref="AH899:AH962" ca="1" si="130">IF(I899&gt;1, I899, DATE(YEAR(TODAY()), 12, 31))</f>
        <v>46022</v>
      </c>
      <c r="AI899" s="1">
        <f t="shared" ca="1" si="128"/>
        <v>21</v>
      </c>
      <c r="AJ899" s="1">
        <f t="shared" ref="AJ899:AJ962" ca="1" si="131">DATEDIF(AG899, TODAY(), "m")</f>
        <v>16</v>
      </c>
      <c r="AK899" s="1">
        <f t="shared" ref="AK899:AK962" ca="1" si="132">IF(AH899 &gt; TODAY(), DATEDIF(TODAY(), AH899, "m"), -DATEDIF(AH899, TODAY(), "m"))</f>
        <v>4</v>
      </c>
      <c r="AL899" s="1">
        <f t="shared" ref="AL899:AL962" si="133">R899</f>
        <v>0</v>
      </c>
      <c r="AM899" s="38">
        <f t="shared" ref="AM899:AM962" ca="1" si="134">AJ899/AI899</f>
        <v>0.76190476190476186</v>
      </c>
      <c r="AN899" s="1" t="str">
        <f t="shared" ref="AN899:AN962" ca="1" si="135">IF(AM899&lt;0.5, "טרם נבדק",
   IF(AND(AM899&gt;0.5, AM899&lt;0.75, AL899&lt;20), "לא תקין",
   IF(AND(AM899&gt;0.75, AM899&lt;0.9, AL899&lt;50), "לא תקין",
   IF(AND(AM899&gt;0.9, AL899&lt;50), "לא תקין", "תקין"))))</f>
        <v>לא תקין</v>
      </c>
      <c r="AO899" s="1" t="str">
        <f>VLOOKUP(AC899,'תז מייל קניין'!$A:$C,3,0)</f>
        <v>GalitGe@justice.gov.il</v>
      </c>
      <c r="AP899" s="1" t="str">
        <f t="shared" ref="AP899:AP962" si="136">LEFT(W899,10)</f>
        <v xml:space="preserve"> חותמות עב</v>
      </c>
    </row>
    <row r="900" spans="1:42" x14ac:dyDescent="0.2">
      <c r="A900" s="4"/>
      <c r="B900" s="5"/>
      <c r="C900" s="6" t="s">
        <v>3358</v>
      </c>
      <c r="D900" s="7" t="s">
        <v>34</v>
      </c>
      <c r="E900" s="7" t="s">
        <v>32</v>
      </c>
      <c r="F900" s="8" t="s">
        <v>35</v>
      </c>
      <c r="G900" s="9">
        <v>45363</v>
      </c>
      <c r="H900" s="9"/>
      <c r="I900" s="10"/>
      <c r="J900" s="14"/>
      <c r="K900" s="11" t="s">
        <v>354</v>
      </c>
      <c r="L900" s="8" t="s">
        <v>355</v>
      </c>
      <c r="M900" s="8" t="s">
        <v>356</v>
      </c>
      <c r="N900" s="8" t="s">
        <v>40</v>
      </c>
      <c r="O900" s="12">
        <v>3663.9</v>
      </c>
      <c r="P900" s="8" t="s">
        <v>41</v>
      </c>
      <c r="Q900" s="12">
        <v>3663.9</v>
      </c>
      <c r="R900" s="13">
        <v>0</v>
      </c>
      <c r="S900" s="13">
        <v>0</v>
      </c>
      <c r="T900" s="13">
        <v>0</v>
      </c>
      <c r="U900" s="12">
        <v>3663.9</v>
      </c>
      <c r="V900" s="8" t="s">
        <v>35</v>
      </c>
      <c r="W900" s="8" t="s">
        <v>3359</v>
      </c>
      <c r="X900" s="8" t="s">
        <v>35</v>
      </c>
      <c r="Y900" s="13">
        <v>0</v>
      </c>
      <c r="Z900" s="8" t="s">
        <v>42</v>
      </c>
      <c r="AA900" s="8" t="s">
        <v>43</v>
      </c>
      <c r="AB900" s="8" t="s">
        <v>60</v>
      </c>
      <c r="AC900" s="8" t="s">
        <v>2614</v>
      </c>
      <c r="AD900" s="8" t="s">
        <v>35</v>
      </c>
      <c r="AE900" s="8" t="s">
        <v>46</v>
      </c>
      <c r="AF900" s="12">
        <v>3663.9</v>
      </c>
      <c r="AG900" s="41">
        <f t="shared" si="129"/>
        <v>45363</v>
      </c>
      <c r="AH900" s="41">
        <f t="shared" ca="1" si="130"/>
        <v>46022</v>
      </c>
      <c r="AI900" s="1">
        <f t="shared" ca="1" si="128"/>
        <v>21</v>
      </c>
      <c r="AJ900" s="1">
        <f t="shared" ca="1" si="131"/>
        <v>16</v>
      </c>
      <c r="AK900" s="1">
        <f t="shared" ca="1" si="132"/>
        <v>4</v>
      </c>
      <c r="AL900" s="1">
        <f t="shared" si="133"/>
        <v>0</v>
      </c>
      <c r="AM900" s="38">
        <f t="shared" ca="1" si="134"/>
        <v>0.76190476190476186</v>
      </c>
      <c r="AN900" s="1" t="str">
        <f t="shared" ca="1" si="135"/>
        <v>לא תקין</v>
      </c>
      <c r="AO900" s="1" t="str">
        <f>VLOOKUP(AC900,'תז מייל קניין'!$A:$C,3,0)</f>
        <v>GalitGe@justice.gov.il</v>
      </c>
      <c r="AP900" s="1" t="str">
        <f t="shared" si="136"/>
        <v xml:space="preserve"> עבודות חש</v>
      </c>
    </row>
    <row r="901" spans="1:42" x14ac:dyDescent="0.2">
      <c r="A901" s="4"/>
      <c r="B901" s="5"/>
      <c r="C901" s="6" t="s">
        <v>3360</v>
      </c>
      <c r="D901" s="7" t="s">
        <v>50</v>
      </c>
      <c r="E901" s="7" t="s">
        <v>32</v>
      </c>
      <c r="F901" s="8" t="s">
        <v>35</v>
      </c>
      <c r="G901" s="9">
        <v>45369</v>
      </c>
      <c r="H901" s="9"/>
      <c r="I901" s="10"/>
      <c r="J901" s="14"/>
      <c r="K901" s="11" t="s">
        <v>3361</v>
      </c>
      <c r="L901" s="8" t="s">
        <v>3362</v>
      </c>
      <c r="M901" s="8" t="s">
        <v>3363</v>
      </c>
      <c r="N901" s="8" t="s">
        <v>40</v>
      </c>
      <c r="O901" s="12">
        <v>200854.69</v>
      </c>
      <c r="P901" s="8" t="s">
        <v>41</v>
      </c>
      <c r="Q901" s="12">
        <v>200854.69</v>
      </c>
      <c r="R901" s="13">
        <v>0</v>
      </c>
      <c r="S901" s="13">
        <v>0</v>
      </c>
      <c r="T901" s="13">
        <v>0</v>
      </c>
      <c r="U901" s="12">
        <v>200854.69</v>
      </c>
      <c r="V901" s="8" t="s">
        <v>35</v>
      </c>
      <c r="W901" s="8" t="s">
        <v>3364</v>
      </c>
      <c r="X901" s="8" t="s">
        <v>35</v>
      </c>
      <c r="Y901" s="13">
        <v>0</v>
      </c>
      <c r="Z901" s="8" t="s">
        <v>42</v>
      </c>
      <c r="AA901" s="8" t="s">
        <v>43</v>
      </c>
      <c r="AB901" s="8" t="s">
        <v>60</v>
      </c>
      <c r="AC901" s="8" t="s">
        <v>2614</v>
      </c>
      <c r="AD901" s="8" t="s">
        <v>3365</v>
      </c>
      <c r="AE901" s="8" t="s">
        <v>625</v>
      </c>
      <c r="AF901" s="12">
        <v>200854.69</v>
      </c>
      <c r="AG901" s="41">
        <f t="shared" si="129"/>
        <v>45369</v>
      </c>
      <c r="AH901" s="41">
        <f t="shared" ca="1" si="130"/>
        <v>46022</v>
      </c>
      <c r="AI901" s="1">
        <f t="shared" ca="1" si="128"/>
        <v>21</v>
      </c>
      <c r="AJ901" s="1">
        <f t="shared" ca="1" si="131"/>
        <v>16</v>
      </c>
      <c r="AK901" s="1">
        <f t="shared" ca="1" si="132"/>
        <v>4</v>
      </c>
      <c r="AL901" s="1">
        <f t="shared" si="133"/>
        <v>0</v>
      </c>
      <c r="AM901" s="38">
        <f t="shared" ca="1" si="134"/>
        <v>0.76190476190476186</v>
      </c>
      <c r="AN901" s="1" t="str">
        <f t="shared" ca="1" si="135"/>
        <v>לא תקין</v>
      </c>
      <c r="AO901" s="1" t="str">
        <f>VLOOKUP(AC901,'תז מייל קניין'!$A:$C,3,0)</f>
        <v>GalitGe@justice.gov.il</v>
      </c>
      <c r="AP901" s="1" t="str">
        <f t="shared" si="136"/>
        <v xml:space="preserve"> עבור שירו</v>
      </c>
    </row>
    <row r="902" spans="1:42" x14ac:dyDescent="0.2">
      <c r="A902" s="4"/>
      <c r="B902" s="5"/>
      <c r="C902" s="6" t="s">
        <v>3366</v>
      </c>
      <c r="D902" s="7" t="s">
        <v>34</v>
      </c>
      <c r="E902" s="7" t="s">
        <v>32</v>
      </c>
      <c r="F902" s="8" t="s">
        <v>35</v>
      </c>
      <c r="G902" s="9">
        <v>45369</v>
      </c>
      <c r="H902" s="9"/>
      <c r="I902" s="10"/>
      <c r="J902" s="14"/>
      <c r="K902" s="11" t="s">
        <v>2756</v>
      </c>
      <c r="L902" s="8" t="s">
        <v>2757</v>
      </c>
      <c r="M902" s="8" t="s">
        <v>35</v>
      </c>
      <c r="N902" s="8" t="s">
        <v>40</v>
      </c>
      <c r="O902" s="12">
        <v>3000</v>
      </c>
      <c r="P902" s="8" t="s">
        <v>41</v>
      </c>
      <c r="Q902" s="12">
        <v>3000</v>
      </c>
      <c r="R902" s="13">
        <v>31.67</v>
      </c>
      <c r="S902" s="13">
        <v>950</v>
      </c>
      <c r="T902" s="13">
        <v>950</v>
      </c>
      <c r="U902" s="12">
        <v>2050</v>
      </c>
      <c r="V902" s="8" t="s">
        <v>35</v>
      </c>
      <c r="W902" s="8" t="s">
        <v>3367</v>
      </c>
      <c r="X902" s="8" t="s">
        <v>35</v>
      </c>
      <c r="Y902" s="13">
        <v>0</v>
      </c>
      <c r="Z902" s="8" t="s">
        <v>42</v>
      </c>
      <c r="AA902" s="8" t="s">
        <v>43</v>
      </c>
      <c r="AB902" s="8" t="s">
        <v>60</v>
      </c>
      <c r="AC902" s="8" t="s">
        <v>2614</v>
      </c>
      <c r="AD902" s="8" t="s">
        <v>35</v>
      </c>
      <c r="AE902" s="8" t="s">
        <v>633</v>
      </c>
      <c r="AF902" s="12">
        <v>2050</v>
      </c>
      <c r="AG902" s="41">
        <f t="shared" si="129"/>
        <v>45369</v>
      </c>
      <c r="AH902" s="41">
        <f t="shared" ca="1" si="130"/>
        <v>46022</v>
      </c>
      <c r="AI902" s="1">
        <f t="shared" ca="1" si="128"/>
        <v>21</v>
      </c>
      <c r="AJ902" s="1">
        <f t="shared" ca="1" si="131"/>
        <v>16</v>
      </c>
      <c r="AK902" s="1">
        <f t="shared" ca="1" si="132"/>
        <v>4</v>
      </c>
      <c r="AL902" s="1">
        <f t="shared" si="133"/>
        <v>31.67</v>
      </c>
      <c r="AM902" s="38">
        <f t="shared" ca="1" si="134"/>
        <v>0.76190476190476186</v>
      </c>
      <c r="AN902" s="1" t="str">
        <f t="shared" ca="1" si="135"/>
        <v>לא תקין</v>
      </c>
      <c r="AO902" s="1" t="str">
        <f>VLOOKUP(AC902,'תז מייל קניין'!$A:$C,3,0)</f>
        <v>GalitGe@justice.gov.il</v>
      </c>
      <c r="AP902" s="1" t="str">
        <f t="shared" si="136"/>
        <v xml:space="preserve"> שעות חזרה</v>
      </c>
    </row>
    <row r="903" spans="1:42" x14ac:dyDescent="0.2">
      <c r="A903" s="4"/>
      <c r="B903" s="5"/>
      <c r="C903" s="6" t="s">
        <v>3368</v>
      </c>
      <c r="D903" s="7" t="s">
        <v>50</v>
      </c>
      <c r="E903" s="7" t="s">
        <v>32</v>
      </c>
      <c r="F903" s="8" t="s">
        <v>35</v>
      </c>
      <c r="G903" s="9">
        <v>45369</v>
      </c>
      <c r="H903" s="9"/>
      <c r="I903" s="10"/>
      <c r="J903" s="14"/>
      <c r="K903" s="11" t="s">
        <v>2712</v>
      </c>
      <c r="L903" s="8" t="s">
        <v>2713</v>
      </c>
      <c r="M903" s="8" t="s">
        <v>2714</v>
      </c>
      <c r="N903" s="8" t="s">
        <v>40</v>
      </c>
      <c r="O903" s="12">
        <v>62825.56</v>
      </c>
      <c r="P903" s="8" t="s">
        <v>41</v>
      </c>
      <c r="Q903" s="12">
        <v>62825.56</v>
      </c>
      <c r="R903" s="13">
        <v>94</v>
      </c>
      <c r="S903" s="12">
        <v>59057.29</v>
      </c>
      <c r="T903" s="12">
        <v>59049.51</v>
      </c>
      <c r="U903" s="12">
        <v>3768.28</v>
      </c>
      <c r="V903" s="8" t="s">
        <v>35</v>
      </c>
      <c r="W903" s="8" t="s">
        <v>3369</v>
      </c>
      <c r="X903" s="8" t="s">
        <v>35</v>
      </c>
      <c r="Y903" s="13">
        <v>0</v>
      </c>
      <c r="Z903" s="8" t="s">
        <v>42</v>
      </c>
      <c r="AA903" s="8" t="s">
        <v>65</v>
      </c>
      <c r="AB903" s="8" t="s">
        <v>35</v>
      </c>
      <c r="AC903" s="8" t="s">
        <v>2614</v>
      </c>
      <c r="AD903" s="8" t="s">
        <v>35</v>
      </c>
      <c r="AE903" s="8" t="s">
        <v>2716</v>
      </c>
      <c r="AF903" s="12">
        <v>3768.28</v>
      </c>
      <c r="AG903" s="41">
        <f t="shared" si="129"/>
        <v>45369</v>
      </c>
      <c r="AH903" s="41">
        <f t="shared" ca="1" si="130"/>
        <v>46022</v>
      </c>
      <c r="AI903" s="1">
        <f t="shared" ca="1" si="128"/>
        <v>21</v>
      </c>
      <c r="AJ903" s="1">
        <f t="shared" ca="1" si="131"/>
        <v>16</v>
      </c>
      <c r="AK903" s="1">
        <f t="shared" ca="1" si="132"/>
        <v>4</v>
      </c>
      <c r="AL903" s="1">
        <f t="shared" si="133"/>
        <v>94</v>
      </c>
      <c r="AM903" s="38">
        <f t="shared" ca="1" si="134"/>
        <v>0.76190476190476186</v>
      </c>
      <c r="AN903" s="1" t="str">
        <f t="shared" ca="1" si="135"/>
        <v>תקין</v>
      </c>
      <c r="AO903" s="1" t="str">
        <f>VLOOKUP(AC903,'תז מייל קניין'!$A:$C,3,0)</f>
        <v>GalitGe@justice.gov.il</v>
      </c>
      <c r="AP903" s="1" t="str">
        <f t="shared" si="136"/>
        <v xml:space="preserve"> סולר עבור</v>
      </c>
    </row>
    <row r="904" spans="1:42" x14ac:dyDescent="0.2">
      <c r="A904" s="4"/>
      <c r="B904" s="5"/>
      <c r="C904" s="6" t="s">
        <v>3370</v>
      </c>
      <c r="D904" s="7" t="s">
        <v>50</v>
      </c>
      <c r="E904" s="7" t="s">
        <v>32</v>
      </c>
      <c r="F904" s="8" t="s">
        <v>35</v>
      </c>
      <c r="G904" s="9">
        <v>45371</v>
      </c>
      <c r="H904" s="9"/>
      <c r="I904" s="10"/>
      <c r="J904" s="14"/>
      <c r="K904" s="11" t="s">
        <v>1764</v>
      </c>
      <c r="L904" s="8" t="s">
        <v>1765</v>
      </c>
      <c r="M904" s="8" t="s">
        <v>1766</v>
      </c>
      <c r="N904" s="8" t="s">
        <v>40</v>
      </c>
      <c r="O904" s="12">
        <v>4607.1099999999997</v>
      </c>
      <c r="P904" s="8" t="s">
        <v>41</v>
      </c>
      <c r="Q904" s="12">
        <v>4607.1099999999997</v>
      </c>
      <c r="R904" s="13">
        <v>56.34</v>
      </c>
      <c r="S904" s="12">
        <v>2591.3000000000002</v>
      </c>
      <c r="T904" s="12">
        <v>2881.3</v>
      </c>
      <c r="U904" s="12">
        <v>2331.77</v>
      </c>
      <c r="V904" s="8" t="s">
        <v>35</v>
      </c>
      <c r="W904" s="8" t="s">
        <v>3371</v>
      </c>
      <c r="X904" s="8" t="s">
        <v>57</v>
      </c>
      <c r="Y904" s="13">
        <v>0</v>
      </c>
      <c r="Z904" s="8" t="s">
        <v>42</v>
      </c>
      <c r="AA904" s="8" t="s">
        <v>65</v>
      </c>
      <c r="AB904" s="8" t="s">
        <v>35</v>
      </c>
      <c r="AC904" s="8" t="s">
        <v>2614</v>
      </c>
      <c r="AD904" s="8" t="s">
        <v>35</v>
      </c>
      <c r="AE904" s="8" t="s">
        <v>2302</v>
      </c>
      <c r="AF904" s="12">
        <v>2015.81</v>
      </c>
      <c r="AG904" s="41">
        <f t="shared" si="129"/>
        <v>45371</v>
      </c>
      <c r="AH904" s="41">
        <f t="shared" ca="1" si="130"/>
        <v>46022</v>
      </c>
      <c r="AI904" s="1">
        <f t="shared" ca="1" si="128"/>
        <v>21</v>
      </c>
      <c r="AJ904" s="1">
        <f t="shared" ca="1" si="131"/>
        <v>16</v>
      </c>
      <c r="AK904" s="1">
        <f t="shared" ca="1" si="132"/>
        <v>4</v>
      </c>
      <c r="AL904" s="1">
        <f t="shared" si="133"/>
        <v>56.34</v>
      </c>
      <c r="AM904" s="38">
        <f t="shared" ca="1" si="134"/>
        <v>0.76190476190476186</v>
      </c>
      <c r="AN904" s="1" t="str">
        <f t="shared" ca="1" si="135"/>
        <v>תקין</v>
      </c>
      <c r="AO904" s="1" t="str">
        <f>VLOOKUP(AC904,'תז מייל קניין'!$A:$C,3,0)</f>
        <v>GalitGe@justice.gov.il</v>
      </c>
      <c r="AP904" s="1" t="str">
        <f t="shared" si="136"/>
        <v xml:space="preserve"> ציוד משרד</v>
      </c>
    </row>
    <row r="905" spans="1:42" x14ac:dyDescent="0.2">
      <c r="A905" s="4"/>
      <c r="B905" s="5"/>
      <c r="C905" s="6" t="s">
        <v>3372</v>
      </c>
      <c r="D905" s="7" t="s">
        <v>50</v>
      </c>
      <c r="E905" s="7" t="s">
        <v>32</v>
      </c>
      <c r="F905" s="8" t="s">
        <v>35</v>
      </c>
      <c r="G905" s="9">
        <v>45371</v>
      </c>
      <c r="H905" s="9"/>
      <c r="I905" s="10"/>
      <c r="J905" s="14"/>
      <c r="K905" s="11" t="s">
        <v>1764</v>
      </c>
      <c r="L905" s="8" t="s">
        <v>1765</v>
      </c>
      <c r="M905" s="8" t="s">
        <v>1766</v>
      </c>
      <c r="N905" s="8" t="s">
        <v>40</v>
      </c>
      <c r="O905" s="12">
        <v>5456.5</v>
      </c>
      <c r="P905" s="8" t="s">
        <v>41</v>
      </c>
      <c r="Q905" s="12">
        <v>5456.5</v>
      </c>
      <c r="R905" s="13">
        <v>97.8</v>
      </c>
      <c r="S905" s="12">
        <v>5337.91</v>
      </c>
      <c r="T905" s="12">
        <v>5944.73</v>
      </c>
      <c r="U905" s="13">
        <v>137.18</v>
      </c>
      <c r="V905" s="8" t="s">
        <v>35</v>
      </c>
      <c r="W905" s="8" t="s">
        <v>3373</v>
      </c>
      <c r="X905" s="8" t="s">
        <v>57</v>
      </c>
      <c r="Y905" s="13">
        <v>0</v>
      </c>
      <c r="Z905" s="8" t="s">
        <v>42</v>
      </c>
      <c r="AA905" s="8" t="s">
        <v>65</v>
      </c>
      <c r="AB905" s="8" t="s">
        <v>35</v>
      </c>
      <c r="AC905" s="8" t="s">
        <v>2614</v>
      </c>
      <c r="AD905" s="8" t="s">
        <v>35</v>
      </c>
      <c r="AE905" s="8" t="s">
        <v>35</v>
      </c>
      <c r="AF905" s="13">
        <v>118.59</v>
      </c>
      <c r="AG905" s="41">
        <f t="shared" si="129"/>
        <v>45371</v>
      </c>
      <c r="AH905" s="41">
        <f t="shared" ca="1" si="130"/>
        <v>46022</v>
      </c>
      <c r="AI905" s="1">
        <f t="shared" ca="1" si="128"/>
        <v>21</v>
      </c>
      <c r="AJ905" s="1">
        <f t="shared" ca="1" si="131"/>
        <v>16</v>
      </c>
      <c r="AK905" s="1">
        <f t="shared" ca="1" si="132"/>
        <v>4</v>
      </c>
      <c r="AL905" s="1">
        <f t="shared" si="133"/>
        <v>97.8</v>
      </c>
      <c r="AM905" s="38">
        <f t="shared" ca="1" si="134"/>
        <v>0.76190476190476186</v>
      </c>
      <c r="AN905" s="1" t="str">
        <f t="shared" ca="1" si="135"/>
        <v>תקין</v>
      </c>
      <c r="AO905" s="1" t="str">
        <f>VLOOKUP(AC905,'תז מייל קניין'!$A:$C,3,0)</f>
        <v>GalitGe@justice.gov.il</v>
      </c>
      <c r="AP905" s="1" t="str">
        <f t="shared" si="136"/>
        <v xml:space="preserve"> ציוד משרד</v>
      </c>
    </row>
    <row r="906" spans="1:42" x14ac:dyDescent="0.2">
      <c r="A906" s="4"/>
      <c r="B906" s="5"/>
      <c r="C906" s="6" t="s">
        <v>3374</v>
      </c>
      <c r="D906" s="7" t="s">
        <v>34</v>
      </c>
      <c r="E906" s="7" t="s">
        <v>32</v>
      </c>
      <c r="F906" s="8" t="s">
        <v>35</v>
      </c>
      <c r="G906" s="9">
        <v>45371</v>
      </c>
      <c r="H906" s="9"/>
      <c r="I906" s="10"/>
      <c r="J906" s="14"/>
      <c r="K906" s="11" t="s">
        <v>3375</v>
      </c>
      <c r="L906" s="8" t="s">
        <v>3376</v>
      </c>
      <c r="M906" s="8" t="s">
        <v>3377</v>
      </c>
      <c r="N906" s="8" t="s">
        <v>40</v>
      </c>
      <c r="O906" s="12">
        <v>4401.5</v>
      </c>
      <c r="P906" s="8" t="s">
        <v>41</v>
      </c>
      <c r="Q906" s="12">
        <v>4401.5</v>
      </c>
      <c r="R906" s="13">
        <v>62.67</v>
      </c>
      <c r="S906" s="12">
        <v>2749.5</v>
      </c>
      <c r="T906" s="12">
        <v>2749.5</v>
      </c>
      <c r="U906" s="12">
        <v>1652</v>
      </c>
      <c r="V906" s="8" t="s">
        <v>35</v>
      </c>
      <c r="W906" s="8" t="s">
        <v>3378</v>
      </c>
      <c r="X906" s="8" t="s">
        <v>35</v>
      </c>
      <c r="Y906" s="13">
        <v>0</v>
      </c>
      <c r="Z906" s="8" t="s">
        <v>42</v>
      </c>
      <c r="AA906" s="8" t="s">
        <v>43</v>
      </c>
      <c r="AB906" s="8" t="s">
        <v>60</v>
      </c>
      <c r="AC906" s="8" t="s">
        <v>2614</v>
      </c>
      <c r="AD906" s="8" t="s">
        <v>35</v>
      </c>
      <c r="AE906" s="8" t="s">
        <v>3307</v>
      </c>
      <c r="AF906" s="12">
        <v>1652</v>
      </c>
      <c r="AG906" s="41">
        <f t="shared" si="129"/>
        <v>45371</v>
      </c>
      <c r="AH906" s="41">
        <f t="shared" ca="1" si="130"/>
        <v>46022</v>
      </c>
      <c r="AI906" s="1">
        <f t="shared" ca="1" si="128"/>
        <v>21</v>
      </c>
      <c r="AJ906" s="1">
        <f t="shared" ca="1" si="131"/>
        <v>16</v>
      </c>
      <c r="AK906" s="1">
        <f t="shared" ca="1" si="132"/>
        <v>4</v>
      </c>
      <c r="AL906" s="1">
        <f t="shared" si="133"/>
        <v>62.67</v>
      </c>
      <c r="AM906" s="38">
        <f t="shared" ca="1" si="134"/>
        <v>0.76190476190476186</v>
      </c>
      <c r="AN906" s="1" t="str">
        <f t="shared" ca="1" si="135"/>
        <v>תקין</v>
      </c>
      <c r="AO906" s="1" t="str">
        <f>VLOOKUP(AC906,'תז מייל קניין'!$A:$C,3,0)</f>
        <v>GalitGe@justice.gov.il</v>
      </c>
      <c r="AP906" s="1" t="str">
        <f t="shared" si="136"/>
        <v xml:space="preserve"> ניילון נצ</v>
      </c>
    </row>
    <row r="907" spans="1:42" x14ac:dyDescent="0.2">
      <c r="A907" s="4"/>
      <c r="B907" s="5"/>
      <c r="C907" s="6" t="s">
        <v>3379</v>
      </c>
      <c r="D907" s="7" t="s">
        <v>34</v>
      </c>
      <c r="E907" s="7" t="s">
        <v>32</v>
      </c>
      <c r="F907" s="8" t="s">
        <v>35</v>
      </c>
      <c r="G907" s="9">
        <v>45371</v>
      </c>
      <c r="H907" s="9"/>
      <c r="I907" s="10"/>
      <c r="J907" s="14"/>
      <c r="K907" s="11" t="s">
        <v>2670</v>
      </c>
      <c r="L907" s="8" t="s">
        <v>2671</v>
      </c>
      <c r="M907" s="8" t="s">
        <v>2191</v>
      </c>
      <c r="N907" s="8" t="s">
        <v>40</v>
      </c>
      <c r="O907" s="12">
        <v>9794</v>
      </c>
      <c r="P907" s="8" t="s">
        <v>41</v>
      </c>
      <c r="Q907" s="12">
        <v>9794</v>
      </c>
      <c r="R907" s="13">
        <v>42.17</v>
      </c>
      <c r="S907" s="12">
        <v>4680</v>
      </c>
      <c r="T907" s="12">
        <v>4095</v>
      </c>
      <c r="U907" s="12">
        <v>5664</v>
      </c>
      <c r="V907" s="8" t="s">
        <v>35</v>
      </c>
      <c r="W907" s="8" t="s">
        <v>3380</v>
      </c>
      <c r="X907" s="8" t="s">
        <v>35</v>
      </c>
      <c r="Y907" s="13">
        <v>0</v>
      </c>
      <c r="Z907" s="8" t="s">
        <v>42</v>
      </c>
      <c r="AA907" s="8" t="s">
        <v>43</v>
      </c>
      <c r="AB907" s="8" t="s">
        <v>60</v>
      </c>
      <c r="AC907" s="8" t="s">
        <v>2614</v>
      </c>
      <c r="AD907" s="8" t="s">
        <v>35</v>
      </c>
      <c r="AE907" s="8" t="s">
        <v>1914</v>
      </c>
      <c r="AF907" s="12">
        <v>5664</v>
      </c>
      <c r="AG907" s="41">
        <f t="shared" si="129"/>
        <v>45371</v>
      </c>
      <c r="AH907" s="41">
        <f t="shared" ca="1" si="130"/>
        <v>46022</v>
      </c>
      <c r="AI907" s="1">
        <f t="shared" ca="1" si="128"/>
        <v>21</v>
      </c>
      <c r="AJ907" s="1">
        <f t="shared" ca="1" si="131"/>
        <v>16</v>
      </c>
      <c r="AK907" s="1">
        <f t="shared" ca="1" si="132"/>
        <v>4</v>
      </c>
      <c r="AL907" s="1">
        <f t="shared" si="133"/>
        <v>42.17</v>
      </c>
      <c r="AM907" s="38">
        <f t="shared" ca="1" si="134"/>
        <v>0.76190476190476186</v>
      </c>
      <c r="AN907" s="1" t="str">
        <f t="shared" ca="1" si="135"/>
        <v>לא תקין</v>
      </c>
      <c r="AO907" s="1" t="str">
        <f>VLOOKUP(AC907,'תז מייל קניין'!$A:$C,3,0)</f>
        <v>GalitGe@justice.gov.il</v>
      </c>
      <c r="AP907" s="1" t="str">
        <f t="shared" si="136"/>
        <v xml:space="preserve"> הזמנת עבו</v>
      </c>
    </row>
    <row r="908" spans="1:42" x14ac:dyDescent="0.2">
      <c r="A908" s="4"/>
      <c r="B908" s="5"/>
      <c r="C908" s="6" t="s">
        <v>3381</v>
      </c>
      <c r="D908" s="7" t="s">
        <v>50</v>
      </c>
      <c r="E908" s="7" t="s">
        <v>32</v>
      </c>
      <c r="F908" s="8" t="s">
        <v>35</v>
      </c>
      <c r="G908" s="9">
        <v>45372</v>
      </c>
      <c r="H908" s="9"/>
      <c r="I908" s="10"/>
      <c r="J908" s="14"/>
      <c r="K908" s="11" t="s">
        <v>2123</v>
      </c>
      <c r="L908" s="8" t="s">
        <v>2124</v>
      </c>
      <c r="M908" s="8" t="s">
        <v>2125</v>
      </c>
      <c r="N908" s="8" t="s">
        <v>40</v>
      </c>
      <c r="O908" s="12">
        <v>2312.8000000000002</v>
      </c>
      <c r="P908" s="8" t="s">
        <v>41</v>
      </c>
      <c r="Q908" s="12">
        <v>2312.8000000000002</v>
      </c>
      <c r="R908" s="13">
        <v>100</v>
      </c>
      <c r="S908" s="12">
        <v>2312.8000000000002</v>
      </c>
      <c r="T908" s="12">
        <v>1960</v>
      </c>
      <c r="U908" s="13">
        <v>0</v>
      </c>
      <c r="V908" s="8" t="s">
        <v>35</v>
      </c>
      <c r="W908" s="8" t="s">
        <v>3382</v>
      </c>
      <c r="X908" s="8" t="s">
        <v>35</v>
      </c>
      <c r="Y908" s="13">
        <v>0</v>
      </c>
      <c r="Z908" s="8" t="s">
        <v>42</v>
      </c>
      <c r="AA908" s="8" t="s">
        <v>43</v>
      </c>
      <c r="AB908" s="8" t="s">
        <v>60</v>
      </c>
      <c r="AC908" s="8" t="s">
        <v>2614</v>
      </c>
      <c r="AD908" s="8" t="s">
        <v>35</v>
      </c>
      <c r="AE908" s="8" t="s">
        <v>35</v>
      </c>
      <c r="AF908" s="13">
        <v>0</v>
      </c>
      <c r="AG908" s="41">
        <f t="shared" si="129"/>
        <v>45372</v>
      </c>
      <c r="AH908" s="41">
        <f t="shared" ca="1" si="130"/>
        <v>46022</v>
      </c>
      <c r="AI908" s="1">
        <f t="shared" ca="1" si="128"/>
        <v>21</v>
      </c>
      <c r="AJ908" s="1">
        <f t="shared" ca="1" si="131"/>
        <v>16</v>
      </c>
      <c r="AK908" s="1">
        <f t="shared" ca="1" si="132"/>
        <v>4</v>
      </c>
      <c r="AL908" s="1">
        <f t="shared" si="133"/>
        <v>100</v>
      </c>
      <c r="AM908" s="38">
        <f t="shared" ca="1" si="134"/>
        <v>0.76190476190476186</v>
      </c>
      <c r="AN908" s="1" t="str">
        <f t="shared" ca="1" si="135"/>
        <v>תקין</v>
      </c>
      <c r="AO908" s="1" t="str">
        <f>VLOOKUP(AC908,'תז מייל קניין'!$A:$C,3,0)</f>
        <v>GalitGe@justice.gov.il</v>
      </c>
      <c r="AP908" s="1" t="str">
        <f t="shared" si="136"/>
        <v xml:space="preserve"> הדפסה על </v>
      </c>
    </row>
    <row r="909" spans="1:42" x14ac:dyDescent="0.2">
      <c r="A909" s="4"/>
      <c r="B909" s="5"/>
      <c r="C909" s="6" t="s">
        <v>3383</v>
      </c>
      <c r="D909" s="7" t="s">
        <v>34</v>
      </c>
      <c r="E909" s="7" t="s">
        <v>32</v>
      </c>
      <c r="F909" s="8" t="s">
        <v>35</v>
      </c>
      <c r="G909" s="9">
        <v>45372</v>
      </c>
      <c r="H909" s="9"/>
      <c r="I909" s="10"/>
      <c r="J909" s="14"/>
      <c r="K909" s="11" t="s">
        <v>3384</v>
      </c>
      <c r="L909" s="8" t="s">
        <v>3385</v>
      </c>
      <c r="M909" s="8" t="s">
        <v>3386</v>
      </c>
      <c r="N909" s="8" t="s">
        <v>40</v>
      </c>
      <c r="O909" s="12">
        <v>4885.2</v>
      </c>
      <c r="P909" s="8" t="s">
        <v>41</v>
      </c>
      <c r="Q909" s="12">
        <v>4885.2</v>
      </c>
      <c r="R909" s="13">
        <v>0</v>
      </c>
      <c r="S909" s="13">
        <v>0</v>
      </c>
      <c r="T909" s="13">
        <v>0</v>
      </c>
      <c r="U909" s="12">
        <v>4885.2</v>
      </c>
      <c r="V909" s="8" t="s">
        <v>35</v>
      </c>
      <c r="W909" s="8" t="s">
        <v>3387</v>
      </c>
      <c r="X909" s="8" t="s">
        <v>35</v>
      </c>
      <c r="Y909" s="13">
        <v>0</v>
      </c>
      <c r="Z909" s="8" t="s">
        <v>42</v>
      </c>
      <c r="AA909" s="8" t="s">
        <v>43</v>
      </c>
      <c r="AB909" s="8" t="s">
        <v>60</v>
      </c>
      <c r="AC909" s="8" t="s">
        <v>2614</v>
      </c>
      <c r="AD909" s="8" t="s">
        <v>35</v>
      </c>
      <c r="AE909" s="8" t="s">
        <v>3388</v>
      </c>
      <c r="AF909" s="12">
        <v>4885.2</v>
      </c>
      <c r="AG909" s="41">
        <f t="shared" si="129"/>
        <v>45372</v>
      </c>
      <c r="AH909" s="41">
        <f t="shared" ca="1" si="130"/>
        <v>46022</v>
      </c>
      <c r="AI909" s="1">
        <f t="shared" ca="1" si="128"/>
        <v>21</v>
      </c>
      <c r="AJ909" s="1">
        <f t="shared" ca="1" si="131"/>
        <v>16</v>
      </c>
      <c r="AK909" s="1">
        <f t="shared" ca="1" si="132"/>
        <v>4</v>
      </c>
      <c r="AL909" s="1">
        <f t="shared" si="133"/>
        <v>0</v>
      </c>
      <c r="AM909" s="38">
        <f t="shared" ca="1" si="134"/>
        <v>0.76190476190476186</v>
      </c>
      <c r="AN909" s="1" t="str">
        <f t="shared" ca="1" si="135"/>
        <v>לא תקין</v>
      </c>
      <c r="AO909" s="1" t="str">
        <f>VLOOKUP(AC909,'תז מייל קניין'!$A:$C,3,0)</f>
        <v>GalitGe@justice.gov.il</v>
      </c>
      <c r="AP909" s="1" t="str">
        <f t="shared" si="136"/>
        <v xml:space="preserve"> ליווי 2 ט</v>
      </c>
    </row>
    <row r="910" spans="1:42" x14ac:dyDescent="0.2">
      <c r="A910" s="4"/>
      <c r="B910" s="5"/>
      <c r="C910" s="6" t="s">
        <v>3389</v>
      </c>
      <c r="D910" s="7" t="s">
        <v>50</v>
      </c>
      <c r="E910" s="7" t="s">
        <v>32</v>
      </c>
      <c r="F910" s="8" t="s">
        <v>35</v>
      </c>
      <c r="G910" s="9">
        <v>45372</v>
      </c>
      <c r="H910" s="9"/>
      <c r="I910" s="10"/>
      <c r="J910" s="14"/>
      <c r="K910" s="11" t="s">
        <v>1990</v>
      </c>
      <c r="L910" s="8" t="s">
        <v>1991</v>
      </c>
      <c r="M910" s="8" t="s">
        <v>1992</v>
      </c>
      <c r="N910" s="8" t="s">
        <v>40</v>
      </c>
      <c r="O910" s="12">
        <v>2527.4499999999998</v>
      </c>
      <c r="P910" s="8" t="s">
        <v>41</v>
      </c>
      <c r="Q910" s="12">
        <v>2527.4499999999998</v>
      </c>
      <c r="R910" s="13">
        <v>0</v>
      </c>
      <c r="S910" s="13">
        <v>0</v>
      </c>
      <c r="T910" s="13">
        <v>0</v>
      </c>
      <c r="U910" s="12">
        <v>2464.5500000000002</v>
      </c>
      <c r="V910" s="8" t="s">
        <v>35</v>
      </c>
      <c r="W910" s="8" t="s">
        <v>3390</v>
      </c>
      <c r="X910" s="8" t="s">
        <v>57</v>
      </c>
      <c r="Y910" s="13">
        <v>0</v>
      </c>
      <c r="Z910" s="8" t="s">
        <v>42</v>
      </c>
      <c r="AA910" s="8" t="s">
        <v>65</v>
      </c>
      <c r="AB910" s="8" t="s">
        <v>35</v>
      </c>
      <c r="AC910" s="8" t="s">
        <v>2614</v>
      </c>
      <c r="AD910" s="8" t="s">
        <v>35</v>
      </c>
      <c r="AE910" s="8" t="s">
        <v>3307</v>
      </c>
      <c r="AF910" s="12">
        <v>2527.4499999999998</v>
      </c>
      <c r="AG910" s="41">
        <f t="shared" si="129"/>
        <v>45372</v>
      </c>
      <c r="AH910" s="41">
        <f t="shared" ca="1" si="130"/>
        <v>46022</v>
      </c>
      <c r="AI910" s="1">
        <f t="shared" ca="1" si="128"/>
        <v>21</v>
      </c>
      <c r="AJ910" s="1">
        <f t="shared" ca="1" si="131"/>
        <v>16</v>
      </c>
      <c r="AK910" s="1">
        <f t="shared" ca="1" si="132"/>
        <v>4</v>
      </c>
      <c r="AL910" s="1">
        <f t="shared" si="133"/>
        <v>0</v>
      </c>
      <c r="AM910" s="38">
        <f t="shared" ca="1" si="134"/>
        <v>0.76190476190476186</v>
      </c>
      <c r="AN910" s="1" t="str">
        <f t="shared" ca="1" si="135"/>
        <v>לא תקין</v>
      </c>
      <c r="AO910" s="1" t="str">
        <f>VLOOKUP(AC910,'תז מייל קניין'!$A:$C,3,0)</f>
        <v>GalitGe@justice.gov.il</v>
      </c>
      <c r="AP910" s="1" t="str">
        <f t="shared" si="136"/>
        <v xml:space="preserve"> מסך עבור </v>
      </c>
    </row>
    <row r="911" spans="1:42" x14ac:dyDescent="0.2">
      <c r="A911" s="4"/>
      <c r="B911" s="5"/>
      <c r="C911" s="6" t="s">
        <v>3391</v>
      </c>
      <c r="D911" s="7" t="s">
        <v>50</v>
      </c>
      <c r="E911" s="7" t="s">
        <v>32</v>
      </c>
      <c r="F911" s="8" t="s">
        <v>35</v>
      </c>
      <c r="G911" s="9">
        <v>45378</v>
      </c>
      <c r="H911" s="9"/>
      <c r="I911" s="10"/>
      <c r="J911" s="14"/>
      <c r="K911" s="11" t="s">
        <v>1764</v>
      </c>
      <c r="L911" s="8" t="s">
        <v>1765</v>
      </c>
      <c r="M911" s="8" t="s">
        <v>1766</v>
      </c>
      <c r="N911" s="8" t="s">
        <v>40</v>
      </c>
      <c r="O911" s="13">
        <v>842.75</v>
      </c>
      <c r="P911" s="8" t="s">
        <v>41</v>
      </c>
      <c r="Q911" s="13">
        <v>842.75</v>
      </c>
      <c r="R911" s="13">
        <v>78.150000000000006</v>
      </c>
      <c r="S911" s="13">
        <v>656.38</v>
      </c>
      <c r="T911" s="13">
        <v>731.3</v>
      </c>
      <c r="U911" s="13">
        <v>214.02</v>
      </c>
      <c r="V911" s="8" t="s">
        <v>35</v>
      </c>
      <c r="W911" s="8" t="s">
        <v>3392</v>
      </c>
      <c r="X911" s="8" t="s">
        <v>57</v>
      </c>
      <c r="Y911" s="13">
        <v>0</v>
      </c>
      <c r="Z911" s="8" t="s">
        <v>42</v>
      </c>
      <c r="AA911" s="8" t="s">
        <v>65</v>
      </c>
      <c r="AB911" s="8" t="s">
        <v>35</v>
      </c>
      <c r="AC911" s="8" t="s">
        <v>2614</v>
      </c>
      <c r="AD911" s="8" t="s">
        <v>35</v>
      </c>
      <c r="AE911" s="8" t="s">
        <v>2899</v>
      </c>
      <c r="AF911" s="13">
        <v>185.02</v>
      </c>
      <c r="AG911" s="41">
        <f t="shared" si="129"/>
        <v>45378</v>
      </c>
      <c r="AH911" s="41">
        <f t="shared" ca="1" si="130"/>
        <v>46022</v>
      </c>
      <c r="AI911" s="1">
        <f t="shared" ca="1" si="128"/>
        <v>21</v>
      </c>
      <c r="AJ911" s="1">
        <f t="shared" ca="1" si="131"/>
        <v>16</v>
      </c>
      <c r="AK911" s="1">
        <f t="shared" ca="1" si="132"/>
        <v>4</v>
      </c>
      <c r="AL911" s="1">
        <f t="shared" si="133"/>
        <v>78.150000000000006</v>
      </c>
      <c r="AM911" s="38">
        <f t="shared" ca="1" si="134"/>
        <v>0.76190476190476186</v>
      </c>
      <c r="AN911" s="1" t="str">
        <f t="shared" ca="1" si="135"/>
        <v>תקין</v>
      </c>
      <c r="AO911" s="1" t="str">
        <f>VLOOKUP(AC911,'תז מייל קניין'!$A:$C,3,0)</f>
        <v>GalitGe@justice.gov.il</v>
      </c>
      <c r="AP911" s="1" t="str">
        <f t="shared" si="136"/>
        <v xml:space="preserve"> ציוד משקי</v>
      </c>
    </row>
    <row r="912" spans="1:42" x14ac:dyDescent="0.2">
      <c r="A912" s="4"/>
      <c r="B912" s="5"/>
      <c r="C912" s="6" t="s">
        <v>3393</v>
      </c>
      <c r="D912" s="7" t="s">
        <v>50</v>
      </c>
      <c r="E912" s="7" t="s">
        <v>32</v>
      </c>
      <c r="F912" s="8" t="s">
        <v>35</v>
      </c>
      <c r="G912" s="9">
        <v>45379</v>
      </c>
      <c r="H912" s="9"/>
      <c r="I912" s="10"/>
      <c r="J912" s="14"/>
      <c r="K912" s="11" t="s">
        <v>154</v>
      </c>
      <c r="L912" s="8" t="s">
        <v>155</v>
      </c>
      <c r="M912" s="8" t="s">
        <v>156</v>
      </c>
      <c r="N912" s="8" t="s">
        <v>40</v>
      </c>
      <c r="O912" s="13">
        <v>282.49</v>
      </c>
      <c r="P912" s="8" t="s">
        <v>41</v>
      </c>
      <c r="Q912" s="13">
        <v>282.49</v>
      </c>
      <c r="R912" s="13">
        <v>0</v>
      </c>
      <c r="S912" s="13">
        <v>0</v>
      </c>
      <c r="T912" s="13">
        <v>0</v>
      </c>
      <c r="U912" s="13">
        <v>282.49</v>
      </c>
      <c r="V912" s="8" t="s">
        <v>35</v>
      </c>
      <c r="W912" s="8" t="s">
        <v>3394</v>
      </c>
      <c r="X912" s="8" t="s">
        <v>35</v>
      </c>
      <c r="Y912" s="13">
        <v>0</v>
      </c>
      <c r="Z912" s="8" t="s">
        <v>42</v>
      </c>
      <c r="AA912" s="8" t="s">
        <v>43</v>
      </c>
      <c r="AB912" s="8" t="s">
        <v>158</v>
      </c>
      <c r="AC912" s="8" t="s">
        <v>2614</v>
      </c>
      <c r="AD912" s="8" t="s">
        <v>35</v>
      </c>
      <c r="AE912" s="8" t="s">
        <v>3350</v>
      </c>
      <c r="AF912" s="13">
        <v>282.49</v>
      </c>
      <c r="AG912" s="41">
        <f t="shared" si="129"/>
        <v>45379</v>
      </c>
      <c r="AH912" s="41">
        <f t="shared" ca="1" si="130"/>
        <v>46022</v>
      </c>
      <c r="AI912" s="1">
        <f t="shared" ca="1" si="128"/>
        <v>21</v>
      </c>
      <c r="AJ912" s="1">
        <f t="shared" ca="1" si="131"/>
        <v>16</v>
      </c>
      <c r="AK912" s="1">
        <f t="shared" ca="1" si="132"/>
        <v>4</v>
      </c>
      <c r="AL912" s="1">
        <f t="shared" si="133"/>
        <v>0</v>
      </c>
      <c r="AM912" s="38">
        <f t="shared" ca="1" si="134"/>
        <v>0.76190476190476186</v>
      </c>
      <c r="AN912" s="1" t="str">
        <f t="shared" ca="1" si="135"/>
        <v>לא תקין</v>
      </c>
      <c r="AO912" s="1" t="str">
        <f>VLOOKUP(AC912,'תז מייל קניין'!$A:$C,3,0)</f>
        <v>GalitGe@justice.gov.il</v>
      </c>
      <c r="AP912" s="1" t="str">
        <f t="shared" si="136"/>
        <v xml:space="preserve"> ייעוץ וחק</v>
      </c>
    </row>
    <row r="913" spans="1:42" x14ac:dyDescent="0.2">
      <c r="A913" s="4"/>
      <c r="B913" s="5"/>
      <c r="C913" s="6" t="s">
        <v>3395</v>
      </c>
      <c r="D913" s="7" t="s">
        <v>34</v>
      </c>
      <c r="E913" s="7" t="s">
        <v>32</v>
      </c>
      <c r="F913" s="8" t="s">
        <v>35</v>
      </c>
      <c r="G913" s="9">
        <v>45383</v>
      </c>
      <c r="H913" s="9"/>
      <c r="I913" s="10"/>
      <c r="J913" s="14"/>
      <c r="K913" s="11" t="s">
        <v>3396</v>
      </c>
      <c r="L913" s="8" t="s">
        <v>3397</v>
      </c>
      <c r="M913" s="8" t="s">
        <v>3398</v>
      </c>
      <c r="N913" s="8" t="s">
        <v>40</v>
      </c>
      <c r="O913" s="12">
        <v>4956</v>
      </c>
      <c r="P913" s="8" t="s">
        <v>41</v>
      </c>
      <c r="Q913" s="12">
        <v>4956</v>
      </c>
      <c r="R913" s="13">
        <v>0</v>
      </c>
      <c r="S913" s="13">
        <v>0</v>
      </c>
      <c r="T913" s="13">
        <v>0</v>
      </c>
      <c r="U913" s="12">
        <v>4956</v>
      </c>
      <c r="V913" s="8" t="s">
        <v>35</v>
      </c>
      <c r="W913" s="8" t="s">
        <v>3399</v>
      </c>
      <c r="X913" s="8" t="s">
        <v>35</v>
      </c>
      <c r="Y913" s="13">
        <v>0</v>
      </c>
      <c r="Z913" s="8" t="s">
        <v>42</v>
      </c>
      <c r="AA913" s="8" t="s">
        <v>43</v>
      </c>
      <c r="AB913" s="8" t="s">
        <v>60</v>
      </c>
      <c r="AC913" s="8" t="s">
        <v>2614</v>
      </c>
      <c r="AD913" s="8" t="s">
        <v>35</v>
      </c>
      <c r="AE913" s="8" t="s">
        <v>35</v>
      </c>
      <c r="AF913" s="12">
        <v>4956</v>
      </c>
      <c r="AG913" s="41">
        <f t="shared" si="129"/>
        <v>45383</v>
      </c>
      <c r="AH913" s="41">
        <f t="shared" ca="1" si="130"/>
        <v>46022</v>
      </c>
      <c r="AI913" s="1">
        <f t="shared" ca="1" si="128"/>
        <v>20</v>
      </c>
      <c r="AJ913" s="1">
        <f t="shared" ca="1" si="131"/>
        <v>16</v>
      </c>
      <c r="AK913" s="1">
        <f t="shared" ca="1" si="132"/>
        <v>4</v>
      </c>
      <c r="AL913" s="1">
        <f t="shared" si="133"/>
        <v>0</v>
      </c>
      <c r="AM913" s="38">
        <f t="shared" ca="1" si="134"/>
        <v>0.8</v>
      </c>
      <c r="AN913" s="1" t="str">
        <f t="shared" ca="1" si="135"/>
        <v>לא תקין</v>
      </c>
      <c r="AO913" s="1" t="str">
        <f>VLOOKUP(AC913,'תז מייל קניין'!$A:$C,3,0)</f>
        <v>GalitGe@justice.gov.il</v>
      </c>
      <c r="AP913" s="1" t="str">
        <f t="shared" si="136"/>
        <v xml:space="preserve"> הלשכה הרא</v>
      </c>
    </row>
    <row r="914" spans="1:42" x14ac:dyDescent="0.2">
      <c r="A914" s="4"/>
      <c r="B914" s="5"/>
      <c r="C914" s="6" t="s">
        <v>3400</v>
      </c>
      <c r="D914" s="7" t="s">
        <v>34</v>
      </c>
      <c r="E914" s="7" t="s">
        <v>32</v>
      </c>
      <c r="F914" s="8" t="s">
        <v>35</v>
      </c>
      <c r="G914" s="9">
        <v>45414</v>
      </c>
      <c r="H914" s="9"/>
      <c r="I914" s="10"/>
      <c r="J914" s="14"/>
      <c r="K914" s="11" t="s">
        <v>3401</v>
      </c>
      <c r="L914" s="8" t="s">
        <v>3402</v>
      </c>
      <c r="M914" s="8" t="s">
        <v>3403</v>
      </c>
      <c r="N914" s="8" t="s">
        <v>40</v>
      </c>
      <c r="O914" s="13">
        <v>802.4</v>
      </c>
      <c r="P914" s="8" t="s">
        <v>41</v>
      </c>
      <c r="Q914" s="13">
        <v>802.4</v>
      </c>
      <c r="R914" s="13">
        <v>0</v>
      </c>
      <c r="S914" s="13">
        <v>0</v>
      </c>
      <c r="T914" s="13">
        <v>0</v>
      </c>
      <c r="U914" s="13">
        <v>802.4</v>
      </c>
      <c r="V914" s="8" t="s">
        <v>35</v>
      </c>
      <c r="W914" s="8" t="s">
        <v>3404</v>
      </c>
      <c r="X914" s="8" t="s">
        <v>35</v>
      </c>
      <c r="Y914" s="13">
        <v>0</v>
      </c>
      <c r="Z914" s="8" t="s">
        <v>42</v>
      </c>
      <c r="AA914" s="8" t="s">
        <v>43</v>
      </c>
      <c r="AB914" s="8" t="s">
        <v>60</v>
      </c>
      <c r="AC914" s="8" t="s">
        <v>2614</v>
      </c>
      <c r="AD914" s="8" t="s">
        <v>35</v>
      </c>
      <c r="AE914" s="8" t="s">
        <v>201</v>
      </c>
      <c r="AF914" s="13">
        <v>802.4</v>
      </c>
      <c r="AG914" s="41">
        <f t="shared" si="129"/>
        <v>45414</v>
      </c>
      <c r="AH914" s="41">
        <f t="shared" ca="1" si="130"/>
        <v>46022</v>
      </c>
      <c r="AI914" s="1">
        <f t="shared" ca="1" si="128"/>
        <v>19</v>
      </c>
      <c r="AJ914" s="1">
        <f t="shared" ca="1" si="131"/>
        <v>15</v>
      </c>
      <c r="AK914" s="1">
        <f t="shared" ca="1" si="132"/>
        <v>4</v>
      </c>
      <c r="AL914" s="1">
        <f t="shared" si="133"/>
        <v>0</v>
      </c>
      <c r="AM914" s="38">
        <f t="shared" ca="1" si="134"/>
        <v>0.78947368421052633</v>
      </c>
      <c r="AN914" s="1" t="str">
        <f t="shared" ca="1" si="135"/>
        <v>לא תקין</v>
      </c>
      <c r="AO914" s="1" t="str">
        <f>VLOOKUP(AC914,'תז מייל קניין'!$A:$C,3,0)</f>
        <v>GalitGe@justice.gov.il</v>
      </c>
      <c r="AP914" s="1" t="str">
        <f t="shared" si="136"/>
        <v xml:space="preserve"> 200 חוברו</v>
      </c>
    </row>
    <row r="915" spans="1:42" x14ac:dyDescent="0.2">
      <c r="A915" s="4"/>
      <c r="B915" s="5"/>
      <c r="C915" s="6" t="s">
        <v>3405</v>
      </c>
      <c r="D915" s="7" t="s">
        <v>34</v>
      </c>
      <c r="E915" s="7" t="s">
        <v>32</v>
      </c>
      <c r="F915" s="8" t="s">
        <v>35</v>
      </c>
      <c r="G915" s="9">
        <v>45414</v>
      </c>
      <c r="H915" s="9"/>
      <c r="I915" s="10"/>
      <c r="J915" s="14"/>
      <c r="K915" s="11" t="s">
        <v>3406</v>
      </c>
      <c r="L915" s="8" t="s">
        <v>3407</v>
      </c>
      <c r="M915" s="8" t="s">
        <v>3408</v>
      </c>
      <c r="N915" s="8" t="s">
        <v>40</v>
      </c>
      <c r="O915" s="12">
        <v>78511.5</v>
      </c>
      <c r="P915" s="8" t="s">
        <v>41</v>
      </c>
      <c r="Q915" s="12">
        <v>78511.5</v>
      </c>
      <c r="R915" s="13">
        <v>100</v>
      </c>
      <c r="S915" s="12">
        <v>78039</v>
      </c>
      <c r="T915" s="12">
        <v>78039.5</v>
      </c>
      <c r="U915" s="13">
        <v>413</v>
      </c>
      <c r="V915" s="8" t="s">
        <v>35</v>
      </c>
      <c r="W915" s="8" t="s">
        <v>3409</v>
      </c>
      <c r="X915" s="8" t="s">
        <v>35</v>
      </c>
      <c r="Y915" s="13">
        <v>0</v>
      </c>
      <c r="Z915" s="8" t="s">
        <v>42</v>
      </c>
      <c r="AA915" s="8" t="s">
        <v>43</v>
      </c>
      <c r="AB915" s="8" t="s">
        <v>60</v>
      </c>
      <c r="AC915" s="8" t="s">
        <v>2614</v>
      </c>
      <c r="AD915" s="8" t="s">
        <v>35</v>
      </c>
      <c r="AE915" s="8" t="s">
        <v>658</v>
      </c>
      <c r="AF915" s="13">
        <v>413</v>
      </c>
      <c r="AG915" s="41">
        <f t="shared" si="129"/>
        <v>45414</v>
      </c>
      <c r="AH915" s="41">
        <f t="shared" ca="1" si="130"/>
        <v>46022</v>
      </c>
      <c r="AI915" s="1">
        <f t="shared" ca="1" si="128"/>
        <v>19</v>
      </c>
      <c r="AJ915" s="1">
        <f t="shared" ca="1" si="131"/>
        <v>15</v>
      </c>
      <c r="AK915" s="1">
        <f t="shared" ca="1" si="132"/>
        <v>4</v>
      </c>
      <c r="AL915" s="1">
        <f t="shared" si="133"/>
        <v>100</v>
      </c>
      <c r="AM915" s="38">
        <f t="shared" ca="1" si="134"/>
        <v>0.78947368421052633</v>
      </c>
      <c r="AN915" s="1" t="str">
        <f t="shared" ca="1" si="135"/>
        <v>תקין</v>
      </c>
      <c r="AO915" s="1" t="str">
        <f>VLOOKUP(AC915,'תז מייל קניין'!$A:$C,3,0)</f>
        <v>GalitGe@justice.gov.il</v>
      </c>
      <c r="AP915" s="1" t="str">
        <f t="shared" si="136"/>
        <v xml:space="preserve"> דיספנסרים</v>
      </c>
    </row>
    <row r="916" spans="1:42" x14ac:dyDescent="0.2">
      <c r="A916" s="4"/>
      <c r="B916" s="5"/>
      <c r="C916" s="6" t="s">
        <v>3410</v>
      </c>
      <c r="D916" s="7" t="s">
        <v>34</v>
      </c>
      <c r="E916" s="7" t="s">
        <v>32</v>
      </c>
      <c r="F916" s="8" t="s">
        <v>35</v>
      </c>
      <c r="G916" s="9">
        <v>45414</v>
      </c>
      <c r="H916" s="9"/>
      <c r="I916" s="10"/>
      <c r="J916" s="14"/>
      <c r="K916" s="11" t="s">
        <v>3411</v>
      </c>
      <c r="L916" s="8" t="s">
        <v>3412</v>
      </c>
      <c r="M916" s="8" t="s">
        <v>3413</v>
      </c>
      <c r="N916" s="8" t="s">
        <v>40</v>
      </c>
      <c r="O916" s="12">
        <v>1534.05</v>
      </c>
      <c r="P916" s="8" t="s">
        <v>41</v>
      </c>
      <c r="Q916" s="12">
        <v>1534.05</v>
      </c>
      <c r="R916" s="13">
        <v>66.349999999999994</v>
      </c>
      <c r="S916" s="12">
        <v>1014.85</v>
      </c>
      <c r="T916" s="12">
        <v>1014.85</v>
      </c>
      <c r="U916" s="13">
        <v>519.20000000000005</v>
      </c>
      <c r="V916" s="8" t="s">
        <v>35</v>
      </c>
      <c r="W916" s="8" t="s">
        <v>3414</v>
      </c>
      <c r="X916" s="8" t="s">
        <v>35</v>
      </c>
      <c r="Y916" s="13">
        <v>0</v>
      </c>
      <c r="Z916" s="8" t="s">
        <v>42</v>
      </c>
      <c r="AA916" s="8" t="s">
        <v>43</v>
      </c>
      <c r="AB916" s="8" t="s">
        <v>60</v>
      </c>
      <c r="AC916" s="8" t="s">
        <v>2614</v>
      </c>
      <c r="AD916" s="8" t="s">
        <v>35</v>
      </c>
      <c r="AE916" s="8" t="s">
        <v>266</v>
      </c>
      <c r="AF916" s="13">
        <v>519.20000000000005</v>
      </c>
      <c r="AG916" s="41">
        <f t="shared" si="129"/>
        <v>45414</v>
      </c>
      <c r="AH916" s="41">
        <f t="shared" ca="1" si="130"/>
        <v>46022</v>
      </c>
      <c r="AI916" s="1">
        <f t="shared" ca="1" si="128"/>
        <v>19</v>
      </c>
      <c r="AJ916" s="1">
        <f t="shared" ca="1" si="131"/>
        <v>15</v>
      </c>
      <c r="AK916" s="1">
        <f t="shared" ca="1" si="132"/>
        <v>4</v>
      </c>
      <c r="AL916" s="1">
        <f t="shared" si="133"/>
        <v>66.349999999999994</v>
      </c>
      <c r="AM916" s="38">
        <f t="shared" ca="1" si="134"/>
        <v>0.78947368421052633</v>
      </c>
      <c r="AN916" s="1" t="str">
        <f t="shared" ca="1" si="135"/>
        <v>תקין</v>
      </c>
      <c r="AO916" s="1" t="str">
        <f>VLOOKUP(AC916,'תז מייל קניין'!$A:$C,3,0)</f>
        <v>GalitGe@justice.gov.il</v>
      </c>
      <c r="AP916" s="1" t="str">
        <f t="shared" si="136"/>
        <v xml:space="preserve"> טרמוסטט ב</v>
      </c>
    </row>
    <row r="917" spans="1:42" x14ac:dyDescent="0.2">
      <c r="A917" s="4"/>
      <c r="B917" s="5"/>
      <c r="C917" s="6" t="s">
        <v>3415</v>
      </c>
      <c r="D917" s="7" t="s">
        <v>34</v>
      </c>
      <c r="E917" s="7" t="s">
        <v>32</v>
      </c>
      <c r="F917" s="8" t="s">
        <v>35</v>
      </c>
      <c r="G917" s="9">
        <v>45427</v>
      </c>
      <c r="H917" s="9">
        <v>45383</v>
      </c>
      <c r="I917" s="10">
        <v>45970</v>
      </c>
      <c r="J917" s="14"/>
      <c r="K917" s="11" t="s">
        <v>3416</v>
      </c>
      <c r="L917" s="8" t="s">
        <v>3417</v>
      </c>
      <c r="M917" s="8" t="s">
        <v>3418</v>
      </c>
      <c r="N917" s="8" t="s">
        <v>40</v>
      </c>
      <c r="O917" s="12">
        <v>200466.05</v>
      </c>
      <c r="P917" s="8" t="s">
        <v>41</v>
      </c>
      <c r="Q917" s="12">
        <v>200466.05</v>
      </c>
      <c r="R917" s="13">
        <v>89.12</v>
      </c>
      <c r="S917" s="12">
        <v>178650.52</v>
      </c>
      <c r="T917" s="12">
        <v>178623.81</v>
      </c>
      <c r="U917" s="12">
        <v>21815.53</v>
      </c>
      <c r="V917" s="8" t="s">
        <v>35</v>
      </c>
      <c r="W917" s="8" t="s">
        <v>3419</v>
      </c>
      <c r="X917" s="8" t="s">
        <v>35</v>
      </c>
      <c r="Y917" s="13">
        <v>0</v>
      </c>
      <c r="Z917" s="8" t="s">
        <v>42</v>
      </c>
      <c r="AA917" s="8" t="s">
        <v>43</v>
      </c>
      <c r="AB917" s="8" t="s">
        <v>60</v>
      </c>
      <c r="AC917" s="8" t="s">
        <v>2614</v>
      </c>
      <c r="AD917" s="8" t="s">
        <v>3420</v>
      </c>
      <c r="AE917" s="8" t="s">
        <v>3421</v>
      </c>
      <c r="AF917" s="12">
        <v>21815.53</v>
      </c>
      <c r="AG917" s="41">
        <f t="shared" si="129"/>
        <v>45383</v>
      </c>
      <c r="AH917" s="41">
        <f t="shared" ca="1" si="130"/>
        <v>45970</v>
      </c>
      <c r="AI917" s="1">
        <f t="shared" ca="1" si="128"/>
        <v>19</v>
      </c>
      <c r="AJ917" s="1">
        <f t="shared" ca="1" si="131"/>
        <v>16</v>
      </c>
      <c r="AK917" s="1">
        <f t="shared" ca="1" si="132"/>
        <v>3</v>
      </c>
      <c r="AL917" s="1">
        <f t="shared" si="133"/>
        <v>89.12</v>
      </c>
      <c r="AM917" s="38">
        <f t="shared" ca="1" si="134"/>
        <v>0.84210526315789469</v>
      </c>
      <c r="AN917" s="1" t="str">
        <f t="shared" ca="1" si="135"/>
        <v>תקין</v>
      </c>
      <c r="AO917" s="1" t="str">
        <f>VLOOKUP(AC917,'תז מייל קניין'!$A:$C,3,0)</f>
        <v>GalitGe@justice.gov.il</v>
      </c>
      <c r="AP917" s="1" t="str">
        <f t="shared" si="136"/>
        <v xml:space="preserve"> שירותי יע</v>
      </c>
    </row>
    <row r="918" spans="1:42" x14ac:dyDescent="0.2">
      <c r="A918" s="4"/>
      <c r="B918" s="5"/>
      <c r="C918" s="6" t="s">
        <v>3422</v>
      </c>
      <c r="D918" s="7" t="s">
        <v>50</v>
      </c>
      <c r="E918" s="7" t="s">
        <v>32</v>
      </c>
      <c r="F918" s="8" t="s">
        <v>35</v>
      </c>
      <c r="G918" s="9">
        <v>45427</v>
      </c>
      <c r="H918" s="9"/>
      <c r="I918" s="10"/>
      <c r="J918" s="14"/>
      <c r="K918" s="11" t="s">
        <v>2433</v>
      </c>
      <c r="L918" s="8" t="s">
        <v>2434</v>
      </c>
      <c r="M918" s="8" t="s">
        <v>2435</v>
      </c>
      <c r="N918" s="8" t="s">
        <v>40</v>
      </c>
      <c r="O918" s="12">
        <v>1345.2</v>
      </c>
      <c r="P918" s="8" t="s">
        <v>41</v>
      </c>
      <c r="Q918" s="12">
        <v>1345.2</v>
      </c>
      <c r="R918" s="13">
        <v>0</v>
      </c>
      <c r="S918" s="13">
        <v>0</v>
      </c>
      <c r="T918" s="13">
        <v>0</v>
      </c>
      <c r="U918" s="12">
        <v>1443.34</v>
      </c>
      <c r="V918" s="8" t="s">
        <v>35</v>
      </c>
      <c r="W918" s="8" t="s">
        <v>3423</v>
      </c>
      <c r="X918" s="8" t="s">
        <v>57</v>
      </c>
      <c r="Y918" s="13">
        <v>0</v>
      </c>
      <c r="Z918" s="8" t="s">
        <v>42</v>
      </c>
      <c r="AA918" s="8" t="s">
        <v>65</v>
      </c>
      <c r="AB918" s="8" t="s">
        <v>35</v>
      </c>
      <c r="AC918" s="8" t="s">
        <v>2614</v>
      </c>
      <c r="AD918" s="8" t="s">
        <v>35</v>
      </c>
      <c r="AE918" s="8" t="s">
        <v>1829</v>
      </c>
      <c r="AF918" s="12">
        <v>1345.2</v>
      </c>
      <c r="AG918" s="41">
        <f t="shared" si="129"/>
        <v>45427</v>
      </c>
      <c r="AH918" s="41">
        <f t="shared" ca="1" si="130"/>
        <v>46022</v>
      </c>
      <c r="AI918" s="1">
        <f t="shared" ca="1" si="128"/>
        <v>19</v>
      </c>
      <c r="AJ918" s="1">
        <f t="shared" ca="1" si="131"/>
        <v>14</v>
      </c>
      <c r="AK918" s="1">
        <f t="shared" ca="1" si="132"/>
        <v>4</v>
      </c>
      <c r="AL918" s="1">
        <f t="shared" si="133"/>
        <v>0</v>
      </c>
      <c r="AM918" s="38">
        <f t="shared" ca="1" si="134"/>
        <v>0.73684210526315785</v>
      </c>
      <c r="AN918" s="1" t="str">
        <f t="shared" ca="1" si="135"/>
        <v>לא תקין</v>
      </c>
      <c r="AO918" s="1" t="str">
        <f>VLOOKUP(AC918,'תז מייל קניין'!$A:$C,3,0)</f>
        <v>GalitGe@justice.gov.il</v>
      </c>
      <c r="AP918" s="1" t="str">
        <f t="shared" si="136"/>
        <v xml:space="preserve"> כורסאות ע</v>
      </c>
    </row>
    <row r="919" spans="1:42" x14ac:dyDescent="0.2">
      <c r="A919" s="4"/>
      <c r="B919" s="5"/>
      <c r="C919" s="6" t="s">
        <v>3424</v>
      </c>
      <c r="D919" s="7" t="s">
        <v>50</v>
      </c>
      <c r="E919" s="7" t="s">
        <v>32</v>
      </c>
      <c r="F919" s="8" t="s">
        <v>35</v>
      </c>
      <c r="G919" s="9">
        <v>45431</v>
      </c>
      <c r="H919" s="9"/>
      <c r="I919" s="10"/>
      <c r="J919" s="14"/>
      <c r="K919" s="11" t="s">
        <v>1943</v>
      </c>
      <c r="L919" s="8" t="s">
        <v>1944</v>
      </c>
      <c r="M919" s="8" t="s">
        <v>1945</v>
      </c>
      <c r="N919" s="8" t="s">
        <v>40</v>
      </c>
      <c r="O919" s="13">
        <v>913.32</v>
      </c>
      <c r="P919" s="8" t="s">
        <v>41</v>
      </c>
      <c r="Q919" s="13">
        <v>913.32</v>
      </c>
      <c r="R919" s="13">
        <v>0</v>
      </c>
      <c r="S919" s="13">
        <v>0</v>
      </c>
      <c r="T919" s="13">
        <v>0</v>
      </c>
      <c r="U919" s="13">
        <v>913.32</v>
      </c>
      <c r="V919" s="8" t="s">
        <v>35</v>
      </c>
      <c r="W919" s="8" t="s">
        <v>3425</v>
      </c>
      <c r="X919" s="8" t="s">
        <v>35</v>
      </c>
      <c r="Y919" s="13">
        <v>0</v>
      </c>
      <c r="Z919" s="8" t="s">
        <v>42</v>
      </c>
      <c r="AA919" s="8" t="s">
        <v>43</v>
      </c>
      <c r="AB919" s="8" t="s">
        <v>60</v>
      </c>
      <c r="AC919" s="8" t="s">
        <v>2614</v>
      </c>
      <c r="AD919" s="8" t="s">
        <v>35</v>
      </c>
      <c r="AE919" s="8" t="s">
        <v>35</v>
      </c>
      <c r="AF919" s="13">
        <v>913.32</v>
      </c>
      <c r="AG919" s="41">
        <f t="shared" si="129"/>
        <v>45431</v>
      </c>
      <c r="AH919" s="41">
        <f t="shared" ca="1" si="130"/>
        <v>46022</v>
      </c>
      <c r="AI919" s="1">
        <f t="shared" ca="1" si="128"/>
        <v>19</v>
      </c>
      <c r="AJ919" s="1">
        <f t="shared" ca="1" si="131"/>
        <v>14</v>
      </c>
      <c r="AK919" s="1">
        <f t="shared" ca="1" si="132"/>
        <v>4</v>
      </c>
      <c r="AL919" s="1">
        <f t="shared" si="133"/>
        <v>0</v>
      </c>
      <c r="AM919" s="38">
        <f t="shared" ca="1" si="134"/>
        <v>0.73684210526315785</v>
      </c>
      <c r="AN919" s="1" t="str">
        <f t="shared" ca="1" si="135"/>
        <v>לא תקין</v>
      </c>
      <c r="AO919" s="1" t="str">
        <f>VLOOKUP(AC919,'תז מייל קניין'!$A:$C,3,0)</f>
        <v>GalitGe@justice.gov.il</v>
      </c>
      <c r="AP919" s="1" t="str">
        <f t="shared" si="136"/>
        <v xml:space="preserve"> חותמות עב</v>
      </c>
    </row>
    <row r="920" spans="1:42" x14ac:dyDescent="0.2">
      <c r="A920" s="4"/>
      <c r="B920" s="5"/>
      <c r="C920" s="6" t="s">
        <v>3426</v>
      </c>
      <c r="D920" s="7" t="s">
        <v>50</v>
      </c>
      <c r="E920" s="7" t="s">
        <v>32</v>
      </c>
      <c r="F920" s="8" t="s">
        <v>35</v>
      </c>
      <c r="G920" s="9">
        <v>45432</v>
      </c>
      <c r="H920" s="9"/>
      <c r="I920" s="10"/>
      <c r="J920" s="14"/>
      <c r="K920" s="11" t="s">
        <v>2443</v>
      </c>
      <c r="L920" s="8" t="s">
        <v>2444</v>
      </c>
      <c r="M920" s="8" t="s">
        <v>2445</v>
      </c>
      <c r="N920" s="8" t="s">
        <v>40</v>
      </c>
      <c r="O920" s="13">
        <v>519.20000000000005</v>
      </c>
      <c r="P920" s="8" t="s">
        <v>41</v>
      </c>
      <c r="Q920" s="13">
        <v>519.20000000000005</v>
      </c>
      <c r="R920" s="13">
        <v>0</v>
      </c>
      <c r="S920" s="13">
        <v>0</v>
      </c>
      <c r="T920" s="13">
        <v>0</v>
      </c>
      <c r="U920" s="13">
        <v>494.83</v>
      </c>
      <c r="V920" s="8" t="s">
        <v>35</v>
      </c>
      <c r="W920" s="8" t="s">
        <v>3427</v>
      </c>
      <c r="X920" s="8" t="s">
        <v>57</v>
      </c>
      <c r="Y920" s="13">
        <v>0</v>
      </c>
      <c r="Z920" s="8" t="s">
        <v>42</v>
      </c>
      <c r="AA920" s="8" t="s">
        <v>65</v>
      </c>
      <c r="AB920" s="8" t="s">
        <v>35</v>
      </c>
      <c r="AC920" s="8" t="s">
        <v>2614</v>
      </c>
      <c r="AD920" s="8" t="s">
        <v>35</v>
      </c>
      <c r="AE920" s="8" t="s">
        <v>35</v>
      </c>
      <c r="AF920" s="13">
        <v>519.20000000000005</v>
      </c>
      <c r="AG920" s="41">
        <f t="shared" si="129"/>
        <v>45432</v>
      </c>
      <c r="AH920" s="41">
        <f t="shared" ca="1" si="130"/>
        <v>46022</v>
      </c>
      <c r="AI920" s="1">
        <f t="shared" ca="1" si="128"/>
        <v>19</v>
      </c>
      <c r="AJ920" s="1">
        <f t="shared" ca="1" si="131"/>
        <v>14</v>
      </c>
      <c r="AK920" s="1">
        <f t="shared" ca="1" si="132"/>
        <v>4</v>
      </c>
      <c r="AL920" s="1">
        <f t="shared" si="133"/>
        <v>0</v>
      </c>
      <c r="AM920" s="38">
        <f t="shared" ca="1" si="134"/>
        <v>0.73684210526315785</v>
      </c>
      <c r="AN920" s="1" t="str">
        <f t="shared" ca="1" si="135"/>
        <v>לא תקין</v>
      </c>
      <c r="AO920" s="1" t="str">
        <f>VLOOKUP(AC920,'תז מייל קניין'!$A:$C,3,0)</f>
        <v>GalitGe@justice.gov.il</v>
      </c>
      <c r="AP920" s="1" t="str">
        <f t="shared" si="136"/>
        <v xml:space="preserve"> ריהוט משר</v>
      </c>
    </row>
    <row r="921" spans="1:42" x14ac:dyDescent="0.2">
      <c r="A921" s="4"/>
      <c r="B921" s="5"/>
      <c r="C921" s="6" t="s">
        <v>3428</v>
      </c>
      <c r="D921" s="7" t="s">
        <v>34</v>
      </c>
      <c r="E921" s="7" t="s">
        <v>32</v>
      </c>
      <c r="F921" s="8" t="s">
        <v>35</v>
      </c>
      <c r="G921" s="9">
        <v>45433</v>
      </c>
      <c r="H921" s="9"/>
      <c r="I921" s="10"/>
      <c r="J921" s="14"/>
      <c r="K921" s="11" t="s">
        <v>3429</v>
      </c>
      <c r="L921" s="8" t="s">
        <v>3430</v>
      </c>
      <c r="M921" s="8" t="s">
        <v>3431</v>
      </c>
      <c r="N921" s="8" t="s">
        <v>40</v>
      </c>
      <c r="O921" s="12">
        <v>5033.88</v>
      </c>
      <c r="P921" s="8" t="s">
        <v>41</v>
      </c>
      <c r="Q921" s="12">
        <v>5033.88</v>
      </c>
      <c r="R921" s="13">
        <v>53.49</v>
      </c>
      <c r="S921" s="12">
        <v>2669.64</v>
      </c>
      <c r="T921" s="12">
        <v>2669.64</v>
      </c>
      <c r="U921" s="12">
        <v>2341.4299999999998</v>
      </c>
      <c r="V921" s="8" t="s">
        <v>35</v>
      </c>
      <c r="W921" s="8" t="s">
        <v>3432</v>
      </c>
      <c r="X921" s="8" t="s">
        <v>35</v>
      </c>
      <c r="Y921" s="13">
        <v>0</v>
      </c>
      <c r="Z921" s="8" t="s">
        <v>42</v>
      </c>
      <c r="AA921" s="8" t="s">
        <v>43</v>
      </c>
      <c r="AB921" s="8" t="s">
        <v>60</v>
      </c>
      <c r="AC921" s="8" t="s">
        <v>2614</v>
      </c>
      <c r="AD921" s="8" t="s">
        <v>35</v>
      </c>
      <c r="AE921" s="8" t="s">
        <v>2716</v>
      </c>
      <c r="AF921" s="12">
        <v>2341.4299999999998</v>
      </c>
      <c r="AG921" s="41">
        <f t="shared" si="129"/>
        <v>45433</v>
      </c>
      <c r="AH921" s="41">
        <f t="shared" ca="1" si="130"/>
        <v>46022</v>
      </c>
      <c r="AI921" s="1">
        <f t="shared" ca="1" si="128"/>
        <v>19</v>
      </c>
      <c r="AJ921" s="1">
        <f t="shared" ca="1" si="131"/>
        <v>14</v>
      </c>
      <c r="AK921" s="1">
        <f t="shared" ca="1" si="132"/>
        <v>4</v>
      </c>
      <c r="AL921" s="1">
        <f t="shared" si="133"/>
        <v>53.49</v>
      </c>
      <c r="AM921" s="38">
        <f t="shared" ca="1" si="134"/>
        <v>0.73684210526315785</v>
      </c>
      <c r="AN921" s="1" t="str">
        <f t="shared" ca="1" si="135"/>
        <v>תקין</v>
      </c>
      <c r="AO921" s="1" t="str">
        <f>VLOOKUP(AC921,'תז מייל קניין'!$A:$C,3,0)</f>
        <v>GalitGe@justice.gov.il</v>
      </c>
      <c r="AP921" s="1" t="str">
        <f t="shared" si="136"/>
        <v xml:space="preserve"> הדפסה עבו</v>
      </c>
    </row>
    <row r="922" spans="1:42" x14ac:dyDescent="0.2">
      <c r="A922" s="4"/>
      <c r="B922" s="5"/>
      <c r="C922" s="6" t="s">
        <v>3433</v>
      </c>
      <c r="D922" s="7" t="s">
        <v>34</v>
      </c>
      <c r="E922" s="7" t="s">
        <v>32</v>
      </c>
      <c r="F922" s="8" t="s">
        <v>35</v>
      </c>
      <c r="G922" s="9">
        <v>45435</v>
      </c>
      <c r="H922" s="9"/>
      <c r="I922" s="10"/>
      <c r="J922" s="14"/>
      <c r="K922" s="11" t="s">
        <v>3298</v>
      </c>
      <c r="L922" s="8" t="s">
        <v>3299</v>
      </c>
      <c r="M922" s="8" t="s">
        <v>35</v>
      </c>
      <c r="N922" s="8" t="s">
        <v>40</v>
      </c>
      <c r="O922" s="12">
        <v>1967.71</v>
      </c>
      <c r="P922" s="8" t="s">
        <v>41</v>
      </c>
      <c r="Q922" s="12">
        <v>1967.71</v>
      </c>
      <c r="R922" s="13">
        <v>0</v>
      </c>
      <c r="S922" s="13">
        <v>0</v>
      </c>
      <c r="T922" s="13">
        <v>0</v>
      </c>
      <c r="U922" s="12">
        <v>1932.58</v>
      </c>
      <c r="V922" s="8" t="s">
        <v>35</v>
      </c>
      <c r="W922" s="8" t="s">
        <v>3434</v>
      </c>
      <c r="X922" s="8" t="s">
        <v>57</v>
      </c>
      <c r="Y922" s="13">
        <v>0</v>
      </c>
      <c r="Z922" s="8" t="s">
        <v>42</v>
      </c>
      <c r="AA922" s="8" t="s">
        <v>1804</v>
      </c>
      <c r="AB922" s="8" t="s">
        <v>35</v>
      </c>
      <c r="AC922" s="8" t="s">
        <v>2614</v>
      </c>
      <c r="AD922" s="8" t="s">
        <v>35</v>
      </c>
      <c r="AE922" s="8" t="s">
        <v>35</v>
      </c>
      <c r="AF922" s="12">
        <v>1967.71</v>
      </c>
      <c r="AG922" s="41">
        <f t="shared" si="129"/>
        <v>45435</v>
      </c>
      <c r="AH922" s="41">
        <f t="shared" ca="1" si="130"/>
        <v>46022</v>
      </c>
      <c r="AI922" s="1">
        <f t="shared" ca="1" si="128"/>
        <v>19</v>
      </c>
      <c r="AJ922" s="1">
        <f t="shared" ca="1" si="131"/>
        <v>14</v>
      </c>
      <c r="AK922" s="1">
        <f t="shared" ca="1" si="132"/>
        <v>4</v>
      </c>
      <c r="AL922" s="1">
        <f t="shared" si="133"/>
        <v>0</v>
      </c>
      <c r="AM922" s="38">
        <f t="shared" ca="1" si="134"/>
        <v>0.73684210526315785</v>
      </c>
      <c r="AN922" s="1" t="str">
        <f t="shared" ca="1" si="135"/>
        <v>לא תקין</v>
      </c>
      <c r="AO922" s="1" t="str">
        <f>VLOOKUP(AC922,'תז מייל קניין'!$A:$C,3,0)</f>
        <v>GalitGe@justice.gov.il</v>
      </c>
      <c r="AP922" s="1" t="str">
        <f t="shared" si="136"/>
        <v xml:space="preserve"> הוצאות מש</v>
      </c>
    </row>
    <row r="923" spans="1:42" x14ac:dyDescent="0.2">
      <c r="A923" s="4"/>
      <c r="B923" s="5"/>
      <c r="C923" s="6" t="s">
        <v>3435</v>
      </c>
      <c r="D923" s="7" t="s">
        <v>34</v>
      </c>
      <c r="E923" s="7" t="s">
        <v>32</v>
      </c>
      <c r="F923" s="8" t="s">
        <v>35</v>
      </c>
      <c r="G923" s="9">
        <v>45438</v>
      </c>
      <c r="H923" s="9"/>
      <c r="I923" s="10"/>
      <c r="J923" s="14"/>
      <c r="K923" s="11" t="s">
        <v>2725</v>
      </c>
      <c r="L923" s="8" t="s">
        <v>2726</v>
      </c>
      <c r="M923" s="8" t="s">
        <v>2727</v>
      </c>
      <c r="N923" s="8" t="s">
        <v>40</v>
      </c>
      <c r="O923" s="12">
        <v>4885.2</v>
      </c>
      <c r="P923" s="8" t="s">
        <v>41</v>
      </c>
      <c r="Q923" s="12">
        <v>4885.2</v>
      </c>
      <c r="R923" s="13">
        <v>0</v>
      </c>
      <c r="S923" s="13">
        <v>0</v>
      </c>
      <c r="T923" s="13">
        <v>0</v>
      </c>
      <c r="U923" s="12">
        <v>4885.2</v>
      </c>
      <c r="V923" s="8" t="s">
        <v>35</v>
      </c>
      <c r="W923" s="8" t="s">
        <v>3436</v>
      </c>
      <c r="X923" s="8" t="s">
        <v>35</v>
      </c>
      <c r="Y923" s="13">
        <v>0</v>
      </c>
      <c r="Z923" s="8" t="s">
        <v>42</v>
      </c>
      <c r="AA923" s="8" t="s">
        <v>43</v>
      </c>
      <c r="AB923" s="8" t="s">
        <v>60</v>
      </c>
      <c r="AC923" s="8" t="s">
        <v>2614</v>
      </c>
      <c r="AD923" s="8" t="s">
        <v>35</v>
      </c>
      <c r="AE923" s="8" t="s">
        <v>3437</v>
      </c>
      <c r="AF923" s="12">
        <v>4885.2</v>
      </c>
      <c r="AG923" s="41">
        <f t="shared" si="129"/>
        <v>45438</v>
      </c>
      <c r="AH923" s="41">
        <f t="shared" ca="1" si="130"/>
        <v>46022</v>
      </c>
      <c r="AI923" s="1">
        <f t="shared" ca="1" si="128"/>
        <v>19</v>
      </c>
      <c r="AJ923" s="1">
        <f t="shared" ca="1" si="131"/>
        <v>14</v>
      </c>
      <c r="AK923" s="1">
        <f t="shared" ca="1" si="132"/>
        <v>4</v>
      </c>
      <c r="AL923" s="1">
        <f t="shared" si="133"/>
        <v>0</v>
      </c>
      <c r="AM923" s="38">
        <f t="shared" ca="1" si="134"/>
        <v>0.73684210526315785</v>
      </c>
      <c r="AN923" s="1" t="str">
        <f t="shared" ca="1" si="135"/>
        <v>לא תקין</v>
      </c>
      <c r="AO923" s="1" t="str">
        <f>VLOOKUP(AC923,'תז מייל קניין'!$A:$C,3,0)</f>
        <v>GalitGe@justice.gov.il</v>
      </c>
      <c r="AP923" s="1" t="str">
        <f t="shared" si="136"/>
        <v xml:space="preserve"> גלגלי אבל</v>
      </c>
    </row>
    <row r="924" spans="1:42" x14ac:dyDescent="0.2">
      <c r="A924" s="4"/>
      <c r="B924" s="5"/>
      <c r="C924" s="6" t="s">
        <v>3438</v>
      </c>
      <c r="D924" s="7" t="s">
        <v>50</v>
      </c>
      <c r="E924" s="7" t="s">
        <v>32</v>
      </c>
      <c r="F924" s="8" t="s">
        <v>35</v>
      </c>
      <c r="G924" s="9">
        <v>45441</v>
      </c>
      <c r="H924" s="9"/>
      <c r="I924" s="10"/>
      <c r="J924" s="14"/>
      <c r="K924" s="11" t="s">
        <v>3439</v>
      </c>
      <c r="L924" s="8" t="s">
        <v>3440</v>
      </c>
      <c r="M924" s="8" t="s">
        <v>3441</v>
      </c>
      <c r="N924" s="8" t="s">
        <v>40</v>
      </c>
      <c r="O924" s="12">
        <v>26599.42</v>
      </c>
      <c r="P924" s="8" t="s">
        <v>41</v>
      </c>
      <c r="Q924" s="12">
        <v>26599.42</v>
      </c>
      <c r="R924" s="13">
        <v>0</v>
      </c>
      <c r="S924" s="13">
        <v>0</v>
      </c>
      <c r="T924" s="13">
        <v>0</v>
      </c>
      <c r="U924" s="12">
        <v>26599.42</v>
      </c>
      <c r="V924" s="8" t="s">
        <v>35</v>
      </c>
      <c r="W924" s="8" t="s">
        <v>3442</v>
      </c>
      <c r="X924" s="8" t="s">
        <v>35</v>
      </c>
      <c r="Y924" s="13">
        <v>0</v>
      </c>
      <c r="Z924" s="8" t="s">
        <v>42</v>
      </c>
      <c r="AA924" s="8" t="s">
        <v>65</v>
      </c>
      <c r="AB924" s="8" t="s">
        <v>35</v>
      </c>
      <c r="AC924" s="8" t="s">
        <v>2614</v>
      </c>
      <c r="AD924" s="8" t="s">
        <v>35</v>
      </c>
      <c r="AE924" s="8" t="s">
        <v>633</v>
      </c>
      <c r="AF924" s="12">
        <v>26599.42</v>
      </c>
      <c r="AG924" s="41">
        <f t="shared" si="129"/>
        <v>45441</v>
      </c>
      <c r="AH924" s="41">
        <f t="shared" ca="1" si="130"/>
        <v>46022</v>
      </c>
      <c r="AI924" s="1">
        <f t="shared" ca="1" si="128"/>
        <v>19</v>
      </c>
      <c r="AJ924" s="1">
        <f t="shared" ca="1" si="131"/>
        <v>14</v>
      </c>
      <c r="AK924" s="1">
        <f t="shared" ca="1" si="132"/>
        <v>4</v>
      </c>
      <c r="AL924" s="1">
        <f t="shared" si="133"/>
        <v>0</v>
      </c>
      <c r="AM924" s="38">
        <f t="shared" ca="1" si="134"/>
        <v>0.73684210526315785</v>
      </c>
      <c r="AN924" s="1" t="str">
        <f t="shared" ca="1" si="135"/>
        <v>לא תקין</v>
      </c>
      <c r="AO924" s="1" t="str">
        <f>VLOOKUP(AC924,'תז מייל קניין'!$A:$C,3,0)</f>
        <v>GalitGe@justice.gov.il</v>
      </c>
      <c r="AP924" s="1" t="str">
        <f t="shared" si="136"/>
        <v xml:space="preserve"> התקנת תקש</v>
      </c>
    </row>
    <row r="925" spans="1:42" x14ac:dyDescent="0.2">
      <c r="A925" s="4"/>
      <c r="B925" s="5"/>
      <c r="C925" s="6" t="s">
        <v>3443</v>
      </c>
      <c r="D925" s="7" t="s">
        <v>47</v>
      </c>
      <c r="E925" s="7" t="s">
        <v>32</v>
      </c>
      <c r="F925" s="8" t="s">
        <v>35</v>
      </c>
      <c r="G925" s="9">
        <v>45445</v>
      </c>
      <c r="H925" s="9"/>
      <c r="I925" s="10"/>
      <c r="J925" s="14"/>
      <c r="K925" s="11" t="s">
        <v>3444</v>
      </c>
      <c r="L925" s="8" t="s">
        <v>3445</v>
      </c>
      <c r="M925" s="8" t="s">
        <v>3446</v>
      </c>
      <c r="N925" s="8" t="s">
        <v>40</v>
      </c>
      <c r="O925" s="12">
        <v>1000</v>
      </c>
      <c r="P925" s="8" t="s">
        <v>41</v>
      </c>
      <c r="Q925" s="12">
        <v>1000</v>
      </c>
      <c r="R925" s="13">
        <v>0</v>
      </c>
      <c r="S925" s="13">
        <v>0</v>
      </c>
      <c r="T925" s="13">
        <v>0</v>
      </c>
      <c r="U925" s="12">
        <v>1000</v>
      </c>
      <c r="V925" s="8" t="s">
        <v>35</v>
      </c>
      <c r="W925" s="8" t="s">
        <v>3447</v>
      </c>
      <c r="X925" s="8" t="s">
        <v>35</v>
      </c>
      <c r="Y925" s="13">
        <v>0</v>
      </c>
      <c r="Z925" s="8" t="s">
        <v>42</v>
      </c>
      <c r="AA925" s="8" t="s">
        <v>43</v>
      </c>
      <c r="AB925" s="8" t="s">
        <v>60</v>
      </c>
      <c r="AC925" s="8" t="s">
        <v>2614</v>
      </c>
      <c r="AD925" s="8" t="s">
        <v>35</v>
      </c>
      <c r="AE925" s="8" t="s">
        <v>35</v>
      </c>
      <c r="AF925" s="12">
        <v>1000</v>
      </c>
      <c r="AG925" s="41">
        <f t="shared" si="129"/>
        <v>45445</v>
      </c>
      <c r="AH925" s="41">
        <f t="shared" ca="1" si="130"/>
        <v>46022</v>
      </c>
      <c r="AI925" s="1">
        <f t="shared" ref="AI925:AI988" ca="1" si="137">DATEDIF(AG925,AH925, "m")</f>
        <v>18</v>
      </c>
      <c r="AJ925" s="1">
        <f t="shared" ca="1" si="131"/>
        <v>14</v>
      </c>
      <c r="AK925" s="1">
        <f t="shared" ca="1" si="132"/>
        <v>4</v>
      </c>
      <c r="AL925" s="1">
        <f t="shared" si="133"/>
        <v>0</v>
      </c>
      <c r="AM925" s="38">
        <f t="shared" ca="1" si="134"/>
        <v>0.77777777777777779</v>
      </c>
      <c r="AN925" s="1" t="str">
        <f t="shared" ca="1" si="135"/>
        <v>לא תקין</v>
      </c>
      <c r="AO925" s="1" t="str">
        <f>VLOOKUP(AC925,'תז מייל קניין'!$A:$C,3,0)</f>
        <v>GalitGe@justice.gov.il</v>
      </c>
      <c r="AP925" s="1" t="str">
        <f t="shared" si="136"/>
        <v xml:space="preserve"> הרצאה יום</v>
      </c>
    </row>
    <row r="926" spans="1:42" x14ac:dyDescent="0.2">
      <c r="A926" s="4"/>
      <c r="B926" s="5"/>
      <c r="C926" s="6" t="s">
        <v>3448</v>
      </c>
      <c r="D926" s="7" t="s">
        <v>50</v>
      </c>
      <c r="E926" s="7" t="s">
        <v>32</v>
      </c>
      <c r="F926" s="8" t="s">
        <v>35</v>
      </c>
      <c r="G926" s="9">
        <v>45445</v>
      </c>
      <c r="H926" s="9"/>
      <c r="I926" s="10"/>
      <c r="J926" s="14"/>
      <c r="K926" s="11" t="s">
        <v>3449</v>
      </c>
      <c r="L926" s="8" t="s">
        <v>3450</v>
      </c>
      <c r="M926" s="8" t="s">
        <v>3451</v>
      </c>
      <c r="N926" s="8" t="s">
        <v>40</v>
      </c>
      <c r="O926" s="12">
        <v>5042.7299999999996</v>
      </c>
      <c r="P926" s="8" t="s">
        <v>41</v>
      </c>
      <c r="Q926" s="12">
        <v>5042.7299999999996</v>
      </c>
      <c r="R926" s="13">
        <v>68.430000000000007</v>
      </c>
      <c r="S926" s="12">
        <v>3469.44</v>
      </c>
      <c r="T926" s="12">
        <v>3450.55</v>
      </c>
      <c r="U926" s="12">
        <v>1592.19</v>
      </c>
      <c r="V926" s="8" t="s">
        <v>35</v>
      </c>
      <c r="W926" s="8" t="s">
        <v>3452</v>
      </c>
      <c r="X926" s="8" t="s">
        <v>35</v>
      </c>
      <c r="Y926" s="13">
        <v>0</v>
      </c>
      <c r="Z926" s="8" t="s">
        <v>42</v>
      </c>
      <c r="AA926" s="8" t="s">
        <v>43</v>
      </c>
      <c r="AB926" s="8" t="s">
        <v>60</v>
      </c>
      <c r="AC926" s="8" t="s">
        <v>2614</v>
      </c>
      <c r="AD926" s="8" t="s">
        <v>3453</v>
      </c>
      <c r="AE926" s="8" t="s">
        <v>35</v>
      </c>
      <c r="AF926" s="12">
        <v>1592.19</v>
      </c>
      <c r="AG926" s="41">
        <f t="shared" si="129"/>
        <v>45445</v>
      </c>
      <c r="AH926" s="41">
        <f t="shared" ca="1" si="130"/>
        <v>46022</v>
      </c>
      <c r="AI926" s="1">
        <f t="shared" ca="1" si="137"/>
        <v>18</v>
      </c>
      <c r="AJ926" s="1">
        <f t="shared" ca="1" si="131"/>
        <v>14</v>
      </c>
      <c r="AK926" s="1">
        <f t="shared" ca="1" si="132"/>
        <v>4</v>
      </c>
      <c r="AL926" s="1">
        <f t="shared" si="133"/>
        <v>68.430000000000007</v>
      </c>
      <c r="AM926" s="38">
        <f t="shared" ca="1" si="134"/>
        <v>0.77777777777777779</v>
      </c>
      <c r="AN926" s="1" t="str">
        <f t="shared" ca="1" si="135"/>
        <v>תקין</v>
      </c>
      <c r="AO926" s="1" t="str">
        <f>VLOOKUP(AC926,'תז מייל קניין'!$A:$C,3,0)</f>
        <v>GalitGe@justice.gov.il</v>
      </c>
      <c r="AP926" s="1" t="str">
        <f t="shared" si="136"/>
        <v xml:space="preserve"> כיבוד עבו</v>
      </c>
    </row>
    <row r="927" spans="1:42" x14ac:dyDescent="0.2">
      <c r="A927" s="4"/>
      <c r="B927" s="5"/>
      <c r="C927" s="6" t="s">
        <v>3454</v>
      </c>
      <c r="D927" s="7" t="s">
        <v>50</v>
      </c>
      <c r="E927" s="7" t="s">
        <v>32</v>
      </c>
      <c r="F927" s="8" t="s">
        <v>35</v>
      </c>
      <c r="G927" s="9">
        <v>45448</v>
      </c>
      <c r="H927" s="9"/>
      <c r="I927" s="10"/>
      <c r="J927" s="14"/>
      <c r="K927" s="11" t="s">
        <v>3455</v>
      </c>
      <c r="L927" s="8" t="s">
        <v>3456</v>
      </c>
      <c r="M927" s="8" t="s">
        <v>3457</v>
      </c>
      <c r="N927" s="8" t="s">
        <v>40</v>
      </c>
      <c r="O927" s="12">
        <v>100854.69</v>
      </c>
      <c r="P927" s="8" t="s">
        <v>41</v>
      </c>
      <c r="Q927" s="12">
        <v>100854.69</v>
      </c>
      <c r="R927" s="13">
        <v>0</v>
      </c>
      <c r="S927" s="13">
        <v>0</v>
      </c>
      <c r="T927" s="13">
        <v>0</v>
      </c>
      <c r="U927" s="12">
        <v>100854.69</v>
      </c>
      <c r="V927" s="8" t="s">
        <v>35</v>
      </c>
      <c r="W927" s="8" t="s">
        <v>3458</v>
      </c>
      <c r="X927" s="8" t="s">
        <v>35</v>
      </c>
      <c r="Y927" s="13">
        <v>0</v>
      </c>
      <c r="Z927" s="8" t="s">
        <v>42</v>
      </c>
      <c r="AA927" s="8" t="s">
        <v>43</v>
      </c>
      <c r="AB927" s="8" t="s">
        <v>60</v>
      </c>
      <c r="AC927" s="8" t="s">
        <v>2614</v>
      </c>
      <c r="AD927" s="8" t="s">
        <v>3459</v>
      </c>
      <c r="AE927" s="8" t="s">
        <v>658</v>
      </c>
      <c r="AF927" s="12">
        <v>100854.69</v>
      </c>
      <c r="AG927" s="41">
        <f t="shared" si="129"/>
        <v>45448</v>
      </c>
      <c r="AH927" s="41">
        <f t="shared" ca="1" si="130"/>
        <v>46022</v>
      </c>
      <c r="AI927" s="1">
        <f t="shared" ca="1" si="137"/>
        <v>18</v>
      </c>
      <c r="AJ927" s="1">
        <f t="shared" ca="1" si="131"/>
        <v>14</v>
      </c>
      <c r="AK927" s="1">
        <f t="shared" ca="1" si="132"/>
        <v>4</v>
      </c>
      <c r="AL927" s="1">
        <f t="shared" si="133"/>
        <v>0</v>
      </c>
      <c r="AM927" s="38">
        <f t="shared" ca="1" si="134"/>
        <v>0.77777777777777779</v>
      </c>
      <c r="AN927" s="1" t="str">
        <f t="shared" ca="1" si="135"/>
        <v>לא תקין</v>
      </c>
      <c r="AO927" s="1" t="str">
        <f>VLOOKUP(AC927,'תז מייל קניין'!$A:$C,3,0)</f>
        <v>GalitGe@justice.gov.il</v>
      </c>
      <c r="AP927" s="1" t="str">
        <f t="shared" si="136"/>
        <v xml:space="preserve"> תמונות זכ</v>
      </c>
    </row>
    <row r="928" spans="1:42" x14ac:dyDescent="0.2">
      <c r="A928" s="4"/>
      <c r="B928" s="5"/>
      <c r="C928" s="6" t="s">
        <v>3460</v>
      </c>
      <c r="D928" s="7" t="s">
        <v>50</v>
      </c>
      <c r="E928" s="7" t="s">
        <v>32</v>
      </c>
      <c r="F928" s="8" t="s">
        <v>35</v>
      </c>
      <c r="G928" s="9">
        <v>45448</v>
      </c>
      <c r="H928" s="9"/>
      <c r="I928" s="10"/>
      <c r="J928" s="14"/>
      <c r="K928" s="11" t="s">
        <v>3461</v>
      </c>
      <c r="L928" s="8" t="s">
        <v>3462</v>
      </c>
      <c r="M928" s="8" t="s">
        <v>3463</v>
      </c>
      <c r="N928" s="8" t="s">
        <v>40</v>
      </c>
      <c r="O928" s="12">
        <v>100854.69</v>
      </c>
      <c r="P928" s="8" t="s">
        <v>41</v>
      </c>
      <c r="Q928" s="12">
        <v>100854.69</v>
      </c>
      <c r="R928" s="13">
        <v>0</v>
      </c>
      <c r="S928" s="13">
        <v>0</v>
      </c>
      <c r="T928" s="13">
        <v>0</v>
      </c>
      <c r="U928" s="12">
        <v>100854.69</v>
      </c>
      <c r="V928" s="8" t="s">
        <v>35</v>
      </c>
      <c r="W928" s="8" t="s">
        <v>3464</v>
      </c>
      <c r="X928" s="8" t="s">
        <v>35</v>
      </c>
      <c r="Y928" s="13">
        <v>0</v>
      </c>
      <c r="Z928" s="8" t="s">
        <v>42</v>
      </c>
      <c r="AA928" s="8" t="s">
        <v>43</v>
      </c>
      <c r="AB928" s="8" t="s">
        <v>60</v>
      </c>
      <c r="AC928" s="8" t="s">
        <v>2614</v>
      </c>
      <c r="AD928" s="8" t="s">
        <v>3459</v>
      </c>
      <c r="AE928" s="8" t="s">
        <v>658</v>
      </c>
      <c r="AF928" s="12">
        <v>100854.69</v>
      </c>
      <c r="AG928" s="41">
        <f t="shared" si="129"/>
        <v>45448</v>
      </c>
      <c r="AH928" s="41">
        <f t="shared" ca="1" si="130"/>
        <v>46022</v>
      </c>
      <c r="AI928" s="1">
        <f t="shared" ca="1" si="137"/>
        <v>18</v>
      </c>
      <c r="AJ928" s="1">
        <f t="shared" ca="1" si="131"/>
        <v>14</v>
      </c>
      <c r="AK928" s="1">
        <f t="shared" ca="1" si="132"/>
        <v>4</v>
      </c>
      <c r="AL928" s="1">
        <f t="shared" si="133"/>
        <v>0</v>
      </c>
      <c r="AM928" s="38">
        <f t="shared" ca="1" si="134"/>
        <v>0.77777777777777779</v>
      </c>
      <c r="AN928" s="1" t="str">
        <f t="shared" ca="1" si="135"/>
        <v>לא תקין</v>
      </c>
      <c r="AO928" s="1" t="str">
        <f>VLOOKUP(AC928,'תז מייל קניין'!$A:$C,3,0)</f>
        <v>GalitGe@justice.gov.il</v>
      </c>
      <c r="AP928" s="1" t="str">
        <f t="shared" si="136"/>
        <v xml:space="preserve"> צמחייה עב</v>
      </c>
    </row>
    <row r="929" spans="1:42" x14ac:dyDescent="0.2">
      <c r="A929" s="4"/>
      <c r="B929" s="5"/>
      <c r="C929" s="6" t="s">
        <v>3465</v>
      </c>
      <c r="D929" s="7" t="s">
        <v>34</v>
      </c>
      <c r="E929" s="7" t="s">
        <v>32</v>
      </c>
      <c r="F929" s="8" t="s">
        <v>35</v>
      </c>
      <c r="G929" s="9">
        <v>45462</v>
      </c>
      <c r="H929" s="9">
        <v>45448</v>
      </c>
      <c r="I929" s="10">
        <v>46022</v>
      </c>
      <c r="J929" s="14"/>
      <c r="K929" s="11" t="s">
        <v>3466</v>
      </c>
      <c r="L929" s="8" t="s">
        <v>3467</v>
      </c>
      <c r="M929" s="8" t="s">
        <v>35</v>
      </c>
      <c r="N929" s="8" t="s">
        <v>40</v>
      </c>
      <c r="O929" s="12">
        <v>760000</v>
      </c>
      <c r="P929" s="8" t="s">
        <v>41</v>
      </c>
      <c r="Q929" s="12">
        <v>760000</v>
      </c>
      <c r="R929" s="13">
        <v>0</v>
      </c>
      <c r="S929" s="13">
        <v>0</v>
      </c>
      <c r="T929" s="13">
        <v>0</v>
      </c>
      <c r="U929" s="12">
        <v>760000</v>
      </c>
      <c r="V929" s="8" t="s">
        <v>35</v>
      </c>
      <c r="W929" s="8" t="s">
        <v>3468</v>
      </c>
      <c r="X929" s="8" t="s">
        <v>35</v>
      </c>
      <c r="Y929" s="13">
        <v>0</v>
      </c>
      <c r="Z929" s="8" t="s">
        <v>42</v>
      </c>
      <c r="AA929" s="8" t="s">
        <v>127</v>
      </c>
      <c r="AB929" s="8" t="s">
        <v>35</v>
      </c>
      <c r="AC929" s="8" t="s">
        <v>2614</v>
      </c>
      <c r="AD929" s="8" t="s">
        <v>35</v>
      </c>
      <c r="AE929" s="8" t="s">
        <v>35</v>
      </c>
      <c r="AF929" s="12">
        <v>760000</v>
      </c>
      <c r="AG929" s="41">
        <f t="shared" si="129"/>
        <v>45448</v>
      </c>
      <c r="AH929" s="41">
        <f t="shared" ca="1" si="130"/>
        <v>46022</v>
      </c>
      <c r="AI929" s="1">
        <f t="shared" ca="1" si="137"/>
        <v>18</v>
      </c>
      <c r="AJ929" s="1">
        <f t="shared" ca="1" si="131"/>
        <v>14</v>
      </c>
      <c r="AK929" s="1">
        <f t="shared" ca="1" si="132"/>
        <v>4</v>
      </c>
      <c r="AL929" s="1">
        <f t="shared" si="133"/>
        <v>0</v>
      </c>
      <c r="AM929" s="38">
        <f t="shared" ca="1" si="134"/>
        <v>0.77777777777777779</v>
      </c>
      <c r="AN929" s="1" t="str">
        <f t="shared" ca="1" si="135"/>
        <v>לא תקין</v>
      </c>
      <c r="AO929" s="1" t="str">
        <f>VLOOKUP(AC929,'תז מייל קניין'!$A:$C,3,0)</f>
        <v>GalitGe@justice.gov.il</v>
      </c>
      <c r="AP929" s="1" t="str">
        <f t="shared" si="136"/>
        <v xml:space="preserve"> תווי שי ע</v>
      </c>
    </row>
    <row r="930" spans="1:42" x14ac:dyDescent="0.2">
      <c r="A930" s="4"/>
      <c r="B930" s="5"/>
      <c r="C930" s="6" t="s">
        <v>3469</v>
      </c>
      <c r="D930" s="7" t="s">
        <v>34</v>
      </c>
      <c r="E930" s="7" t="s">
        <v>32</v>
      </c>
      <c r="F930" s="8" t="s">
        <v>35</v>
      </c>
      <c r="G930" s="9">
        <v>45474</v>
      </c>
      <c r="H930" s="9"/>
      <c r="I930" s="10"/>
      <c r="J930" s="14"/>
      <c r="K930" s="11" t="s">
        <v>3470</v>
      </c>
      <c r="L930" s="8" t="s">
        <v>3471</v>
      </c>
      <c r="M930" s="8" t="s">
        <v>2191</v>
      </c>
      <c r="N930" s="8" t="s">
        <v>40</v>
      </c>
      <c r="O930" s="12">
        <v>27900</v>
      </c>
      <c r="P930" s="8" t="s">
        <v>41</v>
      </c>
      <c r="Q930" s="12">
        <v>27900</v>
      </c>
      <c r="R930" s="13">
        <v>0</v>
      </c>
      <c r="S930" s="13">
        <v>0</v>
      </c>
      <c r="T930" s="13">
        <v>0</v>
      </c>
      <c r="U930" s="12">
        <v>27900</v>
      </c>
      <c r="V930" s="8" t="s">
        <v>35</v>
      </c>
      <c r="W930" s="8" t="s">
        <v>3472</v>
      </c>
      <c r="X930" s="8" t="s">
        <v>35</v>
      </c>
      <c r="Y930" s="13">
        <v>0</v>
      </c>
      <c r="Z930" s="8" t="s">
        <v>42</v>
      </c>
      <c r="AA930" s="8" t="s">
        <v>43</v>
      </c>
      <c r="AB930" s="8" t="s">
        <v>60</v>
      </c>
      <c r="AC930" s="8" t="s">
        <v>2614</v>
      </c>
      <c r="AD930" s="8" t="s">
        <v>35</v>
      </c>
      <c r="AE930" s="8" t="s">
        <v>1914</v>
      </c>
      <c r="AF930" s="12">
        <v>27900</v>
      </c>
      <c r="AG930" s="41">
        <f t="shared" si="129"/>
        <v>45474</v>
      </c>
      <c r="AH930" s="41">
        <f t="shared" ca="1" si="130"/>
        <v>46022</v>
      </c>
      <c r="AI930" s="1">
        <f t="shared" ca="1" si="137"/>
        <v>17</v>
      </c>
      <c r="AJ930" s="1">
        <f t="shared" ca="1" si="131"/>
        <v>13</v>
      </c>
      <c r="AK930" s="1">
        <f t="shared" ca="1" si="132"/>
        <v>4</v>
      </c>
      <c r="AL930" s="1">
        <f t="shared" si="133"/>
        <v>0</v>
      </c>
      <c r="AM930" s="38">
        <f t="shared" ca="1" si="134"/>
        <v>0.76470588235294112</v>
      </c>
      <c r="AN930" s="1" t="str">
        <f t="shared" ca="1" si="135"/>
        <v>לא תקין</v>
      </c>
      <c r="AO930" s="1" t="str">
        <f>VLOOKUP(AC930,'תז מייל קניין'!$A:$C,3,0)</f>
        <v>GalitGe@justice.gov.il</v>
      </c>
      <c r="AP930" s="1" t="str">
        <f t="shared" si="136"/>
        <v xml:space="preserve"> חטיבת תפע</v>
      </c>
    </row>
    <row r="931" spans="1:42" x14ac:dyDescent="0.2">
      <c r="A931" s="4"/>
      <c r="B931" s="5"/>
      <c r="C931" s="6" t="s">
        <v>3473</v>
      </c>
      <c r="D931" s="7" t="s">
        <v>34</v>
      </c>
      <c r="E931" s="7" t="s">
        <v>32</v>
      </c>
      <c r="F931" s="8" t="s">
        <v>35</v>
      </c>
      <c r="G931" s="9">
        <v>45474</v>
      </c>
      <c r="H931" s="9"/>
      <c r="I931" s="10"/>
      <c r="J931" s="14"/>
      <c r="K931" s="11" t="s">
        <v>3017</v>
      </c>
      <c r="L931" s="8" t="s">
        <v>3018</v>
      </c>
      <c r="M931" s="8" t="s">
        <v>3019</v>
      </c>
      <c r="N931" s="8" t="s">
        <v>40</v>
      </c>
      <c r="O931" s="12">
        <v>1447.15</v>
      </c>
      <c r="P931" s="8" t="s">
        <v>41</v>
      </c>
      <c r="Q931" s="12">
        <v>1447.15</v>
      </c>
      <c r="R931" s="13">
        <v>48.63</v>
      </c>
      <c r="S931" s="13">
        <v>697.79</v>
      </c>
      <c r="T931" s="13">
        <v>697.79</v>
      </c>
      <c r="U931" s="13">
        <v>743.4</v>
      </c>
      <c r="V931" s="8" t="s">
        <v>35</v>
      </c>
      <c r="W931" s="8" t="s">
        <v>3474</v>
      </c>
      <c r="X931" s="8" t="s">
        <v>35</v>
      </c>
      <c r="Y931" s="13">
        <v>0</v>
      </c>
      <c r="Z931" s="8" t="s">
        <v>42</v>
      </c>
      <c r="AA931" s="8" t="s">
        <v>43</v>
      </c>
      <c r="AB931" s="8" t="s">
        <v>60</v>
      </c>
      <c r="AC931" s="8" t="s">
        <v>2614</v>
      </c>
      <c r="AD931" s="8" t="s">
        <v>35</v>
      </c>
      <c r="AE931" s="8" t="s">
        <v>3388</v>
      </c>
      <c r="AF931" s="13">
        <v>743.4</v>
      </c>
      <c r="AG931" s="41">
        <f t="shared" si="129"/>
        <v>45474</v>
      </c>
      <c r="AH931" s="41">
        <f t="shared" ca="1" si="130"/>
        <v>46022</v>
      </c>
      <c r="AI931" s="1">
        <f t="shared" ca="1" si="137"/>
        <v>17</v>
      </c>
      <c r="AJ931" s="1">
        <f t="shared" ca="1" si="131"/>
        <v>13</v>
      </c>
      <c r="AK931" s="1">
        <f t="shared" ca="1" si="132"/>
        <v>4</v>
      </c>
      <c r="AL931" s="1">
        <f t="shared" si="133"/>
        <v>48.63</v>
      </c>
      <c r="AM931" s="38">
        <f t="shared" ca="1" si="134"/>
        <v>0.76470588235294112</v>
      </c>
      <c r="AN931" s="1" t="str">
        <f t="shared" ca="1" si="135"/>
        <v>לא תקין</v>
      </c>
      <c r="AO931" s="1" t="str">
        <f>VLOOKUP(AC931,'תז מייל קניין'!$A:$C,3,0)</f>
        <v>GalitGe@justice.gov.il</v>
      </c>
      <c r="AP931" s="1" t="str">
        <f t="shared" si="136"/>
        <v xml:space="preserve"> חטיבת תפע</v>
      </c>
    </row>
    <row r="932" spans="1:42" x14ac:dyDescent="0.2">
      <c r="A932" s="4"/>
      <c r="B932" s="5"/>
      <c r="C932" s="6" t="s">
        <v>3475</v>
      </c>
      <c r="D932" s="7" t="s">
        <v>34</v>
      </c>
      <c r="E932" s="7" t="s">
        <v>32</v>
      </c>
      <c r="F932" s="8" t="s">
        <v>35</v>
      </c>
      <c r="G932" s="9">
        <v>45474</v>
      </c>
      <c r="H932" s="9"/>
      <c r="I932" s="10"/>
      <c r="J932" s="14"/>
      <c r="K932" s="11" t="s">
        <v>2067</v>
      </c>
      <c r="L932" s="8" t="s">
        <v>2068</v>
      </c>
      <c r="M932" s="8" t="s">
        <v>2069</v>
      </c>
      <c r="N932" s="8" t="s">
        <v>40</v>
      </c>
      <c r="O932" s="12">
        <v>4885.2</v>
      </c>
      <c r="P932" s="8" t="s">
        <v>41</v>
      </c>
      <c r="Q932" s="12">
        <v>4885.2</v>
      </c>
      <c r="R932" s="13">
        <v>83.33</v>
      </c>
      <c r="S932" s="12">
        <v>4036.5</v>
      </c>
      <c r="T932" s="12">
        <v>4036.5</v>
      </c>
      <c r="U932" s="13">
        <v>814.2</v>
      </c>
      <c r="V932" s="8" t="s">
        <v>35</v>
      </c>
      <c r="W932" s="8" t="s">
        <v>2981</v>
      </c>
      <c r="X932" s="8" t="s">
        <v>35</v>
      </c>
      <c r="Y932" s="13">
        <v>0</v>
      </c>
      <c r="Z932" s="8" t="s">
        <v>42</v>
      </c>
      <c r="AA932" s="8" t="s">
        <v>43</v>
      </c>
      <c r="AB932" s="8" t="s">
        <v>60</v>
      </c>
      <c r="AC932" s="8" t="s">
        <v>2614</v>
      </c>
      <c r="AD932" s="8" t="s">
        <v>35</v>
      </c>
      <c r="AE932" s="8" t="s">
        <v>2716</v>
      </c>
      <c r="AF932" s="13">
        <v>814.2</v>
      </c>
      <c r="AG932" s="41">
        <f t="shared" si="129"/>
        <v>45474</v>
      </c>
      <c r="AH932" s="41">
        <f t="shared" ca="1" si="130"/>
        <v>46022</v>
      </c>
      <c r="AI932" s="1">
        <f t="shared" ca="1" si="137"/>
        <v>17</v>
      </c>
      <c r="AJ932" s="1">
        <f t="shared" ca="1" si="131"/>
        <v>13</v>
      </c>
      <c r="AK932" s="1">
        <f t="shared" ca="1" si="132"/>
        <v>4</v>
      </c>
      <c r="AL932" s="1">
        <f t="shared" si="133"/>
        <v>83.33</v>
      </c>
      <c r="AM932" s="38">
        <f t="shared" ca="1" si="134"/>
        <v>0.76470588235294112</v>
      </c>
      <c r="AN932" s="1" t="str">
        <f t="shared" ca="1" si="135"/>
        <v>תקין</v>
      </c>
      <c r="AO932" s="1" t="str">
        <f>VLOOKUP(AC932,'תז מייל קניין'!$A:$C,3,0)</f>
        <v>GalitGe@justice.gov.il</v>
      </c>
      <c r="AP932" s="1" t="str">
        <f t="shared" si="136"/>
        <v xml:space="preserve"> חטיבת תפע</v>
      </c>
    </row>
    <row r="933" spans="1:42" x14ac:dyDescent="0.2">
      <c r="A933" s="4"/>
      <c r="B933" s="5"/>
      <c r="C933" s="6" t="s">
        <v>3476</v>
      </c>
      <c r="D933" s="7" t="s">
        <v>50</v>
      </c>
      <c r="E933" s="7" t="s">
        <v>32</v>
      </c>
      <c r="F933" s="8" t="s">
        <v>35</v>
      </c>
      <c r="G933" s="9">
        <v>45474</v>
      </c>
      <c r="H933" s="9">
        <v>45658</v>
      </c>
      <c r="I933" s="10">
        <v>46022</v>
      </c>
      <c r="J933" s="14"/>
      <c r="K933" s="11" t="s">
        <v>2674</v>
      </c>
      <c r="L933" s="8" t="s">
        <v>2675</v>
      </c>
      <c r="M933" s="8" t="s">
        <v>2676</v>
      </c>
      <c r="N933" s="8" t="s">
        <v>40</v>
      </c>
      <c r="O933" s="12">
        <v>504450</v>
      </c>
      <c r="P933" s="8" t="s">
        <v>41</v>
      </c>
      <c r="Q933" s="12">
        <v>504450</v>
      </c>
      <c r="R933" s="13">
        <v>78.599999999999994</v>
      </c>
      <c r="S933" s="12">
        <v>393120</v>
      </c>
      <c r="T933" s="12">
        <v>434122.42</v>
      </c>
      <c r="U933" s="12">
        <v>123159.78</v>
      </c>
      <c r="V933" s="8" t="s">
        <v>35</v>
      </c>
      <c r="W933" s="8" t="s">
        <v>3477</v>
      </c>
      <c r="X933" s="8" t="s">
        <v>57</v>
      </c>
      <c r="Y933" s="13">
        <v>0</v>
      </c>
      <c r="Z933" s="8" t="s">
        <v>42</v>
      </c>
      <c r="AA933" s="8" t="s">
        <v>65</v>
      </c>
      <c r="AB933" s="8" t="s">
        <v>35</v>
      </c>
      <c r="AC933" s="8" t="s">
        <v>2614</v>
      </c>
      <c r="AD933" s="8" t="s">
        <v>35</v>
      </c>
      <c r="AE933" s="8" t="s">
        <v>625</v>
      </c>
      <c r="AF933" s="12">
        <v>107970</v>
      </c>
      <c r="AG933" s="41">
        <f t="shared" si="129"/>
        <v>45658</v>
      </c>
      <c r="AH933" s="41">
        <f t="shared" ca="1" si="130"/>
        <v>46022</v>
      </c>
      <c r="AI933" s="1">
        <f t="shared" ca="1" si="137"/>
        <v>11</v>
      </c>
      <c r="AJ933" s="1">
        <f t="shared" ca="1" si="131"/>
        <v>7</v>
      </c>
      <c r="AK933" s="1">
        <f t="shared" ca="1" si="132"/>
        <v>4</v>
      </c>
      <c r="AL933" s="1">
        <f t="shared" si="133"/>
        <v>78.599999999999994</v>
      </c>
      <c r="AM933" s="38">
        <f t="shared" ca="1" si="134"/>
        <v>0.63636363636363635</v>
      </c>
      <c r="AN933" s="1" t="str">
        <f t="shared" ca="1" si="135"/>
        <v>תקין</v>
      </c>
      <c r="AO933" s="1" t="str">
        <f>VLOOKUP(AC933,'תז מייל קניין'!$A:$C,3,0)</f>
        <v>GalitGe@justice.gov.il</v>
      </c>
      <c r="AP933" s="1" t="str">
        <f t="shared" si="136"/>
        <v xml:space="preserve"> פראש קאפ </v>
      </c>
    </row>
    <row r="934" spans="1:42" x14ac:dyDescent="0.2">
      <c r="A934" s="4"/>
      <c r="B934" s="5"/>
      <c r="C934" s="6" t="s">
        <v>3478</v>
      </c>
      <c r="D934" s="7" t="s">
        <v>34</v>
      </c>
      <c r="E934" s="7" t="s">
        <v>32</v>
      </c>
      <c r="F934" s="8" t="s">
        <v>35</v>
      </c>
      <c r="G934" s="9">
        <v>45475</v>
      </c>
      <c r="H934" s="9"/>
      <c r="I934" s="10"/>
      <c r="J934" s="14"/>
      <c r="K934" s="11" t="s">
        <v>3479</v>
      </c>
      <c r="L934" s="8" t="s">
        <v>3480</v>
      </c>
      <c r="M934" s="8" t="s">
        <v>3481</v>
      </c>
      <c r="N934" s="8" t="s">
        <v>40</v>
      </c>
      <c r="O934" s="12">
        <v>50268</v>
      </c>
      <c r="P934" s="8" t="s">
        <v>41</v>
      </c>
      <c r="Q934" s="12">
        <v>50268</v>
      </c>
      <c r="R934" s="13">
        <v>0</v>
      </c>
      <c r="S934" s="13">
        <v>0</v>
      </c>
      <c r="T934" s="13">
        <v>0</v>
      </c>
      <c r="U934" s="12">
        <v>50268</v>
      </c>
      <c r="V934" s="8" t="s">
        <v>35</v>
      </c>
      <c r="W934" s="8" t="s">
        <v>3482</v>
      </c>
      <c r="X934" s="8" t="s">
        <v>35</v>
      </c>
      <c r="Y934" s="13">
        <v>0</v>
      </c>
      <c r="Z934" s="8" t="s">
        <v>42</v>
      </c>
      <c r="AA934" s="8" t="s">
        <v>43</v>
      </c>
      <c r="AB934" s="8" t="s">
        <v>60</v>
      </c>
      <c r="AC934" s="8" t="s">
        <v>2614</v>
      </c>
      <c r="AD934" s="8" t="s">
        <v>3483</v>
      </c>
      <c r="AE934" s="8" t="s">
        <v>3484</v>
      </c>
      <c r="AF934" s="12">
        <v>50268</v>
      </c>
      <c r="AG934" s="41">
        <f t="shared" si="129"/>
        <v>45475</v>
      </c>
      <c r="AH934" s="41">
        <f t="shared" ca="1" si="130"/>
        <v>46022</v>
      </c>
      <c r="AI934" s="1">
        <f t="shared" ca="1" si="137"/>
        <v>17</v>
      </c>
      <c r="AJ934" s="1">
        <f t="shared" ca="1" si="131"/>
        <v>13</v>
      </c>
      <c r="AK934" s="1">
        <f t="shared" ca="1" si="132"/>
        <v>4</v>
      </c>
      <c r="AL934" s="1">
        <f t="shared" si="133"/>
        <v>0</v>
      </c>
      <c r="AM934" s="38">
        <f t="shared" ca="1" si="134"/>
        <v>0.76470588235294112</v>
      </c>
      <c r="AN934" s="1" t="str">
        <f t="shared" ca="1" si="135"/>
        <v>לא תקין</v>
      </c>
      <c r="AO934" s="1" t="str">
        <f>VLOOKUP(AC934,'תז מייל קניין'!$A:$C,3,0)</f>
        <v>GalitGe@justice.gov.il</v>
      </c>
      <c r="AP934" s="1" t="str">
        <f t="shared" si="136"/>
        <v xml:space="preserve"> ייעוץ עבו</v>
      </c>
    </row>
    <row r="935" spans="1:42" x14ac:dyDescent="0.2">
      <c r="A935" s="4"/>
      <c r="B935" s="5"/>
      <c r="C935" s="6" t="s">
        <v>3485</v>
      </c>
      <c r="D935" s="7" t="s">
        <v>34</v>
      </c>
      <c r="E935" s="7" t="s">
        <v>32</v>
      </c>
      <c r="F935" s="8" t="s">
        <v>35</v>
      </c>
      <c r="G935" s="9">
        <v>45484</v>
      </c>
      <c r="H935" s="9"/>
      <c r="I935" s="10"/>
      <c r="J935" s="14"/>
      <c r="K935" s="11" t="s">
        <v>3053</v>
      </c>
      <c r="L935" s="8" t="s">
        <v>3054</v>
      </c>
      <c r="M935" s="8" t="s">
        <v>3055</v>
      </c>
      <c r="N935" s="8" t="s">
        <v>40</v>
      </c>
      <c r="O935" s="12">
        <v>87491.1</v>
      </c>
      <c r="P935" s="8" t="s">
        <v>41</v>
      </c>
      <c r="Q935" s="12">
        <v>87491.1</v>
      </c>
      <c r="R935" s="13">
        <v>90</v>
      </c>
      <c r="S935" s="12">
        <v>78741.990000000005</v>
      </c>
      <c r="T935" s="12">
        <v>78741.990000000005</v>
      </c>
      <c r="U935" s="12">
        <v>8749.11</v>
      </c>
      <c r="V935" s="8" t="s">
        <v>35</v>
      </c>
      <c r="W935" s="8" t="s">
        <v>3486</v>
      </c>
      <c r="X935" s="8" t="s">
        <v>35</v>
      </c>
      <c r="Y935" s="13">
        <v>0</v>
      </c>
      <c r="Z935" s="8" t="s">
        <v>42</v>
      </c>
      <c r="AA935" s="8" t="s">
        <v>43</v>
      </c>
      <c r="AB935" s="8" t="s">
        <v>60</v>
      </c>
      <c r="AC935" s="8" t="s">
        <v>2614</v>
      </c>
      <c r="AD935" s="8" t="s">
        <v>35</v>
      </c>
      <c r="AE935" s="8" t="s">
        <v>3027</v>
      </c>
      <c r="AF935" s="12">
        <v>8749.11</v>
      </c>
      <c r="AG935" s="41">
        <f t="shared" si="129"/>
        <v>45484</v>
      </c>
      <c r="AH935" s="41">
        <f t="shared" ca="1" si="130"/>
        <v>46022</v>
      </c>
      <c r="AI935" s="1">
        <f t="shared" ca="1" si="137"/>
        <v>17</v>
      </c>
      <c r="AJ935" s="1">
        <f t="shared" ca="1" si="131"/>
        <v>12</v>
      </c>
      <c r="AK935" s="1">
        <f t="shared" ca="1" si="132"/>
        <v>4</v>
      </c>
      <c r="AL935" s="1">
        <f t="shared" si="133"/>
        <v>90</v>
      </c>
      <c r="AM935" s="38">
        <f t="shared" ca="1" si="134"/>
        <v>0.70588235294117652</v>
      </c>
      <c r="AN935" s="1" t="str">
        <f t="shared" ca="1" si="135"/>
        <v>תקין</v>
      </c>
      <c r="AO935" s="1" t="str">
        <f>VLOOKUP(AC935,'תז מייל קניין'!$A:$C,3,0)</f>
        <v>GalitGe@justice.gov.il</v>
      </c>
      <c r="AP935" s="1" t="str">
        <f t="shared" si="136"/>
        <v xml:space="preserve"> תכנית הכש</v>
      </c>
    </row>
    <row r="936" spans="1:42" x14ac:dyDescent="0.2">
      <c r="A936" s="4"/>
      <c r="B936" s="5"/>
      <c r="C936" s="6" t="s">
        <v>3487</v>
      </c>
      <c r="D936" s="7" t="s">
        <v>50</v>
      </c>
      <c r="E936" s="7" t="s">
        <v>32</v>
      </c>
      <c r="F936" s="8" t="s">
        <v>35</v>
      </c>
      <c r="G936" s="9">
        <v>45490</v>
      </c>
      <c r="H936" s="9">
        <v>45444</v>
      </c>
      <c r="I936" s="10">
        <v>45747</v>
      </c>
      <c r="J936" s="14"/>
      <c r="K936" s="11" t="s">
        <v>3488</v>
      </c>
      <c r="L936" s="8" t="s">
        <v>3489</v>
      </c>
      <c r="M936" s="8" t="s">
        <v>3490</v>
      </c>
      <c r="N936" s="8" t="s">
        <v>40</v>
      </c>
      <c r="O936" s="12">
        <v>250854.69</v>
      </c>
      <c r="P936" s="8" t="s">
        <v>41</v>
      </c>
      <c r="Q936" s="12">
        <v>250854.69</v>
      </c>
      <c r="R936" s="13">
        <v>66.239999999999995</v>
      </c>
      <c r="S936" s="12">
        <v>166525.98000000001</v>
      </c>
      <c r="T936" s="12">
        <v>166178.1</v>
      </c>
      <c r="U936" s="12">
        <v>84676.59</v>
      </c>
      <c r="V936" s="8" t="s">
        <v>35</v>
      </c>
      <c r="W936" s="8" t="s">
        <v>3491</v>
      </c>
      <c r="X936" s="8" t="s">
        <v>35</v>
      </c>
      <c r="Y936" s="13">
        <v>0</v>
      </c>
      <c r="Z936" s="8" t="s">
        <v>42</v>
      </c>
      <c r="AA936" s="8" t="s">
        <v>43</v>
      </c>
      <c r="AB936" s="8" t="s">
        <v>60</v>
      </c>
      <c r="AC936" s="8" t="s">
        <v>2614</v>
      </c>
      <c r="AD936" s="8" t="s">
        <v>3492</v>
      </c>
      <c r="AE936" s="8" t="s">
        <v>3493</v>
      </c>
      <c r="AF936" s="12">
        <v>84676.59</v>
      </c>
      <c r="AG936" s="41">
        <f t="shared" si="129"/>
        <v>45444</v>
      </c>
      <c r="AH936" s="41">
        <f t="shared" ca="1" si="130"/>
        <v>45747</v>
      </c>
      <c r="AI936" s="1">
        <f t="shared" ca="1" si="137"/>
        <v>9</v>
      </c>
      <c r="AJ936" s="1">
        <f t="shared" ca="1" si="131"/>
        <v>14</v>
      </c>
      <c r="AK936" s="1">
        <f t="shared" ca="1" si="132"/>
        <v>-4</v>
      </c>
      <c r="AL936" s="1">
        <f t="shared" si="133"/>
        <v>66.239999999999995</v>
      </c>
      <c r="AM936" s="38">
        <f t="shared" ca="1" si="134"/>
        <v>1.5555555555555556</v>
      </c>
      <c r="AN936" s="1" t="str">
        <f t="shared" ca="1" si="135"/>
        <v>תקין</v>
      </c>
      <c r="AO936" s="1" t="str">
        <f>VLOOKUP(AC936,'תז מייל קניין'!$A:$C,3,0)</f>
        <v>GalitGe@justice.gov.il</v>
      </c>
      <c r="AP936" s="1" t="str">
        <f t="shared" si="136"/>
        <v xml:space="preserve"> ניטור מיד</v>
      </c>
    </row>
    <row r="937" spans="1:42" x14ac:dyDescent="0.2">
      <c r="A937" s="4"/>
      <c r="B937" s="5"/>
      <c r="C937" s="6" t="s">
        <v>3494</v>
      </c>
      <c r="D937" s="7" t="s">
        <v>50</v>
      </c>
      <c r="E937" s="7" t="s">
        <v>32</v>
      </c>
      <c r="F937" s="8" t="s">
        <v>35</v>
      </c>
      <c r="G937" s="9">
        <v>45490</v>
      </c>
      <c r="H937" s="9">
        <v>45597</v>
      </c>
      <c r="I937" s="10">
        <v>45657</v>
      </c>
      <c r="J937" s="14"/>
      <c r="K937" s="11" t="s">
        <v>2674</v>
      </c>
      <c r="L937" s="8" t="s">
        <v>2675</v>
      </c>
      <c r="M937" s="8" t="s">
        <v>2676</v>
      </c>
      <c r="N937" s="8" t="s">
        <v>40</v>
      </c>
      <c r="O937" s="12">
        <v>14744.1</v>
      </c>
      <c r="P937" s="8" t="s">
        <v>41</v>
      </c>
      <c r="Q937" s="12">
        <v>14744.1</v>
      </c>
      <c r="R937" s="13">
        <v>0</v>
      </c>
      <c r="S937" s="13">
        <v>0</v>
      </c>
      <c r="T937" s="13">
        <v>0</v>
      </c>
      <c r="U937" s="12">
        <v>16818.38</v>
      </c>
      <c r="V937" s="8" t="s">
        <v>35</v>
      </c>
      <c r="W937" s="8" t="s">
        <v>3495</v>
      </c>
      <c r="X937" s="8" t="s">
        <v>57</v>
      </c>
      <c r="Y937" s="13">
        <v>0</v>
      </c>
      <c r="Z937" s="8" t="s">
        <v>42</v>
      </c>
      <c r="AA937" s="8" t="s">
        <v>65</v>
      </c>
      <c r="AB937" s="8" t="s">
        <v>35</v>
      </c>
      <c r="AC937" s="8" t="s">
        <v>2614</v>
      </c>
      <c r="AD937" s="8" t="s">
        <v>35</v>
      </c>
      <c r="AE937" s="8" t="s">
        <v>625</v>
      </c>
      <c r="AF937" s="12">
        <v>14744.1</v>
      </c>
      <c r="AG937" s="41">
        <f t="shared" si="129"/>
        <v>45597</v>
      </c>
      <c r="AH937" s="41">
        <f t="shared" ca="1" si="130"/>
        <v>45657</v>
      </c>
      <c r="AI937" s="1">
        <f t="shared" ca="1" si="137"/>
        <v>1</v>
      </c>
      <c r="AJ937" s="1">
        <f t="shared" ca="1" si="131"/>
        <v>9</v>
      </c>
      <c r="AK937" s="1">
        <f t="shared" ca="1" si="132"/>
        <v>-7</v>
      </c>
      <c r="AL937" s="1">
        <f t="shared" si="133"/>
        <v>0</v>
      </c>
      <c r="AM937" s="38">
        <f t="shared" ca="1" si="134"/>
        <v>9</v>
      </c>
      <c r="AN937" s="1" t="str">
        <f t="shared" ca="1" si="135"/>
        <v>לא תקין</v>
      </c>
      <c r="AO937" s="1" t="str">
        <f>VLOOKUP(AC937,'תז מייל קניין'!$A:$C,3,0)</f>
        <v>GalitGe@justice.gov.il</v>
      </c>
      <c r="AP937" s="1" t="str">
        <f t="shared" si="136"/>
        <v xml:space="preserve"> תשלום עבו</v>
      </c>
    </row>
    <row r="938" spans="1:42" x14ac:dyDescent="0.2">
      <c r="A938" s="4"/>
      <c r="B938" s="5"/>
      <c r="C938" s="6" t="s">
        <v>3496</v>
      </c>
      <c r="D938" s="7" t="s">
        <v>34</v>
      </c>
      <c r="E938" s="7" t="s">
        <v>32</v>
      </c>
      <c r="F938" s="8" t="s">
        <v>35</v>
      </c>
      <c r="G938" s="9">
        <v>45495</v>
      </c>
      <c r="H938" s="9"/>
      <c r="I938" s="10"/>
      <c r="J938" s="14"/>
      <c r="K938" s="11" t="s">
        <v>531</v>
      </c>
      <c r="L938" s="8" t="s">
        <v>532</v>
      </c>
      <c r="M938" s="8" t="s">
        <v>533</v>
      </c>
      <c r="N938" s="8" t="s">
        <v>40</v>
      </c>
      <c r="O938" s="12">
        <v>86176.8</v>
      </c>
      <c r="P938" s="8" t="s">
        <v>41</v>
      </c>
      <c r="Q938" s="12">
        <v>86176.8</v>
      </c>
      <c r="R938" s="13">
        <v>17.5</v>
      </c>
      <c r="S938" s="12">
        <v>15080.94</v>
      </c>
      <c r="T938" s="12">
        <v>14844</v>
      </c>
      <c r="U938" s="12">
        <v>71095.86</v>
      </c>
      <c r="V938" s="8" t="s">
        <v>35</v>
      </c>
      <c r="W938" s="8" t="s">
        <v>3497</v>
      </c>
      <c r="X938" s="8" t="s">
        <v>35</v>
      </c>
      <c r="Y938" s="13">
        <v>0</v>
      </c>
      <c r="Z938" s="8" t="s">
        <v>42</v>
      </c>
      <c r="AA938" s="8" t="s">
        <v>1804</v>
      </c>
      <c r="AB938" s="8" t="s">
        <v>35</v>
      </c>
      <c r="AC938" s="8" t="s">
        <v>2614</v>
      </c>
      <c r="AD938" s="8" t="s">
        <v>35</v>
      </c>
      <c r="AE938" s="8" t="s">
        <v>35</v>
      </c>
      <c r="AF938" s="12">
        <v>71095.86</v>
      </c>
      <c r="AG938" s="41">
        <f t="shared" si="129"/>
        <v>45495</v>
      </c>
      <c r="AH938" s="41">
        <f t="shared" ca="1" si="130"/>
        <v>46022</v>
      </c>
      <c r="AI938" s="1">
        <f t="shared" ca="1" si="137"/>
        <v>17</v>
      </c>
      <c r="AJ938" s="1">
        <f t="shared" ca="1" si="131"/>
        <v>12</v>
      </c>
      <c r="AK938" s="1">
        <f t="shared" ca="1" si="132"/>
        <v>4</v>
      </c>
      <c r="AL938" s="1">
        <f t="shared" si="133"/>
        <v>17.5</v>
      </c>
      <c r="AM938" s="38">
        <f t="shared" ca="1" si="134"/>
        <v>0.70588235294117652</v>
      </c>
      <c r="AN938" s="1" t="str">
        <f t="shared" ca="1" si="135"/>
        <v>לא תקין</v>
      </c>
      <c r="AO938" s="1" t="str">
        <f>VLOOKUP(AC938,'תז מייל קניין'!$A:$C,3,0)</f>
        <v>GalitGe@justice.gov.il</v>
      </c>
      <c r="AP938" s="1" t="str">
        <f t="shared" si="136"/>
        <v xml:space="preserve"> תשלום שכ"</v>
      </c>
    </row>
    <row r="939" spans="1:42" x14ac:dyDescent="0.2">
      <c r="A939" s="4"/>
      <c r="B939" s="5"/>
      <c r="C939" s="6" t="s">
        <v>3498</v>
      </c>
      <c r="D939" s="7" t="s">
        <v>34</v>
      </c>
      <c r="E939" s="7" t="s">
        <v>32</v>
      </c>
      <c r="F939" s="8" t="s">
        <v>35</v>
      </c>
      <c r="G939" s="9">
        <v>45509</v>
      </c>
      <c r="H939" s="9"/>
      <c r="I939" s="10"/>
      <c r="J939" s="14"/>
      <c r="K939" s="11" t="s">
        <v>3499</v>
      </c>
      <c r="L939" s="8" t="s">
        <v>3500</v>
      </c>
      <c r="M939" s="8" t="s">
        <v>3501</v>
      </c>
      <c r="N939" s="8" t="s">
        <v>40</v>
      </c>
      <c r="O939" s="12">
        <v>100809.17</v>
      </c>
      <c r="P939" s="8" t="s">
        <v>41</v>
      </c>
      <c r="Q939" s="12">
        <v>100809.17</v>
      </c>
      <c r="R939" s="13">
        <v>37.93</v>
      </c>
      <c r="S939" s="12">
        <v>38234.18</v>
      </c>
      <c r="T939" s="12">
        <v>38234.18</v>
      </c>
      <c r="U939" s="12">
        <v>62574.99</v>
      </c>
      <c r="V939" s="8" t="s">
        <v>35</v>
      </c>
      <c r="W939" s="8" t="s">
        <v>3502</v>
      </c>
      <c r="X939" s="8" t="s">
        <v>35</v>
      </c>
      <c r="Y939" s="13">
        <v>0</v>
      </c>
      <c r="Z939" s="8" t="s">
        <v>42</v>
      </c>
      <c r="AA939" s="8" t="s">
        <v>43</v>
      </c>
      <c r="AB939" s="8" t="s">
        <v>60</v>
      </c>
      <c r="AC939" s="8" t="s">
        <v>2614</v>
      </c>
      <c r="AD939" s="8" t="s">
        <v>3503</v>
      </c>
      <c r="AE939" s="8" t="s">
        <v>3504</v>
      </c>
      <c r="AF939" s="12">
        <v>62574.99</v>
      </c>
      <c r="AG939" s="41">
        <f t="shared" si="129"/>
        <v>45509</v>
      </c>
      <c r="AH939" s="41">
        <f t="shared" ca="1" si="130"/>
        <v>46022</v>
      </c>
      <c r="AI939" s="1">
        <f t="shared" ca="1" si="137"/>
        <v>16</v>
      </c>
      <c r="AJ939" s="1">
        <f t="shared" ca="1" si="131"/>
        <v>12</v>
      </c>
      <c r="AK939" s="1">
        <f t="shared" ca="1" si="132"/>
        <v>4</v>
      </c>
      <c r="AL939" s="1">
        <f t="shared" si="133"/>
        <v>37.93</v>
      </c>
      <c r="AM939" s="38">
        <f t="shared" ca="1" si="134"/>
        <v>0.75</v>
      </c>
      <c r="AN939" s="1" t="str">
        <f t="shared" ca="1" si="135"/>
        <v>תקין</v>
      </c>
      <c r="AO939" s="1" t="str">
        <f>VLOOKUP(AC939,'תז מייל קניין'!$A:$C,3,0)</f>
        <v>GalitGe@justice.gov.il</v>
      </c>
      <c r="AP939" s="1" t="str">
        <f t="shared" si="136"/>
        <v xml:space="preserve"> שירותי יי</v>
      </c>
    </row>
    <row r="940" spans="1:42" x14ac:dyDescent="0.2">
      <c r="A940" s="4"/>
      <c r="B940" s="5"/>
      <c r="C940" s="6" t="s">
        <v>3505</v>
      </c>
      <c r="D940" s="7" t="s">
        <v>34</v>
      </c>
      <c r="E940" s="7" t="s">
        <v>32</v>
      </c>
      <c r="F940" s="8" t="s">
        <v>35</v>
      </c>
      <c r="G940" s="9">
        <v>45512</v>
      </c>
      <c r="H940" s="9"/>
      <c r="I940" s="10"/>
      <c r="J940" s="14"/>
      <c r="K940" s="11" t="s">
        <v>3506</v>
      </c>
      <c r="L940" s="8" t="s">
        <v>3507</v>
      </c>
      <c r="M940" s="8" t="s">
        <v>3508</v>
      </c>
      <c r="N940" s="8" t="s">
        <v>40</v>
      </c>
      <c r="O940" s="12">
        <v>1498.6</v>
      </c>
      <c r="P940" s="8" t="s">
        <v>41</v>
      </c>
      <c r="Q940" s="12">
        <v>1498.6</v>
      </c>
      <c r="R940" s="13">
        <v>0</v>
      </c>
      <c r="S940" s="13">
        <v>0</v>
      </c>
      <c r="T940" s="13">
        <v>0</v>
      </c>
      <c r="U940" s="12">
        <v>1498.6</v>
      </c>
      <c r="V940" s="8" t="s">
        <v>35</v>
      </c>
      <c r="W940" s="8" t="s">
        <v>3509</v>
      </c>
      <c r="X940" s="8" t="s">
        <v>35</v>
      </c>
      <c r="Y940" s="13">
        <v>0</v>
      </c>
      <c r="Z940" s="8" t="s">
        <v>42</v>
      </c>
      <c r="AA940" s="8" t="s">
        <v>43</v>
      </c>
      <c r="AB940" s="8" t="s">
        <v>60</v>
      </c>
      <c r="AC940" s="8" t="s">
        <v>2614</v>
      </c>
      <c r="AD940" s="8" t="s">
        <v>35</v>
      </c>
      <c r="AE940" s="8" t="s">
        <v>35</v>
      </c>
      <c r="AF940" s="12">
        <v>1498.6</v>
      </c>
      <c r="AG940" s="41">
        <f t="shared" si="129"/>
        <v>45512</v>
      </c>
      <c r="AH940" s="41">
        <f t="shared" ca="1" si="130"/>
        <v>46022</v>
      </c>
      <c r="AI940" s="1">
        <f t="shared" ca="1" si="137"/>
        <v>16</v>
      </c>
      <c r="AJ940" s="1">
        <f t="shared" ca="1" si="131"/>
        <v>11</v>
      </c>
      <c r="AK940" s="1">
        <f t="shared" ca="1" si="132"/>
        <v>4</v>
      </c>
      <c r="AL940" s="1">
        <f t="shared" si="133"/>
        <v>0</v>
      </c>
      <c r="AM940" s="38">
        <f t="shared" ca="1" si="134"/>
        <v>0.6875</v>
      </c>
      <c r="AN940" s="1" t="str">
        <f t="shared" ca="1" si="135"/>
        <v>לא תקין</v>
      </c>
      <c r="AO940" s="1" t="str">
        <f>VLOOKUP(AC940,'תז מייל קניין'!$A:$C,3,0)</f>
        <v>GalitGe@justice.gov.il</v>
      </c>
      <c r="AP940" s="1" t="str">
        <f t="shared" si="136"/>
        <v xml:space="preserve"> תיקון מדי</v>
      </c>
    </row>
    <row r="941" spans="1:42" x14ac:dyDescent="0.2">
      <c r="A941" s="4"/>
      <c r="B941" s="5"/>
      <c r="C941" s="6" t="s">
        <v>3510</v>
      </c>
      <c r="D941" s="7" t="s">
        <v>50</v>
      </c>
      <c r="E941" s="7" t="s">
        <v>32</v>
      </c>
      <c r="F941" s="8" t="s">
        <v>35</v>
      </c>
      <c r="G941" s="9">
        <v>45515</v>
      </c>
      <c r="H941" s="9"/>
      <c r="I941" s="10"/>
      <c r="J941" s="14"/>
      <c r="K941" s="11" t="s">
        <v>3511</v>
      </c>
      <c r="L941" s="8" t="s">
        <v>3512</v>
      </c>
      <c r="M941" s="8" t="s">
        <v>3513</v>
      </c>
      <c r="N941" s="8" t="s">
        <v>40</v>
      </c>
      <c r="O941" s="12">
        <v>301906.28000000003</v>
      </c>
      <c r="P941" s="8" t="s">
        <v>41</v>
      </c>
      <c r="Q941" s="12">
        <v>301906.28000000003</v>
      </c>
      <c r="R941" s="13">
        <v>42.01</v>
      </c>
      <c r="S941" s="12">
        <v>126763.54</v>
      </c>
      <c r="T941" s="12">
        <v>126763.54</v>
      </c>
      <c r="U941" s="12">
        <v>175142.74</v>
      </c>
      <c r="V941" s="8" t="s">
        <v>35</v>
      </c>
      <c r="W941" s="8" t="s">
        <v>3514</v>
      </c>
      <c r="X941" s="8" t="s">
        <v>35</v>
      </c>
      <c r="Y941" s="13">
        <v>0</v>
      </c>
      <c r="Z941" s="8" t="s">
        <v>42</v>
      </c>
      <c r="AA941" s="8" t="s">
        <v>65</v>
      </c>
      <c r="AB941" s="8" t="s">
        <v>35</v>
      </c>
      <c r="AC941" s="8" t="s">
        <v>2614</v>
      </c>
      <c r="AD941" s="8" t="s">
        <v>35</v>
      </c>
      <c r="AE941" s="8" t="s">
        <v>2816</v>
      </c>
      <c r="AF941" s="12">
        <v>175142.74</v>
      </c>
      <c r="AG941" s="41">
        <f t="shared" si="129"/>
        <v>45515</v>
      </c>
      <c r="AH941" s="41">
        <f t="shared" ca="1" si="130"/>
        <v>46022</v>
      </c>
      <c r="AI941" s="1">
        <f t="shared" ca="1" si="137"/>
        <v>16</v>
      </c>
      <c r="AJ941" s="1">
        <f t="shared" ca="1" si="131"/>
        <v>11</v>
      </c>
      <c r="AK941" s="1">
        <f t="shared" ca="1" si="132"/>
        <v>4</v>
      </c>
      <c r="AL941" s="1">
        <f t="shared" si="133"/>
        <v>42.01</v>
      </c>
      <c r="AM941" s="38">
        <f t="shared" ca="1" si="134"/>
        <v>0.6875</v>
      </c>
      <c r="AN941" s="1" t="str">
        <f t="shared" ca="1" si="135"/>
        <v>תקין</v>
      </c>
      <c r="AO941" s="1" t="str">
        <f>VLOOKUP(AC941,'תז מייל קניין'!$A:$C,3,0)</f>
        <v>GalitGe@justice.gov.il</v>
      </c>
      <c r="AP941" s="1" t="str">
        <f t="shared" si="136"/>
        <v xml:space="preserve"> פרוטוקול </v>
      </c>
    </row>
    <row r="942" spans="1:42" x14ac:dyDescent="0.2">
      <c r="A942" s="4"/>
      <c r="B942" s="5"/>
      <c r="C942" s="6" t="s">
        <v>3515</v>
      </c>
      <c r="D942" s="7" t="s">
        <v>50</v>
      </c>
      <c r="E942" s="7" t="s">
        <v>32</v>
      </c>
      <c r="F942" s="8" t="s">
        <v>35</v>
      </c>
      <c r="G942" s="9">
        <v>45522</v>
      </c>
      <c r="H942" s="9"/>
      <c r="I942" s="10"/>
      <c r="J942" s="14"/>
      <c r="K942" s="11" t="s">
        <v>3516</v>
      </c>
      <c r="L942" s="8" t="s">
        <v>3517</v>
      </c>
      <c r="M942" s="8" t="s">
        <v>3518</v>
      </c>
      <c r="N942" s="8" t="s">
        <v>40</v>
      </c>
      <c r="O942" s="12">
        <v>50427.35</v>
      </c>
      <c r="P942" s="8" t="s">
        <v>41</v>
      </c>
      <c r="Q942" s="12">
        <v>50427.35</v>
      </c>
      <c r="R942" s="13">
        <v>0</v>
      </c>
      <c r="S942" s="13">
        <v>0</v>
      </c>
      <c r="T942" s="13">
        <v>0</v>
      </c>
      <c r="U942" s="12">
        <v>50427.35</v>
      </c>
      <c r="V942" s="8" t="s">
        <v>35</v>
      </c>
      <c r="W942" s="8" t="s">
        <v>3519</v>
      </c>
      <c r="X942" s="8" t="s">
        <v>35</v>
      </c>
      <c r="Y942" s="13">
        <v>0</v>
      </c>
      <c r="Z942" s="8" t="s">
        <v>42</v>
      </c>
      <c r="AA942" s="8" t="s">
        <v>43</v>
      </c>
      <c r="AB942" s="8" t="s">
        <v>60</v>
      </c>
      <c r="AC942" s="8" t="s">
        <v>2614</v>
      </c>
      <c r="AD942" s="8" t="s">
        <v>3520</v>
      </c>
      <c r="AE942" s="8" t="s">
        <v>35</v>
      </c>
      <c r="AF942" s="12">
        <v>50427.35</v>
      </c>
      <c r="AG942" s="41">
        <f t="shared" si="129"/>
        <v>45522</v>
      </c>
      <c r="AH942" s="41">
        <f t="shared" ca="1" si="130"/>
        <v>46022</v>
      </c>
      <c r="AI942" s="1">
        <f t="shared" ca="1" si="137"/>
        <v>16</v>
      </c>
      <c r="AJ942" s="1">
        <f t="shared" ca="1" si="131"/>
        <v>11</v>
      </c>
      <c r="AK942" s="1">
        <f t="shared" ca="1" si="132"/>
        <v>4</v>
      </c>
      <c r="AL942" s="1">
        <f t="shared" si="133"/>
        <v>0</v>
      </c>
      <c r="AM942" s="38">
        <f t="shared" ca="1" si="134"/>
        <v>0.6875</v>
      </c>
      <c r="AN942" s="1" t="str">
        <f t="shared" ca="1" si="135"/>
        <v>לא תקין</v>
      </c>
      <c r="AO942" s="1" t="str">
        <f>VLOOKUP(AC942,'תז מייל קניין'!$A:$C,3,0)</f>
        <v>GalitGe@justice.gov.il</v>
      </c>
      <c r="AP942" s="1" t="str">
        <f t="shared" si="136"/>
        <v xml:space="preserve"> הזמנת מסג</v>
      </c>
    </row>
    <row r="943" spans="1:42" x14ac:dyDescent="0.2">
      <c r="A943" s="4"/>
      <c r="B943" s="5"/>
      <c r="C943" s="6" t="s">
        <v>3521</v>
      </c>
      <c r="D943" s="7" t="s">
        <v>50</v>
      </c>
      <c r="E943" s="7" t="s">
        <v>32</v>
      </c>
      <c r="F943" s="8" t="s">
        <v>35</v>
      </c>
      <c r="G943" s="9">
        <v>45533</v>
      </c>
      <c r="H943" s="9"/>
      <c r="I943" s="10"/>
      <c r="J943" s="14"/>
      <c r="K943" s="11" t="s">
        <v>1764</v>
      </c>
      <c r="L943" s="8" t="s">
        <v>1765</v>
      </c>
      <c r="M943" s="8" t="s">
        <v>1766</v>
      </c>
      <c r="N943" s="8" t="s">
        <v>40</v>
      </c>
      <c r="O943" s="12">
        <v>4329.74</v>
      </c>
      <c r="P943" s="8" t="s">
        <v>41</v>
      </c>
      <c r="Q943" s="12">
        <v>4329.74</v>
      </c>
      <c r="R943" s="13">
        <v>90.53</v>
      </c>
      <c r="S943" s="12">
        <v>3917.68</v>
      </c>
      <c r="T943" s="12">
        <v>3916.5</v>
      </c>
      <c r="U943" s="13">
        <v>426.18</v>
      </c>
      <c r="V943" s="8" t="s">
        <v>35</v>
      </c>
      <c r="W943" s="8" t="s">
        <v>3522</v>
      </c>
      <c r="X943" s="8" t="s">
        <v>57</v>
      </c>
      <c r="Y943" s="13">
        <v>0</v>
      </c>
      <c r="Z943" s="8" t="s">
        <v>42</v>
      </c>
      <c r="AA943" s="8" t="s">
        <v>65</v>
      </c>
      <c r="AB943" s="8" t="s">
        <v>35</v>
      </c>
      <c r="AC943" s="8" t="s">
        <v>2614</v>
      </c>
      <c r="AD943" s="8" t="s">
        <v>35</v>
      </c>
      <c r="AE943" s="8" t="s">
        <v>2716</v>
      </c>
      <c r="AF943" s="13">
        <v>412.06</v>
      </c>
      <c r="AG943" s="41">
        <f t="shared" si="129"/>
        <v>45533</v>
      </c>
      <c r="AH943" s="41">
        <f t="shared" ca="1" si="130"/>
        <v>46022</v>
      </c>
      <c r="AI943" s="1">
        <f t="shared" ca="1" si="137"/>
        <v>16</v>
      </c>
      <c r="AJ943" s="1">
        <f t="shared" ca="1" si="131"/>
        <v>11</v>
      </c>
      <c r="AK943" s="1">
        <f t="shared" ca="1" si="132"/>
        <v>4</v>
      </c>
      <c r="AL943" s="1">
        <f t="shared" si="133"/>
        <v>90.53</v>
      </c>
      <c r="AM943" s="38">
        <f t="shared" ca="1" si="134"/>
        <v>0.6875</v>
      </c>
      <c r="AN943" s="1" t="str">
        <f t="shared" ca="1" si="135"/>
        <v>תקין</v>
      </c>
      <c r="AO943" s="1" t="str">
        <f>VLOOKUP(AC943,'תז מייל קניין'!$A:$C,3,0)</f>
        <v>GalitGe@justice.gov.il</v>
      </c>
      <c r="AP943" s="1" t="str">
        <f t="shared" si="136"/>
        <v xml:space="preserve"> ציוד משרד</v>
      </c>
    </row>
    <row r="944" spans="1:42" x14ac:dyDescent="0.2">
      <c r="A944" s="4"/>
      <c r="B944" s="5"/>
      <c r="C944" s="6" t="s">
        <v>3523</v>
      </c>
      <c r="D944" s="7" t="s">
        <v>50</v>
      </c>
      <c r="E944" s="7" t="s">
        <v>32</v>
      </c>
      <c r="F944" s="8" t="s">
        <v>35</v>
      </c>
      <c r="G944" s="9">
        <v>45533</v>
      </c>
      <c r="H944" s="9"/>
      <c r="I944" s="10"/>
      <c r="J944" s="14"/>
      <c r="K944" s="11" t="s">
        <v>1764</v>
      </c>
      <c r="L944" s="8" t="s">
        <v>1765</v>
      </c>
      <c r="M944" s="8" t="s">
        <v>1766</v>
      </c>
      <c r="N944" s="8" t="s">
        <v>40</v>
      </c>
      <c r="O944" s="12">
        <v>4945.25</v>
      </c>
      <c r="P944" s="8" t="s">
        <v>41</v>
      </c>
      <c r="Q944" s="12">
        <v>4945.25</v>
      </c>
      <c r="R944" s="13">
        <v>88.58</v>
      </c>
      <c r="S944" s="12">
        <v>4375.91</v>
      </c>
      <c r="T944" s="12">
        <v>4370.54</v>
      </c>
      <c r="U944" s="13">
        <v>588</v>
      </c>
      <c r="V944" s="8" t="s">
        <v>35</v>
      </c>
      <c r="W944" s="8" t="s">
        <v>3524</v>
      </c>
      <c r="X944" s="8" t="s">
        <v>57</v>
      </c>
      <c r="Y944" s="13">
        <v>0</v>
      </c>
      <c r="Z944" s="8" t="s">
        <v>42</v>
      </c>
      <c r="AA944" s="8" t="s">
        <v>65</v>
      </c>
      <c r="AB944" s="8" t="s">
        <v>35</v>
      </c>
      <c r="AC944" s="8" t="s">
        <v>2614</v>
      </c>
      <c r="AD944" s="8" t="s">
        <v>35</v>
      </c>
      <c r="AE944" s="8" t="s">
        <v>2678</v>
      </c>
      <c r="AF944" s="13">
        <v>568.52</v>
      </c>
      <c r="AG944" s="41">
        <f t="shared" si="129"/>
        <v>45533</v>
      </c>
      <c r="AH944" s="41">
        <f t="shared" ca="1" si="130"/>
        <v>46022</v>
      </c>
      <c r="AI944" s="1">
        <f t="shared" ca="1" si="137"/>
        <v>16</v>
      </c>
      <c r="AJ944" s="1">
        <f t="shared" ca="1" si="131"/>
        <v>11</v>
      </c>
      <c r="AK944" s="1">
        <f t="shared" ca="1" si="132"/>
        <v>4</v>
      </c>
      <c r="AL944" s="1">
        <f t="shared" si="133"/>
        <v>88.58</v>
      </c>
      <c r="AM944" s="38">
        <f t="shared" ca="1" si="134"/>
        <v>0.6875</v>
      </c>
      <c r="AN944" s="1" t="str">
        <f t="shared" ca="1" si="135"/>
        <v>תקין</v>
      </c>
      <c r="AO944" s="1" t="str">
        <f>VLOOKUP(AC944,'תז מייל קניין'!$A:$C,3,0)</f>
        <v>GalitGe@justice.gov.il</v>
      </c>
      <c r="AP944" s="1" t="str">
        <f t="shared" si="136"/>
        <v xml:space="preserve"> ציוד מרשד</v>
      </c>
    </row>
    <row r="945" spans="1:42" x14ac:dyDescent="0.2">
      <c r="A945" s="4"/>
      <c r="B945" s="5"/>
      <c r="C945" s="6" t="s">
        <v>3525</v>
      </c>
      <c r="D945" s="7" t="s">
        <v>34</v>
      </c>
      <c r="E945" s="7" t="s">
        <v>32</v>
      </c>
      <c r="F945" s="8" t="s">
        <v>35</v>
      </c>
      <c r="G945" s="9">
        <v>45533</v>
      </c>
      <c r="H945" s="9"/>
      <c r="I945" s="10"/>
      <c r="J945" s="14"/>
      <c r="K945" s="11" t="s">
        <v>3526</v>
      </c>
      <c r="L945" s="8" t="s">
        <v>3527</v>
      </c>
      <c r="M945" s="8" t="s">
        <v>3528</v>
      </c>
      <c r="N945" s="8" t="s">
        <v>40</v>
      </c>
      <c r="O945" s="13">
        <v>885</v>
      </c>
      <c r="P945" s="8" t="s">
        <v>41</v>
      </c>
      <c r="Q945" s="13">
        <v>885</v>
      </c>
      <c r="R945" s="13">
        <v>0</v>
      </c>
      <c r="S945" s="13">
        <v>0</v>
      </c>
      <c r="T945" s="13">
        <v>0</v>
      </c>
      <c r="U945" s="13">
        <v>885</v>
      </c>
      <c r="V945" s="8" t="s">
        <v>35</v>
      </c>
      <c r="W945" s="8" t="s">
        <v>3529</v>
      </c>
      <c r="X945" s="8" t="s">
        <v>35</v>
      </c>
      <c r="Y945" s="13">
        <v>0</v>
      </c>
      <c r="Z945" s="8" t="s">
        <v>42</v>
      </c>
      <c r="AA945" s="8" t="s">
        <v>43</v>
      </c>
      <c r="AB945" s="8" t="s">
        <v>60</v>
      </c>
      <c r="AC945" s="8" t="s">
        <v>2614</v>
      </c>
      <c r="AD945" s="8" t="s">
        <v>35</v>
      </c>
      <c r="AE945" s="8" t="s">
        <v>35</v>
      </c>
      <c r="AF945" s="13">
        <v>885</v>
      </c>
      <c r="AG945" s="41">
        <f t="shared" si="129"/>
        <v>45533</v>
      </c>
      <c r="AH945" s="41">
        <f t="shared" ca="1" si="130"/>
        <v>46022</v>
      </c>
      <c r="AI945" s="1">
        <f t="shared" ca="1" si="137"/>
        <v>16</v>
      </c>
      <c r="AJ945" s="1">
        <f t="shared" ca="1" si="131"/>
        <v>11</v>
      </c>
      <c r="AK945" s="1">
        <f t="shared" ca="1" si="132"/>
        <v>4</v>
      </c>
      <c r="AL945" s="1">
        <f t="shared" si="133"/>
        <v>0</v>
      </c>
      <c r="AM945" s="38">
        <f t="shared" ca="1" si="134"/>
        <v>0.6875</v>
      </c>
      <c r="AN945" s="1" t="str">
        <f t="shared" ca="1" si="135"/>
        <v>לא תקין</v>
      </c>
      <c r="AO945" s="1" t="str">
        <f>VLOOKUP(AC945,'תז מייל קניין'!$A:$C,3,0)</f>
        <v>GalitGe@justice.gov.il</v>
      </c>
      <c r="AP945" s="1" t="str">
        <f t="shared" si="136"/>
        <v xml:space="preserve"> תיקון דלת</v>
      </c>
    </row>
    <row r="946" spans="1:42" x14ac:dyDescent="0.2">
      <c r="A946" s="4"/>
      <c r="B946" s="5"/>
      <c r="C946" s="6" t="s">
        <v>3530</v>
      </c>
      <c r="D946" s="7" t="s">
        <v>47</v>
      </c>
      <c r="E946" s="7" t="s">
        <v>32</v>
      </c>
      <c r="F946" s="8" t="s">
        <v>35</v>
      </c>
      <c r="G946" s="9">
        <v>45533</v>
      </c>
      <c r="H946" s="9"/>
      <c r="I946" s="10"/>
      <c r="J946" s="14"/>
      <c r="K946" s="11" t="s">
        <v>3531</v>
      </c>
      <c r="L946" s="8" t="s">
        <v>3532</v>
      </c>
      <c r="M946" s="8" t="s">
        <v>35</v>
      </c>
      <c r="N946" s="8" t="s">
        <v>40</v>
      </c>
      <c r="O946" s="12">
        <v>2832</v>
      </c>
      <c r="P946" s="8" t="s">
        <v>41</v>
      </c>
      <c r="Q946" s="12">
        <v>2832</v>
      </c>
      <c r="R946" s="13">
        <v>0</v>
      </c>
      <c r="S946" s="13">
        <v>0</v>
      </c>
      <c r="T946" s="13">
        <v>0</v>
      </c>
      <c r="U946" s="12">
        <v>2832</v>
      </c>
      <c r="V946" s="8" t="s">
        <v>35</v>
      </c>
      <c r="W946" s="8" t="s">
        <v>3533</v>
      </c>
      <c r="X946" s="8" t="s">
        <v>35</v>
      </c>
      <c r="Y946" s="13">
        <v>0</v>
      </c>
      <c r="Z946" s="8" t="s">
        <v>42</v>
      </c>
      <c r="AA946" s="8" t="s">
        <v>43</v>
      </c>
      <c r="AB946" s="8" t="s">
        <v>60</v>
      </c>
      <c r="AC946" s="8" t="s">
        <v>2614</v>
      </c>
      <c r="AD946" s="8" t="s">
        <v>35</v>
      </c>
      <c r="AE946" s="8" t="s">
        <v>35</v>
      </c>
      <c r="AF946" s="12">
        <v>2832</v>
      </c>
      <c r="AG946" s="41">
        <f t="shared" si="129"/>
        <v>45533</v>
      </c>
      <c r="AH946" s="41">
        <f t="shared" ca="1" si="130"/>
        <v>46022</v>
      </c>
      <c r="AI946" s="1">
        <f t="shared" ca="1" si="137"/>
        <v>16</v>
      </c>
      <c r="AJ946" s="1">
        <f t="shared" ca="1" si="131"/>
        <v>11</v>
      </c>
      <c r="AK946" s="1">
        <f t="shared" ca="1" si="132"/>
        <v>4</v>
      </c>
      <c r="AL946" s="1">
        <f t="shared" si="133"/>
        <v>0</v>
      </c>
      <c r="AM946" s="38">
        <f t="shared" ca="1" si="134"/>
        <v>0.6875</v>
      </c>
      <c r="AN946" s="1" t="str">
        <f t="shared" ca="1" si="135"/>
        <v>לא תקין</v>
      </c>
      <c r="AO946" s="1" t="str">
        <f>VLOOKUP(AC946,'תז מייל קניין'!$A:$C,3,0)</f>
        <v>GalitGe@justice.gov.il</v>
      </c>
      <c r="AP946" s="1" t="str">
        <f t="shared" si="136"/>
        <v xml:space="preserve"> הרצאה ביו</v>
      </c>
    </row>
    <row r="947" spans="1:42" x14ac:dyDescent="0.2">
      <c r="A947" s="4"/>
      <c r="B947" s="5"/>
      <c r="C947" s="6" t="s">
        <v>3534</v>
      </c>
      <c r="D947" s="7" t="s">
        <v>34</v>
      </c>
      <c r="E947" s="7" t="s">
        <v>32</v>
      </c>
      <c r="F947" s="8" t="s">
        <v>35</v>
      </c>
      <c r="G947" s="9">
        <v>45533</v>
      </c>
      <c r="H947" s="9"/>
      <c r="I947" s="10"/>
      <c r="J947" s="14"/>
      <c r="K947" s="11" t="s">
        <v>3535</v>
      </c>
      <c r="L947" s="8" t="s">
        <v>3536</v>
      </c>
      <c r="M947" s="8" t="s">
        <v>3537</v>
      </c>
      <c r="N947" s="8" t="s">
        <v>40</v>
      </c>
      <c r="O947" s="12">
        <v>62447.08</v>
      </c>
      <c r="P947" s="8" t="s">
        <v>41</v>
      </c>
      <c r="Q947" s="12">
        <v>62447.08</v>
      </c>
      <c r="R947" s="13">
        <v>13.49</v>
      </c>
      <c r="S947" s="12">
        <v>8425.2000000000007</v>
      </c>
      <c r="T947" s="12">
        <v>8425.2000000000007</v>
      </c>
      <c r="U947" s="12">
        <v>54021.88</v>
      </c>
      <c r="V947" s="8" t="s">
        <v>35</v>
      </c>
      <c r="W947" s="8" t="s">
        <v>3538</v>
      </c>
      <c r="X947" s="8" t="s">
        <v>35</v>
      </c>
      <c r="Y947" s="13">
        <v>0</v>
      </c>
      <c r="Z947" s="8" t="s">
        <v>42</v>
      </c>
      <c r="AA947" s="8" t="s">
        <v>65</v>
      </c>
      <c r="AB947" s="8" t="s">
        <v>35</v>
      </c>
      <c r="AC947" s="8" t="s">
        <v>2614</v>
      </c>
      <c r="AD947" s="8" t="s">
        <v>35</v>
      </c>
      <c r="AE947" s="8" t="s">
        <v>46</v>
      </c>
      <c r="AF947" s="12">
        <v>54021.88</v>
      </c>
      <c r="AG947" s="41">
        <f t="shared" si="129"/>
        <v>45533</v>
      </c>
      <c r="AH947" s="41">
        <f t="shared" ca="1" si="130"/>
        <v>46022</v>
      </c>
      <c r="AI947" s="1">
        <f t="shared" ca="1" si="137"/>
        <v>16</v>
      </c>
      <c r="AJ947" s="1">
        <f t="shared" ca="1" si="131"/>
        <v>11</v>
      </c>
      <c r="AK947" s="1">
        <f t="shared" ca="1" si="132"/>
        <v>4</v>
      </c>
      <c r="AL947" s="1">
        <f t="shared" si="133"/>
        <v>13.49</v>
      </c>
      <c r="AM947" s="38">
        <f t="shared" ca="1" si="134"/>
        <v>0.6875</v>
      </c>
      <c r="AN947" s="1" t="str">
        <f t="shared" ca="1" si="135"/>
        <v>לא תקין</v>
      </c>
      <c r="AO947" s="1" t="str">
        <f>VLOOKUP(AC947,'תז מייל קניין'!$A:$C,3,0)</f>
        <v>GalitGe@justice.gov.il</v>
      </c>
      <c r="AP947" s="1" t="str">
        <f t="shared" si="136"/>
        <v xml:space="preserve"> שירותי יי</v>
      </c>
    </row>
    <row r="948" spans="1:42" x14ac:dyDescent="0.2">
      <c r="A948" s="4"/>
      <c r="B948" s="5"/>
      <c r="C948" s="6" t="s">
        <v>3539</v>
      </c>
      <c r="D948" s="7" t="s">
        <v>34</v>
      </c>
      <c r="E948" s="7" t="s">
        <v>32</v>
      </c>
      <c r="F948" s="8" t="s">
        <v>35</v>
      </c>
      <c r="G948" s="9">
        <v>45537</v>
      </c>
      <c r="H948" s="9"/>
      <c r="I948" s="10"/>
      <c r="J948" s="14"/>
      <c r="K948" s="11" t="s">
        <v>3540</v>
      </c>
      <c r="L948" s="8" t="s">
        <v>3541</v>
      </c>
      <c r="M948" s="8" t="s">
        <v>3542</v>
      </c>
      <c r="N948" s="8" t="s">
        <v>40</v>
      </c>
      <c r="O948" s="13">
        <v>708</v>
      </c>
      <c r="P948" s="8" t="s">
        <v>41</v>
      </c>
      <c r="Q948" s="13">
        <v>708</v>
      </c>
      <c r="R948" s="13">
        <v>0</v>
      </c>
      <c r="S948" s="13">
        <v>0</v>
      </c>
      <c r="T948" s="13">
        <v>0</v>
      </c>
      <c r="U948" s="13">
        <v>708</v>
      </c>
      <c r="V948" s="8" t="s">
        <v>35</v>
      </c>
      <c r="W948" s="8" t="s">
        <v>3543</v>
      </c>
      <c r="X948" s="8" t="s">
        <v>35</v>
      </c>
      <c r="Y948" s="13">
        <v>0</v>
      </c>
      <c r="Z948" s="8" t="s">
        <v>42</v>
      </c>
      <c r="AA948" s="8" t="s">
        <v>43</v>
      </c>
      <c r="AB948" s="8" t="s">
        <v>60</v>
      </c>
      <c r="AC948" s="8" t="s">
        <v>2614</v>
      </c>
      <c r="AD948" s="8" t="s">
        <v>35</v>
      </c>
      <c r="AE948" s="8" t="s">
        <v>35</v>
      </c>
      <c r="AF948" s="13">
        <v>708</v>
      </c>
      <c r="AG948" s="41">
        <f t="shared" si="129"/>
        <v>45537</v>
      </c>
      <c r="AH948" s="41">
        <f t="shared" ca="1" si="130"/>
        <v>46022</v>
      </c>
      <c r="AI948" s="1">
        <f t="shared" ca="1" si="137"/>
        <v>15</v>
      </c>
      <c r="AJ948" s="1">
        <f t="shared" ca="1" si="131"/>
        <v>11</v>
      </c>
      <c r="AK948" s="1">
        <f t="shared" ca="1" si="132"/>
        <v>4</v>
      </c>
      <c r="AL948" s="1">
        <f t="shared" si="133"/>
        <v>0</v>
      </c>
      <c r="AM948" s="38">
        <f t="shared" ca="1" si="134"/>
        <v>0.73333333333333328</v>
      </c>
      <c r="AN948" s="1" t="str">
        <f t="shared" ca="1" si="135"/>
        <v>לא תקין</v>
      </c>
      <c r="AO948" s="1" t="str">
        <f>VLOOKUP(AC948,'תז מייל קניין'!$A:$C,3,0)</f>
        <v>GalitGe@justice.gov.il</v>
      </c>
      <c r="AP948" s="1" t="str">
        <f t="shared" si="136"/>
        <v xml:space="preserve"> שינוי חיו</v>
      </c>
    </row>
    <row r="949" spans="1:42" x14ac:dyDescent="0.2">
      <c r="A949" s="4"/>
      <c r="B949" s="5"/>
      <c r="C949" s="6" t="s">
        <v>3544</v>
      </c>
      <c r="D949" s="7" t="s">
        <v>34</v>
      </c>
      <c r="E949" s="7" t="s">
        <v>32</v>
      </c>
      <c r="F949" s="8" t="s">
        <v>35</v>
      </c>
      <c r="G949" s="9">
        <v>45537</v>
      </c>
      <c r="H949" s="9"/>
      <c r="I949" s="10"/>
      <c r="J949" s="14"/>
      <c r="K949" s="11" t="s">
        <v>72</v>
      </c>
      <c r="L949" s="8" t="s">
        <v>73</v>
      </c>
      <c r="M949" s="8" t="s">
        <v>74</v>
      </c>
      <c r="N949" s="8" t="s">
        <v>40</v>
      </c>
      <c r="O949" s="12">
        <v>86735.1</v>
      </c>
      <c r="P949" s="8" t="s">
        <v>41</v>
      </c>
      <c r="Q949" s="12">
        <v>86735.1</v>
      </c>
      <c r="R949" s="13">
        <v>25</v>
      </c>
      <c r="S949" s="12">
        <v>21683.74</v>
      </c>
      <c r="T949" s="12">
        <v>21683.74</v>
      </c>
      <c r="U949" s="12">
        <v>65051.360000000001</v>
      </c>
      <c r="V949" s="8" t="s">
        <v>35</v>
      </c>
      <c r="W949" s="8" t="s">
        <v>3545</v>
      </c>
      <c r="X949" s="8" t="s">
        <v>35</v>
      </c>
      <c r="Y949" s="13">
        <v>0</v>
      </c>
      <c r="Z949" s="8" t="s">
        <v>42</v>
      </c>
      <c r="AA949" s="8" t="s">
        <v>43</v>
      </c>
      <c r="AB949" s="8" t="s">
        <v>60</v>
      </c>
      <c r="AC949" s="8" t="s">
        <v>2614</v>
      </c>
      <c r="AD949" s="8" t="s">
        <v>35</v>
      </c>
      <c r="AE949" s="8" t="s">
        <v>3027</v>
      </c>
      <c r="AF949" s="12">
        <v>65051.360000000001</v>
      </c>
      <c r="AG949" s="41">
        <f t="shared" si="129"/>
        <v>45537</v>
      </c>
      <c r="AH949" s="41">
        <f t="shared" ca="1" si="130"/>
        <v>46022</v>
      </c>
      <c r="AI949" s="1">
        <f t="shared" ca="1" si="137"/>
        <v>15</v>
      </c>
      <c r="AJ949" s="1">
        <f t="shared" ca="1" si="131"/>
        <v>11</v>
      </c>
      <c r="AK949" s="1">
        <f t="shared" ca="1" si="132"/>
        <v>4</v>
      </c>
      <c r="AL949" s="1">
        <f t="shared" si="133"/>
        <v>25</v>
      </c>
      <c r="AM949" s="38">
        <f t="shared" ca="1" si="134"/>
        <v>0.73333333333333328</v>
      </c>
      <c r="AN949" s="1" t="str">
        <f t="shared" ca="1" si="135"/>
        <v>תקין</v>
      </c>
      <c r="AO949" s="1" t="str">
        <f>VLOOKUP(AC949,'תז מייל קניין'!$A:$C,3,0)</f>
        <v>GalitGe@justice.gov.il</v>
      </c>
      <c r="AP949" s="1" t="str">
        <f t="shared" si="136"/>
        <v xml:space="preserve"> תוכנית הכ</v>
      </c>
    </row>
    <row r="950" spans="1:42" x14ac:dyDescent="0.2">
      <c r="A950" s="4"/>
      <c r="B950" s="5"/>
      <c r="C950" s="6" t="s">
        <v>3546</v>
      </c>
      <c r="D950" s="7" t="s">
        <v>47</v>
      </c>
      <c r="E950" s="7" t="s">
        <v>32</v>
      </c>
      <c r="F950" s="8" t="s">
        <v>35</v>
      </c>
      <c r="G950" s="9">
        <v>45537</v>
      </c>
      <c r="H950" s="9">
        <v>45526</v>
      </c>
      <c r="I950" s="10">
        <v>46022</v>
      </c>
      <c r="J950" s="14"/>
      <c r="K950" s="11" t="s">
        <v>2682</v>
      </c>
      <c r="L950" s="8" t="s">
        <v>2683</v>
      </c>
      <c r="M950" s="8" t="s">
        <v>35</v>
      </c>
      <c r="N950" s="8" t="s">
        <v>40</v>
      </c>
      <c r="O950" s="12">
        <v>50418.45</v>
      </c>
      <c r="P950" s="8" t="s">
        <v>41</v>
      </c>
      <c r="Q950" s="12">
        <v>50418.45</v>
      </c>
      <c r="R950" s="13">
        <v>28.72</v>
      </c>
      <c r="S950" s="12">
        <v>14478.75</v>
      </c>
      <c r="T950" s="12">
        <v>14478.75</v>
      </c>
      <c r="U950" s="12">
        <v>35939.699999999997</v>
      </c>
      <c r="V950" s="8" t="s">
        <v>35</v>
      </c>
      <c r="W950" s="8" t="s">
        <v>3547</v>
      </c>
      <c r="X950" s="8" t="s">
        <v>35</v>
      </c>
      <c r="Y950" s="13">
        <v>0</v>
      </c>
      <c r="Z950" s="8" t="s">
        <v>42</v>
      </c>
      <c r="AA950" s="8" t="s">
        <v>43</v>
      </c>
      <c r="AB950" s="8" t="s">
        <v>60</v>
      </c>
      <c r="AC950" s="8" t="s">
        <v>2614</v>
      </c>
      <c r="AD950" s="8" t="s">
        <v>3548</v>
      </c>
      <c r="AE950" s="8" t="s">
        <v>35</v>
      </c>
      <c r="AF950" s="12">
        <v>35939.699999999997</v>
      </c>
      <c r="AG950" s="41">
        <f t="shared" si="129"/>
        <v>45526</v>
      </c>
      <c r="AH950" s="41">
        <f t="shared" ca="1" si="130"/>
        <v>46022</v>
      </c>
      <c r="AI950" s="1">
        <f t="shared" ca="1" si="137"/>
        <v>16</v>
      </c>
      <c r="AJ950" s="1">
        <f t="shared" ca="1" si="131"/>
        <v>11</v>
      </c>
      <c r="AK950" s="1">
        <f t="shared" ca="1" si="132"/>
        <v>4</v>
      </c>
      <c r="AL950" s="1">
        <f t="shared" si="133"/>
        <v>28.72</v>
      </c>
      <c r="AM950" s="38">
        <f t="shared" ca="1" si="134"/>
        <v>0.6875</v>
      </c>
      <c r="AN950" s="1" t="str">
        <f t="shared" ca="1" si="135"/>
        <v>תקין</v>
      </c>
      <c r="AO950" s="1" t="str">
        <f>VLOOKUP(AC950,'תז מייל קניין'!$A:$C,3,0)</f>
        <v>GalitGe@justice.gov.il</v>
      </c>
      <c r="AP950" s="1" t="str">
        <f t="shared" si="136"/>
        <v xml:space="preserve">  ייעוץ עם</v>
      </c>
    </row>
    <row r="951" spans="1:42" x14ac:dyDescent="0.2">
      <c r="A951" s="4"/>
      <c r="B951" s="5"/>
      <c r="C951" s="6" t="s">
        <v>3549</v>
      </c>
      <c r="D951" s="7" t="s">
        <v>50</v>
      </c>
      <c r="E951" s="7" t="s">
        <v>32</v>
      </c>
      <c r="F951" s="8" t="s">
        <v>35</v>
      </c>
      <c r="G951" s="9">
        <v>45540</v>
      </c>
      <c r="H951" s="9"/>
      <c r="I951" s="10"/>
      <c r="J951" s="14"/>
      <c r="K951" s="11" t="s">
        <v>2123</v>
      </c>
      <c r="L951" s="8" t="s">
        <v>2124</v>
      </c>
      <c r="M951" s="8" t="s">
        <v>2125</v>
      </c>
      <c r="N951" s="8" t="s">
        <v>40</v>
      </c>
      <c r="O951" s="12">
        <v>1840</v>
      </c>
      <c r="P951" s="8" t="s">
        <v>41</v>
      </c>
      <c r="Q951" s="12">
        <v>1840</v>
      </c>
      <c r="R951" s="13">
        <v>0</v>
      </c>
      <c r="S951" s="13">
        <v>0</v>
      </c>
      <c r="T951" s="13">
        <v>0</v>
      </c>
      <c r="U951" s="12">
        <v>1840</v>
      </c>
      <c r="V951" s="8" t="s">
        <v>35</v>
      </c>
      <c r="W951" s="8" t="s">
        <v>3550</v>
      </c>
      <c r="X951" s="8" t="s">
        <v>35</v>
      </c>
      <c r="Y951" s="13">
        <v>0</v>
      </c>
      <c r="Z951" s="8" t="s">
        <v>42</v>
      </c>
      <c r="AA951" s="8" t="s">
        <v>43</v>
      </c>
      <c r="AB951" s="8" t="s">
        <v>60</v>
      </c>
      <c r="AC951" s="8" t="s">
        <v>2614</v>
      </c>
      <c r="AD951" s="8" t="s">
        <v>35</v>
      </c>
      <c r="AE951" s="8" t="s">
        <v>3551</v>
      </c>
      <c r="AF951" s="12">
        <v>1840</v>
      </c>
      <c r="AG951" s="41">
        <f t="shared" si="129"/>
        <v>45540</v>
      </c>
      <c r="AH951" s="41">
        <f t="shared" ca="1" si="130"/>
        <v>46022</v>
      </c>
      <c r="AI951" s="1">
        <f t="shared" ca="1" si="137"/>
        <v>15</v>
      </c>
      <c r="AJ951" s="1">
        <f t="shared" ca="1" si="131"/>
        <v>11</v>
      </c>
      <c r="AK951" s="1">
        <f t="shared" ca="1" si="132"/>
        <v>4</v>
      </c>
      <c r="AL951" s="1">
        <f t="shared" si="133"/>
        <v>0</v>
      </c>
      <c r="AM951" s="38">
        <f t="shared" ca="1" si="134"/>
        <v>0.73333333333333328</v>
      </c>
      <c r="AN951" s="1" t="str">
        <f t="shared" ca="1" si="135"/>
        <v>לא תקין</v>
      </c>
      <c r="AO951" s="1" t="str">
        <f>VLOOKUP(AC951,'תז מייל קניין'!$A:$C,3,0)</f>
        <v>GalitGe@justice.gov.il</v>
      </c>
      <c r="AP951" s="1" t="str">
        <f t="shared" si="136"/>
        <v xml:space="preserve"> הדפסה על </v>
      </c>
    </row>
    <row r="952" spans="1:42" x14ac:dyDescent="0.2">
      <c r="A952" s="4"/>
      <c r="B952" s="5"/>
      <c r="C952" s="6" t="s">
        <v>3552</v>
      </c>
      <c r="D952" s="7" t="s">
        <v>50</v>
      </c>
      <c r="E952" s="7" t="s">
        <v>32</v>
      </c>
      <c r="F952" s="8" t="s">
        <v>35</v>
      </c>
      <c r="G952" s="9">
        <v>45546</v>
      </c>
      <c r="H952" s="9"/>
      <c r="I952" s="10"/>
      <c r="J952" s="14"/>
      <c r="K952" s="11" t="s">
        <v>185</v>
      </c>
      <c r="L952" s="8" t="s">
        <v>186</v>
      </c>
      <c r="M952" s="8" t="s">
        <v>187</v>
      </c>
      <c r="N952" s="8" t="s">
        <v>40</v>
      </c>
      <c r="O952" s="12">
        <v>1287.1500000000001</v>
      </c>
      <c r="P952" s="8" t="s">
        <v>41</v>
      </c>
      <c r="Q952" s="12">
        <v>1287.1500000000001</v>
      </c>
      <c r="R952" s="13">
        <v>91.09</v>
      </c>
      <c r="S952" s="12">
        <v>1177.19</v>
      </c>
      <c r="T952" s="12">
        <v>1171.3499999999999</v>
      </c>
      <c r="U952" s="13">
        <v>113.4</v>
      </c>
      <c r="V952" s="8" t="s">
        <v>35</v>
      </c>
      <c r="W952" s="8" t="s">
        <v>3553</v>
      </c>
      <c r="X952" s="8" t="s">
        <v>57</v>
      </c>
      <c r="Y952" s="13">
        <v>0</v>
      </c>
      <c r="Z952" s="8" t="s">
        <v>42</v>
      </c>
      <c r="AA952" s="8" t="s">
        <v>65</v>
      </c>
      <c r="AB952" s="8" t="s">
        <v>35</v>
      </c>
      <c r="AC952" s="8" t="s">
        <v>2614</v>
      </c>
      <c r="AD952" s="8" t="s">
        <v>35</v>
      </c>
      <c r="AE952" s="8" t="s">
        <v>2610</v>
      </c>
      <c r="AF952" s="13">
        <v>109.65</v>
      </c>
      <c r="AG952" s="41">
        <f t="shared" si="129"/>
        <v>45546</v>
      </c>
      <c r="AH952" s="41">
        <f t="shared" ca="1" si="130"/>
        <v>46022</v>
      </c>
      <c r="AI952" s="1">
        <f t="shared" ca="1" si="137"/>
        <v>15</v>
      </c>
      <c r="AJ952" s="1">
        <f t="shared" ca="1" si="131"/>
        <v>10</v>
      </c>
      <c r="AK952" s="1">
        <f t="shared" ca="1" si="132"/>
        <v>4</v>
      </c>
      <c r="AL952" s="1">
        <f t="shared" si="133"/>
        <v>91.09</v>
      </c>
      <c r="AM952" s="38">
        <f t="shared" ca="1" si="134"/>
        <v>0.66666666666666663</v>
      </c>
      <c r="AN952" s="1" t="str">
        <f t="shared" ca="1" si="135"/>
        <v>תקין</v>
      </c>
      <c r="AO952" s="1" t="str">
        <f>VLOOKUP(AC952,'תז מייל קניין'!$A:$C,3,0)</f>
        <v>GalitGe@justice.gov.il</v>
      </c>
      <c r="AP952" s="1" t="str">
        <f t="shared" si="136"/>
        <v xml:space="preserve"> כיבוד משק</v>
      </c>
    </row>
    <row r="953" spans="1:42" x14ac:dyDescent="0.2">
      <c r="A953" s="4"/>
      <c r="B953" s="5"/>
      <c r="C953" s="6" t="s">
        <v>3554</v>
      </c>
      <c r="D953" s="7" t="s">
        <v>50</v>
      </c>
      <c r="E953" s="7" t="s">
        <v>32</v>
      </c>
      <c r="F953" s="8" t="s">
        <v>35</v>
      </c>
      <c r="G953" s="9">
        <v>45546</v>
      </c>
      <c r="H953" s="9"/>
      <c r="I953" s="10"/>
      <c r="J953" s="14"/>
      <c r="K953" s="11" t="s">
        <v>2123</v>
      </c>
      <c r="L953" s="8" t="s">
        <v>2124</v>
      </c>
      <c r="M953" s="8" t="s">
        <v>2125</v>
      </c>
      <c r="N953" s="8" t="s">
        <v>40</v>
      </c>
      <c r="O953" s="12">
        <v>1850</v>
      </c>
      <c r="P953" s="8" t="s">
        <v>41</v>
      </c>
      <c r="Q953" s="12">
        <v>1850</v>
      </c>
      <c r="R953" s="13">
        <v>100</v>
      </c>
      <c r="S953" s="12">
        <v>1850</v>
      </c>
      <c r="T953" s="12">
        <v>1850</v>
      </c>
      <c r="U953" s="13">
        <v>0</v>
      </c>
      <c r="V953" s="8" t="s">
        <v>35</v>
      </c>
      <c r="W953" s="8" t="s">
        <v>3555</v>
      </c>
      <c r="X953" s="8" t="s">
        <v>35</v>
      </c>
      <c r="Y953" s="13">
        <v>0</v>
      </c>
      <c r="Z953" s="8" t="s">
        <v>42</v>
      </c>
      <c r="AA953" s="8" t="s">
        <v>43</v>
      </c>
      <c r="AB953" s="8" t="s">
        <v>60</v>
      </c>
      <c r="AC953" s="8" t="s">
        <v>2614</v>
      </c>
      <c r="AD953" s="8" t="s">
        <v>35</v>
      </c>
      <c r="AE953" s="8" t="s">
        <v>3551</v>
      </c>
      <c r="AF953" s="13">
        <v>0</v>
      </c>
      <c r="AG953" s="41">
        <f t="shared" si="129"/>
        <v>45546</v>
      </c>
      <c r="AH953" s="41">
        <f t="shared" ca="1" si="130"/>
        <v>46022</v>
      </c>
      <c r="AI953" s="1">
        <f t="shared" ca="1" si="137"/>
        <v>15</v>
      </c>
      <c r="AJ953" s="1">
        <f t="shared" ca="1" si="131"/>
        <v>10</v>
      </c>
      <c r="AK953" s="1">
        <f t="shared" ca="1" si="132"/>
        <v>4</v>
      </c>
      <c r="AL953" s="1">
        <f t="shared" si="133"/>
        <v>100</v>
      </c>
      <c r="AM953" s="38">
        <f t="shared" ca="1" si="134"/>
        <v>0.66666666666666663</v>
      </c>
      <c r="AN953" s="1" t="str">
        <f t="shared" ca="1" si="135"/>
        <v>תקין</v>
      </c>
      <c r="AO953" s="1" t="str">
        <f>VLOOKUP(AC953,'תז מייל קניין'!$A:$C,3,0)</f>
        <v>GalitGe@justice.gov.il</v>
      </c>
      <c r="AP953" s="1" t="str">
        <f t="shared" si="136"/>
        <v xml:space="preserve"> תמנות עבו</v>
      </c>
    </row>
    <row r="954" spans="1:42" x14ac:dyDescent="0.2">
      <c r="A954" s="4"/>
      <c r="B954" s="5"/>
      <c r="C954" s="6" t="s">
        <v>3556</v>
      </c>
      <c r="D954" s="7" t="s">
        <v>34</v>
      </c>
      <c r="E954" s="7" t="s">
        <v>32</v>
      </c>
      <c r="F954" s="8" t="s">
        <v>35</v>
      </c>
      <c r="G954" s="9">
        <v>45546</v>
      </c>
      <c r="H954" s="9"/>
      <c r="I954" s="10"/>
      <c r="J954" s="14"/>
      <c r="K954" s="11" t="s">
        <v>3557</v>
      </c>
      <c r="L954" s="8" t="s">
        <v>3558</v>
      </c>
      <c r="M954" s="8" t="s">
        <v>3559</v>
      </c>
      <c r="N954" s="8" t="s">
        <v>40</v>
      </c>
      <c r="O954" s="12">
        <v>3469.2</v>
      </c>
      <c r="P954" s="8" t="s">
        <v>41</v>
      </c>
      <c r="Q954" s="12">
        <v>3469.2</v>
      </c>
      <c r="R954" s="13">
        <v>0</v>
      </c>
      <c r="S954" s="13">
        <v>0</v>
      </c>
      <c r="T954" s="13">
        <v>0</v>
      </c>
      <c r="U954" s="12">
        <v>3469.2</v>
      </c>
      <c r="V954" s="8" t="s">
        <v>35</v>
      </c>
      <c r="W954" s="8" t="s">
        <v>3560</v>
      </c>
      <c r="X954" s="8" t="s">
        <v>35</v>
      </c>
      <c r="Y954" s="13">
        <v>0</v>
      </c>
      <c r="Z954" s="8" t="s">
        <v>42</v>
      </c>
      <c r="AA954" s="8" t="s">
        <v>43</v>
      </c>
      <c r="AB954" s="8" t="s">
        <v>60</v>
      </c>
      <c r="AC954" s="8" t="s">
        <v>2614</v>
      </c>
      <c r="AD954" s="8" t="s">
        <v>35</v>
      </c>
      <c r="AE954" s="8" t="s">
        <v>35</v>
      </c>
      <c r="AF954" s="12">
        <v>3469.2</v>
      </c>
      <c r="AG954" s="41">
        <f t="shared" si="129"/>
        <v>45546</v>
      </c>
      <c r="AH954" s="41">
        <f t="shared" ca="1" si="130"/>
        <v>46022</v>
      </c>
      <c r="AI954" s="1">
        <f t="shared" ca="1" si="137"/>
        <v>15</v>
      </c>
      <c r="AJ954" s="1">
        <f t="shared" ca="1" si="131"/>
        <v>10</v>
      </c>
      <c r="AK954" s="1">
        <f t="shared" ca="1" si="132"/>
        <v>4</v>
      </c>
      <c r="AL954" s="1">
        <f t="shared" si="133"/>
        <v>0</v>
      </c>
      <c r="AM954" s="38">
        <f t="shared" ca="1" si="134"/>
        <v>0.66666666666666663</v>
      </c>
      <c r="AN954" s="1" t="str">
        <f t="shared" ca="1" si="135"/>
        <v>לא תקין</v>
      </c>
      <c r="AO954" s="1" t="str">
        <f>VLOOKUP(AC954,'תז מייל קניין'!$A:$C,3,0)</f>
        <v>GalitGe@justice.gov.il</v>
      </c>
      <c r="AP954" s="1" t="str">
        <f t="shared" si="136"/>
        <v xml:space="preserve"> פחים דריש</v>
      </c>
    </row>
    <row r="955" spans="1:42" x14ac:dyDescent="0.2">
      <c r="A955" s="4"/>
      <c r="B955" s="5"/>
      <c r="C955" s="6" t="s">
        <v>3561</v>
      </c>
      <c r="D955" s="7" t="s">
        <v>34</v>
      </c>
      <c r="E955" s="7" t="s">
        <v>32</v>
      </c>
      <c r="F955" s="8" t="s">
        <v>35</v>
      </c>
      <c r="G955" s="9">
        <v>45552</v>
      </c>
      <c r="H955" s="9"/>
      <c r="I955" s="10"/>
      <c r="J955" s="14"/>
      <c r="K955" s="11" t="s">
        <v>531</v>
      </c>
      <c r="L955" s="8" t="s">
        <v>532</v>
      </c>
      <c r="M955" s="8" t="s">
        <v>533</v>
      </c>
      <c r="N955" s="8" t="s">
        <v>40</v>
      </c>
      <c r="O955" s="12">
        <v>100000</v>
      </c>
      <c r="P955" s="8" t="s">
        <v>41</v>
      </c>
      <c r="Q955" s="12">
        <v>100000</v>
      </c>
      <c r="R955" s="13">
        <v>0</v>
      </c>
      <c r="S955" s="13">
        <v>0</v>
      </c>
      <c r="T955" s="13">
        <v>0</v>
      </c>
      <c r="U955" s="12">
        <v>100000</v>
      </c>
      <c r="V955" s="8" t="s">
        <v>35</v>
      </c>
      <c r="W955" s="8" t="s">
        <v>3562</v>
      </c>
      <c r="X955" s="8" t="s">
        <v>35</v>
      </c>
      <c r="Y955" s="13">
        <v>0</v>
      </c>
      <c r="Z955" s="8" t="s">
        <v>42</v>
      </c>
      <c r="AA955" s="8" t="s">
        <v>1804</v>
      </c>
      <c r="AB955" s="8" t="s">
        <v>35</v>
      </c>
      <c r="AC955" s="8" t="s">
        <v>2614</v>
      </c>
      <c r="AD955" s="8" t="s">
        <v>35</v>
      </c>
      <c r="AE955" s="8" t="s">
        <v>35</v>
      </c>
      <c r="AF955" s="12">
        <v>100000</v>
      </c>
      <c r="AG955" s="41">
        <f t="shared" si="129"/>
        <v>45552</v>
      </c>
      <c r="AH955" s="41">
        <f t="shared" ca="1" si="130"/>
        <v>46022</v>
      </c>
      <c r="AI955" s="1">
        <f t="shared" ca="1" si="137"/>
        <v>15</v>
      </c>
      <c r="AJ955" s="1">
        <f t="shared" ca="1" si="131"/>
        <v>10</v>
      </c>
      <c r="AK955" s="1">
        <f t="shared" ca="1" si="132"/>
        <v>4</v>
      </c>
      <c r="AL955" s="1">
        <f t="shared" si="133"/>
        <v>0</v>
      </c>
      <c r="AM955" s="38">
        <f t="shared" ca="1" si="134"/>
        <v>0.66666666666666663</v>
      </c>
      <c r="AN955" s="1" t="str">
        <f t="shared" ca="1" si="135"/>
        <v>לא תקין</v>
      </c>
      <c r="AO955" s="1" t="str">
        <f>VLOOKUP(AC955,'תז מייל קניין'!$A:$C,3,0)</f>
        <v>GalitGe@justice.gov.il</v>
      </c>
      <c r="AP955" s="1" t="str">
        <f t="shared" si="136"/>
        <v xml:space="preserve"> הסדרת מענ</v>
      </c>
    </row>
    <row r="956" spans="1:42" x14ac:dyDescent="0.2">
      <c r="A956" s="4"/>
      <c r="B956" s="5"/>
      <c r="C956" s="6" t="s">
        <v>3563</v>
      </c>
      <c r="D956" s="7" t="s">
        <v>34</v>
      </c>
      <c r="E956" s="7" t="s">
        <v>32</v>
      </c>
      <c r="F956" s="8" t="s">
        <v>35</v>
      </c>
      <c r="G956" s="9">
        <v>45552</v>
      </c>
      <c r="H956" s="9"/>
      <c r="I956" s="10"/>
      <c r="J956" s="14"/>
      <c r="K956" s="11" t="s">
        <v>3564</v>
      </c>
      <c r="L956" s="8" t="s">
        <v>3565</v>
      </c>
      <c r="M956" s="8" t="s">
        <v>3566</v>
      </c>
      <c r="N956" s="8" t="s">
        <v>40</v>
      </c>
      <c r="O956" s="12">
        <v>5042.7299999999996</v>
      </c>
      <c r="P956" s="8" t="s">
        <v>41</v>
      </c>
      <c r="Q956" s="12">
        <v>5042.7299999999996</v>
      </c>
      <c r="R956" s="13">
        <v>0</v>
      </c>
      <c r="S956" s="13">
        <v>0</v>
      </c>
      <c r="T956" s="13">
        <v>0</v>
      </c>
      <c r="U956" s="12">
        <v>5042.7299999999996</v>
      </c>
      <c r="V956" s="8" t="s">
        <v>35</v>
      </c>
      <c r="W956" s="8" t="s">
        <v>3567</v>
      </c>
      <c r="X956" s="8" t="s">
        <v>35</v>
      </c>
      <c r="Y956" s="13">
        <v>0</v>
      </c>
      <c r="Z956" s="8" t="s">
        <v>42</v>
      </c>
      <c r="AA956" s="8" t="s">
        <v>43</v>
      </c>
      <c r="AB956" s="8" t="s">
        <v>60</v>
      </c>
      <c r="AC956" s="8" t="s">
        <v>2614</v>
      </c>
      <c r="AD956" s="8" t="s">
        <v>35</v>
      </c>
      <c r="AE956" s="8" t="s">
        <v>2610</v>
      </c>
      <c r="AF956" s="12">
        <v>5042.7299999999996</v>
      </c>
      <c r="AG956" s="41">
        <f t="shared" si="129"/>
        <v>45552</v>
      </c>
      <c r="AH956" s="41">
        <f t="shared" ca="1" si="130"/>
        <v>46022</v>
      </c>
      <c r="AI956" s="1">
        <f t="shared" ca="1" si="137"/>
        <v>15</v>
      </c>
      <c r="AJ956" s="1">
        <f t="shared" ca="1" si="131"/>
        <v>10</v>
      </c>
      <c r="AK956" s="1">
        <f t="shared" ca="1" si="132"/>
        <v>4</v>
      </c>
      <c r="AL956" s="1">
        <f t="shared" si="133"/>
        <v>0</v>
      </c>
      <c r="AM956" s="38">
        <f t="shared" ca="1" si="134"/>
        <v>0.66666666666666663</v>
      </c>
      <c r="AN956" s="1" t="str">
        <f t="shared" ca="1" si="135"/>
        <v>לא תקין</v>
      </c>
      <c r="AO956" s="1" t="str">
        <f>VLOOKUP(AC956,'תז מייל קניין'!$A:$C,3,0)</f>
        <v>GalitGe@justice.gov.il</v>
      </c>
      <c r="AP956" s="1" t="str">
        <f t="shared" si="136"/>
        <v xml:space="preserve"> סדנת חשיב</v>
      </c>
    </row>
    <row r="957" spans="1:42" x14ac:dyDescent="0.2">
      <c r="A957" s="4"/>
      <c r="B957" s="5"/>
      <c r="C957" s="6" t="s">
        <v>3568</v>
      </c>
      <c r="D957" s="7" t="s">
        <v>34</v>
      </c>
      <c r="E957" s="7" t="s">
        <v>32</v>
      </c>
      <c r="F957" s="8" t="s">
        <v>35</v>
      </c>
      <c r="G957" s="9">
        <v>45552</v>
      </c>
      <c r="H957" s="9"/>
      <c r="I957" s="10"/>
      <c r="J957" s="14"/>
      <c r="K957" s="11" t="s">
        <v>2725</v>
      </c>
      <c r="L957" s="8" t="s">
        <v>2726</v>
      </c>
      <c r="M957" s="8" t="s">
        <v>2727</v>
      </c>
      <c r="N957" s="8" t="s">
        <v>40</v>
      </c>
      <c r="O957" s="12">
        <v>23069</v>
      </c>
      <c r="P957" s="8" t="s">
        <v>41</v>
      </c>
      <c r="Q957" s="12">
        <v>23069</v>
      </c>
      <c r="R957" s="13">
        <v>76.47</v>
      </c>
      <c r="S957" s="12">
        <v>17641</v>
      </c>
      <c r="T957" s="12">
        <v>17641</v>
      </c>
      <c r="U957" s="12">
        <v>5428</v>
      </c>
      <c r="V957" s="8" t="s">
        <v>35</v>
      </c>
      <c r="W957" s="8" t="s">
        <v>3569</v>
      </c>
      <c r="X957" s="8" t="s">
        <v>35</v>
      </c>
      <c r="Y957" s="13">
        <v>0</v>
      </c>
      <c r="Z957" s="8" t="s">
        <v>42</v>
      </c>
      <c r="AA957" s="8" t="s">
        <v>43</v>
      </c>
      <c r="AB957" s="8" t="s">
        <v>60</v>
      </c>
      <c r="AC957" s="8" t="s">
        <v>2614</v>
      </c>
      <c r="AD957" s="8" t="s">
        <v>35</v>
      </c>
      <c r="AE957" s="8" t="s">
        <v>260</v>
      </c>
      <c r="AF957" s="12">
        <v>5428</v>
      </c>
      <c r="AG957" s="41">
        <f t="shared" si="129"/>
        <v>45552</v>
      </c>
      <c r="AH957" s="41">
        <f t="shared" ca="1" si="130"/>
        <v>46022</v>
      </c>
      <c r="AI957" s="1">
        <f t="shared" ca="1" si="137"/>
        <v>15</v>
      </c>
      <c r="AJ957" s="1">
        <f t="shared" ca="1" si="131"/>
        <v>10</v>
      </c>
      <c r="AK957" s="1">
        <f t="shared" ca="1" si="132"/>
        <v>4</v>
      </c>
      <c r="AL957" s="1">
        <f t="shared" si="133"/>
        <v>76.47</v>
      </c>
      <c r="AM957" s="38">
        <f t="shared" ca="1" si="134"/>
        <v>0.66666666666666663</v>
      </c>
      <c r="AN957" s="1" t="str">
        <f t="shared" ca="1" si="135"/>
        <v>תקין</v>
      </c>
      <c r="AO957" s="1" t="str">
        <f>VLOOKUP(AC957,'תז מייל קניין'!$A:$C,3,0)</f>
        <v>GalitGe@justice.gov.il</v>
      </c>
      <c r="AP957" s="1" t="str">
        <f t="shared" si="136"/>
        <v xml:space="preserve"> פרחי אבל </v>
      </c>
    </row>
    <row r="958" spans="1:42" x14ac:dyDescent="0.2">
      <c r="A958" s="4"/>
      <c r="B958" s="5"/>
      <c r="C958" s="6" t="s">
        <v>3570</v>
      </c>
      <c r="D958" s="7" t="s">
        <v>50</v>
      </c>
      <c r="E958" s="7" t="s">
        <v>32</v>
      </c>
      <c r="F958" s="8" t="s">
        <v>35</v>
      </c>
      <c r="G958" s="9">
        <v>45552</v>
      </c>
      <c r="H958" s="9"/>
      <c r="I958" s="10"/>
      <c r="J958" s="14"/>
      <c r="K958" s="11" t="s">
        <v>1936</v>
      </c>
      <c r="L958" s="8" t="s">
        <v>1937</v>
      </c>
      <c r="M958" s="8" t="s">
        <v>1938</v>
      </c>
      <c r="N958" s="8" t="s">
        <v>40</v>
      </c>
      <c r="O958" s="12">
        <v>45674.5</v>
      </c>
      <c r="P958" s="8" t="s">
        <v>41</v>
      </c>
      <c r="Q958" s="12">
        <v>45674.5</v>
      </c>
      <c r="R958" s="13">
        <v>83.33</v>
      </c>
      <c r="S958" s="12">
        <v>37868.54</v>
      </c>
      <c r="T958" s="12">
        <v>38448.699999999997</v>
      </c>
      <c r="U958" s="12">
        <v>7758.44</v>
      </c>
      <c r="V958" s="8" t="s">
        <v>35</v>
      </c>
      <c r="W958" s="8" t="s">
        <v>3571</v>
      </c>
      <c r="X958" s="8" t="s">
        <v>57</v>
      </c>
      <c r="Y958" s="13">
        <v>0</v>
      </c>
      <c r="Z958" s="8" t="s">
        <v>42</v>
      </c>
      <c r="AA958" s="8" t="s">
        <v>65</v>
      </c>
      <c r="AB958" s="8" t="s">
        <v>35</v>
      </c>
      <c r="AC958" s="8" t="s">
        <v>2614</v>
      </c>
      <c r="AD958" s="8" t="s">
        <v>35</v>
      </c>
      <c r="AE958" s="8" t="s">
        <v>2716</v>
      </c>
      <c r="AF958" s="12">
        <v>7612.42</v>
      </c>
      <c r="AG958" s="41">
        <f t="shared" si="129"/>
        <v>45552</v>
      </c>
      <c r="AH958" s="41">
        <f t="shared" ca="1" si="130"/>
        <v>46022</v>
      </c>
      <c r="AI958" s="1">
        <f t="shared" ca="1" si="137"/>
        <v>15</v>
      </c>
      <c r="AJ958" s="1">
        <f t="shared" ca="1" si="131"/>
        <v>10</v>
      </c>
      <c r="AK958" s="1">
        <f t="shared" ca="1" si="132"/>
        <v>4</v>
      </c>
      <c r="AL958" s="1">
        <f t="shared" si="133"/>
        <v>83.33</v>
      </c>
      <c r="AM958" s="38">
        <f t="shared" ca="1" si="134"/>
        <v>0.66666666666666663</v>
      </c>
      <c r="AN958" s="1" t="str">
        <f t="shared" ca="1" si="135"/>
        <v>תקין</v>
      </c>
      <c r="AO958" s="1" t="str">
        <f>VLOOKUP(AC958,'תז מייל קניין'!$A:$C,3,0)</f>
        <v>GalitGe@justice.gov.il</v>
      </c>
      <c r="AP958" s="1" t="str">
        <f t="shared" si="136"/>
        <v xml:space="preserve"> משרד ראשי</v>
      </c>
    </row>
    <row r="959" spans="1:42" x14ac:dyDescent="0.2">
      <c r="A959" s="4"/>
      <c r="B959" s="5"/>
      <c r="C959" s="6" t="s">
        <v>3572</v>
      </c>
      <c r="D959" s="7" t="s">
        <v>50</v>
      </c>
      <c r="E959" s="7" t="s">
        <v>32</v>
      </c>
      <c r="F959" s="8" t="s">
        <v>35</v>
      </c>
      <c r="G959" s="9">
        <v>45564</v>
      </c>
      <c r="H959" s="9"/>
      <c r="I959" s="10"/>
      <c r="J959" s="14"/>
      <c r="K959" s="11" t="s">
        <v>1764</v>
      </c>
      <c r="L959" s="8" t="s">
        <v>1765</v>
      </c>
      <c r="M959" s="8" t="s">
        <v>1766</v>
      </c>
      <c r="N959" s="8" t="s">
        <v>40</v>
      </c>
      <c r="O959" s="12">
        <v>1896.09</v>
      </c>
      <c r="P959" s="8" t="s">
        <v>41</v>
      </c>
      <c r="Q959" s="12">
        <v>1896.09</v>
      </c>
      <c r="R959" s="13">
        <v>53.19</v>
      </c>
      <c r="S959" s="12">
        <v>1008.45</v>
      </c>
      <c r="T959" s="13">
        <v>999.91</v>
      </c>
      <c r="U959" s="13">
        <v>918.05</v>
      </c>
      <c r="V959" s="8" t="s">
        <v>35</v>
      </c>
      <c r="W959" s="8" t="s">
        <v>3573</v>
      </c>
      <c r="X959" s="8" t="s">
        <v>57</v>
      </c>
      <c r="Y959" s="13">
        <v>0</v>
      </c>
      <c r="Z959" s="8" t="s">
        <v>42</v>
      </c>
      <c r="AA959" s="8" t="s">
        <v>65</v>
      </c>
      <c r="AB959" s="8" t="s">
        <v>35</v>
      </c>
      <c r="AC959" s="8" t="s">
        <v>2614</v>
      </c>
      <c r="AD959" s="8" t="s">
        <v>35</v>
      </c>
      <c r="AE959" s="8" t="s">
        <v>3574</v>
      </c>
      <c r="AF959" s="13">
        <v>887.64</v>
      </c>
      <c r="AG959" s="41">
        <f t="shared" si="129"/>
        <v>45564</v>
      </c>
      <c r="AH959" s="41">
        <f t="shared" ca="1" si="130"/>
        <v>46022</v>
      </c>
      <c r="AI959" s="1">
        <f t="shared" ca="1" si="137"/>
        <v>15</v>
      </c>
      <c r="AJ959" s="1">
        <f t="shared" ca="1" si="131"/>
        <v>10</v>
      </c>
      <c r="AK959" s="1">
        <f t="shared" ca="1" si="132"/>
        <v>4</v>
      </c>
      <c r="AL959" s="1">
        <f t="shared" si="133"/>
        <v>53.19</v>
      </c>
      <c r="AM959" s="38">
        <f t="shared" ca="1" si="134"/>
        <v>0.66666666666666663</v>
      </c>
      <c r="AN959" s="1" t="str">
        <f t="shared" ca="1" si="135"/>
        <v>תקין</v>
      </c>
      <c r="AO959" s="1" t="str">
        <f>VLOOKUP(AC959,'תז מייל קניין'!$A:$C,3,0)</f>
        <v>GalitGe@justice.gov.il</v>
      </c>
      <c r="AP959" s="1" t="str">
        <f t="shared" si="136"/>
        <v xml:space="preserve"> ציוד משרד</v>
      </c>
    </row>
    <row r="960" spans="1:42" x14ac:dyDescent="0.2">
      <c r="A960" s="4"/>
      <c r="B960" s="5"/>
      <c r="C960" s="6" t="s">
        <v>3575</v>
      </c>
      <c r="D960" s="7" t="s">
        <v>34</v>
      </c>
      <c r="E960" s="7" t="s">
        <v>32</v>
      </c>
      <c r="F960" s="8" t="s">
        <v>35</v>
      </c>
      <c r="G960" s="9">
        <v>45564</v>
      </c>
      <c r="H960" s="9"/>
      <c r="I960" s="10"/>
      <c r="J960" s="14"/>
      <c r="K960" s="11" t="s">
        <v>396</v>
      </c>
      <c r="L960" s="8" t="s">
        <v>397</v>
      </c>
      <c r="M960" s="8" t="s">
        <v>398</v>
      </c>
      <c r="N960" s="8" t="s">
        <v>40</v>
      </c>
      <c r="O960" s="13">
        <v>875.56</v>
      </c>
      <c r="P960" s="8" t="s">
        <v>41</v>
      </c>
      <c r="Q960" s="13">
        <v>875.56</v>
      </c>
      <c r="R960" s="13">
        <v>0</v>
      </c>
      <c r="S960" s="13">
        <v>0</v>
      </c>
      <c r="T960" s="13">
        <v>0</v>
      </c>
      <c r="U960" s="13">
        <v>875.56</v>
      </c>
      <c r="V960" s="8" t="s">
        <v>35</v>
      </c>
      <c r="W960" s="8" t="s">
        <v>3576</v>
      </c>
      <c r="X960" s="8" t="s">
        <v>35</v>
      </c>
      <c r="Y960" s="13">
        <v>0</v>
      </c>
      <c r="Z960" s="8" t="s">
        <v>42</v>
      </c>
      <c r="AA960" s="8" t="s">
        <v>43</v>
      </c>
      <c r="AB960" s="8" t="s">
        <v>60</v>
      </c>
      <c r="AC960" s="8" t="s">
        <v>2614</v>
      </c>
      <c r="AD960" s="8" t="s">
        <v>35</v>
      </c>
      <c r="AE960" s="8" t="s">
        <v>3551</v>
      </c>
      <c r="AF960" s="13">
        <v>875.56</v>
      </c>
      <c r="AG960" s="41">
        <f t="shared" si="129"/>
        <v>45564</v>
      </c>
      <c r="AH960" s="41">
        <f t="shared" ca="1" si="130"/>
        <v>46022</v>
      </c>
      <c r="AI960" s="1">
        <f t="shared" ca="1" si="137"/>
        <v>15</v>
      </c>
      <c r="AJ960" s="1">
        <f t="shared" ca="1" si="131"/>
        <v>10</v>
      </c>
      <c r="AK960" s="1">
        <f t="shared" ca="1" si="132"/>
        <v>4</v>
      </c>
      <c r="AL960" s="1">
        <f t="shared" si="133"/>
        <v>0</v>
      </c>
      <c r="AM960" s="38">
        <f t="shared" ca="1" si="134"/>
        <v>0.66666666666666663</v>
      </c>
      <c r="AN960" s="1" t="str">
        <f t="shared" ca="1" si="135"/>
        <v>לא תקין</v>
      </c>
      <c r="AO960" s="1" t="str">
        <f>VLOOKUP(AC960,'תז מייל קניין'!$A:$C,3,0)</f>
        <v>GalitGe@justice.gov.il</v>
      </c>
      <c r="AP960" s="1" t="str">
        <f t="shared" si="136"/>
        <v xml:space="preserve"> פירוק ציל</v>
      </c>
    </row>
    <row r="961" spans="1:42" x14ac:dyDescent="0.2">
      <c r="A961" s="4"/>
      <c r="B961" s="5"/>
      <c r="C961" s="6" t="s">
        <v>3577</v>
      </c>
      <c r="D961" s="7" t="s">
        <v>34</v>
      </c>
      <c r="E961" s="7" t="s">
        <v>32</v>
      </c>
      <c r="F961" s="8" t="s">
        <v>35</v>
      </c>
      <c r="G961" s="9">
        <v>45564</v>
      </c>
      <c r="H961" s="9"/>
      <c r="I961" s="10"/>
      <c r="J961" s="14"/>
      <c r="K961" s="11" t="s">
        <v>3578</v>
      </c>
      <c r="L961" s="8" t="s">
        <v>3579</v>
      </c>
      <c r="M961" s="8" t="s">
        <v>3580</v>
      </c>
      <c r="N961" s="8" t="s">
        <v>40</v>
      </c>
      <c r="O961" s="12">
        <v>1008.55</v>
      </c>
      <c r="P961" s="8" t="s">
        <v>41</v>
      </c>
      <c r="Q961" s="12">
        <v>1008.55</v>
      </c>
      <c r="R961" s="13">
        <v>99.1</v>
      </c>
      <c r="S961" s="12">
        <v>1008.55</v>
      </c>
      <c r="T961" s="13">
        <v>999.46</v>
      </c>
      <c r="U961" s="13">
        <v>0</v>
      </c>
      <c r="V961" s="8" t="s">
        <v>35</v>
      </c>
      <c r="W961" s="8" t="s">
        <v>3581</v>
      </c>
      <c r="X961" s="8" t="s">
        <v>35</v>
      </c>
      <c r="Y961" s="13">
        <v>0</v>
      </c>
      <c r="Z961" s="8" t="s">
        <v>42</v>
      </c>
      <c r="AA961" s="8" t="s">
        <v>127</v>
      </c>
      <c r="AB961" s="8" t="s">
        <v>35</v>
      </c>
      <c r="AC961" s="8" t="s">
        <v>2614</v>
      </c>
      <c r="AD961" s="8" t="s">
        <v>35</v>
      </c>
      <c r="AE961" s="8" t="s">
        <v>35</v>
      </c>
      <c r="AF961" s="13">
        <v>0</v>
      </c>
      <c r="AG961" s="41">
        <f t="shared" si="129"/>
        <v>45564</v>
      </c>
      <c r="AH961" s="41">
        <f t="shared" ca="1" si="130"/>
        <v>46022</v>
      </c>
      <c r="AI961" s="1">
        <f t="shared" ca="1" si="137"/>
        <v>15</v>
      </c>
      <c r="AJ961" s="1">
        <f t="shared" ca="1" si="131"/>
        <v>10</v>
      </c>
      <c r="AK961" s="1">
        <f t="shared" ca="1" si="132"/>
        <v>4</v>
      </c>
      <c r="AL961" s="1">
        <f t="shared" si="133"/>
        <v>99.1</v>
      </c>
      <c r="AM961" s="38">
        <f t="shared" ca="1" si="134"/>
        <v>0.66666666666666663</v>
      </c>
      <c r="AN961" s="1" t="str">
        <f t="shared" ca="1" si="135"/>
        <v>תקין</v>
      </c>
      <c r="AO961" s="1" t="str">
        <f>VLOOKUP(AC961,'תז מייל קניין'!$A:$C,3,0)</f>
        <v>GalitGe@justice.gov.il</v>
      </c>
      <c r="AP961" s="1" t="str">
        <f t="shared" si="136"/>
        <v xml:space="preserve"> סקיצה עבו</v>
      </c>
    </row>
    <row r="962" spans="1:42" x14ac:dyDescent="0.2">
      <c r="A962" s="4"/>
      <c r="B962" s="5"/>
      <c r="C962" s="6" t="s">
        <v>3582</v>
      </c>
      <c r="D962" s="7" t="s">
        <v>50</v>
      </c>
      <c r="E962" s="7" t="s">
        <v>32</v>
      </c>
      <c r="F962" s="8" t="s">
        <v>35</v>
      </c>
      <c r="G962" s="9">
        <v>45573</v>
      </c>
      <c r="H962" s="9"/>
      <c r="I962" s="10"/>
      <c r="J962" s="14"/>
      <c r="K962" s="11" t="s">
        <v>1764</v>
      </c>
      <c r="L962" s="8" t="s">
        <v>1765</v>
      </c>
      <c r="M962" s="8" t="s">
        <v>1766</v>
      </c>
      <c r="N962" s="8" t="s">
        <v>40</v>
      </c>
      <c r="O962" s="12">
        <v>1216.25</v>
      </c>
      <c r="P962" s="8" t="s">
        <v>41</v>
      </c>
      <c r="Q962" s="12">
        <v>1216.25</v>
      </c>
      <c r="R962" s="13">
        <v>91.85</v>
      </c>
      <c r="S962" s="12">
        <v>1117.1300000000001</v>
      </c>
      <c r="T962" s="12">
        <v>1107.6600000000001</v>
      </c>
      <c r="U962" s="13">
        <v>102.52</v>
      </c>
      <c r="V962" s="8" t="s">
        <v>35</v>
      </c>
      <c r="W962" s="8" t="s">
        <v>3583</v>
      </c>
      <c r="X962" s="8" t="s">
        <v>57</v>
      </c>
      <c r="Y962" s="13">
        <v>0</v>
      </c>
      <c r="Z962" s="8" t="s">
        <v>42</v>
      </c>
      <c r="AA962" s="8" t="s">
        <v>65</v>
      </c>
      <c r="AB962" s="8" t="s">
        <v>35</v>
      </c>
      <c r="AC962" s="8" t="s">
        <v>2614</v>
      </c>
      <c r="AD962" s="8" t="s">
        <v>35</v>
      </c>
      <c r="AE962" s="8" t="s">
        <v>625</v>
      </c>
      <c r="AF962" s="13">
        <v>99.12</v>
      </c>
      <c r="AG962" s="41">
        <f t="shared" si="129"/>
        <v>45573</v>
      </c>
      <c r="AH962" s="41">
        <f t="shared" ca="1" si="130"/>
        <v>46022</v>
      </c>
      <c r="AI962" s="1">
        <f t="shared" ca="1" si="137"/>
        <v>14</v>
      </c>
      <c r="AJ962" s="1">
        <f t="shared" ca="1" si="131"/>
        <v>9</v>
      </c>
      <c r="AK962" s="1">
        <f t="shared" ca="1" si="132"/>
        <v>4</v>
      </c>
      <c r="AL962" s="1">
        <f t="shared" si="133"/>
        <v>91.85</v>
      </c>
      <c r="AM962" s="38">
        <f t="shared" ca="1" si="134"/>
        <v>0.6428571428571429</v>
      </c>
      <c r="AN962" s="1" t="str">
        <f t="shared" ca="1" si="135"/>
        <v>תקין</v>
      </c>
      <c r="AO962" s="1" t="str">
        <f>VLOOKUP(AC962,'תז מייל קניין'!$A:$C,3,0)</f>
        <v>GalitGe@justice.gov.il</v>
      </c>
      <c r="AP962" s="1" t="str">
        <f t="shared" si="136"/>
        <v xml:space="preserve"> תפעול ולו</v>
      </c>
    </row>
    <row r="963" spans="1:42" x14ac:dyDescent="0.2">
      <c r="A963" s="4"/>
      <c r="B963" s="5"/>
      <c r="C963" s="6" t="s">
        <v>3584</v>
      </c>
      <c r="D963" s="7" t="s">
        <v>50</v>
      </c>
      <c r="E963" s="7" t="s">
        <v>32</v>
      </c>
      <c r="F963" s="8" t="s">
        <v>35</v>
      </c>
      <c r="G963" s="9">
        <v>45573</v>
      </c>
      <c r="H963" s="9"/>
      <c r="I963" s="10"/>
      <c r="J963" s="14"/>
      <c r="K963" s="11" t="s">
        <v>1764</v>
      </c>
      <c r="L963" s="8" t="s">
        <v>1765</v>
      </c>
      <c r="M963" s="8" t="s">
        <v>1766</v>
      </c>
      <c r="N963" s="8" t="s">
        <v>40</v>
      </c>
      <c r="O963" s="12">
        <v>1187.06</v>
      </c>
      <c r="P963" s="8" t="s">
        <v>41</v>
      </c>
      <c r="Q963" s="12">
        <v>1187.06</v>
      </c>
      <c r="R963" s="13">
        <v>98.82</v>
      </c>
      <c r="S963" s="12">
        <v>1173.07</v>
      </c>
      <c r="T963" s="12">
        <v>1163.19</v>
      </c>
      <c r="U963" s="13">
        <v>14.47</v>
      </c>
      <c r="V963" s="8" t="s">
        <v>35</v>
      </c>
      <c r="W963" s="8" t="s">
        <v>3585</v>
      </c>
      <c r="X963" s="8" t="s">
        <v>57</v>
      </c>
      <c r="Y963" s="13">
        <v>0</v>
      </c>
      <c r="Z963" s="8" t="s">
        <v>42</v>
      </c>
      <c r="AA963" s="8" t="s">
        <v>65</v>
      </c>
      <c r="AB963" s="8" t="s">
        <v>35</v>
      </c>
      <c r="AC963" s="8" t="s">
        <v>2614</v>
      </c>
      <c r="AD963" s="8" t="s">
        <v>35</v>
      </c>
      <c r="AE963" s="8" t="s">
        <v>3586</v>
      </c>
      <c r="AF963" s="13">
        <v>13.99</v>
      </c>
      <c r="AG963" s="41">
        <f t="shared" ref="AG963:AG1026" si="138">IF(H963&gt;1,H963,G963)</f>
        <v>45573</v>
      </c>
      <c r="AH963" s="41">
        <f t="shared" ref="AH963:AH1026" ca="1" si="139">IF(I963&gt;1, I963, DATE(YEAR(TODAY()), 12, 31))</f>
        <v>46022</v>
      </c>
      <c r="AI963" s="1">
        <f t="shared" ca="1" si="137"/>
        <v>14</v>
      </c>
      <c r="AJ963" s="1">
        <f t="shared" ref="AJ963:AJ1026" ca="1" si="140">DATEDIF(AG963, TODAY(), "m")</f>
        <v>9</v>
      </c>
      <c r="AK963" s="1">
        <f t="shared" ref="AK963:AK1026" ca="1" si="141">IF(AH963 &gt; TODAY(), DATEDIF(TODAY(), AH963, "m"), -DATEDIF(AH963, TODAY(), "m"))</f>
        <v>4</v>
      </c>
      <c r="AL963" s="1">
        <f t="shared" ref="AL963:AL1026" si="142">R963</f>
        <v>98.82</v>
      </c>
      <c r="AM963" s="38">
        <f t="shared" ref="AM963:AM1026" ca="1" si="143">AJ963/AI963</f>
        <v>0.6428571428571429</v>
      </c>
      <c r="AN963" s="1" t="str">
        <f t="shared" ref="AN963:AN1026" ca="1" si="144">IF(AM963&lt;0.5, "טרם נבדק",
   IF(AND(AM963&gt;0.5, AM963&lt;0.75, AL963&lt;20), "לא תקין",
   IF(AND(AM963&gt;0.75, AM963&lt;0.9, AL963&lt;50), "לא תקין",
   IF(AND(AM963&gt;0.9, AL963&lt;50), "לא תקין", "תקין"))))</f>
        <v>תקין</v>
      </c>
      <c r="AO963" s="1" t="str">
        <f>VLOOKUP(AC963,'תז מייל קניין'!$A:$C,3,0)</f>
        <v>GalitGe@justice.gov.il</v>
      </c>
      <c r="AP963" s="1" t="str">
        <f t="shared" ref="AP963:AP1026" si="145">LEFT(W963,10)</f>
        <v xml:space="preserve"> החטיבה הח</v>
      </c>
    </row>
    <row r="964" spans="1:42" x14ac:dyDescent="0.2">
      <c r="A964" s="4"/>
      <c r="B964" s="5"/>
      <c r="C964" s="6" t="s">
        <v>3587</v>
      </c>
      <c r="D964" s="7" t="s">
        <v>50</v>
      </c>
      <c r="E964" s="7" t="s">
        <v>32</v>
      </c>
      <c r="F964" s="8" t="s">
        <v>35</v>
      </c>
      <c r="G964" s="9">
        <v>45573</v>
      </c>
      <c r="H964" s="9"/>
      <c r="I964" s="10"/>
      <c r="J964" s="14"/>
      <c r="K964" s="11" t="s">
        <v>2712</v>
      </c>
      <c r="L964" s="8" t="s">
        <v>2713</v>
      </c>
      <c r="M964" s="8" t="s">
        <v>2714</v>
      </c>
      <c r="N964" s="8" t="s">
        <v>40</v>
      </c>
      <c r="O964" s="12">
        <v>58379.58</v>
      </c>
      <c r="P964" s="8" t="s">
        <v>41</v>
      </c>
      <c r="Q964" s="12">
        <v>58379.58</v>
      </c>
      <c r="R964" s="13">
        <v>0</v>
      </c>
      <c r="S964" s="13">
        <v>0</v>
      </c>
      <c r="T964" s="13">
        <v>0</v>
      </c>
      <c r="U964" s="12">
        <v>58379.58</v>
      </c>
      <c r="V964" s="8" t="s">
        <v>35</v>
      </c>
      <c r="W964" s="8" t="s">
        <v>3369</v>
      </c>
      <c r="X964" s="8" t="s">
        <v>35</v>
      </c>
      <c r="Y964" s="13">
        <v>0</v>
      </c>
      <c r="Z964" s="8" t="s">
        <v>42</v>
      </c>
      <c r="AA964" s="8" t="s">
        <v>65</v>
      </c>
      <c r="AB964" s="8" t="s">
        <v>35</v>
      </c>
      <c r="AC964" s="8" t="s">
        <v>2614</v>
      </c>
      <c r="AD964" s="8" t="s">
        <v>35</v>
      </c>
      <c r="AE964" s="8" t="s">
        <v>2716</v>
      </c>
      <c r="AF964" s="12">
        <v>58379.58</v>
      </c>
      <c r="AG964" s="41">
        <f t="shared" si="138"/>
        <v>45573</v>
      </c>
      <c r="AH964" s="41">
        <f t="shared" ca="1" si="139"/>
        <v>46022</v>
      </c>
      <c r="AI964" s="1">
        <f t="shared" ca="1" si="137"/>
        <v>14</v>
      </c>
      <c r="AJ964" s="1">
        <f t="shared" ca="1" si="140"/>
        <v>9</v>
      </c>
      <c r="AK964" s="1">
        <f t="shared" ca="1" si="141"/>
        <v>4</v>
      </c>
      <c r="AL964" s="1">
        <f t="shared" si="142"/>
        <v>0</v>
      </c>
      <c r="AM964" s="38">
        <f t="shared" ca="1" si="143"/>
        <v>0.6428571428571429</v>
      </c>
      <c r="AN964" s="1" t="str">
        <f t="shared" ca="1" si="144"/>
        <v>לא תקין</v>
      </c>
      <c r="AO964" s="1" t="str">
        <f>VLOOKUP(AC964,'תז מייל קניין'!$A:$C,3,0)</f>
        <v>GalitGe@justice.gov.il</v>
      </c>
      <c r="AP964" s="1" t="str">
        <f t="shared" si="145"/>
        <v xml:space="preserve"> סולר עבור</v>
      </c>
    </row>
    <row r="965" spans="1:42" x14ac:dyDescent="0.2">
      <c r="A965" s="4"/>
      <c r="B965" s="5"/>
      <c r="C965" s="6" t="s">
        <v>3588</v>
      </c>
      <c r="D965" s="7" t="s">
        <v>34</v>
      </c>
      <c r="E965" s="7" t="s">
        <v>32</v>
      </c>
      <c r="F965" s="8" t="s">
        <v>35</v>
      </c>
      <c r="G965" s="9">
        <v>45575</v>
      </c>
      <c r="H965" s="9"/>
      <c r="I965" s="10"/>
      <c r="J965" s="14"/>
      <c r="K965" s="11" t="s">
        <v>2249</v>
      </c>
      <c r="L965" s="8" t="s">
        <v>2250</v>
      </c>
      <c r="M965" s="8" t="s">
        <v>2251</v>
      </c>
      <c r="N965" s="8" t="s">
        <v>40</v>
      </c>
      <c r="O965" s="12">
        <v>2714</v>
      </c>
      <c r="P965" s="8" t="s">
        <v>41</v>
      </c>
      <c r="Q965" s="12">
        <v>2714</v>
      </c>
      <c r="R965" s="13">
        <v>0</v>
      </c>
      <c r="S965" s="13">
        <v>0</v>
      </c>
      <c r="T965" s="13">
        <v>0</v>
      </c>
      <c r="U965" s="12">
        <v>2714</v>
      </c>
      <c r="V965" s="8" t="s">
        <v>35</v>
      </c>
      <c r="W965" s="8" t="s">
        <v>3589</v>
      </c>
      <c r="X965" s="8" t="s">
        <v>35</v>
      </c>
      <c r="Y965" s="13">
        <v>0</v>
      </c>
      <c r="Z965" s="8" t="s">
        <v>42</v>
      </c>
      <c r="AA965" s="8" t="s">
        <v>43</v>
      </c>
      <c r="AB965" s="8" t="s">
        <v>60</v>
      </c>
      <c r="AC965" s="8" t="s">
        <v>2614</v>
      </c>
      <c r="AD965" s="8" t="s">
        <v>35</v>
      </c>
      <c r="AE965" s="8" t="s">
        <v>3307</v>
      </c>
      <c r="AF965" s="12">
        <v>2714</v>
      </c>
      <c r="AG965" s="41">
        <f t="shared" si="138"/>
        <v>45575</v>
      </c>
      <c r="AH965" s="41">
        <f t="shared" ca="1" si="139"/>
        <v>46022</v>
      </c>
      <c r="AI965" s="1">
        <f t="shared" ca="1" si="137"/>
        <v>14</v>
      </c>
      <c r="AJ965" s="1">
        <f t="shared" ca="1" si="140"/>
        <v>9</v>
      </c>
      <c r="AK965" s="1">
        <f t="shared" ca="1" si="141"/>
        <v>4</v>
      </c>
      <c r="AL965" s="1">
        <f t="shared" si="142"/>
        <v>0</v>
      </c>
      <c r="AM965" s="38">
        <f t="shared" ca="1" si="143"/>
        <v>0.6428571428571429</v>
      </c>
      <c r="AN965" s="1" t="str">
        <f t="shared" ca="1" si="144"/>
        <v>לא תקין</v>
      </c>
      <c r="AO965" s="1" t="str">
        <f>VLOOKUP(AC965,'תז מייל קניין'!$A:$C,3,0)</f>
        <v>GalitGe@justice.gov.il</v>
      </c>
      <c r="AP965" s="1" t="str">
        <f t="shared" si="145"/>
        <v xml:space="preserve">  בבית בינ</v>
      </c>
    </row>
    <row r="966" spans="1:42" x14ac:dyDescent="0.2">
      <c r="A966" s="4"/>
      <c r="B966" s="5"/>
      <c r="C966" s="6" t="s">
        <v>3590</v>
      </c>
      <c r="D966" s="7" t="s">
        <v>34</v>
      </c>
      <c r="E966" s="7" t="s">
        <v>32</v>
      </c>
      <c r="F966" s="8" t="s">
        <v>35</v>
      </c>
      <c r="G966" s="9">
        <v>45580</v>
      </c>
      <c r="H966" s="9"/>
      <c r="I966" s="10"/>
      <c r="J966" s="14"/>
      <c r="K966" s="11" t="s">
        <v>3591</v>
      </c>
      <c r="L966" s="8" t="s">
        <v>3592</v>
      </c>
      <c r="M966" s="8" t="s">
        <v>3593</v>
      </c>
      <c r="N966" s="8" t="s">
        <v>40</v>
      </c>
      <c r="O966" s="12">
        <v>3144.77</v>
      </c>
      <c r="P966" s="8" t="s">
        <v>41</v>
      </c>
      <c r="Q966" s="12">
        <v>3144.77</v>
      </c>
      <c r="R966" s="13">
        <v>75</v>
      </c>
      <c r="S966" s="12">
        <v>2338.59</v>
      </c>
      <c r="T966" s="12">
        <v>2338.6</v>
      </c>
      <c r="U966" s="13">
        <v>786.19</v>
      </c>
      <c r="V966" s="8" t="s">
        <v>35</v>
      </c>
      <c r="W966" s="8" t="s">
        <v>3594</v>
      </c>
      <c r="X966" s="8" t="s">
        <v>35</v>
      </c>
      <c r="Y966" s="13">
        <v>0</v>
      </c>
      <c r="Z966" s="8" t="s">
        <v>42</v>
      </c>
      <c r="AA966" s="8" t="s">
        <v>43</v>
      </c>
      <c r="AB966" s="8" t="s">
        <v>60</v>
      </c>
      <c r="AC966" s="8" t="s">
        <v>2614</v>
      </c>
      <c r="AD966" s="8" t="s">
        <v>35</v>
      </c>
      <c r="AE966" s="8" t="s">
        <v>3574</v>
      </c>
      <c r="AF966" s="13">
        <v>786.21</v>
      </c>
      <c r="AG966" s="41">
        <f t="shared" si="138"/>
        <v>45580</v>
      </c>
      <c r="AH966" s="41">
        <f t="shared" ca="1" si="139"/>
        <v>46022</v>
      </c>
      <c r="AI966" s="1">
        <f t="shared" ca="1" si="137"/>
        <v>14</v>
      </c>
      <c r="AJ966" s="1">
        <f t="shared" ca="1" si="140"/>
        <v>9</v>
      </c>
      <c r="AK966" s="1">
        <f t="shared" ca="1" si="141"/>
        <v>4</v>
      </c>
      <c r="AL966" s="1">
        <f t="shared" si="142"/>
        <v>75</v>
      </c>
      <c r="AM966" s="38">
        <f t="shared" ca="1" si="143"/>
        <v>0.6428571428571429</v>
      </c>
      <c r="AN966" s="1" t="str">
        <f t="shared" ca="1" si="144"/>
        <v>תקין</v>
      </c>
      <c r="AO966" s="1" t="str">
        <f>VLOOKUP(AC966,'תז מייל קניין'!$A:$C,3,0)</f>
        <v>GalitGe@justice.gov.il</v>
      </c>
      <c r="AP966" s="1" t="str">
        <f t="shared" si="145"/>
        <v xml:space="preserve"> ארוחת צהר</v>
      </c>
    </row>
    <row r="967" spans="1:42" x14ac:dyDescent="0.2">
      <c r="A967" s="4"/>
      <c r="B967" s="5"/>
      <c r="C967" s="6" t="s">
        <v>3595</v>
      </c>
      <c r="D967" s="7" t="s">
        <v>34</v>
      </c>
      <c r="E967" s="7" t="s">
        <v>32</v>
      </c>
      <c r="F967" s="8" t="s">
        <v>35</v>
      </c>
      <c r="G967" s="9">
        <v>45592</v>
      </c>
      <c r="H967" s="9"/>
      <c r="I967" s="10"/>
      <c r="J967" s="14"/>
      <c r="K967" s="11" t="s">
        <v>2144</v>
      </c>
      <c r="L967" s="8" t="s">
        <v>2145</v>
      </c>
      <c r="M967" s="8" t="s">
        <v>2146</v>
      </c>
      <c r="N967" s="8" t="s">
        <v>40</v>
      </c>
      <c r="O967" s="12">
        <v>14160</v>
      </c>
      <c r="P967" s="8" t="s">
        <v>41</v>
      </c>
      <c r="Q967" s="12">
        <v>14160</v>
      </c>
      <c r="R967" s="13">
        <v>0</v>
      </c>
      <c r="S967" s="13">
        <v>0</v>
      </c>
      <c r="T967" s="13">
        <v>0</v>
      </c>
      <c r="U967" s="12">
        <v>14160</v>
      </c>
      <c r="V967" s="8" t="s">
        <v>35</v>
      </c>
      <c r="W967" s="8" t="s">
        <v>3596</v>
      </c>
      <c r="X967" s="8" t="s">
        <v>35</v>
      </c>
      <c r="Y967" s="13">
        <v>0</v>
      </c>
      <c r="Z967" s="8" t="s">
        <v>42</v>
      </c>
      <c r="AA967" s="8" t="s">
        <v>43</v>
      </c>
      <c r="AB967" s="8" t="s">
        <v>60</v>
      </c>
      <c r="AC967" s="8" t="s">
        <v>2614</v>
      </c>
      <c r="AD967" s="8" t="s">
        <v>35</v>
      </c>
      <c r="AE967" s="8" t="s">
        <v>2716</v>
      </c>
      <c r="AF967" s="12">
        <v>14160</v>
      </c>
      <c r="AG967" s="41">
        <f t="shared" si="138"/>
        <v>45592</v>
      </c>
      <c r="AH967" s="41">
        <f t="shared" ca="1" si="139"/>
        <v>46022</v>
      </c>
      <c r="AI967" s="1">
        <f t="shared" ca="1" si="137"/>
        <v>14</v>
      </c>
      <c r="AJ967" s="1">
        <f t="shared" ca="1" si="140"/>
        <v>9</v>
      </c>
      <c r="AK967" s="1">
        <f t="shared" ca="1" si="141"/>
        <v>4</v>
      </c>
      <c r="AL967" s="1">
        <f t="shared" si="142"/>
        <v>0</v>
      </c>
      <c r="AM967" s="38">
        <f t="shared" ca="1" si="143"/>
        <v>0.6428571428571429</v>
      </c>
      <c r="AN967" s="1" t="str">
        <f t="shared" ca="1" si="144"/>
        <v>לא תקין</v>
      </c>
      <c r="AO967" s="1" t="str">
        <f>VLOOKUP(AC967,'תז מייל קניין'!$A:$C,3,0)</f>
        <v>GalitGe@justice.gov.il</v>
      </c>
      <c r="AP967" s="1" t="str">
        <f t="shared" si="145"/>
        <v xml:space="preserve"> פודיום עב</v>
      </c>
    </row>
    <row r="968" spans="1:42" x14ac:dyDescent="0.2">
      <c r="A968" s="4"/>
      <c r="B968" s="5"/>
      <c r="C968" s="6" t="s">
        <v>3597</v>
      </c>
      <c r="D968" s="7" t="s">
        <v>34</v>
      </c>
      <c r="E968" s="7" t="s">
        <v>32</v>
      </c>
      <c r="F968" s="8" t="s">
        <v>35</v>
      </c>
      <c r="G968" s="9">
        <v>45593</v>
      </c>
      <c r="H968" s="9"/>
      <c r="I968" s="10"/>
      <c r="J968" s="14"/>
      <c r="K968" s="11" t="s">
        <v>3598</v>
      </c>
      <c r="L968" s="8" t="s">
        <v>3599</v>
      </c>
      <c r="M968" s="8" t="s">
        <v>3600</v>
      </c>
      <c r="N968" s="8" t="s">
        <v>40</v>
      </c>
      <c r="O968" s="13">
        <v>266.68</v>
      </c>
      <c r="P968" s="8" t="s">
        <v>41</v>
      </c>
      <c r="Q968" s="13">
        <v>266.68</v>
      </c>
      <c r="R968" s="13">
        <v>0</v>
      </c>
      <c r="S968" s="13">
        <v>0</v>
      </c>
      <c r="T968" s="13">
        <v>0</v>
      </c>
      <c r="U968" s="13">
        <v>266.68</v>
      </c>
      <c r="V968" s="8" t="s">
        <v>35</v>
      </c>
      <c r="W968" s="8" t="s">
        <v>3601</v>
      </c>
      <c r="X968" s="8" t="s">
        <v>35</v>
      </c>
      <c r="Y968" s="13">
        <v>0</v>
      </c>
      <c r="Z968" s="8" t="s">
        <v>42</v>
      </c>
      <c r="AA968" s="8" t="s">
        <v>43</v>
      </c>
      <c r="AB968" s="8" t="s">
        <v>60</v>
      </c>
      <c r="AC968" s="8" t="s">
        <v>2614</v>
      </c>
      <c r="AD968" s="8" t="s">
        <v>35</v>
      </c>
      <c r="AE968" s="8" t="s">
        <v>35</v>
      </c>
      <c r="AF968" s="13">
        <v>266.68</v>
      </c>
      <c r="AG968" s="41">
        <f t="shared" si="138"/>
        <v>45593</v>
      </c>
      <c r="AH968" s="41">
        <f t="shared" ca="1" si="139"/>
        <v>46022</v>
      </c>
      <c r="AI968" s="1">
        <f t="shared" ca="1" si="137"/>
        <v>14</v>
      </c>
      <c r="AJ968" s="1">
        <f t="shared" ca="1" si="140"/>
        <v>9</v>
      </c>
      <c r="AK968" s="1">
        <f t="shared" ca="1" si="141"/>
        <v>4</v>
      </c>
      <c r="AL968" s="1">
        <f t="shared" si="142"/>
        <v>0</v>
      </c>
      <c r="AM968" s="38">
        <f t="shared" ca="1" si="143"/>
        <v>0.6428571428571429</v>
      </c>
      <c r="AN968" s="1" t="str">
        <f t="shared" ca="1" si="144"/>
        <v>לא תקין</v>
      </c>
      <c r="AO968" s="1" t="str">
        <f>VLOOKUP(AC968,'תז מייל קניין'!$A:$C,3,0)</f>
        <v>GalitGe@justice.gov.il</v>
      </c>
      <c r="AP968" s="1" t="str">
        <f t="shared" si="145"/>
        <v xml:space="preserve"> שקיות למז</v>
      </c>
    </row>
    <row r="969" spans="1:42" x14ac:dyDescent="0.2">
      <c r="A969" s="4"/>
      <c r="B969" s="5"/>
      <c r="C969" s="6" t="s">
        <v>3602</v>
      </c>
      <c r="D969" s="7" t="s">
        <v>50</v>
      </c>
      <c r="E969" s="7" t="s">
        <v>32</v>
      </c>
      <c r="F969" s="8" t="s">
        <v>35</v>
      </c>
      <c r="G969" s="9">
        <v>45593</v>
      </c>
      <c r="H969" s="9"/>
      <c r="I969" s="10"/>
      <c r="J969" s="14"/>
      <c r="K969" s="11" t="s">
        <v>185</v>
      </c>
      <c r="L969" s="8" t="s">
        <v>186</v>
      </c>
      <c r="M969" s="8" t="s">
        <v>187</v>
      </c>
      <c r="N969" s="8" t="s">
        <v>40</v>
      </c>
      <c r="O969" s="12">
        <v>22107.38</v>
      </c>
      <c r="P969" s="8" t="s">
        <v>41</v>
      </c>
      <c r="Q969" s="12">
        <v>22107.38</v>
      </c>
      <c r="R969" s="13">
        <v>39.15</v>
      </c>
      <c r="S969" s="12">
        <v>8611.2000000000007</v>
      </c>
      <c r="T969" s="12">
        <v>8611.2000000000007</v>
      </c>
      <c r="U969" s="12">
        <v>13958.56</v>
      </c>
      <c r="V969" s="8" t="s">
        <v>35</v>
      </c>
      <c r="W969" s="8" t="s">
        <v>3603</v>
      </c>
      <c r="X969" s="8" t="s">
        <v>57</v>
      </c>
      <c r="Y969" s="13">
        <v>0</v>
      </c>
      <c r="Z969" s="8" t="s">
        <v>42</v>
      </c>
      <c r="AA969" s="8" t="s">
        <v>65</v>
      </c>
      <c r="AB969" s="8" t="s">
        <v>35</v>
      </c>
      <c r="AC969" s="8" t="s">
        <v>2614</v>
      </c>
      <c r="AD969" s="8" t="s">
        <v>35</v>
      </c>
      <c r="AE969" s="8" t="s">
        <v>658</v>
      </c>
      <c r="AF969" s="12">
        <v>13496.18</v>
      </c>
      <c r="AG969" s="41">
        <f t="shared" si="138"/>
        <v>45593</v>
      </c>
      <c r="AH969" s="41">
        <f t="shared" ca="1" si="139"/>
        <v>46022</v>
      </c>
      <c r="AI969" s="1">
        <f t="shared" ca="1" si="137"/>
        <v>14</v>
      </c>
      <c r="AJ969" s="1">
        <f t="shared" ca="1" si="140"/>
        <v>9</v>
      </c>
      <c r="AK969" s="1">
        <f t="shared" ca="1" si="141"/>
        <v>4</v>
      </c>
      <c r="AL969" s="1">
        <f t="shared" si="142"/>
        <v>39.15</v>
      </c>
      <c r="AM969" s="38">
        <f t="shared" ca="1" si="143"/>
        <v>0.6428571428571429</v>
      </c>
      <c r="AN969" s="1" t="str">
        <f t="shared" ca="1" si="144"/>
        <v>תקין</v>
      </c>
      <c r="AO969" s="1" t="str">
        <f>VLOOKUP(AC969,'תז מייל קניין'!$A:$C,3,0)</f>
        <v>GalitGe@justice.gov.il</v>
      </c>
      <c r="AP969" s="1" t="str">
        <f t="shared" si="145"/>
        <v xml:space="preserve"> אביזרי מט</v>
      </c>
    </row>
    <row r="970" spans="1:42" x14ac:dyDescent="0.2">
      <c r="A970" s="4"/>
      <c r="B970" s="5"/>
      <c r="C970" s="6" t="s">
        <v>3604</v>
      </c>
      <c r="D970" s="7" t="s">
        <v>34</v>
      </c>
      <c r="E970" s="7" t="s">
        <v>32</v>
      </c>
      <c r="F970" s="8" t="s">
        <v>35</v>
      </c>
      <c r="G970" s="9">
        <v>45595</v>
      </c>
      <c r="H970" s="9"/>
      <c r="I970" s="10"/>
      <c r="J970" s="14"/>
      <c r="K970" s="11" t="s">
        <v>3429</v>
      </c>
      <c r="L970" s="8" t="s">
        <v>3430</v>
      </c>
      <c r="M970" s="8" t="s">
        <v>3431</v>
      </c>
      <c r="N970" s="8" t="s">
        <v>40</v>
      </c>
      <c r="O970" s="12">
        <v>5015</v>
      </c>
      <c r="P970" s="8" t="s">
        <v>41</v>
      </c>
      <c r="Q970" s="12">
        <v>5015</v>
      </c>
      <c r="R970" s="13">
        <v>35.200000000000003</v>
      </c>
      <c r="S970" s="12">
        <v>1750.32</v>
      </c>
      <c r="T970" s="12">
        <v>1750.32</v>
      </c>
      <c r="U970" s="12">
        <v>3249.72</v>
      </c>
      <c r="V970" s="8" t="s">
        <v>35</v>
      </c>
      <c r="W970" s="8" t="s">
        <v>3605</v>
      </c>
      <c r="X970" s="8" t="s">
        <v>35</v>
      </c>
      <c r="Y970" s="13">
        <v>0</v>
      </c>
      <c r="Z970" s="8" t="s">
        <v>42</v>
      </c>
      <c r="AA970" s="8" t="s">
        <v>43</v>
      </c>
      <c r="AB970" s="8" t="s">
        <v>60</v>
      </c>
      <c r="AC970" s="8" t="s">
        <v>2614</v>
      </c>
      <c r="AD970" s="8" t="s">
        <v>35</v>
      </c>
      <c r="AE970" s="8" t="s">
        <v>35</v>
      </c>
      <c r="AF970" s="12">
        <v>3249.72</v>
      </c>
      <c r="AG970" s="41">
        <f t="shared" si="138"/>
        <v>45595</v>
      </c>
      <c r="AH970" s="41">
        <f t="shared" ca="1" si="139"/>
        <v>46022</v>
      </c>
      <c r="AI970" s="1">
        <f t="shared" ca="1" si="137"/>
        <v>14</v>
      </c>
      <c r="AJ970" s="1">
        <f t="shared" ca="1" si="140"/>
        <v>9</v>
      </c>
      <c r="AK970" s="1">
        <f t="shared" ca="1" si="141"/>
        <v>4</v>
      </c>
      <c r="AL970" s="1">
        <f t="shared" si="142"/>
        <v>35.200000000000003</v>
      </c>
      <c r="AM970" s="38">
        <f t="shared" ca="1" si="143"/>
        <v>0.6428571428571429</v>
      </c>
      <c r="AN970" s="1" t="str">
        <f t="shared" ca="1" si="144"/>
        <v>תקין</v>
      </c>
      <c r="AO970" s="1" t="str">
        <f>VLOOKUP(AC970,'תז מייל קניין'!$A:$C,3,0)</f>
        <v>GalitGe@justice.gov.il</v>
      </c>
      <c r="AP970" s="1" t="str">
        <f t="shared" si="145"/>
        <v xml:space="preserve"> דפי לוגו </v>
      </c>
    </row>
    <row r="971" spans="1:42" x14ac:dyDescent="0.2">
      <c r="A971" s="4"/>
      <c r="B971" s="5"/>
      <c r="C971" s="6" t="s">
        <v>3606</v>
      </c>
      <c r="D971" s="7" t="s">
        <v>34</v>
      </c>
      <c r="E971" s="7" t="s">
        <v>32</v>
      </c>
      <c r="F971" s="8" t="s">
        <v>35</v>
      </c>
      <c r="G971" s="9">
        <v>45595</v>
      </c>
      <c r="H971" s="9"/>
      <c r="I971" s="10"/>
      <c r="J971" s="14"/>
      <c r="K971" s="11" t="s">
        <v>3607</v>
      </c>
      <c r="L971" s="8" t="s">
        <v>3608</v>
      </c>
      <c r="M971" s="8" t="s">
        <v>3609</v>
      </c>
      <c r="N971" s="8" t="s">
        <v>40</v>
      </c>
      <c r="O971" s="12">
        <v>2065</v>
      </c>
      <c r="P971" s="8" t="s">
        <v>41</v>
      </c>
      <c r="Q971" s="12">
        <v>2065</v>
      </c>
      <c r="R971" s="13">
        <v>0</v>
      </c>
      <c r="S971" s="13">
        <v>0</v>
      </c>
      <c r="T971" s="13">
        <v>0</v>
      </c>
      <c r="U971" s="12">
        <v>2065</v>
      </c>
      <c r="V971" s="8" t="s">
        <v>35</v>
      </c>
      <c r="W971" s="8" t="s">
        <v>3610</v>
      </c>
      <c r="X971" s="8" t="s">
        <v>35</v>
      </c>
      <c r="Y971" s="13">
        <v>0</v>
      </c>
      <c r="Z971" s="8" t="s">
        <v>42</v>
      </c>
      <c r="AA971" s="8" t="s">
        <v>43</v>
      </c>
      <c r="AB971" s="8" t="s">
        <v>60</v>
      </c>
      <c r="AC971" s="8" t="s">
        <v>2614</v>
      </c>
      <c r="AD971" s="8" t="s">
        <v>35</v>
      </c>
      <c r="AE971" s="8" t="s">
        <v>35</v>
      </c>
      <c r="AF971" s="12">
        <v>2065</v>
      </c>
      <c r="AG971" s="41">
        <f t="shared" si="138"/>
        <v>45595</v>
      </c>
      <c r="AH971" s="41">
        <f t="shared" ca="1" si="139"/>
        <v>46022</v>
      </c>
      <c r="AI971" s="1">
        <f t="shared" ca="1" si="137"/>
        <v>14</v>
      </c>
      <c r="AJ971" s="1">
        <f t="shared" ca="1" si="140"/>
        <v>9</v>
      </c>
      <c r="AK971" s="1">
        <f t="shared" ca="1" si="141"/>
        <v>4</v>
      </c>
      <c r="AL971" s="1">
        <f t="shared" si="142"/>
        <v>0</v>
      </c>
      <c r="AM971" s="38">
        <f t="shared" ca="1" si="143"/>
        <v>0.6428571428571429</v>
      </c>
      <c r="AN971" s="1" t="str">
        <f t="shared" ca="1" si="144"/>
        <v>לא תקין</v>
      </c>
      <c r="AO971" s="1" t="str">
        <f>VLOOKUP(AC971,'תז מייל קניין'!$A:$C,3,0)</f>
        <v>GalitGe@justice.gov.il</v>
      </c>
      <c r="AP971" s="1" t="str">
        <f t="shared" si="145"/>
        <v xml:space="preserve"> תיקון מקפ</v>
      </c>
    </row>
    <row r="972" spans="1:42" x14ac:dyDescent="0.2">
      <c r="A972" s="4"/>
      <c r="B972" s="5"/>
      <c r="C972" s="6" t="s">
        <v>3611</v>
      </c>
      <c r="D972" s="7" t="s">
        <v>50</v>
      </c>
      <c r="E972" s="7" t="s">
        <v>32</v>
      </c>
      <c r="F972" s="8" t="s">
        <v>35</v>
      </c>
      <c r="G972" s="9">
        <v>45601</v>
      </c>
      <c r="H972" s="9"/>
      <c r="I972" s="10"/>
      <c r="J972" s="14"/>
      <c r="K972" s="11" t="s">
        <v>185</v>
      </c>
      <c r="L972" s="8" t="s">
        <v>186</v>
      </c>
      <c r="M972" s="8" t="s">
        <v>187</v>
      </c>
      <c r="N972" s="8" t="s">
        <v>35</v>
      </c>
      <c r="O972" s="12">
        <v>241713.58</v>
      </c>
      <c r="P972" s="8" t="s">
        <v>41</v>
      </c>
      <c r="Q972" s="12">
        <v>241713.58</v>
      </c>
      <c r="R972" s="13">
        <v>0</v>
      </c>
      <c r="S972" s="13">
        <v>0</v>
      </c>
      <c r="T972" s="13">
        <v>0</v>
      </c>
      <c r="U972" s="13">
        <v>0</v>
      </c>
      <c r="V972" s="8" t="s">
        <v>57</v>
      </c>
      <c r="W972" s="8" t="s">
        <v>3612</v>
      </c>
      <c r="X972" s="8" t="s">
        <v>57</v>
      </c>
      <c r="Y972" s="13">
        <v>0</v>
      </c>
      <c r="Z972" s="8" t="s">
        <v>42</v>
      </c>
      <c r="AA972" s="8" t="s">
        <v>65</v>
      </c>
      <c r="AB972" s="8" t="s">
        <v>35</v>
      </c>
      <c r="AC972" s="8" t="s">
        <v>2614</v>
      </c>
      <c r="AD972" s="8" t="s">
        <v>35</v>
      </c>
      <c r="AE972" s="8" t="s">
        <v>658</v>
      </c>
      <c r="AF972" s="12">
        <v>241713.58</v>
      </c>
      <c r="AG972" s="41">
        <f t="shared" si="138"/>
        <v>45601</v>
      </c>
      <c r="AH972" s="41">
        <f t="shared" ca="1" si="139"/>
        <v>46022</v>
      </c>
      <c r="AI972" s="1">
        <f t="shared" ca="1" si="137"/>
        <v>13</v>
      </c>
      <c r="AJ972" s="1">
        <f t="shared" ca="1" si="140"/>
        <v>9</v>
      </c>
      <c r="AK972" s="1">
        <f t="shared" ca="1" si="141"/>
        <v>4</v>
      </c>
      <c r="AL972" s="1">
        <f t="shared" si="142"/>
        <v>0</v>
      </c>
      <c r="AM972" s="38">
        <f t="shared" ca="1" si="143"/>
        <v>0.69230769230769229</v>
      </c>
      <c r="AN972" s="1" t="str">
        <f t="shared" ca="1" si="144"/>
        <v>לא תקין</v>
      </c>
      <c r="AO972" s="1" t="str">
        <f>VLOOKUP(AC972,'תז מייל קניין'!$A:$C,3,0)</f>
        <v>GalitGe@justice.gov.il</v>
      </c>
      <c r="AP972" s="1" t="str">
        <f t="shared" si="145"/>
        <v xml:space="preserve"> ציוד משקי</v>
      </c>
    </row>
    <row r="973" spans="1:42" x14ac:dyDescent="0.2">
      <c r="A973" s="4"/>
      <c r="B973" s="5"/>
      <c r="C973" s="6" t="s">
        <v>3613</v>
      </c>
      <c r="D973" s="7" t="s">
        <v>50</v>
      </c>
      <c r="E973" s="7" t="s">
        <v>32</v>
      </c>
      <c r="F973" s="8" t="s">
        <v>35</v>
      </c>
      <c r="G973" s="9">
        <v>45606</v>
      </c>
      <c r="H973" s="9"/>
      <c r="I973" s="10"/>
      <c r="J973" s="14"/>
      <c r="K973" s="11" t="s">
        <v>1764</v>
      </c>
      <c r="L973" s="8" t="s">
        <v>1765</v>
      </c>
      <c r="M973" s="8" t="s">
        <v>1766</v>
      </c>
      <c r="N973" s="8" t="s">
        <v>40</v>
      </c>
      <c r="O973" s="12">
        <v>5781.76</v>
      </c>
      <c r="P973" s="8" t="s">
        <v>41</v>
      </c>
      <c r="Q973" s="12">
        <v>5781.76</v>
      </c>
      <c r="R973" s="13">
        <v>99.87</v>
      </c>
      <c r="S973" s="12">
        <v>5781.24</v>
      </c>
      <c r="T973" s="12">
        <v>5725.22</v>
      </c>
      <c r="U973" s="13">
        <v>0.54</v>
      </c>
      <c r="V973" s="8" t="s">
        <v>35</v>
      </c>
      <c r="W973" s="8" t="s">
        <v>3614</v>
      </c>
      <c r="X973" s="8" t="s">
        <v>57</v>
      </c>
      <c r="Y973" s="13">
        <v>0</v>
      </c>
      <c r="Z973" s="8" t="s">
        <v>42</v>
      </c>
      <c r="AA973" s="8" t="s">
        <v>65</v>
      </c>
      <c r="AB973" s="8" t="s">
        <v>35</v>
      </c>
      <c r="AC973" s="8" t="s">
        <v>2614</v>
      </c>
      <c r="AD973" s="8" t="s">
        <v>35</v>
      </c>
      <c r="AE973" s="8" t="s">
        <v>658</v>
      </c>
      <c r="AF973" s="13">
        <v>0.52</v>
      </c>
      <c r="AG973" s="41">
        <f t="shared" si="138"/>
        <v>45606</v>
      </c>
      <c r="AH973" s="41">
        <f t="shared" ca="1" si="139"/>
        <v>46022</v>
      </c>
      <c r="AI973" s="1">
        <f t="shared" ca="1" si="137"/>
        <v>13</v>
      </c>
      <c r="AJ973" s="1">
        <f t="shared" ca="1" si="140"/>
        <v>8</v>
      </c>
      <c r="AK973" s="1">
        <f t="shared" ca="1" si="141"/>
        <v>4</v>
      </c>
      <c r="AL973" s="1">
        <f t="shared" si="142"/>
        <v>99.87</v>
      </c>
      <c r="AM973" s="38">
        <f t="shared" ca="1" si="143"/>
        <v>0.61538461538461542</v>
      </c>
      <c r="AN973" s="1" t="str">
        <f t="shared" ca="1" si="144"/>
        <v>תקין</v>
      </c>
      <c r="AO973" s="1" t="str">
        <f>VLOOKUP(AC973,'תז מייל קניין'!$A:$C,3,0)</f>
        <v>GalitGe@justice.gov.il</v>
      </c>
      <c r="AP973" s="1" t="str">
        <f t="shared" si="145"/>
        <v xml:space="preserve"> ציוד משרד</v>
      </c>
    </row>
    <row r="974" spans="1:42" x14ac:dyDescent="0.2">
      <c r="A974" s="4"/>
      <c r="B974" s="5"/>
      <c r="C974" s="6" t="s">
        <v>3615</v>
      </c>
      <c r="D974" s="7" t="s">
        <v>50</v>
      </c>
      <c r="E974" s="7" t="s">
        <v>32</v>
      </c>
      <c r="F974" s="8" t="s">
        <v>35</v>
      </c>
      <c r="G974" s="9">
        <v>45607</v>
      </c>
      <c r="H974" s="9"/>
      <c r="I974" s="10"/>
      <c r="J974" s="14"/>
      <c r="K974" s="11" t="s">
        <v>185</v>
      </c>
      <c r="L974" s="8" t="s">
        <v>186</v>
      </c>
      <c r="M974" s="8" t="s">
        <v>187</v>
      </c>
      <c r="N974" s="8" t="s">
        <v>40</v>
      </c>
      <c r="O974" s="12">
        <v>243779.5</v>
      </c>
      <c r="P974" s="8" t="s">
        <v>41</v>
      </c>
      <c r="Q974" s="12">
        <v>243779.5</v>
      </c>
      <c r="R974" s="13">
        <v>59.43</v>
      </c>
      <c r="S974" s="12">
        <v>143658.22</v>
      </c>
      <c r="T974" s="12">
        <v>143658.22</v>
      </c>
      <c r="U974" s="12">
        <v>102281.53</v>
      </c>
      <c r="V974" s="8" t="s">
        <v>35</v>
      </c>
      <c r="W974" s="8" t="s">
        <v>3616</v>
      </c>
      <c r="X974" s="8" t="s">
        <v>57</v>
      </c>
      <c r="Y974" s="13">
        <v>0</v>
      </c>
      <c r="Z974" s="8" t="s">
        <v>42</v>
      </c>
      <c r="AA974" s="8" t="s">
        <v>65</v>
      </c>
      <c r="AB974" s="8" t="s">
        <v>35</v>
      </c>
      <c r="AC974" s="8" t="s">
        <v>2614</v>
      </c>
      <c r="AD974" s="8" t="s">
        <v>35</v>
      </c>
      <c r="AE974" s="8" t="s">
        <v>658</v>
      </c>
      <c r="AF974" s="12">
        <v>98893.440000000002</v>
      </c>
      <c r="AG974" s="41">
        <f t="shared" si="138"/>
        <v>45607</v>
      </c>
      <c r="AH974" s="41">
        <f t="shared" ca="1" si="139"/>
        <v>46022</v>
      </c>
      <c r="AI974" s="1">
        <f t="shared" ca="1" si="137"/>
        <v>13</v>
      </c>
      <c r="AJ974" s="1">
        <f t="shared" ca="1" si="140"/>
        <v>8</v>
      </c>
      <c r="AK974" s="1">
        <f t="shared" ca="1" si="141"/>
        <v>4</v>
      </c>
      <c r="AL974" s="1">
        <f t="shared" si="142"/>
        <v>59.43</v>
      </c>
      <c r="AM974" s="38">
        <f t="shared" ca="1" si="143"/>
        <v>0.61538461538461542</v>
      </c>
      <c r="AN974" s="1" t="str">
        <f t="shared" ca="1" si="144"/>
        <v>תקין</v>
      </c>
      <c r="AO974" s="1" t="str">
        <f>VLOOKUP(AC974,'תז מייל קניין'!$A:$C,3,0)</f>
        <v>GalitGe@justice.gov.il</v>
      </c>
      <c r="AP974" s="1" t="str">
        <f t="shared" si="145"/>
        <v xml:space="preserve"> ציוד משקי</v>
      </c>
    </row>
    <row r="975" spans="1:42" x14ac:dyDescent="0.2">
      <c r="A975" s="4"/>
      <c r="B975" s="5"/>
      <c r="C975" s="6" t="s">
        <v>3617</v>
      </c>
      <c r="D975" s="7" t="s">
        <v>34</v>
      </c>
      <c r="E975" s="7" t="s">
        <v>32</v>
      </c>
      <c r="F975" s="8" t="s">
        <v>35</v>
      </c>
      <c r="G975" s="9">
        <v>45607</v>
      </c>
      <c r="H975" s="9"/>
      <c r="I975" s="10"/>
      <c r="J975" s="14"/>
      <c r="K975" s="11" t="s">
        <v>3618</v>
      </c>
      <c r="L975" s="8" t="s">
        <v>3619</v>
      </c>
      <c r="M975" s="8" t="s">
        <v>3620</v>
      </c>
      <c r="N975" s="8" t="s">
        <v>40</v>
      </c>
      <c r="O975" s="12">
        <v>54437.25</v>
      </c>
      <c r="P975" s="8" t="s">
        <v>41</v>
      </c>
      <c r="Q975" s="12">
        <v>54437.25</v>
      </c>
      <c r="R975" s="13">
        <v>99.36</v>
      </c>
      <c r="S975" s="12">
        <v>54083.25</v>
      </c>
      <c r="T975" s="12">
        <v>54083.25</v>
      </c>
      <c r="U975" s="13">
        <v>354</v>
      </c>
      <c r="V975" s="8" t="s">
        <v>35</v>
      </c>
      <c r="W975" s="8" t="s">
        <v>3621</v>
      </c>
      <c r="X975" s="8" t="s">
        <v>35</v>
      </c>
      <c r="Y975" s="13">
        <v>0</v>
      </c>
      <c r="Z975" s="8" t="s">
        <v>42</v>
      </c>
      <c r="AA975" s="8" t="s">
        <v>43</v>
      </c>
      <c r="AB975" s="8" t="s">
        <v>60</v>
      </c>
      <c r="AC975" s="8" t="s">
        <v>2614</v>
      </c>
      <c r="AD975" s="8" t="s">
        <v>35</v>
      </c>
      <c r="AE975" s="8" t="s">
        <v>658</v>
      </c>
      <c r="AF975" s="13">
        <v>354</v>
      </c>
      <c r="AG975" s="41">
        <f t="shared" si="138"/>
        <v>45607</v>
      </c>
      <c r="AH975" s="41">
        <f t="shared" ca="1" si="139"/>
        <v>46022</v>
      </c>
      <c r="AI975" s="1">
        <f t="shared" ca="1" si="137"/>
        <v>13</v>
      </c>
      <c r="AJ975" s="1">
        <f t="shared" ca="1" si="140"/>
        <v>8</v>
      </c>
      <c r="AK975" s="1">
        <f t="shared" ca="1" si="141"/>
        <v>4</v>
      </c>
      <c r="AL975" s="1">
        <f t="shared" si="142"/>
        <v>99.36</v>
      </c>
      <c r="AM975" s="38">
        <f t="shared" ca="1" si="143"/>
        <v>0.61538461538461542</v>
      </c>
      <c r="AN975" s="1" t="str">
        <f t="shared" ca="1" si="144"/>
        <v>תקין</v>
      </c>
      <c r="AO975" s="1" t="str">
        <f>VLOOKUP(AC975,'תז מייל קניין'!$A:$C,3,0)</f>
        <v>GalitGe@justice.gov.il</v>
      </c>
      <c r="AP975" s="1" t="str">
        <f t="shared" si="145"/>
        <v xml:space="preserve"> שי לעובדי</v>
      </c>
    </row>
    <row r="976" spans="1:42" x14ac:dyDescent="0.2">
      <c r="A976" s="4"/>
      <c r="B976" s="5"/>
      <c r="C976" s="6" t="s">
        <v>3622</v>
      </c>
      <c r="D976" s="7" t="s">
        <v>34</v>
      </c>
      <c r="E976" s="7" t="s">
        <v>32</v>
      </c>
      <c r="F976" s="8" t="s">
        <v>35</v>
      </c>
      <c r="G976" s="9">
        <v>45609</v>
      </c>
      <c r="H976" s="9">
        <v>45832</v>
      </c>
      <c r="I976" s="10">
        <v>46197</v>
      </c>
      <c r="J976" s="14"/>
      <c r="K976" s="11" t="s">
        <v>3623</v>
      </c>
      <c r="L976" s="8" t="s">
        <v>3624</v>
      </c>
      <c r="M976" s="8" t="s">
        <v>3625</v>
      </c>
      <c r="N976" s="8" t="s">
        <v>40</v>
      </c>
      <c r="O976" s="12">
        <v>99720</v>
      </c>
      <c r="P976" s="8" t="s">
        <v>41</v>
      </c>
      <c r="Q976" s="12">
        <v>99720</v>
      </c>
      <c r="R976" s="13">
        <v>50</v>
      </c>
      <c r="S976" s="12">
        <v>49860</v>
      </c>
      <c r="T976" s="12">
        <v>49860</v>
      </c>
      <c r="U976" s="12">
        <v>49860</v>
      </c>
      <c r="V976" s="8" t="s">
        <v>35</v>
      </c>
      <c r="W976" s="8" t="s">
        <v>3626</v>
      </c>
      <c r="X976" s="8" t="s">
        <v>35</v>
      </c>
      <c r="Y976" s="13">
        <v>0</v>
      </c>
      <c r="Z976" s="8" t="s">
        <v>42</v>
      </c>
      <c r="AA976" s="8" t="s">
        <v>43</v>
      </c>
      <c r="AB976" s="8" t="s">
        <v>60</v>
      </c>
      <c r="AC976" s="8" t="s">
        <v>2614</v>
      </c>
      <c r="AD976" s="8" t="s">
        <v>35</v>
      </c>
      <c r="AE976" s="8" t="s">
        <v>285</v>
      </c>
      <c r="AF976" s="12">
        <v>49860</v>
      </c>
      <c r="AG976" s="41">
        <f t="shared" si="138"/>
        <v>45832</v>
      </c>
      <c r="AH976" s="41">
        <f t="shared" ca="1" si="139"/>
        <v>46197</v>
      </c>
      <c r="AI976" s="1">
        <f t="shared" ca="1" si="137"/>
        <v>12</v>
      </c>
      <c r="AJ976" s="1">
        <f t="shared" ca="1" si="140"/>
        <v>1</v>
      </c>
      <c r="AK976" s="1">
        <f t="shared" ca="1" si="141"/>
        <v>10</v>
      </c>
      <c r="AL976" s="1">
        <f t="shared" si="142"/>
        <v>50</v>
      </c>
      <c r="AM976" s="38">
        <f t="shared" ca="1" si="143"/>
        <v>8.3333333333333329E-2</v>
      </c>
      <c r="AN976" s="1" t="str">
        <f t="shared" ca="1" si="144"/>
        <v>טרם נבדק</v>
      </c>
      <c r="AO976" s="1" t="str">
        <f>VLOOKUP(AC976,'תז מייל קניין'!$A:$C,3,0)</f>
        <v>GalitGe@justice.gov.il</v>
      </c>
      <c r="AP976" s="1" t="str">
        <f t="shared" si="145"/>
        <v xml:space="preserve"> שוברים עב</v>
      </c>
    </row>
    <row r="977" spans="1:42" x14ac:dyDescent="0.2">
      <c r="A977" s="4"/>
      <c r="B977" s="5"/>
      <c r="C977" s="6" t="s">
        <v>3627</v>
      </c>
      <c r="D977" s="7" t="s">
        <v>34</v>
      </c>
      <c r="E977" s="7" t="s">
        <v>32</v>
      </c>
      <c r="F977" s="8" t="s">
        <v>35</v>
      </c>
      <c r="G977" s="9">
        <v>45609</v>
      </c>
      <c r="H977" s="9"/>
      <c r="I977" s="10"/>
      <c r="J977" s="14"/>
      <c r="K977" s="11" t="s">
        <v>3628</v>
      </c>
      <c r="L977" s="8" t="s">
        <v>3629</v>
      </c>
      <c r="M977" s="8" t="s">
        <v>3630</v>
      </c>
      <c r="N977" s="8" t="s">
        <v>40</v>
      </c>
      <c r="O977" s="12">
        <v>100630.39999999999</v>
      </c>
      <c r="P977" s="8" t="s">
        <v>41</v>
      </c>
      <c r="Q977" s="12">
        <v>100630.39999999999</v>
      </c>
      <c r="R977" s="13">
        <v>11.58</v>
      </c>
      <c r="S977" s="12">
        <v>11652.32</v>
      </c>
      <c r="T977" s="12">
        <v>11652.32</v>
      </c>
      <c r="U977" s="12">
        <v>94227.76</v>
      </c>
      <c r="V977" s="8" t="s">
        <v>35</v>
      </c>
      <c r="W977" s="8" t="s">
        <v>3631</v>
      </c>
      <c r="X977" s="8" t="s">
        <v>57</v>
      </c>
      <c r="Y977" s="13">
        <v>0</v>
      </c>
      <c r="Z977" s="8" t="s">
        <v>42</v>
      </c>
      <c r="AA977" s="8" t="s">
        <v>43</v>
      </c>
      <c r="AB977" s="8" t="s">
        <v>60</v>
      </c>
      <c r="AC977" s="8" t="s">
        <v>2614</v>
      </c>
      <c r="AD977" s="8" t="s">
        <v>3632</v>
      </c>
      <c r="AE977" s="8" t="s">
        <v>3484</v>
      </c>
      <c r="AF977" s="12">
        <v>88978.08</v>
      </c>
      <c r="AG977" s="41">
        <f t="shared" si="138"/>
        <v>45609</v>
      </c>
      <c r="AH977" s="41">
        <f t="shared" ca="1" si="139"/>
        <v>46022</v>
      </c>
      <c r="AI977" s="1">
        <f t="shared" ca="1" si="137"/>
        <v>13</v>
      </c>
      <c r="AJ977" s="1">
        <f t="shared" ca="1" si="140"/>
        <v>8</v>
      </c>
      <c r="AK977" s="1">
        <f t="shared" ca="1" si="141"/>
        <v>4</v>
      </c>
      <c r="AL977" s="1">
        <f t="shared" si="142"/>
        <v>11.58</v>
      </c>
      <c r="AM977" s="38">
        <f t="shared" ca="1" si="143"/>
        <v>0.61538461538461542</v>
      </c>
      <c r="AN977" s="1" t="str">
        <f t="shared" ca="1" si="144"/>
        <v>לא תקין</v>
      </c>
      <c r="AO977" s="1" t="str">
        <f>VLOOKUP(AC977,'תז מייל קניין'!$A:$C,3,0)</f>
        <v>GalitGe@justice.gov.il</v>
      </c>
      <c r="AP977" s="1" t="str">
        <f t="shared" si="145"/>
        <v xml:space="preserve"> שירותי יע</v>
      </c>
    </row>
    <row r="978" spans="1:42" x14ac:dyDescent="0.2">
      <c r="A978" s="4"/>
      <c r="B978" s="5"/>
      <c r="C978" s="6" t="s">
        <v>3633</v>
      </c>
      <c r="D978" s="7" t="s">
        <v>34</v>
      </c>
      <c r="E978" s="7" t="s">
        <v>32</v>
      </c>
      <c r="F978" s="8" t="s">
        <v>35</v>
      </c>
      <c r="G978" s="9">
        <v>45614</v>
      </c>
      <c r="H978" s="9"/>
      <c r="I978" s="10"/>
      <c r="J978" s="14"/>
      <c r="K978" s="11" t="s">
        <v>3634</v>
      </c>
      <c r="L978" s="8" t="s">
        <v>3635</v>
      </c>
      <c r="M978" s="8" t="s">
        <v>3636</v>
      </c>
      <c r="N978" s="8" t="s">
        <v>40</v>
      </c>
      <c r="O978" s="12">
        <v>4986.09</v>
      </c>
      <c r="P978" s="8" t="s">
        <v>41</v>
      </c>
      <c r="Q978" s="12">
        <v>4986.09</v>
      </c>
      <c r="R978" s="13">
        <v>0</v>
      </c>
      <c r="S978" s="13">
        <v>0</v>
      </c>
      <c r="T978" s="13">
        <v>0</v>
      </c>
      <c r="U978" s="12">
        <v>4986.09</v>
      </c>
      <c r="V978" s="8" t="s">
        <v>35</v>
      </c>
      <c r="W978" s="8" t="s">
        <v>3637</v>
      </c>
      <c r="X978" s="8" t="s">
        <v>35</v>
      </c>
      <c r="Y978" s="13">
        <v>0</v>
      </c>
      <c r="Z978" s="8" t="s">
        <v>42</v>
      </c>
      <c r="AA978" s="8" t="s">
        <v>43</v>
      </c>
      <c r="AB978" s="8" t="s">
        <v>60</v>
      </c>
      <c r="AC978" s="8" t="s">
        <v>2614</v>
      </c>
      <c r="AD978" s="8" t="s">
        <v>35</v>
      </c>
      <c r="AE978" s="8" t="s">
        <v>3027</v>
      </c>
      <c r="AF978" s="12">
        <v>4986.09</v>
      </c>
      <c r="AG978" s="41">
        <f t="shared" si="138"/>
        <v>45614</v>
      </c>
      <c r="AH978" s="41">
        <f t="shared" ca="1" si="139"/>
        <v>46022</v>
      </c>
      <c r="AI978" s="1">
        <f t="shared" ca="1" si="137"/>
        <v>13</v>
      </c>
      <c r="AJ978" s="1">
        <f t="shared" ca="1" si="140"/>
        <v>8</v>
      </c>
      <c r="AK978" s="1">
        <f t="shared" ca="1" si="141"/>
        <v>4</v>
      </c>
      <c r="AL978" s="1">
        <f t="shared" si="142"/>
        <v>0</v>
      </c>
      <c r="AM978" s="38">
        <f t="shared" ca="1" si="143"/>
        <v>0.61538461538461542</v>
      </c>
      <c r="AN978" s="1" t="str">
        <f t="shared" ca="1" si="144"/>
        <v>לא תקין</v>
      </c>
      <c r="AO978" s="1" t="str">
        <f>VLOOKUP(AC978,'תז מייל קניין'!$A:$C,3,0)</f>
        <v>GalitGe@justice.gov.il</v>
      </c>
      <c r="AP978" s="1" t="str">
        <f t="shared" si="145"/>
        <v xml:space="preserve"> כיבוד עבו</v>
      </c>
    </row>
    <row r="979" spans="1:42" x14ac:dyDescent="0.2">
      <c r="A979" s="4"/>
      <c r="B979" s="5"/>
      <c r="C979" s="6" t="s">
        <v>3638</v>
      </c>
      <c r="D979" s="7" t="s">
        <v>34</v>
      </c>
      <c r="E979" s="7" t="s">
        <v>32</v>
      </c>
      <c r="F979" s="8" t="s">
        <v>35</v>
      </c>
      <c r="G979" s="9">
        <v>45615</v>
      </c>
      <c r="H979" s="9"/>
      <c r="I979" s="10"/>
      <c r="J979" s="14"/>
      <c r="K979" s="11" t="s">
        <v>3143</v>
      </c>
      <c r="L979" s="8" t="s">
        <v>3144</v>
      </c>
      <c r="M979" s="8" t="s">
        <v>3145</v>
      </c>
      <c r="N979" s="8" t="s">
        <v>40</v>
      </c>
      <c r="O979" s="13">
        <v>708</v>
      </c>
      <c r="P979" s="8" t="s">
        <v>41</v>
      </c>
      <c r="Q979" s="13">
        <v>708</v>
      </c>
      <c r="R979" s="13">
        <v>66.67</v>
      </c>
      <c r="S979" s="13">
        <v>468</v>
      </c>
      <c r="T979" s="13">
        <v>468</v>
      </c>
      <c r="U979" s="13">
        <v>236</v>
      </c>
      <c r="V979" s="8" t="s">
        <v>35</v>
      </c>
      <c r="W979" s="8" t="s">
        <v>3639</v>
      </c>
      <c r="X979" s="8" t="s">
        <v>35</v>
      </c>
      <c r="Y979" s="13">
        <v>0</v>
      </c>
      <c r="Z979" s="8" t="s">
        <v>42</v>
      </c>
      <c r="AA979" s="8" t="s">
        <v>43</v>
      </c>
      <c r="AB979" s="8" t="s">
        <v>60</v>
      </c>
      <c r="AC979" s="8" t="s">
        <v>2614</v>
      </c>
      <c r="AD979" s="8" t="s">
        <v>35</v>
      </c>
      <c r="AE979" s="8" t="s">
        <v>3388</v>
      </c>
      <c r="AF979" s="13">
        <v>236</v>
      </c>
      <c r="AG979" s="41">
        <f t="shared" si="138"/>
        <v>45615</v>
      </c>
      <c r="AH979" s="41">
        <f t="shared" ca="1" si="139"/>
        <v>46022</v>
      </c>
      <c r="AI979" s="1">
        <f t="shared" ca="1" si="137"/>
        <v>13</v>
      </c>
      <c r="AJ979" s="1">
        <f t="shared" ca="1" si="140"/>
        <v>8</v>
      </c>
      <c r="AK979" s="1">
        <f t="shared" ca="1" si="141"/>
        <v>4</v>
      </c>
      <c r="AL979" s="1">
        <f t="shared" si="142"/>
        <v>66.67</v>
      </c>
      <c r="AM979" s="38">
        <f t="shared" ca="1" si="143"/>
        <v>0.61538461538461542</v>
      </c>
      <c r="AN979" s="1" t="str">
        <f t="shared" ca="1" si="144"/>
        <v>תקין</v>
      </c>
      <c r="AO979" s="1" t="str">
        <f>VLOOKUP(AC979,'תז מייל קניין'!$A:$C,3,0)</f>
        <v>GalitGe@justice.gov.il</v>
      </c>
      <c r="AP979" s="1" t="str">
        <f t="shared" si="145"/>
        <v xml:space="preserve"> טעינת SIM</v>
      </c>
    </row>
    <row r="980" spans="1:42" x14ac:dyDescent="0.2">
      <c r="A980" s="4"/>
      <c r="B980" s="5"/>
      <c r="C980" s="6" t="s">
        <v>3640</v>
      </c>
      <c r="D980" s="7" t="s">
        <v>34</v>
      </c>
      <c r="E980" s="7" t="s">
        <v>32</v>
      </c>
      <c r="F980" s="8" t="s">
        <v>35</v>
      </c>
      <c r="G980" s="9">
        <v>45620</v>
      </c>
      <c r="H980" s="9"/>
      <c r="I980" s="10"/>
      <c r="J980" s="14"/>
      <c r="K980" s="11" t="s">
        <v>3641</v>
      </c>
      <c r="L980" s="8" t="s">
        <v>3642</v>
      </c>
      <c r="M980" s="8" t="s">
        <v>3643</v>
      </c>
      <c r="N980" s="8" t="s">
        <v>40</v>
      </c>
      <c r="O980" s="12">
        <v>1008.55</v>
      </c>
      <c r="P980" s="8" t="s">
        <v>41</v>
      </c>
      <c r="Q980" s="12">
        <v>1008.55</v>
      </c>
      <c r="R980" s="13">
        <v>0</v>
      </c>
      <c r="S980" s="13">
        <v>0</v>
      </c>
      <c r="T980" s="13">
        <v>0</v>
      </c>
      <c r="U980" s="12">
        <v>1008.55</v>
      </c>
      <c r="V980" s="8" t="s">
        <v>35</v>
      </c>
      <c r="W980" s="8" t="s">
        <v>3644</v>
      </c>
      <c r="X980" s="8" t="s">
        <v>35</v>
      </c>
      <c r="Y980" s="13">
        <v>0</v>
      </c>
      <c r="Z980" s="8" t="s">
        <v>42</v>
      </c>
      <c r="AA980" s="8" t="s">
        <v>43</v>
      </c>
      <c r="AB980" s="8" t="s">
        <v>60</v>
      </c>
      <c r="AC980" s="8" t="s">
        <v>2614</v>
      </c>
      <c r="AD980" s="8" t="s">
        <v>35</v>
      </c>
      <c r="AE980" s="8" t="s">
        <v>48</v>
      </c>
      <c r="AF980" s="12">
        <v>1008.55</v>
      </c>
      <c r="AG980" s="41">
        <f t="shared" si="138"/>
        <v>45620</v>
      </c>
      <c r="AH980" s="41">
        <f t="shared" ca="1" si="139"/>
        <v>46022</v>
      </c>
      <c r="AI980" s="1">
        <f t="shared" ca="1" si="137"/>
        <v>13</v>
      </c>
      <c r="AJ980" s="1">
        <f t="shared" ca="1" si="140"/>
        <v>8</v>
      </c>
      <c r="AK980" s="1">
        <f t="shared" ca="1" si="141"/>
        <v>4</v>
      </c>
      <c r="AL980" s="1">
        <f t="shared" si="142"/>
        <v>0</v>
      </c>
      <c r="AM980" s="38">
        <f t="shared" ca="1" si="143"/>
        <v>0.61538461538461542</v>
      </c>
      <c r="AN980" s="1" t="str">
        <f t="shared" ca="1" si="144"/>
        <v>לא תקין</v>
      </c>
      <c r="AO980" s="1" t="str">
        <f>VLOOKUP(AC980,'תז מייל קניין'!$A:$C,3,0)</f>
        <v>GalitGe@justice.gov.il</v>
      </c>
      <c r="AP980" s="1" t="str">
        <f t="shared" si="145"/>
        <v xml:space="preserve"> סקיצה עבו</v>
      </c>
    </row>
    <row r="981" spans="1:42" x14ac:dyDescent="0.2">
      <c r="A981" s="4"/>
      <c r="B981" s="5"/>
      <c r="C981" s="6" t="s">
        <v>3645</v>
      </c>
      <c r="D981" s="7" t="s">
        <v>34</v>
      </c>
      <c r="E981" s="7" t="s">
        <v>32</v>
      </c>
      <c r="F981" s="8" t="s">
        <v>35</v>
      </c>
      <c r="G981" s="9">
        <v>45620</v>
      </c>
      <c r="H981" s="9"/>
      <c r="I981" s="10"/>
      <c r="J981" s="14"/>
      <c r="K981" s="11" t="s">
        <v>2020</v>
      </c>
      <c r="L981" s="8" t="s">
        <v>2021</v>
      </c>
      <c r="M981" s="8" t="s">
        <v>2022</v>
      </c>
      <c r="N981" s="8" t="s">
        <v>40</v>
      </c>
      <c r="O981" s="13">
        <v>200.6</v>
      </c>
      <c r="P981" s="8" t="s">
        <v>41</v>
      </c>
      <c r="Q981" s="13">
        <v>200.6</v>
      </c>
      <c r="R981" s="13">
        <v>0</v>
      </c>
      <c r="S981" s="13">
        <v>0</v>
      </c>
      <c r="T981" s="13">
        <v>0</v>
      </c>
      <c r="U981" s="13">
        <v>200.6</v>
      </c>
      <c r="V981" s="8" t="s">
        <v>35</v>
      </c>
      <c r="W981" s="8" t="s">
        <v>3646</v>
      </c>
      <c r="X981" s="8" t="s">
        <v>35</v>
      </c>
      <c r="Y981" s="13">
        <v>0</v>
      </c>
      <c r="Z981" s="8" t="s">
        <v>42</v>
      </c>
      <c r="AA981" s="8" t="s">
        <v>43</v>
      </c>
      <c r="AB981" s="8" t="s">
        <v>60</v>
      </c>
      <c r="AC981" s="8" t="s">
        <v>2614</v>
      </c>
      <c r="AD981" s="8" t="s">
        <v>35</v>
      </c>
      <c r="AE981" s="8" t="s">
        <v>2870</v>
      </c>
      <c r="AF981" s="13">
        <v>200.6</v>
      </c>
      <c r="AG981" s="41">
        <f t="shared" si="138"/>
        <v>45620</v>
      </c>
      <c r="AH981" s="41">
        <f t="shared" ca="1" si="139"/>
        <v>46022</v>
      </c>
      <c r="AI981" s="1">
        <f t="shared" ca="1" si="137"/>
        <v>13</v>
      </c>
      <c r="AJ981" s="1">
        <f t="shared" ca="1" si="140"/>
        <v>8</v>
      </c>
      <c r="AK981" s="1">
        <f t="shared" ca="1" si="141"/>
        <v>4</v>
      </c>
      <c r="AL981" s="1">
        <f t="shared" si="142"/>
        <v>0</v>
      </c>
      <c r="AM981" s="38">
        <f t="shared" ca="1" si="143"/>
        <v>0.61538461538461542</v>
      </c>
      <c r="AN981" s="1" t="str">
        <f t="shared" ca="1" si="144"/>
        <v>לא תקין</v>
      </c>
      <c r="AO981" s="1" t="str">
        <f>VLOOKUP(AC981,'תז מייל קניין'!$A:$C,3,0)</f>
        <v>GalitGe@justice.gov.il</v>
      </c>
      <c r="AP981" s="1" t="str">
        <f t="shared" si="145"/>
        <v xml:space="preserve"> שילוט עבו</v>
      </c>
    </row>
    <row r="982" spans="1:42" x14ac:dyDescent="0.2">
      <c r="A982" s="4"/>
      <c r="B982" s="5"/>
      <c r="C982" s="6" t="s">
        <v>3647</v>
      </c>
      <c r="D982" s="7" t="s">
        <v>50</v>
      </c>
      <c r="E982" s="7" t="s">
        <v>32</v>
      </c>
      <c r="F982" s="8" t="s">
        <v>35</v>
      </c>
      <c r="G982" s="9">
        <v>45620</v>
      </c>
      <c r="H982" s="9"/>
      <c r="I982" s="10"/>
      <c r="J982" s="14"/>
      <c r="K982" s="11" t="s">
        <v>2144</v>
      </c>
      <c r="L982" s="8" t="s">
        <v>2145</v>
      </c>
      <c r="M982" s="8" t="s">
        <v>2146</v>
      </c>
      <c r="N982" s="8" t="s">
        <v>40</v>
      </c>
      <c r="O982" s="12">
        <v>66231.039999999994</v>
      </c>
      <c r="P982" s="8" t="s">
        <v>41</v>
      </c>
      <c r="Q982" s="12">
        <v>66231.039999999994</v>
      </c>
      <c r="R982" s="13">
        <v>73.849999999999994</v>
      </c>
      <c r="S982" s="12">
        <v>48908.639999999999</v>
      </c>
      <c r="T982" s="12">
        <v>51662.59</v>
      </c>
      <c r="U982" s="12">
        <v>18586.23</v>
      </c>
      <c r="V982" s="8" t="s">
        <v>35</v>
      </c>
      <c r="W982" s="8" t="s">
        <v>3648</v>
      </c>
      <c r="X982" s="8" t="s">
        <v>57</v>
      </c>
      <c r="Y982" s="13">
        <v>0</v>
      </c>
      <c r="Z982" s="8" t="s">
        <v>42</v>
      </c>
      <c r="AA982" s="8" t="s">
        <v>65</v>
      </c>
      <c r="AB982" s="8" t="s">
        <v>35</v>
      </c>
      <c r="AC982" s="8" t="s">
        <v>2614</v>
      </c>
      <c r="AD982" s="8" t="s">
        <v>35</v>
      </c>
      <c r="AE982" s="8" t="s">
        <v>3027</v>
      </c>
      <c r="AF982" s="12">
        <v>17322.400000000001</v>
      </c>
      <c r="AG982" s="41">
        <f t="shared" si="138"/>
        <v>45620</v>
      </c>
      <c r="AH982" s="41">
        <f t="shared" ca="1" si="139"/>
        <v>46022</v>
      </c>
      <c r="AI982" s="1">
        <f t="shared" ca="1" si="137"/>
        <v>13</v>
      </c>
      <c r="AJ982" s="1">
        <f t="shared" ca="1" si="140"/>
        <v>8</v>
      </c>
      <c r="AK982" s="1">
        <f t="shared" ca="1" si="141"/>
        <v>4</v>
      </c>
      <c r="AL982" s="1">
        <f t="shared" si="142"/>
        <v>73.849999999999994</v>
      </c>
      <c r="AM982" s="38">
        <f t="shared" ca="1" si="143"/>
        <v>0.61538461538461542</v>
      </c>
      <c r="AN982" s="1" t="str">
        <f t="shared" ca="1" si="144"/>
        <v>תקין</v>
      </c>
      <c r="AO982" s="1" t="str">
        <f>VLOOKUP(AC982,'תז מייל קניין'!$A:$C,3,0)</f>
        <v>GalitGe@justice.gov.il</v>
      </c>
      <c r="AP982" s="1" t="str">
        <f t="shared" si="145"/>
        <v xml:space="preserve"> ריהוט עבו</v>
      </c>
    </row>
    <row r="983" spans="1:42" x14ac:dyDescent="0.2">
      <c r="A983" s="4"/>
      <c r="B983" s="5"/>
      <c r="C983" s="6" t="s">
        <v>3649</v>
      </c>
      <c r="D983" s="7" t="s">
        <v>34</v>
      </c>
      <c r="E983" s="7" t="s">
        <v>32</v>
      </c>
      <c r="F983" s="8" t="s">
        <v>35</v>
      </c>
      <c r="G983" s="9">
        <v>45623</v>
      </c>
      <c r="H983" s="9"/>
      <c r="I983" s="10"/>
      <c r="J983" s="14"/>
      <c r="K983" s="11" t="s">
        <v>3650</v>
      </c>
      <c r="L983" s="8" t="s">
        <v>3651</v>
      </c>
      <c r="M983" s="8" t="s">
        <v>3652</v>
      </c>
      <c r="N983" s="8" t="s">
        <v>40</v>
      </c>
      <c r="O983" s="12">
        <v>1180</v>
      </c>
      <c r="P983" s="8" t="s">
        <v>41</v>
      </c>
      <c r="Q983" s="12">
        <v>1180</v>
      </c>
      <c r="R983" s="13">
        <v>0</v>
      </c>
      <c r="S983" s="13">
        <v>0</v>
      </c>
      <c r="T983" s="13">
        <v>0</v>
      </c>
      <c r="U983" s="12">
        <v>1180</v>
      </c>
      <c r="V983" s="8" t="s">
        <v>35</v>
      </c>
      <c r="W983" s="8" t="s">
        <v>3653</v>
      </c>
      <c r="X983" s="8" t="s">
        <v>35</v>
      </c>
      <c r="Y983" s="13">
        <v>0</v>
      </c>
      <c r="Z983" s="8" t="s">
        <v>42</v>
      </c>
      <c r="AA983" s="8" t="s">
        <v>43</v>
      </c>
      <c r="AB983" s="8" t="s">
        <v>60</v>
      </c>
      <c r="AC983" s="8" t="s">
        <v>2614</v>
      </c>
      <c r="AD983" s="8" t="s">
        <v>35</v>
      </c>
      <c r="AE983" s="8" t="s">
        <v>35</v>
      </c>
      <c r="AF983" s="12">
        <v>1180</v>
      </c>
      <c r="AG983" s="41">
        <f t="shared" si="138"/>
        <v>45623</v>
      </c>
      <c r="AH983" s="41">
        <f t="shared" ca="1" si="139"/>
        <v>46022</v>
      </c>
      <c r="AI983" s="1">
        <f t="shared" ca="1" si="137"/>
        <v>13</v>
      </c>
      <c r="AJ983" s="1">
        <f t="shared" ca="1" si="140"/>
        <v>8</v>
      </c>
      <c r="AK983" s="1">
        <f t="shared" ca="1" si="141"/>
        <v>4</v>
      </c>
      <c r="AL983" s="1">
        <f t="shared" si="142"/>
        <v>0</v>
      </c>
      <c r="AM983" s="38">
        <f t="shared" ca="1" si="143"/>
        <v>0.61538461538461542</v>
      </c>
      <c r="AN983" s="1" t="str">
        <f t="shared" ca="1" si="144"/>
        <v>לא תקין</v>
      </c>
      <c r="AO983" s="1" t="str">
        <f>VLOOKUP(AC983,'תז מייל קניין'!$A:$C,3,0)</f>
        <v>GalitGe@justice.gov.il</v>
      </c>
      <c r="AP983" s="1" t="str">
        <f t="shared" si="145"/>
        <v xml:space="preserve"> הרצאה לרג</v>
      </c>
    </row>
    <row r="984" spans="1:42" x14ac:dyDescent="0.2">
      <c r="A984" s="4"/>
      <c r="B984" s="5"/>
      <c r="C984" s="6" t="s">
        <v>3654</v>
      </c>
      <c r="D984" s="7" t="s">
        <v>34</v>
      </c>
      <c r="E984" s="7" t="s">
        <v>32</v>
      </c>
      <c r="F984" s="8" t="s">
        <v>35</v>
      </c>
      <c r="G984" s="9">
        <v>45624</v>
      </c>
      <c r="H984" s="9"/>
      <c r="I984" s="10"/>
      <c r="J984" s="14"/>
      <c r="K984" s="11" t="s">
        <v>3655</v>
      </c>
      <c r="L984" s="8" t="s">
        <v>3656</v>
      </c>
      <c r="M984" s="8" t="s">
        <v>3657</v>
      </c>
      <c r="N984" s="8" t="s">
        <v>40</v>
      </c>
      <c r="O984" s="12">
        <v>8496</v>
      </c>
      <c r="P984" s="8" t="s">
        <v>41</v>
      </c>
      <c r="Q984" s="12">
        <v>8496</v>
      </c>
      <c r="R984" s="13">
        <v>0</v>
      </c>
      <c r="S984" s="13">
        <v>0</v>
      </c>
      <c r="T984" s="13">
        <v>0</v>
      </c>
      <c r="U984" s="12">
        <v>8496</v>
      </c>
      <c r="V984" s="8" t="s">
        <v>35</v>
      </c>
      <c r="W984" s="8" t="s">
        <v>3658</v>
      </c>
      <c r="X984" s="8" t="s">
        <v>35</v>
      </c>
      <c r="Y984" s="13">
        <v>0</v>
      </c>
      <c r="Z984" s="8" t="s">
        <v>42</v>
      </c>
      <c r="AA984" s="8" t="s">
        <v>43</v>
      </c>
      <c r="AB984" s="8" t="s">
        <v>60</v>
      </c>
      <c r="AC984" s="8" t="s">
        <v>2614</v>
      </c>
      <c r="AD984" s="8" t="s">
        <v>35</v>
      </c>
      <c r="AE984" s="8" t="s">
        <v>35</v>
      </c>
      <c r="AF984" s="12">
        <v>8496</v>
      </c>
      <c r="AG984" s="41">
        <f t="shared" si="138"/>
        <v>45624</v>
      </c>
      <c r="AH984" s="41">
        <f t="shared" ca="1" si="139"/>
        <v>46022</v>
      </c>
      <c r="AI984" s="1">
        <f t="shared" ca="1" si="137"/>
        <v>13</v>
      </c>
      <c r="AJ984" s="1">
        <f t="shared" ca="1" si="140"/>
        <v>8</v>
      </c>
      <c r="AK984" s="1">
        <f t="shared" ca="1" si="141"/>
        <v>4</v>
      </c>
      <c r="AL984" s="1">
        <f t="shared" si="142"/>
        <v>0</v>
      </c>
      <c r="AM984" s="38">
        <f t="shared" ca="1" si="143"/>
        <v>0.61538461538461542</v>
      </c>
      <c r="AN984" s="1" t="str">
        <f t="shared" ca="1" si="144"/>
        <v>לא תקין</v>
      </c>
      <c r="AO984" s="1" t="str">
        <f>VLOOKUP(AC984,'תז מייל קניין'!$A:$C,3,0)</f>
        <v>GalitGe@justice.gov.il</v>
      </c>
      <c r="AP984" s="1" t="str">
        <f t="shared" si="145"/>
        <v xml:space="preserve"> מנוע למפו</v>
      </c>
    </row>
    <row r="985" spans="1:42" x14ac:dyDescent="0.2">
      <c r="A985" s="4"/>
      <c r="B985" s="5"/>
      <c r="C985" s="6" t="s">
        <v>3659</v>
      </c>
      <c r="D985" s="7" t="s">
        <v>34</v>
      </c>
      <c r="E985" s="7" t="s">
        <v>32</v>
      </c>
      <c r="F985" s="8" t="s">
        <v>35</v>
      </c>
      <c r="G985" s="9">
        <v>45624</v>
      </c>
      <c r="H985" s="9"/>
      <c r="I985" s="10"/>
      <c r="J985" s="14"/>
      <c r="K985" s="11" t="s">
        <v>3660</v>
      </c>
      <c r="L985" s="8" t="s">
        <v>3661</v>
      </c>
      <c r="M985" s="8" t="s">
        <v>3662</v>
      </c>
      <c r="N985" s="8" t="s">
        <v>40</v>
      </c>
      <c r="O985" s="12">
        <v>1452.25</v>
      </c>
      <c r="P985" s="8" t="s">
        <v>41</v>
      </c>
      <c r="Q985" s="12">
        <v>1452.25</v>
      </c>
      <c r="R985" s="13">
        <v>0</v>
      </c>
      <c r="S985" s="13">
        <v>0</v>
      </c>
      <c r="T985" s="13">
        <v>0</v>
      </c>
      <c r="U985" s="12">
        <v>1452.25</v>
      </c>
      <c r="V985" s="8" t="s">
        <v>35</v>
      </c>
      <c r="W985" s="8" t="s">
        <v>3663</v>
      </c>
      <c r="X985" s="8" t="s">
        <v>35</v>
      </c>
      <c r="Y985" s="13">
        <v>0</v>
      </c>
      <c r="Z985" s="8" t="s">
        <v>42</v>
      </c>
      <c r="AA985" s="8" t="s">
        <v>43</v>
      </c>
      <c r="AB985" s="8" t="s">
        <v>60</v>
      </c>
      <c r="AC985" s="8" t="s">
        <v>2614</v>
      </c>
      <c r="AD985" s="8" t="s">
        <v>35</v>
      </c>
      <c r="AE985" s="8" t="s">
        <v>3027</v>
      </c>
      <c r="AF985" s="12">
        <v>1452.25</v>
      </c>
      <c r="AG985" s="41">
        <f t="shared" si="138"/>
        <v>45624</v>
      </c>
      <c r="AH985" s="41">
        <f t="shared" ca="1" si="139"/>
        <v>46022</v>
      </c>
      <c r="AI985" s="1">
        <f t="shared" ca="1" si="137"/>
        <v>13</v>
      </c>
      <c r="AJ985" s="1">
        <f t="shared" ca="1" si="140"/>
        <v>8</v>
      </c>
      <c r="AK985" s="1">
        <f t="shared" ca="1" si="141"/>
        <v>4</v>
      </c>
      <c r="AL985" s="1">
        <f t="shared" si="142"/>
        <v>0</v>
      </c>
      <c r="AM985" s="38">
        <f t="shared" ca="1" si="143"/>
        <v>0.61538461538461542</v>
      </c>
      <c r="AN985" s="1" t="str">
        <f t="shared" ca="1" si="144"/>
        <v>לא תקין</v>
      </c>
      <c r="AO985" s="1" t="str">
        <f>VLOOKUP(AC985,'תז מייל קניין'!$A:$C,3,0)</f>
        <v>GalitGe@justice.gov.il</v>
      </c>
      <c r="AP985" s="1" t="str">
        <f t="shared" si="145"/>
        <v xml:space="preserve"> שלטים  LO</v>
      </c>
    </row>
    <row r="986" spans="1:42" x14ac:dyDescent="0.2">
      <c r="A986" s="4"/>
      <c r="B986" s="5"/>
      <c r="C986" s="6" t="s">
        <v>3664</v>
      </c>
      <c r="D986" s="7" t="s">
        <v>50</v>
      </c>
      <c r="E986" s="7" t="s">
        <v>32</v>
      </c>
      <c r="F986" s="8" t="s">
        <v>35</v>
      </c>
      <c r="G986" s="9">
        <v>45628</v>
      </c>
      <c r="H986" s="9"/>
      <c r="I986" s="10"/>
      <c r="J986" s="14"/>
      <c r="K986" s="11" t="s">
        <v>2144</v>
      </c>
      <c r="L986" s="8" t="s">
        <v>2145</v>
      </c>
      <c r="M986" s="8" t="s">
        <v>2146</v>
      </c>
      <c r="N986" s="8" t="s">
        <v>40</v>
      </c>
      <c r="O986" s="12">
        <v>45949.2</v>
      </c>
      <c r="P986" s="8" t="s">
        <v>41</v>
      </c>
      <c r="Q986" s="12">
        <v>45949.2</v>
      </c>
      <c r="R986" s="13">
        <v>97.77</v>
      </c>
      <c r="S986" s="12">
        <v>45436.49</v>
      </c>
      <c r="T986" s="12">
        <v>48201.24</v>
      </c>
      <c r="U986" s="13">
        <v>550.12</v>
      </c>
      <c r="V986" s="8" t="s">
        <v>35</v>
      </c>
      <c r="W986" s="8" t="s">
        <v>3665</v>
      </c>
      <c r="X986" s="8" t="s">
        <v>57</v>
      </c>
      <c r="Y986" s="13">
        <v>0</v>
      </c>
      <c r="Z986" s="8" t="s">
        <v>42</v>
      </c>
      <c r="AA986" s="8" t="s">
        <v>65</v>
      </c>
      <c r="AB986" s="8" t="s">
        <v>35</v>
      </c>
      <c r="AC986" s="8" t="s">
        <v>2614</v>
      </c>
      <c r="AD986" s="8" t="s">
        <v>35</v>
      </c>
      <c r="AE986" s="8" t="s">
        <v>3307</v>
      </c>
      <c r="AF986" s="13">
        <v>512.71</v>
      </c>
      <c r="AG986" s="41">
        <f t="shared" si="138"/>
        <v>45628</v>
      </c>
      <c r="AH986" s="41">
        <f t="shared" ca="1" si="139"/>
        <v>46022</v>
      </c>
      <c r="AI986" s="1">
        <f t="shared" ca="1" si="137"/>
        <v>12</v>
      </c>
      <c r="AJ986" s="1">
        <f t="shared" ca="1" si="140"/>
        <v>8</v>
      </c>
      <c r="AK986" s="1">
        <f t="shared" ca="1" si="141"/>
        <v>4</v>
      </c>
      <c r="AL986" s="1">
        <f t="shared" si="142"/>
        <v>97.77</v>
      </c>
      <c r="AM986" s="38">
        <f t="shared" ca="1" si="143"/>
        <v>0.66666666666666663</v>
      </c>
      <c r="AN986" s="1" t="str">
        <f t="shared" ca="1" si="144"/>
        <v>תקין</v>
      </c>
      <c r="AO986" s="1" t="str">
        <f>VLOOKUP(AC986,'תז מייל קניין'!$A:$C,3,0)</f>
        <v>GalitGe@justice.gov.il</v>
      </c>
      <c r="AP986" s="1" t="str">
        <f t="shared" si="145"/>
        <v xml:space="preserve"> כסאות עבו</v>
      </c>
    </row>
    <row r="987" spans="1:42" x14ac:dyDescent="0.2">
      <c r="A987" s="4"/>
      <c r="B987" s="5"/>
      <c r="C987" s="6" t="s">
        <v>3666</v>
      </c>
      <c r="D987" s="7" t="s">
        <v>34</v>
      </c>
      <c r="E987" s="7" t="s">
        <v>32</v>
      </c>
      <c r="F987" s="8" t="s">
        <v>35</v>
      </c>
      <c r="G987" s="9">
        <v>45628</v>
      </c>
      <c r="H987" s="9"/>
      <c r="I987" s="10"/>
      <c r="J987" s="14"/>
      <c r="K987" s="11" t="s">
        <v>3667</v>
      </c>
      <c r="L987" s="8" t="s">
        <v>3668</v>
      </c>
      <c r="M987" s="8" t="s">
        <v>3669</v>
      </c>
      <c r="N987" s="8" t="s">
        <v>40</v>
      </c>
      <c r="O987" s="13">
        <v>356.36</v>
      </c>
      <c r="P987" s="8" t="s">
        <v>41</v>
      </c>
      <c r="Q987" s="13">
        <v>356.36</v>
      </c>
      <c r="R987" s="13">
        <v>0</v>
      </c>
      <c r="S987" s="13">
        <v>0</v>
      </c>
      <c r="T987" s="13">
        <v>0</v>
      </c>
      <c r="U987" s="13">
        <v>356.36</v>
      </c>
      <c r="V987" s="8" t="s">
        <v>35</v>
      </c>
      <c r="W987" s="8" t="s">
        <v>3670</v>
      </c>
      <c r="X987" s="8" t="s">
        <v>35</v>
      </c>
      <c r="Y987" s="13">
        <v>0</v>
      </c>
      <c r="Z987" s="8" t="s">
        <v>42</v>
      </c>
      <c r="AA987" s="8" t="s">
        <v>43</v>
      </c>
      <c r="AB987" s="8" t="s">
        <v>60</v>
      </c>
      <c r="AC987" s="8" t="s">
        <v>2614</v>
      </c>
      <c r="AD987" s="8" t="s">
        <v>35</v>
      </c>
      <c r="AE987" s="8" t="s">
        <v>3671</v>
      </c>
      <c r="AF987" s="13">
        <v>356.36</v>
      </c>
      <c r="AG987" s="41">
        <f t="shared" si="138"/>
        <v>45628</v>
      </c>
      <c r="AH987" s="41">
        <f t="shared" ca="1" si="139"/>
        <v>46022</v>
      </c>
      <c r="AI987" s="1">
        <f t="shared" ca="1" si="137"/>
        <v>12</v>
      </c>
      <c r="AJ987" s="1">
        <f t="shared" ca="1" si="140"/>
        <v>8</v>
      </c>
      <c r="AK987" s="1">
        <f t="shared" ca="1" si="141"/>
        <v>4</v>
      </c>
      <c r="AL987" s="1">
        <f t="shared" si="142"/>
        <v>0</v>
      </c>
      <c r="AM987" s="38">
        <f t="shared" ca="1" si="143"/>
        <v>0.66666666666666663</v>
      </c>
      <c r="AN987" s="1" t="str">
        <f t="shared" ca="1" si="144"/>
        <v>לא תקין</v>
      </c>
      <c r="AO987" s="1" t="str">
        <f>VLOOKUP(AC987,'תז מייל קניין'!$A:$C,3,0)</f>
        <v>GalitGe@justice.gov.il</v>
      </c>
      <c r="AP987" s="1" t="str">
        <f t="shared" si="145"/>
        <v xml:space="preserve"> הדפסת 500</v>
      </c>
    </row>
    <row r="988" spans="1:42" x14ac:dyDescent="0.2">
      <c r="A988" s="4"/>
      <c r="B988" s="5"/>
      <c r="C988" s="6" t="s">
        <v>3672</v>
      </c>
      <c r="D988" s="7" t="s">
        <v>34</v>
      </c>
      <c r="E988" s="7" t="s">
        <v>32</v>
      </c>
      <c r="F988" s="8" t="s">
        <v>35</v>
      </c>
      <c r="G988" s="9">
        <v>45628</v>
      </c>
      <c r="H988" s="9"/>
      <c r="I988" s="10"/>
      <c r="J988" s="14"/>
      <c r="K988" s="11" t="s">
        <v>3673</v>
      </c>
      <c r="L988" s="8" t="s">
        <v>3674</v>
      </c>
      <c r="M988" s="8" t="s">
        <v>3675</v>
      </c>
      <c r="N988" s="8" t="s">
        <v>40</v>
      </c>
      <c r="O988" s="12">
        <v>5042.78</v>
      </c>
      <c r="P988" s="8" t="s">
        <v>41</v>
      </c>
      <c r="Q988" s="12">
        <v>5042.78</v>
      </c>
      <c r="R988" s="13">
        <v>100</v>
      </c>
      <c r="S988" s="12">
        <v>5042.78</v>
      </c>
      <c r="T988" s="12">
        <v>5042.78</v>
      </c>
      <c r="U988" s="13">
        <v>0</v>
      </c>
      <c r="V988" s="8" t="s">
        <v>35</v>
      </c>
      <c r="W988" s="8" t="s">
        <v>3676</v>
      </c>
      <c r="X988" s="8" t="s">
        <v>35</v>
      </c>
      <c r="Y988" s="13">
        <v>0</v>
      </c>
      <c r="Z988" s="8" t="s">
        <v>42</v>
      </c>
      <c r="AA988" s="8" t="s">
        <v>43</v>
      </c>
      <c r="AB988" s="8" t="s">
        <v>60</v>
      </c>
      <c r="AC988" s="8" t="s">
        <v>2614</v>
      </c>
      <c r="AD988" s="8" t="s">
        <v>35</v>
      </c>
      <c r="AE988" s="8" t="s">
        <v>3027</v>
      </c>
      <c r="AF988" s="13">
        <v>0</v>
      </c>
      <c r="AG988" s="41">
        <f t="shared" si="138"/>
        <v>45628</v>
      </c>
      <c r="AH988" s="41">
        <f t="shared" ca="1" si="139"/>
        <v>46022</v>
      </c>
      <c r="AI988" s="1">
        <f t="shared" ca="1" si="137"/>
        <v>12</v>
      </c>
      <c r="AJ988" s="1">
        <f t="shared" ca="1" si="140"/>
        <v>8</v>
      </c>
      <c r="AK988" s="1">
        <f t="shared" ca="1" si="141"/>
        <v>4</v>
      </c>
      <c r="AL988" s="1">
        <f t="shared" si="142"/>
        <v>100</v>
      </c>
      <c r="AM988" s="38">
        <f t="shared" ca="1" si="143"/>
        <v>0.66666666666666663</v>
      </c>
      <c r="AN988" s="1" t="str">
        <f t="shared" ca="1" si="144"/>
        <v>תקין</v>
      </c>
      <c r="AO988" s="1" t="str">
        <f>VLOOKUP(AC988,'תז מייל קניין'!$A:$C,3,0)</f>
        <v>GalitGe@justice.gov.il</v>
      </c>
      <c r="AP988" s="1" t="str">
        <f t="shared" si="145"/>
        <v xml:space="preserve"> זרי פרחים</v>
      </c>
    </row>
    <row r="989" spans="1:42" x14ac:dyDescent="0.2">
      <c r="A989" s="4"/>
      <c r="B989" s="5"/>
      <c r="C989" s="6" t="s">
        <v>3677</v>
      </c>
      <c r="D989" s="7" t="s">
        <v>34</v>
      </c>
      <c r="E989" s="7" t="s">
        <v>32</v>
      </c>
      <c r="F989" s="8" t="s">
        <v>35</v>
      </c>
      <c r="G989" s="9">
        <v>45630</v>
      </c>
      <c r="H989" s="9"/>
      <c r="I989" s="10"/>
      <c r="J989" s="14"/>
      <c r="K989" s="11" t="s">
        <v>3564</v>
      </c>
      <c r="L989" s="8" t="s">
        <v>3565</v>
      </c>
      <c r="M989" s="8" t="s">
        <v>3566</v>
      </c>
      <c r="N989" s="8" t="s">
        <v>40</v>
      </c>
      <c r="O989" s="12">
        <v>5042.7299999999996</v>
      </c>
      <c r="P989" s="8" t="s">
        <v>41</v>
      </c>
      <c r="Q989" s="12">
        <v>5042.7299999999996</v>
      </c>
      <c r="R989" s="13">
        <v>0</v>
      </c>
      <c r="S989" s="13">
        <v>0</v>
      </c>
      <c r="T989" s="13">
        <v>0</v>
      </c>
      <c r="U989" s="12">
        <v>5042.7299999999996</v>
      </c>
      <c r="V989" s="8" t="s">
        <v>35</v>
      </c>
      <c r="W989" s="8" t="s">
        <v>3678</v>
      </c>
      <c r="X989" s="8" t="s">
        <v>35</v>
      </c>
      <c r="Y989" s="13">
        <v>0</v>
      </c>
      <c r="Z989" s="8" t="s">
        <v>42</v>
      </c>
      <c r="AA989" s="8" t="s">
        <v>43</v>
      </c>
      <c r="AB989" s="8" t="s">
        <v>60</v>
      </c>
      <c r="AC989" s="8" t="s">
        <v>2614</v>
      </c>
      <c r="AD989" s="8" t="s">
        <v>35</v>
      </c>
      <c r="AE989" s="8" t="s">
        <v>2610</v>
      </c>
      <c r="AF989" s="12">
        <v>5042.7299999999996</v>
      </c>
      <c r="AG989" s="41">
        <f t="shared" si="138"/>
        <v>45630</v>
      </c>
      <c r="AH989" s="41">
        <f t="shared" ca="1" si="139"/>
        <v>46022</v>
      </c>
      <c r="AI989" s="1">
        <f t="shared" ref="AI989:AI1052" ca="1" si="146">DATEDIF(AG989,AH989, "m")</f>
        <v>12</v>
      </c>
      <c r="AJ989" s="1">
        <f t="shared" ca="1" si="140"/>
        <v>8</v>
      </c>
      <c r="AK989" s="1">
        <f t="shared" ca="1" si="141"/>
        <v>4</v>
      </c>
      <c r="AL989" s="1">
        <f t="shared" si="142"/>
        <v>0</v>
      </c>
      <c r="AM989" s="38">
        <f t="shared" ca="1" si="143"/>
        <v>0.66666666666666663</v>
      </c>
      <c r="AN989" s="1" t="str">
        <f t="shared" ca="1" si="144"/>
        <v>לא תקין</v>
      </c>
      <c r="AO989" s="1" t="str">
        <f>VLOOKUP(AC989,'תז מייל קניין'!$A:$C,3,0)</f>
        <v>GalitGe@justice.gov.il</v>
      </c>
      <c r="AP989" s="1" t="str">
        <f t="shared" si="145"/>
        <v xml:space="preserve"> סדנת חשיב</v>
      </c>
    </row>
    <row r="990" spans="1:42" x14ac:dyDescent="0.2">
      <c r="A990" s="4"/>
      <c r="B990" s="5"/>
      <c r="C990" s="6" t="s">
        <v>3679</v>
      </c>
      <c r="D990" s="7" t="s">
        <v>34</v>
      </c>
      <c r="E990" s="7" t="s">
        <v>32</v>
      </c>
      <c r="F990" s="8" t="s">
        <v>35</v>
      </c>
      <c r="G990" s="9">
        <v>45630</v>
      </c>
      <c r="H990" s="9"/>
      <c r="I990" s="10"/>
      <c r="J990" s="14"/>
      <c r="K990" s="11" t="s">
        <v>3680</v>
      </c>
      <c r="L990" s="8" t="s">
        <v>3681</v>
      </c>
      <c r="M990" s="8" t="s">
        <v>3682</v>
      </c>
      <c r="N990" s="8" t="s">
        <v>40</v>
      </c>
      <c r="O990" s="12">
        <v>1008.55</v>
      </c>
      <c r="P990" s="8" t="s">
        <v>41</v>
      </c>
      <c r="Q990" s="12">
        <v>1008.55</v>
      </c>
      <c r="R990" s="13">
        <v>0</v>
      </c>
      <c r="S990" s="13">
        <v>0</v>
      </c>
      <c r="T990" s="13">
        <v>0</v>
      </c>
      <c r="U990" s="12">
        <v>1008.55</v>
      </c>
      <c r="V990" s="8" t="s">
        <v>35</v>
      </c>
      <c r="W990" s="8" t="s">
        <v>3683</v>
      </c>
      <c r="X990" s="8" t="s">
        <v>35</v>
      </c>
      <c r="Y990" s="13">
        <v>0</v>
      </c>
      <c r="Z990" s="8" t="s">
        <v>42</v>
      </c>
      <c r="AA990" s="8" t="s">
        <v>43</v>
      </c>
      <c r="AB990" s="8" t="s">
        <v>60</v>
      </c>
      <c r="AC990" s="8" t="s">
        <v>2614</v>
      </c>
      <c r="AD990" s="8" t="s">
        <v>35</v>
      </c>
      <c r="AE990" s="8" t="s">
        <v>48</v>
      </c>
      <c r="AF990" s="12">
        <v>1008.55</v>
      </c>
      <c r="AG990" s="41">
        <f t="shared" si="138"/>
        <v>45630</v>
      </c>
      <c r="AH990" s="41">
        <f t="shared" ca="1" si="139"/>
        <v>46022</v>
      </c>
      <c r="AI990" s="1">
        <f t="shared" ca="1" si="146"/>
        <v>12</v>
      </c>
      <c r="AJ990" s="1">
        <f t="shared" ca="1" si="140"/>
        <v>8</v>
      </c>
      <c r="AK990" s="1">
        <f t="shared" ca="1" si="141"/>
        <v>4</v>
      </c>
      <c r="AL990" s="1">
        <f t="shared" si="142"/>
        <v>0</v>
      </c>
      <c r="AM990" s="38">
        <f t="shared" ca="1" si="143"/>
        <v>0.66666666666666663</v>
      </c>
      <c r="AN990" s="1" t="str">
        <f t="shared" ca="1" si="144"/>
        <v>לא תקין</v>
      </c>
      <c r="AO990" s="1" t="str">
        <f>VLOOKUP(AC990,'תז מייל קניין'!$A:$C,3,0)</f>
        <v>GalitGe@justice.gov.il</v>
      </c>
      <c r="AP990" s="1" t="str">
        <f t="shared" si="145"/>
        <v xml:space="preserve"> סקיצה לחנ</v>
      </c>
    </row>
    <row r="991" spans="1:42" x14ac:dyDescent="0.2">
      <c r="A991" s="4"/>
      <c r="B991" s="5"/>
      <c r="C991" s="6" t="s">
        <v>3684</v>
      </c>
      <c r="D991" s="7" t="s">
        <v>34</v>
      </c>
      <c r="E991" s="7" t="s">
        <v>32</v>
      </c>
      <c r="F991" s="8" t="s">
        <v>35</v>
      </c>
      <c r="G991" s="9">
        <v>45634</v>
      </c>
      <c r="H991" s="9"/>
      <c r="I991" s="10"/>
      <c r="J991" s="14"/>
      <c r="K991" s="11" t="s">
        <v>555</v>
      </c>
      <c r="L991" s="8" t="s">
        <v>556</v>
      </c>
      <c r="M991" s="8" t="s">
        <v>557</v>
      </c>
      <c r="N991" s="8" t="s">
        <v>40</v>
      </c>
      <c r="O991" s="12">
        <v>34578.720000000001</v>
      </c>
      <c r="P991" s="8" t="s">
        <v>41</v>
      </c>
      <c r="Q991" s="12">
        <v>34578.720000000001</v>
      </c>
      <c r="R991" s="13">
        <v>100</v>
      </c>
      <c r="S991" s="12">
        <v>34578.720000000001</v>
      </c>
      <c r="T991" s="12">
        <v>34578.720000000001</v>
      </c>
      <c r="U991" s="13">
        <v>0</v>
      </c>
      <c r="V991" s="8" t="s">
        <v>35</v>
      </c>
      <c r="W991" s="8" t="s">
        <v>3685</v>
      </c>
      <c r="X991" s="8" t="s">
        <v>35</v>
      </c>
      <c r="Y991" s="13">
        <v>0</v>
      </c>
      <c r="Z991" s="8" t="s">
        <v>42</v>
      </c>
      <c r="AA991" s="8" t="s">
        <v>43</v>
      </c>
      <c r="AB991" s="8" t="s">
        <v>60</v>
      </c>
      <c r="AC991" s="8" t="s">
        <v>2614</v>
      </c>
      <c r="AD991" s="8" t="s">
        <v>35</v>
      </c>
      <c r="AE991" s="8" t="s">
        <v>46</v>
      </c>
      <c r="AF991" s="13">
        <v>0</v>
      </c>
      <c r="AG991" s="41">
        <f t="shared" si="138"/>
        <v>45634</v>
      </c>
      <c r="AH991" s="41">
        <f t="shared" ca="1" si="139"/>
        <v>46022</v>
      </c>
      <c r="AI991" s="1">
        <f t="shared" ca="1" si="146"/>
        <v>12</v>
      </c>
      <c r="AJ991" s="1">
        <f t="shared" ca="1" si="140"/>
        <v>7</v>
      </c>
      <c r="AK991" s="1">
        <f t="shared" ca="1" si="141"/>
        <v>4</v>
      </c>
      <c r="AL991" s="1">
        <f t="shared" si="142"/>
        <v>100</v>
      </c>
      <c r="AM991" s="38">
        <f t="shared" ca="1" si="143"/>
        <v>0.58333333333333337</v>
      </c>
      <c r="AN991" s="1" t="str">
        <f t="shared" ca="1" si="144"/>
        <v>תקין</v>
      </c>
      <c r="AO991" s="1" t="str">
        <f>VLOOKUP(AC991,'תז מייל קניין'!$A:$C,3,0)</f>
        <v>GalitGe@justice.gov.il</v>
      </c>
      <c r="AP991" s="1" t="str">
        <f t="shared" si="145"/>
        <v xml:space="preserve"> עלות השינ</v>
      </c>
    </row>
    <row r="992" spans="1:42" x14ac:dyDescent="0.2">
      <c r="A992" s="4"/>
      <c r="B992" s="5"/>
      <c r="C992" s="6" t="s">
        <v>3686</v>
      </c>
      <c r="D992" s="7" t="s">
        <v>34</v>
      </c>
      <c r="E992" s="7" t="s">
        <v>32</v>
      </c>
      <c r="F992" s="8" t="s">
        <v>35</v>
      </c>
      <c r="G992" s="9">
        <v>45634</v>
      </c>
      <c r="H992" s="9"/>
      <c r="I992" s="10"/>
      <c r="J992" s="14"/>
      <c r="K992" s="11" t="s">
        <v>3687</v>
      </c>
      <c r="L992" s="8" t="s">
        <v>3688</v>
      </c>
      <c r="M992" s="8" t="s">
        <v>3689</v>
      </c>
      <c r="N992" s="8" t="s">
        <v>40</v>
      </c>
      <c r="O992" s="12">
        <v>68602.720000000001</v>
      </c>
      <c r="P992" s="8" t="s">
        <v>41</v>
      </c>
      <c r="Q992" s="12">
        <v>68602.720000000001</v>
      </c>
      <c r="R992" s="13">
        <v>99.57</v>
      </c>
      <c r="S992" s="12">
        <v>68602.720000000001</v>
      </c>
      <c r="T992" s="12">
        <v>68310.789999999994</v>
      </c>
      <c r="U992" s="13">
        <v>0.47</v>
      </c>
      <c r="V992" s="8" t="s">
        <v>35</v>
      </c>
      <c r="W992" s="8" t="s">
        <v>3690</v>
      </c>
      <c r="X992" s="8" t="s">
        <v>35</v>
      </c>
      <c r="Y992" s="13">
        <v>0</v>
      </c>
      <c r="Z992" s="8" t="s">
        <v>42</v>
      </c>
      <c r="AA992" s="8" t="s">
        <v>43</v>
      </c>
      <c r="AB992" s="8" t="s">
        <v>60</v>
      </c>
      <c r="AC992" s="8" t="s">
        <v>2614</v>
      </c>
      <c r="AD992" s="8" t="s">
        <v>35</v>
      </c>
      <c r="AE992" s="8" t="s">
        <v>71</v>
      </c>
      <c r="AF992" s="13">
        <v>0.47</v>
      </c>
      <c r="AG992" s="41">
        <f t="shared" si="138"/>
        <v>45634</v>
      </c>
      <c r="AH992" s="41">
        <f t="shared" ca="1" si="139"/>
        <v>46022</v>
      </c>
      <c r="AI992" s="1">
        <f t="shared" ca="1" si="146"/>
        <v>12</v>
      </c>
      <c r="AJ992" s="1">
        <f t="shared" ca="1" si="140"/>
        <v>7</v>
      </c>
      <c r="AK992" s="1">
        <f t="shared" ca="1" si="141"/>
        <v>4</v>
      </c>
      <c r="AL992" s="1">
        <f t="shared" si="142"/>
        <v>99.57</v>
      </c>
      <c r="AM992" s="38">
        <f t="shared" ca="1" si="143"/>
        <v>0.58333333333333337</v>
      </c>
      <c r="AN992" s="1" t="str">
        <f t="shared" ca="1" si="144"/>
        <v>תקין</v>
      </c>
      <c r="AO992" s="1" t="str">
        <f>VLOOKUP(AC992,'תז מייל קניין'!$A:$C,3,0)</f>
        <v>GalitGe@justice.gov.il</v>
      </c>
      <c r="AP992" s="1" t="str">
        <f t="shared" si="145"/>
        <v xml:space="preserve"> חד פעמי ל</v>
      </c>
    </row>
    <row r="993" spans="1:42" x14ac:dyDescent="0.2">
      <c r="A993" s="4"/>
      <c r="B993" s="5"/>
      <c r="C993" s="6" t="s">
        <v>3691</v>
      </c>
      <c r="D993" s="7" t="s">
        <v>50</v>
      </c>
      <c r="E993" s="7" t="s">
        <v>32</v>
      </c>
      <c r="F993" s="8" t="s">
        <v>35</v>
      </c>
      <c r="G993" s="9">
        <v>45634</v>
      </c>
      <c r="H993" s="9"/>
      <c r="I993" s="10"/>
      <c r="J993" s="14"/>
      <c r="K993" s="11" t="s">
        <v>2182</v>
      </c>
      <c r="L993" s="8" t="s">
        <v>2183</v>
      </c>
      <c r="M993" s="8" t="s">
        <v>2184</v>
      </c>
      <c r="N993" s="8" t="s">
        <v>40</v>
      </c>
      <c r="O993" s="12">
        <v>31561.7</v>
      </c>
      <c r="P993" s="8" t="s">
        <v>41</v>
      </c>
      <c r="Q993" s="12">
        <v>31561.7</v>
      </c>
      <c r="R993" s="13">
        <v>60.22</v>
      </c>
      <c r="S993" s="12">
        <v>18934.28</v>
      </c>
      <c r="T993" s="12">
        <v>18934.28</v>
      </c>
      <c r="U993" s="12">
        <v>12985.34</v>
      </c>
      <c r="V993" s="8" t="s">
        <v>35</v>
      </c>
      <c r="W993" s="8" t="s">
        <v>3692</v>
      </c>
      <c r="X993" s="8" t="s">
        <v>57</v>
      </c>
      <c r="Y993" s="13">
        <v>0</v>
      </c>
      <c r="Z993" s="8" t="s">
        <v>42</v>
      </c>
      <c r="AA993" s="8" t="s">
        <v>65</v>
      </c>
      <c r="AB993" s="8" t="s">
        <v>35</v>
      </c>
      <c r="AC993" s="8" t="s">
        <v>2614</v>
      </c>
      <c r="AD993" s="8" t="s">
        <v>35</v>
      </c>
      <c r="AE993" s="8" t="s">
        <v>2716</v>
      </c>
      <c r="AF993" s="12">
        <v>12555.2</v>
      </c>
      <c r="AG993" s="41">
        <f t="shared" si="138"/>
        <v>45634</v>
      </c>
      <c r="AH993" s="41">
        <f t="shared" ca="1" si="139"/>
        <v>46022</v>
      </c>
      <c r="AI993" s="1">
        <f t="shared" ca="1" si="146"/>
        <v>12</v>
      </c>
      <c r="AJ993" s="1">
        <f t="shared" ca="1" si="140"/>
        <v>7</v>
      </c>
      <c r="AK993" s="1">
        <f t="shared" ca="1" si="141"/>
        <v>4</v>
      </c>
      <c r="AL993" s="1">
        <f t="shared" si="142"/>
        <v>60.22</v>
      </c>
      <c r="AM993" s="38">
        <f t="shared" ca="1" si="143"/>
        <v>0.58333333333333337</v>
      </c>
      <c r="AN993" s="1" t="str">
        <f t="shared" ca="1" si="144"/>
        <v>תקין</v>
      </c>
      <c r="AO993" s="1" t="str">
        <f>VLOOKUP(AC993,'תז מייל קניין'!$A:$C,3,0)</f>
        <v>GalitGe@justice.gov.il</v>
      </c>
      <c r="AP993" s="1" t="str">
        <f t="shared" si="145"/>
        <v xml:space="preserve"> ציוד משקי</v>
      </c>
    </row>
    <row r="994" spans="1:42" x14ac:dyDescent="0.2">
      <c r="A994" s="4"/>
      <c r="B994" s="5"/>
      <c r="C994" s="6" t="s">
        <v>3693</v>
      </c>
      <c r="D994" s="7" t="s">
        <v>34</v>
      </c>
      <c r="E994" s="7" t="s">
        <v>32</v>
      </c>
      <c r="F994" s="8" t="s">
        <v>35</v>
      </c>
      <c r="G994" s="9">
        <v>45637</v>
      </c>
      <c r="H994" s="9"/>
      <c r="I994" s="10"/>
      <c r="J994" s="14"/>
      <c r="K994" s="11" t="s">
        <v>2687</v>
      </c>
      <c r="L994" s="8" t="s">
        <v>2688</v>
      </c>
      <c r="M994" s="8" t="s">
        <v>35</v>
      </c>
      <c r="N994" s="8" t="s">
        <v>40</v>
      </c>
      <c r="O994" s="12">
        <v>50000</v>
      </c>
      <c r="P994" s="8" t="s">
        <v>41</v>
      </c>
      <c r="Q994" s="12">
        <v>50000</v>
      </c>
      <c r="R994" s="13">
        <v>0</v>
      </c>
      <c r="S994" s="13">
        <v>0</v>
      </c>
      <c r="T994" s="13">
        <v>0</v>
      </c>
      <c r="U994" s="12">
        <v>50000</v>
      </c>
      <c r="V994" s="8" t="s">
        <v>35</v>
      </c>
      <c r="W994" s="8" t="s">
        <v>3694</v>
      </c>
      <c r="X994" s="8" t="s">
        <v>35</v>
      </c>
      <c r="Y994" s="13">
        <v>0</v>
      </c>
      <c r="Z994" s="8" t="s">
        <v>42</v>
      </c>
      <c r="AA994" s="8" t="s">
        <v>43</v>
      </c>
      <c r="AB994" s="8" t="s">
        <v>2690</v>
      </c>
      <c r="AC994" s="8" t="s">
        <v>2614</v>
      </c>
      <c r="AD994" s="8" t="s">
        <v>35</v>
      </c>
      <c r="AE994" s="8" t="s">
        <v>35</v>
      </c>
      <c r="AF994" s="12">
        <v>50000</v>
      </c>
      <c r="AG994" s="41">
        <f t="shared" si="138"/>
        <v>45637</v>
      </c>
      <c r="AH994" s="41">
        <f t="shared" ca="1" si="139"/>
        <v>46022</v>
      </c>
      <c r="AI994" s="1">
        <f t="shared" ca="1" si="146"/>
        <v>12</v>
      </c>
      <c r="AJ994" s="1">
        <f t="shared" ca="1" si="140"/>
        <v>7</v>
      </c>
      <c r="AK994" s="1">
        <f t="shared" ca="1" si="141"/>
        <v>4</v>
      </c>
      <c r="AL994" s="1">
        <f t="shared" si="142"/>
        <v>0</v>
      </c>
      <c r="AM994" s="38">
        <f t="shared" ca="1" si="143"/>
        <v>0.58333333333333337</v>
      </c>
      <c r="AN994" s="1" t="str">
        <f t="shared" ca="1" si="144"/>
        <v>לא תקין</v>
      </c>
      <c r="AO994" s="1" t="str">
        <f>VLOOKUP(AC994,'תז מייל קניין'!$A:$C,3,0)</f>
        <v>GalitGe@justice.gov.il</v>
      </c>
      <c r="AP994" s="1" t="str">
        <f t="shared" si="145"/>
        <v xml:space="preserve"> בניית אסט</v>
      </c>
    </row>
    <row r="995" spans="1:42" x14ac:dyDescent="0.2">
      <c r="A995" s="4"/>
      <c r="B995" s="5"/>
      <c r="C995" s="6" t="s">
        <v>3695</v>
      </c>
      <c r="D995" s="7" t="s">
        <v>34</v>
      </c>
      <c r="E995" s="7" t="s">
        <v>32</v>
      </c>
      <c r="F995" s="8" t="s">
        <v>35</v>
      </c>
      <c r="G995" s="9">
        <v>45641</v>
      </c>
      <c r="H995" s="9"/>
      <c r="I995" s="10"/>
      <c r="J995" s="14"/>
      <c r="K995" s="11" t="s">
        <v>3696</v>
      </c>
      <c r="L995" s="8" t="s">
        <v>3697</v>
      </c>
      <c r="M995" s="8" t="s">
        <v>3698</v>
      </c>
      <c r="N995" s="8" t="s">
        <v>40</v>
      </c>
      <c r="O995" s="12">
        <v>1200000</v>
      </c>
      <c r="P995" s="8" t="s">
        <v>41</v>
      </c>
      <c r="Q995" s="12">
        <v>1200000</v>
      </c>
      <c r="R995" s="13">
        <v>65.27</v>
      </c>
      <c r="S995" s="12">
        <v>783278.66</v>
      </c>
      <c r="T995" s="12">
        <v>783278.66</v>
      </c>
      <c r="U995" s="12">
        <v>416721.34</v>
      </c>
      <c r="V995" s="8" t="s">
        <v>35</v>
      </c>
      <c r="W995" s="8" t="s">
        <v>3699</v>
      </c>
      <c r="X995" s="8" t="s">
        <v>35</v>
      </c>
      <c r="Y995" s="13">
        <v>0</v>
      </c>
      <c r="Z995" s="8" t="s">
        <v>42</v>
      </c>
      <c r="AA995" s="8" t="s">
        <v>65</v>
      </c>
      <c r="AB995" s="8" t="s">
        <v>35</v>
      </c>
      <c r="AC995" s="8" t="s">
        <v>2614</v>
      </c>
      <c r="AD995" s="8" t="s">
        <v>35</v>
      </c>
      <c r="AE995" s="8" t="s">
        <v>3700</v>
      </c>
      <c r="AF995" s="12">
        <v>416721.34</v>
      </c>
      <c r="AG995" s="41">
        <f t="shared" si="138"/>
        <v>45641</v>
      </c>
      <c r="AH995" s="41">
        <f t="shared" ca="1" si="139"/>
        <v>46022</v>
      </c>
      <c r="AI995" s="1">
        <f t="shared" ca="1" si="146"/>
        <v>12</v>
      </c>
      <c r="AJ995" s="1">
        <f t="shared" ca="1" si="140"/>
        <v>7</v>
      </c>
      <c r="AK995" s="1">
        <f t="shared" ca="1" si="141"/>
        <v>4</v>
      </c>
      <c r="AL995" s="1">
        <f t="shared" si="142"/>
        <v>65.27</v>
      </c>
      <c r="AM995" s="38">
        <f t="shared" ca="1" si="143"/>
        <v>0.58333333333333337</v>
      </c>
      <c r="AN995" s="1" t="str">
        <f t="shared" ca="1" si="144"/>
        <v>תקין</v>
      </c>
      <c r="AO995" s="1" t="str">
        <f>VLOOKUP(AC995,'תז מייל קניין'!$A:$C,3,0)</f>
        <v>GalitGe@justice.gov.il</v>
      </c>
      <c r="AP995" s="1" t="str">
        <f t="shared" si="145"/>
        <v xml:space="preserve"> נסיעות לח</v>
      </c>
    </row>
    <row r="996" spans="1:42" x14ac:dyDescent="0.2">
      <c r="A996" s="4"/>
      <c r="B996" s="5"/>
      <c r="C996" s="6" t="s">
        <v>3701</v>
      </c>
      <c r="D996" s="7" t="s">
        <v>50</v>
      </c>
      <c r="E996" s="7" t="s">
        <v>32</v>
      </c>
      <c r="F996" s="8" t="s">
        <v>35</v>
      </c>
      <c r="G996" s="9">
        <v>45641</v>
      </c>
      <c r="H996" s="9"/>
      <c r="I996" s="10"/>
      <c r="J996" s="14"/>
      <c r="K996" s="11" t="s">
        <v>2182</v>
      </c>
      <c r="L996" s="8" t="s">
        <v>2183</v>
      </c>
      <c r="M996" s="8" t="s">
        <v>2184</v>
      </c>
      <c r="N996" s="8" t="s">
        <v>40</v>
      </c>
      <c r="O996" s="12">
        <v>2928</v>
      </c>
      <c r="P996" s="8" t="s">
        <v>41</v>
      </c>
      <c r="Q996" s="12">
        <v>2928</v>
      </c>
      <c r="R996" s="13">
        <v>89.28</v>
      </c>
      <c r="S996" s="12">
        <v>2614.12</v>
      </c>
      <c r="T996" s="12">
        <v>2591.9499999999998</v>
      </c>
      <c r="U996" s="13">
        <v>324.63</v>
      </c>
      <c r="V996" s="8" t="s">
        <v>35</v>
      </c>
      <c r="W996" s="8" t="s">
        <v>3702</v>
      </c>
      <c r="X996" s="8" t="s">
        <v>57</v>
      </c>
      <c r="Y996" s="13">
        <v>0</v>
      </c>
      <c r="Z996" s="8" t="s">
        <v>42</v>
      </c>
      <c r="AA996" s="8" t="s">
        <v>65</v>
      </c>
      <c r="AB996" s="8" t="s">
        <v>35</v>
      </c>
      <c r="AC996" s="8" t="s">
        <v>2614</v>
      </c>
      <c r="AD996" s="8" t="s">
        <v>35</v>
      </c>
      <c r="AE996" s="8" t="s">
        <v>2678</v>
      </c>
      <c r="AF996" s="13">
        <v>313.88</v>
      </c>
      <c r="AG996" s="41">
        <f t="shared" si="138"/>
        <v>45641</v>
      </c>
      <c r="AH996" s="41">
        <f t="shared" ca="1" si="139"/>
        <v>46022</v>
      </c>
      <c r="AI996" s="1">
        <f t="shared" ca="1" si="146"/>
        <v>12</v>
      </c>
      <c r="AJ996" s="1">
        <f t="shared" ca="1" si="140"/>
        <v>7</v>
      </c>
      <c r="AK996" s="1">
        <f t="shared" ca="1" si="141"/>
        <v>4</v>
      </c>
      <c r="AL996" s="1">
        <f t="shared" si="142"/>
        <v>89.28</v>
      </c>
      <c r="AM996" s="38">
        <f t="shared" ca="1" si="143"/>
        <v>0.58333333333333337</v>
      </c>
      <c r="AN996" s="1" t="str">
        <f t="shared" ca="1" si="144"/>
        <v>תקין</v>
      </c>
      <c r="AO996" s="1" t="str">
        <f>VLOOKUP(AC996,'תז מייל קניין'!$A:$C,3,0)</f>
        <v>GalitGe@justice.gov.il</v>
      </c>
      <c r="AP996" s="1" t="str">
        <f t="shared" si="145"/>
        <v xml:space="preserve"> ציוד משקי</v>
      </c>
    </row>
    <row r="997" spans="1:42" x14ac:dyDescent="0.2">
      <c r="A997" s="4"/>
      <c r="B997" s="5"/>
      <c r="C997" s="6" t="s">
        <v>3703</v>
      </c>
      <c r="D997" s="7" t="s">
        <v>34</v>
      </c>
      <c r="E997" s="7" t="s">
        <v>32</v>
      </c>
      <c r="F997" s="8" t="s">
        <v>35</v>
      </c>
      <c r="G997" s="9">
        <v>45641</v>
      </c>
      <c r="H997" s="9"/>
      <c r="I997" s="10"/>
      <c r="J997" s="14"/>
      <c r="K997" s="11" t="s">
        <v>3704</v>
      </c>
      <c r="L997" s="8" t="s">
        <v>3705</v>
      </c>
      <c r="M997" s="8" t="s">
        <v>3706</v>
      </c>
      <c r="N997" s="8" t="s">
        <v>40</v>
      </c>
      <c r="O997" s="12">
        <v>15075.71</v>
      </c>
      <c r="P997" s="8" t="s">
        <v>41</v>
      </c>
      <c r="Q997" s="12">
        <v>15075.71</v>
      </c>
      <c r="R997" s="13">
        <v>0</v>
      </c>
      <c r="S997" s="13">
        <v>0</v>
      </c>
      <c r="T997" s="13">
        <v>0</v>
      </c>
      <c r="U997" s="12">
        <v>15075.71</v>
      </c>
      <c r="V997" s="8" t="s">
        <v>35</v>
      </c>
      <c r="W997" s="8" t="s">
        <v>3707</v>
      </c>
      <c r="X997" s="8" t="s">
        <v>35</v>
      </c>
      <c r="Y997" s="13">
        <v>0</v>
      </c>
      <c r="Z997" s="8" t="s">
        <v>42</v>
      </c>
      <c r="AA997" s="8" t="s">
        <v>43</v>
      </c>
      <c r="AB997" s="8" t="s">
        <v>60</v>
      </c>
      <c r="AC997" s="8" t="s">
        <v>2614</v>
      </c>
      <c r="AD997" s="8" t="s">
        <v>35</v>
      </c>
      <c r="AE997" s="8" t="s">
        <v>658</v>
      </c>
      <c r="AF997" s="12">
        <v>15075.71</v>
      </c>
      <c r="AG997" s="41">
        <f t="shared" si="138"/>
        <v>45641</v>
      </c>
      <c r="AH997" s="41">
        <f t="shared" ca="1" si="139"/>
        <v>46022</v>
      </c>
      <c r="AI997" s="1">
        <f t="shared" ca="1" si="146"/>
        <v>12</v>
      </c>
      <c r="AJ997" s="1">
        <f t="shared" ca="1" si="140"/>
        <v>7</v>
      </c>
      <c r="AK997" s="1">
        <f t="shared" ca="1" si="141"/>
        <v>4</v>
      </c>
      <c r="AL997" s="1">
        <f t="shared" si="142"/>
        <v>0</v>
      </c>
      <c r="AM997" s="38">
        <f t="shared" ca="1" si="143"/>
        <v>0.58333333333333337</v>
      </c>
      <c r="AN997" s="1" t="str">
        <f t="shared" ca="1" si="144"/>
        <v>לא תקין</v>
      </c>
      <c r="AO997" s="1" t="str">
        <f>VLOOKUP(AC997,'תז מייל קניין'!$A:$C,3,0)</f>
        <v>GalitGe@justice.gov.il</v>
      </c>
      <c r="AP997" s="1" t="str">
        <f t="shared" si="145"/>
        <v xml:space="preserve"> ציוד לחדר</v>
      </c>
    </row>
    <row r="998" spans="1:42" x14ac:dyDescent="0.2">
      <c r="A998" s="4"/>
      <c r="B998" s="5"/>
      <c r="C998" s="6" t="s">
        <v>3708</v>
      </c>
      <c r="D998" s="7" t="s">
        <v>34</v>
      </c>
      <c r="E998" s="7" t="s">
        <v>32</v>
      </c>
      <c r="F998" s="8" t="s">
        <v>35</v>
      </c>
      <c r="G998" s="9">
        <v>45641</v>
      </c>
      <c r="H998" s="9"/>
      <c r="I998" s="10"/>
      <c r="J998" s="14"/>
      <c r="K998" s="11" t="s">
        <v>3709</v>
      </c>
      <c r="L998" s="8" t="s">
        <v>3710</v>
      </c>
      <c r="M998" s="8" t="s">
        <v>3711</v>
      </c>
      <c r="N998" s="8" t="s">
        <v>40</v>
      </c>
      <c r="O998" s="12">
        <v>37635.410000000003</v>
      </c>
      <c r="P998" s="8" t="s">
        <v>41</v>
      </c>
      <c r="Q998" s="12">
        <v>37635.410000000003</v>
      </c>
      <c r="R998" s="13">
        <v>99.15</v>
      </c>
      <c r="S998" s="12">
        <v>37635.410000000003</v>
      </c>
      <c r="T998" s="12">
        <v>37316.620000000003</v>
      </c>
      <c r="U998" s="13">
        <v>309.35000000000002</v>
      </c>
      <c r="V998" s="8" t="s">
        <v>35</v>
      </c>
      <c r="W998" s="8" t="s">
        <v>3712</v>
      </c>
      <c r="X998" s="8" t="s">
        <v>35</v>
      </c>
      <c r="Y998" s="13">
        <v>0</v>
      </c>
      <c r="Z998" s="8" t="s">
        <v>42</v>
      </c>
      <c r="AA998" s="8" t="s">
        <v>43</v>
      </c>
      <c r="AB998" s="8" t="s">
        <v>60</v>
      </c>
      <c r="AC998" s="8" t="s">
        <v>2614</v>
      </c>
      <c r="AD998" s="8" t="s">
        <v>35</v>
      </c>
      <c r="AE998" s="8" t="s">
        <v>3713</v>
      </c>
      <c r="AF998" s="13">
        <v>309.35000000000002</v>
      </c>
      <c r="AG998" s="41">
        <f t="shared" si="138"/>
        <v>45641</v>
      </c>
      <c r="AH998" s="41">
        <f t="shared" ca="1" si="139"/>
        <v>46022</v>
      </c>
      <c r="AI998" s="1">
        <f t="shared" ca="1" si="146"/>
        <v>12</v>
      </c>
      <c r="AJ998" s="1">
        <f t="shared" ca="1" si="140"/>
        <v>7</v>
      </c>
      <c r="AK998" s="1">
        <f t="shared" ca="1" si="141"/>
        <v>4</v>
      </c>
      <c r="AL998" s="1">
        <f t="shared" si="142"/>
        <v>99.15</v>
      </c>
      <c r="AM998" s="38">
        <f t="shared" ca="1" si="143"/>
        <v>0.58333333333333337</v>
      </c>
      <c r="AN998" s="1" t="str">
        <f t="shared" ca="1" si="144"/>
        <v>תקין</v>
      </c>
      <c r="AO998" s="1" t="str">
        <f>VLOOKUP(AC998,'תז מייל קניין'!$A:$C,3,0)</f>
        <v>GalitGe@justice.gov.il</v>
      </c>
      <c r="AP998" s="1" t="str">
        <f t="shared" si="145"/>
        <v xml:space="preserve"> כנס ייעוץ</v>
      </c>
    </row>
    <row r="999" spans="1:42" x14ac:dyDescent="0.2">
      <c r="A999" s="4"/>
      <c r="B999" s="5"/>
      <c r="C999" s="6" t="s">
        <v>3714</v>
      </c>
      <c r="D999" s="7" t="s">
        <v>34</v>
      </c>
      <c r="E999" s="7" t="s">
        <v>32</v>
      </c>
      <c r="F999" s="8" t="s">
        <v>35</v>
      </c>
      <c r="G999" s="9">
        <v>45649</v>
      </c>
      <c r="H999" s="9">
        <v>45658</v>
      </c>
      <c r="I999" s="10">
        <v>46022</v>
      </c>
      <c r="J999" s="14"/>
      <c r="K999" s="11" t="s">
        <v>2687</v>
      </c>
      <c r="L999" s="8" t="s">
        <v>2688</v>
      </c>
      <c r="M999" s="8" t="s">
        <v>35</v>
      </c>
      <c r="N999" s="8" t="s">
        <v>40</v>
      </c>
      <c r="O999" s="12">
        <v>5098016</v>
      </c>
      <c r="P999" s="8" t="s">
        <v>41</v>
      </c>
      <c r="Q999" s="12">
        <v>5098016</v>
      </c>
      <c r="R999" s="13">
        <v>0</v>
      </c>
      <c r="S999" s="13">
        <v>0</v>
      </c>
      <c r="T999" s="13">
        <v>0</v>
      </c>
      <c r="U999" s="12">
        <v>5098016</v>
      </c>
      <c r="V999" s="8" t="s">
        <v>35</v>
      </c>
      <c r="W999" s="8" t="s">
        <v>3195</v>
      </c>
      <c r="X999" s="8" t="s">
        <v>35</v>
      </c>
      <c r="Y999" s="13">
        <v>0</v>
      </c>
      <c r="Z999" s="8" t="s">
        <v>42</v>
      </c>
      <c r="AA999" s="8" t="s">
        <v>1804</v>
      </c>
      <c r="AB999" s="8" t="s">
        <v>35</v>
      </c>
      <c r="AC999" s="8" t="s">
        <v>2614</v>
      </c>
      <c r="AD999" s="8" t="s">
        <v>35</v>
      </c>
      <c r="AE999" s="8" t="s">
        <v>35</v>
      </c>
      <c r="AF999" s="12">
        <v>5098016</v>
      </c>
      <c r="AG999" s="41">
        <f t="shared" si="138"/>
        <v>45658</v>
      </c>
      <c r="AH999" s="41">
        <f t="shared" ca="1" si="139"/>
        <v>46022</v>
      </c>
      <c r="AI999" s="1">
        <f t="shared" ca="1" si="146"/>
        <v>11</v>
      </c>
      <c r="AJ999" s="1">
        <f t="shared" ca="1" si="140"/>
        <v>7</v>
      </c>
      <c r="AK999" s="1">
        <f t="shared" ca="1" si="141"/>
        <v>4</v>
      </c>
      <c r="AL999" s="1">
        <f t="shared" si="142"/>
        <v>0</v>
      </c>
      <c r="AM999" s="38">
        <f t="shared" ca="1" si="143"/>
        <v>0.63636363636363635</v>
      </c>
      <c r="AN999" s="1" t="str">
        <f t="shared" ca="1" si="144"/>
        <v>לא תקין</v>
      </c>
      <c r="AO999" s="1" t="str">
        <f>VLOOKUP(AC999,'תז מייל קניין'!$A:$C,3,0)</f>
        <v>GalitGe@justice.gov.il</v>
      </c>
      <c r="AP999" s="1" t="str">
        <f t="shared" si="145"/>
        <v xml:space="preserve"> קמפיינים </v>
      </c>
    </row>
    <row r="1000" spans="1:42" x14ac:dyDescent="0.2">
      <c r="A1000" s="4"/>
      <c r="B1000" s="5"/>
      <c r="C1000" s="6" t="s">
        <v>3715</v>
      </c>
      <c r="D1000" s="7" t="s">
        <v>50</v>
      </c>
      <c r="E1000" s="7" t="s">
        <v>32</v>
      </c>
      <c r="F1000" s="8" t="s">
        <v>35</v>
      </c>
      <c r="G1000" s="9">
        <v>45655</v>
      </c>
      <c r="H1000" s="9"/>
      <c r="I1000" s="10"/>
      <c r="J1000" s="14"/>
      <c r="K1000" s="11" t="s">
        <v>1764</v>
      </c>
      <c r="L1000" s="8" t="s">
        <v>1765</v>
      </c>
      <c r="M1000" s="8" t="s">
        <v>1766</v>
      </c>
      <c r="N1000" s="8" t="s">
        <v>40</v>
      </c>
      <c r="O1000" s="12">
        <v>9205.42</v>
      </c>
      <c r="P1000" s="8" t="s">
        <v>41</v>
      </c>
      <c r="Q1000" s="12">
        <v>9205.42</v>
      </c>
      <c r="R1000" s="13">
        <v>79.84</v>
      </c>
      <c r="S1000" s="12">
        <v>7351.17</v>
      </c>
      <c r="T1000" s="12">
        <v>7349.96</v>
      </c>
      <c r="U1000" s="12">
        <v>1917.78</v>
      </c>
      <c r="V1000" s="8" t="s">
        <v>35</v>
      </c>
      <c r="W1000" s="8" t="s">
        <v>3716</v>
      </c>
      <c r="X1000" s="8" t="s">
        <v>57</v>
      </c>
      <c r="Y1000" s="13">
        <v>0</v>
      </c>
      <c r="Z1000" s="8" t="s">
        <v>42</v>
      </c>
      <c r="AA1000" s="8" t="s">
        <v>65</v>
      </c>
      <c r="AB1000" s="8" t="s">
        <v>35</v>
      </c>
      <c r="AC1000" s="8" t="s">
        <v>2614</v>
      </c>
      <c r="AD1000" s="8" t="s">
        <v>35</v>
      </c>
      <c r="AE1000" s="8" t="s">
        <v>3551</v>
      </c>
      <c r="AF1000" s="12">
        <v>1854.25</v>
      </c>
      <c r="AG1000" s="41">
        <f t="shared" si="138"/>
        <v>45655</v>
      </c>
      <c r="AH1000" s="41">
        <f t="shared" ca="1" si="139"/>
        <v>46022</v>
      </c>
      <c r="AI1000" s="1">
        <f t="shared" ca="1" si="146"/>
        <v>12</v>
      </c>
      <c r="AJ1000" s="1">
        <f t="shared" ca="1" si="140"/>
        <v>7</v>
      </c>
      <c r="AK1000" s="1">
        <f t="shared" ca="1" si="141"/>
        <v>4</v>
      </c>
      <c r="AL1000" s="1">
        <f t="shared" si="142"/>
        <v>79.84</v>
      </c>
      <c r="AM1000" s="38">
        <f t="shared" ca="1" si="143"/>
        <v>0.58333333333333337</v>
      </c>
      <c r="AN1000" s="1" t="str">
        <f t="shared" ca="1" si="144"/>
        <v>תקין</v>
      </c>
      <c r="AO1000" s="1" t="str">
        <f>VLOOKUP(AC1000,'תז מייל קניין'!$A:$C,3,0)</f>
        <v>GalitGe@justice.gov.il</v>
      </c>
      <c r="AP1000" s="1" t="str">
        <f t="shared" si="145"/>
        <v xml:space="preserve"> ציוד משרד</v>
      </c>
    </row>
    <row r="1001" spans="1:42" x14ac:dyDescent="0.2">
      <c r="A1001" s="4"/>
      <c r="B1001" s="5"/>
      <c r="C1001" s="6" t="s">
        <v>3717</v>
      </c>
      <c r="D1001" s="7" t="s">
        <v>50</v>
      </c>
      <c r="E1001" s="7" t="s">
        <v>32</v>
      </c>
      <c r="F1001" s="8" t="s">
        <v>35</v>
      </c>
      <c r="G1001" s="9">
        <v>45655</v>
      </c>
      <c r="H1001" s="9"/>
      <c r="I1001" s="10"/>
      <c r="J1001" s="14"/>
      <c r="K1001" s="11" t="s">
        <v>2182</v>
      </c>
      <c r="L1001" s="8" t="s">
        <v>2183</v>
      </c>
      <c r="M1001" s="8" t="s">
        <v>2184</v>
      </c>
      <c r="N1001" s="8" t="s">
        <v>40</v>
      </c>
      <c r="O1001" s="12">
        <v>4680.71</v>
      </c>
      <c r="P1001" s="8" t="s">
        <v>41</v>
      </c>
      <c r="Q1001" s="12">
        <v>4680.71</v>
      </c>
      <c r="R1001" s="13">
        <v>100</v>
      </c>
      <c r="S1001" s="12">
        <v>4680.71</v>
      </c>
      <c r="T1001" s="12">
        <v>4680.68</v>
      </c>
      <c r="U1001" s="13">
        <v>0</v>
      </c>
      <c r="V1001" s="8" t="s">
        <v>35</v>
      </c>
      <c r="W1001" s="8" t="s">
        <v>3718</v>
      </c>
      <c r="X1001" s="8" t="s">
        <v>57</v>
      </c>
      <c r="Y1001" s="13">
        <v>0</v>
      </c>
      <c r="Z1001" s="8" t="s">
        <v>42</v>
      </c>
      <c r="AA1001" s="8" t="s">
        <v>65</v>
      </c>
      <c r="AB1001" s="8" t="s">
        <v>35</v>
      </c>
      <c r="AC1001" s="8" t="s">
        <v>2614</v>
      </c>
      <c r="AD1001" s="8" t="s">
        <v>35</v>
      </c>
      <c r="AE1001" s="8" t="s">
        <v>3177</v>
      </c>
      <c r="AF1001" s="13">
        <v>0</v>
      </c>
      <c r="AG1001" s="41">
        <f t="shared" si="138"/>
        <v>45655</v>
      </c>
      <c r="AH1001" s="41">
        <f t="shared" ca="1" si="139"/>
        <v>46022</v>
      </c>
      <c r="AI1001" s="1">
        <f t="shared" ca="1" si="146"/>
        <v>12</v>
      </c>
      <c r="AJ1001" s="1">
        <f t="shared" ca="1" si="140"/>
        <v>7</v>
      </c>
      <c r="AK1001" s="1">
        <f t="shared" ca="1" si="141"/>
        <v>4</v>
      </c>
      <c r="AL1001" s="1">
        <f t="shared" si="142"/>
        <v>100</v>
      </c>
      <c r="AM1001" s="38">
        <f t="shared" ca="1" si="143"/>
        <v>0.58333333333333337</v>
      </c>
      <c r="AN1001" s="1" t="str">
        <f t="shared" ca="1" si="144"/>
        <v>תקין</v>
      </c>
      <c r="AO1001" s="1" t="str">
        <f>VLOOKUP(AC1001,'תז מייל קניין'!$A:$C,3,0)</f>
        <v>GalitGe@justice.gov.il</v>
      </c>
      <c r="AP1001" s="1" t="str">
        <f t="shared" si="145"/>
        <v xml:space="preserve"> כיבוד משק</v>
      </c>
    </row>
    <row r="1002" spans="1:42" x14ac:dyDescent="0.2">
      <c r="A1002" s="4"/>
      <c r="B1002" s="5"/>
      <c r="C1002" s="6" t="s">
        <v>3719</v>
      </c>
      <c r="D1002" s="7" t="s">
        <v>50</v>
      </c>
      <c r="E1002" s="7" t="s">
        <v>32</v>
      </c>
      <c r="F1002" s="8" t="s">
        <v>35</v>
      </c>
      <c r="G1002" s="9">
        <v>45655</v>
      </c>
      <c r="H1002" s="9"/>
      <c r="I1002" s="10"/>
      <c r="J1002" s="14"/>
      <c r="K1002" s="11" t="s">
        <v>2182</v>
      </c>
      <c r="L1002" s="8" t="s">
        <v>2183</v>
      </c>
      <c r="M1002" s="8" t="s">
        <v>2184</v>
      </c>
      <c r="N1002" s="8" t="s">
        <v>35</v>
      </c>
      <c r="O1002" s="12">
        <v>7751.25</v>
      </c>
      <c r="P1002" s="8" t="s">
        <v>41</v>
      </c>
      <c r="Q1002" s="12">
        <v>7751.25</v>
      </c>
      <c r="R1002" s="13">
        <v>0</v>
      </c>
      <c r="S1002" s="13">
        <v>0</v>
      </c>
      <c r="T1002" s="13">
        <v>0</v>
      </c>
      <c r="U1002" s="13">
        <v>0</v>
      </c>
      <c r="V1002" s="8" t="s">
        <v>57</v>
      </c>
      <c r="W1002" s="8" t="s">
        <v>3720</v>
      </c>
      <c r="X1002" s="8" t="s">
        <v>57</v>
      </c>
      <c r="Y1002" s="13">
        <v>0</v>
      </c>
      <c r="Z1002" s="8" t="s">
        <v>42</v>
      </c>
      <c r="AA1002" s="8" t="s">
        <v>65</v>
      </c>
      <c r="AB1002" s="8" t="s">
        <v>35</v>
      </c>
      <c r="AC1002" s="8" t="s">
        <v>2614</v>
      </c>
      <c r="AD1002" s="8" t="s">
        <v>35</v>
      </c>
      <c r="AE1002" s="8" t="s">
        <v>35</v>
      </c>
      <c r="AF1002" s="12">
        <v>7751.25</v>
      </c>
      <c r="AG1002" s="41">
        <f t="shared" si="138"/>
        <v>45655</v>
      </c>
      <c r="AH1002" s="41">
        <f t="shared" ca="1" si="139"/>
        <v>46022</v>
      </c>
      <c r="AI1002" s="1">
        <f t="shared" ca="1" si="146"/>
        <v>12</v>
      </c>
      <c r="AJ1002" s="1">
        <f t="shared" ca="1" si="140"/>
        <v>7</v>
      </c>
      <c r="AK1002" s="1">
        <f t="shared" ca="1" si="141"/>
        <v>4</v>
      </c>
      <c r="AL1002" s="1">
        <f t="shared" si="142"/>
        <v>0</v>
      </c>
      <c r="AM1002" s="38">
        <f t="shared" ca="1" si="143"/>
        <v>0.58333333333333337</v>
      </c>
      <c r="AN1002" s="1" t="str">
        <f t="shared" ca="1" si="144"/>
        <v>לא תקין</v>
      </c>
      <c r="AO1002" s="1" t="str">
        <f>VLOOKUP(AC1002,'תז מייל קניין'!$A:$C,3,0)</f>
        <v>GalitGe@justice.gov.il</v>
      </c>
      <c r="AP1002" s="1" t="str">
        <f t="shared" si="145"/>
        <v xml:space="preserve"> כיבוד משק</v>
      </c>
    </row>
    <row r="1003" spans="1:42" x14ac:dyDescent="0.2">
      <c r="A1003" s="4"/>
      <c r="B1003" s="5"/>
      <c r="C1003" s="6" t="s">
        <v>3721</v>
      </c>
      <c r="D1003" s="7" t="s">
        <v>50</v>
      </c>
      <c r="E1003" s="7" t="s">
        <v>32</v>
      </c>
      <c r="F1003" s="8" t="s">
        <v>35</v>
      </c>
      <c r="G1003" s="9">
        <v>45655</v>
      </c>
      <c r="H1003" s="9"/>
      <c r="I1003" s="10"/>
      <c r="J1003" s="14"/>
      <c r="K1003" s="11" t="s">
        <v>2182</v>
      </c>
      <c r="L1003" s="8" t="s">
        <v>2183</v>
      </c>
      <c r="M1003" s="8" t="s">
        <v>2184</v>
      </c>
      <c r="N1003" s="8" t="s">
        <v>40</v>
      </c>
      <c r="O1003" s="12">
        <v>11211.89</v>
      </c>
      <c r="P1003" s="8" t="s">
        <v>41</v>
      </c>
      <c r="Q1003" s="12">
        <v>11211.89</v>
      </c>
      <c r="R1003" s="13">
        <v>57.43</v>
      </c>
      <c r="S1003" s="12">
        <v>6439.25</v>
      </c>
      <c r="T1003" s="12">
        <v>6439.2</v>
      </c>
      <c r="U1003" s="12">
        <v>4936.17</v>
      </c>
      <c r="V1003" s="8" t="s">
        <v>35</v>
      </c>
      <c r="W1003" s="8" t="s">
        <v>3722</v>
      </c>
      <c r="X1003" s="8" t="s">
        <v>57</v>
      </c>
      <c r="Y1003" s="13">
        <v>0</v>
      </c>
      <c r="Z1003" s="8" t="s">
        <v>42</v>
      </c>
      <c r="AA1003" s="8" t="s">
        <v>65</v>
      </c>
      <c r="AB1003" s="8" t="s">
        <v>35</v>
      </c>
      <c r="AC1003" s="8" t="s">
        <v>2614</v>
      </c>
      <c r="AD1003" s="8" t="s">
        <v>35</v>
      </c>
      <c r="AE1003" s="8" t="s">
        <v>266</v>
      </c>
      <c r="AF1003" s="12">
        <v>4772.7</v>
      </c>
      <c r="AG1003" s="41">
        <f t="shared" si="138"/>
        <v>45655</v>
      </c>
      <c r="AH1003" s="41">
        <f t="shared" ca="1" si="139"/>
        <v>46022</v>
      </c>
      <c r="AI1003" s="1">
        <f t="shared" ca="1" si="146"/>
        <v>12</v>
      </c>
      <c r="AJ1003" s="1">
        <f t="shared" ca="1" si="140"/>
        <v>7</v>
      </c>
      <c r="AK1003" s="1">
        <f t="shared" ca="1" si="141"/>
        <v>4</v>
      </c>
      <c r="AL1003" s="1">
        <f t="shared" si="142"/>
        <v>57.43</v>
      </c>
      <c r="AM1003" s="38">
        <f t="shared" ca="1" si="143"/>
        <v>0.58333333333333337</v>
      </c>
      <c r="AN1003" s="1" t="str">
        <f t="shared" ca="1" si="144"/>
        <v>תקין</v>
      </c>
      <c r="AO1003" s="1" t="str">
        <f>VLOOKUP(AC1003,'תז מייל קניין'!$A:$C,3,0)</f>
        <v>GalitGe@justice.gov.il</v>
      </c>
      <c r="AP1003" s="1" t="str">
        <f t="shared" si="145"/>
        <v xml:space="preserve"> ציוד משקי</v>
      </c>
    </row>
    <row r="1004" spans="1:42" x14ac:dyDescent="0.2">
      <c r="A1004" s="4"/>
      <c r="B1004" s="5"/>
      <c r="C1004" s="6" t="s">
        <v>3723</v>
      </c>
      <c r="D1004" s="7" t="s">
        <v>34</v>
      </c>
      <c r="E1004" s="7" t="s">
        <v>32</v>
      </c>
      <c r="F1004" s="8" t="s">
        <v>35</v>
      </c>
      <c r="G1004" s="9">
        <v>45656</v>
      </c>
      <c r="H1004" s="9"/>
      <c r="I1004" s="10"/>
      <c r="J1004" s="14"/>
      <c r="K1004" s="11" t="s">
        <v>2687</v>
      </c>
      <c r="L1004" s="8" t="s">
        <v>2688</v>
      </c>
      <c r="M1004" s="8" t="s">
        <v>35</v>
      </c>
      <c r="N1004" s="8" t="s">
        <v>40</v>
      </c>
      <c r="O1004" s="13">
        <v>843.75</v>
      </c>
      <c r="P1004" s="8" t="s">
        <v>41</v>
      </c>
      <c r="Q1004" s="13">
        <v>843.75</v>
      </c>
      <c r="R1004" s="13">
        <v>0</v>
      </c>
      <c r="S1004" s="13">
        <v>0</v>
      </c>
      <c r="T1004" s="13">
        <v>0</v>
      </c>
      <c r="U1004" s="13">
        <v>843.75</v>
      </c>
      <c r="V1004" s="8" t="s">
        <v>35</v>
      </c>
      <c r="W1004" s="8" t="s">
        <v>3724</v>
      </c>
      <c r="X1004" s="8" t="s">
        <v>35</v>
      </c>
      <c r="Y1004" s="13">
        <v>0</v>
      </c>
      <c r="Z1004" s="8" t="s">
        <v>42</v>
      </c>
      <c r="AA1004" s="8" t="s">
        <v>43</v>
      </c>
      <c r="AB1004" s="8" t="s">
        <v>2690</v>
      </c>
      <c r="AC1004" s="8" t="s">
        <v>2614</v>
      </c>
      <c r="AD1004" s="8" t="s">
        <v>35</v>
      </c>
      <c r="AE1004" s="8" t="s">
        <v>35</v>
      </c>
      <c r="AF1004" s="13">
        <v>843.75</v>
      </c>
      <c r="AG1004" s="41">
        <f t="shared" si="138"/>
        <v>45656</v>
      </c>
      <c r="AH1004" s="41">
        <f t="shared" ca="1" si="139"/>
        <v>46022</v>
      </c>
      <c r="AI1004" s="1">
        <f t="shared" ca="1" si="146"/>
        <v>12</v>
      </c>
      <c r="AJ1004" s="1">
        <f t="shared" ca="1" si="140"/>
        <v>7</v>
      </c>
      <c r="AK1004" s="1">
        <f t="shared" ca="1" si="141"/>
        <v>4</v>
      </c>
      <c r="AL1004" s="1">
        <f t="shared" si="142"/>
        <v>0</v>
      </c>
      <c r="AM1004" s="38">
        <f t="shared" ca="1" si="143"/>
        <v>0.58333333333333337</v>
      </c>
      <c r="AN1004" s="1" t="str">
        <f t="shared" ca="1" si="144"/>
        <v>לא תקין</v>
      </c>
      <c r="AO1004" s="1" t="str">
        <f>VLOOKUP(AC1004,'תז מייל קניין'!$A:$C,3,0)</f>
        <v>GalitGe@justice.gov.il</v>
      </c>
      <c r="AP1004" s="1" t="str">
        <f t="shared" si="145"/>
        <v xml:space="preserve"> פרסום עבו</v>
      </c>
    </row>
    <row r="1005" spans="1:42" x14ac:dyDescent="0.2">
      <c r="A1005" s="4"/>
      <c r="B1005" s="5"/>
      <c r="C1005" s="6" t="s">
        <v>3725</v>
      </c>
      <c r="D1005" s="7" t="s">
        <v>34</v>
      </c>
      <c r="E1005" s="7" t="s">
        <v>32</v>
      </c>
      <c r="F1005" s="8" t="s">
        <v>35</v>
      </c>
      <c r="G1005" s="9">
        <v>45666</v>
      </c>
      <c r="H1005" s="9"/>
      <c r="I1005" s="10"/>
      <c r="J1005" s="14"/>
      <c r="K1005" s="11" t="s">
        <v>2712</v>
      </c>
      <c r="L1005" s="8" t="s">
        <v>2713</v>
      </c>
      <c r="M1005" s="8" t="s">
        <v>2714</v>
      </c>
      <c r="N1005" s="8" t="s">
        <v>40</v>
      </c>
      <c r="O1005" s="12">
        <v>30644.31</v>
      </c>
      <c r="P1005" s="8" t="s">
        <v>41</v>
      </c>
      <c r="Q1005" s="12">
        <v>30644.31</v>
      </c>
      <c r="R1005" s="13">
        <v>54.02</v>
      </c>
      <c r="S1005" s="12">
        <v>16555.09</v>
      </c>
      <c r="T1005" s="12">
        <v>16555.09</v>
      </c>
      <c r="U1005" s="12">
        <v>14089.22</v>
      </c>
      <c r="V1005" s="8" t="s">
        <v>35</v>
      </c>
      <c r="W1005" s="8" t="s">
        <v>3726</v>
      </c>
      <c r="X1005" s="8" t="s">
        <v>35</v>
      </c>
      <c r="Y1005" s="13">
        <v>0</v>
      </c>
      <c r="Z1005" s="8" t="s">
        <v>42</v>
      </c>
      <c r="AA1005" s="8" t="s">
        <v>43</v>
      </c>
      <c r="AB1005" s="8" t="s">
        <v>60</v>
      </c>
      <c r="AC1005" s="8" t="s">
        <v>2614</v>
      </c>
      <c r="AD1005" s="8" t="s">
        <v>35</v>
      </c>
      <c r="AE1005" s="8" t="s">
        <v>2716</v>
      </c>
      <c r="AF1005" s="12">
        <v>14089.22</v>
      </c>
      <c r="AG1005" s="41">
        <f t="shared" si="138"/>
        <v>45666</v>
      </c>
      <c r="AH1005" s="41">
        <f t="shared" ca="1" si="139"/>
        <v>46022</v>
      </c>
      <c r="AI1005" s="1">
        <f t="shared" ca="1" si="146"/>
        <v>11</v>
      </c>
      <c r="AJ1005" s="1">
        <f t="shared" ca="1" si="140"/>
        <v>6</v>
      </c>
      <c r="AK1005" s="1">
        <f t="shared" ca="1" si="141"/>
        <v>4</v>
      </c>
      <c r="AL1005" s="1">
        <f t="shared" si="142"/>
        <v>54.02</v>
      </c>
      <c r="AM1005" s="38">
        <f t="shared" ca="1" si="143"/>
        <v>0.54545454545454541</v>
      </c>
      <c r="AN1005" s="1" t="str">
        <f t="shared" ca="1" si="144"/>
        <v>תקין</v>
      </c>
      <c r="AO1005" s="1" t="str">
        <f>VLOOKUP(AC1005,'תז מייל קניין'!$A:$C,3,0)</f>
        <v>GalitGe@justice.gov.il</v>
      </c>
      <c r="AP1005" s="1" t="str">
        <f t="shared" si="145"/>
        <v xml:space="preserve"> סולר עבור</v>
      </c>
    </row>
    <row r="1006" spans="1:42" x14ac:dyDescent="0.2">
      <c r="A1006" s="4"/>
      <c r="B1006" s="5"/>
      <c r="C1006" s="6" t="s">
        <v>3727</v>
      </c>
      <c r="D1006" s="7" t="s">
        <v>34</v>
      </c>
      <c r="E1006" s="7" t="s">
        <v>32</v>
      </c>
      <c r="F1006" s="8" t="s">
        <v>35</v>
      </c>
      <c r="G1006" s="9">
        <v>45677</v>
      </c>
      <c r="H1006" s="9"/>
      <c r="I1006" s="10"/>
      <c r="J1006" s="14"/>
      <c r="K1006" s="11" t="s">
        <v>3298</v>
      </c>
      <c r="L1006" s="8" t="s">
        <v>3299</v>
      </c>
      <c r="M1006" s="8" t="s">
        <v>35</v>
      </c>
      <c r="N1006" s="8" t="s">
        <v>40</v>
      </c>
      <c r="O1006" s="12">
        <v>28057.77</v>
      </c>
      <c r="P1006" s="8" t="s">
        <v>41</v>
      </c>
      <c r="Q1006" s="12">
        <v>28057.77</v>
      </c>
      <c r="R1006" s="13">
        <v>0</v>
      </c>
      <c r="S1006" s="13">
        <v>0</v>
      </c>
      <c r="T1006" s="13">
        <v>0</v>
      </c>
      <c r="U1006" s="12">
        <v>28057.77</v>
      </c>
      <c r="V1006" s="8" t="s">
        <v>35</v>
      </c>
      <c r="W1006" s="8" t="s">
        <v>3728</v>
      </c>
      <c r="X1006" s="8" t="s">
        <v>35</v>
      </c>
      <c r="Y1006" s="13">
        <v>0</v>
      </c>
      <c r="Z1006" s="8" t="s">
        <v>42</v>
      </c>
      <c r="AA1006" s="8" t="s">
        <v>1804</v>
      </c>
      <c r="AB1006" s="8" t="s">
        <v>35</v>
      </c>
      <c r="AC1006" s="8" t="s">
        <v>2614</v>
      </c>
      <c r="AD1006" s="8" t="s">
        <v>35</v>
      </c>
      <c r="AE1006" s="8" t="s">
        <v>35</v>
      </c>
      <c r="AF1006" s="12">
        <v>28057.77</v>
      </c>
      <c r="AG1006" s="41">
        <f t="shared" si="138"/>
        <v>45677</v>
      </c>
      <c r="AH1006" s="41">
        <f t="shared" ca="1" si="139"/>
        <v>46022</v>
      </c>
      <c r="AI1006" s="1">
        <f t="shared" ca="1" si="146"/>
        <v>11</v>
      </c>
      <c r="AJ1006" s="1">
        <f t="shared" ca="1" si="140"/>
        <v>6</v>
      </c>
      <c r="AK1006" s="1">
        <f t="shared" ca="1" si="141"/>
        <v>4</v>
      </c>
      <c r="AL1006" s="1">
        <f t="shared" si="142"/>
        <v>0</v>
      </c>
      <c r="AM1006" s="38">
        <f t="shared" ca="1" si="143"/>
        <v>0.54545454545454541</v>
      </c>
      <c r="AN1006" s="1" t="str">
        <f t="shared" ca="1" si="144"/>
        <v>לא תקין</v>
      </c>
      <c r="AO1006" s="1" t="str">
        <f>VLOOKUP(AC1006,'תז מייל קניין'!$A:$C,3,0)</f>
        <v>GalitGe@justice.gov.il</v>
      </c>
      <c r="AP1006" s="1" t="str">
        <f t="shared" si="145"/>
        <v xml:space="preserve"> נסיעה עבו</v>
      </c>
    </row>
    <row r="1007" spans="1:42" x14ac:dyDescent="0.2">
      <c r="A1007" s="4"/>
      <c r="B1007" s="5"/>
      <c r="C1007" s="6" t="s">
        <v>3729</v>
      </c>
      <c r="D1007" s="7" t="s">
        <v>67</v>
      </c>
      <c r="E1007" s="7" t="s">
        <v>32</v>
      </c>
      <c r="F1007" s="8" t="s">
        <v>35</v>
      </c>
      <c r="G1007" s="9">
        <v>45677</v>
      </c>
      <c r="H1007" s="9">
        <v>45658</v>
      </c>
      <c r="I1007" s="10">
        <v>46022</v>
      </c>
      <c r="J1007" s="14"/>
      <c r="K1007" s="11" t="s">
        <v>2654</v>
      </c>
      <c r="L1007" s="8" t="s">
        <v>2655</v>
      </c>
      <c r="M1007" s="8" t="s">
        <v>2656</v>
      </c>
      <c r="N1007" s="8" t="s">
        <v>40</v>
      </c>
      <c r="O1007" s="12">
        <v>5900</v>
      </c>
      <c r="P1007" s="8" t="s">
        <v>41</v>
      </c>
      <c r="Q1007" s="12">
        <v>5900</v>
      </c>
      <c r="R1007" s="13">
        <v>1.3</v>
      </c>
      <c r="S1007" s="13">
        <v>0</v>
      </c>
      <c r="T1007" s="13">
        <v>76.81</v>
      </c>
      <c r="U1007" s="12">
        <v>5823.19</v>
      </c>
      <c r="V1007" s="8" t="s">
        <v>35</v>
      </c>
      <c r="W1007" s="8" t="s">
        <v>3730</v>
      </c>
      <c r="X1007" s="8" t="s">
        <v>35</v>
      </c>
      <c r="Y1007" s="13">
        <v>0</v>
      </c>
      <c r="Z1007" s="8" t="s">
        <v>42</v>
      </c>
      <c r="AA1007" s="8" t="s">
        <v>127</v>
      </c>
      <c r="AB1007" s="8" t="s">
        <v>35</v>
      </c>
      <c r="AC1007" s="8" t="s">
        <v>2614</v>
      </c>
      <c r="AD1007" s="8" t="s">
        <v>35</v>
      </c>
      <c r="AE1007" s="8" t="s">
        <v>3731</v>
      </c>
      <c r="AF1007" s="12">
        <v>5823.19</v>
      </c>
      <c r="AG1007" s="41">
        <f t="shared" si="138"/>
        <v>45658</v>
      </c>
      <c r="AH1007" s="41">
        <f t="shared" ca="1" si="139"/>
        <v>46022</v>
      </c>
      <c r="AI1007" s="1">
        <f t="shared" ca="1" si="146"/>
        <v>11</v>
      </c>
      <c r="AJ1007" s="1">
        <f t="shared" ca="1" si="140"/>
        <v>7</v>
      </c>
      <c r="AK1007" s="1">
        <f t="shared" ca="1" si="141"/>
        <v>4</v>
      </c>
      <c r="AL1007" s="1">
        <f t="shared" si="142"/>
        <v>1.3</v>
      </c>
      <c r="AM1007" s="38">
        <f t="shared" ca="1" si="143"/>
        <v>0.63636363636363635</v>
      </c>
      <c r="AN1007" s="1" t="str">
        <f t="shared" ca="1" si="144"/>
        <v>לא תקין</v>
      </c>
      <c r="AO1007" s="1" t="str">
        <f>VLOOKUP(AC1007,'תז מייל קניין'!$A:$C,3,0)</f>
        <v>GalitGe@justice.gov.il</v>
      </c>
      <c r="AP1007" s="1" t="str">
        <f t="shared" si="145"/>
        <v xml:space="preserve"> שירותי תק</v>
      </c>
    </row>
    <row r="1008" spans="1:42" x14ac:dyDescent="0.2">
      <c r="A1008" s="4"/>
      <c r="B1008" s="5"/>
      <c r="C1008" s="6" t="s">
        <v>3732</v>
      </c>
      <c r="D1008" s="7" t="s">
        <v>67</v>
      </c>
      <c r="E1008" s="7" t="s">
        <v>32</v>
      </c>
      <c r="F1008" s="8" t="s">
        <v>35</v>
      </c>
      <c r="G1008" s="9">
        <v>45677</v>
      </c>
      <c r="H1008" s="9">
        <v>45658</v>
      </c>
      <c r="I1008" s="10">
        <v>46022</v>
      </c>
      <c r="J1008" s="14"/>
      <c r="K1008" s="11" t="s">
        <v>3733</v>
      </c>
      <c r="L1008" s="8" t="s">
        <v>3734</v>
      </c>
      <c r="M1008" s="8" t="s">
        <v>3735</v>
      </c>
      <c r="N1008" s="8" t="s">
        <v>40</v>
      </c>
      <c r="O1008" s="12">
        <v>365000.08</v>
      </c>
      <c r="P1008" s="8" t="s">
        <v>41</v>
      </c>
      <c r="Q1008" s="12">
        <v>365000.08</v>
      </c>
      <c r="R1008" s="13">
        <v>32.33</v>
      </c>
      <c r="S1008" s="13">
        <v>0</v>
      </c>
      <c r="T1008" s="12">
        <v>118015.66</v>
      </c>
      <c r="U1008" s="12">
        <v>246984.42</v>
      </c>
      <c r="V1008" s="8" t="s">
        <v>35</v>
      </c>
      <c r="W1008" s="8" t="s">
        <v>3730</v>
      </c>
      <c r="X1008" s="8" t="s">
        <v>35</v>
      </c>
      <c r="Y1008" s="13">
        <v>0</v>
      </c>
      <c r="Z1008" s="8" t="s">
        <v>42</v>
      </c>
      <c r="AA1008" s="8" t="s">
        <v>127</v>
      </c>
      <c r="AB1008" s="8" t="s">
        <v>35</v>
      </c>
      <c r="AC1008" s="8" t="s">
        <v>2614</v>
      </c>
      <c r="AD1008" s="8" t="s">
        <v>35</v>
      </c>
      <c r="AE1008" s="8" t="s">
        <v>3731</v>
      </c>
      <c r="AF1008" s="12">
        <v>246984.42</v>
      </c>
      <c r="AG1008" s="41">
        <f t="shared" si="138"/>
        <v>45658</v>
      </c>
      <c r="AH1008" s="41">
        <f t="shared" ca="1" si="139"/>
        <v>46022</v>
      </c>
      <c r="AI1008" s="1">
        <f t="shared" ca="1" si="146"/>
        <v>11</v>
      </c>
      <c r="AJ1008" s="1">
        <f t="shared" ca="1" si="140"/>
        <v>7</v>
      </c>
      <c r="AK1008" s="1">
        <f t="shared" ca="1" si="141"/>
        <v>4</v>
      </c>
      <c r="AL1008" s="1">
        <f t="shared" si="142"/>
        <v>32.33</v>
      </c>
      <c r="AM1008" s="38">
        <f t="shared" ca="1" si="143"/>
        <v>0.63636363636363635</v>
      </c>
      <c r="AN1008" s="1" t="str">
        <f t="shared" ca="1" si="144"/>
        <v>תקין</v>
      </c>
      <c r="AO1008" s="1" t="str">
        <f>VLOOKUP(AC1008,'תז מייל קניין'!$A:$C,3,0)</f>
        <v>GalitGe@justice.gov.il</v>
      </c>
      <c r="AP1008" s="1" t="str">
        <f t="shared" si="145"/>
        <v xml:space="preserve"> שירותי תק</v>
      </c>
    </row>
    <row r="1009" spans="1:42" x14ac:dyDescent="0.2">
      <c r="A1009" s="4"/>
      <c r="B1009" s="5"/>
      <c r="C1009" s="6" t="s">
        <v>3736</v>
      </c>
      <c r="D1009" s="7" t="s">
        <v>67</v>
      </c>
      <c r="E1009" s="7" t="s">
        <v>32</v>
      </c>
      <c r="F1009" s="8" t="s">
        <v>35</v>
      </c>
      <c r="G1009" s="9">
        <v>45677</v>
      </c>
      <c r="H1009" s="9">
        <v>45658</v>
      </c>
      <c r="I1009" s="10">
        <v>46022</v>
      </c>
      <c r="J1009" s="14"/>
      <c r="K1009" s="11" t="s">
        <v>3264</v>
      </c>
      <c r="L1009" s="8" t="s">
        <v>3265</v>
      </c>
      <c r="M1009" s="8" t="s">
        <v>3266</v>
      </c>
      <c r="N1009" s="8" t="s">
        <v>40</v>
      </c>
      <c r="O1009" s="12">
        <v>2800000.08</v>
      </c>
      <c r="P1009" s="8" t="s">
        <v>41</v>
      </c>
      <c r="Q1009" s="12">
        <v>2800000.08</v>
      </c>
      <c r="R1009" s="13">
        <v>50.84</v>
      </c>
      <c r="S1009" s="13">
        <v>0</v>
      </c>
      <c r="T1009" s="12">
        <v>1423430.14</v>
      </c>
      <c r="U1009" s="12">
        <v>1376569.94</v>
      </c>
      <c r="V1009" s="8" t="s">
        <v>35</v>
      </c>
      <c r="W1009" s="8" t="s">
        <v>3737</v>
      </c>
      <c r="X1009" s="8" t="s">
        <v>35</v>
      </c>
      <c r="Y1009" s="13">
        <v>0</v>
      </c>
      <c r="Z1009" s="8" t="s">
        <v>42</v>
      </c>
      <c r="AA1009" s="8" t="s">
        <v>127</v>
      </c>
      <c r="AB1009" s="8" t="s">
        <v>35</v>
      </c>
      <c r="AC1009" s="8" t="s">
        <v>2614</v>
      </c>
      <c r="AD1009" s="8" t="s">
        <v>35</v>
      </c>
      <c r="AE1009" s="8" t="s">
        <v>2658</v>
      </c>
      <c r="AF1009" s="12">
        <v>1376569.94</v>
      </c>
      <c r="AG1009" s="41">
        <f t="shared" si="138"/>
        <v>45658</v>
      </c>
      <c r="AH1009" s="41">
        <f t="shared" ca="1" si="139"/>
        <v>46022</v>
      </c>
      <c r="AI1009" s="1">
        <f t="shared" ca="1" si="146"/>
        <v>11</v>
      </c>
      <c r="AJ1009" s="1">
        <f t="shared" ca="1" si="140"/>
        <v>7</v>
      </c>
      <c r="AK1009" s="1">
        <f t="shared" ca="1" si="141"/>
        <v>4</v>
      </c>
      <c r="AL1009" s="1">
        <f t="shared" si="142"/>
        <v>50.84</v>
      </c>
      <c r="AM1009" s="38">
        <f t="shared" ca="1" si="143"/>
        <v>0.63636363636363635</v>
      </c>
      <c r="AN1009" s="1" t="str">
        <f t="shared" ca="1" si="144"/>
        <v>תקין</v>
      </c>
      <c r="AO1009" s="1" t="str">
        <f>VLOOKUP(AC1009,'תז מייל קניין'!$A:$C,3,0)</f>
        <v>GalitGe@justice.gov.il</v>
      </c>
      <c r="AP1009" s="1" t="str">
        <f t="shared" si="145"/>
        <v xml:space="preserve"> הזמנה לקל</v>
      </c>
    </row>
    <row r="1010" spans="1:42" x14ac:dyDescent="0.2">
      <c r="A1010" s="4"/>
      <c r="B1010" s="5"/>
      <c r="C1010" s="6" t="s">
        <v>3738</v>
      </c>
      <c r="D1010" s="7" t="s">
        <v>50</v>
      </c>
      <c r="E1010" s="7" t="s">
        <v>32</v>
      </c>
      <c r="F1010" s="8" t="s">
        <v>35</v>
      </c>
      <c r="G1010" s="9">
        <v>45679</v>
      </c>
      <c r="H1010" s="9"/>
      <c r="I1010" s="10"/>
      <c r="J1010" s="14"/>
      <c r="K1010" s="11" t="s">
        <v>1764</v>
      </c>
      <c r="L1010" s="8" t="s">
        <v>1765</v>
      </c>
      <c r="M1010" s="8" t="s">
        <v>1766</v>
      </c>
      <c r="N1010" s="8" t="s">
        <v>40</v>
      </c>
      <c r="O1010" s="12">
        <v>2059.8200000000002</v>
      </c>
      <c r="P1010" s="8" t="s">
        <v>41</v>
      </c>
      <c r="Q1010" s="12">
        <v>2059.8200000000002</v>
      </c>
      <c r="R1010" s="13">
        <v>98.47</v>
      </c>
      <c r="S1010" s="12">
        <v>2028.29</v>
      </c>
      <c r="T1010" s="12">
        <v>2028.27</v>
      </c>
      <c r="U1010" s="13">
        <v>32.61</v>
      </c>
      <c r="V1010" s="8" t="s">
        <v>35</v>
      </c>
      <c r="W1010" s="8" t="s">
        <v>3739</v>
      </c>
      <c r="X1010" s="8" t="s">
        <v>57</v>
      </c>
      <c r="Y1010" s="13">
        <v>0</v>
      </c>
      <c r="Z1010" s="8" t="s">
        <v>42</v>
      </c>
      <c r="AA1010" s="8" t="s">
        <v>65</v>
      </c>
      <c r="AB1010" s="8" t="s">
        <v>35</v>
      </c>
      <c r="AC1010" s="8" t="s">
        <v>2614</v>
      </c>
      <c r="AD1010" s="8" t="s">
        <v>35</v>
      </c>
      <c r="AE1010" s="8" t="s">
        <v>3740</v>
      </c>
      <c r="AF1010" s="13">
        <v>31.53</v>
      </c>
      <c r="AG1010" s="41">
        <f t="shared" si="138"/>
        <v>45679</v>
      </c>
      <c r="AH1010" s="41">
        <f t="shared" ca="1" si="139"/>
        <v>46022</v>
      </c>
      <c r="AI1010" s="1">
        <f t="shared" ca="1" si="146"/>
        <v>11</v>
      </c>
      <c r="AJ1010" s="1">
        <f t="shared" ca="1" si="140"/>
        <v>6</v>
      </c>
      <c r="AK1010" s="1">
        <f t="shared" ca="1" si="141"/>
        <v>4</v>
      </c>
      <c r="AL1010" s="1">
        <f t="shared" si="142"/>
        <v>98.47</v>
      </c>
      <c r="AM1010" s="38">
        <f t="shared" ca="1" si="143"/>
        <v>0.54545454545454541</v>
      </c>
      <c r="AN1010" s="1" t="str">
        <f t="shared" ca="1" si="144"/>
        <v>תקין</v>
      </c>
      <c r="AO1010" s="1" t="str">
        <f>VLOOKUP(AC1010,'תז מייל קניין'!$A:$C,3,0)</f>
        <v>GalitGe@justice.gov.il</v>
      </c>
      <c r="AP1010" s="1" t="str">
        <f t="shared" si="145"/>
        <v xml:space="preserve"> ציוד משרד</v>
      </c>
    </row>
    <row r="1011" spans="1:42" x14ac:dyDescent="0.2">
      <c r="A1011" s="4"/>
      <c r="B1011" s="5"/>
      <c r="C1011" s="6" t="s">
        <v>3741</v>
      </c>
      <c r="D1011" s="7" t="s">
        <v>50</v>
      </c>
      <c r="E1011" s="7" t="s">
        <v>32</v>
      </c>
      <c r="F1011" s="8" t="s">
        <v>35</v>
      </c>
      <c r="G1011" s="9">
        <v>45679</v>
      </c>
      <c r="H1011" s="9"/>
      <c r="I1011" s="10"/>
      <c r="J1011" s="14"/>
      <c r="K1011" s="11" t="s">
        <v>1936</v>
      </c>
      <c r="L1011" s="8" t="s">
        <v>1937</v>
      </c>
      <c r="M1011" s="8" t="s">
        <v>1938</v>
      </c>
      <c r="N1011" s="8" t="s">
        <v>40</v>
      </c>
      <c r="O1011" s="13">
        <v>634.37</v>
      </c>
      <c r="P1011" s="8" t="s">
        <v>41</v>
      </c>
      <c r="Q1011" s="13">
        <v>634.37</v>
      </c>
      <c r="R1011" s="13">
        <v>0</v>
      </c>
      <c r="S1011" s="13">
        <v>0</v>
      </c>
      <c r="T1011" s="13">
        <v>0</v>
      </c>
      <c r="U1011" s="13">
        <v>646.54</v>
      </c>
      <c r="V1011" s="8" t="s">
        <v>35</v>
      </c>
      <c r="W1011" s="8" t="s">
        <v>3742</v>
      </c>
      <c r="X1011" s="8" t="s">
        <v>57</v>
      </c>
      <c r="Y1011" s="13">
        <v>0</v>
      </c>
      <c r="Z1011" s="8" t="s">
        <v>42</v>
      </c>
      <c r="AA1011" s="8" t="s">
        <v>65</v>
      </c>
      <c r="AB1011" s="8" t="s">
        <v>35</v>
      </c>
      <c r="AC1011" s="8" t="s">
        <v>2614</v>
      </c>
      <c r="AD1011" s="8" t="s">
        <v>35</v>
      </c>
      <c r="AE1011" s="8" t="s">
        <v>3307</v>
      </c>
      <c r="AF1011" s="13">
        <v>634.37</v>
      </c>
      <c r="AG1011" s="41">
        <f t="shared" si="138"/>
        <v>45679</v>
      </c>
      <c r="AH1011" s="41">
        <f t="shared" ca="1" si="139"/>
        <v>46022</v>
      </c>
      <c r="AI1011" s="1">
        <f t="shared" ca="1" si="146"/>
        <v>11</v>
      </c>
      <c r="AJ1011" s="1">
        <f t="shared" ca="1" si="140"/>
        <v>6</v>
      </c>
      <c r="AK1011" s="1">
        <f t="shared" ca="1" si="141"/>
        <v>4</v>
      </c>
      <c r="AL1011" s="1">
        <f t="shared" si="142"/>
        <v>0</v>
      </c>
      <c r="AM1011" s="38">
        <f t="shared" ca="1" si="143"/>
        <v>0.54545454545454541</v>
      </c>
      <c r="AN1011" s="1" t="str">
        <f t="shared" ca="1" si="144"/>
        <v>לא תקין</v>
      </c>
      <c r="AO1011" s="1" t="str">
        <f>VLOOKUP(AC1011,'תז מייל קניין'!$A:$C,3,0)</f>
        <v>GalitGe@justice.gov.il</v>
      </c>
      <c r="AP1011" s="1" t="str">
        <f t="shared" si="145"/>
        <v xml:space="preserve"> אגף טכנול</v>
      </c>
    </row>
    <row r="1012" spans="1:42" x14ac:dyDescent="0.2">
      <c r="A1012" s="4"/>
      <c r="B1012" s="5"/>
      <c r="C1012" s="6" t="s">
        <v>3743</v>
      </c>
      <c r="D1012" s="7" t="s">
        <v>50</v>
      </c>
      <c r="E1012" s="7" t="s">
        <v>32</v>
      </c>
      <c r="F1012" s="8" t="s">
        <v>35</v>
      </c>
      <c r="G1012" s="9">
        <v>45685</v>
      </c>
      <c r="H1012" s="9"/>
      <c r="I1012" s="10"/>
      <c r="J1012" s="14"/>
      <c r="K1012" s="11" t="s">
        <v>2182</v>
      </c>
      <c r="L1012" s="8" t="s">
        <v>2183</v>
      </c>
      <c r="M1012" s="8" t="s">
        <v>2184</v>
      </c>
      <c r="N1012" s="8" t="s">
        <v>40</v>
      </c>
      <c r="O1012" s="12">
        <v>2353.5700000000002</v>
      </c>
      <c r="P1012" s="8" t="s">
        <v>41</v>
      </c>
      <c r="Q1012" s="12">
        <v>2353.5700000000002</v>
      </c>
      <c r="R1012" s="13">
        <v>100.93</v>
      </c>
      <c r="S1012" s="12">
        <v>2353.5700000000002</v>
      </c>
      <c r="T1012" s="12">
        <v>2352.84</v>
      </c>
      <c r="U1012" s="13">
        <v>0</v>
      </c>
      <c r="V1012" s="8" t="s">
        <v>35</v>
      </c>
      <c r="W1012" s="8" t="s">
        <v>3744</v>
      </c>
      <c r="X1012" s="8" t="s">
        <v>57</v>
      </c>
      <c r="Y1012" s="13">
        <v>0</v>
      </c>
      <c r="Z1012" s="8" t="s">
        <v>42</v>
      </c>
      <c r="AA1012" s="8" t="s">
        <v>65</v>
      </c>
      <c r="AB1012" s="8" t="s">
        <v>35</v>
      </c>
      <c r="AC1012" s="8" t="s">
        <v>2614</v>
      </c>
      <c r="AD1012" s="8" t="s">
        <v>35</v>
      </c>
      <c r="AE1012" s="8" t="s">
        <v>658</v>
      </c>
      <c r="AF1012" s="13">
        <v>0</v>
      </c>
      <c r="AG1012" s="41">
        <f t="shared" si="138"/>
        <v>45685</v>
      </c>
      <c r="AH1012" s="41">
        <f t="shared" ca="1" si="139"/>
        <v>46022</v>
      </c>
      <c r="AI1012" s="1">
        <f t="shared" ca="1" si="146"/>
        <v>11</v>
      </c>
      <c r="AJ1012" s="1">
        <f t="shared" ca="1" si="140"/>
        <v>6</v>
      </c>
      <c r="AK1012" s="1">
        <f t="shared" ca="1" si="141"/>
        <v>4</v>
      </c>
      <c r="AL1012" s="1">
        <f t="shared" si="142"/>
        <v>100.93</v>
      </c>
      <c r="AM1012" s="38">
        <f t="shared" ca="1" si="143"/>
        <v>0.54545454545454541</v>
      </c>
      <c r="AN1012" s="1" t="str">
        <f t="shared" ca="1" si="144"/>
        <v>תקין</v>
      </c>
      <c r="AO1012" s="1" t="str">
        <f>VLOOKUP(AC1012,'תז מייל קניין'!$A:$C,3,0)</f>
        <v>GalitGe@justice.gov.il</v>
      </c>
      <c r="AP1012" s="1" t="str">
        <f t="shared" si="145"/>
        <v xml:space="preserve"> ציוד משקי</v>
      </c>
    </row>
    <row r="1013" spans="1:42" x14ac:dyDescent="0.2">
      <c r="A1013" s="4"/>
      <c r="B1013" s="5"/>
      <c r="C1013" s="6" t="s">
        <v>3745</v>
      </c>
      <c r="D1013" s="7" t="s">
        <v>34</v>
      </c>
      <c r="E1013" s="7" t="s">
        <v>32</v>
      </c>
      <c r="F1013" s="8" t="s">
        <v>35</v>
      </c>
      <c r="G1013" s="9">
        <v>45691</v>
      </c>
      <c r="H1013" s="9"/>
      <c r="I1013" s="10"/>
      <c r="J1013" s="14"/>
      <c r="K1013" s="11" t="s">
        <v>2712</v>
      </c>
      <c r="L1013" s="8" t="s">
        <v>2713</v>
      </c>
      <c r="M1013" s="8" t="s">
        <v>2714</v>
      </c>
      <c r="N1013" s="8" t="s">
        <v>40</v>
      </c>
      <c r="O1013" s="12">
        <v>49999.48</v>
      </c>
      <c r="P1013" s="8" t="s">
        <v>41</v>
      </c>
      <c r="Q1013" s="12">
        <v>49999.48</v>
      </c>
      <c r="R1013" s="13">
        <v>69.56</v>
      </c>
      <c r="S1013" s="12">
        <v>34781.629999999997</v>
      </c>
      <c r="T1013" s="12">
        <v>34781.64</v>
      </c>
      <c r="U1013" s="12">
        <v>15217.85</v>
      </c>
      <c r="V1013" s="8" t="s">
        <v>35</v>
      </c>
      <c r="W1013" s="8" t="s">
        <v>3746</v>
      </c>
      <c r="X1013" s="8" t="s">
        <v>35</v>
      </c>
      <c r="Y1013" s="13">
        <v>0</v>
      </c>
      <c r="Z1013" s="8" t="s">
        <v>42</v>
      </c>
      <c r="AA1013" s="8" t="s">
        <v>43</v>
      </c>
      <c r="AB1013" s="8" t="s">
        <v>60</v>
      </c>
      <c r="AC1013" s="8" t="s">
        <v>2614</v>
      </c>
      <c r="AD1013" s="8" t="s">
        <v>35</v>
      </c>
      <c r="AE1013" s="8" t="s">
        <v>2716</v>
      </c>
      <c r="AF1013" s="12">
        <v>15217.86</v>
      </c>
      <c r="AG1013" s="41">
        <f t="shared" si="138"/>
        <v>45691</v>
      </c>
      <c r="AH1013" s="41">
        <f t="shared" ca="1" si="139"/>
        <v>46022</v>
      </c>
      <c r="AI1013" s="1">
        <f t="shared" ca="1" si="146"/>
        <v>10</v>
      </c>
      <c r="AJ1013" s="1">
        <f t="shared" ca="1" si="140"/>
        <v>6</v>
      </c>
      <c r="AK1013" s="1">
        <f t="shared" ca="1" si="141"/>
        <v>4</v>
      </c>
      <c r="AL1013" s="1">
        <f t="shared" si="142"/>
        <v>69.56</v>
      </c>
      <c r="AM1013" s="38">
        <f t="shared" ca="1" si="143"/>
        <v>0.6</v>
      </c>
      <c r="AN1013" s="1" t="str">
        <f t="shared" ca="1" si="144"/>
        <v>תקין</v>
      </c>
      <c r="AO1013" s="1" t="str">
        <f>VLOOKUP(AC1013,'תז מייל קניין'!$A:$C,3,0)</f>
        <v>GalitGe@justice.gov.il</v>
      </c>
      <c r="AP1013" s="1" t="str">
        <f t="shared" si="145"/>
        <v xml:space="preserve"> סולר עבור</v>
      </c>
    </row>
    <row r="1014" spans="1:42" x14ac:dyDescent="0.2">
      <c r="A1014" s="4"/>
      <c r="B1014" s="5"/>
      <c r="C1014" s="6" t="s">
        <v>3747</v>
      </c>
      <c r="D1014" s="7" t="s">
        <v>34</v>
      </c>
      <c r="E1014" s="7" t="s">
        <v>32</v>
      </c>
      <c r="F1014" s="8" t="s">
        <v>35</v>
      </c>
      <c r="G1014" s="9">
        <v>45692</v>
      </c>
      <c r="H1014" s="9"/>
      <c r="I1014" s="10"/>
      <c r="J1014" s="14"/>
      <c r="K1014" s="11" t="s">
        <v>3748</v>
      </c>
      <c r="L1014" s="8" t="s">
        <v>3749</v>
      </c>
      <c r="M1014" s="8" t="s">
        <v>3750</v>
      </c>
      <c r="N1014" s="8" t="s">
        <v>40</v>
      </c>
      <c r="O1014" s="12">
        <v>97350</v>
      </c>
      <c r="P1014" s="8" t="s">
        <v>41</v>
      </c>
      <c r="Q1014" s="12">
        <v>97350</v>
      </c>
      <c r="R1014" s="13">
        <v>0</v>
      </c>
      <c r="S1014" s="13">
        <v>0</v>
      </c>
      <c r="T1014" s="13">
        <v>0</v>
      </c>
      <c r="U1014" s="12">
        <v>97350</v>
      </c>
      <c r="V1014" s="8" t="s">
        <v>35</v>
      </c>
      <c r="W1014" s="8" t="s">
        <v>3751</v>
      </c>
      <c r="X1014" s="8" t="s">
        <v>35</v>
      </c>
      <c r="Y1014" s="13">
        <v>0</v>
      </c>
      <c r="Z1014" s="8" t="s">
        <v>42</v>
      </c>
      <c r="AA1014" s="8" t="s">
        <v>43</v>
      </c>
      <c r="AB1014" s="8" t="s">
        <v>60</v>
      </c>
      <c r="AC1014" s="8" t="s">
        <v>2614</v>
      </c>
      <c r="AD1014" s="8" t="s">
        <v>3752</v>
      </c>
      <c r="AE1014" s="8" t="s">
        <v>3753</v>
      </c>
      <c r="AF1014" s="12">
        <v>97350</v>
      </c>
      <c r="AG1014" s="41">
        <f t="shared" si="138"/>
        <v>45692</v>
      </c>
      <c r="AH1014" s="41">
        <f t="shared" ca="1" si="139"/>
        <v>46022</v>
      </c>
      <c r="AI1014" s="1">
        <f t="shared" ca="1" si="146"/>
        <v>10</v>
      </c>
      <c r="AJ1014" s="1">
        <f t="shared" ca="1" si="140"/>
        <v>6</v>
      </c>
      <c r="AK1014" s="1">
        <f t="shared" ca="1" si="141"/>
        <v>4</v>
      </c>
      <c r="AL1014" s="1">
        <f t="shared" si="142"/>
        <v>0</v>
      </c>
      <c r="AM1014" s="38">
        <f t="shared" ca="1" si="143"/>
        <v>0.6</v>
      </c>
      <c r="AN1014" s="1" t="str">
        <f t="shared" ca="1" si="144"/>
        <v>לא תקין</v>
      </c>
      <c r="AO1014" s="1" t="str">
        <f>VLOOKUP(AC1014,'תז מייל קניין'!$A:$C,3,0)</f>
        <v>GalitGe@justice.gov.il</v>
      </c>
      <c r="AP1014" s="1" t="str">
        <f t="shared" si="145"/>
        <v xml:space="preserve"> תוכנית הכ</v>
      </c>
    </row>
    <row r="1015" spans="1:42" x14ac:dyDescent="0.2">
      <c r="A1015" s="4"/>
      <c r="B1015" s="5"/>
      <c r="C1015" s="6" t="s">
        <v>3754</v>
      </c>
      <c r="D1015" s="7" t="s">
        <v>34</v>
      </c>
      <c r="E1015" s="7" t="s">
        <v>32</v>
      </c>
      <c r="F1015" s="8" t="s">
        <v>35</v>
      </c>
      <c r="G1015" s="9">
        <v>45712</v>
      </c>
      <c r="H1015" s="9"/>
      <c r="I1015" s="10"/>
      <c r="J1015" s="14"/>
      <c r="K1015" s="11" t="s">
        <v>3755</v>
      </c>
      <c r="L1015" s="8" t="s">
        <v>3756</v>
      </c>
      <c r="M1015" s="8" t="s">
        <v>3757</v>
      </c>
      <c r="N1015" s="8" t="s">
        <v>40</v>
      </c>
      <c r="O1015" s="13">
        <v>568.70000000000005</v>
      </c>
      <c r="P1015" s="8" t="s">
        <v>41</v>
      </c>
      <c r="Q1015" s="13">
        <v>568.70000000000005</v>
      </c>
      <c r="R1015" s="13">
        <v>0</v>
      </c>
      <c r="S1015" s="13">
        <v>0</v>
      </c>
      <c r="T1015" s="13">
        <v>0</v>
      </c>
      <c r="U1015" s="13">
        <v>568.70000000000005</v>
      </c>
      <c r="V1015" s="8" t="s">
        <v>35</v>
      </c>
      <c r="W1015" s="8" t="s">
        <v>3758</v>
      </c>
      <c r="X1015" s="8" t="s">
        <v>35</v>
      </c>
      <c r="Y1015" s="13">
        <v>0</v>
      </c>
      <c r="Z1015" s="8" t="s">
        <v>42</v>
      </c>
      <c r="AA1015" s="8" t="s">
        <v>43</v>
      </c>
      <c r="AB1015" s="8" t="s">
        <v>60</v>
      </c>
      <c r="AC1015" s="8" t="s">
        <v>2614</v>
      </c>
      <c r="AD1015" s="8" t="s">
        <v>35</v>
      </c>
      <c r="AE1015" s="8" t="s">
        <v>266</v>
      </c>
      <c r="AF1015" s="13">
        <v>568.70000000000005</v>
      </c>
      <c r="AG1015" s="41">
        <f t="shared" si="138"/>
        <v>45712</v>
      </c>
      <c r="AH1015" s="41">
        <f t="shared" ca="1" si="139"/>
        <v>46022</v>
      </c>
      <c r="AI1015" s="1">
        <f t="shared" ca="1" si="146"/>
        <v>10</v>
      </c>
      <c r="AJ1015" s="1">
        <f t="shared" ca="1" si="140"/>
        <v>5</v>
      </c>
      <c r="AK1015" s="1">
        <f t="shared" ca="1" si="141"/>
        <v>4</v>
      </c>
      <c r="AL1015" s="1">
        <f t="shared" si="142"/>
        <v>0</v>
      </c>
      <c r="AM1015" s="38">
        <f t="shared" ca="1" si="143"/>
        <v>0.5</v>
      </c>
      <c r="AN1015" s="1" t="str">
        <f t="shared" ca="1" si="144"/>
        <v>תקין</v>
      </c>
      <c r="AO1015" s="1" t="str">
        <f>VLOOKUP(AC1015,'תז מייל קניין'!$A:$C,3,0)</f>
        <v>GalitGe@justice.gov.il</v>
      </c>
      <c r="AP1015" s="1" t="str">
        <f t="shared" si="145"/>
        <v xml:space="preserve"> מחזיק מיק</v>
      </c>
    </row>
    <row r="1016" spans="1:42" x14ac:dyDescent="0.2">
      <c r="A1016" s="4"/>
      <c r="B1016" s="5"/>
      <c r="C1016" s="6" t="s">
        <v>3759</v>
      </c>
      <c r="D1016" s="7" t="s">
        <v>34</v>
      </c>
      <c r="E1016" s="7" t="s">
        <v>32</v>
      </c>
      <c r="F1016" s="8" t="s">
        <v>35</v>
      </c>
      <c r="G1016" s="9">
        <v>45712</v>
      </c>
      <c r="H1016" s="9"/>
      <c r="I1016" s="10"/>
      <c r="J1016" s="14"/>
      <c r="K1016" s="11" t="s">
        <v>3607</v>
      </c>
      <c r="L1016" s="8" t="s">
        <v>3608</v>
      </c>
      <c r="M1016" s="8" t="s">
        <v>3609</v>
      </c>
      <c r="N1016" s="8" t="s">
        <v>40</v>
      </c>
      <c r="O1016" s="13">
        <v>826</v>
      </c>
      <c r="P1016" s="8" t="s">
        <v>41</v>
      </c>
      <c r="Q1016" s="13">
        <v>826</v>
      </c>
      <c r="R1016" s="13">
        <v>0</v>
      </c>
      <c r="S1016" s="13">
        <v>0</v>
      </c>
      <c r="T1016" s="13">
        <v>0</v>
      </c>
      <c r="U1016" s="13">
        <v>826</v>
      </c>
      <c r="V1016" s="8" t="s">
        <v>35</v>
      </c>
      <c r="W1016" s="8" t="s">
        <v>3760</v>
      </c>
      <c r="X1016" s="8" t="s">
        <v>35</v>
      </c>
      <c r="Y1016" s="13">
        <v>0</v>
      </c>
      <c r="Z1016" s="8" t="s">
        <v>42</v>
      </c>
      <c r="AA1016" s="8" t="s">
        <v>43</v>
      </c>
      <c r="AB1016" s="8" t="s">
        <v>60</v>
      </c>
      <c r="AC1016" s="8" t="s">
        <v>2614</v>
      </c>
      <c r="AD1016" s="8" t="s">
        <v>35</v>
      </c>
      <c r="AE1016" s="8" t="s">
        <v>35</v>
      </c>
      <c r="AF1016" s="13">
        <v>826</v>
      </c>
      <c r="AG1016" s="41">
        <f t="shared" si="138"/>
        <v>45712</v>
      </c>
      <c r="AH1016" s="41">
        <f t="shared" ca="1" si="139"/>
        <v>46022</v>
      </c>
      <c r="AI1016" s="1">
        <f t="shared" ca="1" si="146"/>
        <v>10</v>
      </c>
      <c r="AJ1016" s="1">
        <f t="shared" ca="1" si="140"/>
        <v>5</v>
      </c>
      <c r="AK1016" s="1">
        <f t="shared" ca="1" si="141"/>
        <v>4</v>
      </c>
      <c r="AL1016" s="1">
        <f t="shared" si="142"/>
        <v>0</v>
      </c>
      <c r="AM1016" s="38">
        <f t="shared" ca="1" si="143"/>
        <v>0.5</v>
      </c>
      <c r="AN1016" s="1" t="str">
        <f t="shared" ca="1" si="144"/>
        <v>תקין</v>
      </c>
      <c r="AO1016" s="1" t="str">
        <f>VLOOKUP(AC1016,'תז מייל קניין'!$A:$C,3,0)</f>
        <v>GalitGe@justice.gov.il</v>
      </c>
      <c r="AP1016" s="1" t="str">
        <f t="shared" si="145"/>
        <v xml:space="preserve"> תיקון מקר</v>
      </c>
    </row>
    <row r="1017" spans="1:42" x14ac:dyDescent="0.2">
      <c r="A1017" s="4"/>
      <c r="B1017" s="5"/>
      <c r="C1017" s="6" t="s">
        <v>3761</v>
      </c>
      <c r="D1017" s="7" t="s">
        <v>34</v>
      </c>
      <c r="E1017" s="7" t="s">
        <v>32</v>
      </c>
      <c r="F1017" s="8" t="s">
        <v>35</v>
      </c>
      <c r="G1017" s="9">
        <v>45712</v>
      </c>
      <c r="H1017" s="9"/>
      <c r="I1017" s="10"/>
      <c r="J1017" s="14"/>
      <c r="K1017" s="11" t="s">
        <v>3762</v>
      </c>
      <c r="L1017" s="8" t="s">
        <v>3763</v>
      </c>
      <c r="M1017" s="8" t="s">
        <v>3764</v>
      </c>
      <c r="N1017" s="8" t="s">
        <v>40</v>
      </c>
      <c r="O1017" s="12">
        <v>4895.1499999999996</v>
      </c>
      <c r="P1017" s="8" t="s">
        <v>41</v>
      </c>
      <c r="Q1017" s="12">
        <v>4895.1499999999996</v>
      </c>
      <c r="R1017" s="13">
        <v>100</v>
      </c>
      <c r="S1017" s="12">
        <v>4895.1499999999996</v>
      </c>
      <c r="T1017" s="12">
        <v>4895.16</v>
      </c>
      <c r="U1017" s="13">
        <v>0</v>
      </c>
      <c r="V1017" s="8" t="s">
        <v>35</v>
      </c>
      <c r="W1017" s="8" t="s">
        <v>3765</v>
      </c>
      <c r="X1017" s="8" t="s">
        <v>35</v>
      </c>
      <c r="Y1017" s="13">
        <v>0</v>
      </c>
      <c r="Z1017" s="8" t="s">
        <v>42</v>
      </c>
      <c r="AA1017" s="8" t="s">
        <v>43</v>
      </c>
      <c r="AB1017" s="8" t="s">
        <v>60</v>
      </c>
      <c r="AC1017" s="8" t="s">
        <v>2614</v>
      </c>
      <c r="AD1017" s="8" t="s">
        <v>35</v>
      </c>
      <c r="AE1017" s="8" t="s">
        <v>35</v>
      </c>
      <c r="AF1017" s="13">
        <v>0</v>
      </c>
      <c r="AG1017" s="41">
        <f t="shared" si="138"/>
        <v>45712</v>
      </c>
      <c r="AH1017" s="41">
        <f t="shared" ca="1" si="139"/>
        <v>46022</v>
      </c>
      <c r="AI1017" s="1">
        <f t="shared" ca="1" si="146"/>
        <v>10</v>
      </c>
      <c r="AJ1017" s="1">
        <f t="shared" ca="1" si="140"/>
        <v>5</v>
      </c>
      <c r="AK1017" s="1">
        <f t="shared" ca="1" si="141"/>
        <v>4</v>
      </c>
      <c r="AL1017" s="1">
        <f t="shared" si="142"/>
        <v>100</v>
      </c>
      <c r="AM1017" s="38">
        <f t="shared" ca="1" si="143"/>
        <v>0.5</v>
      </c>
      <c r="AN1017" s="1" t="str">
        <f t="shared" ca="1" si="144"/>
        <v>תקין</v>
      </c>
      <c r="AO1017" s="1" t="str">
        <f>VLOOKUP(AC1017,'תז מייל קניין'!$A:$C,3,0)</f>
        <v>GalitGe@justice.gov.il</v>
      </c>
      <c r="AP1017" s="1" t="str">
        <f t="shared" si="145"/>
        <v xml:space="preserve"> מתנות עבו</v>
      </c>
    </row>
    <row r="1018" spans="1:42" x14ac:dyDescent="0.2">
      <c r="A1018" s="4"/>
      <c r="B1018" s="5"/>
      <c r="C1018" s="6" t="s">
        <v>3766</v>
      </c>
      <c r="D1018" s="7" t="s">
        <v>50</v>
      </c>
      <c r="E1018" s="7" t="s">
        <v>32</v>
      </c>
      <c r="F1018" s="8" t="s">
        <v>35</v>
      </c>
      <c r="G1018" s="9">
        <v>45712</v>
      </c>
      <c r="H1018" s="9"/>
      <c r="I1018" s="10"/>
      <c r="J1018" s="14"/>
      <c r="K1018" s="11" t="s">
        <v>3241</v>
      </c>
      <c r="L1018" s="8" t="s">
        <v>3242</v>
      </c>
      <c r="M1018" s="8" t="s">
        <v>3243</v>
      </c>
      <c r="N1018" s="8" t="s">
        <v>40</v>
      </c>
      <c r="O1018" s="12">
        <v>30900.66</v>
      </c>
      <c r="P1018" s="8" t="s">
        <v>41</v>
      </c>
      <c r="Q1018" s="12">
        <v>30900.66</v>
      </c>
      <c r="R1018" s="13">
        <v>0</v>
      </c>
      <c r="S1018" s="13">
        <v>0</v>
      </c>
      <c r="T1018" s="13">
        <v>0</v>
      </c>
      <c r="U1018" s="12">
        <v>30956.02</v>
      </c>
      <c r="V1018" s="8" t="s">
        <v>35</v>
      </c>
      <c r="W1018" s="8" t="s">
        <v>3767</v>
      </c>
      <c r="X1018" s="8" t="s">
        <v>57</v>
      </c>
      <c r="Y1018" s="13">
        <v>0</v>
      </c>
      <c r="Z1018" s="8" t="s">
        <v>42</v>
      </c>
      <c r="AA1018" s="8" t="s">
        <v>65</v>
      </c>
      <c r="AB1018" s="8" t="s">
        <v>35</v>
      </c>
      <c r="AC1018" s="8" t="s">
        <v>2614</v>
      </c>
      <c r="AD1018" s="8" t="s">
        <v>35</v>
      </c>
      <c r="AE1018" s="8" t="s">
        <v>2899</v>
      </c>
      <c r="AF1018" s="12">
        <v>30900.66</v>
      </c>
      <c r="AG1018" s="41">
        <f t="shared" si="138"/>
        <v>45712</v>
      </c>
      <c r="AH1018" s="41">
        <f t="shared" ca="1" si="139"/>
        <v>46022</v>
      </c>
      <c r="AI1018" s="1">
        <f t="shared" ca="1" si="146"/>
        <v>10</v>
      </c>
      <c r="AJ1018" s="1">
        <f t="shared" ca="1" si="140"/>
        <v>5</v>
      </c>
      <c r="AK1018" s="1">
        <f t="shared" ca="1" si="141"/>
        <v>4</v>
      </c>
      <c r="AL1018" s="1">
        <f t="shared" si="142"/>
        <v>0</v>
      </c>
      <c r="AM1018" s="38">
        <f t="shared" ca="1" si="143"/>
        <v>0.5</v>
      </c>
      <c r="AN1018" s="1" t="str">
        <f t="shared" ca="1" si="144"/>
        <v>תקין</v>
      </c>
      <c r="AO1018" s="1" t="str">
        <f>VLOOKUP(AC1018,'תז מייל קניין'!$A:$C,3,0)</f>
        <v>GalitGe@justice.gov.il</v>
      </c>
      <c r="AP1018" s="1" t="str">
        <f t="shared" si="145"/>
        <v xml:space="preserve"> טונרים עב</v>
      </c>
    </row>
    <row r="1019" spans="1:42" x14ac:dyDescent="0.2">
      <c r="A1019" s="4"/>
      <c r="B1019" s="5"/>
      <c r="C1019" s="6" t="s">
        <v>3768</v>
      </c>
      <c r="D1019" s="7" t="s">
        <v>50</v>
      </c>
      <c r="E1019" s="7" t="s">
        <v>32</v>
      </c>
      <c r="F1019" s="8" t="s">
        <v>35</v>
      </c>
      <c r="G1019" s="9">
        <v>45712</v>
      </c>
      <c r="H1019" s="9"/>
      <c r="I1019" s="10"/>
      <c r="J1019" s="14"/>
      <c r="K1019" s="11" t="s">
        <v>2895</v>
      </c>
      <c r="L1019" s="8" t="s">
        <v>2896</v>
      </c>
      <c r="M1019" s="8" t="s">
        <v>2897</v>
      </c>
      <c r="N1019" s="8" t="s">
        <v>40</v>
      </c>
      <c r="O1019" s="12">
        <v>19835.8</v>
      </c>
      <c r="P1019" s="8" t="s">
        <v>41</v>
      </c>
      <c r="Q1019" s="12">
        <v>19835.8</v>
      </c>
      <c r="R1019" s="13">
        <v>59.38</v>
      </c>
      <c r="S1019" s="12">
        <v>11777.58</v>
      </c>
      <c r="T1019" s="12">
        <v>12309.21</v>
      </c>
      <c r="U1019" s="12">
        <v>7822.72</v>
      </c>
      <c r="V1019" s="8" t="s">
        <v>35</v>
      </c>
      <c r="W1019" s="8" t="s">
        <v>3767</v>
      </c>
      <c r="X1019" s="8" t="s">
        <v>57</v>
      </c>
      <c r="Y1019" s="13">
        <v>0</v>
      </c>
      <c r="Z1019" s="8" t="s">
        <v>42</v>
      </c>
      <c r="AA1019" s="8" t="s">
        <v>65</v>
      </c>
      <c r="AB1019" s="8" t="s">
        <v>35</v>
      </c>
      <c r="AC1019" s="8" t="s">
        <v>2614</v>
      </c>
      <c r="AD1019" s="8" t="s">
        <v>35</v>
      </c>
      <c r="AE1019" s="8" t="s">
        <v>35</v>
      </c>
      <c r="AF1019" s="12">
        <v>8058.22</v>
      </c>
      <c r="AG1019" s="41">
        <f t="shared" si="138"/>
        <v>45712</v>
      </c>
      <c r="AH1019" s="41">
        <f t="shared" ca="1" si="139"/>
        <v>46022</v>
      </c>
      <c r="AI1019" s="1">
        <f t="shared" ca="1" si="146"/>
        <v>10</v>
      </c>
      <c r="AJ1019" s="1">
        <f t="shared" ca="1" si="140"/>
        <v>5</v>
      </c>
      <c r="AK1019" s="1">
        <f t="shared" ca="1" si="141"/>
        <v>4</v>
      </c>
      <c r="AL1019" s="1">
        <f t="shared" si="142"/>
        <v>59.38</v>
      </c>
      <c r="AM1019" s="38">
        <f t="shared" ca="1" si="143"/>
        <v>0.5</v>
      </c>
      <c r="AN1019" s="1" t="str">
        <f t="shared" ca="1" si="144"/>
        <v>תקין</v>
      </c>
      <c r="AO1019" s="1" t="str">
        <f>VLOOKUP(AC1019,'תז מייל קניין'!$A:$C,3,0)</f>
        <v>GalitGe@justice.gov.il</v>
      </c>
      <c r="AP1019" s="1" t="str">
        <f t="shared" si="145"/>
        <v xml:space="preserve"> טונרים עב</v>
      </c>
    </row>
    <row r="1020" spans="1:42" x14ac:dyDescent="0.2">
      <c r="A1020" s="4"/>
      <c r="B1020" s="5"/>
      <c r="C1020" s="6" t="s">
        <v>3769</v>
      </c>
      <c r="D1020" s="7" t="s">
        <v>34</v>
      </c>
      <c r="E1020" s="7" t="s">
        <v>32</v>
      </c>
      <c r="F1020" s="8" t="s">
        <v>35</v>
      </c>
      <c r="G1020" s="9">
        <v>45719</v>
      </c>
      <c r="H1020" s="9"/>
      <c r="I1020" s="10"/>
      <c r="J1020" s="14"/>
      <c r="K1020" s="11" t="s">
        <v>3770</v>
      </c>
      <c r="L1020" s="8" t="s">
        <v>3771</v>
      </c>
      <c r="M1020" s="8" t="s">
        <v>35</v>
      </c>
      <c r="N1020" s="8" t="s">
        <v>40</v>
      </c>
      <c r="O1020" s="12">
        <v>4850</v>
      </c>
      <c r="P1020" s="8" t="s">
        <v>41</v>
      </c>
      <c r="Q1020" s="12">
        <v>4850</v>
      </c>
      <c r="R1020" s="13">
        <v>0</v>
      </c>
      <c r="S1020" s="13">
        <v>0</v>
      </c>
      <c r="T1020" s="13">
        <v>0</v>
      </c>
      <c r="U1020" s="12">
        <v>4850</v>
      </c>
      <c r="V1020" s="8" t="s">
        <v>35</v>
      </c>
      <c r="W1020" s="8" t="s">
        <v>3772</v>
      </c>
      <c r="X1020" s="8" t="s">
        <v>35</v>
      </c>
      <c r="Y1020" s="13">
        <v>0</v>
      </c>
      <c r="Z1020" s="8" t="s">
        <v>42</v>
      </c>
      <c r="AA1020" s="8" t="s">
        <v>1804</v>
      </c>
      <c r="AB1020" s="8" t="s">
        <v>35</v>
      </c>
      <c r="AC1020" s="8" t="s">
        <v>2614</v>
      </c>
      <c r="AD1020" s="8" t="s">
        <v>3773</v>
      </c>
      <c r="AE1020" s="8" t="s">
        <v>35</v>
      </c>
      <c r="AF1020" s="12">
        <v>4850</v>
      </c>
      <c r="AG1020" s="41">
        <f t="shared" si="138"/>
        <v>45719</v>
      </c>
      <c r="AH1020" s="41">
        <f t="shared" ca="1" si="139"/>
        <v>46022</v>
      </c>
      <c r="AI1020" s="1">
        <f t="shared" ca="1" si="146"/>
        <v>9</v>
      </c>
      <c r="AJ1020" s="1">
        <f t="shared" ca="1" si="140"/>
        <v>5</v>
      </c>
      <c r="AK1020" s="1">
        <f t="shared" ca="1" si="141"/>
        <v>4</v>
      </c>
      <c r="AL1020" s="1">
        <f t="shared" si="142"/>
        <v>0</v>
      </c>
      <c r="AM1020" s="38">
        <f t="shared" ca="1" si="143"/>
        <v>0.55555555555555558</v>
      </c>
      <c r="AN1020" s="1" t="str">
        <f t="shared" ca="1" si="144"/>
        <v>לא תקין</v>
      </c>
      <c r="AO1020" s="1" t="str">
        <f>VLOOKUP(AC1020,'תז מייל קניין'!$A:$C,3,0)</f>
        <v>GalitGe@justice.gov.il</v>
      </c>
      <c r="AP1020" s="1" t="str">
        <f t="shared" si="145"/>
        <v xml:space="preserve"> הזמנת מסג</v>
      </c>
    </row>
    <row r="1021" spans="1:42" x14ac:dyDescent="0.2">
      <c r="A1021" s="4"/>
      <c r="B1021" s="5"/>
      <c r="C1021" s="6" t="s">
        <v>3774</v>
      </c>
      <c r="D1021" s="7" t="s">
        <v>34</v>
      </c>
      <c r="E1021" s="7" t="s">
        <v>32</v>
      </c>
      <c r="F1021" s="8" t="s">
        <v>35</v>
      </c>
      <c r="G1021" s="9">
        <v>45741</v>
      </c>
      <c r="H1021" s="9"/>
      <c r="I1021" s="10"/>
      <c r="J1021" s="14"/>
      <c r="K1021" s="11" t="s">
        <v>3775</v>
      </c>
      <c r="L1021" s="8" t="s">
        <v>3776</v>
      </c>
      <c r="M1021" s="8" t="s">
        <v>3777</v>
      </c>
      <c r="N1021" s="8" t="s">
        <v>40</v>
      </c>
      <c r="O1021" s="12">
        <v>99997.92</v>
      </c>
      <c r="P1021" s="8" t="s">
        <v>41</v>
      </c>
      <c r="Q1021" s="12">
        <v>99997.92</v>
      </c>
      <c r="R1021" s="13">
        <v>0</v>
      </c>
      <c r="S1021" s="13">
        <v>0</v>
      </c>
      <c r="T1021" s="13">
        <v>0</v>
      </c>
      <c r="U1021" s="12">
        <v>99997.92</v>
      </c>
      <c r="V1021" s="8" t="s">
        <v>35</v>
      </c>
      <c r="W1021" s="8" t="s">
        <v>3778</v>
      </c>
      <c r="X1021" s="8" t="s">
        <v>35</v>
      </c>
      <c r="Y1021" s="13">
        <v>0</v>
      </c>
      <c r="Z1021" s="8" t="s">
        <v>42</v>
      </c>
      <c r="AA1021" s="8" t="s">
        <v>43</v>
      </c>
      <c r="AB1021" s="8" t="s">
        <v>60</v>
      </c>
      <c r="AC1021" s="8" t="s">
        <v>2614</v>
      </c>
      <c r="AD1021" s="8" t="s">
        <v>3779</v>
      </c>
      <c r="AE1021" s="8" t="s">
        <v>2610</v>
      </c>
      <c r="AF1021" s="12">
        <v>99997.92</v>
      </c>
      <c r="AG1021" s="41">
        <f t="shared" si="138"/>
        <v>45741</v>
      </c>
      <c r="AH1021" s="41">
        <f t="shared" ca="1" si="139"/>
        <v>46022</v>
      </c>
      <c r="AI1021" s="1">
        <f t="shared" ca="1" si="146"/>
        <v>9</v>
      </c>
      <c r="AJ1021" s="1">
        <f t="shared" ca="1" si="140"/>
        <v>4</v>
      </c>
      <c r="AK1021" s="1">
        <f t="shared" ca="1" si="141"/>
        <v>4</v>
      </c>
      <c r="AL1021" s="1">
        <f t="shared" si="142"/>
        <v>0</v>
      </c>
      <c r="AM1021" s="38">
        <f t="shared" ca="1" si="143"/>
        <v>0.44444444444444442</v>
      </c>
      <c r="AN1021" s="1" t="str">
        <f t="shared" ca="1" si="144"/>
        <v>טרם נבדק</v>
      </c>
      <c r="AO1021" s="1" t="str">
        <f>VLOOKUP(AC1021,'תז מייל קניין'!$A:$C,3,0)</f>
        <v>GalitGe@justice.gov.il</v>
      </c>
      <c r="AP1021" s="1" t="str">
        <f t="shared" si="145"/>
        <v xml:space="preserve"> ייעוץ וחק</v>
      </c>
    </row>
    <row r="1022" spans="1:42" x14ac:dyDescent="0.2">
      <c r="A1022" s="4"/>
      <c r="B1022" s="5"/>
      <c r="C1022" s="6" t="s">
        <v>3780</v>
      </c>
      <c r="D1022" s="7" t="s">
        <v>50</v>
      </c>
      <c r="E1022" s="7" t="s">
        <v>32</v>
      </c>
      <c r="F1022" s="8" t="s">
        <v>35</v>
      </c>
      <c r="G1022" s="9">
        <v>45741</v>
      </c>
      <c r="H1022" s="9"/>
      <c r="I1022" s="10"/>
      <c r="J1022" s="14"/>
      <c r="K1022" s="11" t="s">
        <v>1764</v>
      </c>
      <c r="L1022" s="8" t="s">
        <v>1765</v>
      </c>
      <c r="M1022" s="8" t="s">
        <v>1766</v>
      </c>
      <c r="N1022" s="8" t="s">
        <v>40</v>
      </c>
      <c r="O1022" s="12">
        <v>14253.65</v>
      </c>
      <c r="P1022" s="8" t="s">
        <v>41</v>
      </c>
      <c r="Q1022" s="12">
        <v>14253.65</v>
      </c>
      <c r="R1022" s="13">
        <v>0</v>
      </c>
      <c r="S1022" s="13">
        <v>0</v>
      </c>
      <c r="T1022" s="13">
        <v>0</v>
      </c>
      <c r="U1022" s="12">
        <v>14741.98</v>
      </c>
      <c r="V1022" s="8" t="s">
        <v>35</v>
      </c>
      <c r="W1022" s="8" t="s">
        <v>3781</v>
      </c>
      <c r="X1022" s="8" t="s">
        <v>57</v>
      </c>
      <c r="Y1022" s="13">
        <v>0</v>
      </c>
      <c r="Z1022" s="8" t="s">
        <v>42</v>
      </c>
      <c r="AA1022" s="8" t="s">
        <v>65</v>
      </c>
      <c r="AB1022" s="8" t="s">
        <v>35</v>
      </c>
      <c r="AC1022" s="8" t="s">
        <v>2614</v>
      </c>
      <c r="AD1022" s="8" t="s">
        <v>35</v>
      </c>
      <c r="AE1022" s="8" t="s">
        <v>3551</v>
      </c>
      <c r="AF1022" s="12">
        <v>14253.65</v>
      </c>
      <c r="AG1022" s="41">
        <f t="shared" si="138"/>
        <v>45741</v>
      </c>
      <c r="AH1022" s="41">
        <f t="shared" ca="1" si="139"/>
        <v>46022</v>
      </c>
      <c r="AI1022" s="1">
        <f t="shared" ca="1" si="146"/>
        <v>9</v>
      </c>
      <c r="AJ1022" s="1">
        <f t="shared" ca="1" si="140"/>
        <v>4</v>
      </c>
      <c r="AK1022" s="1">
        <f t="shared" ca="1" si="141"/>
        <v>4</v>
      </c>
      <c r="AL1022" s="1">
        <f t="shared" si="142"/>
        <v>0</v>
      </c>
      <c r="AM1022" s="38">
        <f t="shared" ca="1" si="143"/>
        <v>0.44444444444444442</v>
      </c>
      <c r="AN1022" s="1" t="str">
        <f t="shared" ca="1" si="144"/>
        <v>טרם נבדק</v>
      </c>
      <c r="AO1022" s="1" t="str">
        <f>VLOOKUP(AC1022,'תז מייל קניין'!$A:$C,3,0)</f>
        <v>GalitGe@justice.gov.il</v>
      </c>
      <c r="AP1022" s="1" t="str">
        <f t="shared" si="145"/>
        <v xml:space="preserve"> ציוד משרד</v>
      </c>
    </row>
    <row r="1023" spans="1:42" x14ac:dyDescent="0.2">
      <c r="A1023" s="4"/>
      <c r="B1023" s="5"/>
      <c r="C1023" s="6" t="s">
        <v>3782</v>
      </c>
      <c r="D1023" s="7" t="s">
        <v>50</v>
      </c>
      <c r="E1023" s="7" t="s">
        <v>32</v>
      </c>
      <c r="F1023" s="8" t="s">
        <v>35</v>
      </c>
      <c r="G1023" s="9">
        <v>45741</v>
      </c>
      <c r="H1023" s="9"/>
      <c r="I1023" s="10"/>
      <c r="J1023" s="14"/>
      <c r="K1023" s="11" t="s">
        <v>1936</v>
      </c>
      <c r="L1023" s="8" t="s">
        <v>1937</v>
      </c>
      <c r="M1023" s="8" t="s">
        <v>1938</v>
      </c>
      <c r="N1023" s="8" t="s">
        <v>40</v>
      </c>
      <c r="O1023" s="12">
        <v>19031.04</v>
      </c>
      <c r="P1023" s="8" t="s">
        <v>41</v>
      </c>
      <c r="Q1023" s="12">
        <v>19031.04</v>
      </c>
      <c r="R1023" s="13">
        <v>0</v>
      </c>
      <c r="S1023" s="13">
        <v>0</v>
      </c>
      <c r="T1023" s="13">
        <v>0</v>
      </c>
      <c r="U1023" s="12">
        <v>19396.099999999999</v>
      </c>
      <c r="V1023" s="8" t="s">
        <v>35</v>
      </c>
      <c r="W1023" s="8" t="s">
        <v>3783</v>
      </c>
      <c r="X1023" s="8" t="s">
        <v>57</v>
      </c>
      <c r="Y1023" s="13">
        <v>0</v>
      </c>
      <c r="Z1023" s="8" t="s">
        <v>42</v>
      </c>
      <c r="AA1023" s="8" t="s">
        <v>65</v>
      </c>
      <c r="AB1023" s="8" t="s">
        <v>35</v>
      </c>
      <c r="AC1023" s="8" t="s">
        <v>2614</v>
      </c>
      <c r="AD1023" s="8" t="s">
        <v>35</v>
      </c>
      <c r="AE1023" s="8" t="s">
        <v>3551</v>
      </c>
      <c r="AF1023" s="12">
        <v>19031.04</v>
      </c>
      <c r="AG1023" s="41">
        <f t="shared" si="138"/>
        <v>45741</v>
      </c>
      <c r="AH1023" s="41">
        <f t="shared" ca="1" si="139"/>
        <v>46022</v>
      </c>
      <c r="AI1023" s="1">
        <f t="shared" ca="1" si="146"/>
        <v>9</v>
      </c>
      <c r="AJ1023" s="1">
        <f t="shared" ca="1" si="140"/>
        <v>4</v>
      </c>
      <c r="AK1023" s="1">
        <f t="shared" ca="1" si="141"/>
        <v>4</v>
      </c>
      <c r="AL1023" s="1">
        <f t="shared" si="142"/>
        <v>0</v>
      </c>
      <c r="AM1023" s="38">
        <f t="shared" ca="1" si="143"/>
        <v>0.44444444444444442</v>
      </c>
      <c r="AN1023" s="1" t="str">
        <f t="shared" ca="1" si="144"/>
        <v>טרם נבדק</v>
      </c>
      <c r="AO1023" s="1" t="str">
        <f>VLOOKUP(AC1023,'תז מייל קניין'!$A:$C,3,0)</f>
        <v>GalitGe@justice.gov.il</v>
      </c>
      <c r="AP1023" s="1" t="str">
        <f t="shared" si="145"/>
        <v xml:space="preserve"> נייר צילו</v>
      </c>
    </row>
    <row r="1024" spans="1:42" x14ac:dyDescent="0.2">
      <c r="A1024" s="4"/>
      <c r="B1024" s="5"/>
      <c r="C1024" s="6" t="s">
        <v>3784</v>
      </c>
      <c r="D1024" s="7" t="s">
        <v>34</v>
      </c>
      <c r="E1024" s="7" t="s">
        <v>32</v>
      </c>
      <c r="F1024" s="8" t="s">
        <v>35</v>
      </c>
      <c r="G1024" s="9">
        <v>45741</v>
      </c>
      <c r="H1024" s="9"/>
      <c r="I1024" s="10"/>
      <c r="J1024" s="14"/>
      <c r="K1024" s="11" t="s">
        <v>531</v>
      </c>
      <c r="L1024" s="8" t="s">
        <v>532</v>
      </c>
      <c r="M1024" s="8" t="s">
        <v>533</v>
      </c>
      <c r="N1024" s="8" t="s">
        <v>40</v>
      </c>
      <c r="O1024" s="12">
        <v>28320</v>
      </c>
      <c r="P1024" s="8" t="s">
        <v>41</v>
      </c>
      <c r="Q1024" s="12">
        <v>28320</v>
      </c>
      <c r="R1024" s="13">
        <v>0</v>
      </c>
      <c r="S1024" s="13">
        <v>0</v>
      </c>
      <c r="T1024" s="13">
        <v>0</v>
      </c>
      <c r="U1024" s="12">
        <v>28320</v>
      </c>
      <c r="V1024" s="8" t="s">
        <v>35</v>
      </c>
      <c r="W1024" s="8" t="s">
        <v>3785</v>
      </c>
      <c r="X1024" s="8" t="s">
        <v>35</v>
      </c>
      <c r="Y1024" s="13">
        <v>0</v>
      </c>
      <c r="Z1024" s="8" t="s">
        <v>42</v>
      </c>
      <c r="AA1024" s="8" t="s">
        <v>1804</v>
      </c>
      <c r="AB1024" s="8" t="s">
        <v>35</v>
      </c>
      <c r="AC1024" s="8" t="s">
        <v>2614</v>
      </c>
      <c r="AD1024" s="8" t="s">
        <v>35</v>
      </c>
      <c r="AE1024" s="8" t="s">
        <v>35</v>
      </c>
      <c r="AF1024" s="12">
        <v>28320</v>
      </c>
      <c r="AG1024" s="41">
        <f t="shared" si="138"/>
        <v>45741</v>
      </c>
      <c r="AH1024" s="41">
        <f t="shared" ca="1" si="139"/>
        <v>46022</v>
      </c>
      <c r="AI1024" s="1">
        <f t="shared" ca="1" si="146"/>
        <v>9</v>
      </c>
      <c r="AJ1024" s="1">
        <f t="shared" ca="1" si="140"/>
        <v>4</v>
      </c>
      <c r="AK1024" s="1">
        <f t="shared" ca="1" si="141"/>
        <v>4</v>
      </c>
      <c r="AL1024" s="1">
        <f t="shared" si="142"/>
        <v>0</v>
      </c>
      <c r="AM1024" s="38">
        <f t="shared" ca="1" si="143"/>
        <v>0.44444444444444442</v>
      </c>
      <c r="AN1024" s="1" t="str">
        <f t="shared" ca="1" si="144"/>
        <v>טרם נבדק</v>
      </c>
      <c r="AO1024" s="1" t="str">
        <f>VLOOKUP(AC1024,'תז מייל קניין'!$A:$C,3,0)</f>
        <v>GalitGe@justice.gov.il</v>
      </c>
      <c r="AP1024" s="1" t="str">
        <f t="shared" si="145"/>
        <v xml:space="preserve"> טיפול במפ</v>
      </c>
    </row>
    <row r="1025" spans="1:42" x14ac:dyDescent="0.2">
      <c r="A1025" s="4"/>
      <c r="B1025" s="5"/>
      <c r="C1025" s="6" t="s">
        <v>3786</v>
      </c>
      <c r="D1025" s="7" t="s">
        <v>34</v>
      </c>
      <c r="E1025" s="7" t="s">
        <v>32</v>
      </c>
      <c r="F1025" s="8" t="s">
        <v>35</v>
      </c>
      <c r="G1025" s="9">
        <v>45741</v>
      </c>
      <c r="H1025" s="9"/>
      <c r="I1025" s="10"/>
      <c r="J1025" s="14"/>
      <c r="K1025" s="11" t="s">
        <v>3787</v>
      </c>
      <c r="L1025" s="8" t="s">
        <v>3788</v>
      </c>
      <c r="M1025" s="8" t="s">
        <v>3789</v>
      </c>
      <c r="N1025" s="8" t="s">
        <v>40</v>
      </c>
      <c r="O1025" s="12">
        <v>7026.9</v>
      </c>
      <c r="P1025" s="8" t="s">
        <v>41</v>
      </c>
      <c r="Q1025" s="12">
        <v>7026.9</v>
      </c>
      <c r="R1025" s="13">
        <v>0</v>
      </c>
      <c r="S1025" s="13">
        <v>0</v>
      </c>
      <c r="T1025" s="13">
        <v>0</v>
      </c>
      <c r="U1025" s="12">
        <v>5445.7</v>
      </c>
      <c r="V1025" s="8" t="s">
        <v>35</v>
      </c>
      <c r="W1025" s="8" t="s">
        <v>3790</v>
      </c>
      <c r="X1025" s="8" t="s">
        <v>35</v>
      </c>
      <c r="Y1025" s="13">
        <v>0</v>
      </c>
      <c r="Z1025" s="8" t="s">
        <v>42</v>
      </c>
      <c r="AA1025" s="8" t="s">
        <v>43</v>
      </c>
      <c r="AB1025" s="8" t="s">
        <v>60</v>
      </c>
      <c r="AC1025" s="8" t="s">
        <v>2614</v>
      </c>
      <c r="AD1025" s="8" t="s">
        <v>35</v>
      </c>
      <c r="AE1025" s="8" t="s">
        <v>658</v>
      </c>
      <c r="AF1025" s="12">
        <v>5445.7</v>
      </c>
      <c r="AG1025" s="41">
        <f t="shared" si="138"/>
        <v>45741</v>
      </c>
      <c r="AH1025" s="41">
        <f t="shared" ca="1" si="139"/>
        <v>46022</v>
      </c>
      <c r="AI1025" s="1">
        <f t="shared" ca="1" si="146"/>
        <v>9</v>
      </c>
      <c r="AJ1025" s="1">
        <f t="shared" ca="1" si="140"/>
        <v>4</v>
      </c>
      <c r="AK1025" s="1">
        <f t="shared" ca="1" si="141"/>
        <v>4</v>
      </c>
      <c r="AL1025" s="1">
        <f t="shared" si="142"/>
        <v>0</v>
      </c>
      <c r="AM1025" s="38">
        <f t="shared" ca="1" si="143"/>
        <v>0.44444444444444442</v>
      </c>
      <c r="AN1025" s="1" t="str">
        <f t="shared" ca="1" si="144"/>
        <v>טרם נבדק</v>
      </c>
      <c r="AO1025" s="1" t="str">
        <f>VLOOKUP(AC1025,'תז מייל קניין'!$A:$C,3,0)</f>
        <v>GalitGe@justice.gov.il</v>
      </c>
      <c r="AP1025" s="1" t="str">
        <f t="shared" si="145"/>
        <v xml:space="preserve"> שטיחים עב</v>
      </c>
    </row>
    <row r="1026" spans="1:42" x14ac:dyDescent="0.2">
      <c r="A1026" s="4"/>
      <c r="B1026" s="5"/>
      <c r="C1026" s="6" t="s">
        <v>3791</v>
      </c>
      <c r="D1026" s="7" t="s">
        <v>34</v>
      </c>
      <c r="E1026" s="7" t="s">
        <v>32</v>
      </c>
      <c r="F1026" s="8" t="s">
        <v>35</v>
      </c>
      <c r="G1026" s="9">
        <v>45741</v>
      </c>
      <c r="H1026" s="9"/>
      <c r="I1026" s="10"/>
      <c r="J1026" s="14"/>
      <c r="K1026" s="11" t="s">
        <v>3792</v>
      </c>
      <c r="L1026" s="8" t="s">
        <v>3793</v>
      </c>
      <c r="M1026" s="8" t="s">
        <v>3794</v>
      </c>
      <c r="N1026" s="8" t="s">
        <v>40</v>
      </c>
      <c r="O1026" s="13">
        <v>413</v>
      </c>
      <c r="P1026" s="8" t="s">
        <v>41</v>
      </c>
      <c r="Q1026" s="13">
        <v>413</v>
      </c>
      <c r="R1026" s="13">
        <v>0</v>
      </c>
      <c r="S1026" s="13">
        <v>0</v>
      </c>
      <c r="T1026" s="13">
        <v>0</v>
      </c>
      <c r="U1026" s="13">
        <v>413</v>
      </c>
      <c r="V1026" s="8" t="s">
        <v>35</v>
      </c>
      <c r="W1026" s="8" t="s">
        <v>3795</v>
      </c>
      <c r="X1026" s="8" t="s">
        <v>35</v>
      </c>
      <c r="Y1026" s="13">
        <v>0</v>
      </c>
      <c r="Z1026" s="8" t="s">
        <v>42</v>
      </c>
      <c r="AA1026" s="8" t="s">
        <v>43</v>
      </c>
      <c r="AB1026" s="8" t="s">
        <v>60</v>
      </c>
      <c r="AC1026" s="8" t="s">
        <v>2614</v>
      </c>
      <c r="AD1026" s="8" t="s">
        <v>35</v>
      </c>
      <c r="AE1026" s="8" t="s">
        <v>266</v>
      </c>
      <c r="AF1026" s="13">
        <v>413</v>
      </c>
      <c r="AG1026" s="41">
        <f t="shared" si="138"/>
        <v>45741</v>
      </c>
      <c r="AH1026" s="41">
        <f t="shared" ca="1" si="139"/>
        <v>46022</v>
      </c>
      <c r="AI1026" s="1">
        <f t="shared" ca="1" si="146"/>
        <v>9</v>
      </c>
      <c r="AJ1026" s="1">
        <f t="shared" ca="1" si="140"/>
        <v>4</v>
      </c>
      <c r="AK1026" s="1">
        <f t="shared" ca="1" si="141"/>
        <v>4</v>
      </c>
      <c r="AL1026" s="1">
        <f t="shared" si="142"/>
        <v>0</v>
      </c>
      <c r="AM1026" s="38">
        <f t="shared" ca="1" si="143"/>
        <v>0.44444444444444442</v>
      </c>
      <c r="AN1026" s="1" t="str">
        <f t="shared" ca="1" si="144"/>
        <v>טרם נבדק</v>
      </c>
      <c r="AO1026" s="1" t="str">
        <f>VLOOKUP(AC1026,'תז מייל קניין'!$A:$C,3,0)</f>
        <v>GalitGe@justice.gov.il</v>
      </c>
      <c r="AP1026" s="1" t="str">
        <f t="shared" si="145"/>
        <v xml:space="preserve">  תיקון שע</v>
      </c>
    </row>
    <row r="1027" spans="1:42" x14ac:dyDescent="0.2">
      <c r="A1027" s="4"/>
      <c r="B1027" s="5"/>
      <c r="C1027" s="6" t="s">
        <v>3796</v>
      </c>
      <c r="D1027" s="7" t="s">
        <v>50</v>
      </c>
      <c r="E1027" s="7" t="s">
        <v>32</v>
      </c>
      <c r="F1027" s="8" t="s">
        <v>35</v>
      </c>
      <c r="G1027" s="9">
        <v>45741</v>
      </c>
      <c r="H1027" s="9"/>
      <c r="I1027" s="10"/>
      <c r="J1027" s="14"/>
      <c r="K1027" s="11" t="s">
        <v>2182</v>
      </c>
      <c r="L1027" s="8" t="s">
        <v>2183</v>
      </c>
      <c r="M1027" s="8" t="s">
        <v>2184</v>
      </c>
      <c r="N1027" s="8" t="s">
        <v>40</v>
      </c>
      <c r="O1027" s="12">
        <v>1277.96</v>
      </c>
      <c r="P1027" s="8" t="s">
        <v>41</v>
      </c>
      <c r="Q1027" s="12">
        <v>1277.96</v>
      </c>
      <c r="R1027" s="13">
        <v>0</v>
      </c>
      <c r="S1027" s="13">
        <v>0</v>
      </c>
      <c r="T1027" s="13">
        <v>0</v>
      </c>
      <c r="U1027" s="12">
        <v>1321.73</v>
      </c>
      <c r="V1027" s="8" t="s">
        <v>35</v>
      </c>
      <c r="W1027" s="8" t="s">
        <v>3797</v>
      </c>
      <c r="X1027" s="8" t="s">
        <v>57</v>
      </c>
      <c r="Y1027" s="13">
        <v>0</v>
      </c>
      <c r="Z1027" s="8" t="s">
        <v>42</v>
      </c>
      <c r="AA1027" s="8" t="s">
        <v>65</v>
      </c>
      <c r="AB1027" s="8" t="s">
        <v>35</v>
      </c>
      <c r="AC1027" s="8" t="s">
        <v>2614</v>
      </c>
      <c r="AD1027" s="8" t="s">
        <v>35</v>
      </c>
      <c r="AE1027" s="8" t="s">
        <v>2610</v>
      </c>
      <c r="AF1027" s="12">
        <v>1277.96</v>
      </c>
      <c r="AG1027" s="41">
        <f t="shared" ref="AG1027:AG1090" si="147">IF(H1027&gt;1,H1027,G1027)</f>
        <v>45741</v>
      </c>
      <c r="AH1027" s="41">
        <f t="shared" ref="AH1027:AH1090" ca="1" si="148">IF(I1027&gt;1, I1027, DATE(YEAR(TODAY()), 12, 31))</f>
        <v>46022</v>
      </c>
      <c r="AI1027" s="1">
        <f t="shared" ca="1" si="146"/>
        <v>9</v>
      </c>
      <c r="AJ1027" s="1">
        <f t="shared" ref="AJ1027:AJ1090" ca="1" si="149">DATEDIF(AG1027, TODAY(), "m")</f>
        <v>4</v>
      </c>
      <c r="AK1027" s="1">
        <f t="shared" ref="AK1027:AK1090" ca="1" si="150">IF(AH1027 &gt; TODAY(), DATEDIF(TODAY(), AH1027, "m"), -DATEDIF(AH1027, TODAY(), "m"))</f>
        <v>4</v>
      </c>
      <c r="AL1027" s="1">
        <f t="shared" ref="AL1027:AL1090" si="151">R1027</f>
        <v>0</v>
      </c>
      <c r="AM1027" s="38">
        <f t="shared" ref="AM1027:AM1090" ca="1" si="152">AJ1027/AI1027</f>
        <v>0.44444444444444442</v>
      </c>
      <c r="AN1027" s="1" t="str">
        <f t="shared" ref="AN1027:AN1090" ca="1" si="153">IF(AM1027&lt;0.5, "טרם נבדק",
   IF(AND(AM1027&gt;0.5, AM1027&lt;0.75, AL1027&lt;20), "לא תקין",
   IF(AND(AM1027&gt;0.75, AM1027&lt;0.9, AL1027&lt;50), "לא תקין",
   IF(AND(AM1027&gt;0.9, AL1027&lt;50), "לא תקין", "תקין"))))</f>
        <v>טרם נבדק</v>
      </c>
      <c r="AO1027" s="1" t="str">
        <f>VLOOKUP(AC1027,'תז מייל קניין'!$A:$C,3,0)</f>
        <v>GalitGe@justice.gov.il</v>
      </c>
      <c r="AP1027" s="1" t="str">
        <f t="shared" ref="AP1027:AP1090" si="154">LEFT(W1027,10)</f>
        <v xml:space="preserve"> כיבוד משק</v>
      </c>
    </row>
    <row r="1028" spans="1:42" x14ac:dyDescent="0.2">
      <c r="A1028" s="4"/>
      <c r="B1028" s="5"/>
      <c r="C1028" s="6" t="s">
        <v>3798</v>
      </c>
      <c r="D1028" s="7" t="s">
        <v>34</v>
      </c>
      <c r="E1028" s="7" t="s">
        <v>32</v>
      </c>
      <c r="F1028" s="8" t="s">
        <v>35</v>
      </c>
      <c r="G1028" s="9">
        <v>45748</v>
      </c>
      <c r="H1028" s="9"/>
      <c r="I1028" s="10"/>
      <c r="J1028" s="14"/>
      <c r="K1028" s="11" t="s">
        <v>3799</v>
      </c>
      <c r="L1028" s="8" t="s">
        <v>3800</v>
      </c>
      <c r="M1028" s="8" t="s">
        <v>3801</v>
      </c>
      <c r="N1028" s="8" t="s">
        <v>40</v>
      </c>
      <c r="O1028" s="13">
        <v>837.8</v>
      </c>
      <c r="P1028" s="8" t="s">
        <v>41</v>
      </c>
      <c r="Q1028" s="13">
        <v>837.8</v>
      </c>
      <c r="R1028" s="13">
        <v>61.97</v>
      </c>
      <c r="S1028" s="13">
        <v>519.20000000000005</v>
      </c>
      <c r="T1028" s="13">
        <v>519.20000000000005</v>
      </c>
      <c r="U1028" s="13">
        <v>318.60000000000002</v>
      </c>
      <c r="V1028" s="8" t="s">
        <v>35</v>
      </c>
      <c r="W1028" s="8" t="s">
        <v>3802</v>
      </c>
      <c r="X1028" s="8" t="s">
        <v>35</v>
      </c>
      <c r="Y1028" s="13">
        <v>0</v>
      </c>
      <c r="Z1028" s="8" t="s">
        <v>42</v>
      </c>
      <c r="AA1028" s="8" t="s">
        <v>43</v>
      </c>
      <c r="AB1028" s="8" t="s">
        <v>60</v>
      </c>
      <c r="AC1028" s="8" t="s">
        <v>2614</v>
      </c>
      <c r="AD1028" s="8" t="s">
        <v>35</v>
      </c>
      <c r="AE1028" s="8" t="s">
        <v>266</v>
      </c>
      <c r="AF1028" s="13">
        <v>318.60000000000002</v>
      </c>
      <c r="AG1028" s="41">
        <f t="shared" si="147"/>
        <v>45748</v>
      </c>
      <c r="AH1028" s="41">
        <f t="shared" ca="1" si="148"/>
        <v>46022</v>
      </c>
      <c r="AI1028" s="1">
        <f t="shared" ca="1" si="146"/>
        <v>8</v>
      </c>
      <c r="AJ1028" s="1">
        <f t="shared" ca="1" si="149"/>
        <v>4</v>
      </c>
      <c r="AK1028" s="1">
        <f t="shared" ca="1" si="150"/>
        <v>4</v>
      </c>
      <c r="AL1028" s="1">
        <f t="shared" si="151"/>
        <v>61.97</v>
      </c>
      <c r="AM1028" s="38">
        <f t="shared" ca="1" si="152"/>
        <v>0.5</v>
      </c>
      <c r="AN1028" s="1" t="str">
        <f t="shared" ca="1" si="153"/>
        <v>תקין</v>
      </c>
      <c r="AO1028" s="1" t="str">
        <f>VLOOKUP(AC1028,'תז מייל קניין'!$A:$C,3,0)</f>
        <v>GalitGe@justice.gov.il</v>
      </c>
      <c r="AP1028" s="1" t="str">
        <f t="shared" si="154"/>
        <v xml:space="preserve"> תיקון ארו</v>
      </c>
    </row>
    <row r="1029" spans="1:42" x14ac:dyDescent="0.2">
      <c r="A1029" s="4"/>
      <c r="B1029" s="5"/>
      <c r="C1029" s="6" t="s">
        <v>3803</v>
      </c>
      <c r="D1029" s="7" t="s">
        <v>34</v>
      </c>
      <c r="E1029" s="7" t="s">
        <v>32</v>
      </c>
      <c r="F1029" s="8" t="s">
        <v>35</v>
      </c>
      <c r="G1029" s="9">
        <v>45748</v>
      </c>
      <c r="H1029" s="9"/>
      <c r="I1029" s="10"/>
      <c r="J1029" s="14"/>
      <c r="K1029" s="11" t="s">
        <v>3804</v>
      </c>
      <c r="L1029" s="8" t="s">
        <v>3805</v>
      </c>
      <c r="M1029" s="8" t="s">
        <v>3806</v>
      </c>
      <c r="N1029" s="8" t="s">
        <v>40</v>
      </c>
      <c r="O1029" s="12">
        <v>1000</v>
      </c>
      <c r="P1029" s="8" t="s">
        <v>41</v>
      </c>
      <c r="Q1029" s="12">
        <v>1000</v>
      </c>
      <c r="R1029" s="13">
        <v>0</v>
      </c>
      <c r="S1029" s="13">
        <v>0</v>
      </c>
      <c r="T1029" s="13">
        <v>0</v>
      </c>
      <c r="U1029" s="12">
        <v>1000</v>
      </c>
      <c r="V1029" s="8" t="s">
        <v>35</v>
      </c>
      <c r="W1029" s="8" t="s">
        <v>3807</v>
      </c>
      <c r="X1029" s="8" t="s">
        <v>35</v>
      </c>
      <c r="Y1029" s="13">
        <v>0</v>
      </c>
      <c r="Z1029" s="8" t="s">
        <v>42</v>
      </c>
      <c r="AA1029" s="8" t="s">
        <v>43</v>
      </c>
      <c r="AB1029" s="8" t="s">
        <v>60</v>
      </c>
      <c r="AC1029" s="8" t="s">
        <v>2614</v>
      </c>
      <c r="AD1029" s="8" t="s">
        <v>35</v>
      </c>
      <c r="AE1029" s="8" t="s">
        <v>633</v>
      </c>
      <c r="AF1029" s="12">
        <v>1000</v>
      </c>
      <c r="AG1029" s="41">
        <f t="shared" si="147"/>
        <v>45748</v>
      </c>
      <c r="AH1029" s="41">
        <f t="shared" ca="1" si="148"/>
        <v>46022</v>
      </c>
      <c r="AI1029" s="1">
        <f t="shared" ca="1" si="146"/>
        <v>8</v>
      </c>
      <c r="AJ1029" s="1">
        <f t="shared" ca="1" si="149"/>
        <v>4</v>
      </c>
      <c r="AK1029" s="1">
        <f t="shared" ca="1" si="150"/>
        <v>4</v>
      </c>
      <c r="AL1029" s="1">
        <f t="shared" si="151"/>
        <v>0</v>
      </c>
      <c r="AM1029" s="38">
        <f t="shared" ca="1" si="152"/>
        <v>0.5</v>
      </c>
      <c r="AN1029" s="1" t="str">
        <f t="shared" ca="1" si="153"/>
        <v>תקין</v>
      </c>
      <c r="AO1029" s="1" t="str">
        <f>VLOOKUP(AC1029,'תז מייל קניין'!$A:$C,3,0)</f>
        <v>GalitGe@justice.gov.il</v>
      </c>
      <c r="AP1029" s="1" t="str">
        <f t="shared" si="154"/>
        <v xml:space="preserve"> הרצאה ליו</v>
      </c>
    </row>
    <row r="1030" spans="1:42" x14ac:dyDescent="0.2">
      <c r="A1030" s="4"/>
      <c r="B1030" s="5"/>
      <c r="C1030" s="6" t="s">
        <v>3808</v>
      </c>
      <c r="D1030" s="7" t="s">
        <v>50</v>
      </c>
      <c r="E1030" s="7" t="s">
        <v>32</v>
      </c>
      <c r="F1030" s="8" t="s">
        <v>35</v>
      </c>
      <c r="G1030" s="9">
        <v>45748</v>
      </c>
      <c r="H1030" s="9"/>
      <c r="I1030" s="10"/>
      <c r="J1030" s="14"/>
      <c r="K1030" s="11" t="s">
        <v>1764</v>
      </c>
      <c r="L1030" s="8" t="s">
        <v>1765</v>
      </c>
      <c r="M1030" s="8" t="s">
        <v>1766</v>
      </c>
      <c r="N1030" s="8" t="s">
        <v>40</v>
      </c>
      <c r="O1030" s="12">
        <v>25847.77</v>
      </c>
      <c r="P1030" s="8" t="s">
        <v>41</v>
      </c>
      <c r="Q1030" s="12">
        <v>25847.77</v>
      </c>
      <c r="R1030" s="13">
        <v>7.34</v>
      </c>
      <c r="S1030" s="12">
        <v>25847.77</v>
      </c>
      <c r="T1030" s="12">
        <v>1896.73</v>
      </c>
      <c r="U1030" s="12">
        <v>25046.18</v>
      </c>
      <c r="V1030" s="8" t="s">
        <v>35</v>
      </c>
      <c r="W1030" s="8" t="s">
        <v>3809</v>
      </c>
      <c r="X1030" s="8" t="s">
        <v>57</v>
      </c>
      <c r="Y1030" s="13">
        <v>0</v>
      </c>
      <c r="Z1030" s="8" t="s">
        <v>42</v>
      </c>
      <c r="AA1030" s="8" t="s">
        <v>65</v>
      </c>
      <c r="AB1030" s="8" t="s">
        <v>35</v>
      </c>
      <c r="AC1030" s="8" t="s">
        <v>2614</v>
      </c>
      <c r="AD1030" s="8" t="s">
        <v>35</v>
      </c>
      <c r="AE1030" s="8" t="s">
        <v>658</v>
      </c>
      <c r="AF1030" s="12">
        <v>24216.54</v>
      </c>
      <c r="AG1030" s="41">
        <f t="shared" si="147"/>
        <v>45748</v>
      </c>
      <c r="AH1030" s="41">
        <f t="shared" ca="1" si="148"/>
        <v>46022</v>
      </c>
      <c r="AI1030" s="1">
        <f t="shared" ca="1" si="146"/>
        <v>8</v>
      </c>
      <c r="AJ1030" s="1">
        <f t="shared" ca="1" si="149"/>
        <v>4</v>
      </c>
      <c r="AK1030" s="1">
        <f t="shared" ca="1" si="150"/>
        <v>4</v>
      </c>
      <c r="AL1030" s="1">
        <f t="shared" si="151"/>
        <v>7.34</v>
      </c>
      <c r="AM1030" s="38">
        <f t="shared" ca="1" si="152"/>
        <v>0.5</v>
      </c>
      <c r="AN1030" s="1" t="str">
        <f t="shared" ca="1" si="153"/>
        <v>תקין</v>
      </c>
      <c r="AO1030" s="1" t="str">
        <f>VLOOKUP(AC1030,'תז מייל קניין'!$A:$C,3,0)</f>
        <v>GalitGe@justice.gov.il</v>
      </c>
      <c r="AP1030" s="1" t="str">
        <f t="shared" si="154"/>
        <v xml:space="preserve"> ציוד משרד</v>
      </c>
    </row>
    <row r="1031" spans="1:42" x14ac:dyDescent="0.2">
      <c r="A1031" s="4"/>
      <c r="B1031" s="5"/>
      <c r="C1031" s="6" t="s">
        <v>3810</v>
      </c>
      <c r="D1031" s="7" t="s">
        <v>50</v>
      </c>
      <c r="E1031" s="7" t="s">
        <v>32</v>
      </c>
      <c r="F1031" s="8" t="s">
        <v>35</v>
      </c>
      <c r="G1031" s="9">
        <v>45753</v>
      </c>
      <c r="H1031" s="9"/>
      <c r="I1031" s="10"/>
      <c r="J1031" s="14"/>
      <c r="K1031" s="11" t="s">
        <v>2182</v>
      </c>
      <c r="L1031" s="8" t="s">
        <v>2183</v>
      </c>
      <c r="M1031" s="8" t="s">
        <v>2184</v>
      </c>
      <c r="N1031" s="8" t="s">
        <v>40</v>
      </c>
      <c r="O1031" s="12">
        <v>9764.34</v>
      </c>
      <c r="P1031" s="8" t="s">
        <v>41</v>
      </c>
      <c r="Q1031" s="12">
        <v>9764.34</v>
      </c>
      <c r="R1031" s="13">
        <v>106.56</v>
      </c>
      <c r="S1031" s="12">
        <v>9652.76</v>
      </c>
      <c r="T1031" s="12">
        <v>10404.98</v>
      </c>
      <c r="U1031" s="13">
        <v>115.4</v>
      </c>
      <c r="V1031" s="8" t="s">
        <v>35</v>
      </c>
      <c r="W1031" s="8" t="s">
        <v>3811</v>
      </c>
      <c r="X1031" s="8" t="s">
        <v>57</v>
      </c>
      <c r="Y1031" s="13">
        <v>0</v>
      </c>
      <c r="Z1031" s="8" t="s">
        <v>42</v>
      </c>
      <c r="AA1031" s="8" t="s">
        <v>65</v>
      </c>
      <c r="AB1031" s="8" t="s">
        <v>35</v>
      </c>
      <c r="AC1031" s="8" t="s">
        <v>2614</v>
      </c>
      <c r="AD1031" s="8" t="s">
        <v>35</v>
      </c>
      <c r="AE1031" s="8" t="s">
        <v>3307</v>
      </c>
      <c r="AF1031" s="13">
        <v>111.58</v>
      </c>
      <c r="AG1031" s="41">
        <f t="shared" si="147"/>
        <v>45753</v>
      </c>
      <c r="AH1031" s="41">
        <f t="shared" ca="1" si="148"/>
        <v>46022</v>
      </c>
      <c r="AI1031" s="1">
        <f t="shared" ca="1" si="146"/>
        <v>8</v>
      </c>
      <c r="AJ1031" s="1">
        <f t="shared" ca="1" si="149"/>
        <v>4</v>
      </c>
      <c r="AK1031" s="1">
        <f t="shared" ca="1" si="150"/>
        <v>4</v>
      </c>
      <c r="AL1031" s="1">
        <f t="shared" si="151"/>
        <v>106.56</v>
      </c>
      <c r="AM1031" s="38">
        <f t="shared" ca="1" si="152"/>
        <v>0.5</v>
      </c>
      <c r="AN1031" s="1" t="str">
        <f t="shared" ca="1" si="153"/>
        <v>תקין</v>
      </c>
      <c r="AO1031" s="1" t="str">
        <f>VLOOKUP(AC1031,'תז מייל קניין'!$A:$C,3,0)</f>
        <v>GalitGe@justice.gov.il</v>
      </c>
      <c r="AP1031" s="1" t="str">
        <f t="shared" si="154"/>
        <v xml:space="preserve"> כיבוד משק</v>
      </c>
    </row>
    <row r="1032" spans="1:42" x14ac:dyDescent="0.2">
      <c r="A1032" s="4"/>
      <c r="B1032" s="5"/>
      <c r="C1032" s="6" t="s">
        <v>3812</v>
      </c>
      <c r="D1032" s="7" t="s">
        <v>50</v>
      </c>
      <c r="E1032" s="7" t="s">
        <v>32</v>
      </c>
      <c r="F1032" s="8" t="s">
        <v>35</v>
      </c>
      <c r="G1032" s="9">
        <v>45753</v>
      </c>
      <c r="H1032" s="9"/>
      <c r="I1032" s="10"/>
      <c r="J1032" s="14"/>
      <c r="K1032" s="11" t="s">
        <v>2182</v>
      </c>
      <c r="L1032" s="8" t="s">
        <v>2183</v>
      </c>
      <c r="M1032" s="8" t="s">
        <v>2184</v>
      </c>
      <c r="N1032" s="8" t="s">
        <v>40</v>
      </c>
      <c r="O1032" s="12">
        <v>2091.0300000000002</v>
      </c>
      <c r="P1032" s="8" t="s">
        <v>41</v>
      </c>
      <c r="Q1032" s="12">
        <v>2091.0300000000002</v>
      </c>
      <c r="R1032" s="13">
        <v>99.38</v>
      </c>
      <c r="S1032" s="12">
        <v>2077.9699999999998</v>
      </c>
      <c r="T1032" s="12">
        <v>2077.98</v>
      </c>
      <c r="U1032" s="13">
        <v>13.51</v>
      </c>
      <c r="V1032" s="8" t="s">
        <v>35</v>
      </c>
      <c r="W1032" s="8" t="s">
        <v>3813</v>
      </c>
      <c r="X1032" s="8" t="s">
        <v>57</v>
      </c>
      <c r="Y1032" s="13">
        <v>0</v>
      </c>
      <c r="Z1032" s="8" t="s">
        <v>42</v>
      </c>
      <c r="AA1032" s="8" t="s">
        <v>65</v>
      </c>
      <c r="AB1032" s="8" t="s">
        <v>35</v>
      </c>
      <c r="AC1032" s="8" t="s">
        <v>2614</v>
      </c>
      <c r="AD1032" s="8" t="s">
        <v>35</v>
      </c>
      <c r="AE1032" s="8" t="s">
        <v>3307</v>
      </c>
      <c r="AF1032" s="13">
        <v>13.06</v>
      </c>
      <c r="AG1032" s="41">
        <f t="shared" si="147"/>
        <v>45753</v>
      </c>
      <c r="AH1032" s="41">
        <f t="shared" ca="1" si="148"/>
        <v>46022</v>
      </c>
      <c r="AI1032" s="1">
        <f t="shared" ca="1" si="146"/>
        <v>8</v>
      </c>
      <c r="AJ1032" s="1">
        <f t="shared" ca="1" si="149"/>
        <v>4</v>
      </c>
      <c r="AK1032" s="1">
        <f t="shared" ca="1" si="150"/>
        <v>4</v>
      </c>
      <c r="AL1032" s="1">
        <f t="shared" si="151"/>
        <v>99.38</v>
      </c>
      <c r="AM1032" s="38">
        <f t="shared" ca="1" si="152"/>
        <v>0.5</v>
      </c>
      <c r="AN1032" s="1" t="str">
        <f t="shared" ca="1" si="153"/>
        <v>תקין</v>
      </c>
      <c r="AO1032" s="1" t="str">
        <f>VLOOKUP(AC1032,'תז מייל קניין'!$A:$C,3,0)</f>
        <v>GalitGe@justice.gov.il</v>
      </c>
      <c r="AP1032" s="1" t="str">
        <f t="shared" si="154"/>
        <v xml:space="preserve"> אגף טכנול</v>
      </c>
    </row>
    <row r="1033" spans="1:42" x14ac:dyDescent="0.2">
      <c r="A1033" s="4"/>
      <c r="B1033" s="5"/>
      <c r="C1033" s="6" t="s">
        <v>3814</v>
      </c>
      <c r="D1033" s="7" t="s">
        <v>50</v>
      </c>
      <c r="E1033" s="7" t="s">
        <v>32</v>
      </c>
      <c r="F1033" s="8" t="s">
        <v>35</v>
      </c>
      <c r="G1033" s="9">
        <v>45753</v>
      </c>
      <c r="H1033" s="9"/>
      <c r="I1033" s="10"/>
      <c r="J1033" s="14"/>
      <c r="K1033" s="11" t="s">
        <v>2182</v>
      </c>
      <c r="L1033" s="8" t="s">
        <v>2183</v>
      </c>
      <c r="M1033" s="8" t="s">
        <v>2184</v>
      </c>
      <c r="N1033" s="8" t="s">
        <v>40</v>
      </c>
      <c r="O1033" s="12">
        <v>2510.58</v>
      </c>
      <c r="P1033" s="8" t="s">
        <v>41</v>
      </c>
      <c r="Q1033" s="12">
        <v>2510.58</v>
      </c>
      <c r="R1033" s="13">
        <v>100.21</v>
      </c>
      <c r="S1033" s="12">
        <v>2510.58</v>
      </c>
      <c r="T1033" s="12">
        <v>2515.9499999999998</v>
      </c>
      <c r="U1033" s="13">
        <v>0</v>
      </c>
      <c r="V1033" s="8" t="s">
        <v>35</v>
      </c>
      <c r="W1033" s="8" t="s">
        <v>3815</v>
      </c>
      <c r="X1033" s="8" t="s">
        <v>57</v>
      </c>
      <c r="Y1033" s="13">
        <v>0</v>
      </c>
      <c r="Z1033" s="8" t="s">
        <v>42</v>
      </c>
      <c r="AA1033" s="8" t="s">
        <v>65</v>
      </c>
      <c r="AB1033" s="8" t="s">
        <v>35</v>
      </c>
      <c r="AC1033" s="8" t="s">
        <v>2614</v>
      </c>
      <c r="AD1033" s="8" t="s">
        <v>35</v>
      </c>
      <c r="AE1033" s="8" t="s">
        <v>3307</v>
      </c>
      <c r="AF1033" s="13">
        <v>0</v>
      </c>
      <c r="AG1033" s="41">
        <f t="shared" si="147"/>
        <v>45753</v>
      </c>
      <c r="AH1033" s="41">
        <f t="shared" ca="1" si="148"/>
        <v>46022</v>
      </c>
      <c r="AI1033" s="1">
        <f t="shared" ca="1" si="146"/>
        <v>8</v>
      </c>
      <c r="AJ1033" s="1">
        <f t="shared" ca="1" si="149"/>
        <v>4</v>
      </c>
      <c r="AK1033" s="1">
        <f t="shared" ca="1" si="150"/>
        <v>4</v>
      </c>
      <c r="AL1033" s="1">
        <f t="shared" si="151"/>
        <v>100.21</v>
      </c>
      <c r="AM1033" s="38">
        <f t="shared" ca="1" si="152"/>
        <v>0.5</v>
      </c>
      <c r="AN1033" s="1" t="str">
        <f t="shared" ca="1" si="153"/>
        <v>תקין</v>
      </c>
      <c r="AO1033" s="1" t="str">
        <f>VLOOKUP(AC1033,'תז מייל קניין'!$A:$C,3,0)</f>
        <v>GalitGe@justice.gov.il</v>
      </c>
      <c r="AP1033" s="1" t="str">
        <f t="shared" si="154"/>
        <v xml:space="preserve"> אגף טכנול</v>
      </c>
    </row>
    <row r="1034" spans="1:42" x14ac:dyDescent="0.2">
      <c r="A1034" s="4"/>
      <c r="B1034" s="5"/>
      <c r="C1034" s="6" t="s">
        <v>3816</v>
      </c>
      <c r="D1034" s="7" t="s">
        <v>50</v>
      </c>
      <c r="E1034" s="7" t="s">
        <v>32</v>
      </c>
      <c r="F1034" s="8" t="s">
        <v>35</v>
      </c>
      <c r="G1034" s="9">
        <v>45753</v>
      </c>
      <c r="H1034" s="9"/>
      <c r="I1034" s="10"/>
      <c r="J1034" s="14"/>
      <c r="K1034" s="11" t="s">
        <v>2182</v>
      </c>
      <c r="L1034" s="8" t="s">
        <v>2183</v>
      </c>
      <c r="M1034" s="8" t="s">
        <v>2184</v>
      </c>
      <c r="N1034" s="8" t="s">
        <v>40</v>
      </c>
      <c r="O1034" s="12">
        <v>1327.79</v>
      </c>
      <c r="P1034" s="8" t="s">
        <v>41</v>
      </c>
      <c r="Q1034" s="12">
        <v>1327.79</v>
      </c>
      <c r="R1034" s="13">
        <v>0</v>
      </c>
      <c r="S1034" s="12">
        <v>1327.79</v>
      </c>
      <c r="T1034" s="13">
        <v>0</v>
      </c>
      <c r="U1034" s="12">
        <v>1373.28</v>
      </c>
      <c r="V1034" s="8" t="s">
        <v>35</v>
      </c>
      <c r="W1034" s="8" t="s">
        <v>3817</v>
      </c>
      <c r="X1034" s="8" t="s">
        <v>57</v>
      </c>
      <c r="Y1034" s="13">
        <v>0</v>
      </c>
      <c r="Z1034" s="8" t="s">
        <v>42</v>
      </c>
      <c r="AA1034" s="8" t="s">
        <v>65</v>
      </c>
      <c r="AB1034" s="8" t="s">
        <v>35</v>
      </c>
      <c r="AC1034" s="8" t="s">
        <v>2614</v>
      </c>
      <c r="AD1034" s="8" t="s">
        <v>35</v>
      </c>
      <c r="AE1034" s="8" t="s">
        <v>3307</v>
      </c>
      <c r="AF1034" s="12">
        <v>1327.79</v>
      </c>
      <c r="AG1034" s="41">
        <f t="shared" si="147"/>
        <v>45753</v>
      </c>
      <c r="AH1034" s="41">
        <f t="shared" ca="1" si="148"/>
        <v>46022</v>
      </c>
      <c r="AI1034" s="1">
        <f t="shared" ca="1" si="146"/>
        <v>8</v>
      </c>
      <c r="AJ1034" s="1">
        <f t="shared" ca="1" si="149"/>
        <v>4</v>
      </c>
      <c r="AK1034" s="1">
        <f t="shared" ca="1" si="150"/>
        <v>4</v>
      </c>
      <c r="AL1034" s="1">
        <f t="shared" si="151"/>
        <v>0</v>
      </c>
      <c r="AM1034" s="38">
        <f t="shared" ca="1" si="152"/>
        <v>0.5</v>
      </c>
      <c r="AN1034" s="1" t="str">
        <f t="shared" ca="1" si="153"/>
        <v>תקין</v>
      </c>
      <c r="AO1034" s="1" t="str">
        <f>VLOOKUP(AC1034,'תז מייל קניין'!$A:$C,3,0)</f>
        <v>GalitGe@justice.gov.il</v>
      </c>
      <c r="AP1034" s="1" t="str">
        <f t="shared" si="154"/>
        <v xml:space="preserve"> אגף טכנול</v>
      </c>
    </row>
    <row r="1035" spans="1:42" x14ac:dyDescent="0.2">
      <c r="A1035" s="4"/>
      <c r="B1035" s="5"/>
      <c r="C1035" s="6" t="s">
        <v>3818</v>
      </c>
      <c r="D1035" s="7" t="s">
        <v>34</v>
      </c>
      <c r="E1035" s="7" t="s">
        <v>32</v>
      </c>
      <c r="F1035" s="8" t="s">
        <v>35</v>
      </c>
      <c r="G1035" s="9">
        <v>45753</v>
      </c>
      <c r="H1035" s="9"/>
      <c r="I1035" s="10"/>
      <c r="J1035" s="14"/>
      <c r="K1035" s="11" t="s">
        <v>2182</v>
      </c>
      <c r="L1035" s="8" t="s">
        <v>2183</v>
      </c>
      <c r="M1035" s="8" t="s">
        <v>2184</v>
      </c>
      <c r="N1035" s="8" t="s">
        <v>40</v>
      </c>
      <c r="O1035" s="12">
        <v>3788.32</v>
      </c>
      <c r="P1035" s="8" t="s">
        <v>41</v>
      </c>
      <c r="Q1035" s="12">
        <v>3788.32</v>
      </c>
      <c r="R1035" s="13">
        <v>106.35</v>
      </c>
      <c r="S1035" s="12">
        <v>3788.32</v>
      </c>
      <c r="T1035" s="12">
        <v>4029.04</v>
      </c>
      <c r="U1035" s="13">
        <v>0</v>
      </c>
      <c r="V1035" s="8" t="s">
        <v>35</v>
      </c>
      <c r="W1035" s="8" t="s">
        <v>3819</v>
      </c>
      <c r="X1035" s="8" t="s">
        <v>57</v>
      </c>
      <c r="Y1035" s="13">
        <v>0</v>
      </c>
      <c r="Z1035" s="8" t="s">
        <v>42</v>
      </c>
      <c r="AA1035" s="8" t="s">
        <v>65</v>
      </c>
      <c r="AB1035" s="8" t="s">
        <v>35</v>
      </c>
      <c r="AC1035" s="8" t="s">
        <v>2614</v>
      </c>
      <c r="AD1035" s="8" t="s">
        <v>35</v>
      </c>
      <c r="AE1035" s="8" t="s">
        <v>3307</v>
      </c>
      <c r="AF1035" s="13">
        <v>0</v>
      </c>
      <c r="AG1035" s="41">
        <f t="shared" si="147"/>
        <v>45753</v>
      </c>
      <c r="AH1035" s="41">
        <f t="shared" ca="1" si="148"/>
        <v>46022</v>
      </c>
      <c r="AI1035" s="1">
        <f t="shared" ca="1" si="146"/>
        <v>8</v>
      </c>
      <c r="AJ1035" s="1">
        <f t="shared" ca="1" si="149"/>
        <v>4</v>
      </c>
      <c r="AK1035" s="1">
        <f t="shared" ca="1" si="150"/>
        <v>4</v>
      </c>
      <c r="AL1035" s="1">
        <f t="shared" si="151"/>
        <v>106.35</v>
      </c>
      <c r="AM1035" s="38">
        <f t="shared" ca="1" si="152"/>
        <v>0.5</v>
      </c>
      <c r="AN1035" s="1" t="str">
        <f t="shared" ca="1" si="153"/>
        <v>תקין</v>
      </c>
      <c r="AO1035" s="1" t="str">
        <f>VLOOKUP(AC1035,'תז מייל קניין'!$A:$C,3,0)</f>
        <v>GalitGe@justice.gov.il</v>
      </c>
      <c r="AP1035" s="1" t="str">
        <f t="shared" si="154"/>
        <v xml:space="preserve"> אגף טכנול</v>
      </c>
    </row>
    <row r="1036" spans="1:42" x14ac:dyDescent="0.2">
      <c r="A1036" s="4"/>
      <c r="B1036" s="5"/>
      <c r="C1036" s="6" t="s">
        <v>3820</v>
      </c>
      <c r="D1036" s="7" t="s">
        <v>50</v>
      </c>
      <c r="E1036" s="7" t="s">
        <v>32</v>
      </c>
      <c r="F1036" s="8" t="s">
        <v>35</v>
      </c>
      <c r="G1036" s="9">
        <v>45753</v>
      </c>
      <c r="H1036" s="9"/>
      <c r="I1036" s="10"/>
      <c r="J1036" s="14"/>
      <c r="K1036" s="11" t="s">
        <v>154</v>
      </c>
      <c r="L1036" s="8" t="s">
        <v>155</v>
      </c>
      <c r="M1036" s="8" t="s">
        <v>156</v>
      </c>
      <c r="N1036" s="8" t="s">
        <v>40</v>
      </c>
      <c r="O1036" s="12">
        <v>12720.4</v>
      </c>
      <c r="P1036" s="8" t="s">
        <v>41</v>
      </c>
      <c r="Q1036" s="12">
        <v>12720.4</v>
      </c>
      <c r="R1036" s="13">
        <v>0</v>
      </c>
      <c r="S1036" s="13">
        <v>0</v>
      </c>
      <c r="T1036" s="13">
        <v>0</v>
      </c>
      <c r="U1036" s="12">
        <v>12720.4</v>
      </c>
      <c r="V1036" s="8" t="s">
        <v>35</v>
      </c>
      <c r="W1036" s="8" t="s">
        <v>3821</v>
      </c>
      <c r="X1036" s="8" t="s">
        <v>35</v>
      </c>
      <c r="Y1036" s="13">
        <v>0</v>
      </c>
      <c r="Z1036" s="8" t="s">
        <v>42</v>
      </c>
      <c r="AA1036" s="8" t="s">
        <v>43</v>
      </c>
      <c r="AB1036" s="8" t="s">
        <v>158</v>
      </c>
      <c r="AC1036" s="8" t="s">
        <v>2614</v>
      </c>
      <c r="AD1036" s="8" t="s">
        <v>35</v>
      </c>
      <c r="AE1036" s="8" t="s">
        <v>3551</v>
      </c>
      <c r="AF1036" s="12">
        <v>12720.4</v>
      </c>
      <c r="AG1036" s="41">
        <f t="shared" si="147"/>
        <v>45753</v>
      </c>
      <c r="AH1036" s="41">
        <f t="shared" ca="1" si="148"/>
        <v>46022</v>
      </c>
      <c r="AI1036" s="1">
        <f t="shared" ca="1" si="146"/>
        <v>8</v>
      </c>
      <c r="AJ1036" s="1">
        <f t="shared" ca="1" si="149"/>
        <v>4</v>
      </c>
      <c r="AK1036" s="1">
        <f t="shared" ca="1" si="150"/>
        <v>4</v>
      </c>
      <c r="AL1036" s="1">
        <f t="shared" si="151"/>
        <v>0</v>
      </c>
      <c r="AM1036" s="38">
        <f t="shared" ca="1" si="152"/>
        <v>0.5</v>
      </c>
      <c r="AN1036" s="1" t="str">
        <f t="shared" ca="1" si="153"/>
        <v>תקין</v>
      </c>
      <c r="AO1036" s="1" t="str">
        <f>VLOOKUP(AC1036,'תז מייל קניין'!$A:$C,3,0)</f>
        <v>GalitGe@justice.gov.il</v>
      </c>
      <c r="AP1036" s="1" t="str">
        <f t="shared" si="154"/>
        <v xml:space="preserve"> חטיבת תפע</v>
      </c>
    </row>
    <row r="1037" spans="1:42" x14ac:dyDescent="0.2">
      <c r="A1037" s="4"/>
      <c r="B1037" s="5"/>
      <c r="C1037" s="6" t="s">
        <v>3822</v>
      </c>
      <c r="D1037" s="7" t="s">
        <v>34</v>
      </c>
      <c r="E1037" s="7" t="s">
        <v>32</v>
      </c>
      <c r="F1037" s="8" t="s">
        <v>35</v>
      </c>
      <c r="G1037" s="9">
        <v>45753</v>
      </c>
      <c r="H1037" s="9"/>
      <c r="I1037" s="10"/>
      <c r="J1037" s="14"/>
      <c r="K1037" s="11" t="s">
        <v>3823</v>
      </c>
      <c r="L1037" s="8" t="s">
        <v>3824</v>
      </c>
      <c r="M1037" s="8" t="s">
        <v>3825</v>
      </c>
      <c r="N1037" s="8" t="s">
        <v>40</v>
      </c>
      <c r="O1037" s="12">
        <v>50000</v>
      </c>
      <c r="P1037" s="8" t="s">
        <v>41</v>
      </c>
      <c r="Q1037" s="12">
        <v>50000</v>
      </c>
      <c r="R1037" s="13">
        <v>0</v>
      </c>
      <c r="S1037" s="13">
        <v>0</v>
      </c>
      <c r="T1037" s="13">
        <v>0</v>
      </c>
      <c r="U1037" s="12">
        <v>50000</v>
      </c>
      <c r="V1037" s="8" t="s">
        <v>35</v>
      </c>
      <c r="W1037" s="8" t="s">
        <v>3826</v>
      </c>
      <c r="X1037" s="8" t="s">
        <v>35</v>
      </c>
      <c r="Y1037" s="13">
        <v>0</v>
      </c>
      <c r="Z1037" s="8" t="s">
        <v>42</v>
      </c>
      <c r="AA1037" s="8" t="s">
        <v>127</v>
      </c>
      <c r="AB1037" s="8" t="s">
        <v>35</v>
      </c>
      <c r="AC1037" s="8" t="s">
        <v>2614</v>
      </c>
      <c r="AD1037" s="8" t="s">
        <v>35</v>
      </c>
      <c r="AE1037" s="8" t="s">
        <v>625</v>
      </c>
      <c r="AF1037" s="12">
        <v>50000</v>
      </c>
      <c r="AG1037" s="41">
        <f t="shared" si="147"/>
        <v>45753</v>
      </c>
      <c r="AH1037" s="41">
        <f t="shared" ca="1" si="148"/>
        <v>46022</v>
      </c>
      <c r="AI1037" s="1">
        <f t="shared" ca="1" si="146"/>
        <v>8</v>
      </c>
      <c r="AJ1037" s="1">
        <f t="shared" ca="1" si="149"/>
        <v>4</v>
      </c>
      <c r="AK1037" s="1">
        <f t="shared" ca="1" si="150"/>
        <v>4</v>
      </c>
      <c r="AL1037" s="1">
        <f t="shared" si="151"/>
        <v>0</v>
      </c>
      <c r="AM1037" s="38">
        <f t="shared" ca="1" si="152"/>
        <v>0.5</v>
      </c>
      <c r="AN1037" s="1" t="str">
        <f t="shared" ca="1" si="153"/>
        <v>תקין</v>
      </c>
      <c r="AO1037" s="1" t="str">
        <f>VLOOKUP(AC1037,'תז מייל קניין'!$A:$C,3,0)</f>
        <v>GalitGe@justice.gov.il</v>
      </c>
      <c r="AP1037" s="1" t="str">
        <f t="shared" si="154"/>
        <v xml:space="preserve"> יצירת אומ</v>
      </c>
    </row>
    <row r="1038" spans="1:42" x14ac:dyDescent="0.2">
      <c r="A1038" s="4"/>
      <c r="B1038" s="5"/>
      <c r="C1038" s="6" t="s">
        <v>3827</v>
      </c>
      <c r="D1038" s="7" t="s">
        <v>50</v>
      </c>
      <c r="E1038" s="7" t="s">
        <v>32</v>
      </c>
      <c r="F1038" s="8" t="s">
        <v>35</v>
      </c>
      <c r="G1038" s="9">
        <v>45754</v>
      </c>
      <c r="H1038" s="9"/>
      <c r="I1038" s="10"/>
      <c r="J1038" s="14"/>
      <c r="K1038" s="11" t="s">
        <v>1764</v>
      </c>
      <c r="L1038" s="8" t="s">
        <v>1765</v>
      </c>
      <c r="M1038" s="8" t="s">
        <v>1766</v>
      </c>
      <c r="N1038" s="8" t="s">
        <v>40</v>
      </c>
      <c r="O1038" s="12">
        <v>5147.68</v>
      </c>
      <c r="P1038" s="8" t="s">
        <v>41</v>
      </c>
      <c r="Q1038" s="12">
        <v>5147.68</v>
      </c>
      <c r="R1038" s="13">
        <v>0</v>
      </c>
      <c r="S1038" s="13">
        <v>0</v>
      </c>
      <c r="T1038" s="13">
        <v>0</v>
      </c>
      <c r="U1038" s="12">
        <v>5324.04</v>
      </c>
      <c r="V1038" s="8" t="s">
        <v>35</v>
      </c>
      <c r="W1038" s="8" t="s">
        <v>3828</v>
      </c>
      <c r="X1038" s="8" t="s">
        <v>57</v>
      </c>
      <c r="Y1038" s="13">
        <v>0</v>
      </c>
      <c r="Z1038" s="8" t="s">
        <v>42</v>
      </c>
      <c r="AA1038" s="8" t="s">
        <v>65</v>
      </c>
      <c r="AB1038" s="8" t="s">
        <v>35</v>
      </c>
      <c r="AC1038" s="8" t="s">
        <v>2614</v>
      </c>
      <c r="AD1038" s="8" t="s">
        <v>35</v>
      </c>
      <c r="AE1038" s="8" t="s">
        <v>3307</v>
      </c>
      <c r="AF1038" s="12">
        <v>5147.68</v>
      </c>
      <c r="AG1038" s="41">
        <f t="shared" si="147"/>
        <v>45754</v>
      </c>
      <c r="AH1038" s="41">
        <f t="shared" ca="1" si="148"/>
        <v>46022</v>
      </c>
      <c r="AI1038" s="1">
        <f t="shared" ca="1" si="146"/>
        <v>8</v>
      </c>
      <c r="AJ1038" s="1">
        <f t="shared" ca="1" si="149"/>
        <v>3</v>
      </c>
      <c r="AK1038" s="1">
        <f t="shared" ca="1" si="150"/>
        <v>4</v>
      </c>
      <c r="AL1038" s="1">
        <f t="shared" si="151"/>
        <v>0</v>
      </c>
      <c r="AM1038" s="38">
        <f t="shared" ca="1" si="152"/>
        <v>0.375</v>
      </c>
      <c r="AN1038" s="1" t="str">
        <f t="shared" ca="1" si="153"/>
        <v>טרם נבדק</v>
      </c>
      <c r="AO1038" s="1" t="str">
        <f>VLOOKUP(AC1038,'תז מייל קניין'!$A:$C,3,0)</f>
        <v>GalitGe@justice.gov.il</v>
      </c>
      <c r="AP1038" s="1" t="str">
        <f t="shared" si="154"/>
        <v xml:space="preserve"> אגף טכנול</v>
      </c>
    </row>
    <row r="1039" spans="1:42" x14ac:dyDescent="0.2">
      <c r="A1039" s="4"/>
      <c r="B1039" s="5"/>
      <c r="C1039" s="6" t="s">
        <v>3829</v>
      </c>
      <c r="D1039" s="7" t="s">
        <v>50</v>
      </c>
      <c r="E1039" s="7" t="s">
        <v>32</v>
      </c>
      <c r="F1039" s="8" t="s">
        <v>35</v>
      </c>
      <c r="G1039" s="9">
        <v>45754</v>
      </c>
      <c r="H1039" s="9"/>
      <c r="I1039" s="10"/>
      <c r="J1039" s="14"/>
      <c r="K1039" s="11" t="s">
        <v>1764</v>
      </c>
      <c r="L1039" s="8" t="s">
        <v>1765</v>
      </c>
      <c r="M1039" s="8" t="s">
        <v>1766</v>
      </c>
      <c r="N1039" s="8" t="s">
        <v>40</v>
      </c>
      <c r="O1039" s="12">
        <v>1203.93</v>
      </c>
      <c r="P1039" s="8" t="s">
        <v>41</v>
      </c>
      <c r="Q1039" s="12">
        <v>1203.93</v>
      </c>
      <c r="R1039" s="13">
        <v>0</v>
      </c>
      <c r="S1039" s="13">
        <v>0</v>
      </c>
      <c r="T1039" s="13">
        <v>0</v>
      </c>
      <c r="U1039" s="12">
        <v>1245.17</v>
      </c>
      <c r="V1039" s="8" t="s">
        <v>35</v>
      </c>
      <c r="W1039" s="8" t="s">
        <v>3830</v>
      </c>
      <c r="X1039" s="8" t="s">
        <v>57</v>
      </c>
      <c r="Y1039" s="13">
        <v>0</v>
      </c>
      <c r="Z1039" s="8" t="s">
        <v>42</v>
      </c>
      <c r="AA1039" s="8" t="s">
        <v>65</v>
      </c>
      <c r="AB1039" s="8" t="s">
        <v>35</v>
      </c>
      <c r="AC1039" s="8" t="s">
        <v>2614</v>
      </c>
      <c r="AD1039" s="8" t="s">
        <v>35</v>
      </c>
      <c r="AE1039" s="8" t="s">
        <v>3586</v>
      </c>
      <c r="AF1039" s="12">
        <v>1203.93</v>
      </c>
      <c r="AG1039" s="41">
        <f t="shared" si="147"/>
        <v>45754</v>
      </c>
      <c r="AH1039" s="41">
        <f t="shared" ca="1" si="148"/>
        <v>46022</v>
      </c>
      <c r="AI1039" s="1">
        <f t="shared" ca="1" si="146"/>
        <v>8</v>
      </c>
      <c r="AJ1039" s="1">
        <f t="shared" ca="1" si="149"/>
        <v>3</v>
      </c>
      <c r="AK1039" s="1">
        <f t="shared" ca="1" si="150"/>
        <v>4</v>
      </c>
      <c r="AL1039" s="1">
        <f t="shared" si="151"/>
        <v>0</v>
      </c>
      <c r="AM1039" s="38">
        <f t="shared" ca="1" si="152"/>
        <v>0.375</v>
      </c>
      <c r="AN1039" s="1" t="str">
        <f t="shared" ca="1" si="153"/>
        <v>טרם נבדק</v>
      </c>
      <c r="AO1039" s="1" t="str">
        <f>VLOOKUP(AC1039,'תז מייל קניין'!$A:$C,3,0)</f>
        <v>GalitGe@justice.gov.il</v>
      </c>
      <c r="AP1039" s="1" t="str">
        <f t="shared" si="154"/>
        <v xml:space="preserve"> ציוד משרד</v>
      </c>
    </row>
    <row r="1040" spans="1:42" x14ac:dyDescent="0.2">
      <c r="A1040" s="4"/>
      <c r="B1040" s="5"/>
      <c r="C1040" s="6" t="s">
        <v>3831</v>
      </c>
      <c r="D1040" s="7" t="s">
        <v>50</v>
      </c>
      <c r="E1040" s="7" t="s">
        <v>32</v>
      </c>
      <c r="F1040" s="8" t="s">
        <v>35</v>
      </c>
      <c r="G1040" s="9">
        <v>45754</v>
      </c>
      <c r="H1040" s="9"/>
      <c r="I1040" s="10"/>
      <c r="J1040" s="14"/>
      <c r="K1040" s="11" t="s">
        <v>1764</v>
      </c>
      <c r="L1040" s="8" t="s">
        <v>1765</v>
      </c>
      <c r="M1040" s="8" t="s">
        <v>1766</v>
      </c>
      <c r="N1040" s="8" t="s">
        <v>40</v>
      </c>
      <c r="O1040" s="12">
        <v>3638.6</v>
      </c>
      <c r="P1040" s="8" t="s">
        <v>41</v>
      </c>
      <c r="Q1040" s="12">
        <v>3638.6</v>
      </c>
      <c r="R1040" s="13">
        <v>100</v>
      </c>
      <c r="S1040" s="12">
        <v>3638.6</v>
      </c>
      <c r="T1040" s="12">
        <v>3638.61</v>
      </c>
      <c r="U1040" s="13">
        <v>0</v>
      </c>
      <c r="V1040" s="8" t="s">
        <v>35</v>
      </c>
      <c r="W1040" s="8" t="s">
        <v>3832</v>
      </c>
      <c r="X1040" s="8" t="s">
        <v>57</v>
      </c>
      <c r="Y1040" s="13">
        <v>0</v>
      </c>
      <c r="Z1040" s="8" t="s">
        <v>42</v>
      </c>
      <c r="AA1040" s="8" t="s">
        <v>65</v>
      </c>
      <c r="AB1040" s="8" t="s">
        <v>35</v>
      </c>
      <c r="AC1040" s="8" t="s">
        <v>2614</v>
      </c>
      <c r="AD1040" s="8" t="s">
        <v>35</v>
      </c>
      <c r="AE1040" s="8" t="s">
        <v>3307</v>
      </c>
      <c r="AF1040" s="13">
        <v>0</v>
      </c>
      <c r="AG1040" s="41">
        <f t="shared" si="147"/>
        <v>45754</v>
      </c>
      <c r="AH1040" s="41">
        <f t="shared" ca="1" si="148"/>
        <v>46022</v>
      </c>
      <c r="AI1040" s="1">
        <f t="shared" ca="1" si="146"/>
        <v>8</v>
      </c>
      <c r="AJ1040" s="1">
        <f t="shared" ca="1" si="149"/>
        <v>3</v>
      </c>
      <c r="AK1040" s="1">
        <f t="shared" ca="1" si="150"/>
        <v>4</v>
      </c>
      <c r="AL1040" s="1">
        <f t="shared" si="151"/>
        <v>100</v>
      </c>
      <c r="AM1040" s="38">
        <f t="shared" ca="1" si="152"/>
        <v>0.375</v>
      </c>
      <c r="AN1040" s="1" t="str">
        <f t="shared" ca="1" si="153"/>
        <v>טרם נבדק</v>
      </c>
      <c r="AO1040" s="1" t="str">
        <f>VLOOKUP(AC1040,'תז מייל קניין'!$A:$C,3,0)</f>
        <v>GalitGe@justice.gov.il</v>
      </c>
      <c r="AP1040" s="1" t="str">
        <f t="shared" si="154"/>
        <v xml:space="preserve"> אגף טכנול</v>
      </c>
    </row>
    <row r="1041" spans="1:42" x14ac:dyDescent="0.2">
      <c r="A1041" s="4"/>
      <c r="B1041" s="5"/>
      <c r="C1041" s="6" t="s">
        <v>3833</v>
      </c>
      <c r="D1041" s="7" t="s">
        <v>34</v>
      </c>
      <c r="E1041" s="7" t="s">
        <v>32</v>
      </c>
      <c r="F1041" s="8" t="s">
        <v>35</v>
      </c>
      <c r="G1041" s="9">
        <v>45755</v>
      </c>
      <c r="H1041" s="9"/>
      <c r="I1041" s="10"/>
      <c r="J1041" s="14"/>
      <c r="K1041" s="11" t="s">
        <v>3298</v>
      </c>
      <c r="L1041" s="8" t="s">
        <v>3299</v>
      </c>
      <c r="M1041" s="8" t="s">
        <v>35</v>
      </c>
      <c r="N1041" s="8" t="s">
        <v>40</v>
      </c>
      <c r="O1041" s="12">
        <v>37197.29</v>
      </c>
      <c r="P1041" s="8" t="s">
        <v>41</v>
      </c>
      <c r="Q1041" s="12">
        <v>37197.29</v>
      </c>
      <c r="R1041" s="13">
        <v>0</v>
      </c>
      <c r="S1041" s="13">
        <v>0</v>
      </c>
      <c r="T1041" s="13">
        <v>0</v>
      </c>
      <c r="U1041" s="12">
        <v>37197.29</v>
      </c>
      <c r="V1041" s="8" t="s">
        <v>35</v>
      </c>
      <c r="W1041" s="8" t="s">
        <v>3834</v>
      </c>
      <c r="X1041" s="8" t="s">
        <v>35</v>
      </c>
      <c r="Y1041" s="13">
        <v>0</v>
      </c>
      <c r="Z1041" s="8" t="s">
        <v>42</v>
      </c>
      <c r="AA1041" s="8" t="s">
        <v>1804</v>
      </c>
      <c r="AB1041" s="8" t="s">
        <v>35</v>
      </c>
      <c r="AC1041" s="8" t="s">
        <v>2614</v>
      </c>
      <c r="AD1041" s="8" t="s">
        <v>35</v>
      </c>
      <c r="AE1041" s="8" t="s">
        <v>35</v>
      </c>
      <c r="AF1041" s="12">
        <v>37197.29</v>
      </c>
      <c r="AG1041" s="41">
        <f t="shared" si="147"/>
        <v>45755</v>
      </c>
      <c r="AH1041" s="41">
        <f t="shared" ca="1" si="148"/>
        <v>46022</v>
      </c>
      <c r="AI1041" s="1">
        <f t="shared" ca="1" si="146"/>
        <v>8</v>
      </c>
      <c r="AJ1041" s="1">
        <f t="shared" ca="1" si="149"/>
        <v>3</v>
      </c>
      <c r="AK1041" s="1">
        <f t="shared" ca="1" si="150"/>
        <v>4</v>
      </c>
      <c r="AL1041" s="1">
        <f t="shared" si="151"/>
        <v>0</v>
      </c>
      <c r="AM1041" s="38">
        <f t="shared" ca="1" si="152"/>
        <v>0.375</v>
      </c>
      <c r="AN1041" s="1" t="str">
        <f t="shared" ca="1" si="153"/>
        <v>טרם נבדק</v>
      </c>
      <c r="AO1041" s="1" t="str">
        <f>VLOOKUP(AC1041,'תז מייל קניין'!$A:$C,3,0)</f>
        <v>GalitGe@justice.gov.il</v>
      </c>
      <c r="AP1041" s="1" t="str">
        <f t="shared" si="154"/>
        <v xml:space="preserve"> נסיעה עבו</v>
      </c>
    </row>
    <row r="1042" spans="1:42" x14ac:dyDescent="0.2">
      <c r="A1042" s="4"/>
      <c r="B1042" s="5"/>
      <c r="C1042" s="6" t="s">
        <v>3835</v>
      </c>
      <c r="D1042" s="7" t="s">
        <v>50</v>
      </c>
      <c r="E1042" s="7" t="s">
        <v>32</v>
      </c>
      <c r="F1042" s="8" t="s">
        <v>35</v>
      </c>
      <c r="G1042" s="9">
        <v>45762</v>
      </c>
      <c r="H1042" s="9"/>
      <c r="I1042" s="10"/>
      <c r="J1042" s="14"/>
      <c r="K1042" s="11" t="s">
        <v>1868</v>
      </c>
      <c r="L1042" s="8" t="s">
        <v>1869</v>
      </c>
      <c r="M1042" s="8" t="s">
        <v>1870</v>
      </c>
      <c r="N1042" s="8" t="s">
        <v>40</v>
      </c>
      <c r="O1042" s="12">
        <v>48940.5</v>
      </c>
      <c r="P1042" s="8" t="s">
        <v>41</v>
      </c>
      <c r="Q1042" s="12">
        <v>48940.5</v>
      </c>
      <c r="R1042" s="13">
        <v>0</v>
      </c>
      <c r="S1042" s="13">
        <v>0</v>
      </c>
      <c r="T1042" s="13">
        <v>0</v>
      </c>
      <c r="U1042" s="12">
        <v>46643.65</v>
      </c>
      <c r="V1042" s="8" t="s">
        <v>35</v>
      </c>
      <c r="W1042" s="8" t="s">
        <v>3836</v>
      </c>
      <c r="X1042" s="8" t="s">
        <v>57</v>
      </c>
      <c r="Y1042" s="13">
        <v>0</v>
      </c>
      <c r="Z1042" s="8" t="s">
        <v>42</v>
      </c>
      <c r="AA1042" s="8" t="s">
        <v>65</v>
      </c>
      <c r="AB1042" s="8" t="s">
        <v>35</v>
      </c>
      <c r="AC1042" s="8" t="s">
        <v>2614</v>
      </c>
      <c r="AD1042" s="8" t="s">
        <v>35</v>
      </c>
      <c r="AE1042" s="8" t="s">
        <v>55</v>
      </c>
      <c r="AF1042" s="12">
        <v>48940.5</v>
      </c>
      <c r="AG1042" s="41">
        <f t="shared" si="147"/>
        <v>45762</v>
      </c>
      <c r="AH1042" s="41">
        <f t="shared" ca="1" si="148"/>
        <v>46022</v>
      </c>
      <c r="AI1042" s="1">
        <f t="shared" ca="1" si="146"/>
        <v>8</v>
      </c>
      <c r="AJ1042" s="1">
        <f t="shared" ca="1" si="149"/>
        <v>3</v>
      </c>
      <c r="AK1042" s="1">
        <f t="shared" ca="1" si="150"/>
        <v>4</v>
      </c>
      <c r="AL1042" s="1">
        <f t="shared" si="151"/>
        <v>0</v>
      </c>
      <c r="AM1042" s="38">
        <f t="shared" ca="1" si="152"/>
        <v>0.375</v>
      </c>
      <c r="AN1042" s="1" t="str">
        <f t="shared" ca="1" si="153"/>
        <v>טרם נבדק</v>
      </c>
      <c r="AO1042" s="1" t="str">
        <f>VLOOKUP(AC1042,'תז מייל קניין'!$A:$C,3,0)</f>
        <v>GalitGe@justice.gov.il</v>
      </c>
      <c r="AP1042" s="1" t="str">
        <f t="shared" si="154"/>
        <v xml:space="preserve"> תאי דואר </v>
      </c>
    </row>
    <row r="1043" spans="1:42" x14ac:dyDescent="0.2">
      <c r="A1043" s="4"/>
      <c r="B1043" s="5"/>
      <c r="C1043" s="6" t="s">
        <v>3837</v>
      </c>
      <c r="D1043" s="7" t="s">
        <v>34</v>
      </c>
      <c r="E1043" s="7" t="s">
        <v>32</v>
      </c>
      <c r="F1043" s="8" t="s">
        <v>35</v>
      </c>
      <c r="G1043" s="9">
        <v>45762</v>
      </c>
      <c r="H1043" s="9"/>
      <c r="I1043" s="10"/>
      <c r="J1043" s="14"/>
      <c r="K1043" s="11" t="s">
        <v>1764</v>
      </c>
      <c r="L1043" s="8" t="s">
        <v>1765</v>
      </c>
      <c r="M1043" s="8" t="s">
        <v>1766</v>
      </c>
      <c r="N1043" s="8" t="s">
        <v>40</v>
      </c>
      <c r="O1043" s="13">
        <v>888.66</v>
      </c>
      <c r="P1043" s="8" t="s">
        <v>41</v>
      </c>
      <c r="Q1043" s="13">
        <v>888.66</v>
      </c>
      <c r="R1043" s="13">
        <v>0</v>
      </c>
      <c r="S1043" s="13">
        <v>0</v>
      </c>
      <c r="T1043" s="13">
        <v>0</v>
      </c>
      <c r="U1043" s="13">
        <v>888.66</v>
      </c>
      <c r="V1043" s="8" t="s">
        <v>35</v>
      </c>
      <c r="W1043" s="8" t="s">
        <v>3838</v>
      </c>
      <c r="X1043" s="8" t="s">
        <v>35</v>
      </c>
      <c r="Y1043" s="13">
        <v>0</v>
      </c>
      <c r="Z1043" s="8" t="s">
        <v>42</v>
      </c>
      <c r="AA1043" s="8" t="s">
        <v>43</v>
      </c>
      <c r="AB1043" s="8" t="s">
        <v>60</v>
      </c>
      <c r="AC1043" s="8" t="s">
        <v>2614</v>
      </c>
      <c r="AD1043" s="8" t="s">
        <v>35</v>
      </c>
      <c r="AE1043" s="8" t="s">
        <v>35</v>
      </c>
      <c r="AF1043" s="13">
        <v>888.66</v>
      </c>
      <c r="AG1043" s="41">
        <f t="shared" si="147"/>
        <v>45762</v>
      </c>
      <c r="AH1043" s="41">
        <f t="shared" ca="1" si="148"/>
        <v>46022</v>
      </c>
      <c r="AI1043" s="1">
        <f t="shared" ca="1" si="146"/>
        <v>8</v>
      </c>
      <c r="AJ1043" s="1">
        <f t="shared" ca="1" si="149"/>
        <v>3</v>
      </c>
      <c r="AK1043" s="1">
        <f t="shared" ca="1" si="150"/>
        <v>4</v>
      </c>
      <c r="AL1043" s="1">
        <f t="shared" si="151"/>
        <v>0</v>
      </c>
      <c r="AM1043" s="38">
        <f t="shared" ca="1" si="152"/>
        <v>0.375</v>
      </c>
      <c r="AN1043" s="1" t="str">
        <f t="shared" ca="1" si="153"/>
        <v>טרם נבדק</v>
      </c>
      <c r="AO1043" s="1" t="str">
        <f>VLOOKUP(AC1043,'תז מייל קניין'!$A:$C,3,0)</f>
        <v>GalitGe@justice.gov.il</v>
      </c>
      <c r="AP1043" s="1" t="str">
        <f t="shared" si="154"/>
        <v xml:space="preserve"> אטבים בכל</v>
      </c>
    </row>
    <row r="1044" spans="1:42" x14ac:dyDescent="0.2">
      <c r="A1044" s="4"/>
      <c r="B1044" s="5"/>
      <c r="C1044" s="6" t="s">
        <v>3839</v>
      </c>
      <c r="D1044" s="7" t="s">
        <v>34</v>
      </c>
      <c r="E1044" s="7" t="s">
        <v>32</v>
      </c>
      <c r="F1044" s="8" t="s">
        <v>35</v>
      </c>
      <c r="G1044" s="9">
        <v>45762</v>
      </c>
      <c r="H1044" s="9"/>
      <c r="I1044" s="10"/>
      <c r="J1044" s="14"/>
      <c r="K1044" s="11" t="s">
        <v>3840</v>
      </c>
      <c r="L1044" s="8" t="s">
        <v>3841</v>
      </c>
      <c r="M1044" s="8" t="s">
        <v>3842</v>
      </c>
      <c r="N1044" s="8" t="s">
        <v>40</v>
      </c>
      <c r="O1044" s="12">
        <v>2202.66</v>
      </c>
      <c r="P1044" s="8" t="s">
        <v>41</v>
      </c>
      <c r="Q1044" s="12">
        <v>2202.66</v>
      </c>
      <c r="R1044" s="13">
        <v>100</v>
      </c>
      <c r="S1044" s="12">
        <v>2202.66</v>
      </c>
      <c r="T1044" s="12">
        <v>2202.66</v>
      </c>
      <c r="U1044" s="13">
        <v>0</v>
      </c>
      <c r="V1044" s="8" t="s">
        <v>35</v>
      </c>
      <c r="W1044" s="8" t="s">
        <v>3843</v>
      </c>
      <c r="X1044" s="8" t="s">
        <v>35</v>
      </c>
      <c r="Y1044" s="13">
        <v>0</v>
      </c>
      <c r="Z1044" s="8" t="s">
        <v>42</v>
      </c>
      <c r="AA1044" s="8" t="s">
        <v>43</v>
      </c>
      <c r="AB1044" s="8" t="s">
        <v>60</v>
      </c>
      <c r="AC1044" s="8" t="s">
        <v>2614</v>
      </c>
      <c r="AD1044" s="8" t="s">
        <v>35</v>
      </c>
      <c r="AE1044" s="8" t="s">
        <v>3740</v>
      </c>
      <c r="AF1044" s="13">
        <v>0</v>
      </c>
      <c r="AG1044" s="41">
        <f t="shared" si="147"/>
        <v>45762</v>
      </c>
      <c r="AH1044" s="41">
        <f t="shared" ca="1" si="148"/>
        <v>46022</v>
      </c>
      <c r="AI1044" s="1">
        <f t="shared" ca="1" si="146"/>
        <v>8</v>
      </c>
      <c r="AJ1044" s="1">
        <f t="shared" ca="1" si="149"/>
        <v>3</v>
      </c>
      <c r="AK1044" s="1">
        <f t="shared" ca="1" si="150"/>
        <v>4</v>
      </c>
      <c r="AL1044" s="1">
        <f t="shared" si="151"/>
        <v>100</v>
      </c>
      <c r="AM1044" s="38">
        <f t="shared" ca="1" si="152"/>
        <v>0.375</v>
      </c>
      <c r="AN1044" s="1" t="str">
        <f t="shared" ca="1" si="153"/>
        <v>טרם נבדק</v>
      </c>
      <c r="AO1044" s="1" t="str">
        <f>VLOOKUP(AC1044,'תז מייל קניין'!$A:$C,3,0)</f>
        <v>GalitGe@justice.gov.il</v>
      </c>
      <c r="AP1044" s="1" t="str">
        <f t="shared" si="154"/>
        <v xml:space="preserve"> חטיבת ההו</v>
      </c>
    </row>
    <row r="1045" spans="1:42" x14ac:dyDescent="0.2">
      <c r="A1045" s="4"/>
      <c r="B1045" s="5"/>
      <c r="C1045" s="6" t="s">
        <v>3844</v>
      </c>
      <c r="D1045" s="7" t="s">
        <v>34</v>
      </c>
      <c r="E1045" s="7" t="s">
        <v>32</v>
      </c>
      <c r="F1045" s="8" t="s">
        <v>35</v>
      </c>
      <c r="G1045" s="9">
        <v>45762</v>
      </c>
      <c r="H1045" s="9"/>
      <c r="I1045" s="10"/>
      <c r="J1045" s="14"/>
      <c r="K1045" s="11" t="s">
        <v>293</v>
      </c>
      <c r="L1045" s="8" t="s">
        <v>294</v>
      </c>
      <c r="M1045" s="8" t="s">
        <v>295</v>
      </c>
      <c r="N1045" s="8" t="s">
        <v>40</v>
      </c>
      <c r="O1045" s="12">
        <v>2841.44</v>
      </c>
      <c r="P1045" s="8" t="s">
        <v>41</v>
      </c>
      <c r="Q1045" s="12">
        <v>2841.44</v>
      </c>
      <c r="R1045" s="13">
        <v>0</v>
      </c>
      <c r="S1045" s="13">
        <v>0</v>
      </c>
      <c r="T1045" s="13">
        <v>0</v>
      </c>
      <c r="U1045" s="12">
        <v>2841.44</v>
      </c>
      <c r="V1045" s="8" t="s">
        <v>35</v>
      </c>
      <c r="W1045" s="8" t="s">
        <v>3845</v>
      </c>
      <c r="X1045" s="8" t="s">
        <v>35</v>
      </c>
      <c r="Y1045" s="13">
        <v>0</v>
      </c>
      <c r="Z1045" s="8" t="s">
        <v>42</v>
      </c>
      <c r="AA1045" s="8" t="s">
        <v>43</v>
      </c>
      <c r="AB1045" s="8" t="s">
        <v>60</v>
      </c>
      <c r="AC1045" s="8" t="s">
        <v>2614</v>
      </c>
      <c r="AD1045" s="8" t="s">
        <v>35</v>
      </c>
      <c r="AE1045" s="8" t="s">
        <v>46</v>
      </c>
      <c r="AF1045" s="12">
        <v>2841.44</v>
      </c>
      <c r="AG1045" s="41">
        <f t="shared" si="147"/>
        <v>45762</v>
      </c>
      <c r="AH1045" s="41">
        <f t="shared" ca="1" si="148"/>
        <v>46022</v>
      </c>
      <c r="AI1045" s="1">
        <f t="shared" ca="1" si="146"/>
        <v>8</v>
      </c>
      <c r="AJ1045" s="1">
        <f t="shared" ca="1" si="149"/>
        <v>3</v>
      </c>
      <c r="AK1045" s="1">
        <f t="shared" ca="1" si="150"/>
        <v>4</v>
      </c>
      <c r="AL1045" s="1">
        <f t="shared" si="151"/>
        <v>0</v>
      </c>
      <c r="AM1045" s="38">
        <f t="shared" ca="1" si="152"/>
        <v>0.375</v>
      </c>
      <c r="AN1045" s="1" t="str">
        <f t="shared" ca="1" si="153"/>
        <v>טרם נבדק</v>
      </c>
      <c r="AO1045" s="1" t="str">
        <f>VLOOKUP(AC1045,'תז מייל קניין'!$A:$C,3,0)</f>
        <v>GalitGe@justice.gov.il</v>
      </c>
      <c r="AP1045" s="1" t="str">
        <f t="shared" si="154"/>
        <v xml:space="preserve"> קווי מתח </v>
      </c>
    </row>
    <row r="1046" spans="1:42" x14ac:dyDescent="0.2">
      <c r="A1046" s="4"/>
      <c r="B1046" s="5"/>
      <c r="C1046" s="6" t="s">
        <v>3846</v>
      </c>
      <c r="D1046" s="7" t="s">
        <v>50</v>
      </c>
      <c r="E1046" s="7" t="s">
        <v>32</v>
      </c>
      <c r="F1046" s="8" t="s">
        <v>35</v>
      </c>
      <c r="G1046" s="9">
        <v>45762</v>
      </c>
      <c r="H1046" s="9"/>
      <c r="I1046" s="10"/>
      <c r="J1046" s="14"/>
      <c r="K1046" s="11" t="s">
        <v>154</v>
      </c>
      <c r="L1046" s="8" t="s">
        <v>155</v>
      </c>
      <c r="M1046" s="8" t="s">
        <v>156</v>
      </c>
      <c r="N1046" s="8" t="s">
        <v>40</v>
      </c>
      <c r="O1046" s="13">
        <v>282.49</v>
      </c>
      <c r="P1046" s="8" t="s">
        <v>41</v>
      </c>
      <c r="Q1046" s="13">
        <v>282.49</v>
      </c>
      <c r="R1046" s="13">
        <v>0</v>
      </c>
      <c r="S1046" s="13">
        <v>0</v>
      </c>
      <c r="T1046" s="13">
        <v>0</v>
      </c>
      <c r="U1046" s="13">
        <v>282.49</v>
      </c>
      <c r="V1046" s="8" t="s">
        <v>35</v>
      </c>
      <c r="W1046" s="8" t="s">
        <v>3847</v>
      </c>
      <c r="X1046" s="8" t="s">
        <v>35</v>
      </c>
      <c r="Y1046" s="13">
        <v>0</v>
      </c>
      <c r="Z1046" s="8" t="s">
        <v>42</v>
      </c>
      <c r="AA1046" s="8" t="s">
        <v>43</v>
      </c>
      <c r="AB1046" s="8" t="s">
        <v>158</v>
      </c>
      <c r="AC1046" s="8" t="s">
        <v>2614</v>
      </c>
      <c r="AD1046" s="8" t="s">
        <v>35</v>
      </c>
      <c r="AE1046" s="8" t="s">
        <v>3586</v>
      </c>
      <c r="AF1046" s="13">
        <v>282.49</v>
      </c>
      <c r="AG1046" s="41">
        <f t="shared" si="147"/>
        <v>45762</v>
      </c>
      <c r="AH1046" s="41">
        <f t="shared" ca="1" si="148"/>
        <v>46022</v>
      </c>
      <c r="AI1046" s="1">
        <f t="shared" ca="1" si="146"/>
        <v>8</v>
      </c>
      <c r="AJ1046" s="1">
        <f t="shared" ca="1" si="149"/>
        <v>3</v>
      </c>
      <c r="AK1046" s="1">
        <f t="shared" ca="1" si="150"/>
        <v>4</v>
      </c>
      <c r="AL1046" s="1">
        <f t="shared" si="151"/>
        <v>0</v>
      </c>
      <c r="AM1046" s="38">
        <f t="shared" ca="1" si="152"/>
        <v>0.375</v>
      </c>
      <c r="AN1046" s="1" t="str">
        <f t="shared" ca="1" si="153"/>
        <v>טרם נבדק</v>
      </c>
      <c r="AO1046" s="1" t="str">
        <f>VLOOKUP(AC1046,'תז מייל קניין'!$A:$C,3,0)</f>
        <v>GalitGe@justice.gov.il</v>
      </c>
      <c r="AP1046" s="1" t="str">
        <f t="shared" si="154"/>
        <v xml:space="preserve"> כרטיסי בי</v>
      </c>
    </row>
    <row r="1047" spans="1:42" x14ac:dyDescent="0.2">
      <c r="A1047" s="4"/>
      <c r="B1047" s="5"/>
      <c r="C1047" s="6" t="s">
        <v>3848</v>
      </c>
      <c r="D1047" s="7" t="s">
        <v>50</v>
      </c>
      <c r="E1047" s="7" t="s">
        <v>32</v>
      </c>
      <c r="F1047" s="8" t="s">
        <v>35</v>
      </c>
      <c r="G1047" s="9">
        <v>45762</v>
      </c>
      <c r="H1047" s="9"/>
      <c r="I1047" s="10"/>
      <c r="J1047" s="14"/>
      <c r="K1047" s="11" t="s">
        <v>1764</v>
      </c>
      <c r="L1047" s="8" t="s">
        <v>1765</v>
      </c>
      <c r="M1047" s="8" t="s">
        <v>1766</v>
      </c>
      <c r="N1047" s="8" t="s">
        <v>40</v>
      </c>
      <c r="O1047" s="12">
        <v>5607.36</v>
      </c>
      <c r="P1047" s="8" t="s">
        <v>41</v>
      </c>
      <c r="Q1047" s="12">
        <v>5607.36</v>
      </c>
      <c r="R1047" s="13">
        <v>0</v>
      </c>
      <c r="S1047" s="13">
        <v>0</v>
      </c>
      <c r="T1047" s="13">
        <v>0</v>
      </c>
      <c r="U1047" s="12">
        <v>5799.47</v>
      </c>
      <c r="V1047" s="8" t="s">
        <v>35</v>
      </c>
      <c r="W1047" s="8" t="s">
        <v>3849</v>
      </c>
      <c r="X1047" s="8" t="s">
        <v>57</v>
      </c>
      <c r="Y1047" s="13">
        <v>0</v>
      </c>
      <c r="Z1047" s="8" t="s">
        <v>42</v>
      </c>
      <c r="AA1047" s="8" t="s">
        <v>65</v>
      </c>
      <c r="AB1047" s="8" t="s">
        <v>35</v>
      </c>
      <c r="AC1047" s="8" t="s">
        <v>2614</v>
      </c>
      <c r="AD1047" s="8" t="s">
        <v>35</v>
      </c>
      <c r="AE1047" s="8" t="s">
        <v>3731</v>
      </c>
      <c r="AF1047" s="12">
        <v>5607.36</v>
      </c>
      <c r="AG1047" s="41">
        <f t="shared" si="147"/>
        <v>45762</v>
      </c>
      <c r="AH1047" s="41">
        <f t="shared" ca="1" si="148"/>
        <v>46022</v>
      </c>
      <c r="AI1047" s="1">
        <f t="shared" ca="1" si="146"/>
        <v>8</v>
      </c>
      <c r="AJ1047" s="1">
        <f t="shared" ca="1" si="149"/>
        <v>3</v>
      </c>
      <c r="AK1047" s="1">
        <f t="shared" ca="1" si="150"/>
        <v>4</v>
      </c>
      <c r="AL1047" s="1">
        <f t="shared" si="151"/>
        <v>0</v>
      </c>
      <c r="AM1047" s="38">
        <f t="shared" ca="1" si="152"/>
        <v>0.375</v>
      </c>
      <c r="AN1047" s="1" t="str">
        <f t="shared" ca="1" si="153"/>
        <v>טרם נבדק</v>
      </c>
      <c r="AO1047" s="1" t="str">
        <f>VLOOKUP(AC1047,'תז מייל קניין'!$A:$C,3,0)</f>
        <v>GalitGe@justice.gov.il</v>
      </c>
      <c r="AP1047" s="1" t="str">
        <f t="shared" si="154"/>
        <v xml:space="preserve"> פחים עבור</v>
      </c>
    </row>
    <row r="1048" spans="1:42" x14ac:dyDescent="0.2">
      <c r="A1048" s="4"/>
      <c r="B1048" s="5"/>
      <c r="C1048" s="6" t="s">
        <v>3850</v>
      </c>
      <c r="D1048" s="7" t="s">
        <v>34</v>
      </c>
      <c r="E1048" s="7" t="s">
        <v>32</v>
      </c>
      <c r="F1048" s="8" t="s">
        <v>35</v>
      </c>
      <c r="G1048" s="9">
        <v>45762</v>
      </c>
      <c r="H1048" s="9"/>
      <c r="I1048" s="10"/>
      <c r="J1048" s="14"/>
      <c r="K1048" s="11" t="s">
        <v>3851</v>
      </c>
      <c r="L1048" s="8" t="s">
        <v>3852</v>
      </c>
      <c r="M1048" s="8" t="s">
        <v>3853</v>
      </c>
      <c r="N1048" s="8" t="s">
        <v>40</v>
      </c>
      <c r="O1048" s="12">
        <v>3949.97</v>
      </c>
      <c r="P1048" s="8" t="s">
        <v>41</v>
      </c>
      <c r="Q1048" s="12">
        <v>3949.97</v>
      </c>
      <c r="R1048" s="13">
        <v>0</v>
      </c>
      <c r="S1048" s="13">
        <v>0</v>
      </c>
      <c r="T1048" s="13">
        <v>0</v>
      </c>
      <c r="U1048" s="12">
        <v>3949.97</v>
      </c>
      <c r="V1048" s="8" t="s">
        <v>35</v>
      </c>
      <c r="W1048" s="8" t="s">
        <v>3854</v>
      </c>
      <c r="X1048" s="8" t="s">
        <v>35</v>
      </c>
      <c r="Y1048" s="13">
        <v>0</v>
      </c>
      <c r="Z1048" s="8" t="s">
        <v>42</v>
      </c>
      <c r="AA1048" s="8" t="s">
        <v>43</v>
      </c>
      <c r="AB1048" s="8" t="s">
        <v>60</v>
      </c>
      <c r="AC1048" s="8" t="s">
        <v>2614</v>
      </c>
      <c r="AD1048" s="8" t="s">
        <v>35</v>
      </c>
      <c r="AE1048" s="8" t="s">
        <v>3731</v>
      </c>
      <c r="AF1048" s="12">
        <v>3949.97</v>
      </c>
      <c r="AG1048" s="41">
        <f t="shared" si="147"/>
        <v>45762</v>
      </c>
      <c r="AH1048" s="41">
        <f t="shared" ca="1" si="148"/>
        <v>46022</v>
      </c>
      <c r="AI1048" s="1">
        <f t="shared" ca="1" si="146"/>
        <v>8</v>
      </c>
      <c r="AJ1048" s="1">
        <f t="shared" ca="1" si="149"/>
        <v>3</v>
      </c>
      <c r="AK1048" s="1">
        <f t="shared" ca="1" si="150"/>
        <v>4</v>
      </c>
      <c r="AL1048" s="1">
        <f t="shared" si="151"/>
        <v>0</v>
      </c>
      <c r="AM1048" s="38">
        <f t="shared" ca="1" si="152"/>
        <v>0.375</v>
      </c>
      <c r="AN1048" s="1" t="str">
        <f t="shared" ca="1" si="153"/>
        <v>טרם נבדק</v>
      </c>
      <c r="AO1048" s="1" t="str">
        <f>VLOOKUP(AC1048,'תז מייל קניין'!$A:$C,3,0)</f>
        <v>GalitGe@justice.gov.il</v>
      </c>
      <c r="AP1048" s="1" t="str">
        <f t="shared" si="154"/>
        <v xml:space="preserve"> רכישת מזר</v>
      </c>
    </row>
    <row r="1049" spans="1:42" x14ac:dyDescent="0.2">
      <c r="A1049" s="4"/>
      <c r="B1049" s="5"/>
      <c r="C1049" s="6" t="s">
        <v>3855</v>
      </c>
      <c r="D1049" s="7" t="s">
        <v>50</v>
      </c>
      <c r="E1049" s="7" t="s">
        <v>32</v>
      </c>
      <c r="F1049" s="8" t="s">
        <v>35</v>
      </c>
      <c r="G1049" s="9">
        <v>45768</v>
      </c>
      <c r="H1049" s="9"/>
      <c r="I1049" s="10"/>
      <c r="J1049" s="14"/>
      <c r="K1049" s="11" t="s">
        <v>2396</v>
      </c>
      <c r="L1049" s="8" t="s">
        <v>2397</v>
      </c>
      <c r="M1049" s="8" t="s">
        <v>2398</v>
      </c>
      <c r="N1049" s="8" t="s">
        <v>40</v>
      </c>
      <c r="O1049" s="13">
        <v>282.02</v>
      </c>
      <c r="P1049" s="8" t="s">
        <v>41</v>
      </c>
      <c r="Q1049" s="13">
        <v>282.02</v>
      </c>
      <c r="R1049" s="13">
        <v>100</v>
      </c>
      <c r="S1049" s="13">
        <v>282.02</v>
      </c>
      <c r="T1049" s="13">
        <v>282.02</v>
      </c>
      <c r="U1049" s="13">
        <v>0</v>
      </c>
      <c r="V1049" s="8" t="s">
        <v>35</v>
      </c>
      <c r="W1049" s="8" t="s">
        <v>3856</v>
      </c>
      <c r="X1049" s="8" t="s">
        <v>35</v>
      </c>
      <c r="Y1049" s="13">
        <v>0</v>
      </c>
      <c r="Z1049" s="8" t="s">
        <v>42</v>
      </c>
      <c r="AA1049" s="8" t="s">
        <v>43</v>
      </c>
      <c r="AB1049" s="8" t="s">
        <v>60</v>
      </c>
      <c r="AC1049" s="8" t="s">
        <v>2614</v>
      </c>
      <c r="AD1049" s="8" t="s">
        <v>35</v>
      </c>
      <c r="AE1049" s="8" t="s">
        <v>658</v>
      </c>
      <c r="AF1049" s="13">
        <v>0</v>
      </c>
      <c r="AG1049" s="41">
        <f t="shared" si="147"/>
        <v>45768</v>
      </c>
      <c r="AH1049" s="41">
        <f t="shared" ca="1" si="148"/>
        <v>46022</v>
      </c>
      <c r="AI1049" s="1">
        <f t="shared" ca="1" si="146"/>
        <v>8</v>
      </c>
      <c r="AJ1049" s="1">
        <f t="shared" ca="1" si="149"/>
        <v>3</v>
      </c>
      <c r="AK1049" s="1">
        <f t="shared" ca="1" si="150"/>
        <v>4</v>
      </c>
      <c r="AL1049" s="1">
        <f t="shared" si="151"/>
        <v>100</v>
      </c>
      <c r="AM1049" s="38">
        <f t="shared" ca="1" si="152"/>
        <v>0.375</v>
      </c>
      <c r="AN1049" s="1" t="str">
        <f t="shared" ca="1" si="153"/>
        <v>טרם נבדק</v>
      </c>
      <c r="AO1049" s="1" t="str">
        <f>VLOOKUP(AC1049,'תז מייל קניין'!$A:$C,3,0)</f>
        <v>GalitGe@justice.gov.il</v>
      </c>
      <c r="AP1049" s="1" t="str">
        <f t="shared" si="154"/>
        <v xml:space="preserve"> חותמות עב</v>
      </c>
    </row>
    <row r="1050" spans="1:42" x14ac:dyDescent="0.2">
      <c r="A1050" s="4"/>
      <c r="B1050" s="5"/>
      <c r="C1050" s="6" t="s">
        <v>3857</v>
      </c>
      <c r="D1050" s="7" t="s">
        <v>50</v>
      </c>
      <c r="E1050" s="7" t="s">
        <v>32</v>
      </c>
      <c r="F1050" s="8" t="s">
        <v>35</v>
      </c>
      <c r="G1050" s="9">
        <v>45769</v>
      </c>
      <c r="H1050" s="9"/>
      <c r="I1050" s="10"/>
      <c r="J1050" s="14"/>
      <c r="K1050" s="11" t="s">
        <v>2182</v>
      </c>
      <c r="L1050" s="8" t="s">
        <v>2183</v>
      </c>
      <c r="M1050" s="8" t="s">
        <v>2184</v>
      </c>
      <c r="N1050" s="8" t="s">
        <v>40</v>
      </c>
      <c r="O1050" s="12">
        <v>1634.38</v>
      </c>
      <c r="P1050" s="8" t="s">
        <v>41</v>
      </c>
      <c r="Q1050" s="12">
        <v>1634.38</v>
      </c>
      <c r="R1050" s="13">
        <v>51.03</v>
      </c>
      <c r="S1050" s="13">
        <v>833.99</v>
      </c>
      <c r="T1050" s="13">
        <v>833.98</v>
      </c>
      <c r="U1050" s="13">
        <v>840.86</v>
      </c>
      <c r="V1050" s="8" t="s">
        <v>35</v>
      </c>
      <c r="W1050" s="8" t="s">
        <v>3858</v>
      </c>
      <c r="X1050" s="8" t="s">
        <v>57</v>
      </c>
      <c r="Y1050" s="13">
        <v>0</v>
      </c>
      <c r="Z1050" s="8" t="s">
        <v>42</v>
      </c>
      <c r="AA1050" s="8" t="s">
        <v>65</v>
      </c>
      <c r="AB1050" s="8" t="s">
        <v>35</v>
      </c>
      <c r="AC1050" s="8" t="s">
        <v>2614</v>
      </c>
      <c r="AD1050" s="8" t="s">
        <v>35</v>
      </c>
      <c r="AE1050" s="8" t="s">
        <v>658</v>
      </c>
      <c r="AF1050" s="13">
        <v>800.39</v>
      </c>
      <c r="AG1050" s="41">
        <f t="shared" si="147"/>
        <v>45769</v>
      </c>
      <c r="AH1050" s="41">
        <f t="shared" ca="1" si="148"/>
        <v>46022</v>
      </c>
      <c r="AI1050" s="1">
        <f t="shared" ca="1" si="146"/>
        <v>8</v>
      </c>
      <c r="AJ1050" s="1">
        <f t="shared" ca="1" si="149"/>
        <v>3</v>
      </c>
      <c r="AK1050" s="1">
        <f t="shared" ca="1" si="150"/>
        <v>4</v>
      </c>
      <c r="AL1050" s="1">
        <f t="shared" si="151"/>
        <v>51.03</v>
      </c>
      <c r="AM1050" s="38">
        <f t="shared" ca="1" si="152"/>
        <v>0.375</v>
      </c>
      <c r="AN1050" s="1" t="str">
        <f t="shared" ca="1" si="153"/>
        <v>טרם נבדק</v>
      </c>
      <c r="AO1050" s="1" t="str">
        <f>VLOOKUP(AC1050,'תז מייל קניין'!$A:$C,3,0)</f>
        <v>GalitGe@justice.gov.il</v>
      </c>
      <c r="AP1050" s="1" t="str">
        <f t="shared" si="154"/>
        <v xml:space="preserve"> כיבוד משק</v>
      </c>
    </row>
    <row r="1051" spans="1:42" x14ac:dyDescent="0.2">
      <c r="A1051" s="4"/>
      <c r="B1051" s="5"/>
      <c r="C1051" s="6" t="s">
        <v>3859</v>
      </c>
      <c r="D1051" s="7" t="s">
        <v>50</v>
      </c>
      <c r="E1051" s="7" t="s">
        <v>32</v>
      </c>
      <c r="F1051" s="8" t="s">
        <v>35</v>
      </c>
      <c r="G1051" s="9">
        <v>45770</v>
      </c>
      <c r="H1051" s="9">
        <v>45747</v>
      </c>
      <c r="I1051" s="10">
        <v>46022</v>
      </c>
      <c r="J1051" s="14"/>
      <c r="K1051" s="11" t="s">
        <v>3053</v>
      </c>
      <c r="L1051" s="8" t="s">
        <v>3054</v>
      </c>
      <c r="M1051" s="8" t="s">
        <v>3055</v>
      </c>
      <c r="N1051" s="8" t="s">
        <v>278</v>
      </c>
      <c r="O1051" s="12">
        <v>470000.01</v>
      </c>
      <c r="P1051" s="8" t="s">
        <v>41</v>
      </c>
      <c r="Q1051" s="12">
        <v>470000.01</v>
      </c>
      <c r="R1051" s="13">
        <v>0</v>
      </c>
      <c r="S1051" s="13">
        <v>0</v>
      </c>
      <c r="T1051" s="13">
        <v>0</v>
      </c>
      <c r="U1051" s="12">
        <v>470000.01</v>
      </c>
      <c r="V1051" s="8" t="s">
        <v>35</v>
      </c>
      <c r="W1051" s="8" t="s">
        <v>3860</v>
      </c>
      <c r="X1051" s="8" t="s">
        <v>35</v>
      </c>
      <c r="Y1051" s="13">
        <v>0</v>
      </c>
      <c r="Z1051" s="8" t="s">
        <v>42</v>
      </c>
      <c r="AA1051" s="8" t="s">
        <v>65</v>
      </c>
      <c r="AB1051" s="8" t="s">
        <v>35</v>
      </c>
      <c r="AC1051" s="8" t="s">
        <v>2614</v>
      </c>
      <c r="AD1051" s="8" t="s">
        <v>35</v>
      </c>
      <c r="AE1051" s="8" t="s">
        <v>3027</v>
      </c>
      <c r="AF1051" s="12">
        <v>470000.01</v>
      </c>
      <c r="AG1051" s="41">
        <f t="shared" si="147"/>
        <v>45747</v>
      </c>
      <c r="AH1051" s="41">
        <f t="shared" ca="1" si="148"/>
        <v>46022</v>
      </c>
      <c r="AI1051" s="1">
        <f t="shared" ca="1" si="146"/>
        <v>9</v>
      </c>
      <c r="AJ1051" s="1">
        <f t="shared" ca="1" si="149"/>
        <v>4</v>
      </c>
      <c r="AK1051" s="1">
        <f t="shared" ca="1" si="150"/>
        <v>4</v>
      </c>
      <c r="AL1051" s="1">
        <f t="shared" si="151"/>
        <v>0</v>
      </c>
      <c r="AM1051" s="38">
        <f t="shared" ca="1" si="152"/>
        <v>0.44444444444444442</v>
      </c>
      <c r="AN1051" s="1" t="str">
        <f t="shared" ca="1" si="153"/>
        <v>טרם נבדק</v>
      </c>
      <c r="AO1051" s="1" t="str">
        <f>VLOOKUP(AC1051,'תז מייל קניין'!$A:$C,3,0)</f>
        <v>GalitGe@justice.gov.il</v>
      </c>
      <c r="AP1051" s="1" t="str">
        <f t="shared" si="154"/>
        <v xml:space="preserve"> ייעוץ עבו</v>
      </c>
    </row>
    <row r="1052" spans="1:42" x14ac:dyDescent="0.2">
      <c r="A1052" s="4"/>
      <c r="B1052" s="5"/>
      <c r="C1052" s="6" t="s">
        <v>3861</v>
      </c>
      <c r="D1052" s="7" t="s">
        <v>34</v>
      </c>
      <c r="E1052" s="7" t="s">
        <v>32</v>
      </c>
      <c r="F1052" s="8" t="s">
        <v>35</v>
      </c>
      <c r="G1052" s="9">
        <v>45770</v>
      </c>
      <c r="H1052" s="9"/>
      <c r="I1052" s="10"/>
      <c r="J1052" s="14"/>
      <c r="K1052" s="11" t="s">
        <v>3799</v>
      </c>
      <c r="L1052" s="8" t="s">
        <v>3800</v>
      </c>
      <c r="M1052" s="8" t="s">
        <v>3801</v>
      </c>
      <c r="N1052" s="8" t="s">
        <v>40</v>
      </c>
      <c r="O1052" s="12">
        <v>1391.06</v>
      </c>
      <c r="P1052" s="8" t="s">
        <v>41</v>
      </c>
      <c r="Q1052" s="12">
        <v>1391.06</v>
      </c>
      <c r="R1052" s="13">
        <v>65.94</v>
      </c>
      <c r="S1052" s="13">
        <v>917.33</v>
      </c>
      <c r="T1052" s="13">
        <v>917.33</v>
      </c>
      <c r="U1052" s="13">
        <v>473.73</v>
      </c>
      <c r="V1052" s="8" t="s">
        <v>35</v>
      </c>
      <c r="W1052" s="8" t="s">
        <v>3862</v>
      </c>
      <c r="X1052" s="8" t="s">
        <v>35</v>
      </c>
      <c r="Y1052" s="13">
        <v>0</v>
      </c>
      <c r="Z1052" s="8" t="s">
        <v>42</v>
      </c>
      <c r="AA1052" s="8" t="s">
        <v>43</v>
      </c>
      <c r="AB1052" s="8" t="s">
        <v>60</v>
      </c>
      <c r="AC1052" s="8" t="s">
        <v>2614</v>
      </c>
      <c r="AD1052" s="8" t="s">
        <v>35</v>
      </c>
      <c r="AE1052" s="8" t="s">
        <v>266</v>
      </c>
      <c r="AF1052" s="13">
        <v>473.73</v>
      </c>
      <c r="AG1052" s="41">
        <f t="shared" si="147"/>
        <v>45770</v>
      </c>
      <c r="AH1052" s="41">
        <f t="shared" ca="1" si="148"/>
        <v>46022</v>
      </c>
      <c r="AI1052" s="1">
        <f t="shared" ca="1" si="146"/>
        <v>8</v>
      </c>
      <c r="AJ1052" s="1">
        <f t="shared" ca="1" si="149"/>
        <v>3</v>
      </c>
      <c r="AK1052" s="1">
        <f t="shared" ca="1" si="150"/>
        <v>4</v>
      </c>
      <c r="AL1052" s="1">
        <f t="shared" si="151"/>
        <v>65.94</v>
      </c>
      <c r="AM1052" s="38">
        <f t="shared" ca="1" si="152"/>
        <v>0.375</v>
      </c>
      <c r="AN1052" s="1" t="str">
        <f t="shared" ca="1" si="153"/>
        <v>טרם נבדק</v>
      </c>
      <c r="AO1052" s="1" t="str">
        <f>VLOOKUP(AC1052,'תז מייל קניין'!$A:$C,3,0)</f>
        <v>GalitGe@justice.gov.il</v>
      </c>
      <c r="AP1052" s="1" t="str">
        <f t="shared" si="154"/>
        <v xml:space="preserve"> תיקון ארו</v>
      </c>
    </row>
    <row r="1053" spans="1:42" x14ac:dyDescent="0.2">
      <c r="A1053" s="4"/>
      <c r="B1053" s="5"/>
      <c r="C1053" s="6" t="s">
        <v>3863</v>
      </c>
      <c r="D1053" s="7" t="s">
        <v>34</v>
      </c>
      <c r="E1053" s="7" t="s">
        <v>32</v>
      </c>
      <c r="F1053" s="8" t="s">
        <v>35</v>
      </c>
      <c r="G1053" s="9">
        <v>45770</v>
      </c>
      <c r="H1053" s="9"/>
      <c r="I1053" s="10"/>
      <c r="J1053" s="14"/>
      <c r="K1053" s="11" t="s">
        <v>3864</v>
      </c>
      <c r="L1053" s="8" t="s">
        <v>3865</v>
      </c>
      <c r="M1053" s="8" t="s">
        <v>3866</v>
      </c>
      <c r="N1053" s="8" t="s">
        <v>40</v>
      </c>
      <c r="O1053" s="12">
        <v>99874.02</v>
      </c>
      <c r="P1053" s="8" t="s">
        <v>41</v>
      </c>
      <c r="Q1053" s="12">
        <v>99874.02</v>
      </c>
      <c r="R1053" s="13">
        <v>0</v>
      </c>
      <c r="S1053" s="13">
        <v>0</v>
      </c>
      <c r="T1053" s="13">
        <v>0</v>
      </c>
      <c r="U1053" s="12">
        <v>99874.02</v>
      </c>
      <c r="V1053" s="8" t="s">
        <v>35</v>
      </c>
      <c r="W1053" s="8" t="s">
        <v>3867</v>
      </c>
      <c r="X1053" s="8" t="s">
        <v>35</v>
      </c>
      <c r="Y1053" s="13">
        <v>0</v>
      </c>
      <c r="Z1053" s="8" t="s">
        <v>42</v>
      </c>
      <c r="AA1053" s="8" t="s">
        <v>43</v>
      </c>
      <c r="AB1053" s="8" t="s">
        <v>60</v>
      </c>
      <c r="AC1053" s="8" t="s">
        <v>2614</v>
      </c>
      <c r="AD1053" s="8" t="s">
        <v>3868</v>
      </c>
      <c r="AE1053" s="8" t="s">
        <v>3586</v>
      </c>
      <c r="AF1053" s="12">
        <v>99874.02</v>
      </c>
      <c r="AG1053" s="41">
        <f t="shared" si="147"/>
        <v>45770</v>
      </c>
      <c r="AH1053" s="41">
        <f t="shared" ca="1" si="148"/>
        <v>46022</v>
      </c>
      <c r="AI1053" s="1">
        <f t="shared" ref="AI1053:AI1116" ca="1" si="155">DATEDIF(AG1053,AH1053, "m")</f>
        <v>8</v>
      </c>
      <c r="AJ1053" s="1">
        <f t="shared" ca="1" si="149"/>
        <v>3</v>
      </c>
      <c r="AK1053" s="1">
        <f t="shared" ca="1" si="150"/>
        <v>4</v>
      </c>
      <c r="AL1053" s="1">
        <f t="shared" si="151"/>
        <v>0</v>
      </c>
      <c r="AM1053" s="38">
        <f t="shared" ca="1" si="152"/>
        <v>0.375</v>
      </c>
      <c r="AN1053" s="1" t="str">
        <f t="shared" ca="1" si="153"/>
        <v>טרם נבדק</v>
      </c>
      <c r="AO1053" s="1" t="str">
        <f>VLOOKUP(AC1053,'תז מייל קניין'!$A:$C,3,0)</f>
        <v>GalitGe@justice.gov.il</v>
      </c>
      <c r="AP1053" s="1" t="str">
        <f t="shared" si="154"/>
        <v xml:space="preserve"> החטיבה הח</v>
      </c>
    </row>
    <row r="1054" spans="1:42" x14ac:dyDescent="0.2">
      <c r="A1054" s="4"/>
      <c r="B1054" s="5"/>
      <c r="C1054" s="6" t="s">
        <v>3869</v>
      </c>
      <c r="D1054" s="7" t="s">
        <v>34</v>
      </c>
      <c r="E1054" s="7" t="s">
        <v>32</v>
      </c>
      <c r="F1054" s="8" t="s">
        <v>35</v>
      </c>
      <c r="G1054" s="9">
        <v>45770</v>
      </c>
      <c r="H1054" s="9"/>
      <c r="I1054" s="10"/>
      <c r="J1054" s="14"/>
      <c r="K1054" s="11" t="s">
        <v>1764</v>
      </c>
      <c r="L1054" s="8" t="s">
        <v>1765</v>
      </c>
      <c r="M1054" s="8" t="s">
        <v>1766</v>
      </c>
      <c r="N1054" s="8" t="s">
        <v>40</v>
      </c>
      <c r="O1054" s="13">
        <v>298.54000000000002</v>
      </c>
      <c r="P1054" s="8" t="s">
        <v>41</v>
      </c>
      <c r="Q1054" s="13">
        <v>298.54000000000002</v>
      </c>
      <c r="R1054" s="13">
        <v>0</v>
      </c>
      <c r="S1054" s="13">
        <v>0</v>
      </c>
      <c r="T1054" s="13">
        <v>0</v>
      </c>
      <c r="U1054" s="13">
        <v>298.54000000000002</v>
      </c>
      <c r="V1054" s="8" t="s">
        <v>35</v>
      </c>
      <c r="W1054" s="8" t="s">
        <v>3870</v>
      </c>
      <c r="X1054" s="8" t="s">
        <v>35</v>
      </c>
      <c r="Y1054" s="13">
        <v>0</v>
      </c>
      <c r="Z1054" s="8" t="s">
        <v>42</v>
      </c>
      <c r="AA1054" s="8" t="s">
        <v>43</v>
      </c>
      <c r="AB1054" s="8" t="s">
        <v>60</v>
      </c>
      <c r="AC1054" s="8" t="s">
        <v>2614</v>
      </c>
      <c r="AD1054" s="8" t="s">
        <v>35</v>
      </c>
      <c r="AE1054" s="8" t="s">
        <v>658</v>
      </c>
      <c r="AF1054" s="13">
        <v>298.54000000000002</v>
      </c>
      <c r="AG1054" s="41">
        <f t="shared" si="147"/>
        <v>45770</v>
      </c>
      <c r="AH1054" s="41">
        <f t="shared" ca="1" si="148"/>
        <v>46022</v>
      </c>
      <c r="AI1054" s="1">
        <f t="shared" ca="1" si="155"/>
        <v>8</v>
      </c>
      <c r="AJ1054" s="1">
        <f t="shared" ca="1" si="149"/>
        <v>3</v>
      </c>
      <c r="AK1054" s="1">
        <f t="shared" ca="1" si="150"/>
        <v>4</v>
      </c>
      <c r="AL1054" s="1">
        <f t="shared" si="151"/>
        <v>0</v>
      </c>
      <c r="AM1054" s="38">
        <f t="shared" ca="1" si="152"/>
        <v>0.375</v>
      </c>
      <c r="AN1054" s="1" t="str">
        <f t="shared" ca="1" si="153"/>
        <v>טרם נבדק</v>
      </c>
      <c r="AO1054" s="1" t="str">
        <f>VLOOKUP(AC1054,'תז מייל קניין'!$A:$C,3,0)</f>
        <v>GalitGe@justice.gov.il</v>
      </c>
      <c r="AP1054" s="1" t="str">
        <f t="shared" si="154"/>
        <v xml:space="preserve"> שעוני קיר</v>
      </c>
    </row>
    <row r="1055" spans="1:42" x14ac:dyDescent="0.2">
      <c r="A1055" s="4"/>
      <c r="B1055" s="5"/>
      <c r="C1055" s="6" t="s">
        <v>3871</v>
      </c>
      <c r="D1055" s="7" t="s">
        <v>34</v>
      </c>
      <c r="E1055" s="7" t="s">
        <v>32</v>
      </c>
      <c r="F1055" s="8" t="s">
        <v>35</v>
      </c>
      <c r="G1055" s="9">
        <v>45770</v>
      </c>
      <c r="H1055" s="9"/>
      <c r="I1055" s="10"/>
      <c r="J1055" s="14"/>
      <c r="K1055" s="11" t="s">
        <v>3872</v>
      </c>
      <c r="L1055" s="8" t="s">
        <v>3873</v>
      </c>
      <c r="M1055" s="8" t="s">
        <v>3874</v>
      </c>
      <c r="N1055" s="8" t="s">
        <v>40</v>
      </c>
      <c r="O1055" s="12">
        <v>38350</v>
      </c>
      <c r="P1055" s="8" t="s">
        <v>41</v>
      </c>
      <c r="Q1055" s="12">
        <v>38350</v>
      </c>
      <c r="R1055" s="13">
        <v>100</v>
      </c>
      <c r="S1055" s="12">
        <v>38350</v>
      </c>
      <c r="T1055" s="12">
        <v>38350</v>
      </c>
      <c r="U1055" s="13">
        <v>0</v>
      </c>
      <c r="V1055" s="8" t="s">
        <v>35</v>
      </c>
      <c r="W1055" s="8" t="s">
        <v>3875</v>
      </c>
      <c r="X1055" s="8" t="s">
        <v>35</v>
      </c>
      <c r="Y1055" s="13">
        <v>0</v>
      </c>
      <c r="Z1055" s="8" t="s">
        <v>42</v>
      </c>
      <c r="AA1055" s="8" t="s">
        <v>43</v>
      </c>
      <c r="AB1055" s="8" t="s">
        <v>60</v>
      </c>
      <c r="AC1055" s="8" t="s">
        <v>2614</v>
      </c>
      <c r="AD1055" s="8" t="s">
        <v>35</v>
      </c>
      <c r="AE1055" s="8" t="s">
        <v>3027</v>
      </c>
      <c r="AF1055" s="13">
        <v>0</v>
      </c>
      <c r="AG1055" s="41">
        <f t="shared" si="147"/>
        <v>45770</v>
      </c>
      <c r="AH1055" s="41">
        <f t="shared" ca="1" si="148"/>
        <v>46022</v>
      </c>
      <c r="AI1055" s="1">
        <f t="shared" ca="1" si="155"/>
        <v>8</v>
      </c>
      <c r="AJ1055" s="1">
        <f t="shared" ca="1" si="149"/>
        <v>3</v>
      </c>
      <c r="AK1055" s="1">
        <f t="shared" ca="1" si="150"/>
        <v>4</v>
      </c>
      <c r="AL1055" s="1">
        <f t="shared" si="151"/>
        <v>100</v>
      </c>
      <c r="AM1055" s="38">
        <f t="shared" ca="1" si="152"/>
        <v>0.375</v>
      </c>
      <c r="AN1055" s="1" t="str">
        <f t="shared" ca="1" si="153"/>
        <v>טרם נבדק</v>
      </c>
      <c r="AO1055" s="1" t="str">
        <f>VLOOKUP(AC1055,'תז מייל קניין'!$A:$C,3,0)</f>
        <v>GalitGe@justice.gov.il</v>
      </c>
      <c r="AP1055" s="1" t="str">
        <f t="shared" si="154"/>
        <v xml:space="preserve"> שולחנות ע</v>
      </c>
    </row>
    <row r="1056" spans="1:42" x14ac:dyDescent="0.2">
      <c r="A1056" s="4"/>
      <c r="B1056" s="5"/>
      <c r="C1056" s="6" t="s">
        <v>3876</v>
      </c>
      <c r="D1056" s="7" t="s">
        <v>34</v>
      </c>
      <c r="E1056" s="7" t="s">
        <v>32</v>
      </c>
      <c r="F1056" s="8" t="s">
        <v>35</v>
      </c>
      <c r="G1056" s="9">
        <v>45770</v>
      </c>
      <c r="H1056" s="9"/>
      <c r="I1056" s="10"/>
      <c r="J1056" s="14"/>
      <c r="K1056" s="11" t="s">
        <v>3877</v>
      </c>
      <c r="L1056" s="8" t="s">
        <v>3878</v>
      </c>
      <c r="M1056" s="8" t="s">
        <v>3879</v>
      </c>
      <c r="N1056" s="8" t="s">
        <v>40</v>
      </c>
      <c r="O1056" s="12">
        <v>9508.44</v>
      </c>
      <c r="P1056" s="8" t="s">
        <v>41</v>
      </c>
      <c r="Q1056" s="12">
        <v>9508.44</v>
      </c>
      <c r="R1056" s="13">
        <v>0</v>
      </c>
      <c r="S1056" s="13">
        <v>0</v>
      </c>
      <c r="T1056" s="13">
        <v>0</v>
      </c>
      <c r="U1056" s="12">
        <v>9508.44</v>
      </c>
      <c r="V1056" s="8" t="s">
        <v>35</v>
      </c>
      <c r="W1056" s="8" t="s">
        <v>3880</v>
      </c>
      <c r="X1056" s="8" t="s">
        <v>35</v>
      </c>
      <c r="Y1056" s="13">
        <v>0</v>
      </c>
      <c r="Z1056" s="8" t="s">
        <v>42</v>
      </c>
      <c r="AA1056" s="8" t="s">
        <v>43</v>
      </c>
      <c r="AB1056" s="8" t="s">
        <v>60</v>
      </c>
      <c r="AC1056" s="8" t="s">
        <v>2614</v>
      </c>
      <c r="AD1056" s="8" t="s">
        <v>35</v>
      </c>
      <c r="AE1056" s="8" t="s">
        <v>35</v>
      </c>
      <c r="AF1056" s="12">
        <v>9508.44</v>
      </c>
      <c r="AG1056" s="41">
        <f t="shared" si="147"/>
        <v>45770</v>
      </c>
      <c r="AH1056" s="41">
        <f t="shared" ca="1" si="148"/>
        <v>46022</v>
      </c>
      <c r="AI1056" s="1">
        <f t="shared" ca="1" si="155"/>
        <v>8</v>
      </c>
      <c r="AJ1056" s="1">
        <f t="shared" ca="1" si="149"/>
        <v>3</v>
      </c>
      <c r="AK1056" s="1">
        <f t="shared" ca="1" si="150"/>
        <v>4</v>
      </c>
      <c r="AL1056" s="1">
        <f t="shared" si="151"/>
        <v>0</v>
      </c>
      <c r="AM1056" s="38">
        <f t="shared" ca="1" si="152"/>
        <v>0.375</v>
      </c>
      <c r="AN1056" s="1" t="str">
        <f t="shared" ca="1" si="153"/>
        <v>טרם נבדק</v>
      </c>
      <c r="AO1056" s="1" t="str">
        <f>VLOOKUP(AC1056,'תז מייל קניין'!$A:$C,3,0)</f>
        <v>GalitGe@justice.gov.il</v>
      </c>
      <c r="AP1056" s="1" t="str">
        <f t="shared" si="154"/>
        <v xml:space="preserve"> עבור עורכ</v>
      </c>
    </row>
    <row r="1057" spans="1:42" x14ac:dyDescent="0.2">
      <c r="A1057" s="4"/>
      <c r="B1057" s="5"/>
      <c r="C1057" s="6" t="s">
        <v>3881</v>
      </c>
      <c r="D1057" s="7" t="s">
        <v>34</v>
      </c>
      <c r="E1057" s="7" t="s">
        <v>32</v>
      </c>
      <c r="F1057" s="8" t="s">
        <v>35</v>
      </c>
      <c r="G1057" s="9">
        <v>45770</v>
      </c>
      <c r="H1057" s="9"/>
      <c r="I1057" s="10"/>
      <c r="J1057" s="14"/>
      <c r="K1057" s="11" t="s">
        <v>3882</v>
      </c>
      <c r="L1057" s="8" t="s">
        <v>3883</v>
      </c>
      <c r="M1057" s="8" t="s">
        <v>3884</v>
      </c>
      <c r="N1057" s="8" t="s">
        <v>40</v>
      </c>
      <c r="O1057" s="12">
        <v>1699.2</v>
      </c>
      <c r="P1057" s="8" t="s">
        <v>41</v>
      </c>
      <c r="Q1057" s="12">
        <v>1699.2</v>
      </c>
      <c r="R1057" s="13">
        <v>100</v>
      </c>
      <c r="S1057" s="12">
        <v>1699.2</v>
      </c>
      <c r="T1057" s="12">
        <v>1699.2</v>
      </c>
      <c r="U1057" s="13">
        <v>0</v>
      </c>
      <c r="V1057" s="8" t="s">
        <v>35</v>
      </c>
      <c r="W1057" s="8" t="s">
        <v>3885</v>
      </c>
      <c r="X1057" s="8" t="s">
        <v>35</v>
      </c>
      <c r="Y1057" s="13">
        <v>0</v>
      </c>
      <c r="Z1057" s="8" t="s">
        <v>42</v>
      </c>
      <c r="AA1057" s="8" t="s">
        <v>43</v>
      </c>
      <c r="AB1057" s="8" t="s">
        <v>60</v>
      </c>
      <c r="AC1057" s="8" t="s">
        <v>2614</v>
      </c>
      <c r="AD1057" s="8" t="s">
        <v>35</v>
      </c>
      <c r="AE1057" s="8" t="s">
        <v>3177</v>
      </c>
      <c r="AF1057" s="13">
        <v>0</v>
      </c>
      <c r="AG1057" s="41">
        <f t="shared" si="147"/>
        <v>45770</v>
      </c>
      <c r="AH1057" s="41">
        <f t="shared" ca="1" si="148"/>
        <v>46022</v>
      </c>
      <c r="AI1057" s="1">
        <f t="shared" ca="1" si="155"/>
        <v>8</v>
      </c>
      <c r="AJ1057" s="1">
        <f t="shared" ca="1" si="149"/>
        <v>3</v>
      </c>
      <c r="AK1057" s="1">
        <f t="shared" ca="1" si="150"/>
        <v>4</v>
      </c>
      <c r="AL1057" s="1">
        <f t="shared" si="151"/>
        <v>100</v>
      </c>
      <c r="AM1057" s="38">
        <f t="shared" ca="1" si="152"/>
        <v>0.375</v>
      </c>
      <c r="AN1057" s="1" t="str">
        <f t="shared" ca="1" si="153"/>
        <v>טרם נבדק</v>
      </c>
      <c r="AO1057" s="1" t="str">
        <f>VLOOKUP(AC1057,'תז מייל קניין'!$A:$C,3,0)</f>
        <v>GalitGe@justice.gov.il</v>
      </c>
      <c r="AP1057" s="1" t="str">
        <f t="shared" si="154"/>
        <v xml:space="preserve"> שלט כניסה</v>
      </c>
    </row>
    <row r="1058" spans="1:42" x14ac:dyDescent="0.2">
      <c r="A1058" s="4"/>
      <c r="B1058" s="5"/>
      <c r="C1058" s="6" t="s">
        <v>3886</v>
      </c>
      <c r="D1058" s="7" t="s">
        <v>34</v>
      </c>
      <c r="E1058" s="7" t="s">
        <v>32</v>
      </c>
      <c r="F1058" s="8" t="s">
        <v>35</v>
      </c>
      <c r="G1058" s="9">
        <v>45771</v>
      </c>
      <c r="H1058" s="9"/>
      <c r="I1058" s="10"/>
      <c r="J1058" s="14"/>
      <c r="K1058" s="11" t="s">
        <v>3887</v>
      </c>
      <c r="L1058" s="8" t="s">
        <v>3888</v>
      </c>
      <c r="M1058" s="8" t="s">
        <v>3889</v>
      </c>
      <c r="N1058" s="8" t="s">
        <v>40</v>
      </c>
      <c r="O1058" s="12">
        <v>9416.4</v>
      </c>
      <c r="P1058" s="8" t="s">
        <v>41</v>
      </c>
      <c r="Q1058" s="12">
        <v>9416.4</v>
      </c>
      <c r="R1058" s="13">
        <v>0</v>
      </c>
      <c r="S1058" s="13">
        <v>0</v>
      </c>
      <c r="T1058" s="13">
        <v>0</v>
      </c>
      <c r="U1058" s="12">
        <v>9416.4</v>
      </c>
      <c r="V1058" s="8" t="s">
        <v>35</v>
      </c>
      <c r="W1058" s="8" t="s">
        <v>3890</v>
      </c>
      <c r="X1058" s="8" t="s">
        <v>35</v>
      </c>
      <c r="Y1058" s="13">
        <v>0</v>
      </c>
      <c r="Z1058" s="8" t="s">
        <v>42</v>
      </c>
      <c r="AA1058" s="8" t="s">
        <v>43</v>
      </c>
      <c r="AB1058" s="8" t="s">
        <v>60</v>
      </c>
      <c r="AC1058" s="8" t="s">
        <v>2614</v>
      </c>
      <c r="AD1058" s="8" t="s">
        <v>35</v>
      </c>
      <c r="AE1058" s="8" t="s">
        <v>46</v>
      </c>
      <c r="AF1058" s="12">
        <v>9416.4</v>
      </c>
      <c r="AG1058" s="41">
        <f t="shared" si="147"/>
        <v>45771</v>
      </c>
      <c r="AH1058" s="41">
        <f t="shared" ca="1" si="148"/>
        <v>46022</v>
      </c>
      <c r="AI1058" s="1">
        <f t="shared" ca="1" si="155"/>
        <v>8</v>
      </c>
      <c r="AJ1058" s="1">
        <f t="shared" ca="1" si="149"/>
        <v>3</v>
      </c>
      <c r="AK1058" s="1">
        <f t="shared" ca="1" si="150"/>
        <v>4</v>
      </c>
      <c r="AL1058" s="1">
        <f t="shared" si="151"/>
        <v>0</v>
      </c>
      <c r="AM1058" s="38">
        <f t="shared" ca="1" si="152"/>
        <v>0.375</v>
      </c>
      <c r="AN1058" s="1" t="str">
        <f t="shared" ca="1" si="153"/>
        <v>טרם נבדק</v>
      </c>
      <c r="AO1058" s="1" t="str">
        <f>VLOOKUP(AC1058,'תז מייל קניין'!$A:$C,3,0)</f>
        <v>GalitGe@justice.gov.il</v>
      </c>
      <c r="AP1058" s="1" t="str">
        <f t="shared" si="154"/>
        <v xml:space="preserve"> הוספת שלו</v>
      </c>
    </row>
    <row r="1059" spans="1:42" x14ac:dyDescent="0.2">
      <c r="A1059" s="4"/>
      <c r="B1059" s="5"/>
      <c r="C1059" s="6" t="s">
        <v>3891</v>
      </c>
      <c r="D1059" s="7" t="s">
        <v>34</v>
      </c>
      <c r="E1059" s="7" t="s">
        <v>32</v>
      </c>
      <c r="F1059" s="8" t="s">
        <v>35</v>
      </c>
      <c r="G1059" s="9">
        <v>45775</v>
      </c>
      <c r="H1059" s="9"/>
      <c r="I1059" s="10"/>
      <c r="J1059" s="14"/>
      <c r="K1059" s="11" t="s">
        <v>3892</v>
      </c>
      <c r="L1059" s="8" t="s">
        <v>3893</v>
      </c>
      <c r="M1059" s="8" t="s">
        <v>3894</v>
      </c>
      <c r="N1059" s="8" t="s">
        <v>40</v>
      </c>
      <c r="O1059" s="12">
        <v>10385.18</v>
      </c>
      <c r="P1059" s="8" t="s">
        <v>41</v>
      </c>
      <c r="Q1059" s="12">
        <v>10385.18</v>
      </c>
      <c r="R1059" s="13">
        <v>99.99</v>
      </c>
      <c r="S1059" s="12">
        <v>10384</v>
      </c>
      <c r="T1059" s="12">
        <v>10384</v>
      </c>
      <c r="U1059" s="13">
        <v>1.18</v>
      </c>
      <c r="V1059" s="8" t="s">
        <v>35</v>
      </c>
      <c r="W1059" s="8" t="s">
        <v>3895</v>
      </c>
      <c r="X1059" s="8" t="s">
        <v>35</v>
      </c>
      <c r="Y1059" s="13">
        <v>0</v>
      </c>
      <c r="Z1059" s="8" t="s">
        <v>42</v>
      </c>
      <c r="AA1059" s="8" t="s">
        <v>43</v>
      </c>
      <c r="AB1059" s="8" t="s">
        <v>60</v>
      </c>
      <c r="AC1059" s="8" t="s">
        <v>2614</v>
      </c>
      <c r="AD1059" s="8" t="s">
        <v>35</v>
      </c>
      <c r="AE1059" s="8" t="s">
        <v>658</v>
      </c>
      <c r="AF1059" s="13">
        <v>1.18</v>
      </c>
      <c r="AG1059" s="41">
        <f t="shared" si="147"/>
        <v>45775</v>
      </c>
      <c r="AH1059" s="41">
        <f t="shared" ca="1" si="148"/>
        <v>46022</v>
      </c>
      <c r="AI1059" s="1">
        <f t="shared" ca="1" si="155"/>
        <v>8</v>
      </c>
      <c r="AJ1059" s="1">
        <f t="shared" ca="1" si="149"/>
        <v>3</v>
      </c>
      <c r="AK1059" s="1">
        <f t="shared" ca="1" si="150"/>
        <v>4</v>
      </c>
      <c r="AL1059" s="1">
        <f t="shared" si="151"/>
        <v>99.99</v>
      </c>
      <c r="AM1059" s="38">
        <f t="shared" ca="1" si="152"/>
        <v>0.375</v>
      </c>
      <c r="AN1059" s="1" t="str">
        <f t="shared" ca="1" si="153"/>
        <v>טרם נבדק</v>
      </c>
      <c r="AO1059" s="1" t="str">
        <f>VLOOKUP(AC1059,'תז מייל קניין'!$A:$C,3,0)</f>
        <v>GalitGe@justice.gov.il</v>
      </c>
      <c r="AP1059" s="1" t="str">
        <f t="shared" si="154"/>
        <v xml:space="preserve"> הדומים לר</v>
      </c>
    </row>
    <row r="1060" spans="1:42" x14ac:dyDescent="0.2">
      <c r="A1060" s="4"/>
      <c r="B1060" s="5"/>
      <c r="C1060" s="6" t="s">
        <v>3896</v>
      </c>
      <c r="D1060" s="7" t="s">
        <v>50</v>
      </c>
      <c r="E1060" s="7" t="s">
        <v>32</v>
      </c>
      <c r="F1060" s="8" t="s">
        <v>35</v>
      </c>
      <c r="G1060" s="9">
        <v>45775</v>
      </c>
      <c r="H1060" s="9">
        <v>45658</v>
      </c>
      <c r="I1060" s="10">
        <v>46022</v>
      </c>
      <c r="J1060" s="14"/>
      <c r="K1060" s="11" t="s">
        <v>3897</v>
      </c>
      <c r="L1060" s="8" t="s">
        <v>3898</v>
      </c>
      <c r="M1060" s="8" t="s">
        <v>3899</v>
      </c>
      <c r="N1060" s="8" t="s">
        <v>40</v>
      </c>
      <c r="O1060" s="12">
        <v>6891200.2199999997</v>
      </c>
      <c r="P1060" s="8" t="s">
        <v>41</v>
      </c>
      <c r="Q1060" s="12">
        <v>6891200.2199999997</v>
      </c>
      <c r="R1060" s="13">
        <v>42.53</v>
      </c>
      <c r="S1060" s="12">
        <v>2930727.78</v>
      </c>
      <c r="T1060" s="12">
        <v>2930727.75</v>
      </c>
      <c r="U1060" s="12">
        <v>4286810.63</v>
      </c>
      <c r="V1060" s="8" t="s">
        <v>35</v>
      </c>
      <c r="W1060" s="8" t="s">
        <v>3900</v>
      </c>
      <c r="X1060" s="8" t="s">
        <v>57</v>
      </c>
      <c r="Y1060" s="13">
        <v>0</v>
      </c>
      <c r="Z1060" s="8" t="s">
        <v>42</v>
      </c>
      <c r="AA1060" s="8" t="s">
        <v>65</v>
      </c>
      <c r="AB1060" s="8" t="s">
        <v>35</v>
      </c>
      <c r="AC1060" s="8" t="s">
        <v>2614</v>
      </c>
      <c r="AD1060" s="8" t="s">
        <v>35</v>
      </c>
      <c r="AE1060" s="8" t="s">
        <v>3901</v>
      </c>
      <c r="AF1060" s="12">
        <v>3960472.45</v>
      </c>
      <c r="AG1060" s="41">
        <f t="shared" si="147"/>
        <v>45658</v>
      </c>
      <c r="AH1060" s="41">
        <f t="shared" ca="1" si="148"/>
        <v>46022</v>
      </c>
      <c r="AI1060" s="1">
        <f t="shared" ca="1" si="155"/>
        <v>11</v>
      </c>
      <c r="AJ1060" s="1">
        <f t="shared" ca="1" si="149"/>
        <v>7</v>
      </c>
      <c r="AK1060" s="1">
        <f t="shared" ca="1" si="150"/>
        <v>4</v>
      </c>
      <c r="AL1060" s="1">
        <f t="shared" si="151"/>
        <v>42.53</v>
      </c>
      <c r="AM1060" s="38">
        <f t="shared" ca="1" si="152"/>
        <v>0.63636363636363635</v>
      </c>
      <c r="AN1060" s="1" t="str">
        <f t="shared" ca="1" si="153"/>
        <v>תקין</v>
      </c>
      <c r="AO1060" s="1" t="str">
        <f>VLOOKUP(AC1060,'תז מייל קניין'!$A:$C,3,0)</f>
        <v>GalitGe@justice.gov.il</v>
      </c>
      <c r="AP1060" s="1" t="str">
        <f t="shared" si="154"/>
        <v xml:space="preserve"> גניזת מסמ</v>
      </c>
    </row>
    <row r="1061" spans="1:42" x14ac:dyDescent="0.2">
      <c r="A1061" s="4"/>
      <c r="B1061" s="5"/>
      <c r="C1061" s="6" t="s">
        <v>3902</v>
      </c>
      <c r="D1061" s="7" t="s">
        <v>50</v>
      </c>
      <c r="E1061" s="7" t="s">
        <v>32</v>
      </c>
      <c r="F1061" s="8" t="s">
        <v>35</v>
      </c>
      <c r="G1061" s="9">
        <v>45776</v>
      </c>
      <c r="H1061" s="9"/>
      <c r="I1061" s="10"/>
      <c r="J1061" s="14"/>
      <c r="K1061" s="11" t="s">
        <v>1878</v>
      </c>
      <c r="L1061" s="8" t="s">
        <v>1879</v>
      </c>
      <c r="M1061" s="8" t="s">
        <v>35</v>
      </c>
      <c r="N1061" s="8" t="s">
        <v>40</v>
      </c>
      <c r="O1061" s="12">
        <v>4885</v>
      </c>
      <c r="P1061" s="8" t="s">
        <v>41</v>
      </c>
      <c r="Q1061" s="12">
        <v>4885</v>
      </c>
      <c r="R1061" s="13">
        <v>0</v>
      </c>
      <c r="S1061" s="13">
        <v>0</v>
      </c>
      <c r="T1061" s="13">
        <v>0</v>
      </c>
      <c r="U1061" s="12">
        <v>4885</v>
      </c>
      <c r="V1061" s="8" t="s">
        <v>35</v>
      </c>
      <c r="W1061" s="8" t="s">
        <v>3903</v>
      </c>
      <c r="X1061" s="8" t="s">
        <v>35</v>
      </c>
      <c r="Y1061" s="13">
        <v>0</v>
      </c>
      <c r="Z1061" s="8" t="s">
        <v>42</v>
      </c>
      <c r="AA1061" s="8" t="s">
        <v>1804</v>
      </c>
      <c r="AB1061" s="8" t="s">
        <v>35</v>
      </c>
      <c r="AC1061" s="8" t="s">
        <v>2614</v>
      </c>
      <c r="AD1061" s="8" t="s">
        <v>35</v>
      </c>
      <c r="AE1061" s="8" t="s">
        <v>35</v>
      </c>
      <c r="AF1061" s="12">
        <v>4885</v>
      </c>
      <c r="AG1061" s="41">
        <f t="shared" si="147"/>
        <v>45776</v>
      </c>
      <c r="AH1061" s="41">
        <f t="shared" ca="1" si="148"/>
        <v>46022</v>
      </c>
      <c r="AI1061" s="1">
        <f t="shared" ca="1" si="155"/>
        <v>8</v>
      </c>
      <c r="AJ1061" s="1">
        <f t="shared" ca="1" si="149"/>
        <v>3</v>
      </c>
      <c r="AK1061" s="1">
        <f t="shared" ca="1" si="150"/>
        <v>4</v>
      </c>
      <c r="AL1061" s="1">
        <f t="shared" si="151"/>
        <v>0</v>
      </c>
      <c r="AM1061" s="38">
        <f t="shared" ca="1" si="152"/>
        <v>0.375</v>
      </c>
      <c r="AN1061" s="1" t="str">
        <f t="shared" ca="1" si="153"/>
        <v>טרם נבדק</v>
      </c>
      <c r="AO1061" s="1" t="str">
        <f>VLOOKUP(AC1061,'תז מייל קניין'!$A:$C,3,0)</f>
        <v>GalitGe@justice.gov.il</v>
      </c>
      <c r="AP1061" s="1" t="str">
        <f t="shared" si="154"/>
        <v xml:space="preserve"> מעטפות עב</v>
      </c>
    </row>
    <row r="1062" spans="1:42" x14ac:dyDescent="0.2">
      <c r="A1062" s="4"/>
      <c r="B1062" s="5"/>
      <c r="C1062" s="6" t="s">
        <v>3904</v>
      </c>
      <c r="D1062" s="7" t="s">
        <v>34</v>
      </c>
      <c r="E1062" s="7" t="s">
        <v>32</v>
      </c>
      <c r="F1062" s="8" t="s">
        <v>35</v>
      </c>
      <c r="G1062" s="9">
        <v>45776</v>
      </c>
      <c r="H1062" s="9"/>
      <c r="I1062" s="10"/>
      <c r="J1062" s="14"/>
      <c r="K1062" s="11" t="s">
        <v>1878</v>
      </c>
      <c r="L1062" s="8" t="s">
        <v>1879</v>
      </c>
      <c r="M1062" s="8" t="s">
        <v>35</v>
      </c>
      <c r="N1062" s="8" t="s">
        <v>40</v>
      </c>
      <c r="O1062" s="12">
        <v>5872</v>
      </c>
      <c r="P1062" s="8" t="s">
        <v>41</v>
      </c>
      <c r="Q1062" s="12">
        <v>5872</v>
      </c>
      <c r="R1062" s="13">
        <v>0</v>
      </c>
      <c r="S1062" s="13">
        <v>0</v>
      </c>
      <c r="T1062" s="13">
        <v>0</v>
      </c>
      <c r="U1062" s="12">
        <v>5872</v>
      </c>
      <c r="V1062" s="8" t="s">
        <v>35</v>
      </c>
      <c r="W1062" s="8" t="s">
        <v>3905</v>
      </c>
      <c r="X1062" s="8" t="s">
        <v>35</v>
      </c>
      <c r="Y1062" s="13">
        <v>0</v>
      </c>
      <c r="Z1062" s="8" t="s">
        <v>42</v>
      </c>
      <c r="AA1062" s="8" t="s">
        <v>1804</v>
      </c>
      <c r="AB1062" s="8" t="s">
        <v>35</v>
      </c>
      <c r="AC1062" s="8" t="s">
        <v>2614</v>
      </c>
      <c r="AD1062" s="8" t="s">
        <v>35</v>
      </c>
      <c r="AE1062" s="8" t="s">
        <v>35</v>
      </c>
      <c r="AF1062" s="12">
        <v>5872</v>
      </c>
      <c r="AG1062" s="41">
        <f t="shared" si="147"/>
        <v>45776</v>
      </c>
      <c r="AH1062" s="41">
        <f t="shared" ca="1" si="148"/>
        <v>46022</v>
      </c>
      <c r="AI1062" s="1">
        <f t="shared" ca="1" si="155"/>
        <v>8</v>
      </c>
      <c r="AJ1062" s="1">
        <f t="shared" ca="1" si="149"/>
        <v>3</v>
      </c>
      <c r="AK1062" s="1">
        <f t="shared" ca="1" si="150"/>
        <v>4</v>
      </c>
      <c r="AL1062" s="1">
        <f t="shared" si="151"/>
        <v>0</v>
      </c>
      <c r="AM1062" s="38">
        <f t="shared" ca="1" si="152"/>
        <v>0.375</v>
      </c>
      <c r="AN1062" s="1" t="str">
        <f t="shared" ca="1" si="153"/>
        <v>טרם נבדק</v>
      </c>
      <c r="AO1062" s="1" t="str">
        <f>VLOOKUP(AC1062,'תז מייל קניין'!$A:$C,3,0)</f>
        <v>GalitGe@justice.gov.il</v>
      </c>
      <c r="AP1062" s="1" t="str">
        <f t="shared" si="154"/>
        <v xml:space="preserve"> טפסים עבו</v>
      </c>
    </row>
    <row r="1063" spans="1:42" x14ac:dyDescent="0.2">
      <c r="A1063" s="4"/>
      <c r="B1063" s="5"/>
      <c r="C1063" s="6" t="s">
        <v>3906</v>
      </c>
      <c r="D1063" s="7" t="s">
        <v>50</v>
      </c>
      <c r="E1063" s="7" t="s">
        <v>32</v>
      </c>
      <c r="F1063" s="8" t="s">
        <v>35</v>
      </c>
      <c r="G1063" s="9">
        <v>45782</v>
      </c>
      <c r="H1063" s="9"/>
      <c r="I1063" s="10"/>
      <c r="J1063" s="14"/>
      <c r="K1063" s="11" t="s">
        <v>2396</v>
      </c>
      <c r="L1063" s="8" t="s">
        <v>2397</v>
      </c>
      <c r="M1063" s="8" t="s">
        <v>2398</v>
      </c>
      <c r="N1063" s="8" t="s">
        <v>40</v>
      </c>
      <c r="O1063" s="13">
        <v>115.64</v>
      </c>
      <c r="P1063" s="8" t="s">
        <v>41</v>
      </c>
      <c r="Q1063" s="13">
        <v>115.64</v>
      </c>
      <c r="R1063" s="13">
        <v>100</v>
      </c>
      <c r="S1063" s="13">
        <v>115.64</v>
      </c>
      <c r="T1063" s="13">
        <v>115.64</v>
      </c>
      <c r="U1063" s="13">
        <v>0</v>
      </c>
      <c r="V1063" s="8" t="s">
        <v>35</v>
      </c>
      <c r="W1063" s="8" t="s">
        <v>3907</v>
      </c>
      <c r="X1063" s="8" t="s">
        <v>35</v>
      </c>
      <c r="Y1063" s="13">
        <v>0</v>
      </c>
      <c r="Z1063" s="8" t="s">
        <v>42</v>
      </c>
      <c r="AA1063" s="8" t="s">
        <v>43</v>
      </c>
      <c r="AB1063" s="8" t="s">
        <v>60</v>
      </c>
      <c r="AC1063" s="8" t="s">
        <v>2614</v>
      </c>
      <c r="AD1063" s="8" t="s">
        <v>35</v>
      </c>
      <c r="AE1063" s="8" t="s">
        <v>658</v>
      </c>
      <c r="AF1063" s="13">
        <v>0</v>
      </c>
      <c r="AG1063" s="41">
        <f t="shared" si="147"/>
        <v>45782</v>
      </c>
      <c r="AH1063" s="41">
        <f t="shared" ca="1" si="148"/>
        <v>46022</v>
      </c>
      <c r="AI1063" s="1">
        <f t="shared" ca="1" si="155"/>
        <v>7</v>
      </c>
      <c r="AJ1063" s="1">
        <f t="shared" ca="1" si="149"/>
        <v>3</v>
      </c>
      <c r="AK1063" s="1">
        <f t="shared" ca="1" si="150"/>
        <v>4</v>
      </c>
      <c r="AL1063" s="1">
        <f t="shared" si="151"/>
        <v>100</v>
      </c>
      <c r="AM1063" s="38">
        <f t="shared" ca="1" si="152"/>
        <v>0.42857142857142855</v>
      </c>
      <c r="AN1063" s="1" t="str">
        <f t="shared" ca="1" si="153"/>
        <v>טרם נבדק</v>
      </c>
      <c r="AO1063" s="1" t="str">
        <f>VLOOKUP(AC1063,'תז מייל קניין'!$A:$C,3,0)</f>
        <v>GalitGe@justice.gov.il</v>
      </c>
      <c r="AP1063" s="1" t="str">
        <f t="shared" si="154"/>
        <v xml:space="preserve"> חותמות עב</v>
      </c>
    </row>
    <row r="1064" spans="1:42" x14ac:dyDescent="0.2">
      <c r="A1064" s="4"/>
      <c r="B1064" s="5"/>
      <c r="C1064" s="6" t="s">
        <v>3908</v>
      </c>
      <c r="D1064" s="7" t="s">
        <v>34</v>
      </c>
      <c r="E1064" s="7" t="s">
        <v>32</v>
      </c>
      <c r="F1064" s="8" t="s">
        <v>35</v>
      </c>
      <c r="G1064" s="9">
        <v>45782</v>
      </c>
      <c r="H1064" s="9"/>
      <c r="I1064" s="10"/>
      <c r="J1064" s="14"/>
      <c r="K1064" s="11" t="s">
        <v>3909</v>
      </c>
      <c r="L1064" s="8" t="s">
        <v>3910</v>
      </c>
      <c r="M1064" s="8" t="s">
        <v>3911</v>
      </c>
      <c r="N1064" s="8" t="s">
        <v>40</v>
      </c>
      <c r="O1064" s="12">
        <v>1632.02</v>
      </c>
      <c r="P1064" s="8" t="s">
        <v>41</v>
      </c>
      <c r="Q1064" s="12">
        <v>1632.02</v>
      </c>
      <c r="R1064" s="13">
        <v>100</v>
      </c>
      <c r="S1064" s="12">
        <v>1632.02</v>
      </c>
      <c r="T1064" s="12">
        <v>1632.02</v>
      </c>
      <c r="U1064" s="13">
        <v>0</v>
      </c>
      <c r="V1064" s="8" t="s">
        <v>35</v>
      </c>
      <c r="W1064" s="8" t="s">
        <v>3912</v>
      </c>
      <c r="X1064" s="8" t="s">
        <v>35</v>
      </c>
      <c r="Y1064" s="13">
        <v>0</v>
      </c>
      <c r="Z1064" s="8" t="s">
        <v>42</v>
      </c>
      <c r="AA1064" s="8" t="s">
        <v>43</v>
      </c>
      <c r="AB1064" s="8" t="s">
        <v>60</v>
      </c>
      <c r="AC1064" s="8" t="s">
        <v>2614</v>
      </c>
      <c r="AD1064" s="8" t="s">
        <v>3913</v>
      </c>
      <c r="AE1064" s="8" t="s">
        <v>3421</v>
      </c>
      <c r="AF1064" s="13">
        <v>0</v>
      </c>
      <c r="AG1064" s="41">
        <f t="shared" si="147"/>
        <v>45782</v>
      </c>
      <c r="AH1064" s="41">
        <f t="shared" ca="1" si="148"/>
        <v>46022</v>
      </c>
      <c r="AI1064" s="1">
        <f t="shared" ca="1" si="155"/>
        <v>7</v>
      </c>
      <c r="AJ1064" s="1">
        <f t="shared" ca="1" si="149"/>
        <v>3</v>
      </c>
      <c r="AK1064" s="1">
        <f t="shared" ca="1" si="150"/>
        <v>4</v>
      </c>
      <c r="AL1064" s="1">
        <f t="shared" si="151"/>
        <v>100</v>
      </c>
      <c r="AM1064" s="38">
        <f t="shared" ca="1" si="152"/>
        <v>0.42857142857142855</v>
      </c>
      <c r="AN1064" s="1" t="str">
        <f t="shared" ca="1" si="153"/>
        <v>טרם נבדק</v>
      </c>
      <c r="AO1064" s="1" t="str">
        <f>VLOOKUP(AC1064,'תז מייל קניין'!$A:$C,3,0)</f>
        <v>GalitGe@justice.gov.il</v>
      </c>
      <c r="AP1064" s="1" t="str">
        <f t="shared" si="154"/>
        <v xml:space="preserve"> הרצאה של </v>
      </c>
    </row>
    <row r="1065" spans="1:42" x14ac:dyDescent="0.2">
      <c r="A1065" s="4"/>
      <c r="B1065" s="5"/>
      <c r="C1065" s="6" t="s">
        <v>3914</v>
      </c>
      <c r="D1065" s="7" t="s">
        <v>50</v>
      </c>
      <c r="E1065" s="7" t="s">
        <v>32</v>
      </c>
      <c r="F1065" s="8" t="s">
        <v>35</v>
      </c>
      <c r="G1065" s="9">
        <v>45782</v>
      </c>
      <c r="H1065" s="9"/>
      <c r="I1065" s="10"/>
      <c r="J1065" s="14"/>
      <c r="K1065" s="11" t="s">
        <v>1817</v>
      </c>
      <c r="L1065" s="8" t="s">
        <v>1818</v>
      </c>
      <c r="M1065" s="8" t="s">
        <v>1819</v>
      </c>
      <c r="N1065" s="8" t="s">
        <v>40</v>
      </c>
      <c r="O1065" s="13">
        <v>503.86</v>
      </c>
      <c r="P1065" s="8" t="s">
        <v>41</v>
      </c>
      <c r="Q1065" s="13">
        <v>503.86</v>
      </c>
      <c r="R1065" s="13">
        <v>0</v>
      </c>
      <c r="S1065" s="13">
        <v>503.86</v>
      </c>
      <c r="T1065" s="13">
        <v>0</v>
      </c>
      <c r="U1065" s="13">
        <v>503.86</v>
      </c>
      <c r="V1065" s="8" t="s">
        <v>35</v>
      </c>
      <c r="W1065" s="8" t="s">
        <v>3915</v>
      </c>
      <c r="X1065" s="8" t="s">
        <v>35</v>
      </c>
      <c r="Y1065" s="13">
        <v>0</v>
      </c>
      <c r="Z1065" s="8" t="s">
        <v>42</v>
      </c>
      <c r="AA1065" s="8" t="s">
        <v>43</v>
      </c>
      <c r="AB1065" s="8" t="s">
        <v>60</v>
      </c>
      <c r="AC1065" s="8" t="s">
        <v>2614</v>
      </c>
      <c r="AD1065" s="8" t="s">
        <v>35</v>
      </c>
      <c r="AE1065" s="8" t="s">
        <v>3740</v>
      </c>
      <c r="AF1065" s="13">
        <v>503.86</v>
      </c>
      <c r="AG1065" s="41">
        <f t="shared" si="147"/>
        <v>45782</v>
      </c>
      <c r="AH1065" s="41">
        <f t="shared" ca="1" si="148"/>
        <v>46022</v>
      </c>
      <c r="AI1065" s="1">
        <f t="shared" ca="1" si="155"/>
        <v>7</v>
      </c>
      <c r="AJ1065" s="1">
        <f t="shared" ca="1" si="149"/>
        <v>3</v>
      </c>
      <c r="AK1065" s="1">
        <f t="shared" ca="1" si="150"/>
        <v>4</v>
      </c>
      <c r="AL1065" s="1">
        <f t="shared" si="151"/>
        <v>0</v>
      </c>
      <c r="AM1065" s="38">
        <f t="shared" ca="1" si="152"/>
        <v>0.42857142857142855</v>
      </c>
      <c r="AN1065" s="1" t="str">
        <f t="shared" ca="1" si="153"/>
        <v>טרם נבדק</v>
      </c>
      <c r="AO1065" s="1" t="str">
        <f>VLOOKUP(AC1065,'תז מייל קניין'!$A:$C,3,0)</f>
        <v>GalitGe@justice.gov.il</v>
      </c>
      <c r="AP1065" s="1" t="str">
        <f t="shared" si="154"/>
        <v xml:space="preserve"> חשמלי 30-</v>
      </c>
    </row>
    <row r="1066" spans="1:42" x14ac:dyDescent="0.2">
      <c r="A1066" s="4"/>
      <c r="B1066" s="5"/>
      <c r="C1066" s="6" t="s">
        <v>3916</v>
      </c>
      <c r="D1066" s="7" t="s">
        <v>50</v>
      </c>
      <c r="E1066" s="7" t="s">
        <v>32</v>
      </c>
      <c r="F1066" s="8" t="s">
        <v>35</v>
      </c>
      <c r="G1066" s="9">
        <v>45782</v>
      </c>
      <c r="H1066" s="9"/>
      <c r="I1066" s="10"/>
      <c r="J1066" s="14"/>
      <c r="K1066" s="11" t="s">
        <v>1764</v>
      </c>
      <c r="L1066" s="8" t="s">
        <v>1765</v>
      </c>
      <c r="M1066" s="8" t="s">
        <v>1766</v>
      </c>
      <c r="N1066" s="8" t="s">
        <v>40</v>
      </c>
      <c r="O1066" s="12">
        <v>18514.2</v>
      </c>
      <c r="P1066" s="8" t="s">
        <v>41</v>
      </c>
      <c r="Q1066" s="12">
        <v>18514.2</v>
      </c>
      <c r="R1066" s="13">
        <v>0</v>
      </c>
      <c r="S1066" s="13">
        <v>0</v>
      </c>
      <c r="T1066" s="13">
        <v>0</v>
      </c>
      <c r="U1066" s="12">
        <v>19148.5</v>
      </c>
      <c r="V1066" s="8" t="s">
        <v>35</v>
      </c>
      <c r="W1066" s="8" t="s">
        <v>3917</v>
      </c>
      <c r="X1066" s="8" t="s">
        <v>57</v>
      </c>
      <c r="Y1066" s="13">
        <v>0</v>
      </c>
      <c r="Z1066" s="8" t="s">
        <v>42</v>
      </c>
      <c r="AA1066" s="8" t="s">
        <v>65</v>
      </c>
      <c r="AB1066" s="8" t="s">
        <v>35</v>
      </c>
      <c r="AC1066" s="8" t="s">
        <v>2614</v>
      </c>
      <c r="AD1066" s="8" t="s">
        <v>35</v>
      </c>
      <c r="AE1066" s="8" t="s">
        <v>2716</v>
      </c>
      <c r="AF1066" s="12">
        <v>18514.2</v>
      </c>
      <c r="AG1066" s="41">
        <f t="shared" si="147"/>
        <v>45782</v>
      </c>
      <c r="AH1066" s="41">
        <f t="shared" ca="1" si="148"/>
        <v>46022</v>
      </c>
      <c r="AI1066" s="1">
        <f t="shared" ca="1" si="155"/>
        <v>7</v>
      </c>
      <c r="AJ1066" s="1">
        <f t="shared" ca="1" si="149"/>
        <v>3</v>
      </c>
      <c r="AK1066" s="1">
        <f t="shared" ca="1" si="150"/>
        <v>4</v>
      </c>
      <c r="AL1066" s="1">
        <f t="shared" si="151"/>
        <v>0</v>
      </c>
      <c r="AM1066" s="38">
        <f t="shared" ca="1" si="152"/>
        <v>0.42857142857142855</v>
      </c>
      <c r="AN1066" s="1" t="str">
        <f t="shared" ca="1" si="153"/>
        <v>טרם נבדק</v>
      </c>
      <c r="AO1066" s="1" t="str">
        <f>VLOOKUP(AC1066,'תז מייל קניין'!$A:$C,3,0)</f>
        <v>GalitGe@justice.gov.il</v>
      </c>
      <c r="AP1066" s="1" t="str">
        <f t="shared" si="154"/>
        <v xml:space="preserve"> קרגלים עב</v>
      </c>
    </row>
    <row r="1067" spans="1:42" x14ac:dyDescent="0.2">
      <c r="A1067" s="4"/>
      <c r="B1067" s="5"/>
      <c r="C1067" s="6" t="s">
        <v>3918</v>
      </c>
      <c r="D1067" s="7" t="s">
        <v>34</v>
      </c>
      <c r="E1067" s="7" t="s">
        <v>32</v>
      </c>
      <c r="F1067" s="8" t="s">
        <v>35</v>
      </c>
      <c r="G1067" s="9">
        <v>45782</v>
      </c>
      <c r="H1067" s="9"/>
      <c r="I1067" s="10"/>
      <c r="J1067" s="14"/>
      <c r="K1067" s="11" t="s">
        <v>1764</v>
      </c>
      <c r="L1067" s="8" t="s">
        <v>1765</v>
      </c>
      <c r="M1067" s="8" t="s">
        <v>1766</v>
      </c>
      <c r="N1067" s="8" t="s">
        <v>40</v>
      </c>
      <c r="O1067" s="12">
        <v>1628.86</v>
      </c>
      <c r="P1067" s="8" t="s">
        <v>41</v>
      </c>
      <c r="Q1067" s="12">
        <v>1628.86</v>
      </c>
      <c r="R1067" s="13">
        <v>100</v>
      </c>
      <c r="S1067" s="12">
        <v>1628.86</v>
      </c>
      <c r="T1067" s="12">
        <v>1628.86</v>
      </c>
      <c r="U1067" s="13">
        <v>0</v>
      </c>
      <c r="V1067" s="8" t="s">
        <v>35</v>
      </c>
      <c r="W1067" s="8" t="s">
        <v>3919</v>
      </c>
      <c r="X1067" s="8" t="s">
        <v>35</v>
      </c>
      <c r="Y1067" s="13">
        <v>0</v>
      </c>
      <c r="Z1067" s="8" t="s">
        <v>42</v>
      </c>
      <c r="AA1067" s="8" t="s">
        <v>43</v>
      </c>
      <c r="AB1067" s="8" t="s">
        <v>60</v>
      </c>
      <c r="AC1067" s="8" t="s">
        <v>2614</v>
      </c>
      <c r="AD1067" s="8" t="s">
        <v>35</v>
      </c>
      <c r="AE1067" s="8" t="s">
        <v>3027</v>
      </c>
      <c r="AF1067" s="13">
        <v>0</v>
      </c>
      <c r="AG1067" s="41">
        <f t="shared" si="147"/>
        <v>45782</v>
      </c>
      <c r="AH1067" s="41">
        <f t="shared" ca="1" si="148"/>
        <v>46022</v>
      </c>
      <c r="AI1067" s="1">
        <f t="shared" ca="1" si="155"/>
        <v>7</v>
      </c>
      <c r="AJ1067" s="1">
        <f t="shared" ca="1" si="149"/>
        <v>3</v>
      </c>
      <c r="AK1067" s="1">
        <f t="shared" ca="1" si="150"/>
        <v>4</v>
      </c>
      <c r="AL1067" s="1">
        <f t="shared" si="151"/>
        <v>100</v>
      </c>
      <c r="AM1067" s="38">
        <f t="shared" ca="1" si="152"/>
        <v>0.42857142857142855</v>
      </c>
      <c r="AN1067" s="1" t="str">
        <f t="shared" ca="1" si="153"/>
        <v>טרם נבדק</v>
      </c>
      <c r="AO1067" s="1" t="str">
        <f>VLOOKUP(AC1067,'תז מייל קניין'!$A:$C,3,0)</f>
        <v>GalitGe@justice.gov.il</v>
      </c>
      <c r="AP1067" s="1" t="str">
        <f t="shared" si="154"/>
        <v xml:space="preserve"> לוח פליפצ</v>
      </c>
    </row>
    <row r="1068" spans="1:42" x14ac:dyDescent="0.2">
      <c r="A1068" s="4"/>
      <c r="B1068" s="5"/>
      <c r="C1068" s="6" t="s">
        <v>3920</v>
      </c>
      <c r="D1068" s="7" t="s">
        <v>34</v>
      </c>
      <c r="E1068" s="7" t="s">
        <v>32</v>
      </c>
      <c r="F1068" s="8" t="s">
        <v>35</v>
      </c>
      <c r="G1068" s="9">
        <v>45782</v>
      </c>
      <c r="H1068" s="9"/>
      <c r="I1068" s="10"/>
      <c r="J1068" s="14"/>
      <c r="K1068" s="11" t="s">
        <v>3921</v>
      </c>
      <c r="L1068" s="8" t="s">
        <v>3922</v>
      </c>
      <c r="M1068" s="8" t="s">
        <v>3923</v>
      </c>
      <c r="N1068" s="8" t="s">
        <v>40</v>
      </c>
      <c r="O1068" s="12">
        <v>4499.93</v>
      </c>
      <c r="P1068" s="8" t="s">
        <v>41</v>
      </c>
      <c r="Q1068" s="12">
        <v>4499.93</v>
      </c>
      <c r="R1068" s="13">
        <v>0</v>
      </c>
      <c r="S1068" s="13">
        <v>0</v>
      </c>
      <c r="T1068" s="13">
        <v>0</v>
      </c>
      <c r="U1068" s="12">
        <v>4499.93</v>
      </c>
      <c r="V1068" s="8" t="s">
        <v>35</v>
      </c>
      <c r="W1068" s="8" t="s">
        <v>3924</v>
      </c>
      <c r="X1068" s="8" t="s">
        <v>35</v>
      </c>
      <c r="Y1068" s="13">
        <v>0</v>
      </c>
      <c r="Z1068" s="8" t="s">
        <v>42</v>
      </c>
      <c r="AA1068" s="8" t="s">
        <v>43</v>
      </c>
      <c r="AB1068" s="8" t="s">
        <v>60</v>
      </c>
      <c r="AC1068" s="8" t="s">
        <v>2614</v>
      </c>
      <c r="AD1068" s="8" t="s">
        <v>35</v>
      </c>
      <c r="AE1068" s="8" t="s">
        <v>3027</v>
      </c>
      <c r="AF1068" s="12">
        <v>4499.93</v>
      </c>
      <c r="AG1068" s="41">
        <f t="shared" si="147"/>
        <v>45782</v>
      </c>
      <c r="AH1068" s="41">
        <f t="shared" ca="1" si="148"/>
        <v>46022</v>
      </c>
      <c r="AI1068" s="1">
        <f t="shared" ca="1" si="155"/>
        <v>7</v>
      </c>
      <c r="AJ1068" s="1">
        <f t="shared" ca="1" si="149"/>
        <v>3</v>
      </c>
      <c r="AK1068" s="1">
        <f t="shared" ca="1" si="150"/>
        <v>4</v>
      </c>
      <c r="AL1068" s="1">
        <f t="shared" si="151"/>
        <v>0</v>
      </c>
      <c r="AM1068" s="38">
        <f t="shared" ca="1" si="152"/>
        <v>0.42857142857142855</v>
      </c>
      <c r="AN1068" s="1" t="str">
        <f t="shared" ca="1" si="153"/>
        <v>טרם נבדק</v>
      </c>
      <c r="AO1068" s="1" t="str">
        <f>VLOOKUP(AC1068,'תז מייל קניין'!$A:$C,3,0)</f>
        <v>GalitGe@justice.gov.il</v>
      </c>
      <c r="AP1068" s="1" t="str">
        <f t="shared" si="154"/>
        <v xml:space="preserve"> מפה עגולה</v>
      </c>
    </row>
    <row r="1069" spans="1:42" x14ac:dyDescent="0.2">
      <c r="A1069" s="4"/>
      <c r="B1069" s="5"/>
      <c r="C1069" s="6" t="s">
        <v>3925</v>
      </c>
      <c r="D1069" s="7" t="s">
        <v>34</v>
      </c>
      <c r="E1069" s="7" t="s">
        <v>32</v>
      </c>
      <c r="F1069" s="8" t="s">
        <v>35</v>
      </c>
      <c r="G1069" s="9">
        <v>45782</v>
      </c>
      <c r="H1069" s="9"/>
      <c r="I1069" s="10"/>
      <c r="J1069" s="14"/>
      <c r="K1069" s="11" t="s">
        <v>3926</v>
      </c>
      <c r="L1069" s="8" t="s">
        <v>3927</v>
      </c>
      <c r="M1069" s="8" t="s">
        <v>3928</v>
      </c>
      <c r="N1069" s="8" t="s">
        <v>40</v>
      </c>
      <c r="O1069" s="12">
        <v>1256.7</v>
      </c>
      <c r="P1069" s="8" t="s">
        <v>41</v>
      </c>
      <c r="Q1069" s="12">
        <v>1256.7</v>
      </c>
      <c r="R1069" s="13">
        <v>0</v>
      </c>
      <c r="S1069" s="13">
        <v>0</v>
      </c>
      <c r="T1069" s="13">
        <v>0</v>
      </c>
      <c r="U1069" s="12">
        <v>1256.7</v>
      </c>
      <c r="V1069" s="8" t="s">
        <v>35</v>
      </c>
      <c r="W1069" s="8" t="s">
        <v>3929</v>
      </c>
      <c r="X1069" s="8" t="s">
        <v>35</v>
      </c>
      <c r="Y1069" s="13">
        <v>0</v>
      </c>
      <c r="Z1069" s="8" t="s">
        <v>42</v>
      </c>
      <c r="AA1069" s="8" t="s">
        <v>43</v>
      </c>
      <c r="AB1069" s="8" t="s">
        <v>60</v>
      </c>
      <c r="AC1069" s="8" t="s">
        <v>2614</v>
      </c>
      <c r="AD1069" s="8" t="s">
        <v>35</v>
      </c>
      <c r="AE1069" s="8" t="s">
        <v>658</v>
      </c>
      <c r="AF1069" s="12">
        <v>1256.7</v>
      </c>
      <c r="AG1069" s="41">
        <f t="shared" si="147"/>
        <v>45782</v>
      </c>
      <c r="AH1069" s="41">
        <f t="shared" ca="1" si="148"/>
        <v>46022</v>
      </c>
      <c r="AI1069" s="1">
        <f t="shared" ca="1" si="155"/>
        <v>7</v>
      </c>
      <c r="AJ1069" s="1">
        <f t="shared" ca="1" si="149"/>
        <v>3</v>
      </c>
      <c r="AK1069" s="1">
        <f t="shared" ca="1" si="150"/>
        <v>4</v>
      </c>
      <c r="AL1069" s="1">
        <f t="shared" si="151"/>
        <v>0</v>
      </c>
      <c r="AM1069" s="38">
        <f t="shared" ca="1" si="152"/>
        <v>0.42857142857142855</v>
      </c>
      <c r="AN1069" s="1" t="str">
        <f t="shared" ca="1" si="153"/>
        <v>טרם נבדק</v>
      </c>
      <c r="AO1069" s="1" t="str">
        <f>VLOOKUP(AC1069,'תז מייל קניין'!$A:$C,3,0)</f>
        <v>GalitGe@justice.gov.il</v>
      </c>
      <c r="AP1069" s="1" t="str">
        <f t="shared" si="154"/>
        <v xml:space="preserve"> מגבות ומצ</v>
      </c>
    </row>
    <row r="1070" spans="1:42" x14ac:dyDescent="0.2">
      <c r="A1070" s="4"/>
      <c r="B1070" s="5"/>
      <c r="C1070" s="6" t="s">
        <v>3930</v>
      </c>
      <c r="D1070" s="7" t="s">
        <v>50</v>
      </c>
      <c r="E1070" s="7" t="s">
        <v>32</v>
      </c>
      <c r="F1070" s="8" t="s">
        <v>35</v>
      </c>
      <c r="G1070" s="9">
        <v>45782</v>
      </c>
      <c r="H1070" s="9"/>
      <c r="I1070" s="10"/>
      <c r="J1070" s="14"/>
      <c r="K1070" s="11" t="s">
        <v>2396</v>
      </c>
      <c r="L1070" s="8" t="s">
        <v>2397</v>
      </c>
      <c r="M1070" s="8" t="s">
        <v>2398</v>
      </c>
      <c r="N1070" s="8" t="s">
        <v>40</v>
      </c>
      <c r="O1070" s="12">
        <v>2118.1</v>
      </c>
      <c r="P1070" s="8" t="s">
        <v>41</v>
      </c>
      <c r="Q1070" s="12">
        <v>2118.1</v>
      </c>
      <c r="R1070" s="13">
        <v>0</v>
      </c>
      <c r="S1070" s="13">
        <v>0</v>
      </c>
      <c r="T1070" s="13">
        <v>0</v>
      </c>
      <c r="U1070" s="12">
        <v>2118.1</v>
      </c>
      <c r="V1070" s="8" t="s">
        <v>35</v>
      </c>
      <c r="W1070" s="8" t="s">
        <v>3931</v>
      </c>
      <c r="X1070" s="8" t="s">
        <v>35</v>
      </c>
      <c r="Y1070" s="13">
        <v>0</v>
      </c>
      <c r="Z1070" s="8" t="s">
        <v>42</v>
      </c>
      <c r="AA1070" s="8" t="s">
        <v>43</v>
      </c>
      <c r="AB1070" s="8" t="s">
        <v>60</v>
      </c>
      <c r="AC1070" s="8" t="s">
        <v>2614</v>
      </c>
      <c r="AD1070" s="8" t="s">
        <v>35</v>
      </c>
      <c r="AE1070" s="8" t="s">
        <v>2716</v>
      </c>
      <c r="AF1070" s="12">
        <v>2118.1</v>
      </c>
      <c r="AG1070" s="41">
        <f t="shared" si="147"/>
        <v>45782</v>
      </c>
      <c r="AH1070" s="41">
        <f t="shared" ca="1" si="148"/>
        <v>46022</v>
      </c>
      <c r="AI1070" s="1">
        <f t="shared" ca="1" si="155"/>
        <v>7</v>
      </c>
      <c r="AJ1070" s="1">
        <f t="shared" ca="1" si="149"/>
        <v>3</v>
      </c>
      <c r="AK1070" s="1">
        <f t="shared" ca="1" si="150"/>
        <v>4</v>
      </c>
      <c r="AL1070" s="1">
        <f t="shared" si="151"/>
        <v>0</v>
      </c>
      <c r="AM1070" s="38">
        <f t="shared" ca="1" si="152"/>
        <v>0.42857142857142855</v>
      </c>
      <c r="AN1070" s="1" t="str">
        <f t="shared" ca="1" si="153"/>
        <v>טרם נבדק</v>
      </c>
      <c r="AO1070" s="1" t="str">
        <f>VLOOKUP(AC1070,'תז מייל קניין'!$A:$C,3,0)</f>
        <v>GalitGe@justice.gov.il</v>
      </c>
      <c r="AP1070" s="1" t="str">
        <f t="shared" si="154"/>
        <v xml:space="preserve"> חותמות חט</v>
      </c>
    </row>
    <row r="1071" spans="1:42" x14ac:dyDescent="0.2">
      <c r="A1071" s="4"/>
      <c r="B1071" s="5"/>
      <c r="C1071" s="6" t="s">
        <v>3932</v>
      </c>
      <c r="D1071" s="7" t="s">
        <v>34</v>
      </c>
      <c r="E1071" s="7" t="s">
        <v>32</v>
      </c>
      <c r="F1071" s="8" t="s">
        <v>35</v>
      </c>
      <c r="G1071" s="9">
        <v>45782</v>
      </c>
      <c r="H1071" s="9"/>
      <c r="I1071" s="10"/>
      <c r="J1071" s="14"/>
      <c r="K1071" s="11" t="s">
        <v>2249</v>
      </c>
      <c r="L1071" s="8" t="s">
        <v>2250</v>
      </c>
      <c r="M1071" s="8" t="s">
        <v>2251</v>
      </c>
      <c r="N1071" s="8" t="s">
        <v>40</v>
      </c>
      <c r="O1071" s="12">
        <v>4755.3999999999996</v>
      </c>
      <c r="P1071" s="8" t="s">
        <v>41</v>
      </c>
      <c r="Q1071" s="12">
        <v>4755.3999999999996</v>
      </c>
      <c r="R1071" s="13">
        <v>0</v>
      </c>
      <c r="S1071" s="13">
        <v>0</v>
      </c>
      <c r="T1071" s="13">
        <v>0</v>
      </c>
      <c r="U1071" s="12">
        <v>4755.3999999999996</v>
      </c>
      <c r="V1071" s="8" t="s">
        <v>35</v>
      </c>
      <c r="W1071" s="8" t="s">
        <v>3933</v>
      </c>
      <c r="X1071" s="8" t="s">
        <v>35</v>
      </c>
      <c r="Y1071" s="13">
        <v>0</v>
      </c>
      <c r="Z1071" s="8" t="s">
        <v>42</v>
      </c>
      <c r="AA1071" s="8" t="s">
        <v>43</v>
      </c>
      <c r="AB1071" s="8" t="s">
        <v>60</v>
      </c>
      <c r="AC1071" s="8" t="s">
        <v>2614</v>
      </c>
      <c r="AD1071" s="8" t="s">
        <v>35</v>
      </c>
      <c r="AE1071" s="8" t="s">
        <v>658</v>
      </c>
      <c r="AF1071" s="12">
        <v>4755.3999999999996</v>
      </c>
      <c r="AG1071" s="41">
        <f t="shared" si="147"/>
        <v>45782</v>
      </c>
      <c r="AH1071" s="41">
        <f t="shared" ca="1" si="148"/>
        <v>46022</v>
      </c>
      <c r="AI1071" s="1">
        <f t="shared" ca="1" si="155"/>
        <v>7</v>
      </c>
      <c r="AJ1071" s="1">
        <f t="shared" ca="1" si="149"/>
        <v>3</v>
      </c>
      <c r="AK1071" s="1">
        <f t="shared" ca="1" si="150"/>
        <v>4</v>
      </c>
      <c r="AL1071" s="1">
        <f t="shared" si="151"/>
        <v>0</v>
      </c>
      <c r="AM1071" s="38">
        <f t="shared" ca="1" si="152"/>
        <v>0.42857142857142855</v>
      </c>
      <c r="AN1071" s="1" t="str">
        <f t="shared" ca="1" si="153"/>
        <v>טרם נבדק</v>
      </c>
      <c r="AO1071" s="1" t="str">
        <f>VLOOKUP(AC1071,'תז מייל קניין'!$A:$C,3,0)</f>
        <v>GalitGe@justice.gov.il</v>
      </c>
      <c r="AP1071" s="1" t="str">
        <f t="shared" si="154"/>
        <v xml:space="preserve"> דגלים עבו</v>
      </c>
    </row>
    <row r="1072" spans="1:42" x14ac:dyDescent="0.2">
      <c r="A1072" s="4"/>
      <c r="B1072" s="5"/>
      <c r="C1072" s="6" t="s">
        <v>3934</v>
      </c>
      <c r="D1072" s="7" t="s">
        <v>50</v>
      </c>
      <c r="E1072" s="7" t="s">
        <v>32</v>
      </c>
      <c r="F1072" s="8" t="s">
        <v>35</v>
      </c>
      <c r="G1072" s="9">
        <v>45782</v>
      </c>
      <c r="H1072" s="9"/>
      <c r="I1072" s="10"/>
      <c r="J1072" s="14"/>
      <c r="K1072" s="11" t="s">
        <v>3935</v>
      </c>
      <c r="L1072" s="8" t="s">
        <v>3936</v>
      </c>
      <c r="M1072" s="8" t="s">
        <v>3937</v>
      </c>
      <c r="N1072" s="8" t="s">
        <v>40</v>
      </c>
      <c r="O1072" s="12">
        <v>1534</v>
      </c>
      <c r="P1072" s="8" t="s">
        <v>41</v>
      </c>
      <c r="Q1072" s="12">
        <v>1534</v>
      </c>
      <c r="R1072" s="13">
        <v>0</v>
      </c>
      <c r="S1072" s="13">
        <v>0</v>
      </c>
      <c r="T1072" s="13">
        <v>0</v>
      </c>
      <c r="U1072" s="12">
        <v>1534</v>
      </c>
      <c r="V1072" s="8" t="s">
        <v>35</v>
      </c>
      <c r="W1072" s="8" t="s">
        <v>3938</v>
      </c>
      <c r="X1072" s="8" t="s">
        <v>35</v>
      </c>
      <c r="Y1072" s="13">
        <v>0</v>
      </c>
      <c r="Z1072" s="8" t="s">
        <v>42</v>
      </c>
      <c r="AA1072" s="8" t="s">
        <v>43</v>
      </c>
      <c r="AB1072" s="8" t="s">
        <v>60</v>
      </c>
      <c r="AC1072" s="8" t="s">
        <v>2614</v>
      </c>
      <c r="AD1072" s="8" t="s">
        <v>35</v>
      </c>
      <c r="AE1072" s="8" t="s">
        <v>2610</v>
      </c>
      <c r="AF1072" s="12">
        <v>1534</v>
      </c>
      <c r="AG1072" s="41">
        <f t="shared" si="147"/>
        <v>45782</v>
      </c>
      <c r="AH1072" s="41">
        <f t="shared" ca="1" si="148"/>
        <v>46022</v>
      </c>
      <c r="AI1072" s="1">
        <f t="shared" ca="1" si="155"/>
        <v>7</v>
      </c>
      <c r="AJ1072" s="1">
        <f t="shared" ca="1" si="149"/>
        <v>3</v>
      </c>
      <c r="AK1072" s="1">
        <f t="shared" ca="1" si="150"/>
        <v>4</v>
      </c>
      <c r="AL1072" s="1">
        <f t="shared" si="151"/>
        <v>0</v>
      </c>
      <c r="AM1072" s="38">
        <f t="shared" ca="1" si="152"/>
        <v>0.42857142857142855</v>
      </c>
      <c r="AN1072" s="1" t="str">
        <f t="shared" ca="1" si="153"/>
        <v>טרם נבדק</v>
      </c>
      <c r="AO1072" s="1" t="str">
        <f>VLOOKUP(AC1072,'תז מייל קניין'!$A:$C,3,0)</f>
        <v>GalitGe@justice.gov.il</v>
      </c>
      <c r="AP1072" s="1" t="str">
        <f t="shared" si="154"/>
        <v xml:space="preserve"> תמונות עב</v>
      </c>
    </row>
    <row r="1073" spans="1:42" x14ac:dyDescent="0.2">
      <c r="A1073" s="4"/>
      <c r="B1073" s="5"/>
      <c r="C1073" s="6" t="s">
        <v>3939</v>
      </c>
      <c r="D1073" s="7" t="s">
        <v>34</v>
      </c>
      <c r="E1073" s="7" t="s">
        <v>32</v>
      </c>
      <c r="F1073" s="8" t="s">
        <v>35</v>
      </c>
      <c r="G1073" s="9">
        <v>45783</v>
      </c>
      <c r="H1073" s="9"/>
      <c r="I1073" s="10"/>
      <c r="J1073" s="14"/>
      <c r="K1073" s="11" t="s">
        <v>3940</v>
      </c>
      <c r="L1073" s="8" t="s">
        <v>3941</v>
      </c>
      <c r="M1073" s="8" t="s">
        <v>3942</v>
      </c>
      <c r="N1073" s="8" t="s">
        <v>40</v>
      </c>
      <c r="O1073" s="12">
        <v>4840</v>
      </c>
      <c r="P1073" s="8" t="s">
        <v>41</v>
      </c>
      <c r="Q1073" s="12">
        <v>4840</v>
      </c>
      <c r="R1073" s="13">
        <v>0</v>
      </c>
      <c r="S1073" s="13">
        <v>0</v>
      </c>
      <c r="T1073" s="13">
        <v>0</v>
      </c>
      <c r="U1073" s="12">
        <v>4840</v>
      </c>
      <c r="V1073" s="8" t="s">
        <v>35</v>
      </c>
      <c r="W1073" s="8" t="s">
        <v>3943</v>
      </c>
      <c r="X1073" s="8" t="s">
        <v>35</v>
      </c>
      <c r="Y1073" s="13">
        <v>0</v>
      </c>
      <c r="Z1073" s="8" t="s">
        <v>42</v>
      </c>
      <c r="AA1073" s="8" t="s">
        <v>43</v>
      </c>
      <c r="AB1073" s="8" t="s">
        <v>60</v>
      </c>
      <c r="AC1073" s="8" t="s">
        <v>2614</v>
      </c>
      <c r="AD1073" s="8" t="s">
        <v>3944</v>
      </c>
      <c r="AE1073" s="8" t="s">
        <v>1450</v>
      </c>
      <c r="AF1073" s="12">
        <v>4840</v>
      </c>
      <c r="AG1073" s="41">
        <f t="shared" si="147"/>
        <v>45783</v>
      </c>
      <c r="AH1073" s="41">
        <f t="shared" ca="1" si="148"/>
        <v>46022</v>
      </c>
      <c r="AI1073" s="1">
        <f t="shared" ca="1" si="155"/>
        <v>7</v>
      </c>
      <c r="AJ1073" s="1">
        <f t="shared" ca="1" si="149"/>
        <v>3</v>
      </c>
      <c r="AK1073" s="1">
        <f t="shared" ca="1" si="150"/>
        <v>4</v>
      </c>
      <c r="AL1073" s="1">
        <f t="shared" si="151"/>
        <v>0</v>
      </c>
      <c r="AM1073" s="38">
        <f t="shared" ca="1" si="152"/>
        <v>0.42857142857142855</v>
      </c>
      <c r="AN1073" s="1" t="str">
        <f t="shared" ca="1" si="153"/>
        <v>טרם נבדק</v>
      </c>
      <c r="AO1073" s="1" t="str">
        <f>VLOOKUP(AC1073,'תז מייל קניין'!$A:$C,3,0)</f>
        <v>GalitGe@justice.gov.il</v>
      </c>
      <c r="AP1073" s="1" t="str">
        <f t="shared" si="154"/>
        <v xml:space="preserve"> ייעוץ נגי</v>
      </c>
    </row>
    <row r="1074" spans="1:42" x14ac:dyDescent="0.2">
      <c r="A1074" s="4"/>
      <c r="B1074" s="5"/>
      <c r="C1074" s="6" t="s">
        <v>3945</v>
      </c>
      <c r="D1074" s="7" t="s">
        <v>50</v>
      </c>
      <c r="E1074" s="7" t="s">
        <v>32</v>
      </c>
      <c r="F1074" s="8" t="s">
        <v>35</v>
      </c>
      <c r="G1074" s="9">
        <v>45783</v>
      </c>
      <c r="H1074" s="9"/>
      <c r="I1074" s="10"/>
      <c r="J1074" s="14"/>
      <c r="K1074" s="11" t="s">
        <v>2182</v>
      </c>
      <c r="L1074" s="8" t="s">
        <v>2183</v>
      </c>
      <c r="M1074" s="8" t="s">
        <v>2184</v>
      </c>
      <c r="N1074" s="8" t="s">
        <v>40</v>
      </c>
      <c r="O1074" s="12">
        <v>11514.06</v>
      </c>
      <c r="P1074" s="8" t="s">
        <v>41</v>
      </c>
      <c r="Q1074" s="12">
        <v>11514.06</v>
      </c>
      <c r="R1074" s="13">
        <v>99.52</v>
      </c>
      <c r="S1074" s="12">
        <v>11514.06</v>
      </c>
      <c r="T1074" s="12">
        <v>12038.49</v>
      </c>
      <c r="U1074" s="13">
        <v>0</v>
      </c>
      <c r="V1074" s="8" t="s">
        <v>35</v>
      </c>
      <c r="W1074" s="8" t="s">
        <v>3946</v>
      </c>
      <c r="X1074" s="8" t="s">
        <v>57</v>
      </c>
      <c r="Y1074" s="13">
        <v>0</v>
      </c>
      <c r="Z1074" s="8" t="s">
        <v>42</v>
      </c>
      <c r="AA1074" s="8" t="s">
        <v>65</v>
      </c>
      <c r="AB1074" s="8" t="s">
        <v>35</v>
      </c>
      <c r="AC1074" s="8" t="s">
        <v>2614</v>
      </c>
      <c r="AD1074" s="8" t="s">
        <v>35</v>
      </c>
      <c r="AE1074" s="8" t="s">
        <v>658</v>
      </c>
      <c r="AF1074" s="13">
        <v>0</v>
      </c>
      <c r="AG1074" s="41">
        <f t="shared" si="147"/>
        <v>45783</v>
      </c>
      <c r="AH1074" s="41">
        <f t="shared" ca="1" si="148"/>
        <v>46022</v>
      </c>
      <c r="AI1074" s="1">
        <f t="shared" ca="1" si="155"/>
        <v>7</v>
      </c>
      <c r="AJ1074" s="1">
        <f t="shared" ca="1" si="149"/>
        <v>3</v>
      </c>
      <c r="AK1074" s="1">
        <f t="shared" ca="1" si="150"/>
        <v>4</v>
      </c>
      <c r="AL1074" s="1">
        <f t="shared" si="151"/>
        <v>99.52</v>
      </c>
      <c r="AM1074" s="38">
        <f t="shared" ca="1" si="152"/>
        <v>0.42857142857142855</v>
      </c>
      <c r="AN1074" s="1" t="str">
        <f t="shared" ca="1" si="153"/>
        <v>טרם נבדק</v>
      </c>
      <c r="AO1074" s="1" t="str">
        <f>VLOOKUP(AC1074,'תז מייל קניין'!$A:$C,3,0)</f>
        <v>GalitGe@justice.gov.il</v>
      </c>
      <c r="AP1074" s="1" t="str">
        <f t="shared" si="154"/>
        <v xml:space="preserve"> כיבוד משק</v>
      </c>
    </row>
    <row r="1075" spans="1:42" x14ac:dyDescent="0.2">
      <c r="A1075" s="4"/>
      <c r="B1075" s="5"/>
      <c r="C1075" s="6" t="s">
        <v>3947</v>
      </c>
      <c r="D1075" s="7" t="s">
        <v>34</v>
      </c>
      <c r="E1075" s="7" t="s">
        <v>32</v>
      </c>
      <c r="F1075" s="8" t="s">
        <v>35</v>
      </c>
      <c r="G1075" s="9">
        <v>45783</v>
      </c>
      <c r="H1075" s="9"/>
      <c r="I1075" s="10"/>
      <c r="J1075" s="14"/>
      <c r="K1075" s="11" t="s">
        <v>3948</v>
      </c>
      <c r="L1075" s="8" t="s">
        <v>3949</v>
      </c>
      <c r="M1075" s="8" t="s">
        <v>3950</v>
      </c>
      <c r="N1075" s="8" t="s">
        <v>40</v>
      </c>
      <c r="O1075" s="12">
        <v>3304</v>
      </c>
      <c r="P1075" s="8" t="s">
        <v>41</v>
      </c>
      <c r="Q1075" s="12">
        <v>3304</v>
      </c>
      <c r="R1075" s="13">
        <v>100</v>
      </c>
      <c r="S1075" s="12">
        <v>3304</v>
      </c>
      <c r="T1075" s="12">
        <v>3304</v>
      </c>
      <c r="U1075" s="13">
        <v>0</v>
      </c>
      <c r="V1075" s="8" t="s">
        <v>35</v>
      </c>
      <c r="W1075" s="8" t="s">
        <v>3951</v>
      </c>
      <c r="X1075" s="8" t="s">
        <v>35</v>
      </c>
      <c r="Y1075" s="13">
        <v>0</v>
      </c>
      <c r="Z1075" s="8" t="s">
        <v>42</v>
      </c>
      <c r="AA1075" s="8" t="s">
        <v>43</v>
      </c>
      <c r="AB1075" s="8" t="s">
        <v>60</v>
      </c>
      <c r="AC1075" s="8" t="s">
        <v>2614</v>
      </c>
      <c r="AD1075" s="8" t="s">
        <v>35</v>
      </c>
      <c r="AE1075" s="8" t="s">
        <v>35</v>
      </c>
      <c r="AF1075" s="13">
        <v>0</v>
      </c>
      <c r="AG1075" s="41">
        <f t="shared" si="147"/>
        <v>45783</v>
      </c>
      <c r="AH1075" s="41">
        <f t="shared" ca="1" si="148"/>
        <v>46022</v>
      </c>
      <c r="AI1075" s="1">
        <f t="shared" ca="1" si="155"/>
        <v>7</v>
      </c>
      <c r="AJ1075" s="1">
        <f t="shared" ca="1" si="149"/>
        <v>3</v>
      </c>
      <c r="AK1075" s="1">
        <f t="shared" ca="1" si="150"/>
        <v>4</v>
      </c>
      <c r="AL1075" s="1">
        <f t="shared" si="151"/>
        <v>100</v>
      </c>
      <c r="AM1075" s="38">
        <f t="shared" ca="1" si="152"/>
        <v>0.42857142857142855</v>
      </c>
      <c r="AN1075" s="1" t="str">
        <f t="shared" ca="1" si="153"/>
        <v>טרם נבדק</v>
      </c>
      <c r="AO1075" s="1" t="str">
        <f>VLOOKUP(AC1075,'תז מייל קניין'!$A:$C,3,0)</f>
        <v>GalitGe@justice.gov.il</v>
      </c>
      <c r="AP1075" s="1" t="str">
        <f t="shared" si="154"/>
        <v xml:space="preserve"> בדיקת קרי</v>
      </c>
    </row>
    <row r="1076" spans="1:42" x14ac:dyDescent="0.2">
      <c r="A1076" s="4"/>
      <c r="B1076" s="5"/>
      <c r="C1076" s="6" t="s">
        <v>3952</v>
      </c>
      <c r="D1076" s="7" t="s">
        <v>34</v>
      </c>
      <c r="E1076" s="7" t="s">
        <v>32</v>
      </c>
      <c r="F1076" s="8" t="s">
        <v>35</v>
      </c>
      <c r="G1076" s="9">
        <v>45784</v>
      </c>
      <c r="H1076" s="9"/>
      <c r="I1076" s="10"/>
      <c r="J1076" s="14"/>
      <c r="K1076" s="11" t="s">
        <v>3113</v>
      </c>
      <c r="L1076" s="8" t="s">
        <v>3114</v>
      </c>
      <c r="M1076" s="8" t="s">
        <v>3115</v>
      </c>
      <c r="N1076" s="8" t="s">
        <v>40</v>
      </c>
      <c r="O1076" s="12">
        <v>4956</v>
      </c>
      <c r="P1076" s="8" t="s">
        <v>41</v>
      </c>
      <c r="Q1076" s="12">
        <v>4956</v>
      </c>
      <c r="R1076" s="13">
        <v>16.670000000000002</v>
      </c>
      <c r="S1076" s="13">
        <v>826</v>
      </c>
      <c r="T1076" s="13">
        <v>826</v>
      </c>
      <c r="U1076" s="12">
        <v>4130</v>
      </c>
      <c r="V1076" s="8" t="s">
        <v>35</v>
      </c>
      <c r="W1076" s="8" t="s">
        <v>3953</v>
      </c>
      <c r="X1076" s="8" t="s">
        <v>35</v>
      </c>
      <c r="Y1076" s="13">
        <v>0</v>
      </c>
      <c r="Z1076" s="8" t="s">
        <v>42</v>
      </c>
      <c r="AA1076" s="8" t="s">
        <v>43</v>
      </c>
      <c r="AB1076" s="8" t="s">
        <v>60</v>
      </c>
      <c r="AC1076" s="8" t="s">
        <v>2614</v>
      </c>
      <c r="AD1076" s="8" t="s">
        <v>35</v>
      </c>
      <c r="AE1076" s="8" t="s">
        <v>2658</v>
      </c>
      <c r="AF1076" s="12">
        <v>4130</v>
      </c>
      <c r="AG1076" s="41">
        <f t="shared" si="147"/>
        <v>45784</v>
      </c>
      <c r="AH1076" s="41">
        <f t="shared" ca="1" si="148"/>
        <v>46022</v>
      </c>
      <c r="AI1076" s="1">
        <f t="shared" ca="1" si="155"/>
        <v>7</v>
      </c>
      <c r="AJ1076" s="1">
        <f t="shared" ca="1" si="149"/>
        <v>2</v>
      </c>
      <c r="AK1076" s="1">
        <f t="shared" ca="1" si="150"/>
        <v>4</v>
      </c>
      <c r="AL1076" s="1">
        <f t="shared" si="151"/>
        <v>16.670000000000002</v>
      </c>
      <c r="AM1076" s="38">
        <f t="shared" ca="1" si="152"/>
        <v>0.2857142857142857</v>
      </c>
      <c r="AN1076" s="1" t="str">
        <f t="shared" ca="1" si="153"/>
        <v>טרם נבדק</v>
      </c>
      <c r="AO1076" s="1" t="str">
        <f>VLOOKUP(AC1076,'תז מייל קניין'!$A:$C,3,0)</f>
        <v>GalitGe@justice.gov.il</v>
      </c>
      <c r="AP1076" s="1" t="str">
        <f t="shared" si="154"/>
        <v xml:space="preserve"> שיחות ויע</v>
      </c>
    </row>
    <row r="1077" spans="1:42" x14ac:dyDescent="0.2">
      <c r="A1077" s="4"/>
      <c r="B1077" s="5"/>
      <c r="C1077" s="6" t="s">
        <v>3954</v>
      </c>
      <c r="D1077" s="7" t="s">
        <v>50</v>
      </c>
      <c r="E1077" s="7" t="s">
        <v>32</v>
      </c>
      <c r="F1077" s="8" t="s">
        <v>35</v>
      </c>
      <c r="G1077" s="9">
        <v>45784</v>
      </c>
      <c r="H1077" s="9"/>
      <c r="I1077" s="10"/>
      <c r="J1077" s="14"/>
      <c r="K1077" s="11" t="s">
        <v>1764</v>
      </c>
      <c r="L1077" s="8" t="s">
        <v>1765</v>
      </c>
      <c r="M1077" s="8" t="s">
        <v>1766</v>
      </c>
      <c r="N1077" s="8" t="s">
        <v>40</v>
      </c>
      <c r="O1077" s="12">
        <v>1261.1400000000001</v>
      </c>
      <c r="P1077" s="8" t="s">
        <v>41</v>
      </c>
      <c r="Q1077" s="12">
        <v>1261.1400000000001</v>
      </c>
      <c r="R1077" s="13">
        <v>0</v>
      </c>
      <c r="S1077" s="13">
        <v>0</v>
      </c>
      <c r="T1077" s="13">
        <v>0</v>
      </c>
      <c r="U1077" s="12">
        <v>1304.3499999999999</v>
      </c>
      <c r="V1077" s="8" t="s">
        <v>35</v>
      </c>
      <c r="W1077" s="8" t="s">
        <v>3955</v>
      </c>
      <c r="X1077" s="8" t="s">
        <v>57</v>
      </c>
      <c r="Y1077" s="13">
        <v>0</v>
      </c>
      <c r="Z1077" s="8" t="s">
        <v>42</v>
      </c>
      <c r="AA1077" s="8" t="s">
        <v>65</v>
      </c>
      <c r="AB1077" s="8" t="s">
        <v>35</v>
      </c>
      <c r="AC1077" s="8" t="s">
        <v>2614</v>
      </c>
      <c r="AD1077" s="8" t="s">
        <v>35</v>
      </c>
      <c r="AE1077" s="8" t="s">
        <v>35</v>
      </c>
      <c r="AF1077" s="12">
        <v>1261.1400000000001</v>
      </c>
      <c r="AG1077" s="41">
        <f t="shared" si="147"/>
        <v>45784</v>
      </c>
      <c r="AH1077" s="41">
        <f t="shared" ca="1" si="148"/>
        <v>46022</v>
      </c>
      <c r="AI1077" s="1">
        <f t="shared" ca="1" si="155"/>
        <v>7</v>
      </c>
      <c r="AJ1077" s="1">
        <f t="shared" ca="1" si="149"/>
        <v>2</v>
      </c>
      <c r="AK1077" s="1">
        <f t="shared" ca="1" si="150"/>
        <v>4</v>
      </c>
      <c r="AL1077" s="1">
        <f t="shared" si="151"/>
        <v>0</v>
      </c>
      <c r="AM1077" s="38">
        <f t="shared" ca="1" si="152"/>
        <v>0.2857142857142857</v>
      </c>
      <c r="AN1077" s="1" t="str">
        <f t="shared" ca="1" si="153"/>
        <v>טרם נבדק</v>
      </c>
      <c r="AO1077" s="1" t="str">
        <f>VLOOKUP(AC1077,'תז מייל קניין'!$A:$C,3,0)</f>
        <v>GalitGe@justice.gov.il</v>
      </c>
      <c r="AP1077" s="1" t="str">
        <f t="shared" si="154"/>
        <v xml:space="preserve"> ציוד משרד</v>
      </c>
    </row>
    <row r="1078" spans="1:42" x14ac:dyDescent="0.2">
      <c r="A1078" s="4"/>
      <c r="B1078" s="5"/>
      <c r="C1078" s="6" t="s">
        <v>3956</v>
      </c>
      <c r="D1078" s="7" t="s">
        <v>34</v>
      </c>
      <c r="E1078" s="7" t="s">
        <v>32</v>
      </c>
      <c r="F1078" s="8" t="s">
        <v>35</v>
      </c>
      <c r="G1078" s="9">
        <v>45784</v>
      </c>
      <c r="H1078" s="9"/>
      <c r="I1078" s="10"/>
      <c r="J1078" s="14"/>
      <c r="K1078" s="11" t="s">
        <v>1764</v>
      </c>
      <c r="L1078" s="8" t="s">
        <v>1765</v>
      </c>
      <c r="M1078" s="8" t="s">
        <v>1766</v>
      </c>
      <c r="N1078" s="8" t="s">
        <v>40</v>
      </c>
      <c r="O1078" s="12">
        <v>1644.92</v>
      </c>
      <c r="P1078" s="8" t="s">
        <v>41</v>
      </c>
      <c r="Q1078" s="12">
        <v>1644.92</v>
      </c>
      <c r="R1078" s="13">
        <v>0</v>
      </c>
      <c r="S1078" s="13">
        <v>0</v>
      </c>
      <c r="T1078" s="13">
        <v>0</v>
      </c>
      <c r="U1078" s="12">
        <v>1644.92</v>
      </c>
      <c r="V1078" s="8" t="s">
        <v>35</v>
      </c>
      <c r="W1078" s="8" t="s">
        <v>3957</v>
      </c>
      <c r="X1078" s="8" t="s">
        <v>35</v>
      </c>
      <c r="Y1078" s="13">
        <v>0</v>
      </c>
      <c r="Z1078" s="8" t="s">
        <v>42</v>
      </c>
      <c r="AA1078" s="8" t="s">
        <v>43</v>
      </c>
      <c r="AB1078" s="8" t="s">
        <v>60</v>
      </c>
      <c r="AC1078" s="8" t="s">
        <v>2614</v>
      </c>
      <c r="AD1078" s="8" t="s">
        <v>35</v>
      </c>
      <c r="AE1078" s="8" t="s">
        <v>3731</v>
      </c>
      <c r="AF1078" s="12">
        <v>1644.92</v>
      </c>
      <c r="AG1078" s="41">
        <f t="shared" si="147"/>
        <v>45784</v>
      </c>
      <c r="AH1078" s="41">
        <f t="shared" ca="1" si="148"/>
        <v>46022</v>
      </c>
      <c r="AI1078" s="1">
        <f t="shared" ca="1" si="155"/>
        <v>7</v>
      </c>
      <c r="AJ1078" s="1">
        <f t="shared" ca="1" si="149"/>
        <v>2</v>
      </c>
      <c r="AK1078" s="1">
        <f t="shared" ca="1" si="150"/>
        <v>4</v>
      </c>
      <c r="AL1078" s="1">
        <f t="shared" si="151"/>
        <v>0</v>
      </c>
      <c r="AM1078" s="38">
        <f t="shared" ca="1" si="152"/>
        <v>0.2857142857142857</v>
      </c>
      <c r="AN1078" s="1" t="str">
        <f t="shared" ca="1" si="153"/>
        <v>טרם נבדק</v>
      </c>
      <c r="AO1078" s="1" t="str">
        <f>VLOOKUP(AC1078,'תז מייל קניין'!$A:$C,3,0)</f>
        <v>GalitGe@justice.gov.il</v>
      </c>
      <c r="AP1078" s="1" t="str">
        <f t="shared" si="154"/>
        <v xml:space="preserve"> טבליות למ</v>
      </c>
    </row>
    <row r="1079" spans="1:42" x14ac:dyDescent="0.2">
      <c r="A1079" s="4"/>
      <c r="B1079" s="5"/>
      <c r="C1079" s="6" t="s">
        <v>3958</v>
      </c>
      <c r="D1079" s="7" t="s">
        <v>50</v>
      </c>
      <c r="E1079" s="7" t="s">
        <v>32</v>
      </c>
      <c r="F1079" s="8" t="s">
        <v>35</v>
      </c>
      <c r="G1079" s="9">
        <v>45784</v>
      </c>
      <c r="H1079" s="9"/>
      <c r="I1079" s="10"/>
      <c r="J1079" s="14"/>
      <c r="K1079" s="11" t="s">
        <v>2396</v>
      </c>
      <c r="L1079" s="8" t="s">
        <v>2397</v>
      </c>
      <c r="M1079" s="8" t="s">
        <v>2398</v>
      </c>
      <c r="N1079" s="8" t="s">
        <v>40</v>
      </c>
      <c r="O1079" s="13">
        <v>142.78</v>
      </c>
      <c r="P1079" s="8" t="s">
        <v>41</v>
      </c>
      <c r="Q1079" s="13">
        <v>142.78</v>
      </c>
      <c r="R1079" s="13">
        <v>0</v>
      </c>
      <c r="S1079" s="13">
        <v>0</v>
      </c>
      <c r="T1079" s="13">
        <v>0</v>
      </c>
      <c r="U1079" s="13">
        <v>142.78</v>
      </c>
      <c r="V1079" s="8" t="s">
        <v>35</v>
      </c>
      <c r="W1079" s="8" t="s">
        <v>3959</v>
      </c>
      <c r="X1079" s="8" t="s">
        <v>35</v>
      </c>
      <c r="Y1079" s="13">
        <v>0</v>
      </c>
      <c r="Z1079" s="8" t="s">
        <v>42</v>
      </c>
      <c r="AA1079" s="8" t="s">
        <v>43</v>
      </c>
      <c r="AB1079" s="8" t="s">
        <v>60</v>
      </c>
      <c r="AC1079" s="8" t="s">
        <v>2614</v>
      </c>
      <c r="AD1079" s="8" t="s">
        <v>35</v>
      </c>
      <c r="AE1079" s="8" t="s">
        <v>3731</v>
      </c>
      <c r="AF1079" s="13">
        <v>142.78</v>
      </c>
      <c r="AG1079" s="41">
        <f t="shared" si="147"/>
        <v>45784</v>
      </c>
      <c r="AH1079" s="41">
        <f t="shared" ca="1" si="148"/>
        <v>46022</v>
      </c>
      <c r="AI1079" s="1">
        <f t="shared" ca="1" si="155"/>
        <v>7</v>
      </c>
      <c r="AJ1079" s="1">
        <f t="shared" ca="1" si="149"/>
        <v>2</v>
      </c>
      <c r="AK1079" s="1">
        <f t="shared" ca="1" si="150"/>
        <v>4</v>
      </c>
      <c r="AL1079" s="1">
        <f t="shared" si="151"/>
        <v>0</v>
      </c>
      <c r="AM1079" s="38">
        <f t="shared" ca="1" si="152"/>
        <v>0.2857142857142857</v>
      </c>
      <c r="AN1079" s="1" t="str">
        <f t="shared" ca="1" si="153"/>
        <v>טרם נבדק</v>
      </c>
      <c r="AO1079" s="1" t="str">
        <f>VLOOKUP(AC1079,'תז מייל קניין'!$A:$C,3,0)</f>
        <v>GalitGe@justice.gov.il</v>
      </c>
      <c r="AP1079" s="1" t="str">
        <f t="shared" si="154"/>
        <v xml:space="preserve"> חותמות עב</v>
      </c>
    </row>
    <row r="1080" spans="1:42" x14ac:dyDescent="0.2">
      <c r="A1080" s="4"/>
      <c r="B1080" s="5"/>
      <c r="C1080" s="6" t="s">
        <v>3960</v>
      </c>
      <c r="D1080" s="7" t="s">
        <v>50</v>
      </c>
      <c r="E1080" s="7" t="s">
        <v>32</v>
      </c>
      <c r="F1080" s="8" t="s">
        <v>35</v>
      </c>
      <c r="G1080" s="9">
        <v>45788</v>
      </c>
      <c r="H1080" s="9"/>
      <c r="I1080" s="10"/>
      <c r="J1080" s="14"/>
      <c r="K1080" s="11" t="s">
        <v>1764</v>
      </c>
      <c r="L1080" s="8" t="s">
        <v>1765</v>
      </c>
      <c r="M1080" s="8" t="s">
        <v>1766</v>
      </c>
      <c r="N1080" s="8" t="s">
        <v>40</v>
      </c>
      <c r="O1080" s="12">
        <v>4706.75</v>
      </c>
      <c r="P1080" s="8" t="s">
        <v>41</v>
      </c>
      <c r="Q1080" s="12">
        <v>4706.75</v>
      </c>
      <c r="R1080" s="13">
        <v>0</v>
      </c>
      <c r="S1080" s="13">
        <v>0</v>
      </c>
      <c r="T1080" s="13">
        <v>0</v>
      </c>
      <c r="U1080" s="12">
        <v>4868.01</v>
      </c>
      <c r="V1080" s="8" t="s">
        <v>35</v>
      </c>
      <c r="W1080" s="8" t="s">
        <v>3961</v>
      </c>
      <c r="X1080" s="8" t="s">
        <v>57</v>
      </c>
      <c r="Y1080" s="13">
        <v>0</v>
      </c>
      <c r="Z1080" s="8" t="s">
        <v>42</v>
      </c>
      <c r="AA1080" s="8" t="s">
        <v>65</v>
      </c>
      <c r="AB1080" s="8" t="s">
        <v>35</v>
      </c>
      <c r="AC1080" s="8" t="s">
        <v>2614</v>
      </c>
      <c r="AD1080" s="8" t="s">
        <v>35</v>
      </c>
      <c r="AE1080" s="8" t="s">
        <v>3307</v>
      </c>
      <c r="AF1080" s="12">
        <v>4706.75</v>
      </c>
      <c r="AG1080" s="41">
        <f t="shared" si="147"/>
        <v>45788</v>
      </c>
      <c r="AH1080" s="41">
        <f t="shared" ca="1" si="148"/>
        <v>46022</v>
      </c>
      <c r="AI1080" s="1">
        <f t="shared" ca="1" si="155"/>
        <v>7</v>
      </c>
      <c r="AJ1080" s="1">
        <f t="shared" ca="1" si="149"/>
        <v>2</v>
      </c>
      <c r="AK1080" s="1">
        <f t="shared" ca="1" si="150"/>
        <v>4</v>
      </c>
      <c r="AL1080" s="1">
        <f t="shared" si="151"/>
        <v>0</v>
      </c>
      <c r="AM1080" s="38">
        <f t="shared" ca="1" si="152"/>
        <v>0.2857142857142857</v>
      </c>
      <c r="AN1080" s="1" t="str">
        <f t="shared" ca="1" si="153"/>
        <v>טרם נבדק</v>
      </c>
      <c r="AO1080" s="1" t="str">
        <f>VLOOKUP(AC1080,'תז מייל קניין'!$A:$C,3,0)</f>
        <v>GalitGe@justice.gov.il</v>
      </c>
      <c r="AP1080" s="1" t="str">
        <f t="shared" si="154"/>
        <v xml:space="preserve"> ציוד משרד</v>
      </c>
    </row>
    <row r="1081" spans="1:42" x14ac:dyDescent="0.2">
      <c r="A1081" s="4"/>
      <c r="B1081" s="5"/>
      <c r="C1081" s="6" t="s">
        <v>3962</v>
      </c>
      <c r="D1081" s="7" t="s">
        <v>34</v>
      </c>
      <c r="E1081" s="7" t="s">
        <v>32</v>
      </c>
      <c r="F1081" s="8" t="s">
        <v>35</v>
      </c>
      <c r="G1081" s="9">
        <v>45788</v>
      </c>
      <c r="H1081" s="9"/>
      <c r="I1081" s="10"/>
      <c r="J1081" s="14"/>
      <c r="K1081" s="11" t="s">
        <v>3823</v>
      </c>
      <c r="L1081" s="8" t="s">
        <v>3824</v>
      </c>
      <c r="M1081" s="8" t="s">
        <v>3825</v>
      </c>
      <c r="N1081" s="8" t="s">
        <v>40</v>
      </c>
      <c r="O1081" s="12">
        <v>59000</v>
      </c>
      <c r="P1081" s="8" t="s">
        <v>41</v>
      </c>
      <c r="Q1081" s="12">
        <v>59000</v>
      </c>
      <c r="R1081" s="13">
        <v>0</v>
      </c>
      <c r="S1081" s="13">
        <v>0</v>
      </c>
      <c r="T1081" s="13">
        <v>0</v>
      </c>
      <c r="U1081" s="12">
        <v>59000</v>
      </c>
      <c r="V1081" s="8" t="s">
        <v>35</v>
      </c>
      <c r="W1081" s="8" t="s">
        <v>3963</v>
      </c>
      <c r="X1081" s="8" t="s">
        <v>35</v>
      </c>
      <c r="Y1081" s="13">
        <v>0</v>
      </c>
      <c r="Z1081" s="8" t="s">
        <v>42</v>
      </c>
      <c r="AA1081" s="8" t="s">
        <v>127</v>
      </c>
      <c r="AB1081" s="8" t="s">
        <v>35</v>
      </c>
      <c r="AC1081" s="8" t="s">
        <v>2614</v>
      </c>
      <c r="AD1081" s="8" t="s">
        <v>35</v>
      </c>
      <c r="AE1081" s="8" t="s">
        <v>48</v>
      </c>
      <c r="AF1081" s="12">
        <v>59000</v>
      </c>
      <c r="AG1081" s="41">
        <f t="shared" si="147"/>
        <v>45788</v>
      </c>
      <c r="AH1081" s="41">
        <f t="shared" ca="1" si="148"/>
        <v>46022</v>
      </c>
      <c r="AI1081" s="1">
        <f t="shared" ca="1" si="155"/>
        <v>7</v>
      </c>
      <c r="AJ1081" s="1">
        <f t="shared" ca="1" si="149"/>
        <v>2</v>
      </c>
      <c r="AK1081" s="1">
        <f t="shared" ca="1" si="150"/>
        <v>4</v>
      </c>
      <c r="AL1081" s="1">
        <f t="shared" si="151"/>
        <v>0</v>
      </c>
      <c r="AM1081" s="38">
        <f t="shared" ca="1" si="152"/>
        <v>0.2857142857142857</v>
      </c>
      <c r="AN1081" s="1" t="str">
        <f t="shared" ca="1" si="153"/>
        <v>טרם נבדק</v>
      </c>
      <c r="AO1081" s="1" t="str">
        <f>VLOOKUP(AC1081,'תז מייל קניין'!$A:$C,3,0)</f>
        <v>GalitGe@justice.gov.il</v>
      </c>
      <c r="AP1081" s="1" t="str">
        <f t="shared" si="154"/>
        <v xml:space="preserve"> יצירת אומ</v>
      </c>
    </row>
    <row r="1082" spans="1:42" x14ac:dyDescent="0.2">
      <c r="A1082" s="4"/>
      <c r="B1082" s="5"/>
      <c r="C1082" s="6" t="s">
        <v>3964</v>
      </c>
      <c r="D1082" s="7" t="s">
        <v>50</v>
      </c>
      <c r="E1082" s="7" t="s">
        <v>32</v>
      </c>
      <c r="F1082" s="8" t="s">
        <v>35</v>
      </c>
      <c r="G1082" s="9">
        <v>45788</v>
      </c>
      <c r="H1082" s="9"/>
      <c r="I1082" s="10"/>
      <c r="J1082" s="14"/>
      <c r="K1082" s="11" t="s">
        <v>2786</v>
      </c>
      <c r="L1082" s="8" t="s">
        <v>2787</v>
      </c>
      <c r="M1082" s="8" t="s">
        <v>2788</v>
      </c>
      <c r="N1082" s="8" t="s">
        <v>40</v>
      </c>
      <c r="O1082" s="12">
        <v>6258.29</v>
      </c>
      <c r="P1082" s="8" t="s">
        <v>41</v>
      </c>
      <c r="Q1082" s="12">
        <v>6258.29</v>
      </c>
      <c r="R1082" s="13">
        <v>0</v>
      </c>
      <c r="S1082" s="13">
        <v>0</v>
      </c>
      <c r="T1082" s="13">
        <v>0</v>
      </c>
      <c r="U1082" s="12">
        <v>6088.45</v>
      </c>
      <c r="V1082" s="8" t="s">
        <v>35</v>
      </c>
      <c r="W1082" s="8" t="s">
        <v>3965</v>
      </c>
      <c r="X1082" s="8" t="s">
        <v>57</v>
      </c>
      <c r="Y1082" s="13">
        <v>0</v>
      </c>
      <c r="Z1082" s="8" t="s">
        <v>42</v>
      </c>
      <c r="AA1082" s="8" t="s">
        <v>65</v>
      </c>
      <c r="AB1082" s="8" t="s">
        <v>35</v>
      </c>
      <c r="AC1082" s="8" t="s">
        <v>2614</v>
      </c>
      <c r="AD1082" s="8" t="s">
        <v>35</v>
      </c>
      <c r="AE1082" s="8" t="s">
        <v>2870</v>
      </c>
      <c r="AF1082" s="12">
        <v>6258.29</v>
      </c>
      <c r="AG1082" s="41">
        <f t="shared" si="147"/>
        <v>45788</v>
      </c>
      <c r="AH1082" s="41">
        <f t="shared" ca="1" si="148"/>
        <v>46022</v>
      </c>
      <c r="AI1082" s="1">
        <f t="shared" ca="1" si="155"/>
        <v>7</v>
      </c>
      <c r="AJ1082" s="1">
        <f t="shared" ca="1" si="149"/>
        <v>2</v>
      </c>
      <c r="AK1082" s="1">
        <f t="shared" ca="1" si="150"/>
        <v>4</v>
      </c>
      <c r="AL1082" s="1">
        <f t="shared" si="151"/>
        <v>0</v>
      </c>
      <c r="AM1082" s="38">
        <f t="shared" ca="1" si="152"/>
        <v>0.2857142857142857</v>
      </c>
      <c r="AN1082" s="1" t="str">
        <f t="shared" ca="1" si="153"/>
        <v>טרם נבדק</v>
      </c>
      <c r="AO1082" s="1" t="str">
        <f>VLOOKUP(AC1082,'תז מייל קניין'!$A:$C,3,0)</f>
        <v>GalitGe@justice.gov.il</v>
      </c>
      <c r="AP1082" s="1" t="str">
        <f t="shared" si="154"/>
        <v xml:space="preserve"> טלווזיה ע</v>
      </c>
    </row>
    <row r="1083" spans="1:42" x14ac:dyDescent="0.2">
      <c r="A1083" s="4"/>
      <c r="B1083" s="5"/>
      <c r="C1083" s="6" t="s">
        <v>3966</v>
      </c>
      <c r="D1083" s="7" t="s">
        <v>34</v>
      </c>
      <c r="E1083" s="7" t="s">
        <v>32</v>
      </c>
      <c r="F1083" s="8" t="s">
        <v>35</v>
      </c>
      <c r="G1083" s="9">
        <v>45788</v>
      </c>
      <c r="H1083" s="9"/>
      <c r="I1083" s="10"/>
      <c r="J1083" s="14"/>
      <c r="K1083" s="11" t="s">
        <v>3967</v>
      </c>
      <c r="L1083" s="8" t="s">
        <v>3968</v>
      </c>
      <c r="M1083" s="8" t="s">
        <v>3969</v>
      </c>
      <c r="N1083" s="8" t="s">
        <v>40</v>
      </c>
      <c r="O1083" s="13">
        <v>885</v>
      </c>
      <c r="P1083" s="8" t="s">
        <v>41</v>
      </c>
      <c r="Q1083" s="13">
        <v>885</v>
      </c>
      <c r="R1083" s="13">
        <v>0</v>
      </c>
      <c r="S1083" s="13">
        <v>0</v>
      </c>
      <c r="T1083" s="13">
        <v>0</v>
      </c>
      <c r="U1083" s="13">
        <v>885</v>
      </c>
      <c r="V1083" s="8" t="s">
        <v>35</v>
      </c>
      <c r="W1083" s="8" t="s">
        <v>3970</v>
      </c>
      <c r="X1083" s="8" t="s">
        <v>35</v>
      </c>
      <c r="Y1083" s="13">
        <v>0</v>
      </c>
      <c r="Z1083" s="8" t="s">
        <v>42</v>
      </c>
      <c r="AA1083" s="8" t="s">
        <v>43</v>
      </c>
      <c r="AB1083" s="8" t="s">
        <v>60</v>
      </c>
      <c r="AC1083" s="8" t="s">
        <v>2614</v>
      </c>
      <c r="AD1083" s="8" t="s">
        <v>35</v>
      </c>
      <c r="AE1083" s="8" t="s">
        <v>3731</v>
      </c>
      <c r="AF1083" s="13">
        <v>885</v>
      </c>
      <c r="AG1083" s="41">
        <f t="shared" si="147"/>
        <v>45788</v>
      </c>
      <c r="AH1083" s="41">
        <f t="shared" ca="1" si="148"/>
        <v>46022</v>
      </c>
      <c r="AI1083" s="1">
        <f t="shared" ca="1" si="155"/>
        <v>7</v>
      </c>
      <c r="AJ1083" s="1">
        <f t="shared" ca="1" si="149"/>
        <v>2</v>
      </c>
      <c r="AK1083" s="1">
        <f t="shared" ca="1" si="150"/>
        <v>4</v>
      </c>
      <c r="AL1083" s="1">
        <f t="shared" si="151"/>
        <v>0</v>
      </c>
      <c r="AM1083" s="38">
        <f t="shared" ca="1" si="152"/>
        <v>0.2857142857142857</v>
      </c>
      <c r="AN1083" s="1" t="str">
        <f t="shared" ca="1" si="153"/>
        <v>טרם נבדק</v>
      </c>
      <c r="AO1083" s="1" t="str">
        <f>VLOOKUP(AC1083,'תז מייל קניין'!$A:$C,3,0)</f>
        <v>GalitGe@justice.gov.il</v>
      </c>
      <c r="AP1083" s="1" t="str">
        <f t="shared" si="154"/>
        <v xml:space="preserve"> גלגלת + צ</v>
      </c>
    </row>
    <row r="1084" spans="1:42" x14ac:dyDescent="0.2">
      <c r="A1084" s="4"/>
      <c r="B1084" s="5"/>
      <c r="C1084" s="6" t="s">
        <v>3971</v>
      </c>
      <c r="D1084" s="7" t="s">
        <v>34</v>
      </c>
      <c r="E1084" s="7" t="s">
        <v>32</v>
      </c>
      <c r="F1084" s="8" t="s">
        <v>35</v>
      </c>
      <c r="G1084" s="9">
        <v>45789</v>
      </c>
      <c r="H1084" s="9"/>
      <c r="I1084" s="10"/>
      <c r="J1084" s="14"/>
      <c r="K1084" s="11" t="s">
        <v>3401</v>
      </c>
      <c r="L1084" s="8" t="s">
        <v>3402</v>
      </c>
      <c r="M1084" s="8" t="s">
        <v>3403</v>
      </c>
      <c r="N1084" s="8" t="s">
        <v>40</v>
      </c>
      <c r="O1084" s="12">
        <v>4543</v>
      </c>
      <c r="P1084" s="8" t="s">
        <v>41</v>
      </c>
      <c r="Q1084" s="12">
        <v>4543</v>
      </c>
      <c r="R1084" s="13">
        <v>100</v>
      </c>
      <c r="S1084" s="12">
        <v>4543</v>
      </c>
      <c r="T1084" s="12">
        <v>4543</v>
      </c>
      <c r="U1084" s="13">
        <v>0</v>
      </c>
      <c r="V1084" s="8" t="s">
        <v>35</v>
      </c>
      <c r="W1084" s="8" t="s">
        <v>3972</v>
      </c>
      <c r="X1084" s="8" t="s">
        <v>35</v>
      </c>
      <c r="Y1084" s="13">
        <v>0</v>
      </c>
      <c r="Z1084" s="8" t="s">
        <v>42</v>
      </c>
      <c r="AA1084" s="8" t="s">
        <v>43</v>
      </c>
      <c r="AB1084" s="8" t="s">
        <v>60</v>
      </c>
      <c r="AC1084" s="8" t="s">
        <v>2614</v>
      </c>
      <c r="AD1084" s="8" t="s">
        <v>35</v>
      </c>
      <c r="AE1084" s="8" t="s">
        <v>3421</v>
      </c>
      <c r="AF1084" s="13">
        <v>0</v>
      </c>
      <c r="AG1084" s="41">
        <f t="shared" si="147"/>
        <v>45789</v>
      </c>
      <c r="AH1084" s="41">
        <f t="shared" ca="1" si="148"/>
        <v>46022</v>
      </c>
      <c r="AI1084" s="1">
        <f t="shared" ca="1" si="155"/>
        <v>7</v>
      </c>
      <c r="AJ1084" s="1">
        <f t="shared" ca="1" si="149"/>
        <v>2</v>
      </c>
      <c r="AK1084" s="1">
        <f t="shared" ca="1" si="150"/>
        <v>4</v>
      </c>
      <c r="AL1084" s="1">
        <f t="shared" si="151"/>
        <v>100</v>
      </c>
      <c r="AM1084" s="38">
        <f t="shared" ca="1" si="152"/>
        <v>0.2857142857142857</v>
      </c>
      <c r="AN1084" s="1" t="str">
        <f t="shared" ca="1" si="153"/>
        <v>טרם נבדק</v>
      </c>
      <c r="AO1084" s="1" t="str">
        <f>VLOOKUP(AC1084,'תז מייל קניין'!$A:$C,3,0)</f>
        <v>GalitGe@justice.gov.il</v>
      </c>
      <c r="AP1084" s="1" t="str">
        <f t="shared" si="154"/>
        <v xml:space="preserve"> הדפסת פול</v>
      </c>
    </row>
    <row r="1085" spans="1:42" x14ac:dyDescent="0.2">
      <c r="A1085" s="4"/>
      <c r="B1085" s="5"/>
      <c r="C1085" s="6" t="s">
        <v>3973</v>
      </c>
      <c r="D1085" s="7" t="s">
        <v>50</v>
      </c>
      <c r="E1085" s="7" t="s">
        <v>32</v>
      </c>
      <c r="F1085" s="8" t="s">
        <v>35</v>
      </c>
      <c r="G1085" s="9">
        <v>45789</v>
      </c>
      <c r="H1085" s="9"/>
      <c r="I1085" s="10"/>
      <c r="J1085" s="14"/>
      <c r="K1085" s="11" t="s">
        <v>1916</v>
      </c>
      <c r="L1085" s="8" t="s">
        <v>1917</v>
      </c>
      <c r="M1085" s="8" t="s">
        <v>1918</v>
      </c>
      <c r="N1085" s="8" t="s">
        <v>40</v>
      </c>
      <c r="O1085" s="12">
        <v>112450.37</v>
      </c>
      <c r="P1085" s="8" t="s">
        <v>41</v>
      </c>
      <c r="Q1085" s="12">
        <v>112450.37</v>
      </c>
      <c r="R1085" s="13">
        <v>0</v>
      </c>
      <c r="S1085" s="13">
        <v>0</v>
      </c>
      <c r="T1085" s="13">
        <v>0</v>
      </c>
      <c r="U1085" s="12">
        <v>112450.37</v>
      </c>
      <c r="V1085" s="8" t="s">
        <v>35</v>
      </c>
      <c r="W1085" s="8" t="s">
        <v>3974</v>
      </c>
      <c r="X1085" s="8" t="s">
        <v>35</v>
      </c>
      <c r="Y1085" s="13">
        <v>0</v>
      </c>
      <c r="Z1085" s="8" t="s">
        <v>42</v>
      </c>
      <c r="AA1085" s="8" t="s">
        <v>65</v>
      </c>
      <c r="AB1085" s="8" t="s">
        <v>35</v>
      </c>
      <c r="AC1085" s="8" t="s">
        <v>2614</v>
      </c>
      <c r="AD1085" s="8" t="s">
        <v>35</v>
      </c>
      <c r="AE1085" s="8" t="s">
        <v>2816</v>
      </c>
      <c r="AF1085" s="12">
        <v>112450.37</v>
      </c>
      <c r="AG1085" s="41">
        <f t="shared" si="147"/>
        <v>45789</v>
      </c>
      <c r="AH1085" s="41">
        <f t="shared" ca="1" si="148"/>
        <v>46022</v>
      </c>
      <c r="AI1085" s="1">
        <f t="shared" ca="1" si="155"/>
        <v>7</v>
      </c>
      <c r="AJ1085" s="1">
        <f t="shared" ca="1" si="149"/>
        <v>2</v>
      </c>
      <c r="AK1085" s="1">
        <f t="shared" ca="1" si="150"/>
        <v>4</v>
      </c>
      <c r="AL1085" s="1">
        <f t="shared" si="151"/>
        <v>0</v>
      </c>
      <c r="AM1085" s="38">
        <f t="shared" ca="1" si="152"/>
        <v>0.2857142857142857</v>
      </c>
      <c r="AN1085" s="1" t="str">
        <f t="shared" ca="1" si="153"/>
        <v>טרם נבדק</v>
      </c>
      <c r="AO1085" s="1" t="str">
        <f>VLOOKUP(AC1085,'תז מייל קניין'!$A:$C,3,0)</f>
        <v>GalitGe@justice.gov.il</v>
      </c>
      <c r="AP1085" s="1" t="str">
        <f t="shared" si="154"/>
        <v xml:space="preserve"> לשכת הדוב</v>
      </c>
    </row>
    <row r="1086" spans="1:42" x14ac:dyDescent="0.2">
      <c r="A1086" s="4"/>
      <c r="B1086" s="5"/>
      <c r="C1086" s="6" t="s">
        <v>3975</v>
      </c>
      <c r="D1086" s="7" t="s">
        <v>50</v>
      </c>
      <c r="E1086" s="7" t="s">
        <v>32</v>
      </c>
      <c r="F1086" s="8" t="s">
        <v>35</v>
      </c>
      <c r="G1086" s="9">
        <v>45789</v>
      </c>
      <c r="H1086" s="9"/>
      <c r="I1086" s="10"/>
      <c r="J1086" s="14"/>
      <c r="K1086" s="11" t="s">
        <v>3976</v>
      </c>
      <c r="L1086" s="8" t="s">
        <v>3977</v>
      </c>
      <c r="M1086" s="8" t="s">
        <v>3978</v>
      </c>
      <c r="N1086" s="8" t="s">
        <v>40</v>
      </c>
      <c r="O1086" s="12">
        <v>140710.41</v>
      </c>
      <c r="P1086" s="8" t="s">
        <v>41</v>
      </c>
      <c r="Q1086" s="12">
        <v>140710.41</v>
      </c>
      <c r="R1086" s="13">
        <v>0</v>
      </c>
      <c r="S1086" s="13">
        <v>0</v>
      </c>
      <c r="T1086" s="13">
        <v>0</v>
      </c>
      <c r="U1086" s="12">
        <v>140710.41</v>
      </c>
      <c r="V1086" s="8" t="s">
        <v>35</v>
      </c>
      <c r="W1086" s="8" t="s">
        <v>3979</v>
      </c>
      <c r="X1086" s="8" t="s">
        <v>35</v>
      </c>
      <c r="Y1086" s="13">
        <v>0</v>
      </c>
      <c r="Z1086" s="8" t="s">
        <v>42</v>
      </c>
      <c r="AA1086" s="8" t="s">
        <v>65</v>
      </c>
      <c r="AB1086" s="8" t="s">
        <v>35</v>
      </c>
      <c r="AC1086" s="8" t="s">
        <v>2614</v>
      </c>
      <c r="AD1086" s="8" t="s">
        <v>35</v>
      </c>
      <c r="AE1086" s="8" t="s">
        <v>2816</v>
      </c>
      <c r="AF1086" s="12">
        <v>140710.41</v>
      </c>
      <c r="AG1086" s="41">
        <f t="shared" si="147"/>
        <v>45789</v>
      </c>
      <c r="AH1086" s="41">
        <f t="shared" ca="1" si="148"/>
        <v>46022</v>
      </c>
      <c r="AI1086" s="1">
        <f t="shared" ca="1" si="155"/>
        <v>7</v>
      </c>
      <c r="AJ1086" s="1">
        <f t="shared" ca="1" si="149"/>
        <v>2</v>
      </c>
      <c r="AK1086" s="1">
        <f t="shared" ca="1" si="150"/>
        <v>4</v>
      </c>
      <c r="AL1086" s="1">
        <f t="shared" si="151"/>
        <v>0</v>
      </c>
      <c r="AM1086" s="38">
        <f t="shared" ca="1" si="152"/>
        <v>0.2857142857142857</v>
      </c>
      <c r="AN1086" s="1" t="str">
        <f t="shared" ca="1" si="153"/>
        <v>טרם נבדק</v>
      </c>
      <c r="AO1086" s="1" t="str">
        <f>VLOOKUP(AC1086,'תז מייל קניין'!$A:$C,3,0)</f>
        <v>GalitGe@justice.gov.il</v>
      </c>
      <c r="AP1086" s="1" t="str">
        <f t="shared" si="154"/>
        <v xml:space="preserve"> גרפיקה וד</v>
      </c>
    </row>
    <row r="1087" spans="1:42" x14ac:dyDescent="0.2">
      <c r="A1087" s="4"/>
      <c r="B1087" s="5"/>
      <c r="C1087" s="6" t="s">
        <v>3980</v>
      </c>
      <c r="D1087" s="7" t="s">
        <v>50</v>
      </c>
      <c r="E1087" s="7" t="s">
        <v>32</v>
      </c>
      <c r="F1087" s="8" t="s">
        <v>35</v>
      </c>
      <c r="G1087" s="9">
        <v>45789</v>
      </c>
      <c r="H1087" s="9"/>
      <c r="I1087" s="10"/>
      <c r="J1087" s="14"/>
      <c r="K1087" s="11" t="s">
        <v>1936</v>
      </c>
      <c r="L1087" s="8" t="s">
        <v>1937</v>
      </c>
      <c r="M1087" s="8" t="s">
        <v>1938</v>
      </c>
      <c r="N1087" s="8" t="s">
        <v>40</v>
      </c>
      <c r="O1087" s="12">
        <v>38062.080000000002</v>
      </c>
      <c r="P1087" s="8" t="s">
        <v>41</v>
      </c>
      <c r="Q1087" s="12">
        <v>38062.080000000002</v>
      </c>
      <c r="R1087" s="13">
        <v>50</v>
      </c>
      <c r="S1087" s="12">
        <v>38062.080000000002</v>
      </c>
      <c r="T1087" s="12">
        <v>19349.64</v>
      </c>
      <c r="U1087" s="12">
        <v>19396.099999999999</v>
      </c>
      <c r="V1087" s="8" t="s">
        <v>35</v>
      </c>
      <c r="W1087" s="8" t="s">
        <v>3981</v>
      </c>
      <c r="X1087" s="8" t="s">
        <v>57</v>
      </c>
      <c r="Y1087" s="13">
        <v>0</v>
      </c>
      <c r="Z1087" s="8" t="s">
        <v>42</v>
      </c>
      <c r="AA1087" s="8" t="s">
        <v>65</v>
      </c>
      <c r="AB1087" s="8" t="s">
        <v>35</v>
      </c>
      <c r="AC1087" s="8" t="s">
        <v>2614</v>
      </c>
      <c r="AD1087" s="8" t="s">
        <v>35</v>
      </c>
      <c r="AE1087" s="8" t="s">
        <v>3551</v>
      </c>
      <c r="AF1087" s="12">
        <v>19031.04</v>
      </c>
      <c r="AG1087" s="41">
        <f t="shared" si="147"/>
        <v>45789</v>
      </c>
      <c r="AH1087" s="41">
        <f t="shared" ca="1" si="148"/>
        <v>46022</v>
      </c>
      <c r="AI1087" s="1">
        <f t="shared" ca="1" si="155"/>
        <v>7</v>
      </c>
      <c r="AJ1087" s="1">
        <f t="shared" ca="1" si="149"/>
        <v>2</v>
      </c>
      <c r="AK1087" s="1">
        <f t="shared" ca="1" si="150"/>
        <v>4</v>
      </c>
      <c r="AL1087" s="1">
        <f t="shared" si="151"/>
        <v>50</v>
      </c>
      <c r="AM1087" s="38">
        <f t="shared" ca="1" si="152"/>
        <v>0.2857142857142857</v>
      </c>
      <c r="AN1087" s="1" t="str">
        <f t="shared" ca="1" si="153"/>
        <v>טרם נבדק</v>
      </c>
      <c r="AO1087" s="1" t="str">
        <f>VLOOKUP(AC1087,'תז מייל קניין'!$A:$C,3,0)</f>
        <v>GalitGe@justice.gov.il</v>
      </c>
      <c r="AP1087" s="1" t="str">
        <f t="shared" si="154"/>
        <v xml:space="preserve"> נייר צילו</v>
      </c>
    </row>
    <row r="1088" spans="1:42" x14ac:dyDescent="0.2">
      <c r="A1088" s="4"/>
      <c r="B1088" s="5"/>
      <c r="C1088" s="6" t="s">
        <v>3982</v>
      </c>
      <c r="D1088" s="7" t="s">
        <v>50</v>
      </c>
      <c r="E1088" s="7" t="s">
        <v>32</v>
      </c>
      <c r="F1088" s="8" t="s">
        <v>35</v>
      </c>
      <c r="G1088" s="9">
        <v>45789</v>
      </c>
      <c r="H1088" s="9"/>
      <c r="I1088" s="10"/>
      <c r="J1088" s="14"/>
      <c r="K1088" s="11" t="s">
        <v>1936</v>
      </c>
      <c r="L1088" s="8" t="s">
        <v>1937</v>
      </c>
      <c r="M1088" s="8" t="s">
        <v>1938</v>
      </c>
      <c r="N1088" s="8" t="s">
        <v>35</v>
      </c>
      <c r="O1088" s="12">
        <v>3171.84</v>
      </c>
      <c r="P1088" s="8" t="s">
        <v>41</v>
      </c>
      <c r="Q1088" s="12">
        <v>3171.84</v>
      </c>
      <c r="R1088" s="13">
        <v>0</v>
      </c>
      <c r="S1088" s="13">
        <v>0</v>
      </c>
      <c r="T1088" s="13">
        <v>0</v>
      </c>
      <c r="U1088" s="13">
        <v>0</v>
      </c>
      <c r="V1088" s="8" t="s">
        <v>57</v>
      </c>
      <c r="W1088" s="8" t="s">
        <v>3983</v>
      </c>
      <c r="X1088" s="8" t="s">
        <v>57</v>
      </c>
      <c r="Y1088" s="13">
        <v>0</v>
      </c>
      <c r="Z1088" s="8" t="s">
        <v>42</v>
      </c>
      <c r="AA1088" s="8" t="s">
        <v>65</v>
      </c>
      <c r="AB1088" s="8" t="s">
        <v>35</v>
      </c>
      <c r="AC1088" s="8" t="s">
        <v>2614</v>
      </c>
      <c r="AD1088" s="8" t="s">
        <v>35</v>
      </c>
      <c r="AE1088" s="8" t="s">
        <v>2870</v>
      </c>
      <c r="AF1088" s="12">
        <v>3171.84</v>
      </c>
      <c r="AG1088" s="41">
        <f t="shared" si="147"/>
        <v>45789</v>
      </c>
      <c r="AH1088" s="41">
        <f t="shared" ca="1" si="148"/>
        <v>46022</v>
      </c>
      <c r="AI1088" s="1">
        <f t="shared" ca="1" si="155"/>
        <v>7</v>
      </c>
      <c r="AJ1088" s="1">
        <f t="shared" ca="1" si="149"/>
        <v>2</v>
      </c>
      <c r="AK1088" s="1">
        <f t="shared" ca="1" si="150"/>
        <v>4</v>
      </c>
      <c r="AL1088" s="1">
        <f t="shared" si="151"/>
        <v>0</v>
      </c>
      <c r="AM1088" s="38">
        <f t="shared" ca="1" si="152"/>
        <v>0.2857142857142857</v>
      </c>
      <c r="AN1088" s="1" t="str">
        <f t="shared" ca="1" si="153"/>
        <v>טרם נבדק</v>
      </c>
      <c r="AO1088" s="1" t="str">
        <f>VLOOKUP(AC1088,'תז מייל קניין'!$A:$C,3,0)</f>
        <v>GalitGe@justice.gov.il</v>
      </c>
      <c r="AP1088" s="1" t="str">
        <f t="shared" si="154"/>
        <v xml:space="preserve"> נייר צילו</v>
      </c>
    </row>
    <row r="1089" spans="1:42" x14ac:dyDescent="0.2">
      <c r="A1089" s="4"/>
      <c r="B1089" s="5"/>
      <c r="C1089" s="6" t="s">
        <v>3984</v>
      </c>
      <c r="D1089" s="7" t="s">
        <v>50</v>
      </c>
      <c r="E1089" s="7" t="s">
        <v>32</v>
      </c>
      <c r="F1089" s="8" t="s">
        <v>35</v>
      </c>
      <c r="G1089" s="9">
        <v>45789</v>
      </c>
      <c r="H1089" s="9"/>
      <c r="I1089" s="10"/>
      <c r="J1089" s="14"/>
      <c r="K1089" s="11" t="s">
        <v>1936</v>
      </c>
      <c r="L1089" s="8" t="s">
        <v>1937</v>
      </c>
      <c r="M1089" s="8" t="s">
        <v>1938</v>
      </c>
      <c r="N1089" s="8" t="s">
        <v>40</v>
      </c>
      <c r="O1089" s="12">
        <v>45674.5</v>
      </c>
      <c r="P1089" s="8" t="s">
        <v>41</v>
      </c>
      <c r="Q1089" s="12">
        <v>45674.5</v>
      </c>
      <c r="R1089" s="13">
        <v>0</v>
      </c>
      <c r="S1089" s="13">
        <v>0</v>
      </c>
      <c r="T1089" s="13">
        <v>0</v>
      </c>
      <c r="U1089" s="12">
        <v>46550.63</v>
      </c>
      <c r="V1089" s="8" t="s">
        <v>35</v>
      </c>
      <c r="W1089" s="8" t="s">
        <v>3985</v>
      </c>
      <c r="X1089" s="8" t="s">
        <v>57</v>
      </c>
      <c r="Y1089" s="13">
        <v>0</v>
      </c>
      <c r="Z1089" s="8" t="s">
        <v>42</v>
      </c>
      <c r="AA1089" s="8" t="s">
        <v>65</v>
      </c>
      <c r="AB1089" s="8" t="s">
        <v>35</v>
      </c>
      <c r="AC1089" s="8" t="s">
        <v>2614</v>
      </c>
      <c r="AD1089" s="8" t="s">
        <v>35</v>
      </c>
      <c r="AE1089" s="8" t="s">
        <v>2716</v>
      </c>
      <c r="AF1089" s="12">
        <v>45674.5</v>
      </c>
      <c r="AG1089" s="41">
        <f t="shared" si="147"/>
        <v>45789</v>
      </c>
      <c r="AH1089" s="41">
        <f t="shared" ca="1" si="148"/>
        <v>46022</v>
      </c>
      <c r="AI1089" s="1">
        <f t="shared" ca="1" si="155"/>
        <v>7</v>
      </c>
      <c r="AJ1089" s="1">
        <f t="shared" ca="1" si="149"/>
        <v>2</v>
      </c>
      <c r="AK1089" s="1">
        <f t="shared" ca="1" si="150"/>
        <v>4</v>
      </c>
      <c r="AL1089" s="1">
        <f t="shared" si="151"/>
        <v>0</v>
      </c>
      <c r="AM1089" s="38">
        <f t="shared" ca="1" si="152"/>
        <v>0.2857142857142857</v>
      </c>
      <c r="AN1089" s="1" t="str">
        <f t="shared" ca="1" si="153"/>
        <v>טרם נבדק</v>
      </c>
      <c r="AO1089" s="1" t="str">
        <f>VLOOKUP(AC1089,'תז מייל קניין'!$A:$C,3,0)</f>
        <v>GalitGe@justice.gov.il</v>
      </c>
      <c r="AP1089" s="1" t="str">
        <f t="shared" si="154"/>
        <v xml:space="preserve"> נייר צילו</v>
      </c>
    </row>
    <row r="1090" spans="1:42" x14ac:dyDescent="0.2">
      <c r="A1090" s="4"/>
      <c r="B1090" s="5"/>
      <c r="C1090" s="6" t="s">
        <v>3986</v>
      </c>
      <c r="D1090" s="7" t="s">
        <v>34</v>
      </c>
      <c r="E1090" s="7" t="s">
        <v>32</v>
      </c>
      <c r="F1090" s="8" t="s">
        <v>35</v>
      </c>
      <c r="G1090" s="9">
        <v>45791</v>
      </c>
      <c r="H1090" s="9"/>
      <c r="I1090" s="10"/>
      <c r="J1090" s="14"/>
      <c r="K1090" s="11" t="s">
        <v>2978</v>
      </c>
      <c r="L1090" s="8" t="s">
        <v>2979</v>
      </c>
      <c r="M1090" s="8" t="s">
        <v>2980</v>
      </c>
      <c r="N1090" s="8" t="s">
        <v>40</v>
      </c>
      <c r="O1090" s="12">
        <v>4543</v>
      </c>
      <c r="P1090" s="8" t="s">
        <v>41</v>
      </c>
      <c r="Q1090" s="12">
        <v>4543</v>
      </c>
      <c r="R1090" s="13">
        <v>0</v>
      </c>
      <c r="S1090" s="13">
        <v>0</v>
      </c>
      <c r="T1090" s="13">
        <v>0</v>
      </c>
      <c r="U1090" s="12">
        <v>4543</v>
      </c>
      <c r="V1090" s="8" t="s">
        <v>35</v>
      </c>
      <c r="W1090" s="8" t="s">
        <v>3987</v>
      </c>
      <c r="X1090" s="8" t="s">
        <v>35</v>
      </c>
      <c r="Y1090" s="13">
        <v>0</v>
      </c>
      <c r="Z1090" s="8" t="s">
        <v>42</v>
      </c>
      <c r="AA1090" s="8" t="s">
        <v>43</v>
      </c>
      <c r="AB1090" s="8" t="s">
        <v>60</v>
      </c>
      <c r="AC1090" s="8" t="s">
        <v>2614</v>
      </c>
      <c r="AD1090" s="8" t="s">
        <v>35</v>
      </c>
      <c r="AE1090" s="8" t="s">
        <v>633</v>
      </c>
      <c r="AF1090" s="12">
        <v>4543</v>
      </c>
      <c r="AG1090" s="41">
        <f t="shared" si="147"/>
        <v>45791</v>
      </c>
      <c r="AH1090" s="41">
        <f t="shared" ca="1" si="148"/>
        <v>46022</v>
      </c>
      <c r="AI1090" s="1">
        <f t="shared" ca="1" si="155"/>
        <v>7</v>
      </c>
      <c r="AJ1090" s="1">
        <f t="shared" ca="1" si="149"/>
        <v>2</v>
      </c>
      <c r="AK1090" s="1">
        <f t="shared" ca="1" si="150"/>
        <v>4</v>
      </c>
      <c r="AL1090" s="1">
        <f t="shared" si="151"/>
        <v>0</v>
      </c>
      <c r="AM1090" s="38">
        <f t="shared" ca="1" si="152"/>
        <v>0.2857142857142857</v>
      </c>
      <c r="AN1090" s="1" t="str">
        <f t="shared" ca="1" si="153"/>
        <v>טרם נבדק</v>
      </c>
      <c r="AO1090" s="1" t="str">
        <f>VLOOKUP(AC1090,'תז מייל קניין'!$A:$C,3,0)</f>
        <v>GalitGe@justice.gov.il</v>
      </c>
      <c r="AP1090" s="1" t="str">
        <f t="shared" si="154"/>
        <v xml:space="preserve"> שכירת מער</v>
      </c>
    </row>
    <row r="1091" spans="1:42" x14ac:dyDescent="0.2">
      <c r="A1091" s="4"/>
      <c r="B1091" s="5"/>
      <c r="C1091" s="6" t="s">
        <v>3988</v>
      </c>
      <c r="D1091" s="7" t="s">
        <v>34</v>
      </c>
      <c r="E1091" s="7" t="s">
        <v>32</v>
      </c>
      <c r="F1091" s="8" t="s">
        <v>35</v>
      </c>
      <c r="G1091" s="9">
        <v>45791</v>
      </c>
      <c r="H1091" s="9"/>
      <c r="I1091" s="10"/>
      <c r="J1091" s="14"/>
      <c r="K1091" s="11" t="s">
        <v>3989</v>
      </c>
      <c r="L1091" s="8" t="s">
        <v>3990</v>
      </c>
      <c r="M1091" s="8" t="s">
        <v>3991</v>
      </c>
      <c r="N1091" s="8" t="s">
        <v>40</v>
      </c>
      <c r="O1091" s="12">
        <v>4999.99</v>
      </c>
      <c r="P1091" s="8" t="s">
        <v>41</v>
      </c>
      <c r="Q1091" s="12">
        <v>4999.99</v>
      </c>
      <c r="R1091" s="13">
        <v>0</v>
      </c>
      <c r="S1091" s="13">
        <v>0</v>
      </c>
      <c r="T1091" s="13">
        <v>0</v>
      </c>
      <c r="U1091" s="12">
        <v>4999.99</v>
      </c>
      <c r="V1091" s="8" t="s">
        <v>35</v>
      </c>
      <c r="W1091" s="8" t="s">
        <v>3992</v>
      </c>
      <c r="X1091" s="8" t="s">
        <v>35</v>
      </c>
      <c r="Y1091" s="13">
        <v>0</v>
      </c>
      <c r="Z1091" s="8" t="s">
        <v>42</v>
      </c>
      <c r="AA1091" s="8" t="s">
        <v>43</v>
      </c>
      <c r="AB1091" s="8" t="s">
        <v>60</v>
      </c>
      <c r="AC1091" s="8" t="s">
        <v>2614</v>
      </c>
      <c r="AD1091" s="8" t="s">
        <v>35</v>
      </c>
      <c r="AE1091" s="8" t="s">
        <v>2919</v>
      </c>
      <c r="AF1091" s="12">
        <v>4999.99</v>
      </c>
      <c r="AG1091" s="41">
        <f t="shared" ref="AG1091:AG1154" si="156">IF(H1091&gt;1,H1091,G1091)</f>
        <v>45791</v>
      </c>
      <c r="AH1091" s="41">
        <f t="shared" ref="AH1091:AH1154" ca="1" si="157">IF(I1091&gt;1, I1091, DATE(YEAR(TODAY()), 12, 31))</f>
        <v>46022</v>
      </c>
      <c r="AI1091" s="1">
        <f t="shared" ca="1" si="155"/>
        <v>7</v>
      </c>
      <c r="AJ1091" s="1">
        <f t="shared" ref="AJ1091:AJ1154" ca="1" si="158">DATEDIF(AG1091, TODAY(), "m")</f>
        <v>2</v>
      </c>
      <c r="AK1091" s="1">
        <f t="shared" ref="AK1091:AK1154" ca="1" si="159">IF(AH1091 &gt; TODAY(), DATEDIF(TODAY(), AH1091, "m"), -DATEDIF(AH1091, TODAY(), "m"))</f>
        <v>4</v>
      </c>
      <c r="AL1091" s="1">
        <f t="shared" ref="AL1091:AL1154" si="160">R1091</f>
        <v>0</v>
      </c>
      <c r="AM1091" s="38">
        <f t="shared" ref="AM1091:AM1154" ca="1" si="161">AJ1091/AI1091</f>
        <v>0.2857142857142857</v>
      </c>
      <c r="AN1091" s="1" t="str">
        <f t="shared" ref="AN1091:AN1154" ca="1" si="162">IF(AM1091&lt;0.5, "טרם נבדק",
   IF(AND(AM1091&gt;0.5, AM1091&lt;0.75, AL1091&lt;20), "לא תקין",
   IF(AND(AM1091&gt;0.75, AM1091&lt;0.9, AL1091&lt;50), "לא תקין",
   IF(AND(AM1091&gt;0.9, AL1091&lt;50), "לא תקין", "תקין"))))</f>
        <v>טרם נבדק</v>
      </c>
      <c r="AO1091" s="1" t="str">
        <f>VLOOKUP(AC1091,'תז מייל קניין'!$A:$C,3,0)</f>
        <v>GalitGe@justice.gov.il</v>
      </c>
      <c r="AP1091" s="1" t="str">
        <f t="shared" ref="AP1091:AP1154" si="163">LEFT(W1091,10)</f>
        <v xml:space="preserve"> שימוש בזכ</v>
      </c>
    </row>
    <row r="1092" spans="1:42" x14ac:dyDescent="0.2">
      <c r="A1092" s="4"/>
      <c r="B1092" s="5"/>
      <c r="C1092" s="6" t="s">
        <v>3993</v>
      </c>
      <c r="D1092" s="7" t="s">
        <v>50</v>
      </c>
      <c r="E1092" s="7" t="s">
        <v>32</v>
      </c>
      <c r="F1092" s="8" t="s">
        <v>35</v>
      </c>
      <c r="G1092" s="9">
        <v>45791</v>
      </c>
      <c r="H1092" s="9"/>
      <c r="I1092" s="10"/>
      <c r="J1092" s="14"/>
      <c r="K1092" s="11" t="s">
        <v>1764</v>
      </c>
      <c r="L1092" s="8" t="s">
        <v>1765</v>
      </c>
      <c r="M1092" s="8" t="s">
        <v>1766</v>
      </c>
      <c r="N1092" s="8" t="s">
        <v>40</v>
      </c>
      <c r="O1092" s="12">
        <v>52625.39</v>
      </c>
      <c r="P1092" s="8" t="s">
        <v>41</v>
      </c>
      <c r="Q1092" s="12">
        <v>52625.39</v>
      </c>
      <c r="R1092" s="13">
        <v>0</v>
      </c>
      <c r="S1092" s="13">
        <v>0</v>
      </c>
      <c r="T1092" s="13">
        <v>0</v>
      </c>
      <c r="U1092" s="12">
        <v>54428.31</v>
      </c>
      <c r="V1092" s="8" t="s">
        <v>35</v>
      </c>
      <c r="W1092" s="8" t="s">
        <v>3809</v>
      </c>
      <c r="X1092" s="8" t="s">
        <v>57</v>
      </c>
      <c r="Y1092" s="13">
        <v>0</v>
      </c>
      <c r="Z1092" s="8" t="s">
        <v>42</v>
      </c>
      <c r="AA1092" s="8" t="s">
        <v>65</v>
      </c>
      <c r="AB1092" s="8" t="s">
        <v>35</v>
      </c>
      <c r="AC1092" s="8" t="s">
        <v>2614</v>
      </c>
      <c r="AD1092" s="8" t="s">
        <v>35</v>
      </c>
      <c r="AE1092" s="8" t="s">
        <v>658</v>
      </c>
      <c r="AF1092" s="12">
        <v>52625.39</v>
      </c>
      <c r="AG1092" s="41">
        <f t="shared" si="156"/>
        <v>45791</v>
      </c>
      <c r="AH1092" s="41">
        <f t="shared" ca="1" si="157"/>
        <v>46022</v>
      </c>
      <c r="AI1092" s="1">
        <f t="shared" ca="1" si="155"/>
        <v>7</v>
      </c>
      <c r="AJ1092" s="1">
        <f t="shared" ca="1" si="158"/>
        <v>2</v>
      </c>
      <c r="AK1092" s="1">
        <f t="shared" ca="1" si="159"/>
        <v>4</v>
      </c>
      <c r="AL1092" s="1">
        <f t="shared" si="160"/>
        <v>0</v>
      </c>
      <c r="AM1092" s="38">
        <f t="shared" ca="1" si="161"/>
        <v>0.2857142857142857</v>
      </c>
      <c r="AN1092" s="1" t="str">
        <f t="shared" ca="1" si="162"/>
        <v>טרם נבדק</v>
      </c>
      <c r="AO1092" s="1" t="str">
        <f>VLOOKUP(AC1092,'תז מייל קניין'!$A:$C,3,0)</f>
        <v>GalitGe@justice.gov.il</v>
      </c>
      <c r="AP1092" s="1" t="str">
        <f t="shared" si="163"/>
        <v xml:space="preserve"> ציוד משרד</v>
      </c>
    </row>
    <row r="1093" spans="1:42" x14ac:dyDescent="0.2">
      <c r="A1093" s="4"/>
      <c r="B1093" s="5"/>
      <c r="C1093" s="6" t="s">
        <v>3994</v>
      </c>
      <c r="D1093" s="7" t="s">
        <v>50</v>
      </c>
      <c r="E1093" s="7" t="s">
        <v>32</v>
      </c>
      <c r="F1093" s="8" t="s">
        <v>35</v>
      </c>
      <c r="G1093" s="9">
        <v>45791</v>
      </c>
      <c r="H1093" s="9"/>
      <c r="I1093" s="10"/>
      <c r="J1093" s="14"/>
      <c r="K1093" s="11" t="s">
        <v>3995</v>
      </c>
      <c r="L1093" s="8" t="s">
        <v>3996</v>
      </c>
      <c r="M1093" s="8" t="s">
        <v>3997</v>
      </c>
      <c r="N1093" s="8" t="s">
        <v>40</v>
      </c>
      <c r="O1093" s="12">
        <v>146910</v>
      </c>
      <c r="P1093" s="8" t="s">
        <v>41</v>
      </c>
      <c r="Q1093" s="12">
        <v>146910</v>
      </c>
      <c r="R1093" s="13">
        <v>0</v>
      </c>
      <c r="S1093" s="13">
        <v>0</v>
      </c>
      <c r="T1093" s="13">
        <v>0</v>
      </c>
      <c r="U1093" s="12">
        <v>146910</v>
      </c>
      <c r="V1093" s="8" t="s">
        <v>35</v>
      </c>
      <c r="W1093" s="8" t="s">
        <v>3974</v>
      </c>
      <c r="X1093" s="8" t="s">
        <v>35</v>
      </c>
      <c r="Y1093" s="13">
        <v>0</v>
      </c>
      <c r="Z1093" s="8" t="s">
        <v>42</v>
      </c>
      <c r="AA1093" s="8" t="s">
        <v>65</v>
      </c>
      <c r="AB1093" s="8" t="s">
        <v>35</v>
      </c>
      <c r="AC1093" s="8" t="s">
        <v>2614</v>
      </c>
      <c r="AD1093" s="8" t="s">
        <v>35</v>
      </c>
      <c r="AE1093" s="8" t="s">
        <v>2816</v>
      </c>
      <c r="AF1093" s="12">
        <v>146910</v>
      </c>
      <c r="AG1093" s="41">
        <f t="shared" si="156"/>
        <v>45791</v>
      </c>
      <c r="AH1093" s="41">
        <f t="shared" ca="1" si="157"/>
        <v>46022</v>
      </c>
      <c r="AI1093" s="1">
        <f t="shared" ca="1" si="155"/>
        <v>7</v>
      </c>
      <c r="AJ1093" s="1">
        <f t="shared" ca="1" si="158"/>
        <v>2</v>
      </c>
      <c r="AK1093" s="1">
        <f t="shared" ca="1" si="159"/>
        <v>4</v>
      </c>
      <c r="AL1093" s="1">
        <f t="shared" si="160"/>
        <v>0</v>
      </c>
      <c r="AM1093" s="38">
        <f t="shared" ca="1" si="161"/>
        <v>0.2857142857142857</v>
      </c>
      <c r="AN1093" s="1" t="str">
        <f t="shared" ca="1" si="162"/>
        <v>טרם נבדק</v>
      </c>
      <c r="AO1093" s="1" t="str">
        <f>VLOOKUP(AC1093,'תז מייל קניין'!$A:$C,3,0)</f>
        <v>GalitGe@justice.gov.il</v>
      </c>
      <c r="AP1093" s="1" t="str">
        <f t="shared" si="163"/>
        <v xml:space="preserve"> לשכת הדוב</v>
      </c>
    </row>
    <row r="1094" spans="1:42" x14ac:dyDescent="0.2">
      <c r="A1094" s="4"/>
      <c r="B1094" s="5"/>
      <c r="C1094" s="6" t="s">
        <v>3998</v>
      </c>
      <c r="D1094" s="7" t="s">
        <v>34</v>
      </c>
      <c r="E1094" s="7" t="s">
        <v>32</v>
      </c>
      <c r="F1094" s="8" t="s">
        <v>35</v>
      </c>
      <c r="G1094" s="9">
        <v>45796</v>
      </c>
      <c r="H1094" s="9"/>
      <c r="I1094" s="10"/>
      <c r="J1094" s="14"/>
      <c r="K1094" s="11" t="s">
        <v>3999</v>
      </c>
      <c r="L1094" s="8" t="s">
        <v>4000</v>
      </c>
      <c r="M1094" s="8" t="s">
        <v>35</v>
      </c>
      <c r="N1094" s="8" t="s">
        <v>40</v>
      </c>
      <c r="O1094" s="12">
        <v>1500</v>
      </c>
      <c r="P1094" s="8" t="s">
        <v>41</v>
      </c>
      <c r="Q1094" s="12">
        <v>1500</v>
      </c>
      <c r="R1094" s="13">
        <v>0</v>
      </c>
      <c r="S1094" s="13">
        <v>0</v>
      </c>
      <c r="T1094" s="13">
        <v>0</v>
      </c>
      <c r="U1094" s="12">
        <v>1500</v>
      </c>
      <c r="V1094" s="8" t="s">
        <v>35</v>
      </c>
      <c r="W1094" s="8" t="s">
        <v>4001</v>
      </c>
      <c r="X1094" s="8" t="s">
        <v>35</v>
      </c>
      <c r="Y1094" s="13">
        <v>0</v>
      </c>
      <c r="Z1094" s="8" t="s">
        <v>42</v>
      </c>
      <c r="AA1094" s="8" t="s">
        <v>43</v>
      </c>
      <c r="AB1094" s="8" t="s">
        <v>60</v>
      </c>
      <c r="AC1094" s="8" t="s">
        <v>2614</v>
      </c>
      <c r="AD1094" s="8" t="s">
        <v>35</v>
      </c>
      <c r="AE1094" s="8" t="s">
        <v>35</v>
      </c>
      <c r="AF1094" s="12">
        <v>1500</v>
      </c>
      <c r="AG1094" s="41">
        <f t="shared" si="156"/>
        <v>45796</v>
      </c>
      <c r="AH1094" s="41">
        <f t="shared" ca="1" si="157"/>
        <v>46022</v>
      </c>
      <c r="AI1094" s="1">
        <f t="shared" ca="1" si="155"/>
        <v>7</v>
      </c>
      <c r="AJ1094" s="1">
        <f t="shared" ca="1" si="158"/>
        <v>2</v>
      </c>
      <c r="AK1094" s="1">
        <f t="shared" ca="1" si="159"/>
        <v>4</v>
      </c>
      <c r="AL1094" s="1">
        <f t="shared" si="160"/>
        <v>0</v>
      </c>
      <c r="AM1094" s="38">
        <f t="shared" ca="1" si="161"/>
        <v>0.2857142857142857</v>
      </c>
      <c r="AN1094" s="1" t="str">
        <f t="shared" ca="1" si="162"/>
        <v>טרם נבדק</v>
      </c>
      <c r="AO1094" s="1" t="str">
        <f>VLOOKUP(AC1094,'תז מייל קניין'!$A:$C,3,0)</f>
        <v>GalitGe@justice.gov.il</v>
      </c>
      <c r="AP1094" s="1" t="str">
        <f t="shared" si="163"/>
        <v xml:space="preserve"> הרצאה לעו</v>
      </c>
    </row>
    <row r="1095" spans="1:42" x14ac:dyDescent="0.2">
      <c r="A1095" s="4"/>
      <c r="B1095" s="5"/>
      <c r="C1095" s="6" t="s">
        <v>4002</v>
      </c>
      <c r="D1095" s="7" t="s">
        <v>34</v>
      </c>
      <c r="E1095" s="7" t="s">
        <v>32</v>
      </c>
      <c r="F1095" s="8" t="s">
        <v>35</v>
      </c>
      <c r="G1095" s="9">
        <v>45796</v>
      </c>
      <c r="H1095" s="9"/>
      <c r="I1095" s="10"/>
      <c r="J1095" s="14"/>
      <c r="K1095" s="11" t="s">
        <v>4003</v>
      </c>
      <c r="L1095" s="8" t="s">
        <v>4004</v>
      </c>
      <c r="M1095" s="8" t="s">
        <v>4005</v>
      </c>
      <c r="N1095" s="8" t="s">
        <v>40</v>
      </c>
      <c r="O1095" s="12">
        <v>4999.8900000000003</v>
      </c>
      <c r="P1095" s="8" t="s">
        <v>41</v>
      </c>
      <c r="Q1095" s="12">
        <v>4999.8900000000003</v>
      </c>
      <c r="R1095" s="13">
        <v>0</v>
      </c>
      <c r="S1095" s="13">
        <v>0</v>
      </c>
      <c r="T1095" s="13">
        <v>0</v>
      </c>
      <c r="U1095" s="12">
        <v>4999.8900000000003</v>
      </c>
      <c r="V1095" s="8" t="s">
        <v>35</v>
      </c>
      <c r="W1095" s="8" t="s">
        <v>4006</v>
      </c>
      <c r="X1095" s="8" t="s">
        <v>35</v>
      </c>
      <c r="Y1095" s="13">
        <v>0</v>
      </c>
      <c r="Z1095" s="8" t="s">
        <v>42</v>
      </c>
      <c r="AA1095" s="8" t="s">
        <v>43</v>
      </c>
      <c r="AB1095" s="8" t="s">
        <v>60</v>
      </c>
      <c r="AC1095" s="8" t="s">
        <v>2614</v>
      </c>
      <c r="AD1095" s="8" t="s">
        <v>35</v>
      </c>
      <c r="AE1095" s="8" t="s">
        <v>2658</v>
      </c>
      <c r="AF1095" s="12">
        <v>4999.8900000000003</v>
      </c>
      <c r="AG1095" s="41">
        <f t="shared" si="156"/>
        <v>45796</v>
      </c>
      <c r="AH1095" s="41">
        <f t="shared" ca="1" si="157"/>
        <v>46022</v>
      </c>
      <c r="AI1095" s="1">
        <f t="shared" ca="1" si="155"/>
        <v>7</v>
      </c>
      <c r="AJ1095" s="1">
        <f t="shared" ca="1" si="158"/>
        <v>2</v>
      </c>
      <c r="AK1095" s="1">
        <f t="shared" ca="1" si="159"/>
        <v>4</v>
      </c>
      <c r="AL1095" s="1">
        <f t="shared" si="160"/>
        <v>0</v>
      </c>
      <c r="AM1095" s="38">
        <f t="shared" ca="1" si="161"/>
        <v>0.2857142857142857</v>
      </c>
      <c r="AN1095" s="1" t="str">
        <f t="shared" ca="1" si="162"/>
        <v>טרם נבדק</v>
      </c>
      <c r="AO1095" s="1" t="str">
        <f>VLOOKUP(AC1095,'תז מייל קניין'!$A:$C,3,0)</f>
        <v>GalitGe@justice.gov.il</v>
      </c>
      <c r="AP1095" s="1" t="str">
        <f t="shared" si="163"/>
        <v xml:space="preserve"> הלשכה הרא</v>
      </c>
    </row>
    <row r="1096" spans="1:42" x14ac:dyDescent="0.2">
      <c r="A1096" s="4"/>
      <c r="B1096" s="5"/>
      <c r="C1096" s="6" t="s">
        <v>4007</v>
      </c>
      <c r="D1096" s="7" t="s">
        <v>50</v>
      </c>
      <c r="E1096" s="7" t="s">
        <v>32</v>
      </c>
      <c r="F1096" s="8" t="s">
        <v>35</v>
      </c>
      <c r="G1096" s="9">
        <v>45796</v>
      </c>
      <c r="H1096" s="9"/>
      <c r="I1096" s="10"/>
      <c r="J1096" s="14"/>
      <c r="K1096" s="11" t="s">
        <v>1868</v>
      </c>
      <c r="L1096" s="8" t="s">
        <v>1869</v>
      </c>
      <c r="M1096" s="8" t="s">
        <v>1870</v>
      </c>
      <c r="N1096" s="8" t="s">
        <v>40</v>
      </c>
      <c r="O1096" s="12">
        <v>29984.45</v>
      </c>
      <c r="P1096" s="8" t="s">
        <v>41</v>
      </c>
      <c r="Q1096" s="12">
        <v>29984.45</v>
      </c>
      <c r="R1096" s="13">
        <v>0</v>
      </c>
      <c r="S1096" s="13">
        <v>0</v>
      </c>
      <c r="T1096" s="13">
        <v>0</v>
      </c>
      <c r="U1096" s="12">
        <v>28577.23</v>
      </c>
      <c r="V1096" s="8" t="s">
        <v>35</v>
      </c>
      <c r="W1096" s="8" t="s">
        <v>4008</v>
      </c>
      <c r="X1096" s="8" t="s">
        <v>57</v>
      </c>
      <c r="Y1096" s="13">
        <v>0</v>
      </c>
      <c r="Z1096" s="8" t="s">
        <v>42</v>
      </c>
      <c r="AA1096" s="8" t="s">
        <v>65</v>
      </c>
      <c r="AB1096" s="8" t="s">
        <v>35</v>
      </c>
      <c r="AC1096" s="8" t="s">
        <v>2614</v>
      </c>
      <c r="AD1096" s="8" t="s">
        <v>35</v>
      </c>
      <c r="AE1096" s="8" t="s">
        <v>3551</v>
      </c>
      <c r="AF1096" s="12">
        <v>29984.45</v>
      </c>
      <c r="AG1096" s="41">
        <f t="shared" si="156"/>
        <v>45796</v>
      </c>
      <c r="AH1096" s="41">
        <f t="shared" ca="1" si="157"/>
        <v>46022</v>
      </c>
      <c r="AI1096" s="1">
        <f t="shared" ca="1" si="155"/>
        <v>7</v>
      </c>
      <c r="AJ1096" s="1">
        <f t="shared" ca="1" si="158"/>
        <v>2</v>
      </c>
      <c r="AK1096" s="1">
        <f t="shared" ca="1" si="159"/>
        <v>4</v>
      </c>
      <c r="AL1096" s="1">
        <f t="shared" si="160"/>
        <v>0</v>
      </c>
      <c r="AM1096" s="38">
        <f t="shared" ca="1" si="161"/>
        <v>0.2857142857142857</v>
      </c>
      <c r="AN1096" s="1" t="str">
        <f t="shared" ca="1" si="162"/>
        <v>טרם נבדק</v>
      </c>
      <c r="AO1096" s="1" t="str">
        <f>VLOOKUP(AC1096,'תז מייל קניין'!$A:$C,3,0)</f>
        <v>GalitGe@justice.gov.il</v>
      </c>
      <c r="AP1096" s="1" t="str">
        <f t="shared" si="163"/>
        <v xml:space="preserve"> ריהוט למח</v>
      </c>
    </row>
    <row r="1097" spans="1:42" x14ac:dyDescent="0.2">
      <c r="A1097" s="4"/>
      <c r="B1097" s="5"/>
      <c r="C1097" s="6" t="s">
        <v>4009</v>
      </c>
      <c r="D1097" s="7" t="s">
        <v>34</v>
      </c>
      <c r="E1097" s="7" t="s">
        <v>32</v>
      </c>
      <c r="F1097" s="8" t="s">
        <v>35</v>
      </c>
      <c r="G1097" s="9">
        <v>45796</v>
      </c>
      <c r="H1097" s="9"/>
      <c r="I1097" s="10"/>
      <c r="J1097" s="14"/>
      <c r="K1097" s="11" t="s">
        <v>4010</v>
      </c>
      <c r="L1097" s="8" t="s">
        <v>4011</v>
      </c>
      <c r="M1097" s="8" t="s">
        <v>4012</v>
      </c>
      <c r="N1097" s="8" t="s">
        <v>40</v>
      </c>
      <c r="O1097" s="12">
        <v>2790</v>
      </c>
      <c r="P1097" s="8" t="s">
        <v>41</v>
      </c>
      <c r="Q1097" s="12">
        <v>2790</v>
      </c>
      <c r="R1097" s="13">
        <v>0</v>
      </c>
      <c r="S1097" s="13">
        <v>0</v>
      </c>
      <c r="T1097" s="13">
        <v>0</v>
      </c>
      <c r="U1097" s="12">
        <v>2790</v>
      </c>
      <c r="V1097" s="8" t="s">
        <v>35</v>
      </c>
      <c r="W1097" s="8" t="s">
        <v>4013</v>
      </c>
      <c r="X1097" s="8" t="s">
        <v>35</v>
      </c>
      <c r="Y1097" s="13">
        <v>0</v>
      </c>
      <c r="Z1097" s="8" t="s">
        <v>42</v>
      </c>
      <c r="AA1097" s="8" t="s">
        <v>43</v>
      </c>
      <c r="AB1097" s="8" t="s">
        <v>60</v>
      </c>
      <c r="AC1097" s="8" t="s">
        <v>2614</v>
      </c>
      <c r="AD1097" s="8" t="s">
        <v>35</v>
      </c>
      <c r="AE1097" s="8" t="s">
        <v>3731</v>
      </c>
      <c r="AF1097" s="12">
        <v>2790</v>
      </c>
      <c r="AG1097" s="41">
        <f t="shared" si="156"/>
        <v>45796</v>
      </c>
      <c r="AH1097" s="41">
        <f t="shared" ca="1" si="157"/>
        <v>46022</v>
      </c>
      <c r="AI1097" s="1">
        <f t="shared" ca="1" si="155"/>
        <v>7</v>
      </c>
      <c r="AJ1097" s="1">
        <f t="shared" ca="1" si="158"/>
        <v>2</v>
      </c>
      <c r="AK1097" s="1">
        <f t="shared" ca="1" si="159"/>
        <v>4</v>
      </c>
      <c r="AL1097" s="1">
        <f t="shared" si="160"/>
        <v>0</v>
      </c>
      <c r="AM1097" s="38">
        <f t="shared" ca="1" si="161"/>
        <v>0.2857142857142857</v>
      </c>
      <c r="AN1097" s="1" t="str">
        <f t="shared" ca="1" si="162"/>
        <v>טרם נבדק</v>
      </c>
      <c r="AO1097" s="1" t="str">
        <f>VLOOKUP(AC1097,'תז מייל קניין'!$A:$C,3,0)</f>
        <v>GalitGe@justice.gov.il</v>
      </c>
      <c r="AP1097" s="1" t="str">
        <f t="shared" si="163"/>
        <v xml:space="preserve"> קולרים מי</v>
      </c>
    </row>
    <row r="1098" spans="1:42" x14ac:dyDescent="0.2">
      <c r="A1098" s="4"/>
      <c r="B1098" s="5"/>
      <c r="C1098" s="6" t="s">
        <v>4014</v>
      </c>
      <c r="D1098" s="7" t="s">
        <v>50</v>
      </c>
      <c r="E1098" s="7" t="s">
        <v>32</v>
      </c>
      <c r="F1098" s="8" t="s">
        <v>35</v>
      </c>
      <c r="G1098" s="9">
        <v>45796</v>
      </c>
      <c r="H1098" s="9"/>
      <c r="I1098" s="10"/>
      <c r="J1098" s="14"/>
      <c r="K1098" s="11" t="s">
        <v>2396</v>
      </c>
      <c r="L1098" s="8" t="s">
        <v>2397</v>
      </c>
      <c r="M1098" s="8" t="s">
        <v>2398</v>
      </c>
      <c r="N1098" s="8" t="s">
        <v>40</v>
      </c>
      <c r="O1098" s="13">
        <v>532.17999999999995</v>
      </c>
      <c r="P1098" s="8" t="s">
        <v>41</v>
      </c>
      <c r="Q1098" s="13">
        <v>532.17999999999995</v>
      </c>
      <c r="R1098" s="13">
        <v>0</v>
      </c>
      <c r="S1098" s="13">
        <v>0</v>
      </c>
      <c r="T1098" s="13">
        <v>0</v>
      </c>
      <c r="U1098" s="13">
        <v>532.17999999999995</v>
      </c>
      <c r="V1098" s="8" t="s">
        <v>35</v>
      </c>
      <c r="W1098" s="8" t="s">
        <v>4015</v>
      </c>
      <c r="X1098" s="8" t="s">
        <v>35</v>
      </c>
      <c r="Y1098" s="13">
        <v>0</v>
      </c>
      <c r="Z1098" s="8" t="s">
        <v>42</v>
      </c>
      <c r="AA1098" s="8" t="s">
        <v>43</v>
      </c>
      <c r="AB1098" s="8" t="s">
        <v>60</v>
      </c>
      <c r="AC1098" s="8" t="s">
        <v>2614</v>
      </c>
      <c r="AD1098" s="8" t="s">
        <v>35</v>
      </c>
      <c r="AE1098" s="8" t="s">
        <v>3551</v>
      </c>
      <c r="AF1098" s="13">
        <v>532.17999999999995</v>
      </c>
      <c r="AG1098" s="41">
        <f t="shared" si="156"/>
        <v>45796</v>
      </c>
      <c r="AH1098" s="41">
        <f t="shared" ca="1" si="157"/>
        <v>46022</v>
      </c>
      <c r="AI1098" s="1">
        <f t="shared" ca="1" si="155"/>
        <v>7</v>
      </c>
      <c r="AJ1098" s="1">
        <f t="shared" ca="1" si="158"/>
        <v>2</v>
      </c>
      <c r="AK1098" s="1">
        <f t="shared" ca="1" si="159"/>
        <v>4</v>
      </c>
      <c r="AL1098" s="1">
        <f t="shared" si="160"/>
        <v>0</v>
      </c>
      <c r="AM1098" s="38">
        <f t="shared" ca="1" si="161"/>
        <v>0.2857142857142857</v>
      </c>
      <c r="AN1098" s="1" t="str">
        <f t="shared" ca="1" si="162"/>
        <v>טרם נבדק</v>
      </c>
      <c r="AO1098" s="1" t="str">
        <f>VLOOKUP(AC1098,'תז מייל קניין'!$A:$C,3,0)</f>
        <v>GalitGe@justice.gov.il</v>
      </c>
      <c r="AP1098" s="1" t="str">
        <f t="shared" si="163"/>
        <v xml:space="preserve"> חותמות עב</v>
      </c>
    </row>
    <row r="1099" spans="1:42" x14ac:dyDescent="0.2">
      <c r="A1099" s="4"/>
      <c r="B1099" s="5"/>
      <c r="C1099" s="6" t="s">
        <v>4016</v>
      </c>
      <c r="D1099" s="7" t="s">
        <v>50</v>
      </c>
      <c r="E1099" s="7" t="s">
        <v>32</v>
      </c>
      <c r="F1099" s="8" t="s">
        <v>35</v>
      </c>
      <c r="G1099" s="9">
        <v>45796</v>
      </c>
      <c r="H1099" s="9"/>
      <c r="I1099" s="10"/>
      <c r="J1099" s="14"/>
      <c r="K1099" s="11" t="s">
        <v>1936</v>
      </c>
      <c r="L1099" s="8" t="s">
        <v>1937</v>
      </c>
      <c r="M1099" s="8" t="s">
        <v>1938</v>
      </c>
      <c r="N1099" s="8" t="s">
        <v>40</v>
      </c>
      <c r="O1099" s="12">
        <v>38062.080000000002</v>
      </c>
      <c r="P1099" s="8" t="s">
        <v>41</v>
      </c>
      <c r="Q1099" s="12">
        <v>38062.080000000002</v>
      </c>
      <c r="R1099" s="13">
        <v>0</v>
      </c>
      <c r="S1099" s="13">
        <v>0</v>
      </c>
      <c r="T1099" s="13">
        <v>0</v>
      </c>
      <c r="U1099" s="12">
        <v>38792.19</v>
      </c>
      <c r="V1099" s="8" t="s">
        <v>35</v>
      </c>
      <c r="W1099" s="8" t="s">
        <v>4017</v>
      </c>
      <c r="X1099" s="8" t="s">
        <v>57</v>
      </c>
      <c r="Y1099" s="13">
        <v>0</v>
      </c>
      <c r="Z1099" s="8" t="s">
        <v>42</v>
      </c>
      <c r="AA1099" s="8" t="s">
        <v>65</v>
      </c>
      <c r="AB1099" s="8" t="s">
        <v>35</v>
      </c>
      <c r="AC1099" s="8" t="s">
        <v>2614</v>
      </c>
      <c r="AD1099" s="8" t="s">
        <v>35</v>
      </c>
      <c r="AE1099" s="8" t="s">
        <v>2899</v>
      </c>
      <c r="AF1099" s="12">
        <v>38062.080000000002</v>
      </c>
      <c r="AG1099" s="41">
        <f t="shared" si="156"/>
        <v>45796</v>
      </c>
      <c r="AH1099" s="41">
        <f t="shared" ca="1" si="157"/>
        <v>46022</v>
      </c>
      <c r="AI1099" s="1">
        <f t="shared" ca="1" si="155"/>
        <v>7</v>
      </c>
      <c r="AJ1099" s="1">
        <f t="shared" ca="1" si="158"/>
        <v>2</v>
      </c>
      <c r="AK1099" s="1">
        <f t="shared" ca="1" si="159"/>
        <v>4</v>
      </c>
      <c r="AL1099" s="1">
        <f t="shared" si="160"/>
        <v>0</v>
      </c>
      <c r="AM1099" s="38">
        <f t="shared" ca="1" si="161"/>
        <v>0.2857142857142857</v>
      </c>
      <c r="AN1099" s="1" t="str">
        <f t="shared" ca="1" si="162"/>
        <v>טרם נבדק</v>
      </c>
      <c r="AO1099" s="1" t="str">
        <f>VLOOKUP(AC1099,'תז מייל קניין'!$A:$C,3,0)</f>
        <v>GalitGe@justice.gov.il</v>
      </c>
      <c r="AP1099" s="1" t="str">
        <f t="shared" si="163"/>
        <v xml:space="preserve"> נייר צילו</v>
      </c>
    </row>
    <row r="1100" spans="1:42" x14ac:dyDescent="0.2">
      <c r="A1100" s="4"/>
      <c r="B1100" s="5"/>
      <c r="C1100" s="6" t="s">
        <v>4018</v>
      </c>
      <c r="D1100" s="7" t="s">
        <v>34</v>
      </c>
      <c r="E1100" s="7" t="s">
        <v>32</v>
      </c>
      <c r="F1100" s="8" t="s">
        <v>35</v>
      </c>
      <c r="G1100" s="9">
        <v>45796</v>
      </c>
      <c r="H1100" s="9"/>
      <c r="I1100" s="10"/>
      <c r="J1100" s="14"/>
      <c r="K1100" s="11" t="s">
        <v>3411</v>
      </c>
      <c r="L1100" s="8" t="s">
        <v>3412</v>
      </c>
      <c r="M1100" s="8" t="s">
        <v>3413</v>
      </c>
      <c r="N1100" s="8" t="s">
        <v>40</v>
      </c>
      <c r="O1100" s="12">
        <v>2207.88</v>
      </c>
      <c r="P1100" s="8" t="s">
        <v>41</v>
      </c>
      <c r="Q1100" s="12">
        <v>2207.88</v>
      </c>
      <c r="R1100" s="13">
        <v>85.66</v>
      </c>
      <c r="S1100" s="12">
        <v>2009.17</v>
      </c>
      <c r="T1100" s="12">
        <v>1891.17</v>
      </c>
      <c r="U1100" s="13">
        <v>198.71</v>
      </c>
      <c r="V1100" s="8" t="s">
        <v>35</v>
      </c>
      <c r="W1100" s="8" t="s">
        <v>4019</v>
      </c>
      <c r="X1100" s="8" t="s">
        <v>35</v>
      </c>
      <c r="Y1100" s="13">
        <v>0</v>
      </c>
      <c r="Z1100" s="8" t="s">
        <v>42</v>
      </c>
      <c r="AA1100" s="8" t="s">
        <v>43</v>
      </c>
      <c r="AB1100" s="8" t="s">
        <v>60</v>
      </c>
      <c r="AC1100" s="8" t="s">
        <v>2614</v>
      </c>
      <c r="AD1100" s="8" t="s">
        <v>35</v>
      </c>
      <c r="AE1100" s="8" t="s">
        <v>266</v>
      </c>
      <c r="AF1100" s="13">
        <v>198.71</v>
      </c>
      <c r="AG1100" s="41">
        <f t="shared" si="156"/>
        <v>45796</v>
      </c>
      <c r="AH1100" s="41">
        <f t="shared" ca="1" si="157"/>
        <v>46022</v>
      </c>
      <c r="AI1100" s="1">
        <f t="shared" ca="1" si="155"/>
        <v>7</v>
      </c>
      <c r="AJ1100" s="1">
        <f t="shared" ca="1" si="158"/>
        <v>2</v>
      </c>
      <c r="AK1100" s="1">
        <f t="shared" ca="1" si="159"/>
        <v>4</v>
      </c>
      <c r="AL1100" s="1">
        <f t="shared" si="160"/>
        <v>85.66</v>
      </c>
      <c r="AM1100" s="38">
        <f t="shared" ca="1" si="161"/>
        <v>0.2857142857142857</v>
      </c>
      <c r="AN1100" s="1" t="str">
        <f t="shared" ca="1" si="162"/>
        <v>טרם נבדק</v>
      </c>
      <c r="AO1100" s="1" t="str">
        <f>VLOOKUP(AC1100,'תז מייל קניין'!$A:$C,3,0)</f>
        <v>GalitGe@justice.gov.il</v>
      </c>
      <c r="AP1100" s="1" t="str">
        <f t="shared" si="163"/>
        <v xml:space="preserve"> תיקון מדי</v>
      </c>
    </row>
    <row r="1101" spans="1:42" x14ac:dyDescent="0.2">
      <c r="A1101" s="4"/>
      <c r="B1101" s="5"/>
      <c r="C1101" s="6" t="s">
        <v>4020</v>
      </c>
      <c r="D1101" s="7" t="s">
        <v>50</v>
      </c>
      <c r="E1101" s="7" t="s">
        <v>32</v>
      </c>
      <c r="F1101" s="8" t="s">
        <v>35</v>
      </c>
      <c r="G1101" s="9">
        <v>45796</v>
      </c>
      <c r="H1101" s="9"/>
      <c r="I1101" s="10"/>
      <c r="J1101" s="14"/>
      <c r="K1101" s="11" t="s">
        <v>2396</v>
      </c>
      <c r="L1101" s="8" t="s">
        <v>2397</v>
      </c>
      <c r="M1101" s="8" t="s">
        <v>2398</v>
      </c>
      <c r="N1101" s="8" t="s">
        <v>40</v>
      </c>
      <c r="O1101" s="13">
        <v>95.58</v>
      </c>
      <c r="P1101" s="8" t="s">
        <v>41</v>
      </c>
      <c r="Q1101" s="13">
        <v>95.58</v>
      </c>
      <c r="R1101" s="13">
        <v>100</v>
      </c>
      <c r="S1101" s="13">
        <v>95.58</v>
      </c>
      <c r="T1101" s="13">
        <v>95.58</v>
      </c>
      <c r="U1101" s="13">
        <v>0</v>
      </c>
      <c r="V1101" s="8" t="s">
        <v>35</v>
      </c>
      <c r="W1101" s="8" t="s">
        <v>4021</v>
      </c>
      <c r="X1101" s="8" t="s">
        <v>35</v>
      </c>
      <c r="Y1101" s="13">
        <v>0</v>
      </c>
      <c r="Z1101" s="8" t="s">
        <v>42</v>
      </c>
      <c r="AA1101" s="8" t="s">
        <v>43</v>
      </c>
      <c r="AB1101" s="8" t="s">
        <v>60</v>
      </c>
      <c r="AC1101" s="8" t="s">
        <v>2614</v>
      </c>
      <c r="AD1101" s="8" t="s">
        <v>35</v>
      </c>
      <c r="AE1101" s="8" t="s">
        <v>3307</v>
      </c>
      <c r="AF1101" s="13">
        <v>0</v>
      </c>
      <c r="AG1101" s="41">
        <f t="shared" si="156"/>
        <v>45796</v>
      </c>
      <c r="AH1101" s="41">
        <f t="shared" ca="1" si="157"/>
        <v>46022</v>
      </c>
      <c r="AI1101" s="1">
        <f t="shared" ca="1" si="155"/>
        <v>7</v>
      </c>
      <c r="AJ1101" s="1">
        <f t="shared" ca="1" si="158"/>
        <v>2</v>
      </c>
      <c r="AK1101" s="1">
        <f t="shared" ca="1" si="159"/>
        <v>4</v>
      </c>
      <c r="AL1101" s="1">
        <f t="shared" si="160"/>
        <v>100</v>
      </c>
      <c r="AM1101" s="38">
        <f t="shared" ca="1" si="161"/>
        <v>0.2857142857142857</v>
      </c>
      <c r="AN1101" s="1" t="str">
        <f t="shared" ca="1" si="162"/>
        <v>טרם נבדק</v>
      </c>
      <c r="AO1101" s="1" t="str">
        <f>VLOOKUP(AC1101,'תז מייל קניין'!$A:$C,3,0)</f>
        <v>GalitGe@justice.gov.il</v>
      </c>
      <c r="AP1101" s="1" t="str">
        <f t="shared" si="163"/>
        <v xml:space="preserve"> חותמות עב</v>
      </c>
    </row>
    <row r="1102" spans="1:42" x14ac:dyDescent="0.2">
      <c r="A1102" s="4"/>
      <c r="B1102" s="5"/>
      <c r="C1102" s="6" t="s">
        <v>4022</v>
      </c>
      <c r="D1102" s="7" t="s">
        <v>50</v>
      </c>
      <c r="E1102" s="7" t="s">
        <v>32</v>
      </c>
      <c r="F1102" s="8" t="s">
        <v>35</v>
      </c>
      <c r="G1102" s="9">
        <v>45796</v>
      </c>
      <c r="H1102" s="9"/>
      <c r="I1102" s="10"/>
      <c r="J1102" s="14"/>
      <c r="K1102" s="11" t="s">
        <v>1764</v>
      </c>
      <c r="L1102" s="8" t="s">
        <v>1765</v>
      </c>
      <c r="M1102" s="8" t="s">
        <v>1766</v>
      </c>
      <c r="N1102" s="8" t="s">
        <v>40</v>
      </c>
      <c r="O1102" s="12">
        <v>16371.26</v>
      </c>
      <c r="P1102" s="8" t="s">
        <v>41</v>
      </c>
      <c r="Q1102" s="12">
        <v>16371.26</v>
      </c>
      <c r="R1102" s="13">
        <v>46.38</v>
      </c>
      <c r="S1102" s="12">
        <v>7593.3</v>
      </c>
      <c r="T1102" s="12">
        <v>7593.3</v>
      </c>
      <c r="U1102" s="12">
        <v>9078.7000000000007</v>
      </c>
      <c r="V1102" s="8" t="s">
        <v>35</v>
      </c>
      <c r="W1102" s="8" t="s">
        <v>4023</v>
      </c>
      <c r="X1102" s="8" t="s">
        <v>57</v>
      </c>
      <c r="Y1102" s="13">
        <v>0</v>
      </c>
      <c r="Z1102" s="8" t="s">
        <v>42</v>
      </c>
      <c r="AA1102" s="8" t="s">
        <v>65</v>
      </c>
      <c r="AB1102" s="8" t="s">
        <v>35</v>
      </c>
      <c r="AC1102" s="8" t="s">
        <v>2614</v>
      </c>
      <c r="AD1102" s="8" t="s">
        <v>35</v>
      </c>
      <c r="AE1102" s="8" t="s">
        <v>658</v>
      </c>
      <c r="AF1102" s="12">
        <v>8777.9599999999991</v>
      </c>
      <c r="AG1102" s="41">
        <f t="shared" si="156"/>
        <v>45796</v>
      </c>
      <c r="AH1102" s="41">
        <f t="shared" ca="1" si="157"/>
        <v>46022</v>
      </c>
      <c r="AI1102" s="1">
        <f t="shared" ca="1" si="155"/>
        <v>7</v>
      </c>
      <c r="AJ1102" s="1">
        <f t="shared" ca="1" si="158"/>
        <v>2</v>
      </c>
      <c r="AK1102" s="1">
        <f t="shared" ca="1" si="159"/>
        <v>4</v>
      </c>
      <c r="AL1102" s="1">
        <f t="shared" si="160"/>
        <v>46.38</v>
      </c>
      <c r="AM1102" s="38">
        <f t="shared" ca="1" si="161"/>
        <v>0.2857142857142857</v>
      </c>
      <c r="AN1102" s="1" t="str">
        <f t="shared" ca="1" si="162"/>
        <v>טרם נבדק</v>
      </c>
      <c r="AO1102" s="1" t="str">
        <f>VLOOKUP(AC1102,'תז מייל קניין'!$A:$C,3,0)</f>
        <v>GalitGe@justice.gov.il</v>
      </c>
      <c r="AP1102" s="1" t="str">
        <f t="shared" si="163"/>
        <v xml:space="preserve"> ציוד משרד</v>
      </c>
    </row>
    <row r="1103" spans="1:42" x14ac:dyDescent="0.2">
      <c r="A1103" s="4"/>
      <c r="B1103" s="5"/>
      <c r="C1103" s="6" t="s">
        <v>4024</v>
      </c>
      <c r="D1103" s="7" t="s">
        <v>34</v>
      </c>
      <c r="E1103" s="7" t="s">
        <v>32</v>
      </c>
      <c r="F1103" s="8" t="s">
        <v>35</v>
      </c>
      <c r="G1103" s="9">
        <v>45796</v>
      </c>
      <c r="H1103" s="9"/>
      <c r="I1103" s="10"/>
      <c r="J1103" s="14"/>
      <c r="K1103" s="11" t="s">
        <v>3967</v>
      </c>
      <c r="L1103" s="8" t="s">
        <v>3968</v>
      </c>
      <c r="M1103" s="8" t="s">
        <v>3969</v>
      </c>
      <c r="N1103" s="8" t="s">
        <v>40</v>
      </c>
      <c r="O1103" s="12">
        <v>1795.96</v>
      </c>
      <c r="P1103" s="8" t="s">
        <v>41</v>
      </c>
      <c r="Q1103" s="12">
        <v>1795.96</v>
      </c>
      <c r="R1103" s="13">
        <v>100</v>
      </c>
      <c r="S1103" s="12">
        <v>1795.96</v>
      </c>
      <c r="T1103" s="12">
        <v>1795.96</v>
      </c>
      <c r="U1103" s="13">
        <v>0</v>
      </c>
      <c r="V1103" s="8" t="s">
        <v>35</v>
      </c>
      <c r="W1103" s="8" t="s">
        <v>4025</v>
      </c>
      <c r="X1103" s="8" t="s">
        <v>35</v>
      </c>
      <c r="Y1103" s="13">
        <v>0</v>
      </c>
      <c r="Z1103" s="8" t="s">
        <v>42</v>
      </c>
      <c r="AA1103" s="8" t="s">
        <v>43</v>
      </c>
      <c r="AB1103" s="8" t="s">
        <v>60</v>
      </c>
      <c r="AC1103" s="8" t="s">
        <v>2614</v>
      </c>
      <c r="AD1103" s="8" t="s">
        <v>35</v>
      </c>
      <c r="AE1103" s="8" t="s">
        <v>658</v>
      </c>
      <c r="AF1103" s="13">
        <v>0</v>
      </c>
      <c r="AG1103" s="41">
        <f t="shared" si="156"/>
        <v>45796</v>
      </c>
      <c r="AH1103" s="41">
        <f t="shared" ca="1" si="157"/>
        <v>46022</v>
      </c>
      <c r="AI1103" s="1">
        <f t="shared" ca="1" si="155"/>
        <v>7</v>
      </c>
      <c r="AJ1103" s="1">
        <f t="shared" ca="1" si="158"/>
        <v>2</v>
      </c>
      <c r="AK1103" s="1">
        <f t="shared" ca="1" si="159"/>
        <v>4</v>
      </c>
      <c r="AL1103" s="1">
        <f t="shared" si="160"/>
        <v>100</v>
      </c>
      <c r="AM1103" s="38">
        <f t="shared" ca="1" si="161"/>
        <v>0.2857142857142857</v>
      </c>
      <c r="AN1103" s="1" t="str">
        <f t="shared" ca="1" si="162"/>
        <v>טרם נבדק</v>
      </c>
      <c r="AO1103" s="1" t="str">
        <f>VLOOKUP(AC1103,'תז מייל קניין'!$A:$C,3,0)</f>
        <v>GalitGe@justice.gov.il</v>
      </c>
      <c r="AP1103" s="1" t="str">
        <f t="shared" si="163"/>
        <v xml:space="preserve"> מיחם 46 ל</v>
      </c>
    </row>
    <row r="1104" spans="1:42" x14ac:dyDescent="0.2">
      <c r="A1104" s="4"/>
      <c r="B1104" s="5"/>
      <c r="C1104" s="6" t="s">
        <v>4026</v>
      </c>
      <c r="D1104" s="7" t="s">
        <v>50</v>
      </c>
      <c r="E1104" s="7" t="s">
        <v>32</v>
      </c>
      <c r="F1104" s="8" t="s">
        <v>35</v>
      </c>
      <c r="G1104" s="9">
        <v>45796</v>
      </c>
      <c r="H1104" s="9"/>
      <c r="I1104" s="10"/>
      <c r="J1104" s="14"/>
      <c r="K1104" s="11" t="s">
        <v>2182</v>
      </c>
      <c r="L1104" s="8" t="s">
        <v>2183</v>
      </c>
      <c r="M1104" s="8" t="s">
        <v>2184</v>
      </c>
      <c r="N1104" s="8" t="s">
        <v>40</v>
      </c>
      <c r="O1104" s="12">
        <v>2046.07</v>
      </c>
      <c r="P1104" s="8" t="s">
        <v>41</v>
      </c>
      <c r="Q1104" s="12">
        <v>2046.07</v>
      </c>
      <c r="R1104" s="13">
        <v>0</v>
      </c>
      <c r="S1104" s="13">
        <v>0</v>
      </c>
      <c r="T1104" s="13">
        <v>0</v>
      </c>
      <c r="U1104" s="12">
        <v>2149.5300000000002</v>
      </c>
      <c r="V1104" s="8" t="s">
        <v>35</v>
      </c>
      <c r="W1104" s="8" t="s">
        <v>4027</v>
      </c>
      <c r="X1104" s="8" t="s">
        <v>57</v>
      </c>
      <c r="Y1104" s="13">
        <v>0</v>
      </c>
      <c r="Z1104" s="8" t="s">
        <v>42</v>
      </c>
      <c r="AA1104" s="8" t="s">
        <v>65</v>
      </c>
      <c r="AB1104" s="8" t="s">
        <v>35</v>
      </c>
      <c r="AC1104" s="8" t="s">
        <v>2614</v>
      </c>
      <c r="AD1104" s="8" t="s">
        <v>35</v>
      </c>
      <c r="AE1104" s="8" t="s">
        <v>71</v>
      </c>
      <c r="AF1104" s="12">
        <v>2046.07</v>
      </c>
      <c r="AG1104" s="41">
        <f t="shared" si="156"/>
        <v>45796</v>
      </c>
      <c r="AH1104" s="41">
        <f t="shared" ca="1" si="157"/>
        <v>46022</v>
      </c>
      <c r="AI1104" s="1">
        <f t="shared" ca="1" si="155"/>
        <v>7</v>
      </c>
      <c r="AJ1104" s="1">
        <f t="shared" ca="1" si="158"/>
        <v>2</v>
      </c>
      <c r="AK1104" s="1">
        <f t="shared" ca="1" si="159"/>
        <v>4</v>
      </c>
      <c r="AL1104" s="1">
        <f t="shared" si="160"/>
        <v>0</v>
      </c>
      <c r="AM1104" s="38">
        <f t="shared" ca="1" si="161"/>
        <v>0.2857142857142857</v>
      </c>
      <c r="AN1104" s="1" t="str">
        <f t="shared" ca="1" si="162"/>
        <v>טרם נבדק</v>
      </c>
      <c r="AO1104" s="1" t="str">
        <f>VLOOKUP(AC1104,'תז מייל קניין'!$A:$C,3,0)</f>
        <v>GalitGe@justice.gov.il</v>
      </c>
      <c r="AP1104" s="1" t="str">
        <f t="shared" si="163"/>
        <v xml:space="preserve"> שישיית מי</v>
      </c>
    </row>
    <row r="1105" spans="1:42" x14ac:dyDescent="0.2">
      <c r="A1105" s="4"/>
      <c r="B1105" s="5"/>
      <c r="C1105" s="6" t="s">
        <v>4028</v>
      </c>
      <c r="D1105" s="7" t="s">
        <v>50</v>
      </c>
      <c r="E1105" s="7" t="s">
        <v>32</v>
      </c>
      <c r="F1105" s="8" t="s">
        <v>35</v>
      </c>
      <c r="G1105" s="9">
        <v>45796</v>
      </c>
      <c r="H1105" s="9"/>
      <c r="I1105" s="10"/>
      <c r="J1105" s="14"/>
      <c r="K1105" s="11" t="s">
        <v>2895</v>
      </c>
      <c r="L1105" s="8" t="s">
        <v>2896</v>
      </c>
      <c r="M1105" s="8" t="s">
        <v>2897</v>
      </c>
      <c r="N1105" s="8" t="s">
        <v>40</v>
      </c>
      <c r="O1105" s="12">
        <v>52199.66</v>
      </c>
      <c r="P1105" s="8" t="s">
        <v>41</v>
      </c>
      <c r="Q1105" s="12">
        <v>52199.66</v>
      </c>
      <c r="R1105" s="13">
        <v>50</v>
      </c>
      <c r="S1105" s="12">
        <v>26099.83</v>
      </c>
      <c r="T1105" s="12">
        <v>26734.2</v>
      </c>
      <c r="U1105" s="12">
        <v>25337.08</v>
      </c>
      <c r="V1105" s="8" t="s">
        <v>35</v>
      </c>
      <c r="W1105" s="8" t="s">
        <v>4029</v>
      </c>
      <c r="X1105" s="8" t="s">
        <v>57</v>
      </c>
      <c r="Y1105" s="13">
        <v>0</v>
      </c>
      <c r="Z1105" s="8" t="s">
        <v>42</v>
      </c>
      <c r="AA1105" s="8" t="s">
        <v>65</v>
      </c>
      <c r="AB1105" s="8" t="s">
        <v>35</v>
      </c>
      <c r="AC1105" s="8" t="s">
        <v>2614</v>
      </c>
      <c r="AD1105" s="8" t="s">
        <v>35</v>
      </c>
      <c r="AE1105" s="8" t="s">
        <v>2899</v>
      </c>
      <c r="AF1105" s="12">
        <v>26099.83</v>
      </c>
      <c r="AG1105" s="41">
        <f t="shared" si="156"/>
        <v>45796</v>
      </c>
      <c r="AH1105" s="41">
        <f t="shared" ca="1" si="157"/>
        <v>46022</v>
      </c>
      <c r="AI1105" s="1">
        <f t="shared" ca="1" si="155"/>
        <v>7</v>
      </c>
      <c r="AJ1105" s="1">
        <f t="shared" ca="1" si="158"/>
        <v>2</v>
      </c>
      <c r="AK1105" s="1">
        <f t="shared" ca="1" si="159"/>
        <v>4</v>
      </c>
      <c r="AL1105" s="1">
        <f t="shared" si="160"/>
        <v>50</v>
      </c>
      <c r="AM1105" s="38">
        <f t="shared" ca="1" si="161"/>
        <v>0.2857142857142857</v>
      </c>
      <c r="AN1105" s="1" t="str">
        <f t="shared" ca="1" si="162"/>
        <v>טרם נבדק</v>
      </c>
      <c r="AO1105" s="1" t="str">
        <f>VLOOKUP(AC1105,'תז מייל קניין'!$A:$C,3,0)</f>
        <v>GalitGe@justice.gov.il</v>
      </c>
      <c r="AP1105" s="1" t="str">
        <f t="shared" si="163"/>
        <v xml:space="preserve"> טונרים עב</v>
      </c>
    </row>
    <row r="1106" spans="1:42" x14ac:dyDescent="0.2">
      <c r="A1106" s="4"/>
      <c r="B1106" s="5"/>
      <c r="C1106" s="6" t="s">
        <v>4030</v>
      </c>
      <c r="D1106" s="7" t="s">
        <v>34</v>
      </c>
      <c r="E1106" s="7" t="s">
        <v>32</v>
      </c>
      <c r="F1106" s="8" t="s">
        <v>35</v>
      </c>
      <c r="G1106" s="9">
        <v>45798</v>
      </c>
      <c r="H1106" s="9"/>
      <c r="I1106" s="10"/>
      <c r="J1106" s="14"/>
      <c r="K1106" s="11" t="s">
        <v>1764</v>
      </c>
      <c r="L1106" s="8" t="s">
        <v>1765</v>
      </c>
      <c r="M1106" s="8" t="s">
        <v>1766</v>
      </c>
      <c r="N1106" s="8" t="s">
        <v>40</v>
      </c>
      <c r="O1106" s="12">
        <v>9630.68</v>
      </c>
      <c r="P1106" s="8" t="s">
        <v>41</v>
      </c>
      <c r="Q1106" s="12">
        <v>9630.68</v>
      </c>
      <c r="R1106" s="13">
        <v>0</v>
      </c>
      <c r="S1106" s="13">
        <v>0</v>
      </c>
      <c r="T1106" s="13">
        <v>0</v>
      </c>
      <c r="U1106" s="12">
        <v>9630.68</v>
      </c>
      <c r="V1106" s="8" t="s">
        <v>35</v>
      </c>
      <c r="W1106" s="8" t="s">
        <v>4031</v>
      </c>
      <c r="X1106" s="8" t="s">
        <v>35</v>
      </c>
      <c r="Y1106" s="13">
        <v>0</v>
      </c>
      <c r="Z1106" s="8" t="s">
        <v>42</v>
      </c>
      <c r="AA1106" s="8" t="s">
        <v>43</v>
      </c>
      <c r="AB1106" s="8" t="s">
        <v>60</v>
      </c>
      <c r="AC1106" s="8" t="s">
        <v>2614</v>
      </c>
      <c r="AD1106" s="8" t="s">
        <v>35</v>
      </c>
      <c r="AE1106" s="8" t="s">
        <v>71</v>
      </c>
      <c r="AF1106" s="12">
        <v>9630.68</v>
      </c>
      <c r="AG1106" s="41">
        <f t="shared" si="156"/>
        <v>45798</v>
      </c>
      <c r="AH1106" s="41">
        <f t="shared" ca="1" si="157"/>
        <v>46022</v>
      </c>
      <c r="AI1106" s="1">
        <f t="shared" ca="1" si="155"/>
        <v>7</v>
      </c>
      <c r="AJ1106" s="1">
        <f t="shared" ca="1" si="158"/>
        <v>2</v>
      </c>
      <c r="AK1106" s="1">
        <f t="shared" ca="1" si="159"/>
        <v>4</v>
      </c>
      <c r="AL1106" s="1">
        <f t="shared" si="160"/>
        <v>0</v>
      </c>
      <c r="AM1106" s="38">
        <f t="shared" ca="1" si="161"/>
        <v>0.2857142857142857</v>
      </c>
      <c r="AN1106" s="1" t="str">
        <f t="shared" ca="1" si="162"/>
        <v>טרם נבדק</v>
      </c>
      <c r="AO1106" s="1" t="str">
        <f>VLOOKUP(AC1106,'תז מייל קניין'!$A:$C,3,0)</f>
        <v>GalitGe@justice.gov.il</v>
      </c>
      <c r="AP1106" s="1" t="str">
        <f t="shared" si="163"/>
        <v xml:space="preserve"> ערכות חיר</v>
      </c>
    </row>
    <row r="1107" spans="1:42" x14ac:dyDescent="0.2">
      <c r="A1107" s="4"/>
      <c r="B1107" s="5"/>
      <c r="C1107" s="6" t="s">
        <v>4032</v>
      </c>
      <c r="D1107" s="7" t="s">
        <v>50</v>
      </c>
      <c r="E1107" s="7" t="s">
        <v>32</v>
      </c>
      <c r="F1107" s="8" t="s">
        <v>35</v>
      </c>
      <c r="G1107" s="9">
        <v>45798</v>
      </c>
      <c r="H1107" s="9"/>
      <c r="I1107" s="10"/>
      <c r="J1107" s="14"/>
      <c r="K1107" s="11" t="s">
        <v>2182</v>
      </c>
      <c r="L1107" s="8" t="s">
        <v>2183</v>
      </c>
      <c r="M1107" s="8" t="s">
        <v>2184</v>
      </c>
      <c r="N1107" s="8" t="s">
        <v>40</v>
      </c>
      <c r="O1107" s="12">
        <v>1200.5899999999999</v>
      </c>
      <c r="P1107" s="8" t="s">
        <v>41</v>
      </c>
      <c r="Q1107" s="12">
        <v>1200.5899999999999</v>
      </c>
      <c r="R1107" s="13">
        <v>0</v>
      </c>
      <c r="S1107" s="13">
        <v>0</v>
      </c>
      <c r="T1107" s="13">
        <v>0</v>
      </c>
      <c r="U1107" s="12">
        <v>1261.3</v>
      </c>
      <c r="V1107" s="8" t="s">
        <v>35</v>
      </c>
      <c r="W1107" s="8" t="s">
        <v>4033</v>
      </c>
      <c r="X1107" s="8" t="s">
        <v>57</v>
      </c>
      <c r="Y1107" s="13">
        <v>0</v>
      </c>
      <c r="Z1107" s="8" t="s">
        <v>42</v>
      </c>
      <c r="AA1107" s="8" t="s">
        <v>65</v>
      </c>
      <c r="AB1107" s="8" t="s">
        <v>35</v>
      </c>
      <c r="AC1107" s="8" t="s">
        <v>2614</v>
      </c>
      <c r="AD1107" s="8" t="s">
        <v>35</v>
      </c>
      <c r="AE1107" s="8" t="s">
        <v>4034</v>
      </c>
      <c r="AF1107" s="12">
        <v>1200.5899999999999</v>
      </c>
      <c r="AG1107" s="41">
        <f t="shared" si="156"/>
        <v>45798</v>
      </c>
      <c r="AH1107" s="41">
        <f t="shared" ca="1" si="157"/>
        <v>46022</v>
      </c>
      <c r="AI1107" s="1">
        <f t="shared" ca="1" si="155"/>
        <v>7</v>
      </c>
      <c r="AJ1107" s="1">
        <f t="shared" ca="1" si="158"/>
        <v>2</v>
      </c>
      <c r="AK1107" s="1">
        <f t="shared" ca="1" si="159"/>
        <v>4</v>
      </c>
      <c r="AL1107" s="1">
        <f t="shared" si="160"/>
        <v>0</v>
      </c>
      <c r="AM1107" s="38">
        <f t="shared" ca="1" si="161"/>
        <v>0.2857142857142857</v>
      </c>
      <c r="AN1107" s="1" t="str">
        <f t="shared" ca="1" si="162"/>
        <v>טרם נבדק</v>
      </c>
      <c r="AO1107" s="1" t="str">
        <f>VLOOKUP(AC1107,'תז מייל קניין'!$A:$C,3,0)</f>
        <v>GalitGe@justice.gov.il</v>
      </c>
      <c r="AP1107" s="1" t="str">
        <f t="shared" si="163"/>
        <v xml:space="preserve"> קפסולות נ</v>
      </c>
    </row>
    <row r="1108" spans="1:42" x14ac:dyDescent="0.2">
      <c r="A1108" s="4"/>
      <c r="B1108" s="5"/>
      <c r="C1108" s="6" t="s">
        <v>4035</v>
      </c>
      <c r="D1108" s="7" t="s">
        <v>50</v>
      </c>
      <c r="E1108" s="7" t="s">
        <v>32</v>
      </c>
      <c r="F1108" s="8" t="s">
        <v>35</v>
      </c>
      <c r="G1108" s="9">
        <v>45798</v>
      </c>
      <c r="H1108" s="9"/>
      <c r="I1108" s="10"/>
      <c r="J1108" s="14"/>
      <c r="K1108" s="11" t="s">
        <v>2182</v>
      </c>
      <c r="L1108" s="8" t="s">
        <v>2183</v>
      </c>
      <c r="M1108" s="8" t="s">
        <v>2184</v>
      </c>
      <c r="N1108" s="8" t="s">
        <v>40</v>
      </c>
      <c r="O1108" s="12">
        <v>2533.63</v>
      </c>
      <c r="P1108" s="8" t="s">
        <v>41</v>
      </c>
      <c r="Q1108" s="12">
        <v>2533.63</v>
      </c>
      <c r="R1108" s="13">
        <v>0</v>
      </c>
      <c r="S1108" s="13">
        <v>0</v>
      </c>
      <c r="T1108" s="13">
        <v>0</v>
      </c>
      <c r="U1108" s="12">
        <v>2632.42</v>
      </c>
      <c r="V1108" s="8" t="s">
        <v>35</v>
      </c>
      <c r="W1108" s="8" t="s">
        <v>4036</v>
      </c>
      <c r="X1108" s="8" t="s">
        <v>57</v>
      </c>
      <c r="Y1108" s="13">
        <v>0</v>
      </c>
      <c r="Z1108" s="8" t="s">
        <v>42</v>
      </c>
      <c r="AA1108" s="8" t="s">
        <v>65</v>
      </c>
      <c r="AB1108" s="8" t="s">
        <v>35</v>
      </c>
      <c r="AC1108" s="8" t="s">
        <v>2614</v>
      </c>
      <c r="AD1108" s="8" t="s">
        <v>35</v>
      </c>
      <c r="AE1108" s="8" t="s">
        <v>71</v>
      </c>
      <c r="AF1108" s="12">
        <v>2505.73</v>
      </c>
      <c r="AG1108" s="41">
        <f t="shared" si="156"/>
        <v>45798</v>
      </c>
      <c r="AH1108" s="41">
        <f t="shared" ca="1" si="157"/>
        <v>46022</v>
      </c>
      <c r="AI1108" s="1">
        <f t="shared" ca="1" si="155"/>
        <v>7</v>
      </c>
      <c r="AJ1108" s="1">
        <f t="shared" ca="1" si="158"/>
        <v>2</v>
      </c>
      <c r="AK1108" s="1">
        <f t="shared" ca="1" si="159"/>
        <v>4</v>
      </c>
      <c r="AL1108" s="1">
        <f t="shared" si="160"/>
        <v>0</v>
      </c>
      <c r="AM1108" s="38">
        <f t="shared" ca="1" si="161"/>
        <v>0.2857142857142857</v>
      </c>
      <c r="AN1108" s="1" t="str">
        <f t="shared" ca="1" si="162"/>
        <v>טרם נבדק</v>
      </c>
      <c r="AO1108" s="1" t="str">
        <f>VLOOKUP(AC1108,'תז מייל קניין'!$A:$C,3,0)</f>
        <v>GalitGe@justice.gov.il</v>
      </c>
      <c r="AP1108" s="1" t="str">
        <f t="shared" si="163"/>
        <v xml:space="preserve"> ציוד משקי</v>
      </c>
    </row>
    <row r="1109" spans="1:42" x14ac:dyDescent="0.2">
      <c r="A1109" s="4"/>
      <c r="B1109" s="5"/>
      <c r="C1109" s="6" t="s">
        <v>4037</v>
      </c>
      <c r="D1109" s="7" t="s">
        <v>50</v>
      </c>
      <c r="E1109" s="7" t="s">
        <v>32</v>
      </c>
      <c r="F1109" s="8" t="s">
        <v>35</v>
      </c>
      <c r="G1109" s="9">
        <v>45798</v>
      </c>
      <c r="H1109" s="9"/>
      <c r="I1109" s="10"/>
      <c r="J1109" s="14"/>
      <c r="K1109" s="11" t="s">
        <v>1764</v>
      </c>
      <c r="L1109" s="8" t="s">
        <v>1765</v>
      </c>
      <c r="M1109" s="8" t="s">
        <v>1766</v>
      </c>
      <c r="N1109" s="8" t="s">
        <v>40</v>
      </c>
      <c r="O1109" s="12">
        <v>9719.1</v>
      </c>
      <c r="P1109" s="8" t="s">
        <v>41</v>
      </c>
      <c r="Q1109" s="12">
        <v>9719.1</v>
      </c>
      <c r="R1109" s="13">
        <v>0</v>
      </c>
      <c r="S1109" s="13">
        <v>0</v>
      </c>
      <c r="T1109" s="13">
        <v>0</v>
      </c>
      <c r="U1109" s="12">
        <v>10052.06</v>
      </c>
      <c r="V1109" s="8" t="s">
        <v>35</v>
      </c>
      <c r="W1109" s="8" t="s">
        <v>4038</v>
      </c>
      <c r="X1109" s="8" t="s">
        <v>57</v>
      </c>
      <c r="Y1109" s="13">
        <v>0</v>
      </c>
      <c r="Z1109" s="8" t="s">
        <v>42</v>
      </c>
      <c r="AA1109" s="8" t="s">
        <v>65</v>
      </c>
      <c r="AB1109" s="8" t="s">
        <v>35</v>
      </c>
      <c r="AC1109" s="8" t="s">
        <v>2614</v>
      </c>
      <c r="AD1109" s="8" t="s">
        <v>35</v>
      </c>
      <c r="AE1109" s="8" t="s">
        <v>3551</v>
      </c>
      <c r="AF1109" s="12">
        <v>9719.1</v>
      </c>
      <c r="AG1109" s="41">
        <f t="shared" si="156"/>
        <v>45798</v>
      </c>
      <c r="AH1109" s="41">
        <f t="shared" ca="1" si="157"/>
        <v>46022</v>
      </c>
      <c r="AI1109" s="1">
        <f t="shared" ca="1" si="155"/>
        <v>7</v>
      </c>
      <c r="AJ1109" s="1">
        <f t="shared" ca="1" si="158"/>
        <v>2</v>
      </c>
      <c r="AK1109" s="1">
        <f t="shared" ca="1" si="159"/>
        <v>4</v>
      </c>
      <c r="AL1109" s="1">
        <f t="shared" si="160"/>
        <v>0</v>
      </c>
      <c r="AM1109" s="38">
        <f t="shared" ca="1" si="161"/>
        <v>0.2857142857142857</v>
      </c>
      <c r="AN1109" s="1" t="str">
        <f t="shared" ca="1" si="162"/>
        <v>טרם נבדק</v>
      </c>
      <c r="AO1109" s="1" t="str">
        <f>VLOOKUP(AC1109,'תז מייל קניין'!$A:$C,3,0)</f>
        <v>GalitGe@justice.gov.il</v>
      </c>
      <c r="AP1109" s="1" t="str">
        <f t="shared" si="163"/>
        <v xml:space="preserve"> ציוד משרד</v>
      </c>
    </row>
    <row r="1110" spans="1:42" x14ac:dyDescent="0.2">
      <c r="A1110" s="4"/>
      <c r="B1110" s="5"/>
      <c r="C1110" s="6" t="s">
        <v>4039</v>
      </c>
      <c r="D1110" s="7" t="s">
        <v>50</v>
      </c>
      <c r="E1110" s="7" t="s">
        <v>32</v>
      </c>
      <c r="F1110" s="8" t="s">
        <v>35</v>
      </c>
      <c r="G1110" s="9">
        <v>45798</v>
      </c>
      <c r="H1110" s="9"/>
      <c r="I1110" s="10"/>
      <c r="J1110" s="14"/>
      <c r="K1110" s="11" t="s">
        <v>1764</v>
      </c>
      <c r="L1110" s="8" t="s">
        <v>1765</v>
      </c>
      <c r="M1110" s="8" t="s">
        <v>1766</v>
      </c>
      <c r="N1110" s="8" t="s">
        <v>40</v>
      </c>
      <c r="O1110" s="12">
        <v>23364</v>
      </c>
      <c r="P1110" s="8" t="s">
        <v>41</v>
      </c>
      <c r="Q1110" s="12">
        <v>23364</v>
      </c>
      <c r="R1110" s="13">
        <v>0</v>
      </c>
      <c r="S1110" s="13">
        <v>0</v>
      </c>
      <c r="T1110" s="13">
        <v>0</v>
      </c>
      <c r="U1110" s="12">
        <v>24164.45</v>
      </c>
      <c r="V1110" s="8" t="s">
        <v>35</v>
      </c>
      <c r="W1110" s="8" t="s">
        <v>4040</v>
      </c>
      <c r="X1110" s="8" t="s">
        <v>57</v>
      </c>
      <c r="Y1110" s="13">
        <v>0</v>
      </c>
      <c r="Z1110" s="8" t="s">
        <v>42</v>
      </c>
      <c r="AA1110" s="8" t="s">
        <v>65</v>
      </c>
      <c r="AB1110" s="8" t="s">
        <v>35</v>
      </c>
      <c r="AC1110" s="8" t="s">
        <v>2614</v>
      </c>
      <c r="AD1110" s="8" t="s">
        <v>35</v>
      </c>
      <c r="AE1110" s="8" t="s">
        <v>2899</v>
      </c>
      <c r="AF1110" s="12">
        <v>23364</v>
      </c>
      <c r="AG1110" s="41">
        <f t="shared" si="156"/>
        <v>45798</v>
      </c>
      <c r="AH1110" s="41">
        <f t="shared" ca="1" si="157"/>
        <v>46022</v>
      </c>
      <c r="AI1110" s="1">
        <f t="shared" ca="1" si="155"/>
        <v>7</v>
      </c>
      <c r="AJ1110" s="1">
        <f t="shared" ca="1" si="158"/>
        <v>2</v>
      </c>
      <c r="AK1110" s="1">
        <f t="shared" ca="1" si="159"/>
        <v>4</v>
      </c>
      <c r="AL1110" s="1">
        <f t="shared" si="160"/>
        <v>0</v>
      </c>
      <c r="AM1110" s="38">
        <f t="shared" ca="1" si="161"/>
        <v>0.2857142857142857</v>
      </c>
      <c r="AN1110" s="1" t="str">
        <f t="shared" ca="1" si="162"/>
        <v>טרם נבדק</v>
      </c>
      <c r="AO1110" s="1" t="str">
        <f>VLOOKUP(AC1110,'תז מייל קניין'!$A:$C,3,0)</f>
        <v>GalitGe@justice.gov.il</v>
      </c>
      <c r="AP1110" s="1" t="str">
        <f t="shared" si="163"/>
        <v xml:space="preserve"> קרגלים עב</v>
      </c>
    </row>
    <row r="1111" spans="1:42" x14ac:dyDescent="0.2">
      <c r="A1111" s="4"/>
      <c r="B1111" s="5"/>
      <c r="C1111" s="6" t="s">
        <v>4041</v>
      </c>
      <c r="D1111" s="7" t="s">
        <v>34</v>
      </c>
      <c r="E1111" s="7" t="s">
        <v>32</v>
      </c>
      <c r="F1111" s="8" t="s">
        <v>35</v>
      </c>
      <c r="G1111" s="9">
        <v>45798</v>
      </c>
      <c r="H1111" s="9"/>
      <c r="I1111" s="10"/>
      <c r="J1111" s="14"/>
      <c r="K1111" s="11" t="s">
        <v>620</v>
      </c>
      <c r="L1111" s="8" t="s">
        <v>621</v>
      </c>
      <c r="M1111" s="8" t="s">
        <v>622</v>
      </c>
      <c r="N1111" s="8" t="s">
        <v>40</v>
      </c>
      <c r="O1111" s="12">
        <v>71154</v>
      </c>
      <c r="P1111" s="8" t="s">
        <v>41</v>
      </c>
      <c r="Q1111" s="12">
        <v>71154</v>
      </c>
      <c r="R1111" s="13">
        <v>0</v>
      </c>
      <c r="S1111" s="13">
        <v>0</v>
      </c>
      <c r="T1111" s="13">
        <v>0</v>
      </c>
      <c r="U1111" s="12">
        <v>71154</v>
      </c>
      <c r="V1111" s="8" t="s">
        <v>35</v>
      </c>
      <c r="W1111" s="8" t="s">
        <v>4042</v>
      </c>
      <c r="X1111" s="8" t="s">
        <v>35</v>
      </c>
      <c r="Y1111" s="13">
        <v>0</v>
      </c>
      <c r="Z1111" s="8" t="s">
        <v>42</v>
      </c>
      <c r="AA1111" s="8" t="s">
        <v>43</v>
      </c>
      <c r="AB1111" s="8" t="s">
        <v>60</v>
      </c>
      <c r="AC1111" s="8" t="s">
        <v>2614</v>
      </c>
      <c r="AD1111" s="8" t="s">
        <v>35</v>
      </c>
      <c r="AE1111" s="8" t="s">
        <v>2610</v>
      </c>
      <c r="AF1111" s="12">
        <v>71154</v>
      </c>
      <c r="AG1111" s="41">
        <f t="shared" si="156"/>
        <v>45798</v>
      </c>
      <c r="AH1111" s="41">
        <f t="shared" ca="1" si="157"/>
        <v>46022</v>
      </c>
      <c r="AI1111" s="1">
        <f t="shared" ca="1" si="155"/>
        <v>7</v>
      </c>
      <c r="AJ1111" s="1">
        <f t="shared" ca="1" si="158"/>
        <v>2</v>
      </c>
      <c r="AK1111" s="1">
        <f t="shared" ca="1" si="159"/>
        <v>4</v>
      </c>
      <c r="AL1111" s="1">
        <f t="shared" si="160"/>
        <v>0</v>
      </c>
      <c r="AM1111" s="38">
        <f t="shared" ca="1" si="161"/>
        <v>0.2857142857142857</v>
      </c>
      <c r="AN1111" s="1" t="str">
        <f t="shared" ca="1" si="162"/>
        <v>טרם נבדק</v>
      </c>
      <c r="AO1111" s="1" t="str">
        <f>VLOOKUP(AC1111,'תז מייל קניין'!$A:$C,3,0)</f>
        <v>GalitGe@justice.gov.il</v>
      </c>
      <c r="AP1111" s="1" t="str">
        <f t="shared" si="163"/>
        <v xml:space="preserve"> תירגומים </v>
      </c>
    </row>
    <row r="1112" spans="1:42" x14ac:dyDescent="0.2">
      <c r="A1112" s="4"/>
      <c r="B1112" s="5"/>
      <c r="C1112" s="6" t="s">
        <v>4043</v>
      </c>
      <c r="D1112" s="7" t="s">
        <v>34</v>
      </c>
      <c r="E1112" s="7" t="s">
        <v>32</v>
      </c>
      <c r="F1112" s="8" t="s">
        <v>35</v>
      </c>
      <c r="G1112" s="9">
        <v>45798</v>
      </c>
      <c r="H1112" s="9"/>
      <c r="I1112" s="10"/>
      <c r="J1112" s="14"/>
      <c r="K1112" s="11" t="s">
        <v>4044</v>
      </c>
      <c r="L1112" s="8" t="s">
        <v>4045</v>
      </c>
      <c r="M1112" s="8" t="s">
        <v>4046</v>
      </c>
      <c r="N1112" s="8" t="s">
        <v>40</v>
      </c>
      <c r="O1112" s="13">
        <v>352.82</v>
      </c>
      <c r="P1112" s="8" t="s">
        <v>41</v>
      </c>
      <c r="Q1112" s="13">
        <v>352.82</v>
      </c>
      <c r="R1112" s="13">
        <v>100</v>
      </c>
      <c r="S1112" s="13">
        <v>352.82</v>
      </c>
      <c r="T1112" s="13">
        <v>352.82</v>
      </c>
      <c r="U1112" s="13">
        <v>0</v>
      </c>
      <c r="V1112" s="8" t="s">
        <v>35</v>
      </c>
      <c r="W1112" s="8" t="s">
        <v>4047</v>
      </c>
      <c r="X1112" s="8" t="s">
        <v>35</v>
      </c>
      <c r="Y1112" s="13">
        <v>0</v>
      </c>
      <c r="Z1112" s="8" t="s">
        <v>42</v>
      </c>
      <c r="AA1112" s="8" t="s">
        <v>43</v>
      </c>
      <c r="AB1112" s="8" t="s">
        <v>60</v>
      </c>
      <c r="AC1112" s="8" t="s">
        <v>2614</v>
      </c>
      <c r="AD1112" s="8" t="s">
        <v>35</v>
      </c>
      <c r="AE1112" s="8" t="s">
        <v>658</v>
      </c>
      <c r="AF1112" s="13">
        <v>0</v>
      </c>
      <c r="AG1112" s="41">
        <f t="shared" si="156"/>
        <v>45798</v>
      </c>
      <c r="AH1112" s="41">
        <f t="shared" ca="1" si="157"/>
        <v>46022</v>
      </c>
      <c r="AI1112" s="1">
        <f t="shared" ca="1" si="155"/>
        <v>7</v>
      </c>
      <c r="AJ1112" s="1">
        <f t="shared" ca="1" si="158"/>
        <v>2</v>
      </c>
      <c r="AK1112" s="1">
        <f t="shared" ca="1" si="159"/>
        <v>4</v>
      </c>
      <c r="AL1112" s="1">
        <f t="shared" si="160"/>
        <v>100</v>
      </c>
      <c r="AM1112" s="38">
        <f t="shared" ca="1" si="161"/>
        <v>0.2857142857142857</v>
      </c>
      <c r="AN1112" s="1" t="str">
        <f t="shared" ca="1" si="162"/>
        <v>טרם נבדק</v>
      </c>
      <c r="AO1112" s="1" t="str">
        <f>VLOOKUP(AC1112,'תז מייל קניין'!$A:$C,3,0)</f>
        <v>GalitGe@justice.gov.il</v>
      </c>
      <c r="AP1112" s="1" t="str">
        <f t="shared" si="163"/>
        <v xml:space="preserve"> מברגה נטע</v>
      </c>
    </row>
    <row r="1113" spans="1:42" x14ac:dyDescent="0.2">
      <c r="A1113" s="4"/>
      <c r="B1113" s="5"/>
      <c r="C1113" s="6" t="s">
        <v>4048</v>
      </c>
      <c r="D1113" s="7" t="s">
        <v>50</v>
      </c>
      <c r="E1113" s="7" t="s">
        <v>32</v>
      </c>
      <c r="F1113" s="8" t="s">
        <v>35</v>
      </c>
      <c r="G1113" s="9">
        <v>45798</v>
      </c>
      <c r="H1113" s="9"/>
      <c r="I1113" s="10"/>
      <c r="J1113" s="14"/>
      <c r="K1113" s="11" t="s">
        <v>87</v>
      </c>
      <c r="L1113" s="8" t="s">
        <v>88</v>
      </c>
      <c r="M1113" s="8" t="s">
        <v>89</v>
      </c>
      <c r="N1113" s="8" t="s">
        <v>40</v>
      </c>
      <c r="O1113" s="13">
        <v>187.62</v>
      </c>
      <c r="P1113" s="8" t="s">
        <v>41</v>
      </c>
      <c r="Q1113" s="13">
        <v>187.62</v>
      </c>
      <c r="R1113" s="13">
        <v>100</v>
      </c>
      <c r="S1113" s="13">
        <v>187.62</v>
      </c>
      <c r="T1113" s="13">
        <v>187.62</v>
      </c>
      <c r="U1113" s="13">
        <v>0</v>
      </c>
      <c r="V1113" s="8" t="s">
        <v>35</v>
      </c>
      <c r="W1113" s="8" t="s">
        <v>4049</v>
      </c>
      <c r="X1113" s="8" t="s">
        <v>35</v>
      </c>
      <c r="Y1113" s="13">
        <v>0</v>
      </c>
      <c r="Z1113" s="8" t="s">
        <v>42</v>
      </c>
      <c r="AA1113" s="8" t="s">
        <v>53</v>
      </c>
      <c r="AB1113" s="8" t="s">
        <v>35</v>
      </c>
      <c r="AC1113" s="8" t="s">
        <v>2614</v>
      </c>
      <c r="AD1113" s="8" t="s">
        <v>35</v>
      </c>
      <c r="AE1113" s="8" t="s">
        <v>3307</v>
      </c>
      <c r="AF1113" s="13">
        <v>0</v>
      </c>
      <c r="AG1113" s="41">
        <f t="shared" si="156"/>
        <v>45798</v>
      </c>
      <c r="AH1113" s="41">
        <f t="shared" ca="1" si="157"/>
        <v>46022</v>
      </c>
      <c r="AI1113" s="1">
        <f t="shared" ca="1" si="155"/>
        <v>7</v>
      </c>
      <c r="AJ1113" s="1">
        <f t="shared" ca="1" si="158"/>
        <v>2</v>
      </c>
      <c r="AK1113" s="1">
        <f t="shared" ca="1" si="159"/>
        <v>4</v>
      </c>
      <c r="AL1113" s="1">
        <f t="shared" si="160"/>
        <v>100</v>
      </c>
      <c r="AM1113" s="38">
        <f t="shared" ca="1" si="161"/>
        <v>0.2857142857142857</v>
      </c>
      <c r="AN1113" s="1" t="str">
        <f t="shared" ca="1" si="162"/>
        <v>טרם נבדק</v>
      </c>
      <c r="AO1113" s="1" t="str">
        <f>VLOOKUP(AC1113,'תז מייל קניין'!$A:$C,3,0)</f>
        <v>GalitGe@justice.gov.il</v>
      </c>
      <c r="AP1113" s="1" t="str">
        <f t="shared" si="163"/>
        <v xml:space="preserve"> קומקומים </v>
      </c>
    </row>
    <row r="1114" spans="1:42" x14ac:dyDescent="0.2">
      <c r="A1114" s="4"/>
      <c r="B1114" s="5"/>
      <c r="C1114" s="6" t="s">
        <v>4050</v>
      </c>
      <c r="D1114" s="7" t="s">
        <v>50</v>
      </c>
      <c r="E1114" s="7" t="s">
        <v>32</v>
      </c>
      <c r="F1114" s="8" t="s">
        <v>35</v>
      </c>
      <c r="G1114" s="9">
        <v>45798</v>
      </c>
      <c r="H1114" s="9"/>
      <c r="I1114" s="10"/>
      <c r="J1114" s="14"/>
      <c r="K1114" s="11" t="s">
        <v>87</v>
      </c>
      <c r="L1114" s="8" t="s">
        <v>88</v>
      </c>
      <c r="M1114" s="8" t="s">
        <v>89</v>
      </c>
      <c r="N1114" s="8" t="s">
        <v>40</v>
      </c>
      <c r="O1114" s="12">
        <v>8850</v>
      </c>
      <c r="P1114" s="8" t="s">
        <v>41</v>
      </c>
      <c r="Q1114" s="12">
        <v>8850</v>
      </c>
      <c r="R1114" s="13">
        <v>100</v>
      </c>
      <c r="S1114" s="12">
        <v>8850</v>
      </c>
      <c r="T1114" s="12">
        <v>8850</v>
      </c>
      <c r="U1114" s="13">
        <v>0</v>
      </c>
      <c r="V1114" s="8" t="s">
        <v>35</v>
      </c>
      <c r="W1114" s="8" t="s">
        <v>4051</v>
      </c>
      <c r="X1114" s="8" t="s">
        <v>35</v>
      </c>
      <c r="Y1114" s="13">
        <v>0</v>
      </c>
      <c r="Z1114" s="8" t="s">
        <v>42</v>
      </c>
      <c r="AA1114" s="8" t="s">
        <v>53</v>
      </c>
      <c r="AB1114" s="8" t="s">
        <v>35</v>
      </c>
      <c r="AC1114" s="8" t="s">
        <v>2614</v>
      </c>
      <c r="AD1114" s="8" t="s">
        <v>35</v>
      </c>
      <c r="AE1114" s="8" t="s">
        <v>658</v>
      </c>
      <c r="AF1114" s="13">
        <v>0</v>
      </c>
      <c r="AG1114" s="41">
        <f t="shared" si="156"/>
        <v>45798</v>
      </c>
      <c r="AH1114" s="41">
        <f t="shared" ca="1" si="157"/>
        <v>46022</v>
      </c>
      <c r="AI1114" s="1">
        <f t="shared" ca="1" si="155"/>
        <v>7</v>
      </c>
      <c r="AJ1114" s="1">
        <f t="shared" ca="1" si="158"/>
        <v>2</v>
      </c>
      <c r="AK1114" s="1">
        <f t="shared" ca="1" si="159"/>
        <v>4</v>
      </c>
      <c r="AL1114" s="1">
        <f t="shared" si="160"/>
        <v>100</v>
      </c>
      <c r="AM1114" s="38">
        <f t="shared" ca="1" si="161"/>
        <v>0.2857142857142857</v>
      </c>
      <c r="AN1114" s="1" t="str">
        <f t="shared" ca="1" si="162"/>
        <v>טרם נבדק</v>
      </c>
      <c r="AO1114" s="1" t="str">
        <f>VLOOKUP(AC1114,'תז מייל קניין'!$A:$C,3,0)</f>
        <v>GalitGe@justice.gov.il</v>
      </c>
      <c r="AP1114" s="1" t="str">
        <f t="shared" si="163"/>
        <v xml:space="preserve"> מקררים קט</v>
      </c>
    </row>
    <row r="1115" spans="1:42" x14ac:dyDescent="0.2">
      <c r="A1115" s="4"/>
      <c r="B1115" s="5"/>
      <c r="C1115" s="6" t="s">
        <v>4052</v>
      </c>
      <c r="D1115" s="7" t="s">
        <v>50</v>
      </c>
      <c r="E1115" s="7" t="s">
        <v>32</v>
      </c>
      <c r="F1115" s="8" t="s">
        <v>35</v>
      </c>
      <c r="G1115" s="9">
        <v>45798</v>
      </c>
      <c r="H1115" s="9"/>
      <c r="I1115" s="10"/>
      <c r="J1115" s="14"/>
      <c r="K1115" s="11" t="s">
        <v>87</v>
      </c>
      <c r="L1115" s="8" t="s">
        <v>88</v>
      </c>
      <c r="M1115" s="8" t="s">
        <v>89</v>
      </c>
      <c r="N1115" s="8" t="s">
        <v>40</v>
      </c>
      <c r="O1115" s="12">
        <v>1947</v>
      </c>
      <c r="P1115" s="8" t="s">
        <v>41</v>
      </c>
      <c r="Q1115" s="12">
        <v>1947</v>
      </c>
      <c r="R1115" s="13">
        <v>100</v>
      </c>
      <c r="S1115" s="12">
        <v>1947</v>
      </c>
      <c r="T1115" s="12">
        <v>1947</v>
      </c>
      <c r="U1115" s="13">
        <v>0</v>
      </c>
      <c r="V1115" s="8" t="s">
        <v>35</v>
      </c>
      <c r="W1115" s="8" t="s">
        <v>4053</v>
      </c>
      <c r="X1115" s="8" t="s">
        <v>35</v>
      </c>
      <c r="Y1115" s="13">
        <v>0</v>
      </c>
      <c r="Z1115" s="8" t="s">
        <v>42</v>
      </c>
      <c r="AA1115" s="8" t="s">
        <v>53</v>
      </c>
      <c r="AB1115" s="8" t="s">
        <v>35</v>
      </c>
      <c r="AC1115" s="8" t="s">
        <v>2614</v>
      </c>
      <c r="AD1115" s="8" t="s">
        <v>35</v>
      </c>
      <c r="AE1115" s="8" t="s">
        <v>35</v>
      </c>
      <c r="AF1115" s="13">
        <v>0</v>
      </c>
      <c r="AG1115" s="41">
        <f t="shared" si="156"/>
        <v>45798</v>
      </c>
      <c r="AH1115" s="41">
        <f t="shared" ca="1" si="157"/>
        <v>46022</v>
      </c>
      <c r="AI1115" s="1">
        <f t="shared" ca="1" si="155"/>
        <v>7</v>
      </c>
      <c r="AJ1115" s="1">
        <f t="shared" ca="1" si="158"/>
        <v>2</v>
      </c>
      <c r="AK1115" s="1">
        <f t="shared" ca="1" si="159"/>
        <v>4</v>
      </c>
      <c r="AL1115" s="1">
        <f t="shared" si="160"/>
        <v>100</v>
      </c>
      <c r="AM1115" s="38">
        <f t="shared" ca="1" si="161"/>
        <v>0.2857142857142857</v>
      </c>
      <c r="AN1115" s="1" t="str">
        <f t="shared" ca="1" si="162"/>
        <v>טרם נבדק</v>
      </c>
      <c r="AO1115" s="1" t="str">
        <f>VLOOKUP(AC1115,'תז מייל קניין'!$A:$C,3,0)</f>
        <v>GalitGe@justice.gov.il</v>
      </c>
      <c r="AP1115" s="1" t="str">
        <f t="shared" si="163"/>
        <v xml:space="preserve"> מקררים עב</v>
      </c>
    </row>
    <row r="1116" spans="1:42" x14ac:dyDescent="0.2">
      <c r="A1116" s="4"/>
      <c r="B1116" s="5"/>
      <c r="C1116" s="6" t="s">
        <v>4054</v>
      </c>
      <c r="D1116" s="7" t="s">
        <v>34</v>
      </c>
      <c r="E1116" s="7" t="s">
        <v>32</v>
      </c>
      <c r="F1116" s="8" t="s">
        <v>35</v>
      </c>
      <c r="G1116" s="9">
        <v>45798</v>
      </c>
      <c r="H1116" s="9"/>
      <c r="I1116" s="10"/>
      <c r="J1116" s="14"/>
      <c r="K1116" s="11" t="s">
        <v>104</v>
      </c>
      <c r="L1116" s="8" t="s">
        <v>105</v>
      </c>
      <c r="M1116" s="8" t="s">
        <v>106</v>
      </c>
      <c r="N1116" s="8" t="s">
        <v>40</v>
      </c>
      <c r="O1116" s="12">
        <v>139440.99</v>
      </c>
      <c r="P1116" s="8" t="s">
        <v>41</v>
      </c>
      <c r="Q1116" s="12">
        <v>139440.99</v>
      </c>
      <c r="R1116" s="13">
        <v>0</v>
      </c>
      <c r="S1116" s="13">
        <v>0</v>
      </c>
      <c r="T1116" s="13">
        <v>0</v>
      </c>
      <c r="U1116" s="12">
        <v>139440.99</v>
      </c>
      <c r="V1116" s="8" t="s">
        <v>35</v>
      </c>
      <c r="W1116" s="8" t="s">
        <v>4055</v>
      </c>
      <c r="X1116" s="8" t="s">
        <v>35</v>
      </c>
      <c r="Y1116" s="13">
        <v>0</v>
      </c>
      <c r="Z1116" s="8" t="s">
        <v>42</v>
      </c>
      <c r="AA1116" s="8" t="s">
        <v>43</v>
      </c>
      <c r="AB1116" s="8" t="s">
        <v>60</v>
      </c>
      <c r="AC1116" s="8" t="s">
        <v>2614</v>
      </c>
      <c r="AD1116" s="8" t="s">
        <v>35</v>
      </c>
      <c r="AE1116" s="8" t="s">
        <v>2919</v>
      </c>
      <c r="AF1116" s="12">
        <v>139440.99</v>
      </c>
      <c r="AG1116" s="41">
        <f t="shared" si="156"/>
        <v>45798</v>
      </c>
      <c r="AH1116" s="41">
        <f t="shared" ca="1" si="157"/>
        <v>46022</v>
      </c>
      <c r="AI1116" s="1">
        <f t="shared" ca="1" si="155"/>
        <v>7</v>
      </c>
      <c r="AJ1116" s="1">
        <f t="shared" ca="1" si="158"/>
        <v>2</v>
      </c>
      <c r="AK1116" s="1">
        <f t="shared" ca="1" si="159"/>
        <v>4</v>
      </c>
      <c r="AL1116" s="1">
        <f t="shared" si="160"/>
        <v>0</v>
      </c>
      <c r="AM1116" s="38">
        <f t="shared" ca="1" si="161"/>
        <v>0.2857142857142857</v>
      </c>
      <c r="AN1116" s="1" t="str">
        <f t="shared" ca="1" si="162"/>
        <v>טרם נבדק</v>
      </c>
      <c r="AO1116" s="1" t="str">
        <f>VLOOKUP(AC1116,'תז מייל קניין'!$A:$C,3,0)</f>
        <v>GalitGe@justice.gov.il</v>
      </c>
      <c r="AP1116" s="1" t="str">
        <f t="shared" si="163"/>
        <v xml:space="preserve"> עבודות הא</v>
      </c>
    </row>
    <row r="1117" spans="1:42" x14ac:dyDescent="0.2">
      <c r="A1117" s="4"/>
      <c r="B1117" s="5"/>
      <c r="C1117" s="6" t="s">
        <v>4056</v>
      </c>
      <c r="D1117" s="7" t="s">
        <v>34</v>
      </c>
      <c r="E1117" s="7" t="s">
        <v>32</v>
      </c>
      <c r="F1117" s="8" t="s">
        <v>35</v>
      </c>
      <c r="G1117" s="9">
        <v>45798</v>
      </c>
      <c r="H1117" s="9"/>
      <c r="I1117" s="10"/>
      <c r="J1117" s="14"/>
      <c r="K1117" s="11" t="s">
        <v>4057</v>
      </c>
      <c r="L1117" s="8" t="s">
        <v>4058</v>
      </c>
      <c r="M1117" s="8" t="s">
        <v>4059</v>
      </c>
      <c r="N1117" s="8" t="s">
        <v>40</v>
      </c>
      <c r="O1117" s="12">
        <v>2249.67</v>
      </c>
      <c r="P1117" s="8" t="s">
        <v>41</v>
      </c>
      <c r="Q1117" s="12">
        <v>2249.67</v>
      </c>
      <c r="R1117" s="13">
        <v>100</v>
      </c>
      <c r="S1117" s="12">
        <v>2249.67</v>
      </c>
      <c r="T1117" s="12">
        <v>2249.67</v>
      </c>
      <c r="U1117" s="13">
        <v>0</v>
      </c>
      <c r="V1117" s="8" t="s">
        <v>35</v>
      </c>
      <c r="W1117" s="8" t="s">
        <v>4060</v>
      </c>
      <c r="X1117" s="8" t="s">
        <v>35</v>
      </c>
      <c r="Y1117" s="13">
        <v>0</v>
      </c>
      <c r="Z1117" s="8" t="s">
        <v>42</v>
      </c>
      <c r="AA1117" s="8" t="s">
        <v>43</v>
      </c>
      <c r="AB1117" s="8" t="s">
        <v>60</v>
      </c>
      <c r="AC1117" s="8" t="s">
        <v>2614</v>
      </c>
      <c r="AD1117" s="8" t="s">
        <v>35</v>
      </c>
      <c r="AE1117" s="8" t="s">
        <v>658</v>
      </c>
      <c r="AF1117" s="13">
        <v>0</v>
      </c>
      <c r="AG1117" s="41">
        <f t="shared" si="156"/>
        <v>45798</v>
      </c>
      <c r="AH1117" s="41">
        <f t="shared" ca="1" si="157"/>
        <v>46022</v>
      </c>
      <c r="AI1117" s="1">
        <f t="shared" ref="AI1117:AI1180" ca="1" si="164">DATEDIF(AG1117,AH1117, "m")</f>
        <v>7</v>
      </c>
      <c r="AJ1117" s="1">
        <f t="shared" ca="1" si="158"/>
        <v>2</v>
      </c>
      <c r="AK1117" s="1">
        <f t="shared" ca="1" si="159"/>
        <v>4</v>
      </c>
      <c r="AL1117" s="1">
        <f t="shared" si="160"/>
        <v>100</v>
      </c>
      <c r="AM1117" s="38">
        <f t="shared" ca="1" si="161"/>
        <v>0.2857142857142857</v>
      </c>
      <c r="AN1117" s="1" t="str">
        <f t="shared" ca="1" si="162"/>
        <v>טרם נבדק</v>
      </c>
      <c r="AO1117" s="1" t="str">
        <f>VLOOKUP(AC1117,'תז מייל קניין'!$A:$C,3,0)</f>
        <v>GalitGe@justice.gov.il</v>
      </c>
      <c r="AP1117" s="1" t="str">
        <f t="shared" si="163"/>
        <v xml:space="preserve"> אוהלי שם </v>
      </c>
    </row>
    <row r="1118" spans="1:42" x14ac:dyDescent="0.2">
      <c r="A1118" s="4"/>
      <c r="B1118" s="5"/>
      <c r="C1118" s="6" t="s">
        <v>4061</v>
      </c>
      <c r="D1118" s="7" t="s">
        <v>34</v>
      </c>
      <c r="E1118" s="7" t="s">
        <v>32</v>
      </c>
      <c r="F1118" s="8" t="s">
        <v>35</v>
      </c>
      <c r="G1118" s="9">
        <v>45803</v>
      </c>
      <c r="H1118" s="9"/>
      <c r="I1118" s="10"/>
      <c r="J1118" s="14"/>
      <c r="K1118" s="11" t="s">
        <v>4062</v>
      </c>
      <c r="L1118" s="8" t="s">
        <v>4063</v>
      </c>
      <c r="M1118" s="8" t="s">
        <v>4064</v>
      </c>
      <c r="N1118" s="8" t="s">
        <v>40</v>
      </c>
      <c r="O1118" s="12">
        <v>8666</v>
      </c>
      <c r="P1118" s="8" t="s">
        <v>41</v>
      </c>
      <c r="Q1118" s="12">
        <v>8666</v>
      </c>
      <c r="R1118" s="13">
        <v>100</v>
      </c>
      <c r="S1118" s="12">
        <v>8666</v>
      </c>
      <c r="T1118" s="12">
        <v>8666</v>
      </c>
      <c r="U1118" s="13">
        <v>0</v>
      </c>
      <c r="V1118" s="8" t="s">
        <v>35</v>
      </c>
      <c r="W1118" s="8" t="s">
        <v>4065</v>
      </c>
      <c r="X1118" s="8" t="s">
        <v>35</v>
      </c>
      <c r="Y1118" s="13">
        <v>0</v>
      </c>
      <c r="Z1118" s="8" t="s">
        <v>42</v>
      </c>
      <c r="AA1118" s="8" t="s">
        <v>43</v>
      </c>
      <c r="AB1118" s="8" t="s">
        <v>60</v>
      </c>
      <c r="AC1118" s="8" t="s">
        <v>2614</v>
      </c>
      <c r="AD1118" s="8" t="s">
        <v>35</v>
      </c>
      <c r="AE1118" s="8" t="s">
        <v>3574</v>
      </c>
      <c r="AF1118" s="13">
        <v>0</v>
      </c>
      <c r="AG1118" s="41">
        <f t="shared" si="156"/>
        <v>45803</v>
      </c>
      <c r="AH1118" s="41">
        <f t="shared" ca="1" si="157"/>
        <v>46022</v>
      </c>
      <c r="AI1118" s="1">
        <f t="shared" ca="1" si="164"/>
        <v>7</v>
      </c>
      <c r="AJ1118" s="1">
        <f t="shared" ca="1" si="158"/>
        <v>2</v>
      </c>
      <c r="AK1118" s="1">
        <f t="shared" ca="1" si="159"/>
        <v>4</v>
      </c>
      <c r="AL1118" s="1">
        <f t="shared" si="160"/>
        <v>100</v>
      </c>
      <c r="AM1118" s="38">
        <f t="shared" ca="1" si="161"/>
        <v>0.2857142857142857</v>
      </c>
      <c r="AN1118" s="1" t="str">
        <f t="shared" ca="1" si="162"/>
        <v>טרם נבדק</v>
      </c>
      <c r="AO1118" s="1" t="str">
        <f>VLOOKUP(AC1118,'תז מייל קניין'!$A:$C,3,0)</f>
        <v>GalitGe@justice.gov.il</v>
      </c>
      <c r="AP1118" s="1" t="str">
        <f t="shared" si="163"/>
        <v xml:space="preserve"> כנס לשכת </v>
      </c>
    </row>
    <row r="1119" spans="1:42" x14ac:dyDescent="0.2">
      <c r="A1119" s="4"/>
      <c r="B1119" s="5"/>
      <c r="C1119" s="6" t="s">
        <v>4066</v>
      </c>
      <c r="D1119" s="7" t="s">
        <v>50</v>
      </c>
      <c r="E1119" s="7" t="s">
        <v>32</v>
      </c>
      <c r="F1119" s="8" t="s">
        <v>35</v>
      </c>
      <c r="G1119" s="9">
        <v>45803</v>
      </c>
      <c r="H1119" s="9">
        <v>45791</v>
      </c>
      <c r="I1119" s="10">
        <v>46022</v>
      </c>
      <c r="J1119" s="14"/>
      <c r="K1119" s="11" t="s">
        <v>4067</v>
      </c>
      <c r="L1119" s="8" t="s">
        <v>4068</v>
      </c>
      <c r="M1119" s="8" t="s">
        <v>4069</v>
      </c>
      <c r="N1119" s="8" t="s">
        <v>40</v>
      </c>
      <c r="O1119" s="12">
        <v>2009427.76</v>
      </c>
      <c r="P1119" s="8" t="s">
        <v>41</v>
      </c>
      <c r="Q1119" s="12">
        <v>2009427.76</v>
      </c>
      <c r="R1119" s="13">
        <v>1.36</v>
      </c>
      <c r="S1119" s="12">
        <v>27376.29</v>
      </c>
      <c r="T1119" s="12">
        <v>27376.28</v>
      </c>
      <c r="U1119" s="12">
        <v>1982051.47</v>
      </c>
      <c r="V1119" s="8" t="s">
        <v>35</v>
      </c>
      <c r="W1119" s="8" t="s">
        <v>4070</v>
      </c>
      <c r="X1119" s="8" t="s">
        <v>35</v>
      </c>
      <c r="Y1119" s="13">
        <v>0</v>
      </c>
      <c r="Z1119" s="8" t="s">
        <v>42</v>
      </c>
      <c r="AA1119" s="8" t="s">
        <v>65</v>
      </c>
      <c r="AB1119" s="8" t="s">
        <v>35</v>
      </c>
      <c r="AC1119" s="8" t="s">
        <v>2614</v>
      </c>
      <c r="AD1119" s="8" t="s">
        <v>35</v>
      </c>
      <c r="AE1119" s="8" t="s">
        <v>625</v>
      </c>
      <c r="AF1119" s="12">
        <v>1982051.48</v>
      </c>
      <c r="AG1119" s="41">
        <f t="shared" si="156"/>
        <v>45791</v>
      </c>
      <c r="AH1119" s="41">
        <f t="shared" ca="1" si="157"/>
        <v>46022</v>
      </c>
      <c r="AI1119" s="1">
        <f t="shared" ca="1" si="164"/>
        <v>7</v>
      </c>
      <c r="AJ1119" s="1">
        <f t="shared" ca="1" si="158"/>
        <v>2</v>
      </c>
      <c r="AK1119" s="1">
        <f t="shared" ca="1" si="159"/>
        <v>4</v>
      </c>
      <c r="AL1119" s="1">
        <f t="shared" si="160"/>
        <v>1.36</v>
      </c>
      <c r="AM1119" s="38">
        <f t="shared" ca="1" si="161"/>
        <v>0.2857142857142857</v>
      </c>
      <c r="AN1119" s="1" t="str">
        <f t="shared" ca="1" si="162"/>
        <v>טרם נבדק</v>
      </c>
      <c r="AO1119" s="1" t="str">
        <f>VLOOKUP(AC1119,'תז מייל קניין'!$A:$C,3,0)</f>
        <v>GalitGe@justice.gov.il</v>
      </c>
      <c r="AP1119" s="1" t="str">
        <f t="shared" si="163"/>
        <v xml:space="preserve"> גיבושים ע</v>
      </c>
    </row>
    <row r="1120" spans="1:42" x14ac:dyDescent="0.2">
      <c r="A1120" s="4"/>
      <c r="B1120" s="5"/>
      <c r="C1120" s="6" t="s">
        <v>4071</v>
      </c>
      <c r="D1120" s="7" t="s">
        <v>34</v>
      </c>
      <c r="E1120" s="7" t="s">
        <v>32</v>
      </c>
      <c r="F1120" s="8" t="s">
        <v>35</v>
      </c>
      <c r="G1120" s="9">
        <v>45804</v>
      </c>
      <c r="H1120" s="9"/>
      <c r="I1120" s="10"/>
      <c r="J1120" s="14"/>
      <c r="K1120" s="11" t="s">
        <v>709</v>
      </c>
      <c r="L1120" s="8" t="s">
        <v>710</v>
      </c>
      <c r="M1120" s="8" t="s">
        <v>711</v>
      </c>
      <c r="N1120" s="8" t="s">
        <v>40</v>
      </c>
      <c r="O1120" s="12">
        <v>1687.4</v>
      </c>
      <c r="P1120" s="8" t="s">
        <v>41</v>
      </c>
      <c r="Q1120" s="12">
        <v>1687.4</v>
      </c>
      <c r="R1120" s="13">
        <v>70</v>
      </c>
      <c r="S1120" s="12">
        <v>1181.18</v>
      </c>
      <c r="T1120" s="12">
        <v>1180</v>
      </c>
      <c r="U1120" s="13">
        <v>506.22</v>
      </c>
      <c r="V1120" s="8" t="s">
        <v>35</v>
      </c>
      <c r="W1120" s="8" t="s">
        <v>4072</v>
      </c>
      <c r="X1120" s="8" t="s">
        <v>35</v>
      </c>
      <c r="Y1120" s="13">
        <v>0</v>
      </c>
      <c r="Z1120" s="8" t="s">
        <v>42</v>
      </c>
      <c r="AA1120" s="8" t="s">
        <v>43</v>
      </c>
      <c r="AB1120" s="8" t="s">
        <v>60</v>
      </c>
      <c r="AC1120" s="8" t="s">
        <v>2614</v>
      </c>
      <c r="AD1120" s="8" t="s">
        <v>35</v>
      </c>
      <c r="AE1120" s="8" t="s">
        <v>46</v>
      </c>
      <c r="AF1120" s="13">
        <v>506.22</v>
      </c>
      <c r="AG1120" s="41">
        <f t="shared" si="156"/>
        <v>45804</v>
      </c>
      <c r="AH1120" s="41">
        <f t="shared" ca="1" si="157"/>
        <v>46022</v>
      </c>
      <c r="AI1120" s="1">
        <f t="shared" ca="1" si="164"/>
        <v>7</v>
      </c>
      <c r="AJ1120" s="1">
        <f t="shared" ca="1" si="158"/>
        <v>2</v>
      </c>
      <c r="AK1120" s="1">
        <f t="shared" ca="1" si="159"/>
        <v>4</v>
      </c>
      <c r="AL1120" s="1">
        <f t="shared" si="160"/>
        <v>70</v>
      </c>
      <c r="AM1120" s="38">
        <f t="shared" ca="1" si="161"/>
        <v>0.2857142857142857</v>
      </c>
      <c r="AN1120" s="1" t="str">
        <f t="shared" ca="1" si="162"/>
        <v>טרם נבדק</v>
      </c>
      <c r="AO1120" s="1" t="str">
        <f>VLOOKUP(AC1120,'תז מייל קניין'!$A:$C,3,0)</f>
        <v>GalitGe@justice.gov.il</v>
      </c>
      <c r="AP1120" s="1" t="str">
        <f t="shared" si="163"/>
        <v xml:space="preserve"> קיבוע מתז</v>
      </c>
    </row>
    <row r="1121" spans="1:42" x14ac:dyDescent="0.2">
      <c r="A1121" s="4"/>
      <c r="B1121" s="5"/>
      <c r="C1121" s="6" t="s">
        <v>4073</v>
      </c>
      <c r="D1121" s="7" t="s">
        <v>34</v>
      </c>
      <c r="E1121" s="7" t="s">
        <v>32</v>
      </c>
      <c r="F1121" s="8" t="s">
        <v>35</v>
      </c>
      <c r="G1121" s="9">
        <v>45804</v>
      </c>
      <c r="H1121" s="9"/>
      <c r="I1121" s="10"/>
      <c r="J1121" s="14"/>
      <c r="K1121" s="11" t="s">
        <v>531</v>
      </c>
      <c r="L1121" s="8" t="s">
        <v>532</v>
      </c>
      <c r="M1121" s="8" t="s">
        <v>533</v>
      </c>
      <c r="N1121" s="8" t="s">
        <v>40</v>
      </c>
      <c r="O1121" s="12">
        <v>94164</v>
      </c>
      <c r="P1121" s="8" t="s">
        <v>41</v>
      </c>
      <c r="Q1121" s="12">
        <v>94164</v>
      </c>
      <c r="R1121" s="13">
        <v>0</v>
      </c>
      <c r="S1121" s="13">
        <v>0</v>
      </c>
      <c r="T1121" s="13">
        <v>0</v>
      </c>
      <c r="U1121" s="12">
        <v>94164</v>
      </c>
      <c r="V1121" s="8" t="s">
        <v>35</v>
      </c>
      <c r="W1121" s="8" t="s">
        <v>3098</v>
      </c>
      <c r="X1121" s="8" t="s">
        <v>35</v>
      </c>
      <c r="Y1121" s="13">
        <v>0</v>
      </c>
      <c r="Z1121" s="8" t="s">
        <v>42</v>
      </c>
      <c r="AA1121" s="8" t="s">
        <v>43</v>
      </c>
      <c r="AB1121" s="8" t="s">
        <v>60</v>
      </c>
      <c r="AC1121" s="8" t="s">
        <v>2614</v>
      </c>
      <c r="AD1121" s="8" t="s">
        <v>35</v>
      </c>
      <c r="AE1121" s="8" t="s">
        <v>46</v>
      </c>
      <c r="AF1121" s="12">
        <v>94164</v>
      </c>
      <c r="AG1121" s="41">
        <f t="shared" si="156"/>
        <v>45804</v>
      </c>
      <c r="AH1121" s="41">
        <f t="shared" ca="1" si="157"/>
        <v>46022</v>
      </c>
      <c r="AI1121" s="1">
        <f t="shared" ca="1" si="164"/>
        <v>7</v>
      </c>
      <c r="AJ1121" s="1">
        <f t="shared" ca="1" si="158"/>
        <v>2</v>
      </c>
      <c r="AK1121" s="1">
        <f t="shared" ca="1" si="159"/>
        <v>4</v>
      </c>
      <c r="AL1121" s="1">
        <f t="shared" si="160"/>
        <v>0</v>
      </c>
      <c r="AM1121" s="38">
        <f t="shared" ca="1" si="161"/>
        <v>0.2857142857142857</v>
      </c>
      <c r="AN1121" s="1" t="str">
        <f t="shared" ca="1" si="162"/>
        <v>טרם נבדק</v>
      </c>
      <c r="AO1121" s="1" t="str">
        <f>VLOOKUP(AC1121,'תז מייל קניין'!$A:$C,3,0)</f>
        <v>GalitGe@justice.gov.il</v>
      </c>
      <c r="AP1121" s="1" t="str">
        <f t="shared" si="163"/>
        <v xml:space="preserve"> מנהל אגף </v>
      </c>
    </row>
    <row r="1122" spans="1:42" x14ac:dyDescent="0.2">
      <c r="A1122" s="4"/>
      <c r="B1122" s="5"/>
      <c r="C1122" s="6" t="s">
        <v>4074</v>
      </c>
      <c r="D1122" s="7" t="s">
        <v>34</v>
      </c>
      <c r="E1122" s="7" t="s">
        <v>32</v>
      </c>
      <c r="F1122" s="8" t="s">
        <v>35</v>
      </c>
      <c r="G1122" s="9">
        <v>45804</v>
      </c>
      <c r="H1122" s="9"/>
      <c r="I1122" s="10"/>
      <c r="J1122" s="14"/>
      <c r="K1122" s="11" t="s">
        <v>2756</v>
      </c>
      <c r="L1122" s="8" t="s">
        <v>2757</v>
      </c>
      <c r="M1122" s="8" t="s">
        <v>35</v>
      </c>
      <c r="N1122" s="8" t="s">
        <v>40</v>
      </c>
      <c r="O1122" s="12">
        <v>2080</v>
      </c>
      <c r="P1122" s="8" t="s">
        <v>41</v>
      </c>
      <c r="Q1122" s="12">
        <v>2080</v>
      </c>
      <c r="R1122" s="13">
        <v>0</v>
      </c>
      <c r="S1122" s="13">
        <v>400</v>
      </c>
      <c r="T1122" s="13">
        <v>0</v>
      </c>
      <c r="U1122" s="12">
        <v>2080</v>
      </c>
      <c r="V1122" s="8" t="s">
        <v>35</v>
      </c>
      <c r="W1122" s="8" t="s">
        <v>4075</v>
      </c>
      <c r="X1122" s="8" t="s">
        <v>35</v>
      </c>
      <c r="Y1122" s="13">
        <v>0</v>
      </c>
      <c r="Z1122" s="8" t="s">
        <v>42</v>
      </c>
      <c r="AA1122" s="8" t="s">
        <v>43</v>
      </c>
      <c r="AB1122" s="8" t="s">
        <v>60</v>
      </c>
      <c r="AC1122" s="8" t="s">
        <v>2614</v>
      </c>
      <c r="AD1122" s="8" t="s">
        <v>35</v>
      </c>
      <c r="AE1122" s="8" t="s">
        <v>2919</v>
      </c>
      <c r="AF1122" s="12">
        <v>2080</v>
      </c>
      <c r="AG1122" s="41">
        <f t="shared" si="156"/>
        <v>45804</v>
      </c>
      <c r="AH1122" s="41">
        <f t="shared" ca="1" si="157"/>
        <v>46022</v>
      </c>
      <c r="AI1122" s="1">
        <f t="shared" ca="1" si="164"/>
        <v>7</v>
      </c>
      <c r="AJ1122" s="1">
        <f t="shared" ca="1" si="158"/>
        <v>2</v>
      </c>
      <c r="AK1122" s="1">
        <f t="shared" ca="1" si="159"/>
        <v>4</v>
      </c>
      <c r="AL1122" s="1">
        <f t="shared" si="160"/>
        <v>0</v>
      </c>
      <c r="AM1122" s="38">
        <f t="shared" ca="1" si="161"/>
        <v>0.2857142857142857</v>
      </c>
      <c r="AN1122" s="1" t="str">
        <f t="shared" ca="1" si="162"/>
        <v>טרם נבדק</v>
      </c>
      <c r="AO1122" s="1" t="str">
        <f>VLOOKUP(AC1122,'תז מייל קניין'!$A:$C,3,0)</f>
        <v>GalitGe@justice.gov.il</v>
      </c>
      <c r="AP1122" s="1" t="str">
        <f t="shared" si="163"/>
        <v xml:space="preserve"> חזרות ללה</v>
      </c>
    </row>
    <row r="1123" spans="1:42" x14ac:dyDescent="0.2">
      <c r="A1123" s="4"/>
      <c r="B1123" s="5"/>
      <c r="C1123" s="6" t="s">
        <v>4076</v>
      </c>
      <c r="D1123" s="7" t="s">
        <v>50</v>
      </c>
      <c r="E1123" s="7" t="s">
        <v>32</v>
      </c>
      <c r="F1123" s="8" t="s">
        <v>35</v>
      </c>
      <c r="G1123" s="9">
        <v>45804</v>
      </c>
      <c r="H1123" s="9"/>
      <c r="I1123" s="10"/>
      <c r="J1123" s="14"/>
      <c r="K1123" s="11" t="s">
        <v>2182</v>
      </c>
      <c r="L1123" s="8" t="s">
        <v>2183</v>
      </c>
      <c r="M1123" s="8" t="s">
        <v>2184</v>
      </c>
      <c r="N1123" s="8" t="s">
        <v>40</v>
      </c>
      <c r="O1123" s="12">
        <v>1400.45</v>
      </c>
      <c r="P1123" s="8" t="s">
        <v>41</v>
      </c>
      <c r="Q1123" s="12">
        <v>1400.45</v>
      </c>
      <c r="R1123" s="13">
        <v>0</v>
      </c>
      <c r="S1123" s="13">
        <v>0</v>
      </c>
      <c r="T1123" s="13">
        <v>0</v>
      </c>
      <c r="U1123" s="12">
        <v>1471.25</v>
      </c>
      <c r="V1123" s="8" t="s">
        <v>35</v>
      </c>
      <c r="W1123" s="8" t="s">
        <v>4077</v>
      </c>
      <c r="X1123" s="8" t="s">
        <v>57</v>
      </c>
      <c r="Y1123" s="13">
        <v>0</v>
      </c>
      <c r="Z1123" s="8" t="s">
        <v>42</v>
      </c>
      <c r="AA1123" s="8" t="s">
        <v>65</v>
      </c>
      <c r="AB1123" s="8" t="s">
        <v>35</v>
      </c>
      <c r="AC1123" s="8" t="s">
        <v>2614</v>
      </c>
      <c r="AD1123" s="8" t="s">
        <v>35</v>
      </c>
      <c r="AE1123" s="8" t="s">
        <v>2678</v>
      </c>
      <c r="AF1123" s="12">
        <v>1400.45</v>
      </c>
      <c r="AG1123" s="41">
        <f t="shared" si="156"/>
        <v>45804</v>
      </c>
      <c r="AH1123" s="41">
        <f t="shared" ca="1" si="157"/>
        <v>46022</v>
      </c>
      <c r="AI1123" s="1">
        <f t="shared" ca="1" si="164"/>
        <v>7</v>
      </c>
      <c r="AJ1123" s="1">
        <f t="shared" ca="1" si="158"/>
        <v>2</v>
      </c>
      <c r="AK1123" s="1">
        <f t="shared" ca="1" si="159"/>
        <v>4</v>
      </c>
      <c r="AL1123" s="1">
        <f t="shared" si="160"/>
        <v>0</v>
      </c>
      <c r="AM1123" s="38">
        <f t="shared" ca="1" si="161"/>
        <v>0.2857142857142857</v>
      </c>
      <c r="AN1123" s="1" t="str">
        <f t="shared" ca="1" si="162"/>
        <v>טרם נבדק</v>
      </c>
      <c r="AO1123" s="1" t="str">
        <f>VLOOKUP(AC1123,'תז מייל קניין'!$A:$C,3,0)</f>
        <v>GalitGe@justice.gov.il</v>
      </c>
      <c r="AP1123" s="1" t="str">
        <f t="shared" si="163"/>
        <v xml:space="preserve"> כיבוד משק</v>
      </c>
    </row>
    <row r="1124" spans="1:42" x14ac:dyDescent="0.2">
      <c r="A1124" s="4"/>
      <c r="B1124" s="5"/>
      <c r="C1124" s="6" t="s">
        <v>4078</v>
      </c>
      <c r="D1124" s="7" t="s">
        <v>50</v>
      </c>
      <c r="E1124" s="7" t="s">
        <v>32</v>
      </c>
      <c r="F1124" s="8" t="s">
        <v>35</v>
      </c>
      <c r="G1124" s="9">
        <v>45805</v>
      </c>
      <c r="H1124" s="9"/>
      <c r="I1124" s="10"/>
      <c r="J1124" s="14"/>
      <c r="K1124" s="11" t="s">
        <v>1868</v>
      </c>
      <c r="L1124" s="8" t="s">
        <v>1869</v>
      </c>
      <c r="M1124" s="8" t="s">
        <v>1870</v>
      </c>
      <c r="N1124" s="8" t="s">
        <v>40</v>
      </c>
      <c r="O1124" s="12">
        <v>8417.41</v>
      </c>
      <c r="P1124" s="8" t="s">
        <v>41</v>
      </c>
      <c r="Q1124" s="12">
        <v>8417.41</v>
      </c>
      <c r="R1124" s="13">
        <v>0</v>
      </c>
      <c r="S1124" s="13">
        <v>0</v>
      </c>
      <c r="T1124" s="13">
        <v>0</v>
      </c>
      <c r="U1124" s="12">
        <v>8022.37</v>
      </c>
      <c r="V1124" s="8" t="s">
        <v>35</v>
      </c>
      <c r="W1124" s="8" t="s">
        <v>4079</v>
      </c>
      <c r="X1124" s="8" t="s">
        <v>57</v>
      </c>
      <c r="Y1124" s="13">
        <v>0</v>
      </c>
      <c r="Z1124" s="8" t="s">
        <v>42</v>
      </c>
      <c r="AA1124" s="8" t="s">
        <v>65</v>
      </c>
      <c r="AB1124" s="8" t="s">
        <v>35</v>
      </c>
      <c r="AC1124" s="8" t="s">
        <v>2614</v>
      </c>
      <c r="AD1124" s="8" t="s">
        <v>35</v>
      </c>
      <c r="AE1124" s="8" t="s">
        <v>625</v>
      </c>
      <c r="AF1124" s="12">
        <v>8417.41</v>
      </c>
      <c r="AG1124" s="41">
        <f t="shared" si="156"/>
        <v>45805</v>
      </c>
      <c r="AH1124" s="41">
        <f t="shared" ca="1" si="157"/>
        <v>46022</v>
      </c>
      <c r="AI1124" s="1">
        <f t="shared" ca="1" si="164"/>
        <v>7</v>
      </c>
      <c r="AJ1124" s="1">
        <f t="shared" ca="1" si="158"/>
        <v>2</v>
      </c>
      <c r="AK1124" s="1">
        <f t="shared" ca="1" si="159"/>
        <v>4</v>
      </c>
      <c r="AL1124" s="1">
        <f t="shared" si="160"/>
        <v>0</v>
      </c>
      <c r="AM1124" s="38">
        <f t="shared" ca="1" si="161"/>
        <v>0.2857142857142857</v>
      </c>
      <c r="AN1124" s="1" t="str">
        <f t="shared" ca="1" si="162"/>
        <v>טרם נבדק</v>
      </c>
      <c r="AO1124" s="1" t="str">
        <f>VLOOKUP(AC1124,'תז מייל קניין'!$A:$C,3,0)</f>
        <v>GalitGe@justice.gov.il</v>
      </c>
      <c r="AP1124" s="1" t="str">
        <f t="shared" si="163"/>
        <v xml:space="preserve"> ריהוט משר</v>
      </c>
    </row>
    <row r="1125" spans="1:42" x14ac:dyDescent="0.2">
      <c r="A1125" s="4"/>
      <c r="B1125" s="5"/>
      <c r="C1125" s="6" t="s">
        <v>4080</v>
      </c>
      <c r="D1125" s="7" t="s">
        <v>34</v>
      </c>
      <c r="E1125" s="7" t="s">
        <v>32</v>
      </c>
      <c r="F1125" s="8" t="s">
        <v>35</v>
      </c>
      <c r="G1125" s="9">
        <v>45805</v>
      </c>
      <c r="H1125" s="9"/>
      <c r="I1125" s="10"/>
      <c r="J1125" s="14"/>
      <c r="K1125" s="11" t="s">
        <v>3872</v>
      </c>
      <c r="L1125" s="8" t="s">
        <v>3873</v>
      </c>
      <c r="M1125" s="8" t="s">
        <v>3874</v>
      </c>
      <c r="N1125" s="8" t="s">
        <v>40</v>
      </c>
      <c r="O1125" s="12">
        <v>1298</v>
      </c>
      <c r="P1125" s="8" t="s">
        <v>41</v>
      </c>
      <c r="Q1125" s="12">
        <v>1298</v>
      </c>
      <c r="R1125" s="13">
        <v>100</v>
      </c>
      <c r="S1125" s="12">
        <v>1298</v>
      </c>
      <c r="T1125" s="12">
        <v>1298</v>
      </c>
      <c r="U1125" s="13">
        <v>0</v>
      </c>
      <c r="V1125" s="8" t="s">
        <v>35</v>
      </c>
      <c r="W1125" s="8" t="s">
        <v>4081</v>
      </c>
      <c r="X1125" s="8" t="s">
        <v>35</v>
      </c>
      <c r="Y1125" s="13">
        <v>0</v>
      </c>
      <c r="Z1125" s="8" t="s">
        <v>42</v>
      </c>
      <c r="AA1125" s="8" t="s">
        <v>43</v>
      </c>
      <c r="AB1125" s="8" t="s">
        <v>60</v>
      </c>
      <c r="AC1125" s="8" t="s">
        <v>2614</v>
      </c>
      <c r="AD1125" s="8" t="s">
        <v>35</v>
      </c>
      <c r="AE1125" s="8" t="s">
        <v>3307</v>
      </c>
      <c r="AF1125" s="13">
        <v>0</v>
      </c>
      <c r="AG1125" s="41">
        <f t="shared" si="156"/>
        <v>45805</v>
      </c>
      <c r="AH1125" s="41">
        <f t="shared" ca="1" si="157"/>
        <v>46022</v>
      </c>
      <c r="AI1125" s="1">
        <f t="shared" ca="1" si="164"/>
        <v>7</v>
      </c>
      <c r="AJ1125" s="1">
        <f t="shared" ca="1" si="158"/>
        <v>2</v>
      </c>
      <c r="AK1125" s="1">
        <f t="shared" ca="1" si="159"/>
        <v>4</v>
      </c>
      <c r="AL1125" s="1">
        <f t="shared" si="160"/>
        <v>100</v>
      </c>
      <c r="AM1125" s="38">
        <f t="shared" ca="1" si="161"/>
        <v>0.2857142857142857</v>
      </c>
      <c r="AN1125" s="1" t="str">
        <f t="shared" ca="1" si="162"/>
        <v>טרם נבדק</v>
      </c>
      <c r="AO1125" s="1" t="str">
        <f>VLOOKUP(AC1125,'תז מייל קניין'!$A:$C,3,0)</f>
        <v>GalitGe@justice.gov.il</v>
      </c>
      <c r="AP1125" s="1" t="str">
        <f t="shared" si="163"/>
        <v xml:space="preserve"> קיצור שול</v>
      </c>
    </row>
    <row r="1126" spans="1:42" x14ac:dyDescent="0.2">
      <c r="A1126" s="4"/>
      <c r="B1126" s="5"/>
      <c r="C1126" s="6" t="s">
        <v>4082</v>
      </c>
      <c r="D1126" s="7" t="s">
        <v>50</v>
      </c>
      <c r="E1126" s="7" t="s">
        <v>32</v>
      </c>
      <c r="F1126" s="8" t="s">
        <v>35</v>
      </c>
      <c r="G1126" s="9">
        <v>45805</v>
      </c>
      <c r="H1126" s="9"/>
      <c r="I1126" s="10"/>
      <c r="J1126" s="14"/>
      <c r="K1126" s="11" t="s">
        <v>3241</v>
      </c>
      <c r="L1126" s="8" t="s">
        <v>3242</v>
      </c>
      <c r="M1126" s="8" t="s">
        <v>3243</v>
      </c>
      <c r="N1126" s="8" t="s">
        <v>40</v>
      </c>
      <c r="O1126" s="12">
        <v>39804.94</v>
      </c>
      <c r="P1126" s="8" t="s">
        <v>41</v>
      </c>
      <c r="Q1126" s="12">
        <v>39804.94</v>
      </c>
      <c r="R1126" s="13">
        <v>100</v>
      </c>
      <c r="S1126" s="12">
        <v>39804.94</v>
      </c>
      <c r="T1126" s="12">
        <v>40127.43</v>
      </c>
      <c r="U1126" s="13">
        <v>0</v>
      </c>
      <c r="V1126" s="8" t="s">
        <v>35</v>
      </c>
      <c r="W1126" s="8" t="s">
        <v>4029</v>
      </c>
      <c r="X1126" s="8" t="s">
        <v>57</v>
      </c>
      <c r="Y1126" s="13">
        <v>0</v>
      </c>
      <c r="Z1126" s="8" t="s">
        <v>42</v>
      </c>
      <c r="AA1126" s="8" t="s">
        <v>65</v>
      </c>
      <c r="AB1126" s="8" t="s">
        <v>35</v>
      </c>
      <c r="AC1126" s="8" t="s">
        <v>2614</v>
      </c>
      <c r="AD1126" s="8" t="s">
        <v>35</v>
      </c>
      <c r="AE1126" s="8" t="s">
        <v>2899</v>
      </c>
      <c r="AF1126" s="13">
        <v>0</v>
      </c>
      <c r="AG1126" s="41">
        <f t="shared" si="156"/>
        <v>45805</v>
      </c>
      <c r="AH1126" s="41">
        <f t="shared" ca="1" si="157"/>
        <v>46022</v>
      </c>
      <c r="AI1126" s="1">
        <f t="shared" ca="1" si="164"/>
        <v>7</v>
      </c>
      <c r="AJ1126" s="1">
        <f t="shared" ca="1" si="158"/>
        <v>2</v>
      </c>
      <c r="AK1126" s="1">
        <f t="shared" ca="1" si="159"/>
        <v>4</v>
      </c>
      <c r="AL1126" s="1">
        <f t="shared" si="160"/>
        <v>100</v>
      </c>
      <c r="AM1126" s="38">
        <f t="shared" ca="1" si="161"/>
        <v>0.2857142857142857</v>
      </c>
      <c r="AN1126" s="1" t="str">
        <f t="shared" ca="1" si="162"/>
        <v>טרם נבדק</v>
      </c>
      <c r="AO1126" s="1" t="str">
        <f>VLOOKUP(AC1126,'תז מייל קניין'!$A:$C,3,0)</f>
        <v>GalitGe@justice.gov.il</v>
      </c>
      <c r="AP1126" s="1" t="str">
        <f t="shared" si="163"/>
        <v xml:space="preserve"> טונרים עב</v>
      </c>
    </row>
    <row r="1127" spans="1:42" x14ac:dyDescent="0.2">
      <c r="A1127" s="4"/>
      <c r="B1127" s="5"/>
      <c r="C1127" s="6" t="s">
        <v>4083</v>
      </c>
      <c r="D1127" s="7" t="s">
        <v>34</v>
      </c>
      <c r="E1127" s="7" t="s">
        <v>32</v>
      </c>
      <c r="F1127" s="8" t="s">
        <v>35</v>
      </c>
      <c r="G1127" s="9">
        <v>45805</v>
      </c>
      <c r="H1127" s="9"/>
      <c r="I1127" s="10"/>
      <c r="J1127" s="14"/>
      <c r="K1127" s="11" t="s">
        <v>4084</v>
      </c>
      <c r="L1127" s="8" t="s">
        <v>4085</v>
      </c>
      <c r="M1127" s="8" t="s">
        <v>4086</v>
      </c>
      <c r="N1127" s="8" t="s">
        <v>40</v>
      </c>
      <c r="O1127" s="12">
        <v>59000</v>
      </c>
      <c r="P1127" s="8" t="s">
        <v>41</v>
      </c>
      <c r="Q1127" s="12">
        <v>59000</v>
      </c>
      <c r="R1127" s="13">
        <v>0</v>
      </c>
      <c r="S1127" s="13">
        <v>0</v>
      </c>
      <c r="T1127" s="13">
        <v>0</v>
      </c>
      <c r="U1127" s="12">
        <v>59000</v>
      </c>
      <c r="V1127" s="8" t="s">
        <v>35</v>
      </c>
      <c r="W1127" s="8" t="s">
        <v>3826</v>
      </c>
      <c r="X1127" s="8" t="s">
        <v>35</v>
      </c>
      <c r="Y1127" s="13">
        <v>0</v>
      </c>
      <c r="Z1127" s="8" t="s">
        <v>42</v>
      </c>
      <c r="AA1127" s="8" t="s">
        <v>127</v>
      </c>
      <c r="AB1127" s="8" t="s">
        <v>35</v>
      </c>
      <c r="AC1127" s="8" t="s">
        <v>2614</v>
      </c>
      <c r="AD1127" s="8" t="s">
        <v>35</v>
      </c>
      <c r="AE1127" s="8" t="s">
        <v>625</v>
      </c>
      <c r="AF1127" s="12">
        <v>59000</v>
      </c>
      <c r="AG1127" s="41">
        <f t="shared" si="156"/>
        <v>45805</v>
      </c>
      <c r="AH1127" s="41">
        <f t="shared" ca="1" si="157"/>
        <v>46022</v>
      </c>
      <c r="AI1127" s="1">
        <f t="shared" ca="1" si="164"/>
        <v>7</v>
      </c>
      <c r="AJ1127" s="1">
        <f t="shared" ca="1" si="158"/>
        <v>2</v>
      </c>
      <c r="AK1127" s="1">
        <f t="shared" ca="1" si="159"/>
        <v>4</v>
      </c>
      <c r="AL1127" s="1">
        <f t="shared" si="160"/>
        <v>0</v>
      </c>
      <c r="AM1127" s="38">
        <f t="shared" ca="1" si="161"/>
        <v>0.2857142857142857</v>
      </c>
      <c r="AN1127" s="1" t="str">
        <f t="shared" ca="1" si="162"/>
        <v>טרם נבדק</v>
      </c>
      <c r="AO1127" s="1" t="str">
        <f>VLOOKUP(AC1127,'תז מייל קניין'!$A:$C,3,0)</f>
        <v>GalitGe@justice.gov.il</v>
      </c>
      <c r="AP1127" s="1" t="str">
        <f t="shared" si="163"/>
        <v xml:space="preserve"> יצירת אומ</v>
      </c>
    </row>
    <row r="1128" spans="1:42" x14ac:dyDescent="0.2">
      <c r="A1128" s="4"/>
      <c r="B1128" s="5"/>
      <c r="C1128" s="6" t="s">
        <v>4087</v>
      </c>
      <c r="D1128" s="7" t="s">
        <v>34</v>
      </c>
      <c r="E1128" s="7" t="s">
        <v>32</v>
      </c>
      <c r="F1128" s="8" t="s">
        <v>35</v>
      </c>
      <c r="G1128" s="9">
        <v>45811</v>
      </c>
      <c r="H1128" s="9">
        <v>45796</v>
      </c>
      <c r="I1128" s="10">
        <v>46022</v>
      </c>
      <c r="J1128" s="14"/>
      <c r="K1128" s="11" t="s">
        <v>3466</v>
      </c>
      <c r="L1128" s="8" t="s">
        <v>3467</v>
      </c>
      <c r="M1128" s="8" t="s">
        <v>35</v>
      </c>
      <c r="N1128" s="8" t="s">
        <v>40</v>
      </c>
      <c r="O1128" s="12">
        <v>1365000</v>
      </c>
      <c r="P1128" s="8" t="s">
        <v>41</v>
      </c>
      <c r="Q1128" s="12">
        <v>1365000</v>
      </c>
      <c r="R1128" s="13">
        <v>0</v>
      </c>
      <c r="S1128" s="13">
        <v>0</v>
      </c>
      <c r="T1128" s="13">
        <v>0</v>
      </c>
      <c r="U1128" s="12">
        <v>1365000</v>
      </c>
      <c r="V1128" s="8" t="s">
        <v>35</v>
      </c>
      <c r="W1128" s="8" t="s">
        <v>4088</v>
      </c>
      <c r="X1128" s="8" t="s">
        <v>35</v>
      </c>
      <c r="Y1128" s="13">
        <v>0</v>
      </c>
      <c r="Z1128" s="8" t="s">
        <v>42</v>
      </c>
      <c r="AA1128" s="8" t="s">
        <v>43</v>
      </c>
      <c r="AB1128" s="8" t="s">
        <v>44</v>
      </c>
      <c r="AC1128" s="8" t="s">
        <v>2614</v>
      </c>
      <c r="AD1128" s="8" t="s">
        <v>35</v>
      </c>
      <c r="AE1128" s="8" t="s">
        <v>237</v>
      </c>
      <c r="AF1128" s="12">
        <v>1365000</v>
      </c>
      <c r="AG1128" s="41">
        <f t="shared" si="156"/>
        <v>45796</v>
      </c>
      <c r="AH1128" s="41">
        <f t="shared" ca="1" si="157"/>
        <v>46022</v>
      </c>
      <c r="AI1128" s="1">
        <f t="shared" ca="1" si="164"/>
        <v>7</v>
      </c>
      <c r="AJ1128" s="1">
        <f t="shared" ca="1" si="158"/>
        <v>2</v>
      </c>
      <c r="AK1128" s="1">
        <f t="shared" ca="1" si="159"/>
        <v>4</v>
      </c>
      <c r="AL1128" s="1">
        <f t="shared" si="160"/>
        <v>0</v>
      </c>
      <c r="AM1128" s="38">
        <f t="shared" ca="1" si="161"/>
        <v>0.2857142857142857</v>
      </c>
      <c r="AN1128" s="1" t="str">
        <f t="shared" ca="1" si="162"/>
        <v>טרם נבדק</v>
      </c>
      <c r="AO1128" s="1" t="str">
        <f>VLOOKUP(AC1128,'תז מייל קניין'!$A:$C,3,0)</f>
        <v>GalitGe@justice.gov.il</v>
      </c>
      <c r="AP1128" s="1" t="str">
        <f t="shared" si="163"/>
        <v xml:space="preserve"> תווי שי ע</v>
      </c>
    </row>
    <row r="1129" spans="1:42" x14ac:dyDescent="0.2">
      <c r="A1129" s="4"/>
      <c r="B1129" s="5"/>
      <c r="C1129" s="6" t="s">
        <v>4089</v>
      </c>
      <c r="D1129" s="7" t="s">
        <v>34</v>
      </c>
      <c r="E1129" s="7" t="s">
        <v>32</v>
      </c>
      <c r="F1129" s="8" t="s">
        <v>35</v>
      </c>
      <c r="G1129" s="9">
        <v>45812</v>
      </c>
      <c r="H1129" s="9"/>
      <c r="I1129" s="10"/>
      <c r="J1129" s="14"/>
      <c r="K1129" s="11" t="s">
        <v>1764</v>
      </c>
      <c r="L1129" s="8" t="s">
        <v>1765</v>
      </c>
      <c r="M1129" s="8" t="s">
        <v>1766</v>
      </c>
      <c r="N1129" s="8" t="s">
        <v>40</v>
      </c>
      <c r="O1129" s="13">
        <v>324.24</v>
      </c>
      <c r="P1129" s="8" t="s">
        <v>41</v>
      </c>
      <c r="Q1129" s="13">
        <v>324.24</v>
      </c>
      <c r="R1129" s="13">
        <v>0</v>
      </c>
      <c r="S1129" s="13">
        <v>0</v>
      </c>
      <c r="T1129" s="13">
        <v>0</v>
      </c>
      <c r="U1129" s="13">
        <v>324.24</v>
      </c>
      <c r="V1129" s="8" t="s">
        <v>35</v>
      </c>
      <c r="W1129" s="8" t="s">
        <v>4090</v>
      </c>
      <c r="X1129" s="8" t="s">
        <v>35</v>
      </c>
      <c r="Y1129" s="13">
        <v>0</v>
      </c>
      <c r="Z1129" s="8" t="s">
        <v>42</v>
      </c>
      <c r="AA1129" s="8" t="s">
        <v>43</v>
      </c>
      <c r="AB1129" s="8" t="s">
        <v>60</v>
      </c>
      <c r="AC1129" s="8" t="s">
        <v>2614</v>
      </c>
      <c r="AD1129" s="8" t="s">
        <v>35</v>
      </c>
      <c r="AE1129" s="8" t="s">
        <v>2610</v>
      </c>
      <c r="AF1129" s="13">
        <v>324.24</v>
      </c>
      <c r="AG1129" s="41">
        <f t="shared" si="156"/>
        <v>45812</v>
      </c>
      <c r="AH1129" s="41">
        <f t="shared" ca="1" si="157"/>
        <v>46022</v>
      </c>
      <c r="AI1129" s="1">
        <f t="shared" ca="1" si="164"/>
        <v>6</v>
      </c>
      <c r="AJ1129" s="1">
        <f t="shared" ca="1" si="158"/>
        <v>2</v>
      </c>
      <c r="AK1129" s="1">
        <f t="shared" ca="1" si="159"/>
        <v>4</v>
      </c>
      <c r="AL1129" s="1">
        <f t="shared" si="160"/>
        <v>0</v>
      </c>
      <c r="AM1129" s="38">
        <f t="shared" ca="1" si="161"/>
        <v>0.33333333333333331</v>
      </c>
      <c r="AN1129" s="1" t="str">
        <f t="shared" ca="1" si="162"/>
        <v>טרם נבדק</v>
      </c>
      <c r="AO1129" s="1" t="str">
        <f>VLOOKUP(AC1129,'תז מייל קניין'!$A:$C,3,0)</f>
        <v>GalitGe@justice.gov.il</v>
      </c>
      <c r="AP1129" s="1" t="str">
        <f t="shared" si="163"/>
        <v xml:space="preserve"> מעמד לתלי</v>
      </c>
    </row>
    <row r="1130" spans="1:42" x14ac:dyDescent="0.2">
      <c r="A1130" s="4"/>
      <c r="B1130" s="5"/>
      <c r="C1130" s="6" t="s">
        <v>4091</v>
      </c>
      <c r="D1130" s="7" t="s">
        <v>34</v>
      </c>
      <c r="E1130" s="7" t="s">
        <v>32</v>
      </c>
      <c r="F1130" s="8" t="s">
        <v>35</v>
      </c>
      <c r="G1130" s="9">
        <v>45812</v>
      </c>
      <c r="H1130" s="9"/>
      <c r="I1130" s="10"/>
      <c r="J1130" s="14"/>
      <c r="K1130" s="11" t="s">
        <v>2249</v>
      </c>
      <c r="L1130" s="8" t="s">
        <v>2250</v>
      </c>
      <c r="M1130" s="8" t="s">
        <v>2251</v>
      </c>
      <c r="N1130" s="8" t="s">
        <v>40</v>
      </c>
      <c r="O1130" s="12">
        <v>10738</v>
      </c>
      <c r="P1130" s="8" t="s">
        <v>41</v>
      </c>
      <c r="Q1130" s="12">
        <v>10738</v>
      </c>
      <c r="R1130" s="13">
        <v>0</v>
      </c>
      <c r="S1130" s="13">
        <v>0</v>
      </c>
      <c r="T1130" s="13">
        <v>0</v>
      </c>
      <c r="U1130" s="12">
        <v>10738</v>
      </c>
      <c r="V1130" s="8" t="s">
        <v>35</v>
      </c>
      <c r="W1130" s="8" t="s">
        <v>4092</v>
      </c>
      <c r="X1130" s="8" t="s">
        <v>35</v>
      </c>
      <c r="Y1130" s="13">
        <v>0</v>
      </c>
      <c r="Z1130" s="8" t="s">
        <v>42</v>
      </c>
      <c r="AA1130" s="8" t="s">
        <v>43</v>
      </c>
      <c r="AB1130" s="8" t="s">
        <v>60</v>
      </c>
      <c r="AC1130" s="8" t="s">
        <v>2614</v>
      </c>
      <c r="AD1130" s="8" t="s">
        <v>35</v>
      </c>
      <c r="AE1130" s="8" t="s">
        <v>658</v>
      </c>
      <c r="AF1130" s="12">
        <v>10738</v>
      </c>
      <c r="AG1130" s="41">
        <f t="shared" si="156"/>
        <v>45812</v>
      </c>
      <c r="AH1130" s="41">
        <f t="shared" ca="1" si="157"/>
        <v>46022</v>
      </c>
      <c r="AI1130" s="1">
        <f t="shared" ca="1" si="164"/>
        <v>6</v>
      </c>
      <c r="AJ1130" s="1">
        <f t="shared" ca="1" si="158"/>
        <v>2</v>
      </c>
      <c r="AK1130" s="1">
        <f t="shared" ca="1" si="159"/>
        <v>4</v>
      </c>
      <c r="AL1130" s="1">
        <f t="shared" si="160"/>
        <v>0</v>
      </c>
      <c r="AM1130" s="38">
        <f t="shared" ca="1" si="161"/>
        <v>0.33333333333333331</v>
      </c>
      <c r="AN1130" s="1" t="str">
        <f t="shared" ca="1" si="162"/>
        <v>טרם נבדק</v>
      </c>
      <c r="AO1130" s="1" t="str">
        <f>VLOOKUP(AC1130,'תז מייל קניין'!$A:$C,3,0)</f>
        <v>GalitGe@justice.gov.il</v>
      </c>
      <c r="AP1130" s="1" t="str">
        <f t="shared" si="163"/>
        <v xml:space="preserve"> דגלים עבו</v>
      </c>
    </row>
    <row r="1131" spans="1:42" x14ac:dyDescent="0.2">
      <c r="A1131" s="4"/>
      <c r="B1131" s="5"/>
      <c r="C1131" s="6" t="s">
        <v>4093</v>
      </c>
      <c r="D1131" s="7" t="s">
        <v>34</v>
      </c>
      <c r="E1131" s="7" t="s">
        <v>32</v>
      </c>
      <c r="F1131" s="8" t="s">
        <v>35</v>
      </c>
      <c r="G1131" s="9">
        <v>45812</v>
      </c>
      <c r="H1131" s="9"/>
      <c r="I1131" s="10"/>
      <c r="J1131" s="14"/>
      <c r="K1131" s="11" t="s">
        <v>4094</v>
      </c>
      <c r="L1131" s="8" t="s">
        <v>4095</v>
      </c>
      <c r="M1131" s="8" t="s">
        <v>4096</v>
      </c>
      <c r="N1131" s="8" t="s">
        <v>40</v>
      </c>
      <c r="O1131" s="12">
        <v>18113</v>
      </c>
      <c r="P1131" s="8" t="s">
        <v>41</v>
      </c>
      <c r="Q1131" s="12">
        <v>18113</v>
      </c>
      <c r="R1131" s="13">
        <v>0</v>
      </c>
      <c r="S1131" s="13">
        <v>0</v>
      </c>
      <c r="T1131" s="13">
        <v>0</v>
      </c>
      <c r="U1131" s="12">
        <v>18113</v>
      </c>
      <c r="V1131" s="8" t="s">
        <v>35</v>
      </c>
      <c r="W1131" s="8" t="s">
        <v>4097</v>
      </c>
      <c r="X1131" s="8" t="s">
        <v>35</v>
      </c>
      <c r="Y1131" s="13">
        <v>0</v>
      </c>
      <c r="Z1131" s="8" t="s">
        <v>42</v>
      </c>
      <c r="AA1131" s="8" t="s">
        <v>43</v>
      </c>
      <c r="AB1131" s="8" t="s">
        <v>60</v>
      </c>
      <c r="AC1131" s="8" t="s">
        <v>2614</v>
      </c>
      <c r="AD1131" s="8" t="s">
        <v>35</v>
      </c>
      <c r="AE1131" s="8" t="s">
        <v>625</v>
      </c>
      <c r="AF1131" s="12">
        <v>18113</v>
      </c>
      <c r="AG1131" s="41">
        <f t="shared" si="156"/>
        <v>45812</v>
      </c>
      <c r="AH1131" s="41">
        <f t="shared" ca="1" si="157"/>
        <v>46022</v>
      </c>
      <c r="AI1131" s="1">
        <f t="shared" ca="1" si="164"/>
        <v>6</v>
      </c>
      <c r="AJ1131" s="1">
        <f t="shared" ca="1" si="158"/>
        <v>2</v>
      </c>
      <c r="AK1131" s="1">
        <f t="shared" ca="1" si="159"/>
        <v>4</v>
      </c>
      <c r="AL1131" s="1">
        <f t="shared" si="160"/>
        <v>0</v>
      </c>
      <c r="AM1131" s="38">
        <f t="shared" ca="1" si="161"/>
        <v>0.33333333333333331</v>
      </c>
      <c r="AN1131" s="1" t="str">
        <f t="shared" ca="1" si="162"/>
        <v>טרם נבדק</v>
      </c>
      <c r="AO1131" s="1" t="str">
        <f>VLOOKUP(AC1131,'תז מייל קניין'!$A:$C,3,0)</f>
        <v>GalitGe@justice.gov.il</v>
      </c>
      <c r="AP1131" s="1" t="str">
        <f t="shared" si="163"/>
        <v xml:space="preserve"> תפילין עב</v>
      </c>
    </row>
    <row r="1132" spans="1:42" x14ac:dyDescent="0.2">
      <c r="A1132" s="4"/>
      <c r="B1132" s="5"/>
      <c r="C1132" s="6" t="s">
        <v>4098</v>
      </c>
      <c r="D1132" s="7" t="s">
        <v>50</v>
      </c>
      <c r="E1132" s="7" t="s">
        <v>32</v>
      </c>
      <c r="F1132" s="8" t="s">
        <v>35</v>
      </c>
      <c r="G1132" s="9">
        <v>45813</v>
      </c>
      <c r="H1132" s="9"/>
      <c r="I1132" s="10"/>
      <c r="J1132" s="14"/>
      <c r="K1132" s="11" t="s">
        <v>2144</v>
      </c>
      <c r="L1132" s="8" t="s">
        <v>2145</v>
      </c>
      <c r="M1132" s="8" t="s">
        <v>2146</v>
      </c>
      <c r="N1132" s="8" t="s">
        <v>40</v>
      </c>
      <c r="O1132" s="13">
        <v>419.49</v>
      </c>
      <c r="P1132" s="8" t="s">
        <v>41</v>
      </c>
      <c r="Q1132" s="13">
        <v>419.49</v>
      </c>
      <c r="R1132" s="13">
        <v>0</v>
      </c>
      <c r="S1132" s="13">
        <v>0</v>
      </c>
      <c r="T1132" s="13">
        <v>0</v>
      </c>
      <c r="U1132" s="13">
        <v>450.1</v>
      </c>
      <c r="V1132" s="8" t="s">
        <v>35</v>
      </c>
      <c r="W1132" s="8" t="s">
        <v>4099</v>
      </c>
      <c r="X1132" s="8" t="s">
        <v>57</v>
      </c>
      <c r="Y1132" s="13">
        <v>0</v>
      </c>
      <c r="Z1132" s="8" t="s">
        <v>42</v>
      </c>
      <c r="AA1132" s="8" t="s">
        <v>65</v>
      </c>
      <c r="AB1132" s="8" t="s">
        <v>35</v>
      </c>
      <c r="AC1132" s="8" t="s">
        <v>2614</v>
      </c>
      <c r="AD1132" s="8" t="s">
        <v>35</v>
      </c>
      <c r="AE1132" s="8" t="s">
        <v>658</v>
      </c>
      <c r="AF1132" s="13">
        <v>419.49</v>
      </c>
      <c r="AG1132" s="41">
        <f t="shared" si="156"/>
        <v>45813</v>
      </c>
      <c r="AH1132" s="41">
        <f t="shared" ca="1" si="157"/>
        <v>46022</v>
      </c>
      <c r="AI1132" s="1">
        <f t="shared" ca="1" si="164"/>
        <v>6</v>
      </c>
      <c r="AJ1132" s="1">
        <f t="shared" ca="1" si="158"/>
        <v>2</v>
      </c>
      <c r="AK1132" s="1">
        <f t="shared" ca="1" si="159"/>
        <v>4</v>
      </c>
      <c r="AL1132" s="1">
        <f t="shared" si="160"/>
        <v>0</v>
      </c>
      <c r="AM1132" s="38">
        <f t="shared" ca="1" si="161"/>
        <v>0.33333333333333331</v>
      </c>
      <c r="AN1132" s="1" t="str">
        <f t="shared" ca="1" si="162"/>
        <v>טרם נבדק</v>
      </c>
      <c r="AO1132" s="1" t="str">
        <f>VLOOKUP(AC1132,'תז מייל קניין'!$A:$C,3,0)</f>
        <v>GalitGe@justice.gov.il</v>
      </c>
      <c r="AP1132" s="1" t="str">
        <f t="shared" si="163"/>
        <v xml:space="preserve"> כסא עבור </v>
      </c>
    </row>
    <row r="1133" spans="1:42" x14ac:dyDescent="0.2">
      <c r="A1133" s="4"/>
      <c r="B1133" s="5"/>
      <c r="C1133" s="6" t="s">
        <v>4100</v>
      </c>
      <c r="D1133" s="7" t="s">
        <v>50</v>
      </c>
      <c r="E1133" s="7" t="s">
        <v>32</v>
      </c>
      <c r="F1133" s="8" t="s">
        <v>35</v>
      </c>
      <c r="G1133" s="9">
        <v>45813</v>
      </c>
      <c r="H1133" s="9"/>
      <c r="I1133" s="10"/>
      <c r="J1133" s="14"/>
      <c r="K1133" s="11" t="s">
        <v>2144</v>
      </c>
      <c r="L1133" s="8" t="s">
        <v>2145</v>
      </c>
      <c r="M1133" s="8" t="s">
        <v>2146</v>
      </c>
      <c r="N1133" s="8" t="s">
        <v>40</v>
      </c>
      <c r="O1133" s="13">
        <v>699.15</v>
      </c>
      <c r="P1133" s="8" t="s">
        <v>41</v>
      </c>
      <c r="Q1133" s="13">
        <v>699.15</v>
      </c>
      <c r="R1133" s="13">
        <v>0</v>
      </c>
      <c r="S1133" s="13">
        <v>0</v>
      </c>
      <c r="T1133" s="13">
        <v>0</v>
      </c>
      <c r="U1133" s="13">
        <v>750.16</v>
      </c>
      <c r="V1133" s="8" t="s">
        <v>35</v>
      </c>
      <c r="W1133" s="8" t="s">
        <v>4101</v>
      </c>
      <c r="X1133" s="8" t="s">
        <v>57</v>
      </c>
      <c r="Y1133" s="13">
        <v>0</v>
      </c>
      <c r="Z1133" s="8" t="s">
        <v>42</v>
      </c>
      <c r="AA1133" s="8" t="s">
        <v>65</v>
      </c>
      <c r="AB1133" s="8" t="s">
        <v>35</v>
      </c>
      <c r="AC1133" s="8" t="s">
        <v>2614</v>
      </c>
      <c r="AD1133" s="8" t="s">
        <v>35</v>
      </c>
      <c r="AE1133" s="8" t="s">
        <v>2870</v>
      </c>
      <c r="AF1133" s="13">
        <v>699.15</v>
      </c>
      <c r="AG1133" s="41">
        <f t="shared" si="156"/>
        <v>45813</v>
      </c>
      <c r="AH1133" s="41">
        <f t="shared" ca="1" si="157"/>
        <v>46022</v>
      </c>
      <c r="AI1133" s="1">
        <f t="shared" ca="1" si="164"/>
        <v>6</v>
      </c>
      <c r="AJ1133" s="1">
        <f t="shared" ca="1" si="158"/>
        <v>2</v>
      </c>
      <c r="AK1133" s="1">
        <f t="shared" ca="1" si="159"/>
        <v>4</v>
      </c>
      <c r="AL1133" s="1">
        <f t="shared" si="160"/>
        <v>0</v>
      </c>
      <c r="AM1133" s="38">
        <f t="shared" ca="1" si="161"/>
        <v>0.33333333333333331</v>
      </c>
      <c r="AN1133" s="1" t="str">
        <f t="shared" ca="1" si="162"/>
        <v>טרם נבדק</v>
      </c>
      <c r="AO1133" s="1" t="str">
        <f>VLOOKUP(AC1133,'תז מייל קניין'!$A:$C,3,0)</f>
        <v>GalitGe@justice.gov.il</v>
      </c>
      <c r="AP1133" s="1" t="str">
        <f t="shared" si="163"/>
        <v xml:space="preserve"> כסא עבור </v>
      </c>
    </row>
    <row r="1134" spans="1:42" x14ac:dyDescent="0.2">
      <c r="A1134" s="4"/>
      <c r="B1134" s="5"/>
      <c r="C1134" s="6" t="s">
        <v>4102</v>
      </c>
      <c r="D1134" s="7" t="s">
        <v>50</v>
      </c>
      <c r="E1134" s="7" t="s">
        <v>32</v>
      </c>
      <c r="F1134" s="8" t="s">
        <v>35</v>
      </c>
      <c r="G1134" s="9">
        <v>45813</v>
      </c>
      <c r="H1134" s="9"/>
      <c r="I1134" s="10"/>
      <c r="J1134" s="14"/>
      <c r="K1134" s="11" t="s">
        <v>1868</v>
      </c>
      <c r="L1134" s="8" t="s">
        <v>1869</v>
      </c>
      <c r="M1134" s="8" t="s">
        <v>1870</v>
      </c>
      <c r="N1134" s="8" t="s">
        <v>40</v>
      </c>
      <c r="O1134" s="12">
        <v>30975</v>
      </c>
      <c r="P1134" s="8" t="s">
        <v>41</v>
      </c>
      <c r="Q1134" s="12">
        <v>30975</v>
      </c>
      <c r="R1134" s="13">
        <v>0</v>
      </c>
      <c r="S1134" s="13">
        <v>0</v>
      </c>
      <c r="T1134" s="13">
        <v>0</v>
      </c>
      <c r="U1134" s="12">
        <v>29521.3</v>
      </c>
      <c r="V1134" s="8" t="s">
        <v>35</v>
      </c>
      <c r="W1134" s="8" t="s">
        <v>4103</v>
      </c>
      <c r="X1134" s="8" t="s">
        <v>57</v>
      </c>
      <c r="Y1134" s="13">
        <v>0</v>
      </c>
      <c r="Z1134" s="8" t="s">
        <v>42</v>
      </c>
      <c r="AA1134" s="8" t="s">
        <v>65</v>
      </c>
      <c r="AB1134" s="8" t="s">
        <v>35</v>
      </c>
      <c r="AC1134" s="8" t="s">
        <v>2614</v>
      </c>
      <c r="AD1134" s="8" t="s">
        <v>35</v>
      </c>
      <c r="AE1134" s="8" t="s">
        <v>658</v>
      </c>
      <c r="AF1134" s="12">
        <v>30975</v>
      </c>
      <c r="AG1134" s="41">
        <f t="shared" si="156"/>
        <v>45813</v>
      </c>
      <c r="AH1134" s="41">
        <f t="shared" ca="1" si="157"/>
        <v>46022</v>
      </c>
      <c r="AI1134" s="1">
        <f t="shared" ca="1" si="164"/>
        <v>6</v>
      </c>
      <c r="AJ1134" s="1">
        <f t="shared" ca="1" si="158"/>
        <v>2</v>
      </c>
      <c r="AK1134" s="1">
        <f t="shared" ca="1" si="159"/>
        <v>4</v>
      </c>
      <c r="AL1134" s="1">
        <f t="shared" si="160"/>
        <v>0</v>
      </c>
      <c r="AM1134" s="38">
        <f t="shared" ca="1" si="161"/>
        <v>0.33333333333333331</v>
      </c>
      <c r="AN1134" s="1" t="str">
        <f t="shared" ca="1" si="162"/>
        <v>טרם נבדק</v>
      </c>
      <c r="AO1134" s="1" t="str">
        <f>VLOOKUP(AC1134,'תז מייל קניין'!$A:$C,3,0)</f>
        <v>GalitGe@justice.gov.il</v>
      </c>
      <c r="AP1134" s="1" t="str">
        <f t="shared" si="163"/>
        <v xml:space="preserve"> מעמד למדפ</v>
      </c>
    </row>
    <row r="1135" spans="1:42" x14ac:dyDescent="0.2">
      <c r="A1135" s="4"/>
      <c r="B1135" s="5"/>
      <c r="C1135" s="6" t="s">
        <v>4104</v>
      </c>
      <c r="D1135" s="7" t="s">
        <v>34</v>
      </c>
      <c r="E1135" s="7" t="s">
        <v>32</v>
      </c>
      <c r="F1135" s="8" t="s">
        <v>35</v>
      </c>
      <c r="G1135" s="9">
        <v>45816</v>
      </c>
      <c r="H1135" s="9">
        <v>45782</v>
      </c>
      <c r="I1135" s="10">
        <v>46142</v>
      </c>
      <c r="J1135" s="14"/>
      <c r="K1135" s="11" t="s">
        <v>3053</v>
      </c>
      <c r="L1135" s="8" t="s">
        <v>3054</v>
      </c>
      <c r="M1135" s="8" t="s">
        <v>3055</v>
      </c>
      <c r="N1135" s="8" t="s">
        <v>40</v>
      </c>
      <c r="O1135" s="12">
        <v>87491.1</v>
      </c>
      <c r="P1135" s="8" t="s">
        <v>41</v>
      </c>
      <c r="Q1135" s="12">
        <v>87491.1</v>
      </c>
      <c r="R1135" s="13">
        <v>0</v>
      </c>
      <c r="S1135" s="13">
        <v>0</v>
      </c>
      <c r="T1135" s="13">
        <v>0</v>
      </c>
      <c r="U1135" s="12">
        <v>87491.1</v>
      </c>
      <c r="V1135" s="8" t="s">
        <v>35</v>
      </c>
      <c r="W1135" s="8" t="s">
        <v>3486</v>
      </c>
      <c r="X1135" s="8" t="s">
        <v>35</v>
      </c>
      <c r="Y1135" s="13">
        <v>0</v>
      </c>
      <c r="Z1135" s="8" t="s">
        <v>42</v>
      </c>
      <c r="AA1135" s="8" t="s">
        <v>43</v>
      </c>
      <c r="AB1135" s="8" t="s">
        <v>60</v>
      </c>
      <c r="AC1135" s="8" t="s">
        <v>2614</v>
      </c>
      <c r="AD1135" s="8" t="s">
        <v>35</v>
      </c>
      <c r="AE1135" s="8" t="s">
        <v>3027</v>
      </c>
      <c r="AF1135" s="12">
        <v>87491.1</v>
      </c>
      <c r="AG1135" s="41">
        <f t="shared" si="156"/>
        <v>45782</v>
      </c>
      <c r="AH1135" s="41">
        <f t="shared" ca="1" si="157"/>
        <v>46142</v>
      </c>
      <c r="AI1135" s="1">
        <f t="shared" ca="1" si="164"/>
        <v>11</v>
      </c>
      <c r="AJ1135" s="1">
        <f t="shared" ca="1" si="158"/>
        <v>3</v>
      </c>
      <c r="AK1135" s="1">
        <f t="shared" ca="1" si="159"/>
        <v>8</v>
      </c>
      <c r="AL1135" s="1">
        <f t="shared" si="160"/>
        <v>0</v>
      </c>
      <c r="AM1135" s="38">
        <f t="shared" ca="1" si="161"/>
        <v>0.27272727272727271</v>
      </c>
      <c r="AN1135" s="1" t="str">
        <f t="shared" ca="1" si="162"/>
        <v>טרם נבדק</v>
      </c>
      <c r="AO1135" s="1" t="str">
        <f>VLOOKUP(AC1135,'תז מייל קניין'!$A:$C,3,0)</f>
        <v>GalitGe@justice.gov.il</v>
      </c>
      <c r="AP1135" s="1" t="str">
        <f t="shared" si="163"/>
        <v xml:space="preserve"> תכנית הכש</v>
      </c>
    </row>
    <row r="1136" spans="1:42" x14ac:dyDescent="0.2">
      <c r="A1136" s="4"/>
      <c r="B1136" s="5"/>
      <c r="C1136" s="6" t="s">
        <v>4105</v>
      </c>
      <c r="D1136" s="7" t="s">
        <v>34</v>
      </c>
      <c r="E1136" s="7" t="s">
        <v>32</v>
      </c>
      <c r="F1136" s="8" t="s">
        <v>35</v>
      </c>
      <c r="G1136" s="9">
        <v>45816</v>
      </c>
      <c r="H1136" s="9">
        <v>45795</v>
      </c>
      <c r="I1136" s="10">
        <v>46160</v>
      </c>
      <c r="J1136" s="14"/>
      <c r="K1136" s="11" t="s">
        <v>72</v>
      </c>
      <c r="L1136" s="8" t="s">
        <v>73</v>
      </c>
      <c r="M1136" s="8" t="s">
        <v>74</v>
      </c>
      <c r="N1136" s="8" t="s">
        <v>40</v>
      </c>
      <c r="O1136" s="12">
        <v>86000.06</v>
      </c>
      <c r="P1136" s="8" t="s">
        <v>41</v>
      </c>
      <c r="Q1136" s="12">
        <v>86000.06</v>
      </c>
      <c r="R1136" s="13">
        <v>0</v>
      </c>
      <c r="S1136" s="13">
        <v>0</v>
      </c>
      <c r="T1136" s="13">
        <v>0</v>
      </c>
      <c r="U1136" s="12">
        <v>86000.06</v>
      </c>
      <c r="V1136" s="8" t="s">
        <v>35</v>
      </c>
      <c r="W1136" s="8" t="s">
        <v>3545</v>
      </c>
      <c r="X1136" s="8" t="s">
        <v>35</v>
      </c>
      <c r="Y1136" s="13">
        <v>0</v>
      </c>
      <c r="Z1136" s="8" t="s">
        <v>42</v>
      </c>
      <c r="AA1136" s="8" t="s">
        <v>43</v>
      </c>
      <c r="AB1136" s="8" t="s">
        <v>60</v>
      </c>
      <c r="AC1136" s="8" t="s">
        <v>2614</v>
      </c>
      <c r="AD1136" s="8" t="s">
        <v>35</v>
      </c>
      <c r="AE1136" s="8" t="s">
        <v>3027</v>
      </c>
      <c r="AF1136" s="12">
        <v>86000.06</v>
      </c>
      <c r="AG1136" s="41">
        <f t="shared" si="156"/>
        <v>45795</v>
      </c>
      <c r="AH1136" s="41">
        <f t="shared" ca="1" si="157"/>
        <v>46160</v>
      </c>
      <c r="AI1136" s="1">
        <f t="shared" ca="1" si="164"/>
        <v>12</v>
      </c>
      <c r="AJ1136" s="1">
        <f t="shared" ca="1" si="158"/>
        <v>2</v>
      </c>
      <c r="AK1136" s="1">
        <f t="shared" ca="1" si="159"/>
        <v>9</v>
      </c>
      <c r="AL1136" s="1">
        <f t="shared" si="160"/>
        <v>0</v>
      </c>
      <c r="AM1136" s="38">
        <f t="shared" ca="1" si="161"/>
        <v>0.16666666666666666</v>
      </c>
      <c r="AN1136" s="1" t="str">
        <f t="shared" ca="1" si="162"/>
        <v>טרם נבדק</v>
      </c>
      <c r="AO1136" s="1" t="str">
        <f>VLOOKUP(AC1136,'תז מייל קניין'!$A:$C,3,0)</f>
        <v>GalitGe@justice.gov.il</v>
      </c>
      <c r="AP1136" s="1" t="str">
        <f t="shared" si="163"/>
        <v xml:space="preserve"> תוכנית הכ</v>
      </c>
    </row>
    <row r="1137" spans="1:42" x14ac:dyDescent="0.2">
      <c r="A1137" s="4"/>
      <c r="B1137" s="5"/>
      <c r="C1137" s="6" t="s">
        <v>4106</v>
      </c>
      <c r="D1137" s="7" t="s">
        <v>50</v>
      </c>
      <c r="E1137" s="7" t="s">
        <v>32</v>
      </c>
      <c r="F1137" s="8" t="s">
        <v>35</v>
      </c>
      <c r="G1137" s="9">
        <v>45817</v>
      </c>
      <c r="H1137" s="9"/>
      <c r="I1137" s="10"/>
      <c r="J1137" s="14"/>
      <c r="K1137" s="11" t="s">
        <v>1868</v>
      </c>
      <c r="L1137" s="8" t="s">
        <v>1869</v>
      </c>
      <c r="M1137" s="8" t="s">
        <v>1870</v>
      </c>
      <c r="N1137" s="8" t="s">
        <v>40</v>
      </c>
      <c r="O1137" s="12">
        <v>10908.51</v>
      </c>
      <c r="P1137" s="8" t="s">
        <v>41</v>
      </c>
      <c r="Q1137" s="12">
        <v>10908.51</v>
      </c>
      <c r="R1137" s="13">
        <v>0</v>
      </c>
      <c r="S1137" s="13">
        <v>0</v>
      </c>
      <c r="T1137" s="13">
        <v>0</v>
      </c>
      <c r="U1137" s="12">
        <v>10396.56</v>
      </c>
      <c r="V1137" s="8" t="s">
        <v>35</v>
      </c>
      <c r="W1137" s="8" t="s">
        <v>4107</v>
      </c>
      <c r="X1137" s="8" t="s">
        <v>57</v>
      </c>
      <c r="Y1137" s="13">
        <v>0</v>
      </c>
      <c r="Z1137" s="8" t="s">
        <v>42</v>
      </c>
      <c r="AA1137" s="8" t="s">
        <v>65</v>
      </c>
      <c r="AB1137" s="8" t="s">
        <v>35</v>
      </c>
      <c r="AC1137" s="8" t="s">
        <v>2614</v>
      </c>
      <c r="AD1137" s="8" t="s">
        <v>35</v>
      </c>
      <c r="AE1137" s="8" t="s">
        <v>3551</v>
      </c>
      <c r="AF1137" s="12">
        <v>10908.51</v>
      </c>
      <c r="AG1137" s="41">
        <f t="shared" si="156"/>
        <v>45817</v>
      </c>
      <c r="AH1137" s="41">
        <f t="shared" ca="1" si="157"/>
        <v>46022</v>
      </c>
      <c r="AI1137" s="1">
        <f t="shared" ca="1" si="164"/>
        <v>6</v>
      </c>
      <c r="AJ1137" s="1">
        <f t="shared" ca="1" si="158"/>
        <v>1</v>
      </c>
      <c r="AK1137" s="1">
        <f t="shared" ca="1" si="159"/>
        <v>4</v>
      </c>
      <c r="AL1137" s="1">
        <f t="shared" si="160"/>
        <v>0</v>
      </c>
      <c r="AM1137" s="38">
        <f t="shared" ca="1" si="161"/>
        <v>0.16666666666666666</v>
      </c>
      <c r="AN1137" s="1" t="str">
        <f t="shared" ca="1" si="162"/>
        <v>טרם נבדק</v>
      </c>
      <c r="AO1137" s="1" t="str">
        <f>VLOOKUP(AC1137,'תז מייל קניין'!$A:$C,3,0)</f>
        <v>GalitGe@justice.gov.il</v>
      </c>
      <c r="AP1137" s="1" t="str">
        <f t="shared" si="163"/>
        <v xml:space="preserve"> ריהוט עבו</v>
      </c>
    </row>
    <row r="1138" spans="1:42" x14ac:dyDescent="0.2">
      <c r="A1138" s="4"/>
      <c r="B1138" s="5"/>
      <c r="C1138" s="6" t="s">
        <v>4108</v>
      </c>
      <c r="D1138" s="7" t="s">
        <v>34</v>
      </c>
      <c r="E1138" s="7" t="s">
        <v>32</v>
      </c>
      <c r="F1138" s="8" t="s">
        <v>35</v>
      </c>
      <c r="G1138" s="9">
        <v>45817</v>
      </c>
      <c r="H1138" s="9"/>
      <c r="I1138" s="10"/>
      <c r="J1138" s="14"/>
      <c r="K1138" s="11" t="s">
        <v>4109</v>
      </c>
      <c r="L1138" s="8" t="s">
        <v>4110</v>
      </c>
      <c r="M1138" s="8" t="s">
        <v>4111</v>
      </c>
      <c r="N1138" s="8" t="s">
        <v>40</v>
      </c>
      <c r="O1138" s="13">
        <v>989.82</v>
      </c>
      <c r="P1138" s="8" t="s">
        <v>41</v>
      </c>
      <c r="Q1138" s="13">
        <v>989.82</v>
      </c>
      <c r="R1138" s="13">
        <v>0</v>
      </c>
      <c r="S1138" s="13">
        <v>0</v>
      </c>
      <c r="T1138" s="13">
        <v>0</v>
      </c>
      <c r="U1138" s="13">
        <v>989.82</v>
      </c>
      <c r="V1138" s="8" t="s">
        <v>35</v>
      </c>
      <c r="W1138" s="8" t="s">
        <v>4112</v>
      </c>
      <c r="X1138" s="8" t="s">
        <v>35</v>
      </c>
      <c r="Y1138" s="13">
        <v>0</v>
      </c>
      <c r="Z1138" s="8" t="s">
        <v>42</v>
      </c>
      <c r="AA1138" s="8" t="s">
        <v>43</v>
      </c>
      <c r="AB1138" s="8" t="s">
        <v>60</v>
      </c>
      <c r="AC1138" s="8" t="s">
        <v>2614</v>
      </c>
      <c r="AD1138" s="8" t="s">
        <v>35</v>
      </c>
      <c r="AE1138" s="8" t="s">
        <v>658</v>
      </c>
      <c r="AF1138" s="13">
        <v>989.82</v>
      </c>
      <c r="AG1138" s="41">
        <f t="shared" si="156"/>
        <v>45817</v>
      </c>
      <c r="AH1138" s="41">
        <f t="shared" ca="1" si="157"/>
        <v>46022</v>
      </c>
      <c r="AI1138" s="1">
        <f t="shared" ca="1" si="164"/>
        <v>6</v>
      </c>
      <c r="AJ1138" s="1">
        <f t="shared" ca="1" si="158"/>
        <v>1</v>
      </c>
      <c r="AK1138" s="1">
        <f t="shared" ca="1" si="159"/>
        <v>4</v>
      </c>
      <c r="AL1138" s="1">
        <f t="shared" si="160"/>
        <v>0</v>
      </c>
      <c r="AM1138" s="38">
        <f t="shared" ca="1" si="161"/>
        <v>0.16666666666666666</v>
      </c>
      <c r="AN1138" s="1" t="str">
        <f t="shared" ca="1" si="162"/>
        <v>טרם נבדק</v>
      </c>
      <c r="AO1138" s="1" t="str">
        <f>VLOOKUP(AC1138,'תז מייל קניין'!$A:$C,3,0)</f>
        <v>GalitGe@justice.gov.il</v>
      </c>
      <c r="AP1138" s="1" t="str">
        <f t="shared" si="163"/>
        <v xml:space="preserve"> סידורים ע</v>
      </c>
    </row>
    <row r="1139" spans="1:42" x14ac:dyDescent="0.2">
      <c r="A1139" s="4"/>
      <c r="B1139" s="5"/>
      <c r="C1139" s="6" t="s">
        <v>4113</v>
      </c>
      <c r="D1139" s="7" t="s">
        <v>50</v>
      </c>
      <c r="E1139" s="7" t="s">
        <v>32</v>
      </c>
      <c r="F1139" s="8" t="s">
        <v>35</v>
      </c>
      <c r="G1139" s="9">
        <v>45818</v>
      </c>
      <c r="H1139" s="9"/>
      <c r="I1139" s="10"/>
      <c r="J1139" s="14"/>
      <c r="K1139" s="11" t="s">
        <v>1764</v>
      </c>
      <c r="L1139" s="8" t="s">
        <v>1765</v>
      </c>
      <c r="M1139" s="8" t="s">
        <v>1766</v>
      </c>
      <c r="N1139" s="8" t="s">
        <v>40</v>
      </c>
      <c r="O1139" s="12">
        <v>3873.83</v>
      </c>
      <c r="P1139" s="8" t="s">
        <v>41</v>
      </c>
      <c r="Q1139" s="12">
        <v>3873.83</v>
      </c>
      <c r="R1139" s="13">
        <v>0</v>
      </c>
      <c r="S1139" s="13">
        <v>0</v>
      </c>
      <c r="T1139" s="13">
        <v>0</v>
      </c>
      <c r="U1139" s="12">
        <v>4006.54</v>
      </c>
      <c r="V1139" s="8" t="s">
        <v>35</v>
      </c>
      <c r="W1139" s="8" t="s">
        <v>3739</v>
      </c>
      <c r="X1139" s="8" t="s">
        <v>57</v>
      </c>
      <c r="Y1139" s="13">
        <v>0</v>
      </c>
      <c r="Z1139" s="8" t="s">
        <v>42</v>
      </c>
      <c r="AA1139" s="8" t="s">
        <v>65</v>
      </c>
      <c r="AB1139" s="8" t="s">
        <v>35</v>
      </c>
      <c r="AC1139" s="8" t="s">
        <v>2614</v>
      </c>
      <c r="AD1139" s="8" t="s">
        <v>35</v>
      </c>
      <c r="AE1139" s="8" t="s">
        <v>3740</v>
      </c>
      <c r="AF1139" s="12">
        <v>3873.83</v>
      </c>
      <c r="AG1139" s="41">
        <f t="shared" si="156"/>
        <v>45818</v>
      </c>
      <c r="AH1139" s="41">
        <f t="shared" ca="1" si="157"/>
        <v>46022</v>
      </c>
      <c r="AI1139" s="1">
        <f t="shared" ca="1" si="164"/>
        <v>6</v>
      </c>
      <c r="AJ1139" s="1">
        <f t="shared" ca="1" si="158"/>
        <v>1</v>
      </c>
      <c r="AK1139" s="1">
        <f t="shared" ca="1" si="159"/>
        <v>4</v>
      </c>
      <c r="AL1139" s="1">
        <f t="shared" si="160"/>
        <v>0</v>
      </c>
      <c r="AM1139" s="38">
        <f t="shared" ca="1" si="161"/>
        <v>0.16666666666666666</v>
      </c>
      <c r="AN1139" s="1" t="str">
        <f t="shared" ca="1" si="162"/>
        <v>טרם נבדק</v>
      </c>
      <c r="AO1139" s="1" t="str">
        <f>VLOOKUP(AC1139,'תז מייל קניין'!$A:$C,3,0)</f>
        <v>GalitGe@justice.gov.il</v>
      </c>
      <c r="AP1139" s="1" t="str">
        <f t="shared" si="163"/>
        <v xml:space="preserve"> ציוד משרד</v>
      </c>
    </row>
    <row r="1140" spans="1:42" x14ac:dyDescent="0.2">
      <c r="A1140" s="4"/>
      <c r="B1140" s="5"/>
      <c r="C1140" s="6" t="s">
        <v>4114</v>
      </c>
      <c r="D1140" s="7" t="s">
        <v>50</v>
      </c>
      <c r="E1140" s="7" t="s">
        <v>32</v>
      </c>
      <c r="F1140" s="8" t="s">
        <v>35</v>
      </c>
      <c r="G1140" s="9">
        <v>45818</v>
      </c>
      <c r="H1140" s="9"/>
      <c r="I1140" s="10"/>
      <c r="J1140" s="14"/>
      <c r="K1140" s="11" t="s">
        <v>1764</v>
      </c>
      <c r="L1140" s="8" t="s">
        <v>1765</v>
      </c>
      <c r="M1140" s="8" t="s">
        <v>1766</v>
      </c>
      <c r="N1140" s="8" t="s">
        <v>40</v>
      </c>
      <c r="O1140" s="12">
        <v>1947</v>
      </c>
      <c r="P1140" s="8" t="s">
        <v>41</v>
      </c>
      <c r="Q1140" s="12">
        <v>1947</v>
      </c>
      <c r="R1140" s="13">
        <v>0</v>
      </c>
      <c r="S1140" s="13">
        <v>0</v>
      </c>
      <c r="T1140" s="13">
        <v>0</v>
      </c>
      <c r="U1140" s="12">
        <v>2013.71</v>
      </c>
      <c r="V1140" s="8" t="s">
        <v>35</v>
      </c>
      <c r="W1140" s="8" t="s">
        <v>4115</v>
      </c>
      <c r="X1140" s="8" t="s">
        <v>57</v>
      </c>
      <c r="Y1140" s="13">
        <v>0</v>
      </c>
      <c r="Z1140" s="8" t="s">
        <v>42</v>
      </c>
      <c r="AA1140" s="8" t="s">
        <v>65</v>
      </c>
      <c r="AB1140" s="8" t="s">
        <v>35</v>
      </c>
      <c r="AC1140" s="8" t="s">
        <v>2614</v>
      </c>
      <c r="AD1140" s="8" t="s">
        <v>35</v>
      </c>
      <c r="AE1140" s="8" t="s">
        <v>4116</v>
      </c>
      <c r="AF1140" s="12">
        <v>1947</v>
      </c>
      <c r="AG1140" s="41">
        <f t="shared" si="156"/>
        <v>45818</v>
      </c>
      <c r="AH1140" s="41">
        <f t="shared" ca="1" si="157"/>
        <v>46022</v>
      </c>
      <c r="AI1140" s="1">
        <f t="shared" ca="1" si="164"/>
        <v>6</v>
      </c>
      <c r="AJ1140" s="1">
        <f t="shared" ca="1" si="158"/>
        <v>1</v>
      </c>
      <c r="AK1140" s="1">
        <f t="shared" ca="1" si="159"/>
        <v>4</v>
      </c>
      <c r="AL1140" s="1">
        <f t="shared" si="160"/>
        <v>0</v>
      </c>
      <c r="AM1140" s="38">
        <f t="shared" ca="1" si="161"/>
        <v>0.16666666666666666</v>
      </c>
      <c r="AN1140" s="1" t="str">
        <f t="shared" ca="1" si="162"/>
        <v>טרם נבדק</v>
      </c>
      <c r="AO1140" s="1" t="str">
        <f>VLOOKUP(AC1140,'תז מייל קניין'!$A:$C,3,0)</f>
        <v>GalitGe@justice.gov.il</v>
      </c>
      <c r="AP1140" s="1" t="str">
        <f t="shared" si="163"/>
        <v xml:space="preserve"> מסגרות עץ</v>
      </c>
    </row>
    <row r="1141" spans="1:42" x14ac:dyDescent="0.2">
      <c r="A1141" s="4"/>
      <c r="B1141" s="5"/>
      <c r="C1141" s="6" t="s">
        <v>4117</v>
      </c>
      <c r="D1141" s="7" t="s">
        <v>34</v>
      </c>
      <c r="E1141" s="7" t="s">
        <v>32</v>
      </c>
      <c r="F1141" s="8" t="s">
        <v>35</v>
      </c>
      <c r="G1141" s="9">
        <v>45818</v>
      </c>
      <c r="H1141" s="9"/>
      <c r="I1141" s="10"/>
      <c r="J1141" s="14"/>
      <c r="K1141" s="11" t="s">
        <v>1878</v>
      </c>
      <c r="L1141" s="8" t="s">
        <v>1879</v>
      </c>
      <c r="M1141" s="8" t="s">
        <v>35</v>
      </c>
      <c r="N1141" s="8" t="s">
        <v>40</v>
      </c>
      <c r="O1141" s="12">
        <v>2284</v>
      </c>
      <c r="P1141" s="8" t="s">
        <v>41</v>
      </c>
      <c r="Q1141" s="12">
        <v>2284</v>
      </c>
      <c r="R1141" s="13">
        <v>0</v>
      </c>
      <c r="S1141" s="13">
        <v>0</v>
      </c>
      <c r="T1141" s="13">
        <v>0</v>
      </c>
      <c r="U1141" s="12">
        <v>2284</v>
      </c>
      <c r="V1141" s="8" t="s">
        <v>35</v>
      </c>
      <c r="W1141" s="8" t="s">
        <v>4118</v>
      </c>
      <c r="X1141" s="8" t="s">
        <v>35</v>
      </c>
      <c r="Y1141" s="13">
        <v>0</v>
      </c>
      <c r="Z1141" s="8" t="s">
        <v>42</v>
      </c>
      <c r="AA1141" s="8" t="s">
        <v>43</v>
      </c>
      <c r="AB1141" s="8" t="s">
        <v>60</v>
      </c>
      <c r="AC1141" s="8" t="s">
        <v>2614</v>
      </c>
      <c r="AD1141" s="8" t="s">
        <v>35</v>
      </c>
      <c r="AE1141" s="8" t="s">
        <v>35</v>
      </c>
      <c r="AF1141" s="12">
        <v>2284</v>
      </c>
      <c r="AG1141" s="41">
        <f t="shared" si="156"/>
        <v>45818</v>
      </c>
      <c r="AH1141" s="41">
        <f t="shared" ca="1" si="157"/>
        <v>46022</v>
      </c>
      <c r="AI1141" s="1">
        <f t="shared" ca="1" si="164"/>
        <v>6</v>
      </c>
      <c r="AJ1141" s="1">
        <f t="shared" ca="1" si="158"/>
        <v>1</v>
      </c>
      <c r="AK1141" s="1">
        <f t="shared" ca="1" si="159"/>
        <v>4</v>
      </c>
      <c r="AL1141" s="1">
        <f t="shared" si="160"/>
        <v>0</v>
      </c>
      <c r="AM1141" s="38">
        <f t="shared" ca="1" si="161"/>
        <v>0.16666666666666666</v>
      </c>
      <c r="AN1141" s="1" t="str">
        <f t="shared" ca="1" si="162"/>
        <v>טרם נבדק</v>
      </c>
      <c r="AO1141" s="1" t="str">
        <f>VLOOKUP(AC1141,'תז מייל קניין'!$A:$C,3,0)</f>
        <v>GalitGe@justice.gov.il</v>
      </c>
      <c r="AP1141" s="1" t="str">
        <f t="shared" si="163"/>
        <v xml:space="preserve"> עבור לשכו</v>
      </c>
    </row>
    <row r="1142" spans="1:42" x14ac:dyDescent="0.2">
      <c r="A1142" s="4"/>
      <c r="B1142" s="5"/>
      <c r="C1142" s="6" t="s">
        <v>4119</v>
      </c>
      <c r="D1142" s="7" t="s">
        <v>34</v>
      </c>
      <c r="E1142" s="7" t="s">
        <v>32</v>
      </c>
      <c r="F1142" s="8" t="s">
        <v>35</v>
      </c>
      <c r="G1142" s="9">
        <v>45818</v>
      </c>
      <c r="H1142" s="9"/>
      <c r="I1142" s="10"/>
      <c r="J1142" s="14"/>
      <c r="K1142" s="11" t="s">
        <v>2015</v>
      </c>
      <c r="L1142" s="8" t="s">
        <v>2016</v>
      </c>
      <c r="M1142" s="8" t="s">
        <v>2017</v>
      </c>
      <c r="N1142" s="8" t="s">
        <v>40</v>
      </c>
      <c r="O1142" s="12">
        <v>4932.3999999999996</v>
      </c>
      <c r="P1142" s="8" t="s">
        <v>41</v>
      </c>
      <c r="Q1142" s="12">
        <v>4932.3999999999996</v>
      </c>
      <c r="R1142" s="13">
        <v>100</v>
      </c>
      <c r="S1142" s="12">
        <v>4932.3999999999996</v>
      </c>
      <c r="T1142" s="12">
        <v>4932.3999999999996</v>
      </c>
      <c r="U1142" s="13">
        <v>0</v>
      </c>
      <c r="V1142" s="8" t="s">
        <v>35</v>
      </c>
      <c r="W1142" s="8" t="s">
        <v>4120</v>
      </c>
      <c r="X1142" s="8" t="s">
        <v>35</v>
      </c>
      <c r="Y1142" s="13">
        <v>0</v>
      </c>
      <c r="Z1142" s="8" t="s">
        <v>42</v>
      </c>
      <c r="AA1142" s="8" t="s">
        <v>43</v>
      </c>
      <c r="AB1142" s="8" t="s">
        <v>60</v>
      </c>
      <c r="AC1142" s="8" t="s">
        <v>2614</v>
      </c>
      <c r="AD1142" s="8" t="s">
        <v>35</v>
      </c>
      <c r="AE1142" s="8" t="s">
        <v>658</v>
      </c>
      <c r="AF1142" s="13">
        <v>0</v>
      </c>
      <c r="AG1142" s="41">
        <f t="shared" si="156"/>
        <v>45818</v>
      </c>
      <c r="AH1142" s="41">
        <f t="shared" ca="1" si="157"/>
        <v>46022</v>
      </c>
      <c r="AI1142" s="1">
        <f t="shared" ca="1" si="164"/>
        <v>6</v>
      </c>
      <c r="AJ1142" s="1">
        <f t="shared" ca="1" si="158"/>
        <v>1</v>
      </c>
      <c r="AK1142" s="1">
        <f t="shared" ca="1" si="159"/>
        <v>4</v>
      </c>
      <c r="AL1142" s="1">
        <f t="shared" si="160"/>
        <v>100</v>
      </c>
      <c r="AM1142" s="38">
        <f t="shared" ca="1" si="161"/>
        <v>0.16666666666666666</v>
      </c>
      <c r="AN1142" s="1" t="str">
        <f t="shared" ca="1" si="162"/>
        <v>טרם נבדק</v>
      </c>
      <c r="AO1142" s="1" t="str">
        <f>VLOOKUP(AC1142,'תז מייל קניין'!$A:$C,3,0)</f>
        <v>GalitGe@justice.gov.il</v>
      </c>
      <c r="AP1142" s="1" t="str">
        <f t="shared" si="163"/>
        <v xml:space="preserve"> דגלים עבו</v>
      </c>
    </row>
    <row r="1143" spans="1:42" x14ac:dyDescent="0.2">
      <c r="A1143" s="4"/>
      <c r="B1143" s="5"/>
      <c r="C1143" s="6" t="s">
        <v>4121</v>
      </c>
      <c r="D1143" s="7" t="s">
        <v>34</v>
      </c>
      <c r="E1143" s="7" t="s">
        <v>32</v>
      </c>
      <c r="F1143" s="8" t="s">
        <v>35</v>
      </c>
      <c r="G1143" s="9">
        <v>45818</v>
      </c>
      <c r="H1143" s="9"/>
      <c r="I1143" s="10"/>
      <c r="J1143" s="14"/>
      <c r="K1143" s="11" t="s">
        <v>4122</v>
      </c>
      <c r="L1143" s="8" t="s">
        <v>4123</v>
      </c>
      <c r="M1143" s="8" t="s">
        <v>4124</v>
      </c>
      <c r="N1143" s="8" t="s">
        <v>40</v>
      </c>
      <c r="O1143" s="12">
        <v>1770</v>
      </c>
      <c r="P1143" s="8" t="s">
        <v>41</v>
      </c>
      <c r="Q1143" s="12">
        <v>1770</v>
      </c>
      <c r="R1143" s="13">
        <v>0</v>
      </c>
      <c r="S1143" s="13">
        <v>0</v>
      </c>
      <c r="T1143" s="13">
        <v>0</v>
      </c>
      <c r="U1143" s="12">
        <v>1770</v>
      </c>
      <c r="V1143" s="8" t="s">
        <v>35</v>
      </c>
      <c r="W1143" s="8" t="s">
        <v>4125</v>
      </c>
      <c r="X1143" s="8" t="s">
        <v>35</v>
      </c>
      <c r="Y1143" s="13">
        <v>0</v>
      </c>
      <c r="Z1143" s="8" t="s">
        <v>42</v>
      </c>
      <c r="AA1143" s="8" t="s">
        <v>43</v>
      </c>
      <c r="AB1143" s="8" t="s">
        <v>60</v>
      </c>
      <c r="AC1143" s="8" t="s">
        <v>2614</v>
      </c>
      <c r="AD1143" s="8" t="s">
        <v>35</v>
      </c>
      <c r="AE1143" s="8" t="s">
        <v>35</v>
      </c>
      <c r="AF1143" s="12">
        <v>1770</v>
      </c>
      <c r="AG1143" s="41">
        <f t="shared" si="156"/>
        <v>45818</v>
      </c>
      <c r="AH1143" s="41">
        <f t="shared" ca="1" si="157"/>
        <v>46022</v>
      </c>
      <c r="AI1143" s="1">
        <f t="shared" ca="1" si="164"/>
        <v>6</v>
      </c>
      <c r="AJ1143" s="1">
        <f t="shared" ca="1" si="158"/>
        <v>1</v>
      </c>
      <c r="AK1143" s="1">
        <f t="shared" ca="1" si="159"/>
        <v>4</v>
      </c>
      <c r="AL1143" s="1">
        <f t="shared" si="160"/>
        <v>0</v>
      </c>
      <c r="AM1143" s="38">
        <f t="shared" ca="1" si="161"/>
        <v>0.16666666666666666</v>
      </c>
      <c r="AN1143" s="1" t="str">
        <f t="shared" ca="1" si="162"/>
        <v>טרם נבדק</v>
      </c>
      <c r="AO1143" s="1" t="str">
        <f>VLOOKUP(AC1143,'תז מייל קניין'!$A:$C,3,0)</f>
        <v>GalitGe@justice.gov.il</v>
      </c>
      <c r="AP1143" s="1" t="str">
        <f t="shared" si="163"/>
        <v xml:space="preserve"> אינדוקציה</v>
      </c>
    </row>
    <row r="1144" spans="1:42" x14ac:dyDescent="0.2">
      <c r="A1144" s="4"/>
      <c r="B1144" s="5"/>
      <c r="C1144" s="6" t="s">
        <v>4126</v>
      </c>
      <c r="D1144" s="7" t="s">
        <v>50</v>
      </c>
      <c r="E1144" s="7" t="s">
        <v>32</v>
      </c>
      <c r="F1144" s="8" t="s">
        <v>35</v>
      </c>
      <c r="G1144" s="9">
        <v>45819</v>
      </c>
      <c r="H1144" s="9"/>
      <c r="I1144" s="10"/>
      <c r="J1144" s="14"/>
      <c r="K1144" s="11" t="s">
        <v>4127</v>
      </c>
      <c r="L1144" s="8" t="s">
        <v>4128</v>
      </c>
      <c r="M1144" s="8" t="s">
        <v>4129</v>
      </c>
      <c r="N1144" s="8" t="s">
        <v>40</v>
      </c>
      <c r="O1144" s="12">
        <v>49104.75</v>
      </c>
      <c r="P1144" s="8" t="s">
        <v>41</v>
      </c>
      <c r="Q1144" s="12">
        <v>49104.75</v>
      </c>
      <c r="R1144" s="13">
        <v>0</v>
      </c>
      <c r="S1144" s="13">
        <v>0</v>
      </c>
      <c r="T1144" s="13">
        <v>0</v>
      </c>
      <c r="U1144" s="12">
        <v>49104.75</v>
      </c>
      <c r="V1144" s="8" t="s">
        <v>35</v>
      </c>
      <c r="W1144" s="8" t="s">
        <v>4130</v>
      </c>
      <c r="X1144" s="8" t="s">
        <v>35</v>
      </c>
      <c r="Y1144" s="13">
        <v>0</v>
      </c>
      <c r="Z1144" s="8" t="s">
        <v>42</v>
      </c>
      <c r="AA1144" s="8" t="s">
        <v>43</v>
      </c>
      <c r="AB1144" s="8" t="s">
        <v>60</v>
      </c>
      <c r="AC1144" s="8" t="s">
        <v>2614</v>
      </c>
      <c r="AD1144" s="8" t="s">
        <v>35</v>
      </c>
      <c r="AE1144" s="8" t="s">
        <v>625</v>
      </c>
      <c r="AF1144" s="12">
        <v>49104.75</v>
      </c>
      <c r="AG1144" s="41">
        <f t="shared" si="156"/>
        <v>45819</v>
      </c>
      <c r="AH1144" s="41">
        <f t="shared" ca="1" si="157"/>
        <v>46022</v>
      </c>
      <c r="AI1144" s="1">
        <f t="shared" ca="1" si="164"/>
        <v>6</v>
      </c>
      <c r="AJ1144" s="1">
        <f t="shared" ca="1" si="158"/>
        <v>1</v>
      </c>
      <c r="AK1144" s="1">
        <f t="shared" ca="1" si="159"/>
        <v>4</v>
      </c>
      <c r="AL1144" s="1">
        <f t="shared" si="160"/>
        <v>0</v>
      </c>
      <c r="AM1144" s="38">
        <f t="shared" ca="1" si="161"/>
        <v>0.16666666666666666</v>
      </c>
      <c r="AN1144" s="1" t="str">
        <f t="shared" ca="1" si="162"/>
        <v>טרם נבדק</v>
      </c>
      <c r="AO1144" s="1" t="str">
        <f>VLOOKUP(AC1144,'תז מייל קניין'!$A:$C,3,0)</f>
        <v>GalitGe@justice.gov.il</v>
      </c>
      <c r="AP1144" s="1" t="str">
        <f t="shared" si="163"/>
        <v xml:space="preserve"> כלים חד פ</v>
      </c>
    </row>
    <row r="1145" spans="1:42" x14ac:dyDescent="0.2">
      <c r="A1145" s="4"/>
      <c r="B1145" s="5"/>
      <c r="C1145" s="6" t="s">
        <v>4131</v>
      </c>
      <c r="D1145" s="7" t="s">
        <v>34</v>
      </c>
      <c r="E1145" s="7" t="s">
        <v>32</v>
      </c>
      <c r="F1145" s="8" t="s">
        <v>35</v>
      </c>
      <c r="G1145" s="9">
        <v>45819</v>
      </c>
      <c r="H1145" s="9"/>
      <c r="I1145" s="10"/>
      <c r="J1145" s="14"/>
      <c r="K1145" s="11" t="s">
        <v>3882</v>
      </c>
      <c r="L1145" s="8" t="s">
        <v>3883</v>
      </c>
      <c r="M1145" s="8" t="s">
        <v>3884</v>
      </c>
      <c r="N1145" s="8" t="s">
        <v>40</v>
      </c>
      <c r="O1145" s="12">
        <v>3717</v>
      </c>
      <c r="P1145" s="8" t="s">
        <v>41</v>
      </c>
      <c r="Q1145" s="12">
        <v>3717</v>
      </c>
      <c r="R1145" s="13">
        <v>0</v>
      </c>
      <c r="S1145" s="13">
        <v>0</v>
      </c>
      <c r="T1145" s="13">
        <v>0</v>
      </c>
      <c r="U1145" s="12">
        <v>3717</v>
      </c>
      <c r="V1145" s="8" t="s">
        <v>35</v>
      </c>
      <c r="W1145" s="8" t="s">
        <v>4132</v>
      </c>
      <c r="X1145" s="8" t="s">
        <v>35</v>
      </c>
      <c r="Y1145" s="13">
        <v>0</v>
      </c>
      <c r="Z1145" s="8" t="s">
        <v>42</v>
      </c>
      <c r="AA1145" s="8" t="s">
        <v>43</v>
      </c>
      <c r="AB1145" s="8" t="s">
        <v>60</v>
      </c>
      <c r="AC1145" s="8" t="s">
        <v>2614</v>
      </c>
      <c r="AD1145" s="8" t="s">
        <v>35</v>
      </c>
      <c r="AE1145" s="8" t="s">
        <v>2870</v>
      </c>
      <c r="AF1145" s="12">
        <v>3717</v>
      </c>
      <c r="AG1145" s="41">
        <f t="shared" si="156"/>
        <v>45819</v>
      </c>
      <c r="AH1145" s="41">
        <f t="shared" ca="1" si="157"/>
        <v>46022</v>
      </c>
      <c r="AI1145" s="1">
        <f t="shared" ca="1" si="164"/>
        <v>6</v>
      </c>
      <c r="AJ1145" s="1">
        <f t="shared" ca="1" si="158"/>
        <v>1</v>
      </c>
      <c r="AK1145" s="1">
        <f t="shared" ca="1" si="159"/>
        <v>4</v>
      </c>
      <c r="AL1145" s="1">
        <f t="shared" si="160"/>
        <v>0</v>
      </c>
      <c r="AM1145" s="38">
        <f t="shared" ca="1" si="161"/>
        <v>0.16666666666666666</v>
      </c>
      <c r="AN1145" s="1" t="str">
        <f t="shared" ca="1" si="162"/>
        <v>טרם נבדק</v>
      </c>
      <c r="AO1145" s="1" t="str">
        <f>VLOOKUP(AC1145,'תז מייל קניין'!$A:$C,3,0)</f>
        <v>GalitGe@justice.gov.il</v>
      </c>
      <c r="AP1145" s="1" t="str">
        <f t="shared" si="163"/>
        <v xml:space="preserve"> שלטי  חדר</v>
      </c>
    </row>
    <row r="1146" spans="1:42" x14ac:dyDescent="0.2">
      <c r="A1146" s="4"/>
      <c r="B1146" s="5"/>
      <c r="C1146" s="6" t="s">
        <v>4133</v>
      </c>
      <c r="D1146" s="7" t="s">
        <v>34</v>
      </c>
      <c r="E1146" s="7" t="s">
        <v>32</v>
      </c>
      <c r="F1146" s="8" t="s">
        <v>35</v>
      </c>
      <c r="G1146" s="9">
        <v>45820</v>
      </c>
      <c r="H1146" s="9"/>
      <c r="I1146" s="10"/>
      <c r="J1146" s="14"/>
      <c r="K1146" s="11" t="s">
        <v>4134</v>
      </c>
      <c r="L1146" s="8" t="s">
        <v>4135</v>
      </c>
      <c r="M1146" s="8" t="s">
        <v>4136</v>
      </c>
      <c r="N1146" s="8" t="s">
        <v>40</v>
      </c>
      <c r="O1146" s="12">
        <v>12390</v>
      </c>
      <c r="P1146" s="8" t="s">
        <v>41</v>
      </c>
      <c r="Q1146" s="12">
        <v>12390</v>
      </c>
      <c r="R1146" s="13">
        <v>100</v>
      </c>
      <c r="S1146" s="12">
        <v>12390</v>
      </c>
      <c r="T1146" s="12">
        <v>12390</v>
      </c>
      <c r="U1146" s="13">
        <v>0</v>
      </c>
      <c r="V1146" s="8" t="s">
        <v>35</v>
      </c>
      <c r="W1146" s="8" t="s">
        <v>4137</v>
      </c>
      <c r="X1146" s="8" t="s">
        <v>35</v>
      </c>
      <c r="Y1146" s="13">
        <v>0</v>
      </c>
      <c r="Z1146" s="8" t="s">
        <v>42</v>
      </c>
      <c r="AA1146" s="8" t="s">
        <v>43</v>
      </c>
      <c r="AB1146" s="8" t="s">
        <v>60</v>
      </c>
      <c r="AC1146" s="8" t="s">
        <v>2614</v>
      </c>
      <c r="AD1146" s="8" t="s">
        <v>35</v>
      </c>
      <c r="AE1146" s="8" t="s">
        <v>625</v>
      </c>
      <c r="AF1146" s="13">
        <v>0</v>
      </c>
      <c r="AG1146" s="41">
        <f t="shared" si="156"/>
        <v>45820</v>
      </c>
      <c r="AH1146" s="41">
        <f t="shared" ca="1" si="157"/>
        <v>46022</v>
      </c>
      <c r="AI1146" s="1">
        <f t="shared" ca="1" si="164"/>
        <v>6</v>
      </c>
      <c r="AJ1146" s="1">
        <f t="shared" ca="1" si="158"/>
        <v>1</v>
      </c>
      <c r="AK1146" s="1">
        <f t="shared" ca="1" si="159"/>
        <v>4</v>
      </c>
      <c r="AL1146" s="1">
        <f t="shared" si="160"/>
        <v>100</v>
      </c>
      <c r="AM1146" s="38">
        <f t="shared" ca="1" si="161"/>
        <v>0.16666666666666666</v>
      </c>
      <c r="AN1146" s="1" t="str">
        <f t="shared" ca="1" si="162"/>
        <v>טרם נבדק</v>
      </c>
      <c r="AO1146" s="1" t="str">
        <f>VLOOKUP(AC1146,'תז מייל קניין'!$A:$C,3,0)</f>
        <v>GalitGe@justice.gov.il</v>
      </c>
      <c r="AP1146" s="1" t="str">
        <f t="shared" si="163"/>
        <v xml:space="preserve"> עמדת שייק</v>
      </c>
    </row>
    <row r="1147" spans="1:42" x14ac:dyDescent="0.2">
      <c r="A1147" s="4"/>
      <c r="B1147" s="5"/>
      <c r="C1147" s="6" t="s">
        <v>4138</v>
      </c>
      <c r="D1147" s="7" t="s">
        <v>34</v>
      </c>
      <c r="E1147" s="7" t="s">
        <v>32</v>
      </c>
      <c r="F1147" s="8" t="s">
        <v>35</v>
      </c>
      <c r="G1147" s="9">
        <v>45825</v>
      </c>
      <c r="H1147" s="9"/>
      <c r="I1147" s="10"/>
      <c r="J1147" s="14"/>
      <c r="K1147" s="11" t="s">
        <v>3401</v>
      </c>
      <c r="L1147" s="8" t="s">
        <v>3402</v>
      </c>
      <c r="M1147" s="8" t="s">
        <v>3403</v>
      </c>
      <c r="N1147" s="8" t="s">
        <v>40</v>
      </c>
      <c r="O1147" s="12">
        <v>1770</v>
      </c>
      <c r="P1147" s="8" t="s">
        <v>41</v>
      </c>
      <c r="Q1147" s="12">
        <v>1770</v>
      </c>
      <c r="R1147" s="13">
        <v>100</v>
      </c>
      <c r="S1147" s="12">
        <v>1770</v>
      </c>
      <c r="T1147" s="12">
        <v>1770</v>
      </c>
      <c r="U1147" s="13">
        <v>0</v>
      </c>
      <c r="V1147" s="8" t="s">
        <v>35</v>
      </c>
      <c r="W1147" s="8" t="s">
        <v>4139</v>
      </c>
      <c r="X1147" s="8" t="s">
        <v>35</v>
      </c>
      <c r="Y1147" s="13">
        <v>0</v>
      </c>
      <c r="Z1147" s="8" t="s">
        <v>42</v>
      </c>
      <c r="AA1147" s="8" t="s">
        <v>127</v>
      </c>
      <c r="AB1147" s="8" t="s">
        <v>35</v>
      </c>
      <c r="AC1147" s="8" t="s">
        <v>2614</v>
      </c>
      <c r="AD1147" s="8" t="s">
        <v>35</v>
      </c>
      <c r="AE1147" s="8" t="s">
        <v>633</v>
      </c>
      <c r="AF1147" s="13">
        <v>0</v>
      </c>
      <c r="AG1147" s="41">
        <f t="shared" si="156"/>
        <v>45825</v>
      </c>
      <c r="AH1147" s="41">
        <f t="shared" ca="1" si="157"/>
        <v>46022</v>
      </c>
      <c r="AI1147" s="1">
        <f t="shared" ca="1" si="164"/>
        <v>6</v>
      </c>
      <c r="AJ1147" s="1">
        <f t="shared" ca="1" si="158"/>
        <v>1</v>
      </c>
      <c r="AK1147" s="1">
        <f t="shared" ca="1" si="159"/>
        <v>4</v>
      </c>
      <c r="AL1147" s="1">
        <f t="shared" si="160"/>
        <v>100</v>
      </c>
      <c r="AM1147" s="38">
        <f t="shared" ca="1" si="161"/>
        <v>0.16666666666666666</v>
      </c>
      <c r="AN1147" s="1" t="str">
        <f t="shared" ca="1" si="162"/>
        <v>טרם נבדק</v>
      </c>
      <c r="AO1147" s="1" t="str">
        <f>VLOOKUP(AC1147,'תז מייל קניין'!$A:$C,3,0)</f>
        <v>GalitGe@justice.gov.il</v>
      </c>
      <c r="AP1147" s="1" t="str">
        <f t="shared" si="163"/>
        <v xml:space="preserve"> הזמנה בדי</v>
      </c>
    </row>
    <row r="1148" spans="1:42" x14ac:dyDescent="0.2">
      <c r="A1148" s="4"/>
      <c r="B1148" s="5"/>
      <c r="C1148" s="6" t="s">
        <v>4140</v>
      </c>
      <c r="D1148" s="7" t="s">
        <v>34</v>
      </c>
      <c r="E1148" s="7" t="s">
        <v>32</v>
      </c>
      <c r="F1148" s="8" t="s">
        <v>35</v>
      </c>
      <c r="G1148" s="9">
        <v>45826</v>
      </c>
      <c r="H1148" s="9"/>
      <c r="I1148" s="10"/>
      <c r="J1148" s="14"/>
      <c r="K1148" s="11" t="s">
        <v>4141</v>
      </c>
      <c r="L1148" s="8" t="s">
        <v>4142</v>
      </c>
      <c r="M1148" s="8" t="s">
        <v>4143</v>
      </c>
      <c r="N1148" s="8" t="s">
        <v>113</v>
      </c>
      <c r="O1148" s="13">
        <v>800</v>
      </c>
      <c r="P1148" s="8" t="s">
        <v>41</v>
      </c>
      <c r="Q1148" s="13">
        <v>800</v>
      </c>
      <c r="R1148" s="13">
        <v>0</v>
      </c>
      <c r="S1148" s="13">
        <v>0</v>
      </c>
      <c r="T1148" s="13">
        <v>0</v>
      </c>
      <c r="U1148" s="13">
        <v>800</v>
      </c>
      <c r="V1148" s="8" t="s">
        <v>35</v>
      </c>
      <c r="W1148" s="8" t="s">
        <v>4144</v>
      </c>
      <c r="X1148" s="8" t="s">
        <v>35</v>
      </c>
      <c r="Y1148" s="13">
        <v>0</v>
      </c>
      <c r="Z1148" s="8" t="s">
        <v>42</v>
      </c>
      <c r="AA1148" s="8" t="s">
        <v>127</v>
      </c>
      <c r="AB1148" s="8" t="s">
        <v>35</v>
      </c>
      <c r="AC1148" s="8" t="s">
        <v>2614</v>
      </c>
      <c r="AD1148" s="8" t="s">
        <v>35</v>
      </c>
      <c r="AE1148" s="8" t="s">
        <v>35</v>
      </c>
      <c r="AF1148" s="13">
        <v>800</v>
      </c>
      <c r="AG1148" s="41">
        <f t="shared" si="156"/>
        <v>45826</v>
      </c>
      <c r="AH1148" s="41">
        <f t="shared" ca="1" si="157"/>
        <v>46022</v>
      </c>
      <c r="AI1148" s="1">
        <f t="shared" ca="1" si="164"/>
        <v>6</v>
      </c>
      <c r="AJ1148" s="1">
        <f t="shared" ca="1" si="158"/>
        <v>1</v>
      </c>
      <c r="AK1148" s="1">
        <f t="shared" ca="1" si="159"/>
        <v>4</v>
      </c>
      <c r="AL1148" s="1">
        <f t="shared" si="160"/>
        <v>0</v>
      </c>
      <c r="AM1148" s="38">
        <f t="shared" ca="1" si="161"/>
        <v>0.16666666666666666</v>
      </c>
      <c r="AN1148" s="1" t="str">
        <f t="shared" ca="1" si="162"/>
        <v>טרם נבדק</v>
      </c>
      <c r="AO1148" s="1" t="str">
        <f>VLOOKUP(AC1148,'תז מייל קניין'!$A:$C,3,0)</f>
        <v>GalitGe@justice.gov.il</v>
      </c>
      <c r="AP1148" s="1" t="str">
        <f t="shared" si="163"/>
        <v xml:space="preserve"> הזמנה בדי</v>
      </c>
    </row>
    <row r="1149" spans="1:42" x14ac:dyDescent="0.2">
      <c r="A1149" s="4"/>
      <c r="B1149" s="5"/>
      <c r="C1149" s="6" t="s">
        <v>4145</v>
      </c>
      <c r="D1149" s="7" t="s">
        <v>34</v>
      </c>
      <c r="E1149" s="7" t="s">
        <v>32</v>
      </c>
      <c r="F1149" s="8" t="s">
        <v>35</v>
      </c>
      <c r="G1149" s="9">
        <v>45833</v>
      </c>
      <c r="H1149" s="9"/>
      <c r="I1149" s="10"/>
      <c r="J1149" s="14"/>
      <c r="K1149" s="11" t="s">
        <v>1764</v>
      </c>
      <c r="L1149" s="8" t="s">
        <v>1765</v>
      </c>
      <c r="M1149" s="8" t="s">
        <v>1766</v>
      </c>
      <c r="N1149" s="8" t="s">
        <v>40</v>
      </c>
      <c r="O1149" s="13">
        <v>759.92</v>
      </c>
      <c r="P1149" s="8" t="s">
        <v>41</v>
      </c>
      <c r="Q1149" s="13">
        <v>759.92</v>
      </c>
      <c r="R1149" s="13">
        <v>0</v>
      </c>
      <c r="S1149" s="13">
        <v>0</v>
      </c>
      <c r="T1149" s="13">
        <v>0</v>
      </c>
      <c r="U1149" s="13">
        <v>759.92</v>
      </c>
      <c r="V1149" s="8" t="s">
        <v>35</v>
      </c>
      <c r="W1149" s="8" t="s">
        <v>4146</v>
      </c>
      <c r="X1149" s="8" t="s">
        <v>35</v>
      </c>
      <c r="Y1149" s="13">
        <v>0</v>
      </c>
      <c r="Z1149" s="8" t="s">
        <v>42</v>
      </c>
      <c r="AA1149" s="8" t="s">
        <v>43</v>
      </c>
      <c r="AB1149" s="8" t="s">
        <v>60</v>
      </c>
      <c r="AC1149" s="8" t="s">
        <v>2614</v>
      </c>
      <c r="AD1149" s="8" t="s">
        <v>35</v>
      </c>
      <c r="AE1149" s="8" t="s">
        <v>3307</v>
      </c>
      <c r="AF1149" s="13">
        <v>759.92</v>
      </c>
      <c r="AG1149" s="41">
        <f t="shared" si="156"/>
        <v>45833</v>
      </c>
      <c r="AH1149" s="41">
        <f t="shared" ca="1" si="157"/>
        <v>46022</v>
      </c>
      <c r="AI1149" s="1">
        <f t="shared" ca="1" si="164"/>
        <v>6</v>
      </c>
      <c r="AJ1149" s="1">
        <f t="shared" ca="1" si="158"/>
        <v>1</v>
      </c>
      <c r="AK1149" s="1">
        <f t="shared" ca="1" si="159"/>
        <v>4</v>
      </c>
      <c r="AL1149" s="1">
        <f t="shared" si="160"/>
        <v>0</v>
      </c>
      <c r="AM1149" s="38">
        <f t="shared" ca="1" si="161"/>
        <v>0.16666666666666666</v>
      </c>
      <c r="AN1149" s="1" t="str">
        <f t="shared" ca="1" si="162"/>
        <v>טרם נבדק</v>
      </c>
      <c r="AO1149" s="1" t="str">
        <f>VLOOKUP(AC1149,'תז מייל קניין'!$A:$C,3,0)</f>
        <v>GalitGe@justice.gov.il</v>
      </c>
      <c r="AP1149" s="1" t="str">
        <f t="shared" si="163"/>
        <v xml:space="preserve"> כן ציוד צ</v>
      </c>
    </row>
    <row r="1150" spans="1:42" x14ac:dyDescent="0.2">
      <c r="A1150" s="4"/>
      <c r="B1150" s="5"/>
      <c r="C1150" s="6" t="s">
        <v>4147</v>
      </c>
      <c r="D1150" s="7" t="s">
        <v>50</v>
      </c>
      <c r="E1150" s="7" t="s">
        <v>32</v>
      </c>
      <c r="F1150" s="8" t="s">
        <v>35</v>
      </c>
      <c r="G1150" s="9">
        <v>45833</v>
      </c>
      <c r="H1150" s="9"/>
      <c r="I1150" s="10"/>
      <c r="J1150" s="14"/>
      <c r="K1150" s="11" t="s">
        <v>2144</v>
      </c>
      <c r="L1150" s="8" t="s">
        <v>2145</v>
      </c>
      <c r="M1150" s="8" t="s">
        <v>2146</v>
      </c>
      <c r="N1150" s="8" t="s">
        <v>40</v>
      </c>
      <c r="O1150" s="12">
        <v>61135.8</v>
      </c>
      <c r="P1150" s="8" t="s">
        <v>41</v>
      </c>
      <c r="Q1150" s="12">
        <v>61135.8</v>
      </c>
      <c r="R1150" s="13">
        <v>0</v>
      </c>
      <c r="S1150" s="13">
        <v>0</v>
      </c>
      <c r="T1150" s="13">
        <v>0</v>
      </c>
      <c r="U1150" s="12">
        <v>65596.22</v>
      </c>
      <c r="V1150" s="8" t="s">
        <v>35</v>
      </c>
      <c r="W1150" s="8" t="s">
        <v>4148</v>
      </c>
      <c r="X1150" s="8" t="s">
        <v>57</v>
      </c>
      <c r="Y1150" s="13">
        <v>0</v>
      </c>
      <c r="Z1150" s="8" t="s">
        <v>42</v>
      </c>
      <c r="AA1150" s="8" t="s">
        <v>65</v>
      </c>
      <c r="AB1150" s="8" t="s">
        <v>35</v>
      </c>
      <c r="AC1150" s="8" t="s">
        <v>2614</v>
      </c>
      <c r="AD1150" s="8" t="s">
        <v>35</v>
      </c>
      <c r="AE1150" s="8" t="s">
        <v>658</v>
      </c>
      <c r="AF1150" s="12">
        <v>61135.8</v>
      </c>
      <c r="AG1150" s="41">
        <f t="shared" si="156"/>
        <v>45833</v>
      </c>
      <c r="AH1150" s="41">
        <f t="shared" ca="1" si="157"/>
        <v>46022</v>
      </c>
      <c r="AI1150" s="1">
        <f t="shared" ca="1" si="164"/>
        <v>6</v>
      </c>
      <c r="AJ1150" s="1">
        <f t="shared" ca="1" si="158"/>
        <v>1</v>
      </c>
      <c r="AK1150" s="1">
        <f t="shared" ca="1" si="159"/>
        <v>4</v>
      </c>
      <c r="AL1150" s="1">
        <f t="shared" si="160"/>
        <v>0</v>
      </c>
      <c r="AM1150" s="38">
        <f t="shared" ca="1" si="161"/>
        <v>0.16666666666666666</v>
      </c>
      <c r="AN1150" s="1" t="str">
        <f t="shared" ca="1" si="162"/>
        <v>טרם נבדק</v>
      </c>
      <c r="AO1150" s="1" t="str">
        <f>VLOOKUP(AC1150,'תז מייל קניין'!$A:$C,3,0)</f>
        <v>GalitGe@justice.gov.il</v>
      </c>
      <c r="AP1150" s="1" t="str">
        <f t="shared" si="163"/>
        <v xml:space="preserve"> כסאות עבו</v>
      </c>
    </row>
    <row r="1151" spans="1:42" x14ac:dyDescent="0.2">
      <c r="A1151" s="4"/>
      <c r="B1151" s="5"/>
      <c r="C1151" s="6" t="s">
        <v>4149</v>
      </c>
      <c r="D1151" s="7" t="s">
        <v>34</v>
      </c>
      <c r="E1151" s="7" t="s">
        <v>32</v>
      </c>
      <c r="F1151" s="8" t="s">
        <v>35</v>
      </c>
      <c r="G1151" s="9">
        <v>45833</v>
      </c>
      <c r="H1151" s="9"/>
      <c r="I1151" s="10"/>
      <c r="J1151" s="14"/>
      <c r="K1151" s="11" t="s">
        <v>1764</v>
      </c>
      <c r="L1151" s="8" t="s">
        <v>1765</v>
      </c>
      <c r="M1151" s="8" t="s">
        <v>1766</v>
      </c>
      <c r="N1151" s="8" t="s">
        <v>40</v>
      </c>
      <c r="O1151" s="12">
        <v>2336.4</v>
      </c>
      <c r="P1151" s="8" t="s">
        <v>41</v>
      </c>
      <c r="Q1151" s="12">
        <v>2336.4</v>
      </c>
      <c r="R1151" s="13">
        <v>0</v>
      </c>
      <c r="S1151" s="13">
        <v>0</v>
      </c>
      <c r="T1151" s="13">
        <v>0</v>
      </c>
      <c r="U1151" s="12">
        <v>2336.4</v>
      </c>
      <c r="V1151" s="8" t="s">
        <v>35</v>
      </c>
      <c r="W1151" s="8" t="s">
        <v>4150</v>
      </c>
      <c r="X1151" s="8" t="s">
        <v>35</v>
      </c>
      <c r="Y1151" s="13">
        <v>0</v>
      </c>
      <c r="Z1151" s="8" t="s">
        <v>42</v>
      </c>
      <c r="AA1151" s="8" t="s">
        <v>43</v>
      </c>
      <c r="AB1151" s="8" t="s">
        <v>60</v>
      </c>
      <c r="AC1151" s="8" t="s">
        <v>2614</v>
      </c>
      <c r="AD1151" s="8" t="s">
        <v>35</v>
      </c>
      <c r="AE1151" s="8" t="s">
        <v>2919</v>
      </c>
      <c r="AF1151" s="12">
        <v>2336.4</v>
      </c>
      <c r="AG1151" s="41">
        <f t="shared" si="156"/>
        <v>45833</v>
      </c>
      <c r="AH1151" s="41">
        <f t="shared" ca="1" si="157"/>
        <v>46022</v>
      </c>
      <c r="AI1151" s="1">
        <f t="shared" ca="1" si="164"/>
        <v>6</v>
      </c>
      <c r="AJ1151" s="1">
        <f t="shared" ca="1" si="158"/>
        <v>1</v>
      </c>
      <c r="AK1151" s="1">
        <f t="shared" ca="1" si="159"/>
        <v>4</v>
      </c>
      <c r="AL1151" s="1">
        <f t="shared" si="160"/>
        <v>0</v>
      </c>
      <c r="AM1151" s="38">
        <f t="shared" ca="1" si="161"/>
        <v>0.16666666666666666</v>
      </c>
      <c r="AN1151" s="1" t="str">
        <f t="shared" ca="1" si="162"/>
        <v>טרם נבדק</v>
      </c>
      <c r="AO1151" s="1" t="str">
        <f>VLOOKUP(AC1151,'תז מייל קניין'!$A:$C,3,0)</f>
        <v>GalitGe@justice.gov.il</v>
      </c>
      <c r="AP1151" s="1" t="str">
        <f t="shared" si="163"/>
        <v xml:space="preserve"> כן ציור צ</v>
      </c>
    </row>
    <row r="1152" spans="1:42" x14ac:dyDescent="0.2">
      <c r="A1152" s="4"/>
      <c r="B1152" s="5"/>
      <c r="C1152" s="6" t="s">
        <v>4151</v>
      </c>
      <c r="D1152" s="7" t="s">
        <v>50</v>
      </c>
      <c r="E1152" s="7" t="s">
        <v>32</v>
      </c>
      <c r="F1152" s="8" t="s">
        <v>35</v>
      </c>
      <c r="G1152" s="9">
        <v>45833</v>
      </c>
      <c r="H1152" s="9"/>
      <c r="I1152" s="10"/>
      <c r="J1152" s="14"/>
      <c r="K1152" s="11" t="s">
        <v>1990</v>
      </c>
      <c r="L1152" s="8" t="s">
        <v>1991</v>
      </c>
      <c r="M1152" s="8" t="s">
        <v>1992</v>
      </c>
      <c r="N1152" s="8" t="s">
        <v>40</v>
      </c>
      <c r="O1152" s="12">
        <v>101098.16</v>
      </c>
      <c r="P1152" s="8" t="s">
        <v>41</v>
      </c>
      <c r="Q1152" s="12">
        <v>101098.16</v>
      </c>
      <c r="R1152" s="13">
        <v>0</v>
      </c>
      <c r="S1152" s="13">
        <v>0</v>
      </c>
      <c r="T1152" s="13">
        <v>0</v>
      </c>
      <c r="U1152" s="12">
        <v>98582.03</v>
      </c>
      <c r="V1152" s="8" t="s">
        <v>35</v>
      </c>
      <c r="W1152" s="8" t="s">
        <v>4152</v>
      </c>
      <c r="X1152" s="8" t="s">
        <v>57</v>
      </c>
      <c r="Y1152" s="13">
        <v>0</v>
      </c>
      <c r="Z1152" s="8" t="s">
        <v>42</v>
      </c>
      <c r="AA1152" s="8" t="s">
        <v>65</v>
      </c>
      <c r="AB1152" s="8" t="s">
        <v>35</v>
      </c>
      <c r="AC1152" s="8" t="s">
        <v>2614</v>
      </c>
      <c r="AD1152" s="8" t="s">
        <v>35</v>
      </c>
      <c r="AE1152" s="8" t="s">
        <v>3307</v>
      </c>
      <c r="AF1152" s="12">
        <v>101098.16</v>
      </c>
      <c r="AG1152" s="41">
        <f t="shared" si="156"/>
        <v>45833</v>
      </c>
      <c r="AH1152" s="41">
        <f t="shared" ca="1" si="157"/>
        <v>46022</v>
      </c>
      <c r="AI1152" s="1">
        <f t="shared" ca="1" si="164"/>
        <v>6</v>
      </c>
      <c r="AJ1152" s="1">
        <f t="shared" ca="1" si="158"/>
        <v>1</v>
      </c>
      <c r="AK1152" s="1">
        <f t="shared" ca="1" si="159"/>
        <v>4</v>
      </c>
      <c r="AL1152" s="1">
        <f t="shared" si="160"/>
        <v>0</v>
      </c>
      <c r="AM1152" s="38">
        <f t="shared" ca="1" si="161"/>
        <v>0.16666666666666666</v>
      </c>
      <c r="AN1152" s="1" t="str">
        <f t="shared" ca="1" si="162"/>
        <v>טרם נבדק</v>
      </c>
      <c r="AO1152" s="1" t="str">
        <f>VLOOKUP(AC1152,'תז מייל קניין'!$A:$C,3,0)</f>
        <v>GalitGe@justice.gov.il</v>
      </c>
      <c r="AP1152" s="1" t="str">
        <f t="shared" si="163"/>
        <v xml:space="preserve"> טלוויזיות</v>
      </c>
    </row>
    <row r="1153" spans="1:42" x14ac:dyDescent="0.2">
      <c r="A1153" s="4"/>
      <c r="B1153" s="5"/>
      <c r="C1153" s="6" t="s">
        <v>4153</v>
      </c>
      <c r="D1153" s="7" t="s">
        <v>50</v>
      </c>
      <c r="E1153" s="7" t="s">
        <v>32</v>
      </c>
      <c r="F1153" s="8" t="s">
        <v>35</v>
      </c>
      <c r="G1153" s="9">
        <v>45833</v>
      </c>
      <c r="H1153" s="9"/>
      <c r="I1153" s="10"/>
      <c r="J1153" s="14"/>
      <c r="K1153" s="11" t="s">
        <v>1868</v>
      </c>
      <c r="L1153" s="8" t="s">
        <v>1869</v>
      </c>
      <c r="M1153" s="8" t="s">
        <v>1870</v>
      </c>
      <c r="N1153" s="8" t="s">
        <v>40</v>
      </c>
      <c r="O1153" s="12">
        <v>29765.5</v>
      </c>
      <c r="P1153" s="8" t="s">
        <v>41</v>
      </c>
      <c r="Q1153" s="12">
        <v>29765.5</v>
      </c>
      <c r="R1153" s="13">
        <v>100</v>
      </c>
      <c r="S1153" s="12">
        <v>29765.5</v>
      </c>
      <c r="T1153" s="12">
        <v>27917.25</v>
      </c>
      <c r="U1153" s="13">
        <v>0</v>
      </c>
      <c r="V1153" s="8" t="s">
        <v>35</v>
      </c>
      <c r="W1153" s="8" t="s">
        <v>4154</v>
      </c>
      <c r="X1153" s="8" t="s">
        <v>57</v>
      </c>
      <c r="Y1153" s="13">
        <v>0</v>
      </c>
      <c r="Z1153" s="8" t="s">
        <v>42</v>
      </c>
      <c r="AA1153" s="8" t="s">
        <v>65</v>
      </c>
      <c r="AB1153" s="8" t="s">
        <v>35</v>
      </c>
      <c r="AC1153" s="8" t="s">
        <v>2614</v>
      </c>
      <c r="AD1153" s="8" t="s">
        <v>35</v>
      </c>
      <c r="AE1153" s="8" t="s">
        <v>658</v>
      </c>
      <c r="AF1153" s="13">
        <v>0</v>
      </c>
      <c r="AG1153" s="41">
        <f t="shared" si="156"/>
        <v>45833</v>
      </c>
      <c r="AH1153" s="41">
        <f t="shared" ca="1" si="157"/>
        <v>46022</v>
      </c>
      <c r="AI1153" s="1">
        <f t="shared" ca="1" si="164"/>
        <v>6</v>
      </c>
      <c r="AJ1153" s="1">
        <f t="shared" ca="1" si="158"/>
        <v>1</v>
      </c>
      <c r="AK1153" s="1">
        <f t="shared" ca="1" si="159"/>
        <v>4</v>
      </c>
      <c r="AL1153" s="1">
        <f t="shared" si="160"/>
        <v>100</v>
      </c>
      <c r="AM1153" s="38">
        <f t="shared" ca="1" si="161"/>
        <v>0.16666666666666666</v>
      </c>
      <c r="AN1153" s="1" t="str">
        <f t="shared" ca="1" si="162"/>
        <v>טרם נבדק</v>
      </c>
      <c r="AO1153" s="1" t="str">
        <f>VLOOKUP(AC1153,'תז מייל קניין'!$A:$C,3,0)</f>
        <v>GalitGe@justice.gov.il</v>
      </c>
      <c r="AP1153" s="1" t="str">
        <f t="shared" si="163"/>
        <v xml:space="preserve"> ריהוט משר</v>
      </c>
    </row>
    <row r="1154" spans="1:42" x14ac:dyDescent="0.2">
      <c r="A1154" s="4"/>
      <c r="B1154" s="5"/>
      <c r="C1154" s="6" t="s">
        <v>4155</v>
      </c>
      <c r="D1154" s="7" t="s">
        <v>50</v>
      </c>
      <c r="E1154" s="7" t="s">
        <v>32</v>
      </c>
      <c r="F1154" s="8" t="s">
        <v>35</v>
      </c>
      <c r="G1154" s="9">
        <v>45833</v>
      </c>
      <c r="H1154" s="9"/>
      <c r="I1154" s="10"/>
      <c r="J1154" s="14"/>
      <c r="K1154" s="11" t="s">
        <v>2182</v>
      </c>
      <c r="L1154" s="8" t="s">
        <v>2183</v>
      </c>
      <c r="M1154" s="8" t="s">
        <v>2184</v>
      </c>
      <c r="N1154" s="8" t="s">
        <v>40</v>
      </c>
      <c r="O1154" s="12">
        <v>3724.56</v>
      </c>
      <c r="P1154" s="8" t="s">
        <v>41</v>
      </c>
      <c r="Q1154" s="12">
        <v>3724.56</v>
      </c>
      <c r="R1154" s="13">
        <v>0</v>
      </c>
      <c r="S1154" s="13">
        <v>0</v>
      </c>
      <c r="T1154" s="13">
        <v>0</v>
      </c>
      <c r="U1154" s="12">
        <v>3912.89</v>
      </c>
      <c r="V1154" s="8" t="s">
        <v>35</v>
      </c>
      <c r="W1154" s="8" t="s">
        <v>4156</v>
      </c>
      <c r="X1154" s="8" t="s">
        <v>57</v>
      </c>
      <c r="Y1154" s="13">
        <v>0</v>
      </c>
      <c r="Z1154" s="8" t="s">
        <v>42</v>
      </c>
      <c r="AA1154" s="8" t="s">
        <v>65</v>
      </c>
      <c r="AB1154" s="8" t="s">
        <v>35</v>
      </c>
      <c r="AC1154" s="8" t="s">
        <v>2614</v>
      </c>
      <c r="AD1154" s="8" t="s">
        <v>35</v>
      </c>
      <c r="AE1154" s="8" t="s">
        <v>658</v>
      </c>
      <c r="AF1154" s="12">
        <v>3724.56</v>
      </c>
      <c r="AG1154" s="41">
        <f t="shared" si="156"/>
        <v>45833</v>
      </c>
      <c r="AH1154" s="41">
        <f t="shared" ca="1" si="157"/>
        <v>46022</v>
      </c>
      <c r="AI1154" s="1">
        <f t="shared" ca="1" si="164"/>
        <v>6</v>
      </c>
      <c r="AJ1154" s="1">
        <f t="shared" ca="1" si="158"/>
        <v>1</v>
      </c>
      <c r="AK1154" s="1">
        <f t="shared" ca="1" si="159"/>
        <v>4</v>
      </c>
      <c r="AL1154" s="1">
        <f t="shared" si="160"/>
        <v>0</v>
      </c>
      <c r="AM1154" s="38">
        <f t="shared" ca="1" si="161"/>
        <v>0.16666666666666666</v>
      </c>
      <c r="AN1154" s="1" t="str">
        <f t="shared" ca="1" si="162"/>
        <v>טרם נבדק</v>
      </c>
      <c r="AO1154" s="1" t="str">
        <f>VLOOKUP(AC1154,'תז מייל קניין'!$A:$C,3,0)</f>
        <v>GalitGe@justice.gov.il</v>
      </c>
      <c r="AP1154" s="1" t="str">
        <f t="shared" si="163"/>
        <v xml:space="preserve"> כיבוד משק</v>
      </c>
    </row>
    <row r="1155" spans="1:42" x14ac:dyDescent="0.2">
      <c r="A1155" s="4"/>
      <c r="B1155" s="5"/>
      <c r="C1155" s="6" t="s">
        <v>4157</v>
      </c>
      <c r="D1155" s="7" t="s">
        <v>34</v>
      </c>
      <c r="E1155" s="7" t="s">
        <v>32</v>
      </c>
      <c r="F1155" s="8" t="s">
        <v>35</v>
      </c>
      <c r="G1155" s="9">
        <v>45833</v>
      </c>
      <c r="H1155" s="9"/>
      <c r="I1155" s="10"/>
      <c r="J1155" s="14"/>
      <c r="K1155" s="11" t="s">
        <v>4158</v>
      </c>
      <c r="L1155" s="8" t="s">
        <v>4159</v>
      </c>
      <c r="M1155" s="8" t="s">
        <v>4160</v>
      </c>
      <c r="N1155" s="8" t="s">
        <v>40</v>
      </c>
      <c r="O1155" s="12">
        <v>2537</v>
      </c>
      <c r="P1155" s="8" t="s">
        <v>41</v>
      </c>
      <c r="Q1155" s="12">
        <v>2537</v>
      </c>
      <c r="R1155" s="13">
        <v>0</v>
      </c>
      <c r="S1155" s="13">
        <v>0</v>
      </c>
      <c r="T1155" s="13">
        <v>0</v>
      </c>
      <c r="U1155" s="12">
        <v>2537</v>
      </c>
      <c r="V1155" s="8" t="s">
        <v>35</v>
      </c>
      <c r="W1155" s="8" t="s">
        <v>4161</v>
      </c>
      <c r="X1155" s="8" t="s">
        <v>35</v>
      </c>
      <c r="Y1155" s="13">
        <v>0</v>
      </c>
      <c r="Z1155" s="8" t="s">
        <v>42</v>
      </c>
      <c r="AA1155" s="8" t="s">
        <v>43</v>
      </c>
      <c r="AB1155" s="8" t="s">
        <v>60</v>
      </c>
      <c r="AC1155" s="8" t="s">
        <v>2614</v>
      </c>
      <c r="AD1155" s="8" t="s">
        <v>35</v>
      </c>
      <c r="AE1155" s="8" t="s">
        <v>658</v>
      </c>
      <c r="AF1155" s="12">
        <v>2537</v>
      </c>
      <c r="AG1155" s="41">
        <f t="shared" ref="AG1155:AG1218" si="165">IF(H1155&gt;1,H1155,G1155)</f>
        <v>45833</v>
      </c>
      <c r="AH1155" s="41">
        <f t="shared" ref="AH1155:AH1218" ca="1" si="166">IF(I1155&gt;1, I1155, DATE(YEAR(TODAY()), 12, 31))</f>
        <v>46022</v>
      </c>
      <c r="AI1155" s="1">
        <f t="shared" ca="1" si="164"/>
        <v>6</v>
      </c>
      <c r="AJ1155" s="1">
        <f t="shared" ref="AJ1155:AJ1218" ca="1" si="167">DATEDIF(AG1155, TODAY(), "m")</f>
        <v>1</v>
      </c>
      <c r="AK1155" s="1">
        <f t="shared" ref="AK1155:AK1218" ca="1" si="168">IF(AH1155 &gt; TODAY(), DATEDIF(TODAY(), AH1155, "m"), -DATEDIF(AH1155, TODAY(), "m"))</f>
        <v>4</v>
      </c>
      <c r="AL1155" s="1">
        <f t="shared" ref="AL1155:AL1218" si="169">R1155</f>
        <v>0</v>
      </c>
      <c r="AM1155" s="38">
        <f t="shared" ref="AM1155:AM1218" ca="1" si="170">AJ1155/AI1155</f>
        <v>0.16666666666666666</v>
      </c>
      <c r="AN1155" s="1" t="str">
        <f t="shared" ref="AN1155:AN1218" ca="1" si="171">IF(AM1155&lt;0.5, "טרם נבדק",
   IF(AND(AM1155&gt;0.5, AM1155&lt;0.75, AL1155&lt;20), "לא תקין",
   IF(AND(AM1155&gt;0.75, AM1155&lt;0.9, AL1155&lt;50), "לא תקין",
   IF(AND(AM1155&gt;0.9, AL1155&lt;50), "לא תקין", "תקין"))))</f>
        <v>טרם נבדק</v>
      </c>
      <c r="AO1155" s="1" t="str">
        <f>VLOOKUP(AC1155,'תז מייל קניין'!$A:$C,3,0)</f>
        <v>GalitGe@justice.gov.il</v>
      </c>
      <c r="AP1155" s="1" t="str">
        <f t="shared" ref="AP1155:AP1218" si="172">LEFT(W1155,10)</f>
        <v xml:space="preserve"> מדבקת מרא</v>
      </c>
    </row>
    <row r="1156" spans="1:42" x14ac:dyDescent="0.2">
      <c r="A1156" s="4"/>
      <c r="B1156" s="5"/>
      <c r="C1156" s="6" t="s">
        <v>4162</v>
      </c>
      <c r="D1156" s="7" t="s">
        <v>34</v>
      </c>
      <c r="E1156" s="7" t="s">
        <v>32</v>
      </c>
      <c r="F1156" s="8" t="s">
        <v>35</v>
      </c>
      <c r="G1156" s="9">
        <v>45833</v>
      </c>
      <c r="H1156" s="9"/>
      <c r="I1156" s="10"/>
      <c r="J1156" s="14"/>
      <c r="K1156" s="11" t="s">
        <v>3967</v>
      </c>
      <c r="L1156" s="8" t="s">
        <v>3968</v>
      </c>
      <c r="M1156" s="8" t="s">
        <v>3969</v>
      </c>
      <c r="N1156" s="8" t="s">
        <v>40</v>
      </c>
      <c r="O1156" s="13">
        <v>772</v>
      </c>
      <c r="P1156" s="8" t="s">
        <v>41</v>
      </c>
      <c r="Q1156" s="13">
        <v>772</v>
      </c>
      <c r="R1156" s="13">
        <v>0</v>
      </c>
      <c r="S1156" s="13">
        <v>0</v>
      </c>
      <c r="T1156" s="13">
        <v>0</v>
      </c>
      <c r="U1156" s="13">
        <v>772</v>
      </c>
      <c r="V1156" s="8" t="s">
        <v>35</v>
      </c>
      <c r="W1156" s="8" t="s">
        <v>4163</v>
      </c>
      <c r="X1156" s="8" t="s">
        <v>35</v>
      </c>
      <c r="Y1156" s="13">
        <v>0</v>
      </c>
      <c r="Z1156" s="8" t="s">
        <v>42</v>
      </c>
      <c r="AA1156" s="8" t="s">
        <v>43</v>
      </c>
      <c r="AB1156" s="8" t="s">
        <v>60</v>
      </c>
      <c r="AC1156" s="8" t="s">
        <v>2614</v>
      </c>
      <c r="AD1156" s="8" t="s">
        <v>35</v>
      </c>
      <c r="AE1156" s="8" t="s">
        <v>658</v>
      </c>
      <c r="AF1156" s="13">
        <v>772</v>
      </c>
      <c r="AG1156" s="41">
        <f t="shared" si="165"/>
        <v>45833</v>
      </c>
      <c r="AH1156" s="41">
        <f t="shared" ca="1" si="166"/>
        <v>46022</v>
      </c>
      <c r="AI1156" s="1">
        <f t="shared" ca="1" si="164"/>
        <v>6</v>
      </c>
      <c r="AJ1156" s="1">
        <f t="shared" ca="1" si="167"/>
        <v>1</v>
      </c>
      <c r="AK1156" s="1">
        <f t="shared" ca="1" si="168"/>
        <v>4</v>
      </c>
      <c r="AL1156" s="1">
        <f t="shared" si="169"/>
        <v>0</v>
      </c>
      <c r="AM1156" s="38">
        <f t="shared" ca="1" si="170"/>
        <v>0.16666666666666666</v>
      </c>
      <c r="AN1156" s="1" t="str">
        <f t="shared" ca="1" si="171"/>
        <v>טרם נבדק</v>
      </c>
      <c r="AO1156" s="1" t="str">
        <f>VLOOKUP(AC1156,'תז מייל קניין'!$A:$C,3,0)</f>
        <v>GalitGe@justice.gov.il</v>
      </c>
      <c r="AP1156" s="1" t="str">
        <f t="shared" si="172"/>
        <v xml:space="preserve"> עגלה מתקפ</v>
      </c>
    </row>
    <row r="1157" spans="1:42" x14ac:dyDescent="0.2">
      <c r="A1157" s="4"/>
      <c r="B1157" s="5"/>
      <c r="C1157" s="6" t="s">
        <v>4164</v>
      </c>
      <c r="D1157" s="7" t="s">
        <v>50</v>
      </c>
      <c r="E1157" s="7" t="s">
        <v>32</v>
      </c>
      <c r="F1157" s="8" t="s">
        <v>35</v>
      </c>
      <c r="G1157" s="9">
        <v>45833</v>
      </c>
      <c r="H1157" s="9"/>
      <c r="I1157" s="10"/>
      <c r="J1157" s="14"/>
      <c r="K1157" s="11" t="s">
        <v>1764</v>
      </c>
      <c r="L1157" s="8" t="s">
        <v>1765</v>
      </c>
      <c r="M1157" s="8" t="s">
        <v>1766</v>
      </c>
      <c r="N1157" s="8" t="s">
        <v>40</v>
      </c>
      <c r="O1157" s="12">
        <v>8590.4</v>
      </c>
      <c r="P1157" s="8" t="s">
        <v>41</v>
      </c>
      <c r="Q1157" s="12">
        <v>8590.4</v>
      </c>
      <c r="R1157" s="13">
        <v>0</v>
      </c>
      <c r="S1157" s="13">
        <v>0</v>
      </c>
      <c r="T1157" s="13">
        <v>0</v>
      </c>
      <c r="U1157" s="12">
        <v>8884.7099999999991</v>
      </c>
      <c r="V1157" s="8" t="s">
        <v>35</v>
      </c>
      <c r="W1157" s="8" t="s">
        <v>4165</v>
      </c>
      <c r="X1157" s="8" t="s">
        <v>57</v>
      </c>
      <c r="Y1157" s="13">
        <v>0</v>
      </c>
      <c r="Z1157" s="8" t="s">
        <v>42</v>
      </c>
      <c r="AA1157" s="8" t="s">
        <v>65</v>
      </c>
      <c r="AB1157" s="8" t="s">
        <v>35</v>
      </c>
      <c r="AC1157" s="8" t="s">
        <v>2614</v>
      </c>
      <c r="AD1157" s="8" t="s">
        <v>35</v>
      </c>
      <c r="AE1157" s="8" t="s">
        <v>658</v>
      </c>
      <c r="AF1157" s="12">
        <v>8590.4</v>
      </c>
      <c r="AG1157" s="41">
        <f t="shared" si="165"/>
        <v>45833</v>
      </c>
      <c r="AH1157" s="41">
        <f t="shared" ca="1" si="166"/>
        <v>46022</v>
      </c>
      <c r="AI1157" s="1">
        <f t="shared" ca="1" si="164"/>
        <v>6</v>
      </c>
      <c r="AJ1157" s="1">
        <f t="shared" ca="1" si="167"/>
        <v>1</v>
      </c>
      <c r="AK1157" s="1">
        <f t="shared" ca="1" si="168"/>
        <v>4</v>
      </c>
      <c r="AL1157" s="1">
        <f t="shared" si="169"/>
        <v>0</v>
      </c>
      <c r="AM1157" s="38">
        <f t="shared" ca="1" si="170"/>
        <v>0.16666666666666666</v>
      </c>
      <c r="AN1157" s="1" t="str">
        <f t="shared" ca="1" si="171"/>
        <v>טרם נבדק</v>
      </c>
      <c r="AO1157" s="1" t="str">
        <f>VLOOKUP(AC1157,'תז מייל קניין'!$A:$C,3,0)</f>
        <v>GalitGe@justice.gov.il</v>
      </c>
      <c r="AP1157" s="1" t="str">
        <f t="shared" si="172"/>
        <v xml:space="preserve"> יומנים עב</v>
      </c>
    </row>
    <row r="1158" spans="1:42" x14ac:dyDescent="0.2">
      <c r="A1158" s="4"/>
      <c r="B1158" s="5"/>
      <c r="C1158" s="6" t="s">
        <v>4166</v>
      </c>
      <c r="D1158" s="7" t="s">
        <v>34</v>
      </c>
      <c r="E1158" s="7" t="s">
        <v>32</v>
      </c>
      <c r="F1158" s="8" t="s">
        <v>35</v>
      </c>
      <c r="G1158" s="9">
        <v>45833</v>
      </c>
      <c r="H1158" s="9"/>
      <c r="I1158" s="10"/>
      <c r="J1158" s="14"/>
      <c r="K1158" s="11" t="s">
        <v>4167</v>
      </c>
      <c r="L1158" s="8" t="s">
        <v>4168</v>
      </c>
      <c r="M1158" s="8" t="s">
        <v>4169</v>
      </c>
      <c r="N1158" s="8" t="s">
        <v>40</v>
      </c>
      <c r="O1158" s="12">
        <v>2199.9899999999998</v>
      </c>
      <c r="P1158" s="8" t="s">
        <v>41</v>
      </c>
      <c r="Q1158" s="12">
        <v>2199.9899999999998</v>
      </c>
      <c r="R1158" s="13">
        <v>0</v>
      </c>
      <c r="S1158" s="13">
        <v>0</v>
      </c>
      <c r="T1158" s="13">
        <v>0</v>
      </c>
      <c r="U1158" s="12">
        <v>2199.9899999999998</v>
      </c>
      <c r="V1158" s="8" t="s">
        <v>35</v>
      </c>
      <c r="W1158" s="8" t="s">
        <v>4170</v>
      </c>
      <c r="X1158" s="8" t="s">
        <v>35</v>
      </c>
      <c r="Y1158" s="13">
        <v>0</v>
      </c>
      <c r="Z1158" s="8" t="s">
        <v>42</v>
      </c>
      <c r="AA1158" s="8" t="s">
        <v>43</v>
      </c>
      <c r="AB1158" s="8" t="s">
        <v>60</v>
      </c>
      <c r="AC1158" s="8" t="s">
        <v>2614</v>
      </c>
      <c r="AD1158" s="8" t="s">
        <v>35</v>
      </c>
      <c r="AE1158" s="8" t="s">
        <v>658</v>
      </c>
      <c r="AF1158" s="12">
        <v>2199.9899999999998</v>
      </c>
      <c r="AG1158" s="41">
        <f t="shared" si="165"/>
        <v>45833</v>
      </c>
      <c r="AH1158" s="41">
        <f t="shared" ca="1" si="166"/>
        <v>46022</v>
      </c>
      <c r="AI1158" s="1">
        <f t="shared" ca="1" si="164"/>
        <v>6</v>
      </c>
      <c r="AJ1158" s="1">
        <f t="shared" ca="1" si="167"/>
        <v>1</v>
      </c>
      <c r="AK1158" s="1">
        <f t="shared" ca="1" si="168"/>
        <v>4</v>
      </c>
      <c r="AL1158" s="1">
        <f t="shared" si="169"/>
        <v>0</v>
      </c>
      <c r="AM1158" s="38">
        <f t="shared" ca="1" si="170"/>
        <v>0.16666666666666666</v>
      </c>
      <c r="AN1158" s="1" t="str">
        <f t="shared" ca="1" si="171"/>
        <v>טרם נבדק</v>
      </c>
      <c r="AO1158" s="1" t="str">
        <f>VLOOKUP(AC1158,'תז מייל קניין'!$A:$C,3,0)</f>
        <v>GalitGe@justice.gov.il</v>
      </c>
      <c r="AP1158" s="1" t="str">
        <f t="shared" si="172"/>
        <v xml:space="preserve"> מקרר חלב </v>
      </c>
    </row>
    <row r="1159" spans="1:42" x14ac:dyDescent="0.2">
      <c r="A1159" s="4"/>
      <c r="B1159" s="5"/>
      <c r="C1159" s="6" t="s">
        <v>4171</v>
      </c>
      <c r="D1159" s="7" t="s">
        <v>34</v>
      </c>
      <c r="E1159" s="7" t="s">
        <v>32</v>
      </c>
      <c r="F1159" s="8" t="s">
        <v>35</v>
      </c>
      <c r="G1159" s="9">
        <v>45833</v>
      </c>
      <c r="H1159" s="9"/>
      <c r="I1159" s="10"/>
      <c r="J1159" s="14"/>
      <c r="K1159" s="11" t="s">
        <v>4172</v>
      </c>
      <c r="L1159" s="8" t="s">
        <v>4173</v>
      </c>
      <c r="M1159" s="8" t="s">
        <v>4174</v>
      </c>
      <c r="N1159" s="8" t="s">
        <v>35</v>
      </c>
      <c r="O1159" s="12">
        <v>31860</v>
      </c>
      <c r="P1159" s="8" t="s">
        <v>41</v>
      </c>
      <c r="Q1159" s="12">
        <v>31860</v>
      </c>
      <c r="R1159" s="13">
        <v>0</v>
      </c>
      <c r="S1159" s="13">
        <v>0</v>
      </c>
      <c r="T1159" s="13">
        <v>0</v>
      </c>
      <c r="U1159" s="13">
        <v>0</v>
      </c>
      <c r="V1159" s="8" t="s">
        <v>57</v>
      </c>
      <c r="W1159" s="8" t="s">
        <v>4175</v>
      </c>
      <c r="X1159" s="8" t="s">
        <v>35</v>
      </c>
      <c r="Y1159" s="13">
        <v>0</v>
      </c>
      <c r="Z1159" s="8" t="s">
        <v>42</v>
      </c>
      <c r="AA1159" s="8" t="s">
        <v>43</v>
      </c>
      <c r="AB1159" s="8" t="s">
        <v>60</v>
      </c>
      <c r="AC1159" s="8" t="s">
        <v>2614</v>
      </c>
      <c r="AD1159" s="8" t="s">
        <v>35</v>
      </c>
      <c r="AE1159" s="8" t="s">
        <v>658</v>
      </c>
      <c r="AF1159" s="12">
        <v>31860</v>
      </c>
      <c r="AG1159" s="41">
        <f t="shared" si="165"/>
        <v>45833</v>
      </c>
      <c r="AH1159" s="41">
        <f t="shared" ca="1" si="166"/>
        <v>46022</v>
      </c>
      <c r="AI1159" s="1">
        <f t="shared" ca="1" si="164"/>
        <v>6</v>
      </c>
      <c r="AJ1159" s="1">
        <f t="shared" ca="1" si="167"/>
        <v>1</v>
      </c>
      <c r="AK1159" s="1">
        <f t="shared" ca="1" si="168"/>
        <v>4</v>
      </c>
      <c r="AL1159" s="1">
        <f t="shared" si="169"/>
        <v>0</v>
      </c>
      <c r="AM1159" s="38">
        <f t="shared" ca="1" si="170"/>
        <v>0.16666666666666666</v>
      </c>
      <c r="AN1159" s="1" t="str">
        <f t="shared" ca="1" si="171"/>
        <v>טרם נבדק</v>
      </c>
      <c r="AO1159" s="1" t="str">
        <f>VLOOKUP(AC1159,'תז מייל קניין'!$A:$C,3,0)</f>
        <v>GalitGe@justice.gov.il</v>
      </c>
      <c r="AP1159" s="1" t="str">
        <f t="shared" si="172"/>
        <v xml:space="preserve"> מגש ברזל </v>
      </c>
    </row>
    <row r="1160" spans="1:42" x14ac:dyDescent="0.2">
      <c r="A1160" s="4"/>
      <c r="B1160" s="5"/>
      <c r="C1160" s="6" t="s">
        <v>4176</v>
      </c>
      <c r="D1160" s="7" t="s">
        <v>50</v>
      </c>
      <c r="E1160" s="7" t="s">
        <v>32</v>
      </c>
      <c r="F1160" s="8" t="s">
        <v>35</v>
      </c>
      <c r="G1160" s="9">
        <v>45836</v>
      </c>
      <c r="H1160" s="9">
        <v>45802</v>
      </c>
      <c r="I1160" s="10">
        <v>46081</v>
      </c>
      <c r="J1160" s="14"/>
      <c r="K1160" s="11" t="s">
        <v>669</v>
      </c>
      <c r="L1160" s="8" t="s">
        <v>670</v>
      </c>
      <c r="M1160" s="8" t="s">
        <v>671</v>
      </c>
      <c r="N1160" s="8" t="s">
        <v>40</v>
      </c>
      <c r="O1160" s="12">
        <v>88000</v>
      </c>
      <c r="P1160" s="8" t="s">
        <v>41</v>
      </c>
      <c r="Q1160" s="12">
        <v>88000</v>
      </c>
      <c r="R1160" s="13">
        <v>0</v>
      </c>
      <c r="S1160" s="13">
        <v>0</v>
      </c>
      <c r="T1160" s="13">
        <v>0</v>
      </c>
      <c r="U1160" s="12">
        <v>88000</v>
      </c>
      <c r="V1160" s="8" t="s">
        <v>35</v>
      </c>
      <c r="W1160" s="8" t="s">
        <v>801</v>
      </c>
      <c r="X1160" s="8" t="s">
        <v>35</v>
      </c>
      <c r="Y1160" s="13">
        <v>0</v>
      </c>
      <c r="Z1160" s="8" t="s">
        <v>42</v>
      </c>
      <c r="AA1160" s="8" t="s">
        <v>44</v>
      </c>
      <c r="AB1160" s="8" t="s">
        <v>35</v>
      </c>
      <c r="AC1160" s="8" t="s">
        <v>2614</v>
      </c>
      <c r="AD1160" s="8" t="s">
        <v>4177</v>
      </c>
      <c r="AE1160" s="8" t="s">
        <v>3350</v>
      </c>
      <c r="AF1160" s="12">
        <v>88000</v>
      </c>
      <c r="AG1160" s="41">
        <f t="shared" si="165"/>
        <v>45802</v>
      </c>
      <c r="AH1160" s="41">
        <f t="shared" ca="1" si="166"/>
        <v>46081</v>
      </c>
      <c r="AI1160" s="1">
        <f t="shared" ca="1" si="164"/>
        <v>9</v>
      </c>
      <c r="AJ1160" s="1">
        <f t="shared" ca="1" si="167"/>
        <v>2</v>
      </c>
      <c r="AK1160" s="1">
        <f t="shared" ca="1" si="168"/>
        <v>6</v>
      </c>
      <c r="AL1160" s="1">
        <f t="shared" si="169"/>
        <v>0</v>
      </c>
      <c r="AM1160" s="38">
        <f t="shared" ca="1" si="170"/>
        <v>0.22222222222222221</v>
      </c>
      <c r="AN1160" s="1" t="str">
        <f t="shared" ca="1" si="171"/>
        <v>טרם נבדק</v>
      </c>
      <c r="AO1160" s="1" t="str">
        <f>VLOOKUP(AC1160,'תז מייל קניין'!$A:$C,3,0)</f>
        <v>GalitGe@justice.gov.il</v>
      </c>
      <c r="AP1160" s="1" t="str">
        <f t="shared" si="172"/>
        <v xml:space="preserve"> 17.07.25:</v>
      </c>
    </row>
    <row r="1161" spans="1:42" x14ac:dyDescent="0.2">
      <c r="A1161" s="4"/>
      <c r="B1161" s="5"/>
      <c r="C1161" s="6" t="s">
        <v>4178</v>
      </c>
      <c r="D1161" s="7" t="s">
        <v>50</v>
      </c>
      <c r="E1161" s="7" t="s">
        <v>32</v>
      </c>
      <c r="F1161" s="8" t="s">
        <v>35</v>
      </c>
      <c r="G1161" s="9">
        <v>45841</v>
      </c>
      <c r="H1161" s="9"/>
      <c r="I1161" s="10"/>
      <c r="J1161" s="14"/>
      <c r="K1161" s="11" t="s">
        <v>2895</v>
      </c>
      <c r="L1161" s="8" t="s">
        <v>2896</v>
      </c>
      <c r="M1161" s="8" t="s">
        <v>2897</v>
      </c>
      <c r="N1161" s="8" t="s">
        <v>40</v>
      </c>
      <c r="O1161" s="12">
        <v>4689.13</v>
      </c>
      <c r="P1161" s="8" t="s">
        <v>41</v>
      </c>
      <c r="Q1161" s="12">
        <v>4689.13</v>
      </c>
      <c r="R1161" s="13">
        <v>0</v>
      </c>
      <c r="S1161" s="13">
        <v>0</v>
      </c>
      <c r="T1161" s="13">
        <v>0</v>
      </c>
      <c r="U1161" s="12">
        <v>4606.7299999999996</v>
      </c>
      <c r="V1161" s="8" t="s">
        <v>35</v>
      </c>
      <c r="W1161" s="8" t="s">
        <v>4029</v>
      </c>
      <c r="X1161" s="8" t="s">
        <v>57</v>
      </c>
      <c r="Y1161" s="13">
        <v>0</v>
      </c>
      <c r="Z1161" s="8" t="s">
        <v>42</v>
      </c>
      <c r="AA1161" s="8" t="s">
        <v>65</v>
      </c>
      <c r="AB1161" s="8" t="s">
        <v>35</v>
      </c>
      <c r="AC1161" s="8" t="s">
        <v>2614</v>
      </c>
      <c r="AD1161" s="8" t="s">
        <v>35</v>
      </c>
      <c r="AE1161" s="8" t="s">
        <v>2899</v>
      </c>
      <c r="AF1161" s="12">
        <v>4689.13</v>
      </c>
      <c r="AG1161" s="41">
        <f t="shared" si="165"/>
        <v>45841</v>
      </c>
      <c r="AH1161" s="41">
        <f t="shared" ca="1" si="166"/>
        <v>46022</v>
      </c>
      <c r="AI1161" s="1">
        <f t="shared" ca="1" si="164"/>
        <v>5</v>
      </c>
      <c r="AJ1161" s="1">
        <f t="shared" ca="1" si="167"/>
        <v>1</v>
      </c>
      <c r="AK1161" s="1">
        <f t="shared" ca="1" si="168"/>
        <v>4</v>
      </c>
      <c r="AL1161" s="1">
        <f t="shared" si="169"/>
        <v>0</v>
      </c>
      <c r="AM1161" s="38">
        <f t="shared" ca="1" si="170"/>
        <v>0.2</v>
      </c>
      <c r="AN1161" s="1" t="str">
        <f t="shared" ca="1" si="171"/>
        <v>טרם נבדק</v>
      </c>
      <c r="AO1161" s="1" t="str">
        <f>VLOOKUP(AC1161,'תז מייל קניין'!$A:$C,3,0)</f>
        <v>GalitGe@justice.gov.il</v>
      </c>
      <c r="AP1161" s="1" t="str">
        <f t="shared" si="172"/>
        <v xml:space="preserve"> טונרים עב</v>
      </c>
    </row>
    <row r="1162" spans="1:42" x14ac:dyDescent="0.2">
      <c r="A1162" s="4"/>
      <c r="B1162" s="5"/>
      <c r="C1162" s="6" t="s">
        <v>4179</v>
      </c>
      <c r="D1162" s="7" t="s">
        <v>34</v>
      </c>
      <c r="E1162" s="7" t="s">
        <v>32</v>
      </c>
      <c r="F1162" s="8" t="s">
        <v>35</v>
      </c>
      <c r="G1162" s="9">
        <v>45844</v>
      </c>
      <c r="H1162" s="9"/>
      <c r="I1162" s="10"/>
      <c r="J1162" s="14"/>
      <c r="K1162" s="11" t="s">
        <v>3073</v>
      </c>
      <c r="L1162" s="8" t="s">
        <v>3074</v>
      </c>
      <c r="M1162" s="8" t="s">
        <v>3075</v>
      </c>
      <c r="N1162" s="8" t="s">
        <v>40</v>
      </c>
      <c r="O1162" s="12">
        <v>1272.04</v>
      </c>
      <c r="P1162" s="8" t="s">
        <v>41</v>
      </c>
      <c r="Q1162" s="12">
        <v>1272.04</v>
      </c>
      <c r="R1162" s="13">
        <v>100</v>
      </c>
      <c r="S1162" s="12">
        <v>1272.04</v>
      </c>
      <c r="T1162" s="12">
        <v>1272.04</v>
      </c>
      <c r="U1162" s="13">
        <v>0</v>
      </c>
      <c r="V1162" s="8" t="s">
        <v>35</v>
      </c>
      <c r="W1162" s="8" t="s">
        <v>4180</v>
      </c>
      <c r="X1162" s="8" t="s">
        <v>35</v>
      </c>
      <c r="Y1162" s="13">
        <v>0</v>
      </c>
      <c r="Z1162" s="8" t="s">
        <v>42</v>
      </c>
      <c r="AA1162" s="8" t="s">
        <v>43</v>
      </c>
      <c r="AB1162" s="8" t="s">
        <v>60</v>
      </c>
      <c r="AC1162" s="8" t="s">
        <v>2614</v>
      </c>
      <c r="AD1162" s="8" t="s">
        <v>35</v>
      </c>
      <c r="AE1162" s="8" t="s">
        <v>658</v>
      </c>
      <c r="AF1162" s="13">
        <v>0</v>
      </c>
      <c r="AG1162" s="41">
        <f t="shared" si="165"/>
        <v>45844</v>
      </c>
      <c r="AH1162" s="41">
        <f t="shared" ca="1" si="166"/>
        <v>46022</v>
      </c>
      <c r="AI1162" s="1">
        <f t="shared" ca="1" si="164"/>
        <v>5</v>
      </c>
      <c r="AJ1162" s="1">
        <f t="shared" ca="1" si="167"/>
        <v>1</v>
      </c>
      <c r="AK1162" s="1">
        <f t="shared" ca="1" si="168"/>
        <v>4</v>
      </c>
      <c r="AL1162" s="1">
        <f t="shared" si="169"/>
        <v>100</v>
      </c>
      <c r="AM1162" s="38">
        <f t="shared" ca="1" si="170"/>
        <v>0.2</v>
      </c>
      <c r="AN1162" s="1" t="str">
        <f t="shared" ca="1" si="171"/>
        <v>טרם נבדק</v>
      </c>
      <c r="AO1162" s="1" t="str">
        <f>VLOOKUP(AC1162,'תז מייל קניין'!$A:$C,3,0)</f>
        <v>GalitGe@justice.gov.il</v>
      </c>
      <c r="AP1162" s="1" t="str">
        <f t="shared" si="172"/>
        <v xml:space="preserve"> שטיחים נג</v>
      </c>
    </row>
    <row r="1163" spans="1:42" x14ac:dyDescent="0.2">
      <c r="A1163" s="4"/>
      <c r="B1163" s="5"/>
      <c r="C1163" s="6" t="s">
        <v>4181</v>
      </c>
      <c r="D1163" s="7" t="s">
        <v>34</v>
      </c>
      <c r="E1163" s="7" t="s">
        <v>32</v>
      </c>
      <c r="F1163" s="8" t="s">
        <v>35</v>
      </c>
      <c r="G1163" s="9">
        <v>45844</v>
      </c>
      <c r="H1163" s="9"/>
      <c r="I1163" s="10"/>
      <c r="J1163" s="14"/>
      <c r="K1163" s="11" t="s">
        <v>4182</v>
      </c>
      <c r="L1163" s="8" t="s">
        <v>4183</v>
      </c>
      <c r="M1163" s="8" t="s">
        <v>4184</v>
      </c>
      <c r="N1163" s="8" t="s">
        <v>40</v>
      </c>
      <c r="O1163" s="12">
        <v>18518.93</v>
      </c>
      <c r="P1163" s="8" t="s">
        <v>41</v>
      </c>
      <c r="Q1163" s="12">
        <v>18518.93</v>
      </c>
      <c r="R1163" s="13">
        <v>0</v>
      </c>
      <c r="S1163" s="13">
        <v>0</v>
      </c>
      <c r="T1163" s="13">
        <v>0</v>
      </c>
      <c r="U1163" s="12">
        <v>18518.93</v>
      </c>
      <c r="V1163" s="8" t="s">
        <v>35</v>
      </c>
      <c r="W1163" s="8" t="s">
        <v>4185</v>
      </c>
      <c r="X1163" s="8" t="s">
        <v>35</v>
      </c>
      <c r="Y1163" s="13">
        <v>0</v>
      </c>
      <c r="Z1163" s="8" t="s">
        <v>42</v>
      </c>
      <c r="AA1163" s="8" t="s">
        <v>43</v>
      </c>
      <c r="AB1163" s="8" t="s">
        <v>60</v>
      </c>
      <c r="AC1163" s="8" t="s">
        <v>2614</v>
      </c>
      <c r="AD1163" s="8" t="s">
        <v>35</v>
      </c>
      <c r="AE1163" s="8" t="s">
        <v>658</v>
      </c>
      <c r="AF1163" s="12">
        <v>18518.93</v>
      </c>
      <c r="AG1163" s="41">
        <f t="shared" si="165"/>
        <v>45844</v>
      </c>
      <c r="AH1163" s="41">
        <f t="shared" ca="1" si="166"/>
        <v>46022</v>
      </c>
      <c r="AI1163" s="1">
        <f t="shared" ca="1" si="164"/>
        <v>5</v>
      </c>
      <c r="AJ1163" s="1">
        <f t="shared" ca="1" si="167"/>
        <v>1</v>
      </c>
      <c r="AK1163" s="1">
        <f t="shared" ca="1" si="168"/>
        <v>4</v>
      </c>
      <c r="AL1163" s="1">
        <f t="shared" si="169"/>
        <v>0</v>
      </c>
      <c r="AM1163" s="38">
        <f t="shared" ca="1" si="170"/>
        <v>0.2</v>
      </c>
      <c r="AN1163" s="1" t="str">
        <f t="shared" ca="1" si="171"/>
        <v>טרם נבדק</v>
      </c>
      <c r="AO1163" s="1" t="str">
        <f>VLOOKUP(AC1163,'תז מייל קניין'!$A:$C,3,0)</f>
        <v>GalitGe@justice.gov.il</v>
      </c>
      <c r="AP1163" s="1" t="str">
        <f t="shared" si="172"/>
        <v xml:space="preserve"> פחים עבור</v>
      </c>
    </row>
    <row r="1164" spans="1:42" x14ac:dyDescent="0.2">
      <c r="A1164" s="4"/>
      <c r="B1164" s="5"/>
      <c r="C1164" s="6" t="s">
        <v>4186</v>
      </c>
      <c r="D1164" s="7" t="s">
        <v>34</v>
      </c>
      <c r="E1164" s="7" t="s">
        <v>32</v>
      </c>
      <c r="F1164" s="8" t="s">
        <v>35</v>
      </c>
      <c r="G1164" s="9">
        <v>45844</v>
      </c>
      <c r="H1164" s="9"/>
      <c r="I1164" s="10"/>
      <c r="J1164" s="14"/>
      <c r="K1164" s="11" t="s">
        <v>191</v>
      </c>
      <c r="L1164" s="8" t="s">
        <v>192</v>
      </c>
      <c r="M1164" s="8" t="s">
        <v>193</v>
      </c>
      <c r="N1164" s="8" t="s">
        <v>40</v>
      </c>
      <c r="O1164" s="12">
        <v>3540</v>
      </c>
      <c r="P1164" s="8" t="s">
        <v>41</v>
      </c>
      <c r="Q1164" s="12">
        <v>3540</v>
      </c>
      <c r="R1164" s="13">
        <v>0</v>
      </c>
      <c r="S1164" s="13">
        <v>0</v>
      </c>
      <c r="T1164" s="13">
        <v>0</v>
      </c>
      <c r="U1164" s="12">
        <v>3540</v>
      </c>
      <c r="V1164" s="8" t="s">
        <v>35</v>
      </c>
      <c r="W1164" s="8" t="s">
        <v>4187</v>
      </c>
      <c r="X1164" s="8" t="s">
        <v>35</v>
      </c>
      <c r="Y1164" s="13">
        <v>0</v>
      </c>
      <c r="Z1164" s="8" t="s">
        <v>42</v>
      </c>
      <c r="AA1164" s="8" t="s">
        <v>43</v>
      </c>
      <c r="AB1164" s="8" t="s">
        <v>60</v>
      </c>
      <c r="AC1164" s="8" t="s">
        <v>2614</v>
      </c>
      <c r="AD1164" s="8" t="s">
        <v>35</v>
      </c>
      <c r="AE1164" s="8" t="s">
        <v>35</v>
      </c>
      <c r="AF1164" s="12">
        <v>3540</v>
      </c>
      <c r="AG1164" s="41">
        <f t="shared" si="165"/>
        <v>45844</v>
      </c>
      <c r="AH1164" s="41">
        <f t="shared" ca="1" si="166"/>
        <v>46022</v>
      </c>
      <c r="AI1164" s="1">
        <f t="shared" ca="1" si="164"/>
        <v>5</v>
      </c>
      <c r="AJ1164" s="1">
        <f t="shared" ca="1" si="167"/>
        <v>1</v>
      </c>
      <c r="AK1164" s="1">
        <f t="shared" ca="1" si="168"/>
        <v>4</v>
      </c>
      <c r="AL1164" s="1">
        <f t="shared" si="169"/>
        <v>0</v>
      </c>
      <c r="AM1164" s="38">
        <f t="shared" ca="1" si="170"/>
        <v>0.2</v>
      </c>
      <c r="AN1164" s="1" t="str">
        <f t="shared" ca="1" si="171"/>
        <v>טרם נבדק</v>
      </c>
      <c r="AO1164" s="1" t="str">
        <f>VLOOKUP(AC1164,'תז מייל קניין'!$A:$C,3,0)</f>
        <v>GalitGe@justice.gov.il</v>
      </c>
      <c r="AP1164" s="1" t="str">
        <f t="shared" si="172"/>
        <v xml:space="preserve"> מפגש למיד</v>
      </c>
    </row>
    <row r="1165" spans="1:42" x14ac:dyDescent="0.2">
      <c r="A1165" s="4"/>
      <c r="B1165" s="5"/>
      <c r="C1165" s="6" t="s">
        <v>4188</v>
      </c>
      <c r="D1165" s="7" t="s">
        <v>34</v>
      </c>
      <c r="E1165" s="7" t="s">
        <v>32</v>
      </c>
      <c r="F1165" s="8" t="s">
        <v>35</v>
      </c>
      <c r="G1165" s="9">
        <v>45844</v>
      </c>
      <c r="H1165" s="9"/>
      <c r="I1165" s="10"/>
      <c r="J1165" s="14"/>
      <c r="K1165" s="11" t="s">
        <v>4189</v>
      </c>
      <c r="L1165" s="8" t="s">
        <v>4190</v>
      </c>
      <c r="M1165" s="8" t="s">
        <v>4191</v>
      </c>
      <c r="N1165" s="8" t="s">
        <v>40</v>
      </c>
      <c r="O1165" s="12">
        <v>7788</v>
      </c>
      <c r="P1165" s="8" t="s">
        <v>41</v>
      </c>
      <c r="Q1165" s="12">
        <v>7788</v>
      </c>
      <c r="R1165" s="13">
        <v>0</v>
      </c>
      <c r="S1165" s="13">
        <v>0</v>
      </c>
      <c r="T1165" s="13">
        <v>0</v>
      </c>
      <c r="U1165" s="12">
        <v>7788</v>
      </c>
      <c r="V1165" s="8" t="s">
        <v>35</v>
      </c>
      <c r="W1165" s="8" t="s">
        <v>4192</v>
      </c>
      <c r="X1165" s="8" t="s">
        <v>35</v>
      </c>
      <c r="Y1165" s="13">
        <v>0</v>
      </c>
      <c r="Z1165" s="8" t="s">
        <v>42</v>
      </c>
      <c r="AA1165" s="8" t="s">
        <v>43</v>
      </c>
      <c r="AB1165" s="8" t="s">
        <v>60</v>
      </c>
      <c r="AC1165" s="8" t="s">
        <v>2614</v>
      </c>
      <c r="AD1165" s="8" t="s">
        <v>35</v>
      </c>
      <c r="AE1165" s="8" t="s">
        <v>658</v>
      </c>
      <c r="AF1165" s="12">
        <v>7788</v>
      </c>
      <c r="AG1165" s="41">
        <f t="shared" si="165"/>
        <v>45844</v>
      </c>
      <c r="AH1165" s="41">
        <f t="shared" ca="1" si="166"/>
        <v>46022</v>
      </c>
      <c r="AI1165" s="1">
        <f t="shared" ca="1" si="164"/>
        <v>5</v>
      </c>
      <c r="AJ1165" s="1">
        <f t="shared" ca="1" si="167"/>
        <v>1</v>
      </c>
      <c r="AK1165" s="1">
        <f t="shared" ca="1" si="168"/>
        <v>4</v>
      </c>
      <c r="AL1165" s="1">
        <f t="shared" si="169"/>
        <v>0</v>
      </c>
      <c r="AM1165" s="38">
        <f t="shared" ca="1" si="170"/>
        <v>0.2</v>
      </c>
      <c r="AN1165" s="1" t="str">
        <f t="shared" ca="1" si="171"/>
        <v>טרם נבדק</v>
      </c>
      <c r="AO1165" s="1" t="str">
        <f>VLOOKUP(AC1165,'תז מייל קניין'!$A:$C,3,0)</f>
        <v>GalitGe@justice.gov.il</v>
      </c>
      <c r="AP1165" s="1" t="str">
        <f t="shared" si="172"/>
        <v xml:space="preserve"> מקרר עבור</v>
      </c>
    </row>
    <row r="1166" spans="1:42" x14ac:dyDescent="0.2">
      <c r="A1166" s="4"/>
      <c r="B1166" s="5"/>
      <c r="C1166" s="6" t="s">
        <v>4193</v>
      </c>
      <c r="D1166" s="7" t="s">
        <v>34</v>
      </c>
      <c r="E1166" s="7" t="s">
        <v>32</v>
      </c>
      <c r="F1166" s="8" t="s">
        <v>35</v>
      </c>
      <c r="G1166" s="9">
        <v>45844</v>
      </c>
      <c r="H1166" s="9"/>
      <c r="I1166" s="10"/>
      <c r="J1166" s="14"/>
      <c r="K1166" s="11" t="s">
        <v>4194</v>
      </c>
      <c r="L1166" s="8" t="s">
        <v>4195</v>
      </c>
      <c r="M1166" s="8" t="s">
        <v>4196</v>
      </c>
      <c r="N1166" s="8" t="s">
        <v>35</v>
      </c>
      <c r="O1166" s="12">
        <v>162297.20000000001</v>
      </c>
      <c r="P1166" s="8" t="s">
        <v>41</v>
      </c>
      <c r="Q1166" s="12">
        <v>162297.20000000001</v>
      </c>
      <c r="R1166" s="13">
        <v>0</v>
      </c>
      <c r="S1166" s="13">
        <v>0</v>
      </c>
      <c r="T1166" s="13">
        <v>0</v>
      </c>
      <c r="U1166" s="13">
        <v>0</v>
      </c>
      <c r="V1166" s="8" t="s">
        <v>57</v>
      </c>
      <c r="W1166" s="8" t="s">
        <v>35</v>
      </c>
      <c r="X1166" s="8" t="s">
        <v>35</v>
      </c>
      <c r="Y1166" s="13">
        <v>0</v>
      </c>
      <c r="Z1166" s="8" t="s">
        <v>42</v>
      </c>
      <c r="AA1166" s="8" t="s">
        <v>35</v>
      </c>
      <c r="AB1166" s="8" t="s">
        <v>35</v>
      </c>
      <c r="AC1166" s="8" t="s">
        <v>2614</v>
      </c>
      <c r="AD1166" s="8" t="s">
        <v>4197</v>
      </c>
      <c r="AE1166" s="8" t="s">
        <v>35</v>
      </c>
      <c r="AF1166" s="12">
        <v>162297.20000000001</v>
      </c>
      <c r="AG1166" s="41">
        <f t="shared" si="165"/>
        <v>45844</v>
      </c>
      <c r="AH1166" s="41">
        <f t="shared" ca="1" si="166"/>
        <v>46022</v>
      </c>
      <c r="AI1166" s="1">
        <f t="shared" ca="1" si="164"/>
        <v>5</v>
      </c>
      <c r="AJ1166" s="1">
        <f t="shared" ca="1" si="167"/>
        <v>1</v>
      </c>
      <c r="AK1166" s="1">
        <f t="shared" ca="1" si="168"/>
        <v>4</v>
      </c>
      <c r="AL1166" s="1">
        <f t="shared" si="169"/>
        <v>0</v>
      </c>
      <c r="AM1166" s="38">
        <f t="shared" ca="1" si="170"/>
        <v>0.2</v>
      </c>
      <c r="AN1166" s="1" t="str">
        <f t="shared" ca="1" si="171"/>
        <v>טרם נבדק</v>
      </c>
      <c r="AO1166" s="1" t="str">
        <f>VLOOKUP(AC1166,'תז מייל קניין'!$A:$C,3,0)</f>
        <v>GalitGe@justice.gov.il</v>
      </c>
      <c r="AP1166" s="1" t="str">
        <f t="shared" si="172"/>
        <v/>
      </c>
    </row>
    <row r="1167" spans="1:42" x14ac:dyDescent="0.2">
      <c r="A1167" s="4"/>
      <c r="B1167" s="5"/>
      <c r="C1167" s="6" t="s">
        <v>4198</v>
      </c>
      <c r="D1167" s="7" t="s">
        <v>34</v>
      </c>
      <c r="E1167" s="7" t="s">
        <v>32</v>
      </c>
      <c r="F1167" s="8" t="s">
        <v>35</v>
      </c>
      <c r="G1167" s="9">
        <v>45845</v>
      </c>
      <c r="H1167" s="9"/>
      <c r="I1167" s="10"/>
      <c r="J1167" s="14"/>
      <c r="K1167" s="11" t="s">
        <v>4194</v>
      </c>
      <c r="L1167" s="8" t="s">
        <v>4195</v>
      </c>
      <c r="M1167" s="8" t="s">
        <v>4196</v>
      </c>
      <c r="N1167" s="8" t="s">
        <v>799</v>
      </c>
      <c r="O1167" s="12">
        <v>99875.199999999997</v>
      </c>
      <c r="P1167" s="8" t="s">
        <v>41</v>
      </c>
      <c r="Q1167" s="12">
        <v>99875.199999999997</v>
      </c>
      <c r="R1167" s="13">
        <v>0</v>
      </c>
      <c r="S1167" s="13">
        <v>0</v>
      </c>
      <c r="T1167" s="13">
        <v>0</v>
      </c>
      <c r="U1167" s="12">
        <v>99875.199999999997</v>
      </c>
      <c r="V1167" s="8" t="s">
        <v>35</v>
      </c>
      <c r="W1167" s="8" t="s">
        <v>4199</v>
      </c>
      <c r="X1167" s="8" t="s">
        <v>35</v>
      </c>
      <c r="Y1167" s="13">
        <v>0</v>
      </c>
      <c r="Z1167" s="8" t="s">
        <v>42</v>
      </c>
      <c r="AA1167" s="8" t="s">
        <v>43</v>
      </c>
      <c r="AB1167" s="8" t="s">
        <v>60</v>
      </c>
      <c r="AC1167" s="8" t="s">
        <v>2614</v>
      </c>
      <c r="AD1167" s="8" t="s">
        <v>4200</v>
      </c>
      <c r="AE1167" s="8" t="s">
        <v>2658</v>
      </c>
      <c r="AF1167" s="12">
        <v>99875.199999999997</v>
      </c>
      <c r="AG1167" s="41">
        <f t="shared" si="165"/>
        <v>45845</v>
      </c>
      <c r="AH1167" s="41">
        <f t="shared" ca="1" si="166"/>
        <v>46022</v>
      </c>
      <c r="AI1167" s="1">
        <f t="shared" ca="1" si="164"/>
        <v>5</v>
      </c>
      <c r="AJ1167" s="1">
        <f t="shared" ca="1" si="167"/>
        <v>0</v>
      </c>
      <c r="AK1167" s="1">
        <f t="shared" ca="1" si="168"/>
        <v>4</v>
      </c>
      <c r="AL1167" s="1">
        <f t="shared" si="169"/>
        <v>0</v>
      </c>
      <c r="AM1167" s="38">
        <f t="shared" ca="1" si="170"/>
        <v>0</v>
      </c>
      <c r="AN1167" s="1" t="str">
        <f t="shared" ca="1" si="171"/>
        <v>טרם נבדק</v>
      </c>
      <c r="AO1167" s="1" t="str">
        <f>VLOOKUP(AC1167,'תז מייל קניין'!$A:$C,3,0)</f>
        <v>GalitGe@justice.gov.il</v>
      </c>
      <c r="AP1167" s="1" t="str">
        <f t="shared" si="172"/>
        <v xml:space="preserve"> מתן שירות</v>
      </c>
    </row>
    <row r="1168" spans="1:42" x14ac:dyDescent="0.2">
      <c r="A1168" s="4"/>
      <c r="B1168" s="5"/>
      <c r="C1168" s="6" t="s">
        <v>4201</v>
      </c>
      <c r="D1168" s="7" t="s">
        <v>34</v>
      </c>
      <c r="E1168" s="7" t="s">
        <v>32</v>
      </c>
      <c r="F1168" s="8" t="s">
        <v>35</v>
      </c>
      <c r="G1168" s="9">
        <v>45845</v>
      </c>
      <c r="H1168" s="9"/>
      <c r="I1168" s="10"/>
      <c r="J1168" s="14"/>
      <c r="K1168" s="11" t="s">
        <v>4202</v>
      </c>
      <c r="L1168" s="8" t="s">
        <v>4203</v>
      </c>
      <c r="M1168" s="8" t="s">
        <v>4204</v>
      </c>
      <c r="N1168" s="8" t="s">
        <v>40</v>
      </c>
      <c r="O1168" s="12">
        <v>3905.8</v>
      </c>
      <c r="P1168" s="8" t="s">
        <v>41</v>
      </c>
      <c r="Q1168" s="12">
        <v>3905.8</v>
      </c>
      <c r="R1168" s="13">
        <v>0</v>
      </c>
      <c r="S1168" s="13">
        <v>0</v>
      </c>
      <c r="T1168" s="13">
        <v>0</v>
      </c>
      <c r="U1168" s="12">
        <v>3905.8</v>
      </c>
      <c r="V1168" s="8" t="s">
        <v>35</v>
      </c>
      <c r="W1168" s="8" t="s">
        <v>4205</v>
      </c>
      <c r="X1168" s="8" t="s">
        <v>35</v>
      </c>
      <c r="Y1168" s="13">
        <v>0</v>
      </c>
      <c r="Z1168" s="8" t="s">
        <v>42</v>
      </c>
      <c r="AA1168" s="8" t="s">
        <v>43</v>
      </c>
      <c r="AB1168" s="8" t="s">
        <v>60</v>
      </c>
      <c r="AC1168" s="8" t="s">
        <v>2614</v>
      </c>
      <c r="AD1168" s="8" t="s">
        <v>35</v>
      </c>
      <c r="AE1168" s="8" t="s">
        <v>658</v>
      </c>
      <c r="AF1168" s="12">
        <v>3905.8</v>
      </c>
      <c r="AG1168" s="41">
        <f t="shared" si="165"/>
        <v>45845</v>
      </c>
      <c r="AH1168" s="41">
        <f t="shared" ca="1" si="166"/>
        <v>46022</v>
      </c>
      <c r="AI1168" s="1">
        <f t="shared" ca="1" si="164"/>
        <v>5</v>
      </c>
      <c r="AJ1168" s="1">
        <f t="shared" ca="1" si="167"/>
        <v>0</v>
      </c>
      <c r="AK1168" s="1">
        <f t="shared" ca="1" si="168"/>
        <v>4</v>
      </c>
      <c r="AL1168" s="1">
        <f t="shared" si="169"/>
        <v>0</v>
      </c>
      <c r="AM1168" s="38">
        <f t="shared" ca="1" si="170"/>
        <v>0</v>
      </c>
      <c r="AN1168" s="1" t="str">
        <f t="shared" ca="1" si="171"/>
        <v>טרם נבדק</v>
      </c>
      <c r="AO1168" s="1" t="str">
        <f>VLOOKUP(AC1168,'תז מייל קניין'!$A:$C,3,0)</f>
        <v>GalitGe@justice.gov.il</v>
      </c>
      <c r="AP1168" s="1" t="str">
        <f t="shared" si="172"/>
        <v xml:space="preserve"> שמשייה עב</v>
      </c>
    </row>
    <row r="1169" spans="1:42" x14ac:dyDescent="0.2">
      <c r="A1169" s="4"/>
      <c r="B1169" s="5"/>
      <c r="C1169" s="6" t="s">
        <v>4206</v>
      </c>
      <c r="D1169" s="7" t="s">
        <v>50</v>
      </c>
      <c r="E1169" s="7" t="s">
        <v>32</v>
      </c>
      <c r="F1169" s="8" t="s">
        <v>35</v>
      </c>
      <c r="G1169" s="9">
        <v>45845</v>
      </c>
      <c r="H1169" s="9"/>
      <c r="I1169" s="10"/>
      <c r="J1169" s="14"/>
      <c r="K1169" s="11" t="s">
        <v>2396</v>
      </c>
      <c r="L1169" s="8" t="s">
        <v>2397</v>
      </c>
      <c r="M1169" s="8" t="s">
        <v>2398</v>
      </c>
      <c r="N1169" s="8" t="s">
        <v>40</v>
      </c>
      <c r="O1169" s="13">
        <v>175.82</v>
      </c>
      <c r="P1169" s="8" t="s">
        <v>41</v>
      </c>
      <c r="Q1169" s="13">
        <v>175.82</v>
      </c>
      <c r="R1169" s="13">
        <v>0</v>
      </c>
      <c r="S1169" s="13">
        <v>0</v>
      </c>
      <c r="T1169" s="13">
        <v>0</v>
      </c>
      <c r="U1169" s="13">
        <v>175.82</v>
      </c>
      <c r="V1169" s="8" t="s">
        <v>35</v>
      </c>
      <c r="W1169" s="8" t="s">
        <v>4207</v>
      </c>
      <c r="X1169" s="8" t="s">
        <v>35</v>
      </c>
      <c r="Y1169" s="13">
        <v>0</v>
      </c>
      <c r="Z1169" s="8" t="s">
        <v>42</v>
      </c>
      <c r="AA1169" s="8" t="s">
        <v>43</v>
      </c>
      <c r="AB1169" s="8" t="s">
        <v>60</v>
      </c>
      <c r="AC1169" s="8" t="s">
        <v>2614</v>
      </c>
      <c r="AD1169" s="8" t="s">
        <v>35</v>
      </c>
      <c r="AE1169" s="8" t="s">
        <v>2870</v>
      </c>
      <c r="AF1169" s="13">
        <v>175.82</v>
      </c>
      <c r="AG1169" s="41">
        <f t="shared" si="165"/>
        <v>45845</v>
      </c>
      <c r="AH1169" s="41">
        <f t="shared" ca="1" si="166"/>
        <v>46022</v>
      </c>
      <c r="AI1169" s="1">
        <f t="shared" ca="1" si="164"/>
        <v>5</v>
      </c>
      <c r="AJ1169" s="1">
        <f t="shared" ca="1" si="167"/>
        <v>0</v>
      </c>
      <c r="AK1169" s="1">
        <f t="shared" ca="1" si="168"/>
        <v>4</v>
      </c>
      <c r="AL1169" s="1">
        <f t="shared" si="169"/>
        <v>0</v>
      </c>
      <c r="AM1169" s="38">
        <f t="shared" ca="1" si="170"/>
        <v>0</v>
      </c>
      <c r="AN1169" s="1" t="str">
        <f t="shared" ca="1" si="171"/>
        <v>טרם נבדק</v>
      </c>
      <c r="AO1169" s="1" t="str">
        <f>VLOOKUP(AC1169,'תז מייל קניין'!$A:$C,3,0)</f>
        <v>GalitGe@justice.gov.il</v>
      </c>
      <c r="AP1169" s="1" t="str">
        <f t="shared" si="172"/>
        <v xml:space="preserve"> חותמות עב</v>
      </c>
    </row>
    <row r="1170" spans="1:42" x14ac:dyDescent="0.2">
      <c r="A1170" s="4"/>
      <c r="B1170" s="5"/>
      <c r="C1170" s="6" t="s">
        <v>4208</v>
      </c>
      <c r="D1170" s="7" t="s">
        <v>34</v>
      </c>
      <c r="E1170" s="7" t="s">
        <v>32</v>
      </c>
      <c r="F1170" s="8" t="s">
        <v>35</v>
      </c>
      <c r="G1170" s="9">
        <v>45845</v>
      </c>
      <c r="H1170" s="9"/>
      <c r="I1170" s="10"/>
      <c r="J1170" s="14"/>
      <c r="K1170" s="11" t="s">
        <v>228</v>
      </c>
      <c r="L1170" s="8" t="s">
        <v>229</v>
      </c>
      <c r="M1170" s="8" t="s">
        <v>230</v>
      </c>
      <c r="N1170" s="8" t="s">
        <v>40</v>
      </c>
      <c r="O1170" s="12">
        <v>1770</v>
      </c>
      <c r="P1170" s="8" t="s">
        <v>41</v>
      </c>
      <c r="Q1170" s="12">
        <v>1770</v>
      </c>
      <c r="R1170" s="13">
        <v>0</v>
      </c>
      <c r="S1170" s="13">
        <v>0</v>
      </c>
      <c r="T1170" s="13">
        <v>0</v>
      </c>
      <c r="U1170" s="12">
        <v>1770</v>
      </c>
      <c r="V1170" s="8" t="s">
        <v>35</v>
      </c>
      <c r="W1170" s="8" t="s">
        <v>4209</v>
      </c>
      <c r="X1170" s="8" t="s">
        <v>35</v>
      </c>
      <c r="Y1170" s="13">
        <v>0</v>
      </c>
      <c r="Z1170" s="8" t="s">
        <v>42</v>
      </c>
      <c r="AA1170" s="8" t="s">
        <v>43</v>
      </c>
      <c r="AB1170" s="8" t="s">
        <v>60</v>
      </c>
      <c r="AC1170" s="8" t="s">
        <v>2614</v>
      </c>
      <c r="AD1170" s="8" t="s">
        <v>35</v>
      </c>
      <c r="AE1170" s="8" t="s">
        <v>4210</v>
      </c>
      <c r="AF1170" s="12">
        <v>1770</v>
      </c>
      <c r="AG1170" s="41">
        <f t="shared" si="165"/>
        <v>45845</v>
      </c>
      <c r="AH1170" s="41">
        <f t="shared" ca="1" si="166"/>
        <v>46022</v>
      </c>
      <c r="AI1170" s="1">
        <f t="shared" ca="1" si="164"/>
        <v>5</v>
      </c>
      <c r="AJ1170" s="1">
        <f t="shared" ca="1" si="167"/>
        <v>0</v>
      </c>
      <c r="AK1170" s="1">
        <f t="shared" ca="1" si="168"/>
        <v>4</v>
      </c>
      <c r="AL1170" s="1">
        <f t="shared" si="169"/>
        <v>0</v>
      </c>
      <c r="AM1170" s="38">
        <f t="shared" ca="1" si="170"/>
        <v>0</v>
      </c>
      <c r="AN1170" s="1" t="str">
        <f t="shared" ca="1" si="171"/>
        <v>טרם נבדק</v>
      </c>
      <c r="AO1170" s="1" t="str">
        <f>VLOOKUP(AC1170,'תז מייל קניין'!$A:$C,3,0)</f>
        <v>GalitGe@justice.gov.il</v>
      </c>
      <c r="AP1170" s="1" t="str">
        <f t="shared" si="172"/>
        <v xml:space="preserve"> סלילת קו </v>
      </c>
    </row>
    <row r="1171" spans="1:42" x14ac:dyDescent="0.2">
      <c r="A1171" s="4"/>
      <c r="B1171" s="5"/>
      <c r="C1171" s="6" t="s">
        <v>4211</v>
      </c>
      <c r="D1171" s="7" t="s">
        <v>34</v>
      </c>
      <c r="E1171" s="7" t="s">
        <v>32</v>
      </c>
      <c r="F1171" s="8" t="s">
        <v>35</v>
      </c>
      <c r="G1171" s="9">
        <v>45845</v>
      </c>
      <c r="H1171" s="9"/>
      <c r="I1171" s="10"/>
      <c r="J1171" s="14"/>
      <c r="K1171" s="11" t="s">
        <v>4212</v>
      </c>
      <c r="L1171" s="8" t="s">
        <v>4213</v>
      </c>
      <c r="M1171" s="8" t="s">
        <v>4214</v>
      </c>
      <c r="N1171" s="8" t="s">
        <v>40</v>
      </c>
      <c r="O1171" s="12">
        <v>4999.99</v>
      </c>
      <c r="P1171" s="8" t="s">
        <v>41</v>
      </c>
      <c r="Q1171" s="12">
        <v>4999.99</v>
      </c>
      <c r="R1171" s="13">
        <v>100</v>
      </c>
      <c r="S1171" s="12">
        <v>4999.99</v>
      </c>
      <c r="T1171" s="12">
        <v>4999.99</v>
      </c>
      <c r="U1171" s="13">
        <v>0</v>
      </c>
      <c r="V1171" s="8" t="s">
        <v>35</v>
      </c>
      <c r="W1171" s="8" t="s">
        <v>4215</v>
      </c>
      <c r="X1171" s="8" t="s">
        <v>35</v>
      </c>
      <c r="Y1171" s="13">
        <v>0</v>
      </c>
      <c r="Z1171" s="8" t="s">
        <v>42</v>
      </c>
      <c r="AA1171" s="8" t="s">
        <v>43</v>
      </c>
      <c r="AB1171" s="8" t="s">
        <v>60</v>
      </c>
      <c r="AC1171" s="8" t="s">
        <v>2614</v>
      </c>
      <c r="AD1171" s="8" t="s">
        <v>35</v>
      </c>
      <c r="AE1171" s="8" t="s">
        <v>3586</v>
      </c>
      <c r="AF1171" s="13">
        <v>0</v>
      </c>
      <c r="AG1171" s="41">
        <f t="shared" si="165"/>
        <v>45845</v>
      </c>
      <c r="AH1171" s="41">
        <f t="shared" ca="1" si="166"/>
        <v>46022</v>
      </c>
      <c r="AI1171" s="1">
        <f t="shared" ca="1" si="164"/>
        <v>5</v>
      </c>
      <c r="AJ1171" s="1">
        <f t="shared" ca="1" si="167"/>
        <v>0</v>
      </c>
      <c r="AK1171" s="1">
        <f t="shared" ca="1" si="168"/>
        <v>4</v>
      </c>
      <c r="AL1171" s="1">
        <f t="shared" si="169"/>
        <v>100</v>
      </c>
      <c r="AM1171" s="38">
        <f t="shared" ca="1" si="170"/>
        <v>0</v>
      </c>
      <c r="AN1171" s="1" t="str">
        <f t="shared" ca="1" si="171"/>
        <v>טרם נבדק</v>
      </c>
      <c r="AO1171" s="1" t="str">
        <f>VLOOKUP(AC1171,'תז מייל קניין'!$A:$C,3,0)</f>
        <v>GalitGe@justice.gov.il</v>
      </c>
      <c r="AP1171" s="1" t="str">
        <f t="shared" si="172"/>
        <v xml:space="preserve"> סדנא + מק</v>
      </c>
    </row>
    <row r="1172" spans="1:42" x14ac:dyDescent="0.2">
      <c r="A1172" s="4"/>
      <c r="B1172" s="5"/>
      <c r="C1172" s="6" t="s">
        <v>4216</v>
      </c>
      <c r="D1172" s="7" t="s">
        <v>50</v>
      </c>
      <c r="E1172" s="7" t="s">
        <v>32</v>
      </c>
      <c r="F1172" s="8" t="s">
        <v>35</v>
      </c>
      <c r="G1172" s="9">
        <v>45846</v>
      </c>
      <c r="H1172" s="9"/>
      <c r="I1172" s="10"/>
      <c r="J1172" s="14"/>
      <c r="K1172" s="11" t="s">
        <v>1764</v>
      </c>
      <c r="L1172" s="8" t="s">
        <v>1765</v>
      </c>
      <c r="M1172" s="8" t="s">
        <v>1766</v>
      </c>
      <c r="N1172" s="8" t="s">
        <v>40</v>
      </c>
      <c r="O1172" s="12">
        <v>1903.64</v>
      </c>
      <c r="P1172" s="8" t="s">
        <v>41</v>
      </c>
      <c r="Q1172" s="12">
        <v>1903.64</v>
      </c>
      <c r="R1172" s="13">
        <v>0</v>
      </c>
      <c r="S1172" s="13">
        <v>0</v>
      </c>
      <c r="T1172" s="13">
        <v>0</v>
      </c>
      <c r="U1172" s="12">
        <v>1968.59</v>
      </c>
      <c r="V1172" s="8" t="s">
        <v>35</v>
      </c>
      <c r="W1172" s="8" t="s">
        <v>4217</v>
      </c>
      <c r="X1172" s="8" t="s">
        <v>57</v>
      </c>
      <c r="Y1172" s="13">
        <v>0</v>
      </c>
      <c r="Z1172" s="8" t="s">
        <v>42</v>
      </c>
      <c r="AA1172" s="8" t="s">
        <v>65</v>
      </c>
      <c r="AB1172" s="8" t="s">
        <v>35</v>
      </c>
      <c r="AC1172" s="8" t="s">
        <v>2614</v>
      </c>
      <c r="AD1172" s="8" t="s">
        <v>35</v>
      </c>
      <c r="AE1172" s="8" t="s">
        <v>2870</v>
      </c>
      <c r="AF1172" s="12">
        <v>1903.64</v>
      </c>
      <c r="AG1172" s="41">
        <f t="shared" si="165"/>
        <v>45846</v>
      </c>
      <c r="AH1172" s="41">
        <f t="shared" ca="1" si="166"/>
        <v>46022</v>
      </c>
      <c r="AI1172" s="1">
        <f t="shared" ca="1" si="164"/>
        <v>5</v>
      </c>
      <c r="AJ1172" s="1">
        <f t="shared" ca="1" si="167"/>
        <v>0</v>
      </c>
      <c r="AK1172" s="1">
        <f t="shared" ca="1" si="168"/>
        <v>4</v>
      </c>
      <c r="AL1172" s="1">
        <f t="shared" si="169"/>
        <v>0</v>
      </c>
      <c r="AM1172" s="38">
        <f t="shared" ca="1" si="170"/>
        <v>0</v>
      </c>
      <c r="AN1172" s="1" t="str">
        <f t="shared" ca="1" si="171"/>
        <v>טרם נבדק</v>
      </c>
      <c r="AO1172" s="1" t="str">
        <f>VLOOKUP(AC1172,'תז מייל קניין'!$A:$C,3,0)</f>
        <v>GalitGe@justice.gov.il</v>
      </c>
      <c r="AP1172" s="1" t="str">
        <f t="shared" si="172"/>
        <v xml:space="preserve"> ציוד משרד</v>
      </c>
    </row>
    <row r="1173" spans="1:42" x14ac:dyDescent="0.2">
      <c r="A1173" s="4"/>
      <c r="B1173" s="5"/>
      <c r="C1173" s="6" t="s">
        <v>4218</v>
      </c>
      <c r="D1173" s="7" t="s">
        <v>50</v>
      </c>
      <c r="E1173" s="7" t="s">
        <v>32</v>
      </c>
      <c r="F1173" s="8" t="s">
        <v>35</v>
      </c>
      <c r="G1173" s="9">
        <v>45846</v>
      </c>
      <c r="H1173" s="9"/>
      <c r="I1173" s="10"/>
      <c r="J1173" s="14"/>
      <c r="K1173" s="11" t="s">
        <v>2182</v>
      </c>
      <c r="L1173" s="8" t="s">
        <v>2183</v>
      </c>
      <c r="M1173" s="8" t="s">
        <v>2184</v>
      </c>
      <c r="N1173" s="8" t="s">
        <v>40</v>
      </c>
      <c r="O1173" s="12">
        <v>33739.64</v>
      </c>
      <c r="P1173" s="8" t="s">
        <v>41</v>
      </c>
      <c r="Q1173" s="12">
        <v>33739.64</v>
      </c>
      <c r="R1173" s="13">
        <v>0</v>
      </c>
      <c r="S1173" s="13">
        <v>0</v>
      </c>
      <c r="T1173" s="13">
        <v>0</v>
      </c>
      <c r="U1173" s="12">
        <v>37585.269999999997</v>
      </c>
      <c r="V1173" s="8" t="s">
        <v>35</v>
      </c>
      <c r="W1173" s="8" t="s">
        <v>4219</v>
      </c>
      <c r="X1173" s="8" t="s">
        <v>57</v>
      </c>
      <c r="Y1173" s="13">
        <v>0</v>
      </c>
      <c r="Z1173" s="8" t="s">
        <v>42</v>
      </c>
      <c r="AA1173" s="8" t="s">
        <v>65</v>
      </c>
      <c r="AB1173" s="8" t="s">
        <v>35</v>
      </c>
      <c r="AC1173" s="8" t="s">
        <v>2614</v>
      </c>
      <c r="AD1173" s="8" t="s">
        <v>35</v>
      </c>
      <c r="AE1173" s="8" t="s">
        <v>658</v>
      </c>
      <c r="AF1173" s="12">
        <v>33739.64</v>
      </c>
      <c r="AG1173" s="41">
        <f t="shared" si="165"/>
        <v>45846</v>
      </c>
      <c r="AH1173" s="41">
        <f t="shared" ca="1" si="166"/>
        <v>46022</v>
      </c>
      <c r="AI1173" s="1">
        <f t="shared" ca="1" si="164"/>
        <v>5</v>
      </c>
      <c r="AJ1173" s="1">
        <f t="shared" ca="1" si="167"/>
        <v>0</v>
      </c>
      <c r="AK1173" s="1">
        <f t="shared" ca="1" si="168"/>
        <v>4</v>
      </c>
      <c r="AL1173" s="1">
        <f t="shared" si="169"/>
        <v>0</v>
      </c>
      <c r="AM1173" s="38">
        <f t="shared" ca="1" si="170"/>
        <v>0</v>
      </c>
      <c r="AN1173" s="1" t="str">
        <f t="shared" ca="1" si="171"/>
        <v>טרם נבדק</v>
      </c>
      <c r="AO1173" s="1" t="str">
        <f>VLOOKUP(AC1173,'תז מייל קניין'!$A:$C,3,0)</f>
        <v>GalitGe@justice.gov.il</v>
      </c>
      <c r="AP1173" s="1" t="str">
        <f t="shared" si="172"/>
        <v xml:space="preserve"> ציוד משקי</v>
      </c>
    </row>
    <row r="1174" spans="1:42" x14ac:dyDescent="0.2">
      <c r="A1174" s="4"/>
      <c r="B1174" s="5"/>
      <c r="C1174" s="6" t="s">
        <v>4220</v>
      </c>
      <c r="D1174" s="7" t="s">
        <v>34</v>
      </c>
      <c r="E1174" s="7" t="s">
        <v>32</v>
      </c>
      <c r="F1174" s="8" t="s">
        <v>35</v>
      </c>
      <c r="G1174" s="9">
        <v>45846</v>
      </c>
      <c r="H1174" s="9"/>
      <c r="I1174" s="10"/>
      <c r="J1174" s="14"/>
      <c r="K1174" s="11" t="s">
        <v>4221</v>
      </c>
      <c r="L1174" s="8" t="s">
        <v>4222</v>
      </c>
      <c r="M1174" s="8" t="s">
        <v>4223</v>
      </c>
      <c r="N1174" s="8" t="s">
        <v>40</v>
      </c>
      <c r="O1174" s="12">
        <v>4956</v>
      </c>
      <c r="P1174" s="8" t="s">
        <v>41</v>
      </c>
      <c r="Q1174" s="12">
        <v>4956</v>
      </c>
      <c r="R1174" s="13">
        <v>0</v>
      </c>
      <c r="S1174" s="13">
        <v>0</v>
      </c>
      <c r="T1174" s="13">
        <v>0</v>
      </c>
      <c r="U1174" s="12">
        <v>4956</v>
      </c>
      <c r="V1174" s="8" t="s">
        <v>35</v>
      </c>
      <c r="W1174" s="8" t="s">
        <v>4224</v>
      </c>
      <c r="X1174" s="8" t="s">
        <v>35</v>
      </c>
      <c r="Y1174" s="13">
        <v>0</v>
      </c>
      <c r="Z1174" s="8" t="s">
        <v>42</v>
      </c>
      <c r="AA1174" s="8" t="s">
        <v>43</v>
      </c>
      <c r="AB1174" s="8" t="s">
        <v>60</v>
      </c>
      <c r="AC1174" s="8" t="s">
        <v>2614</v>
      </c>
      <c r="AD1174" s="8" t="s">
        <v>35</v>
      </c>
      <c r="AE1174" s="8" t="s">
        <v>658</v>
      </c>
      <c r="AF1174" s="12">
        <v>4956</v>
      </c>
      <c r="AG1174" s="41">
        <f t="shared" si="165"/>
        <v>45846</v>
      </c>
      <c r="AH1174" s="41">
        <f t="shared" ca="1" si="166"/>
        <v>46022</v>
      </c>
      <c r="AI1174" s="1">
        <f t="shared" ca="1" si="164"/>
        <v>5</v>
      </c>
      <c r="AJ1174" s="1">
        <f t="shared" ca="1" si="167"/>
        <v>0</v>
      </c>
      <c r="AK1174" s="1">
        <f t="shared" ca="1" si="168"/>
        <v>4</v>
      </c>
      <c r="AL1174" s="1">
        <f t="shared" si="169"/>
        <v>0</v>
      </c>
      <c r="AM1174" s="38">
        <f t="shared" ca="1" si="170"/>
        <v>0</v>
      </c>
      <c r="AN1174" s="1" t="str">
        <f t="shared" ca="1" si="171"/>
        <v>טרם נבדק</v>
      </c>
      <c r="AO1174" s="1" t="str">
        <f>VLOOKUP(AC1174,'תז מייל קניין'!$A:$C,3,0)</f>
        <v>GalitGe@justice.gov.il</v>
      </c>
      <c r="AP1174" s="1" t="str">
        <f t="shared" si="172"/>
        <v xml:space="preserve"> מחברת לפי</v>
      </c>
    </row>
    <row r="1175" spans="1:42" x14ac:dyDescent="0.2">
      <c r="A1175" s="4"/>
      <c r="B1175" s="5"/>
      <c r="C1175" s="6" t="s">
        <v>4225</v>
      </c>
      <c r="D1175" s="7" t="s">
        <v>34</v>
      </c>
      <c r="E1175" s="7" t="s">
        <v>32</v>
      </c>
      <c r="F1175" s="8" t="s">
        <v>35</v>
      </c>
      <c r="G1175" s="9">
        <v>45846</v>
      </c>
      <c r="H1175" s="9"/>
      <c r="I1175" s="10"/>
      <c r="J1175" s="14"/>
      <c r="K1175" s="11" t="s">
        <v>4057</v>
      </c>
      <c r="L1175" s="8" t="s">
        <v>4058</v>
      </c>
      <c r="M1175" s="8" t="s">
        <v>4059</v>
      </c>
      <c r="N1175" s="8" t="s">
        <v>40</v>
      </c>
      <c r="O1175" s="13">
        <v>438.43</v>
      </c>
      <c r="P1175" s="8" t="s">
        <v>41</v>
      </c>
      <c r="Q1175" s="13">
        <v>438.43</v>
      </c>
      <c r="R1175" s="13">
        <v>0</v>
      </c>
      <c r="S1175" s="13">
        <v>0</v>
      </c>
      <c r="T1175" s="13">
        <v>0</v>
      </c>
      <c r="U1175" s="13">
        <v>438.43</v>
      </c>
      <c r="V1175" s="8" t="s">
        <v>35</v>
      </c>
      <c r="W1175" s="8" t="s">
        <v>4226</v>
      </c>
      <c r="X1175" s="8" t="s">
        <v>35</v>
      </c>
      <c r="Y1175" s="13">
        <v>0</v>
      </c>
      <c r="Z1175" s="8" t="s">
        <v>42</v>
      </c>
      <c r="AA1175" s="8" t="s">
        <v>43</v>
      </c>
      <c r="AB1175" s="8" t="s">
        <v>60</v>
      </c>
      <c r="AC1175" s="8" t="s">
        <v>2614</v>
      </c>
      <c r="AD1175" s="8" t="s">
        <v>35</v>
      </c>
      <c r="AE1175" s="8" t="s">
        <v>2716</v>
      </c>
      <c r="AF1175" s="13">
        <v>438.43</v>
      </c>
      <c r="AG1175" s="41">
        <f t="shared" si="165"/>
        <v>45846</v>
      </c>
      <c r="AH1175" s="41">
        <f t="shared" ca="1" si="166"/>
        <v>46022</v>
      </c>
      <c r="AI1175" s="1">
        <f t="shared" ca="1" si="164"/>
        <v>5</v>
      </c>
      <c r="AJ1175" s="1">
        <f t="shared" ca="1" si="167"/>
        <v>0</v>
      </c>
      <c r="AK1175" s="1">
        <f t="shared" ca="1" si="168"/>
        <v>4</v>
      </c>
      <c r="AL1175" s="1">
        <f t="shared" si="169"/>
        <v>0</v>
      </c>
      <c r="AM1175" s="38">
        <f t="shared" ca="1" si="170"/>
        <v>0</v>
      </c>
      <c r="AN1175" s="1" t="str">
        <f t="shared" ca="1" si="171"/>
        <v>טרם נבדק</v>
      </c>
      <c r="AO1175" s="1" t="str">
        <f>VLOOKUP(AC1175,'תז מייל קניין'!$A:$C,3,0)</f>
        <v>GalitGe@justice.gov.il</v>
      </c>
      <c r="AP1175" s="1" t="str">
        <f t="shared" si="172"/>
        <v xml:space="preserve"> סיכת דש ד</v>
      </c>
    </row>
    <row r="1176" spans="1:42" x14ac:dyDescent="0.2">
      <c r="A1176" s="4"/>
      <c r="B1176" s="5"/>
      <c r="C1176" s="6" t="s">
        <v>4227</v>
      </c>
      <c r="D1176" s="7" t="s">
        <v>34</v>
      </c>
      <c r="E1176" s="7" t="s">
        <v>32</v>
      </c>
      <c r="F1176" s="8" t="s">
        <v>35</v>
      </c>
      <c r="G1176" s="9">
        <v>45846</v>
      </c>
      <c r="H1176" s="9"/>
      <c r="I1176" s="10"/>
      <c r="J1176" s="14"/>
      <c r="K1176" s="11" t="s">
        <v>2249</v>
      </c>
      <c r="L1176" s="8" t="s">
        <v>2250</v>
      </c>
      <c r="M1176" s="8" t="s">
        <v>2251</v>
      </c>
      <c r="N1176" s="8" t="s">
        <v>40</v>
      </c>
      <c r="O1176" s="12">
        <v>2301</v>
      </c>
      <c r="P1176" s="8" t="s">
        <v>41</v>
      </c>
      <c r="Q1176" s="12">
        <v>2301</v>
      </c>
      <c r="R1176" s="13">
        <v>0</v>
      </c>
      <c r="S1176" s="13">
        <v>0</v>
      </c>
      <c r="T1176" s="13">
        <v>0</v>
      </c>
      <c r="U1176" s="12">
        <v>2301</v>
      </c>
      <c r="V1176" s="8" t="s">
        <v>35</v>
      </c>
      <c r="W1176" s="8" t="s">
        <v>4228</v>
      </c>
      <c r="X1176" s="8" t="s">
        <v>35</v>
      </c>
      <c r="Y1176" s="13">
        <v>0</v>
      </c>
      <c r="Z1176" s="8" t="s">
        <v>42</v>
      </c>
      <c r="AA1176" s="8" t="s">
        <v>43</v>
      </c>
      <c r="AB1176" s="8" t="s">
        <v>60</v>
      </c>
      <c r="AC1176" s="8" t="s">
        <v>2614</v>
      </c>
      <c r="AD1176" s="8" t="s">
        <v>35</v>
      </c>
      <c r="AE1176" s="8" t="s">
        <v>2610</v>
      </c>
      <c r="AF1176" s="12">
        <v>2301</v>
      </c>
      <c r="AG1176" s="41">
        <f t="shared" si="165"/>
        <v>45846</v>
      </c>
      <c r="AH1176" s="41">
        <f t="shared" ca="1" si="166"/>
        <v>46022</v>
      </c>
      <c r="AI1176" s="1">
        <f t="shared" ca="1" si="164"/>
        <v>5</v>
      </c>
      <c r="AJ1176" s="1">
        <f t="shared" ca="1" si="167"/>
        <v>0</v>
      </c>
      <c r="AK1176" s="1">
        <f t="shared" ca="1" si="168"/>
        <v>4</v>
      </c>
      <c r="AL1176" s="1">
        <f t="shared" si="169"/>
        <v>0</v>
      </c>
      <c r="AM1176" s="38">
        <f t="shared" ca="1" si="170"/>
        <v>0</v>
      </c>
      <c r="AN1176" s="1" t="str">
        <f t="shared" ca="1" si="171"/>
        <v>טרם נבדק</v>
      </c>
      <c r="AO1176" s="1" t="str">
        <f>VLOOKUP(AC1176,'תז מייל קניין'!$A:$C,3,0)</f>
        <v>GalitGe@justice.gov.il</v>
      </c>
      <c r="AP1176" s="1" t="str">
        <f t="shared" si="172"/>
        <v xml:space="preserve"> דגלים עבו</v>
      </c>
    </row>
    <row r="1177" spans="1:42" x14ac:dyDescent="0.2">
      <c r="A1177" s="4"/>
      <c r="B1177" s="5"/>
      <c r="C1177" s="6" t="s">
        <v>4229</v>
      </c>
      <c r="D1177" s="7" t="s">
        <v>50</v>
      </c>
      <c r="E1177" s="7" t="s">
        <v>32</v>
      </c>
      <c r="F1177" s="8" t="s">
        <v>35</v>
      </c>
      <c r="G1177" s="9">
        <v>45847</v>
      </c>
      <c r="H1177" s="9"/>
      <c r="I1177" s="10"/>
      <c r="J1177" s="14"/>
      <c r="K1177" s="11" t="s">
        <v>2182</v>
      </c>
      <c r="L1177" s="8" t="s">
        <v>2183</v>
      </c>
      <c r="M1177" s="8" t="s">
        <v>2184</v>
      </c>
      <c r="N1177" s="8" t="s">
        <v>40</v>
      </c>
      <c r="O1177" s="12">
        <v>1222.92</v>
      </c>
      <c r="P1177" s="8" t="s">
        <v>41</v>
      </c>
      <c r="Q1177" s="12">
        <v>1222.92</v>
      </c>
      <c r="R1177" s="13">
        <v>0</v>
      </c>
      <c r="S1177" s="13">
        <v>0</v>
      </c>
      <c r="T1177" s="13">
        <v>0</v>
      </c>
      <c r="U1177" s="12">
        <v>1284.75</v>
      </c>
      <c r="V1177" s="8" t="s">
        <v>35</v>
      </c>
      <c r="W1177" s="8" t="s">
        <v>4230</v>
      </c>
      <c r="X1177" s="8" t="s">
        <v>57</v>
      </c>
      <c r="Y1177" s="13">
        <v>0</v>
      </c>
      <c r="Z1177" s="8" t="s">
        <v>42</v>
      </c>
      <c r="AA1177" s="8" t="s">
        <v>65</v>
      </c>
      <c r="AB1177" s="8" t="s">
        <v>35</v>
      </c>
      <c r="AC1177" s="8" t="s">
        <v>2614</v>
      </c>
      <c r="AD1177" s="8" t="s">
        <v>35</v>
      </c>
      <c r="AE1177" s="8" t="s">
        <v>3740</v>
      </c>
      <c r="AF1177" s="12">
        <v>1222.92</v>
      </c>
      <c r="AG1177" s="41">
        <f t="shared" si="165"/>
        <v>45847</v>
      </c>
      <c r="AH1177" s="41">
        <f t="shared" ca="1" si="166"/>
        <v>46022</v>
      </c>
      <c r="AI1177" s="1">
        <f t="shared" ca="1" si="164"/>
        <v>5</v>
      </c>
      <c r="AJ1177" s="1">
        <f t="shared" ca="1" si="167"/>
        <v>0</v>
      </c>
      <c r="AK1177" s="1">
        <f t="shared" ca="1" si="168"/>
        <v>4</v>
      </c>
      <c r="AL1177" s="1">
        <f t="shared" si="169"/>
        <v>0</v>
      </c>
      <c r="AM1177" s="38">
        <f t="shared" ca="1" si="170"/>
        <v>0</v>
      </c>
      <c r="AN1177" s="1" t="str">
        <f t="shared" ca="1" si="171"/>
        <v>טרם נבדק</v>
      </c>
      <c r="AO1177" s="1" t="str">
        <f>VLOOKUP(AC1177,'תז מייל קניין'!$A:$C,3,0)</f>
        <v>GalitGe@justice.gov.il</v>
      </c>
      <c r="AP1177" s="1" t="str">
        <f t="shared" si="172"/>
        <v xml:space="preserve"> ציוד משקי</v>
      </c>
    </row>
    <row r="1178" spans="1:42" x14ac:dyDescent="0.2">
      <c r="A1178" s="4"/>
      <c r="B1178" s="5"/>
      <c r="C1178" s="6" t="s">
        <v>4231</v>
      </c>
      <c r="D1178" s="7" t="s">
        <v>50</v>
      </c>
      <c r="E1178" s="7" t="s">
        <v>32</v>
      </c>
      <c r="F1178" s="8" t="s">
        <v>35</v>
      </c>
      <c r="G1178" s="9">
        <v>45847</v>
      </c>
      <c r="H1178" s="9"/>
      <c r="I1178" s="10"/>
      <c r="J1178" s="14"/>
      <c r="K1178" s="11" t="s">
        <v>2182</v>
      </c>
      <c r="L1178" s="8" t="s">
        <v>2183</v>
      </c>
      <c r="M1178" s="8" t="s">
        <v>2184</v>
      </c>
      <c r="N1178" s="8" t="s">
        <v>40</v>
      </c>
      <c r="O1178" s="12">
        <v>1191.02</v>
      </c>
      <c r="P1178" s="8" t="s">
        <v>41</v>
      </c>
      <c r="Q1178" s="12">
        <v>1191.02</v>
      </c>
      <c r="R1178" s="13">
        <v>0</v>
      </c>
      <c r="S1178" s="13">
        <v>0</v>
      </c>
      <c r="T1178" s="13">
        <v>0</v>
      </c>
      <c r="U1178" s="12">
        <v>1251.24</v>
      </c>
      <c r="V1178" s="8" t="s">
        <v>35</v>
      </c>
      <c r="W1178" s="8" t="s">
        <v>4232</v>
      </c>
      <c r="X1178" s="8" t="s">
        <v>57</v>
      </c>
      <c r="Y1178" s="13">
        <v>0</v>
      </c>
      <c r="Z1178" s="8" t="s">
        <v>42</v>
      </c>
      <c r="AA1178" s="8" t="s">
        <v>65</v>
      </c>
      <c r="AB1178" s="8" t="s">
        <v>35</v>
      </c>
      <c r="AC1178" s="8" t="s">
        <v>2614</v>
      </c>
      <c r="AD1178" s="8" t="s">
        <v>35</v>
      </c>
      <c r="AE1178" s="8" t="s">
        <v>2716</v>
      </c>
      <c r="AF1178" s="12">
        <v>1191.02</v>
      </c>
      <c r="AG1178" s="41">
        <f t="shared" si="165"/>
        <v>45847</v>
      </c>
      <c r="AH1178" s="41">
        <f t="shared" ca="1" si="166"/>
        <v>46022</v>
      </c>
      <c r="AI1178" s="1">
        <f t="shared" ca="1" si="164"/>
        <v>5</v>
      </c>
      <c r="AJ1178" s="1">
        <f t="shared" ca="1" si="167"/>
        <v>0</v>
      </c>
      <c r="AK1178" s="1">
        <f t="shared" ca="1" si="168"/>
        <v>4</v>
      </c>
      <c r="AL1178" s="1">
        <f t="shared" si="169"/>
        <v>0</v>
      </c>
      <c r="AM1178" s="38">
        <f t="shared" ca="1" si="170"/>
        <v>0</v>
      </c>
      <c r="AN1178" s="1" t="str">
        <f t="shared" ca="1" si="171"/>
        <v>טרם נבדק</v>
      </c>
      <c r="AO1178" s="1" t="str">
        <f>VLOOKUP(AC1178,'תז מייל קניין'!$A:$C,3,0)</f>
        <v>GalitGe@justice.gov.il</v>
      </c>
      <c r="AP1178" s="1" t="str">
        <f t="shared" si="172"/>
        <v xml:space="preserve"> ציוד משקי</v>
      </c>
    </row>
    <row r="1179" spans="1:42" x14ac:dyDescent="0.2">
      <c r="A1179" s="4"/>
      <c r="B1179" s="5"/>
      <c r="C1179" s="6" t="s">
        <v>4233</v>
      </c>
      <c r="D1179" s="7" t="s">
        <v>34</v>
      </c>
      <c r="E1179" s="7" t="s">
        <v>32</v>
      </c>
      <c r="F1179" s="8" t="s">
        <v>35</v>
      </c>
      <c r="G1179" s="9">
        <v>45847</v>
      </c>
      <c r="H1179" s="9"/>
      <c r="I1179" s="10"/>
      <c r="J1179" s="14"/>
      <c r="K1179" s="11" t="s">
        <v>3655</v>
      </c>
      <c r="L1179" s="8" t="s">
        <v>3656</v>
      </c>
      <c r="M1179" s="8" t="s">
        <v>3657</v>
      </c>
      <c r="N1179" s="8" t="s">
        <v>40</v>
      </c>
      <c r="O1179" s="12">
        <v>7895.79</v>
      </c>
      <c r="P1179" s="8" t="s">
        <v>41</v>
      </c>
      <c r="Q1179" s="12">
        <v>7895.79</v>
      </c>
      <c r="R1179" s="13">
        <v>0</v>
      </c>
      <c r="S1179" s="13">
        <v>0</v>
      </c>
      <c r="T1179" s="13">
        <v>0</v>
      </c>
      <c r="U1179" s="12">
        <v>7895.79</v>
      </c>
      <c r="V1179" s="8" t="s">
        <v>35</v>
      </c>
      <c r="W1179" s="8" t="s">
        <v>4234</v>
      </c>
      <c r="X1179" s="8" t="s">
        <v>35</v>
      </c>
      <c r="Y1179" s="13">
        <v>0</v>
      </c>
      <c r="Z1179" s="8" t="s">
        <v>42</v>
      </c>
      <c r="AA1179" s="8" t="s">
        <v>43</v>
      </c>
      <c r="AB1179" s="8" t="s">
        <v>60</v>
      </c>
      <c r="AC1179" s="8" t="s">
        <v>2614</v>
      </c>
      <c r="AD1179" s="8" t="s">
        <v>35</v>
      </c>
      <c r="AE1179" s="8" t="s">
        <v>266</v>
      </c>
      <c r="AF1179" s="12">
        <v>7895.79</v>
      </c>
      <c r="AG1179" s="41">
        <f t="shared" si="165"/>
        <v>45847</v>
      </c>
      <c r="AH1179" s="41">
        <f t="shared" ca="1" si="166"/>
        <v>46022</v>
      </c>
      <c r="AI1179" s="1">
        <f t="shared" ca="1" si="164"/>
        <v>5</v>
      </c>
      <c r="AJ1179" s="1">
        <f t="shared" ca="1" si="167"/>
        <v>0</v>
      </c>
      <c r="AK1179" s="1">
        <f t="shared" ca="1" si="168"/>
        <v>4</v>
      </c>
      <c r="AL1179" s="1">
        <f t="shared" si="169"/>
        <v>0</v>
      </c>
      <c r="AM1179" s="38">
        <f t="shared" ca="1" si="170"/>
        <v>0</v>
      </c>
      <c r="AN1179" s="1" t="str">
        <f t="shared" ca="1" si="171"/>
        <v>טרם נבדק</v>
      </c>
      <c r="AO1179" s="1" t="str">
        <f>VLOOKUP(AC1179,'תז מייל קניין'!$A:$C,3,0)</f>
        <v>GalitGe@justice.gov.il</v>
      </c>
      <c r="AP1179" s="1" t="str">
        <f t="shared" si="172"/>
        <v xml:space="preserve">  ניקוי וט</v>
      </c>
    </row>
    <row r="1180" spans="1:42" x14ac:dyDescent="0.2">
      <c r="A1180" s="4"/>
      <c r="B1180" s="5"/>
      <c r="C1180" s="6" t="s">
        <v>4235</v>
      </c>
      <c r="D1180" s="7" t="s">
        <v>50</v>
      </c>
      <c r="E1180" s="7" t="s">
        <v>32</v>
      </c>
      <c r="F1180" s="8" t="s">
        <v>35</v>
      </c>
      <c r="G1180" s="9">
        <v>45847</v>
      </c>
      <c r="H1180" s="9"/>
      <c r="I1180" s="10"/>
      <c r="J1180" s="14"/>
      <c r="K1180" s="11" t="s">
        <v>2144</v>
      </c>
      <c r="L1180" s="8" t="s">
        <v>2145</v>
      </c>
      <c r="M1180" s="8" t="s">
        <v>2146</v>
      </c>
      <c r="N1180" s="8" t="s">
        <v>40</v>
      </c>
      <c r="O1180" s="12">
        <v>6525.4</v>
      </c>
      <c r="P1180" s="8" t="s">
        <v>41</v>
      </c>
      <c r="Q1180" s="12">
        <v>6525.4</v>
      </c>
      <c r="R1180" s="13">
        <v>0</v>
      </c>
      <c r="S1180" s="13">
        <v>0</v>
      </c>
      <c r="T1180" s="13">
        <v>0</v>
      </c>
      <c r="U1180" s="12">
        <v>7001.49</v>
      </c>
      <c r="V1180" s="8" t="s">
        <v>35</v>
      </c>
      <c r="W1180" s="8" t="s">
        <v>4236</v>
      </c>
      <c r="X1180" s="8" t="s">
        <v>57</v>
      </c>
      <c r="Y1180" s="13">
        <v>0</v>
      </c>
      <c r="Z1180" s="8" t="s">
        <v>42</v>
      </c>
      <c r="AA1180" s="8" t="s">
        <v>65</v>
      </c>
      <c r="AB1180" s="8" t="s">
        <v>35</v>
      </c>
      <c r="AC1180" s="8" t="s">
        <v>2614</v>
      </c>
      <c r="AD1180" s="8" t="s">
        <v>35</v>
      </c>
      <c r="AE1180" s="8" t="s">
        <v>3177</v>
      </c>
      <c r="AF1180" s="12">
        <v>6525.4</v>
      </c>
      <c r="AG1180" s="41">
        <f t="shared" si="165"/>
        <v>45847</v>
      </c>
      <c r="AH1180" s="41">
        <f t="shared" ca="1" si="166"/>
        <v>46022</v>
      </c>
      <c r="AI1180" s="1">
        <f t="shared" ca="1" si="164"/>
        <v>5</v>
      </c>
      <c r="AJ1180" s="1">
        <f t="shared" ca="1" si="167"/>
        <v>0</v>
      </c>
      <c r="AK1180" s="1">
        <f t="shared" ca="1" si="168"/>
        <v>4</v>
      </c>
      <c r="AL1180" s="1">
        <f t="shared" si="169"/>
        <v>0</v>
      </c>
      <c r="AM1180" s="38">
        <f t="shared" ca="1" si="170"/>
        <v>0</v>
      </c>
      <c r="AN1180" s="1" t="str">
        <f t="shared" ca="1" si="171"/>
        <v>טרם נבדק</v>
      </c>
      <c r="AO1180" s="1" t="str">
        <f>VLOOKUP(AC1180,'תז מייל קניין'!$A:$C,3,0)</f>
        <v>GalitGe@justice.gov.il</v>
      </c>
      <c r="AP1180" s="1" t="str">
        <f t="shared" si="172"/>
        <v xml:space="preserve"> כסאות עבו</v>
      </c>
    </row>
    <row r="1181" spans="1:42" x14ac:dyDescent="0.2">
      <c r="A1181" s="4"/>
      <c r="B1181" s="5"/>
      <c r="C1181" s="6" t="s">
        <v>4237</v>
      </c>
      <c r="D1181" s="7" t="s">
        <v>34</v>
      </c>
      <c r="E1181" s="7" t="s">
        <v>32</v>
      </c>
      <c r="F1181" s="8" t="s">
        <v>35</v>
      </c>
      <c r="G1181" s="9">
        <v>45847</v>
      </c>
      <c r="H1181" s="9"/>
      <c r="I1181" s="10"/>
      <c r="J1181" s="14"/>
      <c r="K1181" s="11" t="s">
        <v>4238</v>
      </c>
      <c r="L1181" s="8" t="s">
        <v>4239</v>
      </c>
      <c r="M1181" s="8" t="s">
        <v>35</v>
      </c>
      <c r="N1181" s="8" t="s">
        <v>40</v>
      </c>
      <c r="O1181" s="12">
        <v>99855</v>
      </c>
      <c r="P1181" s="8" t="s">
        <v>41</v>
      </c>
      <c r="Q1181" s="12">
        <v>99855</v>
      </c>
      <c r="R1181" s="13">
        <v>0</v>
      </c>
      <c r="S1181" s="13">
        <v>0</v>
      </c>
      <c r="T1181" s="13">
        <v>0</v>
      </c>
      <c r="U1181" s="12">
        <v>99855</v>
      </c>
      <c r="V1181" s="8" t="s">
        <v>35</v>
      </c>
      <c r="W1181" s="8" t="s">
        <v>4240</v>
      </c>
      <c r="X1181" s="8" t="s">
        <v>35</v>
      </c>
      <c r="Y1181" s="13">
        <v>0</v>
      </c>
      <c r="Z1181" s="8" t="s">
        <v>42</v>
      </c>
      <c r="AA1181" s="8" t="s">
        <v>43</v>
      </c>
      <c r="AB1181" s="8" t="s">
        <v>60</v>
      </c>
      <c r="AC1181" s="8" t="s">
        <v>2614</v>
      </c>
      <c r="AD1181" s="8" t="s">
        <v>4241</v>
      </c>
      <c r="AE1181" s="8" t="s">
        <v>3586</v>
      </c>
      <c r="AF1181" s="12">
        <v>99855</v>
      </c>
      <c r="AG1181" s="41">
        <f t="shared" si="165"/>
        <v>45847</v>
      </c>
      <c r="AH1181" s="41">
        <f t="shared" ca="1" si="166"/>
        <v>46022</v>
      </c>
      <c r="AI1181" s="1">
        <f t="shared" ref="AI1181:AI1244" ca="1" si="173">DATEDIF(AG1181,AH1181, "m")</f>
        <v>5</v>
      </c>
      <c r="AJ1181" s="1">
        <f t="shared" ca="1" si="167"/>
        <v>0</v>
      </c>
      <c r="AK1181" s="1">
        <f t="shared" ca="1" si="168"/>
        <v>4</v>
      </c>
      <c r="AL1181" s="1">
        <f t="shared" si="169"/>
        <v>0</v>
      </c>
      <c r="AM1181" s="38">
        <f t="shared" ca="1" si="170"/>
        <v>0</v>
      </c>
      <c r="AN1181" s="1" t="str">
        <f t="shared" ca="1" si="171"/>
        <v>טרם נבדק</v>
      </c>
      <c r="AO1181" s="1" t="str">
        <f>VLOOKUP(AC1181,'תז מייל קניין'!$A:$C,3,0)</f>
        <v>GalitGe@justice.gov.il</v>
      </c>
      <c r="AP1181" s="1" t="str">
        <f t="shared" si="172"/>
        <v xml:space="preserve"> מתן שרותי</v>
      </c>
    </row>
    <row r="1182" spans="1:42" x14ac:dyDescent="0.2">
      <c r="A1182" s="4"/>
      <c r="B1182" s="5"/>
      <c r="C1182" s="6" t="s">
        <v>4242</v>
      </c>
      <c r="D1182" s="7" t="s">
        <v>50</v>
      </c>
      <c r="E1182" s="7" t="s">
        <v>32</v>
      </c>
      <c r="F1182" s="8" t="s">
        <v>35</v>
      </c>
      <c r="G1182" s="9">
        <v>45847</v>
      </c>
      <c r="H1182" s="9"/>
      <c r="I1182" s="10"/>
      <c r="J1182" s="14"/>
      <c r="K1182" s="11" t="s">
        <v>2396</v>
      </c>
      <c r="L1182" s="8" t="s">
        <v>2397</v>
      </c>
      <c r="M1182" s="8" t="s">
        <v>2398</v>
      </c>
      <c r="N1182" s="8" t="s">
        <v>40</v>
      </c>
      <c r="O1182" s="13">
        <v>164.02</v>
      </c>
      <c r="P1182" s="8" t="s">
        <v>41</v>
      </c>
      <c r="Q1182" s="13">
        <v>164.02</v>
      </c>
      <c r="R1182" s="13">
        <v>0</v>
      </c>
      <c r="S1182" s="13">
        <v>0</v>
      </c>
      <c r="T1182" s="13">
        <v>0</v>
      </c>
      <c r="U1182" s="13">
        <v>164.02</v>
      </c>
      <c r="V1182" s="8" t="s">
        <v>35</v>
      </c>
      <c r="W1182" s="8" t="s">
        <v>4243</v>
      </c>
      <c r="X1182" s="8" t="s">
        <v>35</v>
      </c>
      <c r="Y1182" s="13">
        <v>0</v>
      </c>
      <c r="Z1182" s="8" t="s">
        <v>42</v>
      </c>
      <c r="AA1182" s="8" t="s">
        <v>43</v>
      </c>
      <c r="AB1182" s="8" t="s">
        <v>60</v>
      </c>
      <c r="AC1182" s="8" t="s">
        <v>2614</v>
      </c>
      <c r="AD1182" s="8" t="s">
        <v>35</v>
      </c>
      <c r="AE1182" s="8" t="s">
        <v>2610</v>
      </c>
      <c r="AF1182" s="13">
        <v>164.02</v>
      </c>
      <c r="AG1182" s="41">
        <f t="shared" si="165"/>
        <v>45847</v>
      </c>
      <c r="AH1182" s="41">
        <f t="shared" ca="1" si="166"/>
        <v>46022</v>
      </c>
      <c r="AI1182" s="1">
        <f t="shared" ca="1" si="173"/>
        <v>5</v>
      </c>
      <c r="AJ1182" s="1">
        <f t="shared" ca="1" si="167"/>
        <v>0</v>
      </c>
      <c r="AK1182" s="1">
        <f t="shared" ca="1" si="168"/>
        <v>4</v>
      </c>
      <c r="AL1182" s="1">
        <f t="shared" si="169"/>
        <v>0</v>
      </c>
      <c r="AM1182" s="38">
        <f t="shared" ca="1" si="170"/>
        <v>0</v>
      </c>
      <c r="AN1182" s="1" t="str">
        <f t="shared" ca="1" si="171"/>
        <v>טרם נבדק</v>
      </c>
      <c r="AO1182" s="1" t="str">
        <f>VLOOKUP(AC1182,'תז מייל קניין'!$A:$C,3,0)</f>
        <v>GalitGe@justice.gov.il</v>
      </c>
      <c r="AP1182" s="1" t="str">
        <f t="shared" si="172"/>
        <v xml:space="preserve"> חותמות עב</v>
      </c>
    </row>
    <row r="1183" spans="1:42" x14ac:dyDescent="0.2">
      <c r="A1183" s="4"/>
      <c r="B1183" s="5"/>
      <c r="C1183" s="6" t="s">
        <v>4244</v>
      </c>
      <c r="D1183" s="7" t="s">
        <v>34</v>
      </c>
      <c r="E1183" s="7" t="s">
        <v>32</v>
      </c>
      <c r="F1183" s="8" t="s">
        <v>35</v>
      </c>
      <c r="G1183" s="9">
        <v>45847</v>
      </c>
      <c r="H1183" s="9"/>
      <c r="I1183" s="10"/>
      <c r="J1183" s="14"/>
      <c r="K1183" s="11" t="s">
        <v>4245</v>
      </c>
      <c r="L1183" s="8" t="s">
        <v>4246</v>
      </c>
      <c r="M1183" s="8" t="s">
        <v>4247</v>
      </c>
      <c r="N1183" s="8" t="s">
        <v>799</v>
      </c>
      <c r="O1183" s="12">
        <v>99881.1</v>
      </c>
      <c r="P1183" s="8" t="s">
        <v>41</v>
      </c>
      <c r="Q1183" s="12">
        <v>99881.1</v>
      </c>
      <c r="R1183" s="13">
        <v>0</v>
      </c>
      <c r="S1183" s="13">
        <v>0</v>
      </c>
      <c r="T1183" s="13">
        <v>0</v>
      </c>
      <c r="U1183" s="12">
        <v>99881.1</v>
      </c>
      <c r="V1183" s="8" t="s">
        <v>35</v>
      </c>
      <c r="W1183" s="8" t="s">
        <v>4248</v>
      </c>
      <c r="X1183" s="8" t="s">
        <v>35</v>
      </c>
      <c r="Y1183" s="13">
        <v>0</v>
      </c>
      <c r="Z1183" s="8" t="s">
        <v>35</v>
      </c>
      <c r="AA1183" s="8" t="s">
        <v>43</v>
      </c>
      <c r="AB1183" s="8" t="s">
        <v>60</v>
      </c>
      <c r="AC1183" s="8" t="s">
        <v>2614</v>
      </c>
      <c r="AD1183" s="8" t="s">
        <v>4249</v>
      </c>
      <c r="AE1183" s="8" t="s">
        <v>35</v>
      </c>
      <c r="AF1183" s="12">
        <v>99881.1</v>
      </c>
      <c r="AG1183" s="41">
        <f t="shared" si="165"/>
        <v>45847</v>
      </c>
      <c r="AH1183" s="41">
        <f t="shared" ca="1" si="166"/>
        <v>46022</v>
      </c>
      <c r="AI1183" s="1">
        <f t="shared" ca="1" si="173"/>
        <v>5</v>
      </c>
      <c r="AJ1183" s="1">
        <f t="shared" ca="1" si="167"/>
        <v>0</v>
      </c>
      <c r="AK1183" s="1">
        <f t="shared" ca="1" si="168"/>
        <v>4</v>
      </c>
      <c r="AL1183" s="1">
        <f t="shared" si="169"/>
        <v>0</v>
      </c>
      <c r="AM1183" s="38">
        <f t="shared" ca="1" si="170"/>
        <v>0</v>
      </c>
      <c r="AN1183" s="1" t="str">
        <f t="shared" ca="1" si="171"/>
        <v>טרם נבדק</v>
      </c>
      <c r="AO1183" s="1" t="str">
        <f>VLOOKUP(AC1183,'תז מייל קניין'!$A:$C,3,0)</f>
        <v>GalitGe@justice.gov.il</v>
      </c>
      <c r="AP1183" s="1" t="str">
        <f t="shared" si="172"/>
        <v xml:space="preserve"> שירותי יי</v>
      </c>
    </row>
    <row r="1184" spans="1:42" x14ac:dyDescent="0.2">
      <c r="A1184" s="4"/>
      <c r="B1184" s="5"/>
      <c r="C1184" s="6" t="s">
        <v>4250</v>
      </c>
      <c r="D1184" s="7" t="s">
        <v>34</v>
      </c>
      <c r="E1184" s="7" t="s">
        <v>32</v>
      </c>
      <c r="F1184" s="8" t="s">
        <v>35</v>
      </c>
      <c r="G1184" s="9">
        <v>45851</v>
      </c>
      <c r="H1184" s="9"/>
      <c r="I1184" s="10"/>
      <c r="J1184" s="14"/>
      <c r="K1184" s="11" t="s">
        <v>4158</v>
      </c>
      <c r="L1184" s="8" t="s">
        <v>4159</v>
      </c>
      <c r="M1184" s="8" t="s">
        <v>4160</v>
      </c>
      <c r="N1184" s="8" t="s">
        <v>40</v>
      </c>
      <c r="O1184" s="12">
        <v>4661</v>
      </c>
      <c r="P1184" s="8" t="s">
        <v>41</v>
      </c>
      <c r="Q1184" s="12">
        <v>4661</v>
      </c>
      <c r="R1184" s="13">
        <v>0</v>
      </c>
      <c r="S1184" s="13">
        <v>0</v>
      </c>
      <c r="T1184" s="13">
        <v>0</v>
      </c>
      <c r="U1184" s="12">
        <v>4661</v>
      </c>
      <c r="V1184" s="8" t="s">
        <v>35</v>
      </c>
      <c r="W1184" s="8" t="s">
        <v>4251</v>
      </c>
      <c r="X1184" s="8" t="s">
        <v>35</v>
      </c>
      <c r="Y1184" s="13">
        <v>0</v>
      </c>
      <c r="Z1184" s="8" t="s">
        <v>42</v>
      </c>
      <c r="AA1184" s="8" t="s">
        <v>43</v>
      </c>
      <c r="AB1184" s="8" t="s">
        <v>60</v>
      </c>
      <c r="AC1184" s="8" t="s">
        <v>2614</v>
      </c>
      <c r="AD1184" s="8" t="s">
        <v>35</v>
      </c>
      <c r="AE1184" s="8" t="s">
        <v>658</v>
      </c>
      <c r="AF1184" s="12">
        <v>4661</v>
      </c>
      <c r="AG1184" s="41">
        <f t="shared" si="165"/>
        <v>45851</v>
      </c>
      <c r="AH1184" s="41">
        <f t="shared" ca="1" si="166"/>
        <v>46022</v>
      </c>
      <c r="AI1184" s="1">
        <f t="shared" ca="1" si="173"/>
        <v>5</v>
      </c>
      <c r="AJ1184" s="1">
        <f t="shared" ca="1" si="167"/>
        <v>0</v>
      </c>
      <c r="AK1184" s="1">
        <f t="shared" ca="1" si="168"/>
        <v>4</v>
      </c>
      <c r="AL1184" s="1">
        <f t="shared" si="169"/>
        <v>0</v>
      </c>
      <c r="AM1184" s="38">
        <f t="shared" ca="1" si="170"/>
        <v>0</v>
      </c>
      <c r="AN1184" s="1" t="str">
        <f t="shared" ca="1" si="171"/>
        <v>טרם נבדק</v>
      </c>
      <c r="AO1184" s="1" t="str">
        <f>VLOOKUP(AC1184,'תז מייל קניין'!$A:$C,3,0)</f>
        <v>GalitGe@justice.gov.il</v>
      </c>
      <c r="AP1184" s="1" t="str">
        <f t="shared" si="172"/>
        <v xml:space="preserve"> מדבקות עב</v>
      </c>
    </row>
    <row r="1185" spans="1:42" x14ac:dyDescent="0.2">
      <c r="A1185" s="4"/>
      <c r="B1185" s="5"/>
      <c r="C1185" s="6" t="s">
        <v>4252</v>
      </c>
      <c r="D1185" s="7" t="s">
        <v>34</v>
      </c>
      <c r="E1185" s="7" t="s">
        <v>32</v>
      </c>
      <c r="F1185" s="8" t="s">
        <v>35</v>
      </c>
      <c r="G1185" s="9">
        <v>45852</v>
      </c>
      <c r="H1185" s="9"/>
      <c r="I1185" s="10"/>
      <c r="J1185" s="14"/>
      <c r="K1185" s="11" t="s">
        <v>3488</v>
      </c>
      <c r="L1185" s="8" t="s">
        <v>3489</v>
      </c>
      <c r="M1185" s="8" t="s">
        <v>3490</v>
      </c>
      <c r="N1185" s="8" t="s">
        <v>113</v>
      </c>
      <c r="O1185" s="12">
        <v>216226.83</v>
      </c>
      <c r="P1185" s="8" t="s">
        <v>41</v>
      </c>
      <c r="Q1185" s="12">
        <v>216226.83</v>
      </c>
      <c r="R1185" s="13">
        <v>0</v>
      </c>
      <c r="S1185" s="13">
        <v>0</v>
      </c>
      <c r="T1185" s="13">
        <v>0</v>
      </c>
      <c r="U1185" s="12">
        <v>216226.83</v>
      </c>
      <c r="V1185" s="8" t="s">
        <v>35</v>
      </c>
      <c r="W1185" s="8" t="s">
        <v>4253</v>
      </c>
      <c r="X1185" s="8" t="s">
        <v>35</v>
      </c>
      <c r="Y1185" s="13">
        <v>0</v>
      </c>
      <c r="Z1185" s="8" t="s">
        <v>42</v>
      </c>
      <c r="AA1185" s="8" t="s">
        <v>127</v>
      </c>
      <c r="AB1185" s="8" t="s">
        <v>35</v>
      </c>
      <c r="AC1185" s="8" t="s">
        <v>2614</v>
      </c>
      <c r="AD1185" s="8" t="s">
        <v>35</v>
      </c>
      <c r="AE1185" s="8" t="s">
        <v>3493</v>
      </c>
      <c r="AF1185" s="12">
        <v>216226.83</v>
      </c>
      <c r="AG1185" s="41">
        <f t="shared" si="165"/>
        <v>45852</v>
      </c>
      <c r="AH1185" s="41">
        <f t="shared" ca="1" si="166"/>
        <v>46022</v>
      </c>
      <c r="AI1185" s="1">
        <f t="shared" ca="1" si="173"/>
        <v>5</v>
      </c>
      <c r="AJ1185" s="1">
        <f t="shared" ca="1" si="167"/>
        <v>0</v>
      </c>
      <c r="AK1185" s="1">
        <f t="shared" ca="1" si="168"/>
        <v>4</v>
      </c>
      <c r="AL1185" s="1">
        <f t="shared" si="169"/>
        <v>0</v>
      </c>
      <c r="AM1185" s="38">
        <f t="shared" ca="1" si="170"/>
        <v>0</v>
      </c>
      <c r="AN1185" s="1" t="str">
        <f t="shared" ca="1" si="171"/>
        <v>טרם נבדק</v>
      </c>
      <c r="AO1185" s="1" t="str">
        <f>VLOOKUP(AC1185,'תז מייל קניין'!$A:$C,3,0)</f>
        <v>GalitGe@justice.gov.il</v>
      </c>
      <c r="AP1185" s="1" t="str">
        <f t="shared" si="172"/>
        <v xml:space="preserve"> תשלום בדי</v>
      </c>
    </row>
    <row r="1186" spans="1:42" x14ac:dyDescent="0.2">
      <c r="A1186" s="4"/>
      <c r="B1186" s="5"/>
      <c r="C1186" s="6" t="s">
        <v>4254</v>
      </c>
      <c r="D1186" s="7" t="s">
        <v>34</v>
      </c>
      <c r="E1186" s="7" t="s">
        <v>32</v>
      </c>
      <c r="F1186" s="8" t="s">
        <v>35</v>
      </c>
      <c r="G1186" s="9">
        <v>45852</v>
      </c>
      <c r="H1186" s="9"/>
      <c r="I1186" s="10"/>
      <c r="J1186" s="14"/>
      <c r="K1186" s="11" t="s">
        <v>3298</v>
      </c>
      <c r="L1186" s="8" t="s">
        <v>3299</v>
      </c>
      <c r="M1186" s="8" t="s">
        <v>35</v>
      </c>
      <c r="N1186" s="8" t="s">
        <v>40</v>
      </c>
      <c r="O1186" s="12">
        <v>3271.52</v>
      </c>
      <c r="P1186" s="8" t="s">
        <v>41</v>
      </c>
      <c r="Q1186" s="12">
        <v>3271.52</v>
      </c>
      <c r="R1186" s="13">
        <v>0</v>
      </c>
      <c r="S1186" s="13">
        <v>0</v>
      </c>
      <c r="T1186" s="13">
        <v>0</v>
      </c>
      <c r="U1186" s="12">
        <v>3271.52</v>
      </c>
      <c r="V1186" s="8" t="s">
        <v>35</v>
      </c>
      <c r="W1186" s="8" t="s">
        <v>4255</v>
      </c>
      <c r="X1186" s="8" t="s">
        <v>35</v>
      </c>
      <c r="Y1186" s="13">
        <v>0</v>
      </c>
      <c r="Z1186" s="8" t="s">
        <v>42</v>
      </c>
      <c r="AA1186" s="8" t="s">
        <v>1804</v>
      </c>
      <c r="AB1186" s="8" t="s">
        <v>35</v>
      </c>
      <c r="AC1186" s="8" t="s">
        <v>2614</v>
      </c>
      <c r="AD1186" s="8" t="s">
        <v>35</v>
      </c>
      <c r="AE1186" s="8" t="s">
        <v>35</v>
      </c>
      <c r="AF1186" s="12">
        <v>3271.52</v>
      </c>
      <c r="AG1186" s="41">
        <f t="shared" si="165"/>
        <v>45852</v>
      </c>
      <c r="AH1186" s="41">
        <f t="shared" ca="1" si="166"/>
        <v>46022</v>
      </c>
      <c r="AI1186" s="1">
        <f t="shared" ca="1" si="173"/>
        <v>5</v>
      </c>
      <c r="AJ1186" s="1">
        <f t="shared" ca="1" si="167"/>
        <v>0</v>
      </c>
      <c r="AK1186" s="1">
        <f t="shared" ca="1" si="168"/>
        <v>4</v>
      </c>
      <c r="AL1186" s="1">
        <f t="shared" si="169"/>
        <v>0</v>
      </c>
      <c r="AM1186" s="38">
        <f t="shared" ca="1" si="170"/>
        <v>0</v>
      </c>
      <c r="AN1186" s="1" t="str">
        <f t="shared" ca="1" si="171"/>
        <v>טרם נבדק</v>
      </c>
      <c r="AO1186" s="1" t="str">
        <f>VLOOKUP(AC1186,'תז מייל קניין'!$A:$C,3,0)</f>
        <v>GalitGe@justice.gov.il</v>
      </c>
      <c r="AP1186" s="1" t="str">
        <f t="shared" si="172"/>
        <v xml:space="preserve"> נסיעה עבו</v>
      </c>
    </row>
    <row r="1187" spans="1:42" x14ac:dyDescent="0.2">
      <c r="A1187" s="4"/>
      <c r="B1187" s="5"/>
      <c r="C1187" s="6" t="s">
        <v>4256</v>
      </c>
      <c r="D1187" s="7" t="s">
        <v>50</v>
      </c>
      <c r="E1187" s="7" t="s">
        <v>32</v>
      </c>
      <c r="F1187" s="8" t="s">
        <v>35</v>
      </c>
      <c r="G1187" s="9">
        <v>45853</v>
      </c>
      <c r="H1187" s="9"/>
      <c r="I1187" s="10"/>
      <c r="J1187" s="14"/>
      <c r="K1187" s="11" t="s">
        <v>2182</v>
      </c>
      <c r="L1187" s="8" t="s">
        <v>2183</v>
      </c>
      <c r="M1187" s="8" t="s">
        <v>2184</v>
      </c>
      <c r="N1187" s="8" t="s">
        <v>40</v>
      </c>
      <c r="O1187" s="12">
        <v>1193.1199999999999</v>
      </c>
      <c r="P1187" s="8" t="s">
        <v>41</v>
      </c>
      <c r="Q1187" s="12">
        <v>1193.1199999999999</v>
      </c>
      <c r="R1187" s="13">
        <v>0</v>
      </c>
      <c r="S1187" s="13">
        <v>0</v>
      </c>
      <c r="T1187" s="13">
        <v>0</v>
      </c>
      <c r="U1187" s="12">
        <v>1253.45</v>
      </c>
      <c r="V1187" s="8" t="s">
        <v>35</v>
      </c>
      <c r="W1187" s="8" t="s">
        <v>4257</v>
      </c>
      <c r="X1187" s="8" t="s">
        <v>57</v>
      </c>
      <c r="Y1187" s="13">
        <v>0</v>
      </c>
      <c r="Z1187" s="8" t="s">
        <v>42</v>
      </c>
      <c r="AA1187" s="8" t="s">
        <v>65</v>
      </c>
      <c r="AB1187" s="8" t="s">
        <v>35</v>
      </c>
      <c r="AC1187" s="8" t="s">
        <v>2614</v>
      </c>
      <c r="AD1187" s="8" t="s">
        <v>35</v>
      </c>
      <c r="AE1187" s="8" t="s">
        <v>2610</v>
      </c>
      <c r="AF1187" s="12">
        <v>1193.1199999999999</v>
      </c>
      <c r="AG1187" s="41">
        <f t="shared" si="165"/>
        <v>45853</v>
      </c>
      <c r="AH1187" s="41">
        <f t="shared" ca="1" si="166"/>
        <v>46022</v>
      </c>
      <c r="AI1187" s="1">
        <f t="shared" ca="1" si="173"/>
        <v>5</v>
      </c>
      <c r="AJ1187" s="1">
        <f t="shared" ca="1" si="167"/>
        <v>0</v>
      </c>
      <c r="AK1187" s="1">
        <f t="shared" ca="1" si="168"/>
        <v>4</v>
      </c>
      <c r="AL1187" s="1">
        <f t="shared" si="169"/>
        <v>0</v>
      </c>
      <c r="AM1187" s="38">
        <f t="shared" ca="1" si="170"/>
        <v>0</v>
      </c>
      <c r="AN1187" s="1" t="str">
        <f t="shared" ca="1" si="171"/>
        <v>טרם נבדק</v>
      </c>
      <c r="AO1187" s="1" t="str">
        <f>VLOOKUP(AC1187,'תז מייל קניין'!$A:$C,3,0)</f>
        <v>GalitGe@justice.gov.il</v>
      </c>
      <c r="AP1187" s="1" t="str">
        <f t="shared" si="172"/>
        <v xml:space="preserve"> ציוד משקי</v>
      </c>
    </row>
    <row r="1188" spans="1:42" x14ac:dyDescent="0.2">
      <c r="A1188" s="4"/>
      <c r="B1188" s="5"/>
      <c r="C1188" s="6" t="s">
        <v>4258</v>
      </c>
      <c r="D1188" s="7" t="s">
        <v>50</v>
      </c>
      <c r="E1188" s="7" t="s">
        <v>32</v>
      </c>
      <c r="F1188" s="8" t="s">
        <v>35</v>
      </c>
      <c r="G1188" s="9">
        <v>45853</v>
      </c>
      <c r="H1188" s="9"/>
      <c r="I1188" s="10"/>
      <c r="J1188" s="14"/>
      <c r="K1188" s="11" t="s">
        <v>1764</v>
      </c>
      <c r="L1188" s="8" t="s">
        <v>1765</v>
      </c>
      <c r="M1188" s="8" t="s">
        <v>1766</v>
      </c>
      <c r="N1188" s="8" t="s">
        <v>40</v>
      </c>
      <c r="O1188" s="12">
        <v>19865.560000000001</v>
      </c>
      <c r="P1188" s="8" t="s">
        <v>41</v>
      </c>
      <c r="Q1188" s="12">
        <v>19865.560000000001</v>
      </c>
      <c r="R1188" s="13">
        <v>0</v>
      </c>
      <c r="S1188" s="13">
        <v>0</v>
      </c>
      <c r="T1188" s="13">
        <v>0</v>
      </c>
      <c r="U1188" s="12">
        <v>20546.11</v>
      </c>
      <c r="V1188" s="8" t="s">
        <v>35</v>
      </c>
      <c r="W1188" s="8" t="s">
        <v>4259</v>
      </c>
      <c r="X1188" s="8" t="s">
        <v>57</v>
      </c>
      <c r="Y1188" s="13">
        <v>0</v>
      </c>
      <c r="Z1188" s="8" t="s">
        <v>42</v>
      </c>
      <c r="AA1188" s="8" t="s">
        <v>65</v>
      </c>
      <c r="AB1188" s="8" t="s">
        <v>35</v>
      </c>
      <c r="AC1188" s="8" t="s">
        <v>2614</v>
      </c>
      <c r="AD1188" s="8" t="s">
        <v>35</v>
      </c>
      <c r="AE1188" s="8" t="s">
        <v>658</v>
      </c>
      <c r="AF1188" s="12">
        <v>19865.560000000001</v>
      </c>
      <c r="AG1188" s="41">
        <f t="shared" si="165"/>
        <v>45853</v>
      </c>
      <c r="AH1188" s="41">
        <f t="shared" ca="1" si="166"/>
        <v>46022</v>
      </c>
      <c r="AI1188" s="1">
        <f t="shared" ca="1" si="173"/>
        <v>5</v>
      </c>
      <c r="AJ1188" s="1">
        <f t="shared" ca="1" si="167"/>
        <v>0</v>
      </c>
      <c r="AK1188" s="1">
        <f t="shared" ca="1" si="168"/>
        <v>4</v>
      </c>
      <c r="AL1188" s="1">
        <f t="shared" si="169"/>
        <v>0</v>
      </c>
      <c r="AM1188" s="38">
        <f t="shared" ca="1" si="170"/>
        <v>0</v>
      </c>
      <c r="AN1188" s="1" t="str">
        <f t="shared" ca="1" si="171"/>
        <v>טרם נבדק</v>
      </c>
      <c r="AO1188" s="1" t="str">
        <f>VLOOKUP(AC1188,'תז מייל קניין'!$A:$C,3,0)</f>
        <v>GalitGe@justice.gov.il</v>
      </c>
      <c r="AP1188" s="1" t="str">
        <f t="shared" si="172"/>
        <v xml:space="preserve"> ציוד משרד</v>
      </c>
    </row>
    <row r="1189" spans="1:42" x14ac:dyDescent="0.2">
      <c r="A1189" s="4"/>
      <c r="B1189" s="5"/>
      <c r="C1189" s="6" t="s">
        <v>4260</v>
      </c>
      <c r="D1189" s="7" t="s">
        <v>50</v>
      </c>
      <c r="E1189" s="7" t="s">
        <v>32</v>
      </c>
      <c r="F1189" s="8" t="s">
        <v>35</v>
      </c>
      <c r="G1189" s="9">
        <v>45853</v>
      </c>
      <c r="H1189" s="9"/>
      <c r="I1189" s="10"/>
      <c r="J1189" s="14"/>
      <c r="K1189" s="11" t="s">
        <v>1764</v>
      </c>
      <c r="L1189" s="8" t="s">
        <v>1765</v>
      </c>
      <c r="M1189" s="8" t="s">
        <v>1766</v>
      </c>
      <c r="N1189" s="8" t="s">
        <v>40</v>
      </c>
      <c r="O1189" s="12">
        <v>1192.17</v>
      </c>
      <c r="P1189" s="8" t="s">
        <v>41</v>
      </c>
      <c r="Q1189" s="12">
        <v>1192.17</v>
      </c>
      <c r="R1189" s="13">
        <v>0</v>
      </c>
      <c r="S1189" s="13">
        <v>0</v>
      </c>
      <c r="T1189" s="13">
        <v>0</v>
      </c>
      <c r="U1189" s="12">
        <v>1233.02</v>
      </c>
      <c r="V1189" s="8" t="s">
        <v>35</v>
      </c>
      <c r="W1189" s="8" t="s">
        <v>3830</v>
      </c>
      <c r="X1189" s="8" t="s">
        <v>57</v>
      </c>
      <c r="Y1189" s="13">
        <v>0</v>
      </c>
      <c r="Z1189" s="8" t="s">
        <v>42</v>
      </c>
      <c r="AA1189" s="8" t="s">
        <v>65</v>
      </c>
      <c r="AB1189" s="8" t="s">
        <v>35</v>
      </c>
      <c r="AC1189" s="8" t="s">
        <v>2614</v>
      </c>
      <c r="AD1189" s="8" t="s">
        <v>35</v>
      </c>
      <c r="AE1189" s="8" t="s">
        <v>3586</v>
      </c>
      <c r="AF1189" s="12">
        <v>1192.17</v>
      </c>
      <c r="AG1189" s="41">
        <f t="shared" si="165"/>
        <v>45853</v>
      </c>
      <c r="AH1189" s="41">
        <f t="shared" ca="1" si="166"/>
        <v>46022</v>
      </c>
      <c r="AI1189" s="1">
        <f t="shared" ca="1" si="173"/>
        <v>5</v>
      </c>
      <c r="AJ1189" s="1">
        <f t="shared" ca="1" si="167"/>
        <v>0</v>
      </c>
      <c r="AK1189" s="1">
        <f t="shared" ca="1" si="168"/>
        <v>4</v>
      </c>
      <c r="AL1189" s="1">
        <f t="shared" si="169"/>
        <v>0</v>
      </c>
      <c r="AM1189" s="38">
        <f t="shared" ca="1" si="170"/>
        <v>0</v>
      </c>
      <c r="AN1189" s="1" t="str">
        <f t="shared" ca="1" si="171"/>
        <v>טרם נבדק</v>
      </c>
      <c r="AO1189" s="1" t="str">
        <f>VLOOKUP(AC1189,'תז מייל קניין'!$A:$C,3,0)</f>
        <v>GalitGe@justice.gov.il</v>
      </c>
      <c r="AP1189" s="1" t="str">
        <f t="shared" si="172"/>
        <v xml:space="preserve"> ציוד משרד</v>
      </c>
    </row>
    <row r="1190" spans="1:42" x14ac:dyDescent="0.2">
      <c r="A1190" s="4"/>
      <c r="B1190" s="5"/>
      <c r="C1190" s="6" t="s">
        <v>4261</v>
      </c>
      <c r="D1190" s="7" t="s">
        <v>50</v>
      </c>
      <c r="E1190" s="7" t="s">
        <v>32</v>
      </c>
      <c r="F1190" s="8" t="s">
        <v>35</v>
      </c>
      <c r="G1190" s="9">
        <v>45853</v>
      </c>
      <c r="H1190" s="9"/>
      <c r="I1190" s="10"/>
      <c r="J1190" s="14"/>
      <c r="K1190" s="11" t="s">
        <v>2396</v>
      </c>
      <c r="L1190" s="8" t="s">
        <v>2397</v>
      </c>
      <c r="M1190" s="8" t="s">
        <v>2398</v>
      </c>
      <c r="N1190" s="8" t="s">
        <v>40</v>
      </c>
      <c r="O1190" s="12">
        <v>4407.3</v>
      </c>
      <c r="P1190" s="8" t="s">
        <v>41</v>
      </c>
      <c r="Q1190" s="12">
        <v>4407.3</v>
      </c>
      <c r="R1190" s="13">
        <v>0</v>
      </c>
      <c r="S1190" s="13">
        <v>0</v>
      </c>
      <c r="T1190" s="13">
        <v>0</v>
      </c>
      <c r="U1190" s="12">
        <v>4407.3</v>
      </c>
      <c r="V1190" s="8" t="s">
        <v>35</v>
      </c>
      <c r="W1190" s="8" t="s">
        <v>4262</v>
      </c>
      <c r="X1190" s="8" t="s">
        <v>35</v>
      </c>
      <c r="Y1190" s="13">
        <v>0</v>
      </c>
      <c r="Z1190" s="8" t="s">
        <v>42</v>
      </c>
      <c r="AA1190" s="8" t="s">
        <v>43</v>
      </c>
      <c r="AB1190" s="8" t="s">
        <v>60</v>
      </c>
      <c r="AC1190" s="8" t="s">
        <v>2614</v>
      </c>
      <c r="AD1190" s="8" t="s">
        <v>35</v>
      </c>
      <c r="AE1190" s="8" t="s">
        <v>658</v>
      </c>
      <c r="AF1190" s="12">
        <v>4407.3</v>
      </c>
      <c r="AG1190" s="41">
        <f t="shared" si="165"/>
        <v>45853</v>
      </c>
      <c r="AH1190" s="41">
        <f t="shared" ca="1" si="166"/>
        <v>46022</v>
      </c>
      <c r="AI1190" s="1">
        <f t="shared" ca="1" si="173"/>
        <v>5</v>
      </c>
      <c r="AJ1190" s="1">
        <f t="shared" ca="1" si="167"/>
        <v>0</v>
      </c>
      <c r="AK1190" s="1">
        <f t="shared" ca="1" si="168"/>
        <v>4</v>
      </c>
      <c r="AL1190" s="1">
        <f t="shared" si="169"/>
        <v>0</v>
      </c>
      <c r="AM1190" s="38">
        <f t="shared" ca="1" si="170"/>
        <v>0</v>
      </c>
      <c r="AN1190" s="1" t="str">
        <f t="shared" ca="1" si="171"/>
        <v>טרם נבדק</v>
      </c>
      <c r="AO1190" s="1" t="str">
        <f>VLOOKUP(AC1190,'תז מייל קניין'!$A:$C,3,0)</f>
        <v>GalitGe@justice.gov.il</v>
      </c>
      <c r="AP1190" s="1" t="str">
        <f t="shared" si="172"/>
        <v xml:space="preserve"> חותמות עב</v>
      </c>
    </row>
    <row r="1191" spans="1:42" x14ac:dyDescent="0.2">
      <c r="A1191" s="4"/>
      <c r="B1191" s="5"/>
      <c r="C1191" s="6" t="s">
        <v>4263</v>
      </c>
      <c r="D1191" s="7" t="s">
        <v>50</v>
      </c>
      <c r="E1191" s="7" t="s">
        <v>32</v>
      </c>
      <c r="F1191" s="8" t="s">
        <v>35</v>
      </c>
      <c r="G1191" s="9">
        <v>45853</v>
      </c>
      <c r="H1191" s="9"/>
      <c r="I1191" s="10"/>
      <c r="J1191" s="14"/>
      <c r="K1191" s="11" t="s">
        <v>2396</v>
      </c>
      <c r="L1191" s="8" t="s">
        <v>2397</v>
      </c>
      <c r="M1191" s="8" t="s">
        <v>2398</v>
      </c>
      <c r="N1191" s="8" t="s">
        <v>40</v>
      </c>
      <c r="O1191" s="13">
        <v>512.12</v>
      </c>
      <c r="P1191" s="8" t="s">
        <v>41</v>
      </c>
      <c r="Q1191" s="13">
        <v>512.12</v>
      </c>
      <c r="R1191" s="13">
        <v>0</v>
      </c>
      <c r="S1191" s="13">
        <v>0</v>
      </c>
      <c r="T1191" s="13">
        <v>0</v>
      </c>
      <c r="U1191" s="13">
        <v>512.12</v>
      </c>
      <c r="V1191" s="8" t="s">
        <v>35</v>
      </c>
      <c r="W1191" s="8" t="s">
        <v>4264</v>
      </c>
      <c r="X1191" s="8" t="s">
        <v>35</v>
      </c>
      <c r="Y1191" s="13">
        <v>0</v>
      </c>
      <c r="Z1191" s="8" t="s">
        <v>42</v>
      </c>
      <c r="AA1191" s="8" t="s">
        <v>43</v>
      </c>
      <c r="AB1191" s="8" t="s">
        <v>60</v>
      </c>
      <c r="AC1191" s="8" t="s">
        <v>2614</v>
      </c>
      <c r="AD1191" s="8" t="s">
        <v>35</v>
      </c>
      <c r="AE1191" s="8" t="s">
        <v>3731</v>
      </c>
      <c r="AF1191" s="13">
        <v>512.12</v>
      </c>
      <c r="AG1191" s="41">
        <f t="shared" si="165"/>
        <v>45853</v>
      </c>
      <c r="AH1191" s="41">
        <f t="shared" ca="1" si="166"/>
        <v>46022</v>
      </c>
      <c r="AI1191" s="1">
        <f t="shared" ca="1" si="173"/>
        <v>5</v>
      </c>
      <c r="AJ1191" s="1">
        <f t="shared" ca="1" si="167"/>
        <v>0</v>
      </c>
      <c r="AK1191" s="1">
        <f t="shared" ca="1" si="168"/>
        <v>4</v>
      </c>
      <c r="AL1191" s="1">
        <f t="shared" si="169"/>
        <v>0</v>
      </c>
      <c r="AM1191" s="38">
        <f t="shared" ca="1" si="170"/>
        <v>0</v>
      </c>
      <c r="AN1191" s="1" t="str">
        <f t="shared" ca="1" si="171"/>
        <v>טרם נבדק</v>
      </c>
      <c r="AO1191" s="1" t="str">
        <f>VLOOKUP(AC1191,'תז מייל קניין'!$A:$C,3,0)</f>
        <v>GalitGe@justice.gov.il</v>
      </c>
      <c r="AP1191" s="1" t="str">
        <f t="shared" si="172"/>
        <v xml:space="preserve"> חותמות עב</v>
      </c>
    </row>
    <row r="1192" spans="1:42" x14ac:dyDescent="0.2">
      <c r="A1192" s="4"/>
      <c r="B1192" s="5"/>
      <c r="C1192" s="6" t="s">
        <v>4265</v>
      </c>
      <c r="D1192" s="7" t="s">
        <v>34</v>
      </c>
      <c r="E1192" s="7" t="s">
        <v>32</v>
      </c>
      <c r="F1192" s="8" t="s">
        <v>35</v>
      </c>
      <c r="G1192" s="9">
        <v>45853</v>
      </c>
      <c r="H1192" s="9"/>
      <c r="I1192" s="10"/>
      <c r="J1192" s="14"/>
      <c r="K1192" s="11" t="s">
        <v>3073</v>
      </c>
      <c r="L1192" s="8" t="s">
        <v>3074</v>
      </c>
      <c r="M1192" s="8" t="s">
        <v>3075</v>
      </c>
      <c r="N1192" s="8" t="s">
        <v>40</v>
      </c>
      <c r="O1192" s="12">
        <v>1345.2</v>
      </c>
      <c r="P1192" s="8" t="s">
        <v>41</v>
      </c>
      <c r="Q1192" s="12">
        <v>1345.2</v>
      </c>
      <c r="R1192" s="13">
        <v>0</v>
      </c>
      <c r="S1192" s="13">
        <v>0</v>
      </c>
      <c r="T1192" s="13">
        <v>0</v>
      </c>
      <c r="U1192" s="12">
        <v>1345.2</v>
      </c>
      <c r="V1192" s="8" t="s">
        <v>35</v>
      </c>
      <c r="W1192" s="8" t="s">
        <v>4266</v>
      </c>
      <c r="X1192" s="8" t="s">
        <v>35</v>
      </c>
      <c r="Y1192" s="13">
        <v>0</v>
      </c>
      <c r="Z1192" s="8" t="s">
        <v>42</v>
      </c>
      <c r="AA1192" s="8" t="s">
        <v>43</v>
      </c>
      <c r="AB1192" s="8" t="s">
        <v>60</v>
      </c>
      <c r="AC1192" s="8" t="s">
        <v>2614</v>
      </c>
      <c r="AD1192" s="8" t="s">
        <v>35</v>
      </c>
      <c r="AE1192" s="8" t="s">
        <v>658</v>
      </c>
      <c r="AF1192" s="12">
        <v>1345.2</v>
      </c>
      <c r="AG1192" s="41">
        <f t="shared" si="165"/>
        <v>45853</v>
      </c>
      <c r="AH1192" s="41">
        <f t="shared" ca="1" si="166"/>
        <v>46022</v>
      </c>
      <c r="AI1192" s="1">
        <f t="shared" ca="1" si="173"/>
        <v>5</v>
      </c>
      <c r="AJ1192" s="1">
        <f t="shared" ca="1" si="167"/>
        <v>0</v>
      </c>
      <c r="AK1192" s="1">
        <f t="shared" ca="1" si="168"/>
        <v>4</v>
      </c>
      <c r="AL1192" s="1">
        <f t="shared" si="169"/>
        <v>0</v>
      </c>
      <c r="AM1192" s="38">
        <f t="shared" ca="1" si="170"/>
        <v>0</v>
      </c>
      <c r="AN1192" s="1" t="str">
        <f t="shared" ca="1" si="171"/>
        <v>טרם נבדק</v>
      </c>
      <c r="AO1192" s="1" t="str">
        <f>VLOOKUP(AC1192,'תז מייל קניין'!$A:$C,3,0)</f>
        <v>GalitGe@justice.gov.il</v>
      </c>
      <c r="AP1192" s="1" t="str">
        <f t="shared" si="172"/>
        <v xml:space="preserve"> אביזרים ל</v>
      </c>
    </row>
    <row r="1193" spans="1:42" x14ac:dyDescent="0.2">
      <c r="A1193" s="4"/>
      <c r="B1193" s="5"/>
      <c r="C1193" s="6" t="s">
        <v>4267</v>
      </c>
      <c r="D1193" s="7" t="s">
        <v>34</v>
      </c>
      <c r="E1193" s="7" t="s">
        <v>32</v>
      </c>
      <c r="F1193" s="8" t="s">
        <v>35</v>
      </c>
      <c r="G1193" s="9">
        <v>45853</v>
      </c>
      <c r="H1193" s="9"/>
      <c r="I1193" s="10"/>
      <c r="J1193" s="14"/>
      <c r="K1193" s="11" t="s">
        <v>3406</v>
      </c>
      <c r="L1193" s="8" t="s">
        <v>3407</v>
      </c>
      <c r="M1193" s="8" t="s">
        <v>3408</v>
      </c>
      <c r="N1193" s="8" t="s">
        <v>40</v>
      </c>
      <c r="O1193" s="12">
        <v>2284.48</v>
      </c>
      <c r="P1193" s="8" t="s">
        <v>41</v>
      </c>
      <c r="Q1193" s="12">
        <v>2284.48</v>
      </c>
      <c r="R1193" s="13">
        <v>0</v>
      </c>
      <c r="S1193" s="13">
        <v>0</v>
      </c>
      <c r="T1193" s="13">
        <v>0</v>
      </c>
      <c r="U1193" s="12">
        <v>2284.48</v>
      </c>
      <c r="V1193" s="8" t="s">
        <v>35</v>
      </c>
      <c r="W1193" s="8" t="s">
        <v>4268</v>
      </c>
      <c r="X1193" s="8" t="s">
        <v>35</v>
      </c>
      <c r="Y1193" s="13">
        <v>0</v>
      </c>
      <c r="Z1193" s="8" t="s">
        <v>42</v>
      </c>
      <c r="AA1193" s="8" t="s">
        <v>43</v>
      </c>
      <c r="AB1193" s="8" t="s">
        <v>60</v>
      </c>
      <c r="AC1193" s="8" t="s">
        <v>2614</v>
      </c>
      <c r="AD1193" s="8" t="s">
        <v>35</v>
      </c>
      <c r="AE1193" s="8" t="s">
        <v>658</v>
      </c>
      <c r="AF1193" s="12">
        <v>2284.48</v>
      </c>
      <c r="AG1193" s="41">
        <f t="shared" si="165"/>
        <v>45853</v>
      </c>
      <c r="AH1193" s="41">
        <f t="shared" ca="1" si="166"/>
        <v>46022</v>
      </c>
      <c r="AI1193" s="1">
        <f t="shared" ca="1" si="173"/>
        <v>5</v>
      </c>
      <c r="AJ1193" s="1">
        <f t="shared" ca="1" si="167"/>
        <v>0</v>
      </c>
      <c r="AK1193" s="1">
        <f t="shared" ca="1" si="168"/>
        <v>4</v>
      </c>
      <c r="AL1193" s="1">
        <f t="shared" si="169"/>
        <v>0</v>
      </c>
      <c r="AM1193" s="38">
        <f t="shared" ca="1" si="170"/>
        <v>0</v>
      </c>
      <c r="AN1193" s="1" t="str">
        <f t="shared" ca="1" si="171"/>
        <v>טרם נבדק</v>
      </c>
      <c r="AO1193" s="1" t="str">
        <f>VLOOKUP(AC1193,'תז מייל קניין'!$A:$C,3,0)</f>
        <v>GalitGe@justice.gov.il</v>
      </c>
      <c r="AP1193" s="1" t="str">
        <f t="shared" si="172"/>
        <v xml:space="preserve">  דיספנסר </v>
      </c>
    </row>
    <row r="1194" spans="1:42" x14ac:dyDescent="0.2">
      <c r="A1194" s="4"/>
      <c r="B1194" s="5"/>
      <c r="C1194" s="6" t="s">
        <v>4269</v>
      </c>
      <c r="D1194" s="7" t="s">
        <v>50</v>
      </c>
      <c r="E1194" s="7" t="s">
        <v>32</v>
      </c>
      <c r="F1194" s="8" t="s">
        <v>35</v>
      </c>
      <c r="G1194" s="9">
        <v>45858</v>
      </c>
      <c r="H1194" s="9"/>
      <c r="I1194" s="10"/>
      <c r="J1194" s="14"/>
      <c r="K1194" s="11" t="s">
        <v>1936</v>
      </c>
      <c r="L1194" s="8" t="s">
        <v>1937</v>
      </c>
      <c r="M1194" s="8" t="s">
        <v>1938</v>
      </c>
      <c r="N1194" s="8" t="s">
        <v>40</v>
      </c>
      <c r="O1194" s="12">
        <v>1189.44</v>
      </c>
      <c r="P1194" s="8" t="s">
        <v>41</v>
      </c>
      <c r="Q1194" s="12">
        <v>1189.44</v>
      </c>
      <c r="R1194" s="13">
        <v>0</v>
      </c>
      <c r="S1194" s="13">
        <v>0</v>
      </c>
      <c r="T1194" s="13">
        <v>0</v>
      </c>
      <c r="U1194" s="12">
        <v>1212.26</v>
      </c>
      <c r="V1194" s="8" t="s">
        <v>35</v>
      </c>
      <c r="W1194" s="8" t="s">
        <v>4270</v>
      </c>
      <c r="X1194" s="8" t="s">
        <v>57</v>
      </c>
      <c r="Y1194" s="13">
        <v>0</v>
      </c>
      <c r="Z1194" s="8" t="s">
        <v>42</v>
      </c>
      <c r="AA1194" s="8" t="s">
        <v>65</v>
      </c>
      <c r="AB1194" s="8" t="s">
        <v>35</v>
      </c>
      <c r="AC1194" s="8" t="s">
        <v>2614</v>
      </c>
      <c r="AD1194" s="8" t="s">
        <v>35</v>
      </c>
      <c r="AE1194" s="8" t="s">
        <v>3350</v>
      </c>
      <c r="AF1194" s="12">
        <v>1189.44</v>
      </c>
      <c r="AG1194" s="41">
        <f t="shared" si="165"/>
        <v>45858</v>
      </c>
      <c r="AH1194" s="41">
        <f t="shared" ca="1" si="166"/>
        <v>46022</v>
      </c>
      <c r="AI1194" s="1">
        <f t="shared" ca="1" si="173"/>
        <v>5</v>
      </c>
      <c r="AJ1194" s="1">
        <f t="shared" ca="1" si="167"/>
        <v>0</v>
      </c>
      <c r="AK1194" s="1">
        <f t="shared" ca="1" si="168"/>
        <v>4</v>
      </c>
      <c r="AL1194" s="1">
        <f t="shared" si="169"/>
        <v>0</v>
      </c>
      <c r="AM1194" s="38">
        <f t="shared" ca="1" si="170"/>
        <v>0</v>
      </c>
      <c r="AN1194" s="1" t="str">
        <f t="shared" ca="1" si="171"/>
        <v>טרם נבדק</v>
      </c>
      <c r="AO1194" s="1" t="str">
        <f>VLOOKUP(AC1194,'תז מייל קניין'!$A:$C,3,0)</f>
        <v>GalitGe@justice.gov.il</v>
      </c>
      <c r="AP1194" s="1" t="str">
        <f t="shared" si="172"/>
        <v xml:space="preserve"> נייר צילו</v>
      </c>
    </row>
    <row r="1195" spans="1:42" x14ac:dyDescent="0.2">
      <c r="A1195" s="4"/>
      <c r="B1195" s="5"/>
      <c r="C1195" s="6" t="s">
        <v>4271</v>
      </c>
      <c r="D1195" s="7" t="s">
        <v>50</v>
      </c>
      <c r="E1195" s="7" t="s">
        <v>32</v>
      </c>
      <c r="F1195" s="8" t="s">
        <v>35</v>
      </c>
      <c r="G1195" s="9">
        <v>45859</v>
      </c>
      <c r="H1195" s="9"/>
      <c r="I1195" s="10"/>
      <c r="J1195" s="14"/>
      <c r="K1195" s="11" t="s">
        <v>2182</v>
      </c>
      <c r="L1195" s="8" t="s">
        <v>2183</v>
      </c>
      <c r="M1195" s="8" t="s">
        <v>2184</v>
      </c>
      <c r="N1195" s="8" t="s">
        <v>40</v>
      </c>
      <c r="O1195" s="12">
        <v>1175.33</v>
      </c>
      <c r="P1195" s="8" t="s">
        <v>41</v>
      </c>
      <c r="Q1195" s="12">
        <v>1175.33</v>
      </c>
      <c r="R1195" s="13">
        <v>0</v>
      </c>
      <c r="S1195" s="13">
        <v>0</v>
      </c>
      <c r="T1195" s="13">
        <v>0</v>
      </c>
      <c r="U1195" s="12">
        <v>1236.9100000000001</v>
      </c>
      <c r="V1195" s="8" t="s">
        <v>35</v>
      </c>
      <c r="W1195" s="8" t="s">
        <v>4272</v>
      </c>
      <c r="X1195" s="8" t="s">
        <v>57</v>
      </c>
      <c r="Y1195" s="13">
        <v>0</v>
      </c>
      <c r="Z1195" s="8" t="s">
        <v>42</v>
      </c>
      <c r="AA1195" s="8" t="s">
        <v>65</v>
      </c>
      <c r="AB1195" s="8" t="s">
        <v>35</v>
      </c>
      <c r="AC1195" s="8" t="s">
        <v>2614</v>
      </c>
      <c r="AD1195" s="8" t="s">
        <v>35</v>
      </c>
      <c r="AE1195" s="8" t="s">
        <v>3574</v>
      </c>
      <c r="AF1195" s="12">
        <v>1175.33</v>
      </c>
      <c r="AG1195" s="41">
        <f t="shared" si="165"/>
        <v>45859</v>
      </c>
      <c r="AH1195" s="41">
        <f t="shared" ca="1" si="166"/>
        <v>46022</v>
      </c>
      <c r="AI1195" s="1">
        <f t="shared" ca="1" si="173"/>
        <v>5</v>
      </c>
      <c r="AJ1195" s="1">
        <f t="shared" ca="1" si="167"/>
        <v>0</v>
      </c>
      <c r="AK1195" s="1">
        <f t="shared" ca="1" si="168"/>
        <v>4</v>
      </c>
      <c r="AL1195" s="1">
        <f t="shared" si="169"/>
        <v>0</v>
      </c>
      <c r="AM1195" s="38">
        <f t="shared" ca="1" si="170"/>
        <v>0</v>
      </c>
      <c r="AN1195" s="1" t="str">
        <f t="shared" ca="1" si="171"/>
        <v>טרם נבדק</v>
      </c>
      <c r="AO1195" s="1" t="str">
        <f>VLOOKUP(AC1195,'תז מייל קניין'!$A:$C,3,0)</f>
        <v>GalitGe@justice.gov.il</v>
      </c>
      <c r="AP1195" s="1" t="str">
        <f t="shared" si="172"/>
        <v xml:space="preserve"> כיבוד משק</v>
      </c>
    </row>
    <row r="1196" spans="1:42" x14ac:dyDescent="0.2">
      <c r="A1196" s="4"/>
      <c r="B1196" s="5"/>
      <c r="C1196" s="6" t="s">
        <v>4273</v>
      </c>
      <c r="D1196" s="7" t="s">
        <v>34</v>
      </c>
      <c r="E1196" s="7" t="s">
        <v>32</v>
      </c>
      <c r="F1196" s="8" t="s">
        <v>35</v>
      </c>
      <c r="G1196" s="9">
        <v>45859</v>
      </c>
      <c r="H1196" s="9"/>
      <c r="I1196" s="10"/>
      <c r="J1196" s="14"/>
      <c r="K1196" s="11" t="s">
        <v>4274</v>
      </c>
      <c r="L1196" s="8" t="s">
        <v>4275</v>
      </c>
      <c r="M1196" s="8" t="s">
        <v>4276</v>
      </c>
      <c r="N1196" s="8" t="s">
        <v>113</v>
      </c>
      <c r="O1196" s="12">
        <v>17496.59</v>
      </c>
      <c r="P1196" s="8" t="s">
        <v>41</v>
      </c>
      <c r="Q1196" s="12">
        <v>17496.59</v>
      </c>
      <c r="R1196" s="13">
        <v>0</v>
      </c>
      <c r="S1196" s="13">
        <v>0</v>
      </c>
      <c r="T1196" s="13">
        <v>0</v>
      </c>
      <c r="U1196" s="12">
        <v>17496.59</v>
      </c>
      <c r="V1196" s="8" t="s">
        <v>35</v>
      </c>
      <c r="W1196" s="8" t="s">
        <v>4277</v>
      </c>
      <c r="X1196" s="8" t="s">
        <v>35</v>
      </c>
      <c r="Y1196" s="13">
        <v>0</v>
      </c>
      <c r="Z1196" s="8" t="s">
        <v>42</v>
      </c>
      <c r="AA1196" s="8" t="s">
        <v>43</v>
      </c>
      <c r="AB1196" s="8" t="s">
        <v>60</v>
      </c>
      <c r="AC1196" s="8" t="s">
        <v>2614</v>
      </c>
      <c r="AD1196" s="8" t="s">
        <v>35</v>
      </c>
      <c r="AE1196" s="8" t="s">
        <v>3027</v>
      </c>
      <c r="AF1196" s="12">
        <v>17496.59</v>
      </c>
      <c r="AG1196" s="41">
        <f t="shared" si="165"/>
        <v>45859</v>
      </c>
      <c r="AH1196" s="41">
        <f t="shared" ca="1" si="166"/>
        <v>46022</v>
      </c>
      <c r="AI1196" s="1">
        <f t="shared" ca="1" si="173"/>
        <v>5</v>
      </c>
      <c r="AJ1196" s="1">
        <f t="shared" ca="1" si="167"/>
        <v>0</v>
      </c>
      <c r="AK1196" s="1">
        <f t="shared" ca="1" si="168"/>
        <v>4</v>
      </c>
      <c r="AL1196" s="1">
        <f t="shared" si="169"/>
        <v>0</v>
      </c>
      <c r="AM1196" s="38">
        <f t="shared" ca="1" si="170"/>
        <v>0</v>
      </c>
      <c r="AN1196" s="1" t="str">
        <f t="shared" ca="1" si="171"/>
        <v>טרם נבדק</v>
      </c>
      <c r="AO1196" s="1" t="str">
        <f>VLOOKUP(AC1196,'תז מייל קניין'!$A:$C,3,0)</f>
        <v>GalitGe@justice.gov.il</v>
      </c>
      <c r="AP1196" s="1" t="str">
        <f t="shared" si="172"/>
        <v xml:space="preserve"> סדנא לעוב</v>
      </c>
    </row>
    <row r="1197" spans="1:42" x14ac:dyDescent="0.2">
      <c r="A1197" s="4"/>
      <c r="B1197" s="5"/>
      <c r="C1197" s="6" t="s">
        <v>4278</v>
      </c>
      <c r="D1197" s="7" t="s">
        <v>34</v>
      </c>
      <c r="E1197" s="7" t="s">
        <v>32</v>
      </c>
      <c r="F1197" s="8" t="s">
        <v>35</v>
      </c>
      <c r="G1197" s="9">
        <v>45860</v>
      </c>
      <c r="H1197" s="9"/>
      <c r="I1197" s="10"/>
      <c r="J1197" s="14"/>
      <c r="K1197" s="11" t="s">
        <v>4279</v>
      </c>
      <c r="L1197" s="8" t="s">
        <v>4280</v>
      </c>
      <c r="M1197" s="8" t="s">
        <v>4281</v>
      </c>
      <c r="N1197" s="8" t="s">
        <v>799</v>
      </c>
      <c r="O1197" s="12">
        <v>73632</v>
      </c>
      <c r="P1197" s="8" t="s">
        <v>41</v>
      </c>
      <c r="Q1197" s="12">
        <v>73632</v>
      </c>
      <c r="R1197" s="13">
        <v>0</v>
      </c>
      <c r="S1197" s="13">
        <v>0</v>
      </c>
      <c r="T1197" s="13">
        <v>0</v>
      </c>
      <c r="U1197" s="12">
        <v>73632</v>
      </c>
      <c r="V1197" s="8" t="s">
        <v>35</v>
      </c>
      <c r="W1197" s="8" t="s">
        <v>4282</v>
      </c>
      <c r="X1197" s="8" t="s">
        <v>35</v>
      </c>
      <c r="Y1197" s="13">
        <v>0</v>
      </c>
      <c r="Z1197" s="8" t="s">
        <v>42</v>
      </c>
      <c r="AA1197" s="8" t="s">
        <v>43</v>
      </c>
      <c r="AB1197" s="8" t="s">
        <v>60</v>
      </c>
      <c r="AC1197" s="8" t="s">
        <v>2614</v>
      </c>
      <c r="AD1197" s="8" t="s">
        <v>35</v>
      </c>
      <c r="AE1197" s="8" t="s">
        <v>3753</v>
      </c>
      <c r="AF1197" s="12">
        <v>73632</v>
      </c>
      <c r="AG1197" s="41">
        <f t="shared" si="165"/>
        <v>45860</v>
      </c>
      <c r="AH1197" s="41">
        <f t="shared" ca="1" si="166"/>
        <v>46022</v>
      </c>
      <c r="AI1197" s="1">
        <f t="shared" ca="1" si="173"/>
        <v>5</v>
      </c>
      <c r="AJ1197" s="1">
        <f t="shared" ca="1" si="167"/>
        <v>0</v>
      </c>
      <c r="AK1197" s="1">
        <f t="shared" ca="1" si="168"/>
        <v>4</v>
      </c>
      <c r="AL1197" s="1">
        <f t="shared" si="169"/>
        <v>0</v>
      </c>
      <c r="AM1197" s="38">
        <f t="shared" ca="1" si="170"/>
        <v>0</v>
      </c>
      <c r="AN1197" s="1" t="str">
        <f t="shared" ca="1" si="171"/>
        <v>טרם נבדק</v>
      </c>
      <c r="AO1197" s="1" t="str">
        <f>VLOOKUP(AC1197,'תז מייל קניין'!$A:$C,3,0)</f>
        <v>GalitGe@justice.gov.il</v>
      </c>
      <c r="AP1197" s="1" t="str">
        <f t="shared" si="172"/>
        <v xml:space="preserve"> שי לעובדי</v>
      </c>
    </row>
    <row r="1198" spans="1:42" x14ac:dyDescent="0.2">
      <c r="A1198" s="4"/>
      <c r="B1198" s="5"/>
      <c r="C1198" s="6" t="s">
        <v>4283</v>
      </c>
      <c r="D1198" s="7" t="s">
        <v>34</v>
      </c>
      <c r="E1198" s="7" t="s">
        <v>32</v>
      </c>
      <c r="F1198" s="8" t="s">
        <v>35</v>
      </c>
      <c r="G1198" s="9">
        <v>45860</v>
      </c>
      <c r="H1198" s="9"/>
      <c r="I1198" s="10"/>
      <c r="J1198" s="14"/>
      <c r="K1198" s="11" t="s">
        <v>3073</v>
      </c>
      <c r="L1198" s="8" t="s">
        <v>3074</v>
      </c>
      <c r="M1198" s="8" t="s">
        <v>3075</v>
      </c>
      <c r="N1198" s="8" t="s">
        <v>40</v>
      </c>
      <c r="O1198" s="13">
        <v>401.2</v>
      </c>
      <c r="P1198" s="8" t="s">
        <v>41</v>
      </c>
      <c r="Q1198" s="13">
        <v>401.2</v>
      </c>
      <c r="R1198" s="13">
        <v>0</v>
      </c>
      <c r="S1198" s="13">
        <v>0</v>
      </c>
      <c r="T1198" s="13">
        <v>0</v>
      </c>
      <c r="U1198" s="13">
        <v>401.2</v>
      </c>
      <c r="V1198" s="8" t="s">
        <v>35</v>
      </c>
      <c r="W1198" s="8" t="s">
        <v>4284</v>
      </c>
      <c r="X1198" s="8" t="s">
        <v>35</v>
      </c>
      <c r="Y1198" s="13">
        <v>0</v>
      </c>
      <c r="Z1198" s="8" t="s">
        <v>42</v>
      </c>
      <c r="AA1198" s="8" t="s">
        <v>43</v>
      </c>
      <c r="AB1198" s="8" t="s">
        <v>60</v>
      </c>
      <c r="AC1198" s="8" t="s">
        <v>2614</v>
      </c>
      <c r="AD1198" s="8" t="s">
        <v>35</v>
      </c>
      <c r="AE1198" s="8" t="s">
        <v>658</v>
      </c>
      <c r="AF1198" s="13">
        <v>401.2</v>
      </c>
      <c r="AG1198" s="41">
        <f t="shared" si="165"/>
        <v>45860</v>
      </c>
      <c r="AH1198" s="41">
        <f t="shared" ca="1" si="166"/>
        <v>46022</v>
      </c>
      <c r="AI1198" s="1">
        <f t="shared" ca="1" si="173"/>
        <v>5</v>
      </c>
      <c r="AJ1198" s="1">
        <f t="shared" ca="1" si="167"/>
        <v>0</v>
      </c>
      <c r="AK1198" s="1">
        <f t="shared" ca="1" si="168"/>
        <v>4</v>
      </c>
      <c r="AL1198" s="1">
        <f t="shared" si="169"/>
        <v>0</v>
      </c>
      <c r="AM1198" s="38">
        <f t="shared" ca="1" si="170"/>
        <v>0</v>
      </c>
      <c r="AN1198" s="1" t="str">
        <f t="shared" ca="1" si="171"/>
        <v>טרם נבדק</v>
      </c>
      <c r="AO1198" s="1" t="str">
        <f>VLOOKUP(AC1198,'תז מייל קניין'!$A:$C,3,0)</f>
        <v>GalitGe@justice.gov.il</v>
      </c>
      <c r="AP1198" s="1" t="str">
        <f t="shared" si="172"/>
        <v xml:space="preserve"> מראות גוף</v>
      </c>
    </row>
    <row r="1199" spans="1:42" x14ac:dyDescent="0.2">
      <c r="A1199" s="4"/>
      <c r="B1199" s="5"/>
      <c r="C1199" s="6" t="s">
        <v>4285</v>
      </c>
      <c r="D1199" s="7" t="s">
        <v>50</v>
      </c>
      <c r="E1199" s="7" t="s">
        <v>32</v>
      </c>
      <c r="F1199" s="8" t="s">
        <v>35</v>
      </c>
      <c r="G1199" s="9">
        <v>45860</v>
      </c>
      <c r="H1199" s="9"/>
      <c r="I1199" s="10"/>
      <c r="J1199" s="14"/>
      <c r="K1199" s="11" t="s">
        <v>2182</v>
      </c>
      <c r="L1199" s="8" t="s">
        <v>2183</v>
      </c>
      <c r="M1199" s="8" t="s">
        <v>2184</v>
      </c>
      <c r="N1199" s="8" t="s">
        <v>35</v>
      </c>
      <c r="O1199" s="12">
        <v>1446.18</v>
      </c>
      <c r="P1199" s="8" t="s">
        <v>41</v>
      </c>
      <c r="Q1199" s="12">
        <v>1446.18</v>
      </c>
      <c r="R1199" s="13">
        <v>0</v>
      </c>
      <c r="S1199" s="13">
        <v>0</v>
      </c>
      <c r="T1199" s="13">
        <v>0</v>
      </c>
      <c r="U1199" s="13">
        <v>0</v>
      </c>
      <c r="V1199" s="8" t="s">
        <v>57</v>
      </c>
      <c r="W1199" s="8" t="s">
        <v>4286</v>
      </c>
      <c r="X1199" s="8" t="s">
        <v>57</v>
      </c>
      <c r="Y1199" s="13">
        <v>0</v>
      </c>
      <c r="Z1199" s="8" t="s">
        <v>42</v>
      </c>
      <c r="AA1199" s="8" t="s">
        <v>65</v>
      </c>
      <c r="AB1199" s="8" t="s">
        <v>35</v>
      </c>
      <c r="AC1199" s="8" t="s">
        <v>2614</v>
      </c>
      <c r="AD1199" s="8" t="s">
        <v>35</v>
      </c>
      <c r="AE1199" s="8" t="s">
        <v>2870</v>
      </c>
      <c r="AF1199" s="12">
        <v>1446.18</v>
      </c>
      <c r="AG1199" s="41">
        <f t="shared" si="165"/>
        <v>45860</v>
      </c>
      <c r="AH1199" s="41">
        <f t="shared" ca="1" si="166"/>
        <v>46022</v>
      </c>
      <c r="AI1199" s="1">
        <f t="shared" ca="1" si="173"/>
        <v>5</v>
      </c>
      <c r="AJ1199" s="1">
        <f t="shared" ca="1" si="167"/>
        <v>0</v>
      </c>
      <c r="AK1199" s="1">
        <f t="shared" ca="1" si="168"/>
        <v>4</v>
      </c>
      <c r="AL1199" s="1">
        <f t="shared" si="169"/>
        <v>0</v>
      </c>
      <c r="AM1199" s="38">
        <f t="shared" ca="1" si="170"/>
        <v>0</v>
      </c>
      <c r="AN1199" s="1" t="str">
        <f t="shared" ca="1" si="171"/>
        <v>טרם נבדק</v>
      </c>
      <c r="AO1199" s="1" t="str">
        <f>VLOOKUP(AC1199,'תז מייל קניין'!$A:$C,3,0)</f>
        <v>GalitGe@justice.gov.il</v>
      </c>
      <c r="AP1199" s="1" t="str">
        <f t="shared" si="172"/>
        <v xml:space="preserve"> כיבוד משק</v>
      </c>
    </row>
    <row r="1200" spans="1:42" x14ac:dyDescent="0.2">
      <c r="A1200" s="4"/>
      <c r="B1200" s="5"/>
      <c r="C1200" s="6" t="s">
        <v>4287</v>
      </c>
      <c r="D1200" s="7" t="s">
        <v>50</v>
      </c>
      <c r="E1200" s="7" t="s">
        <v>32</v>
      </c>
      <c r="F1200" s="8" t="s">
        <v>35</v>
      </c>
      <c r="G1200" s="9">
        <v>45860</v>
      </c>
      <c r="H1200" s="9"/>
      <c r="I1200" s="10"/>
      <c r="J1200" s="14"/>
      <c r="K1200" s="11" t="s">
        <v>2182</v>
      </c>
      <c r="L1200" s="8" t="s">
        <v>2183</v>
      </c>
      <c r="M1200" s="8" t="s">
        <v>2184</v>
      </c>
      <c r="N1200" s="8" t="s">
        <v>40</v>
      </c>
      <c r="O1200" s="12">
        <v>1790.22</v>
      </c>
      <c r="P1200" s="8" t="s">
        <v>41</v>
      </c>
      <c r="Q1200" s="12">
        <v>1790.22</v>
      </c>
      <c r="R1200" s="13">
        <v>0</v>
      </c>
      <c r="S1200" s="13">
        <v>0</v>
      </c>
      <c r="T1200" s="13">
        <v>0</v>
      </c>
      <c r="U1200" s="12">
        <v>1978.25</v>
      </c>
      <c r="V1200" s="8" t="s">
        <v>35</v>
      </c>
      <c r="W1200" s="8" t="s">
        <v>4288</v>
      </c>
      <c r="X1200" s="8" t="s">
        <v>57</v>
      </c>
      <c r="Y1200" s="13">
        <v>0</v>
      </c>
      <c r="Z1200" s="8" t="s">
        <v>42</v>
      </c>
      <c r="AA1200" s="8" t="s">
        <v>65</v>
      </c>
      <c r="AB1200" s="8" t="s">
        <v>35</v>
      </c>
      <c r="AC1200" s="8" t="s">
        <v>2614</v>
      </c>
      <c r="AD1200" s="8" t="s">
        <v>35</v>
      </c>
      <c r="AE1200" s="8" t="s">
        <v>3350</v>
      </c>
      <c r="AF1200" s="12">
        <v>1790.22</v>
      </c>
      <c r="AG1200" s="41">
        <f t="shared" si="165"/>
        <v>45860</v>
      </c>
      <c r="AH1200" s="41">
        <f t="shared" ca="1" si="166"/>
        <v>46022</v>
      </c>
      <c r="AI1200" s="1">
        <f t="shared" ca="1" si="173"/>
        <v>5</v>
      </c>
      <c r="AJ1200" s="1">
        <f t="shared" ca="1" si="167"/>
        <v>0</v>
      </c>
      <c r="AK1200" s="1">
        <f t="shared" ca="1" si="168"/>
        <v>4</v>
      </c>
      <c r="AL1200" s="1">
        <f t="shared" si="169"/>
        <v>0</v>
      </c>
      <c r="AM1200" s="38">
        <f t="shared" ca="1" si="170"/>
        <v>0</v>
      </c>
      <c r="AN1200" s="1" t="str">
        <f t="shared" ca="1" si="171"/>
        <v>טרם נבדק</v>
      </c>
      <c r="AO1200" s="1" t="str">
        <f>VLOOKUP(AC1200,'תז מייל קניין'!$A:$C,3,0)</f>
        <v>GalitGe@justice.gov.il</v>
      </c>
      <c r="AP1200" s="1" t="str">
        <f t="shared" si="172"/>
        <v xml:space="preserve"> כיבוד משק</v>
      </c>
    </row>
    <row r="1201" spans="1:42" x14ac:dyDescent="0.2">
      <c r="A1201" s="4"/>
      <c r="B1201" s="5"/>
      <c r="C1201" s="6" t="s">
        <v>4289</v>
      </c>
      <c r="D1201" s="7" t="s">
        <v>50</v>
      </c>
      <c r="E1201" s="7" t="s">
        <v>32</v>
      </c>
      <c r="F1201" s="8" t="s">
        <v>35</v>
      </c>
      <c r="G1201" s="9">
        <v>45860</v>
      </c>
      <c r="H1201" s="9"/>
      <c r="I1201" s="10"/>
      <c r="J1201" s="14"/>
      <c r="K1201" s="11" t="s">
        <v>2417</v>
      </c>
      <c r="L1201" s="8" t="s">
        <v>2418</v>
      </c>
      <c r="M1201" s="8" t="s">
        <v>2419</v>
      </c>
      <c r="N1201" s="8" t="s">
        <v>40</v>
      </c>
      <c r="O1201" s="13">
        <v>436.6</v>
      </c>
      <c r="P1201" s="8" t="s">
        <v>41</v>
      </c>
      <c r="Q1201" s="13">
        <v>436.6</v>
      </c>
      <c r="R1201" s="13">
        <v>0</v>
      </c>
      <c r="S1201" s="13">
        <v>0</v>
      </c>
      <c r="T1201" s="13">
        <v>0</v>
      </c>
      <c r="U1201" s="13">
        <v>436.6</v>
      </c>
      <c r="V1201" s="8" t="s">
        <v>35</v>
      </c>
      <c r="W1201" s="8" t="s">
        <v>4290</v>
      </c>
      <c r="X1201" s="8" t="s">
        <v>35</v>
      </c>
      <c r="Y1201" s="13">
        <v>0</v>
      </c>
      <c r="Z1201" s="8" t="s">
        <v>42</v>
      </c>
      <c r="AA1201" s="8" t="s">
        <v>43</v>
      </c>
      <c r="AB1201" s="8" t="s">
        <v>60</v>
      </c>
      <c r="AC1201" s="8" t="s">
        <v>2614</v>
      </c>
      <c r="AD1201" s="8" t="s">
        <v>35</v>
      </c>
      <c r="AE1201" s="8" t="s">
        <v>2870</v>
      </c>
      <c r="AF1201" s="13">
        <v>436.6</v>
      </c>
      <c r="AG1201" s="41">
        <f t="shared" si="165"/>
        <v>45860</v>
      </c>
      <c r="AH1201" s="41">
        <f t="shared" ca="1" si="166"/>
        <v>46022</v>
      </c>
      <c r="AI1201" s="1">
        <f t="shared" ca="1" si="173"/>
        <v>5</v>
      </c>
      <c r="AJ1201" s="1">
        <f t="shared" ca="1" si="167"/>
        <v>0</v>
      </c>
      <c r="AK1201" s="1">
        <f t="shared" ca="1" si="168"/>
        <v>4</v>
      </c>
      <c r="AL1201" s="1">
        <f t="shared" si="169"/>
        <v>0</v>
      </c>
      <c r="AM1201" s="38">
        <f t="shared" ca="1" si="170"/>
        <v>0</v>
      </c>
      <c r="AN1201" s="1" t="str">
        <f t="shared" ca="1" si="171"/>
        <v>טרם נבדק</v>
      </c>
      <c r="AO1201" s="1" t="str">
        <f>VLOOKUP(AC1201,'תז מייל קניין'!$A:$C,3,0)</f>
        <v>GalitGe@justice.gov.il</v>
      </c>
      <c r="AP1201" s="1" t="str">
        <f t="shared" si="172"/>
        <v xml:space="preserve"> מוצרי חשמ</v>
      </c>
    </row>
    <row r="1202" spans="1:42" x14ac:dyDescent="0.2">
      <c r="A1202" s="4"/>
      <c r="B1202" s="5"/>
      <c r="C1202" s="6" t="s">
        <v>4291</v>
      </c>
      <c r="D1202" s="7" t="s">
        <v>34</v>
      </c>
      <c r="E1202" s="7" t="s">
        <v>32</v>
      </c>
      <c r="F1202" s="8" t="s">
        <v>35</v>
      </c>
      <c r="G1202" s="9">
        <v>45860</v>
      </c>
      <c r="H1202" s="9"/>
      <c r="I1202" s="10"/>
      <c r="J1202" s="14"/>
      <c r="K1202" s="11" t="s">
        <v>3005</v>
      </c>
      <c r="L1202" s="8" t="s">
        <v>3006</v>
      </c>
      <c r="M1202" s="8" t="s">
        <v>35</v>
      </c>
      <c r="N1202" s="8" t="s">
        <v>40</v>
      </c>
      <c r="O1202" s="13">
        <v>440</v>
      </c>
      <c r="P1202" s="8" t="s">
        <v>41</v>
      </c>
      <c r="Q1202" s="13">
        <v>440</v>
      </c>
      <c r="R1202" s="13">
        <v>0</v>
      </c>
      <c r="S1202" s="13">
        <v>0</v>
      </c>
      <c r="T1202" s="13">
        <v>0</v>
      </c>
      <c r="U1202" s="13">
        <v>440</v>
      </c>
      <c r="V1202" s="8" t="s">
        <v>35</v>
      </c>
      <c r="W1202" s="8" t="s">
        <v>4292</v>
      </c>
      <c r="X1202" s="8" t="s">
        <v>35</v>
      </c>
      <c r="Y1202" s="13">
        <v>0</v>
      </c>
      <c r="Z1202" s="8" t="s">
        <v>42</v>
      </c>
      <c r="AA1202" s="8" t="s">
        <v>127</v>
      </c>
      <c r="AB1202" s="8" t="s">
        <v>35</v>
      </c>
      <c r="AC1202" s="8" t="s">
        <v>2614</v>
      </c>
      <c r="AD1202" s="8" t="s">
        <v>35</v>
      </c>
      <c r="AE1202" s="8" t="s">
        <v>237</v>
      </c>
      <c r="AF1202" s="13">
        <v>440</v>
      </c>
      <c r="AG1202" s="41">
        <f t="shared" si="165"/>
        <v>45860</v>
      </c>
      <c r="AH1202" s="41">
        <f t="shared" ca="1" si="166"/>
        <v>46022</v>
      </c>
      <c r="AI1202" s="1">
        <f t="shared" ca="1" si="173"/>
        <v>5</v>
      </c>
      <c r="AJ1202" s="1">
        <f t="shared" ca="1" si="167"/>
        <v>0</v>
      </c>
      <c r="AK1202" s="1">
        <f t="shared" ca="1" si="168"/>
        <v>4</v>
      </c>
      <c r="AL1202" s="1">
        <f t="shared" si="169"/>
        <v>0</v>
      </c>
      <c r="AM1202" s="38">
        <f t="shared" ca="1" si="170"/>
        <v>0</v>
      </c>
      <c r="AN1202" s="1" t="str">
        <f t="shared" ca="1" si="171"/>
        <v>טרם נבדק</v>
      </c>
      <c r="AO1202" s="1" t="str">
        <f>VLOOKUP(AC1202,'תז מייל קניין'!$A:$C,3,0)</f>
        <v>GalitGe@justice.gov.il</v>
      </c>
      <c r="AP1202" s="1" t="str">
        <f t="shared" si="172"/>
        <v xml:space="preserve"> תשלום עבו</v>
      </c>
    </row>
    <row r="1203" spans="1:42" x14ac:dyDescent="0.2">
      <c r="A1203" s="4"/>
      <c r="B1203" s="5"/>
      <c r="C1203" s="6" t="s">
        <v>4293</v>
      </c>
      <c r="D1203" s="7" t="s">
        <v>50</v>
      </c>
      <c r="E1203" s="7" t="s">
        <v>32</v>
      </c>
      <c r="F1203" s="8" t="s">
        <v>35</v>
      </c>
      <c r="G1203" s="9">
        <v>45860</v>
      </c>
      <c r="H1203" s="9"/>
      <c r="I1203" s="10"/>
      <c r="J1203" s="14"/>
      <c r="K1203" s="11" t="s">
        <v>2144</v>
      </c>
      <c r="L1203" s="8" t="s">
        <v>2145</v>
      </c>
      <c r="M1203" s="8" t="s">
        <v>2146</v>
      </c>
      <c r="N1203" s="8" t="s">
        <v>40</v>
      </c>
      <c r="O1203" s="13">
        <v>932.2</v>
      </c>
      <c r="P1203" s="8" t="s">
        <v>41</v>
      </c>
      <c r="Q1203" s="13">
        <v>932.2</v>
      </c>
      <c r="R1203" s="13">
        <v>0</v>
      </c>
      <c r="S1203" s="13">
        <v>0</v>
      </c>
      <c r="T1203" s="13">
        <v>0</v>
      </c>
      <c r="U1203" s="13">
        <v>932.2</v>
      </c>
      <c r="V1203" s="8" t="s">
        <v>35</v>
      </c>
      <c r="W1203" s="8" t="s">
        <v>4294</v>
      </c>
      <c r="X1203" s="8" t="s">
        <v>35</v>
      </c>
      <c r="Y1203" s="13">
        <v>0</v>
      </c>
      <c r="Z1203" s="8" t="s">
        <v>42</v>
      </c>
      <c r="AA1203" s="8" t="s">
        <v>65</v>
      </c>
      <c r="AB1203" s="8" t="s">
        <v>35</v>
      </c>
      <c r="AC1203" s="8" t="s">
        <v>2614</v>
      </c>
      <c r="AD1203" s="8" t="s">
        <v>35</v>
      </c>
      <c r="AE1203" s="8" t="s">
        <v>658</v>
      </c>
      <c r="AF1203" s="13">
        <v>932.2</v>
      </c>
      <c r="AG1203" s="41">
        <f t="shared" si="165"/>
        <v>45860</v>
      </c>
      <c r="AH1203" s="41">
        <f t="shared" ca="1" si="166"/>
        <v>46022</v>
      </c>
      <c r="AI1203" s="1">
        <f t="shared" ca="1" si="173"/>
        <v>5</v>
      </c>
      <c r="AJ1203" s="1">
        <f t="shared" ca="1" si="167"/>
        <v>0</v>
      </c>
      <c r="AK1203" s="1">
        <f t="shared" ca="1" si="168"/>
        <v>4</v>
      </c>
      <c r="AL1203" s="1">
        <f t="shared" si="169"/>
        <v>0</v>
      </c>
      <c r="AM1203" s="38">
        <f t="shared" ca="1" si="170"/>
        <v>0</v>
      </c>
      <c r="AN1203" s="1" t="str">
        <f t="shared" ca="1" si="171"/>
        <v>טרם נבדק</v>
      </c>
      <c r="AO1203" s="1" t="str">
        <f>VLOOKUP(AC1203,'תז מייל קניין'!$A:$C,3,0)</f>
        <v>GalitGe@justice.gov.il</v>
      </c>
      <c r="AP1203" s="1" t="str">
        <f t="shared" si="172"/>
        <v xml:space="preserve"> כיסא אורת</v>
      </c>
    </row>
    <row r="1204" spans="1:42" x14ac:dyDescent="0.2">
      <c r="A1204" s="4"/>
      <c r="B1204" s="5"/>
      <c r="C1204" s="6" t="s">
        <v>4295</v>
      </c>
      <c r="D1204" s="7" t="s">
        <v>50</v>
      </c>
      <c r="E1204" s="7" t="s">
        <v>32</v>
      </c>
      <c r="F1204" s="8" t="s">
        <v>35</v>
      </c>
      <c r="G1204" s="9">
        <v>45860</v>
      </c>
      <c r="H1204" s="9"/>
      <c r="I1204" s="10"/>
      <c r="J1204" s="14"/>
      <c r="K1204" s="11" t="s">
        <v>2450</v>
      </c>
      <c r="L1204" s="8" t="s">
        <v>2451</v>
      </c>
      <c r="M1204" s="8" t="s">
        <v>2452</v>
      </c>
      <c r="N1204" s="8" t="s">
        <v>35</v>
      </c>
      <c r="O1204" s="13">
        <v>771.72</v>
      </c>
      <c r="P1204" s="8" t="s">
        <v>41</v>
      </c>
      <c r="Q1204" s="13">
        <v>771.72</v>
      </c>
      <c r="R1204" s="13">
        <v>0</v>
      </c>
      <c r="S1204" s="13">
        <v>0</v>
      </c>
      <c r="T1204" s="13">
        <v>0</v>
      </c>
      <c r="U1204" s="13">
        <v>0</v>
      </c>
      <c r="V1204" s="8" t="s">
        <v>57</v>
      </c>
      <c r="W1204" s="8" t="s">
        <v>4296</v>
      </c>
      <c r="X1204" s="8" t="s">
        <v>35</v>
      </c>
      <c r="Y1204" s="13">
        <v>0</v>
      </c>
      <c r="Z1204" s="8" t="s">
        <v>42</v>
      </c>
      <c r="AA1204" s="8" t="s">
        <v>43</v>
      </c>
      <c r="AB1204" s="8" t="s">
        <v>60</v>
      </c>
      <c r="AC1204" s="8" t="s">
        <v>2614</v>
      </c>
      <c r="AD1204" s="8" t="s">
        <v>35</v>
      </c>
      <c r="AE1204" s="8" t="s">
        <v>2870</v>
      </c>
      <c r="AF1204" s="13">
        <v>771.72</v>
      </c>
      <c r="AG1204" s="41">
        <f t="shared" si="165"/>
        <v>45860</v>
      </c>
      <c r="AH1204" s="41">
        <f t="shared" ca="1" si="166"/>
        <v>46022</v>
      </c>
      <c r="AI1204" s="1">
        <f t="shared" ca="1" si="173"/>
        <v>5</v>
      </c>
      <c r="AJ1204" s="1">
        <f t="shared" ca="1" si="167"/>
        <v>0</v>
      </c>
      <c r="AK1204" s="1">
        <f t="shared" ca="1" si="168"/>
        <v>4</v>
      </c>
      <c r="AL1204" s="1">
        <f t="shared" si="169"/>
        <v>0</v>
      </c>
      <c r="AM1204" s="38">
        <f t="shared" ca="1" si="170"/>
        <v>0</v>
      </c>
      <c r="AN1204" s="1" t="str">
        <f t="shared" ca="1" si="171"/>
        <v>טרם נבדק</v>
      </c>
      <c r="AO1204" s="1" t="str">
        <f>VLOOKUP(AC1204,'תז מייל קניין'!$A:$C,3,0)</f>
        <v>GalitGe@justice.gov.il</v>
      </c>
      <c r="AP1204" s="1" t="str">
        <f t="shared" si="172"/>
        <v xml:space="preserve"> זרועות שו</v>
      </c>
    </row>
    <row r="1205" spans="1:42" x14ac:dyDescent="0.2">
      <c r="A1205" s="4"/>
      <c r="B1205" s="5"/>
      <c r="C1205" s="6" t="s">
        <v>4297</v>
      </c>
      <c r="D1205" s="7" t="s">
        <v>34</v>
      </c>
      <c r="E1205" s="7" t="s">
        <v>32</v>
      </c>
      <c r="F1205" s="8" t="s">
        <v>35</v>
      </c>
      <c r="G1205" s="9">
        <v>45860</v>
      </c>
      <c r="H1205" s="9"/>
      <c r="I1205" s="10"/>
      <c r="J1205" s="14"/>
      <c r="K1205" s="11" t="s">
        <v>1764</v>
      </c>
      <c r="L1205" s="8" t="s">
        <v>1765</v>
      </c>
      <c r="M1205" s="8" t="s">
        <v>1766</v>
      </c>
      <c r="N1205" s="8" t="s">
        <v>799</v>
      </c>
      <c r="O1205" s="12">
        <v>1298</v>
      </c>
      <c r="P1205" s="8" t="s">
        <v>41</v>
      </c>
      <c r="Q1205" s="12">
        <v>1298</v>
      </c>
      <c r="R1205" s="13">
        <v>0</v>
      </c>
      <c r="S1205" s="13">
        <v>0</v>
      </c>
      <c r="T1205" s="13">
        <v>0</v>
      </c>
      <c r="U1205" s="12">
        <v>1298</v>
      </c>
      <c r="V1205" s="8" t="s">
        <v>35</v>
      </c>
      <c r="W1205" s="8" t="s">
        <v>4298</v>
      </c>
      <c r="X1205" s="8" t="s">
        <v>35</v>
      </c>
      <c r="Y1205" s="13">
        <v>0</v>
      </c>
      <c r="Z1205" s="8" t="s">
        <v>42</v>
      </c>
      <c r="AA1205" s="8" t="s">
        <v>43</v>
      </c>
      <c r="AB1205" s="8" t="s">
        <v>60</v>
      </c>
      <c r="AC1205" s="8" t="s">
        <v>2614</v>
      </c>
      <c r="AD1205" s="8" t="s">
        <v>35</v>
      </c>
      <c r="AE1205" s="8" t="s">
        <v>658</v>
      </c>
      <c r="AF1205" s="12">
        <v>1298</v>
      </c>
      <c r="AG1205" s="41">
        <f t="shared" si="165"/>
        <v>45860</v>
      </c>
      <c r="AH1205" s="41">
        <f t="shared" ca="1" si="166"/>
        <v>46022</v>
      </c>
      <c r="AI1205" s="1">
        <f t="shared" ca="1" si="173"/>
        <v>5</v>
      </c>
      <c r="AJ1205" s="1">
        <f t="shared" ca="1" si="167"/>
        <v>0</v>
      </c>
      <c r="AK1205" s="1">
        <f t="shared" ca="1" si="168"/>
        <v>4</v>
      </c>
      <c r="AL1205" s="1">
        <f t="shared" si="169"/>
        <v>0</v>
      </c>
      <c r="AM1205" s="38">
        <f t="shared" ca="1" si="170"/>
        <v>0</v>
      </c>
      <c r="AN1205" s="1" t="str">
        <f t="shared" ca="1" si="171"/>
        <v>טרם נבדק</v>
      </c>
      <c r="AO1205" s="1" t="str">
        <f>VLOOKUP(AC1205,'תז מייל קניין'!$A:$C,3,0)</f>
        <v>GalitGe@justice.gov.il</v>
      </c>
      <c r="AP1205" s="1" t="str">
        <f t="shared" si="172"/>
        <v xml:space="preserve"> בידורית נ</v>
      </c>
    </row>
    <row r="1206" spans="1:42" x14ac:dyDescent="0.2">
      <c r="A1206" s="4"/>
      <c r="B1206" s="5"/>
      <c r="C1206" s="6" t="s">
        <v>4299</v>
      </c>
      <c r="D1206" s="7" t="s">
        <v>50</v>
      </c>
      <c r="E1206" s="7" t="s">
        <v>32</v>
      </c>
      <c r="F1206" s="8" t="s">
        <v>35</v>
      </c>
      <c r="G1206" s="9">
        <v>45860</v>
      </c>
      <c r="H1206" s="9"/>
      <c r="I1206" s="10"/>
      <c r="J1206" s="14"/>
      <c r="K1206" s="11" t="s">
        <v>154</v>
      </c>
      <c r="L1206" s="8" t="s">
        <v>155</v>
      </c>
      <c r="M1206" s="8" t="s">
        <v>156</v>
      </c>
      <c r="N1206" s="8" t="s">
        <v>40</v>
      </c>
      <c r="O1206" s="12">
        <v>9086</v>
      </c>
      <c r="P1206" s="8" t="s">
        <v>41</v>
      </c>
      <c r="Q1206" s="12">
        <v>9086</v>
      </c>
      <c r="R1206" s="13">
        <v>0</v>
      </c>
      <c r="S1206" s="13">
        <v>0</v>
      </c>
      <c r="T1206" s="13">
        <v>0</v>
      </c>
      <c r="U1206" s="12">
        <v>9086</v>
      </c>
      <c r="V1206" s="8" t="s">
        <v>35</v>
      </c>
      <c r="W1206" s="8" t="s">
        <v>4300</v>
      </c>
      <c r="X1206" s="8" t="s">
        <v>35</v>
      </c>
      <c r="Y1206" s="13">
        <v>0</v>
      </c>
      <c r="Z1206" s="8" t="s">
        <v>42</v>
      </c>
      <c r="AA1206" s="8" t="s">
        <v>43</v>
      </c>
      <c r="AB1206" s="8" t="s">
        <v>158</v>
      </c>
      <c r="AC1206" s="8" t="s">
        <v>2614</v>
      </c>
      <c r="AD1206" s="8" t="s">
        <v>35</v>
      </c>
      <c r="AE1206" s="8" t="s">
        <v>658</v>
      </c>
      <c r="AF1206" s="12">
        <v>9086</v>
      </c>
      <c r="AG1206" s="41">
        <f t="shared" si="165"/>
        <v>45860</v>
      </c>
      <c r="AH1206" s="41">
        <f t="shared" ca="1" si="166"/>
        <v>46022</v>
      </c>
      <c r="AI1206" s="1">
        <f t="shared" ca="1" si="173"/>
        <v>5</v>
      </c>
      <c r="AJ1206" s="1">
        <f t="shared" ca="1" si="167"/>
        <v>0</v>
      </c>
      <c r="AK1206" s="1">
        <f t="shared" ca="1" si="168"/>
        <v>4</v>
      </c>
      <c r="AL1206" s="1">
        <f t="shared" si="169"/>
        <v>0</v>
      </c>
      <c r="AM1206" s="38">
        <f t="shared" ca="1" si="170"/>
        <v>0</v>
      </c>
      <c r="AN1206" s="1" t="str">
        <f t="shared" ca="1" si="171"/>
        <v>טרם נבדק</v>
      </c>
      <c r="AO1206" s="1" t="str">
        <f>VLOOKUP(AC1206,'תז מייל קניין'!$A:$C,3,0)</f>
        <v>GalitGe@justice.gov.il</v>
      </c>
      <c r="AP1206" s="1" t="str">
        <f t="shared" si="172"/>
        <v xml:space="preserve"> תיקים עבו</v>
      </c>
    </row>
    <row r="1207" spans="1:42" x14ac:dyDescent="0.2">
      <c r="A1207" s="4"/>
      <c r="B1207" s="5"/>
      <c r="C1207" s="6" t="s">
        <v>4301</v>
      </c>
      <c r="D1207" s="7" t="s">
        <v>34</v>
      </c>
      <c r="E1207" s="7" t="s">
        <v>32</v>
      </c>
      <c r="F1207" s="8" t="s">
        <v>35</v>
      </c>
      <c r="G1207" s="9">
        <v>45865</v>
      </c>
      <c r="H1207" s="9"/>
      <c r="I1207" s="10"/>
      <c r="J1207" s="14"/>
      <c r="K1207" s="11" t="s">
        <v>2792</v>
      </c>
      <c r="L1207" s="8" t="s">
        <v>2793</v>
      </c>
      <c r="M1207" s="8" t="s">
        <v>35</v>
      </c>
      <c r="N1207" s="8" t="s">
        <v>35</v>
      </c>
      <c r="O1207" s="12">
        <v>726450</v>
      </c>
      <c r="P1207" s="8" t="s">
        <v>41</v>
      </c>
      <c r="Q1207" s="12">
        <v>726450</v>
      </c>
      <c r="R1207" s="13">
        <v>0</v>
      </c>
      <c r="S1207" s="13">
        <v>0</v>
      </c>
      <c r="T1207" s="13">
        <v>0</v>
      </c>
      <c r="U1207" s="13">
        <v>0</v>
      </c>
      <c r="V1207" s="8" t="s">
        <v>57</v>
      </c>
      <c r="W1207" s="8" t="s">
        <v>4302</v>
      </c>
      <c r="X1207" s="8" t="s">
        <v>35</v>
      </c>
      <c r="Y1207" s="13">
        <v>0</v>
      </c>
      <c r="Z1207" s="8" t="s">
        <v>35</v>
      </c>
      <c r="AA1207" s="8" t="s">
        <v>2310</v>
      </c>
      <c r="AB1207" s="8" t="s">
        <v>35</v>
      </c>
      <c r="AC1207" s="8" t="s">
        <v>2614</v>
      </c>
      <c r="AD1207" s="8" t="s">
        <v>35</v>
      </c>
      <c r="AE1207" s="8" t="s">
        <v>35</v>
      </c>
      <c r="AF1207" s="12">
        <v>726450</v>
      </c>
      <c r="AG1207" s="41">
        <f t="shared" si="165"/>
        <v>45865</v>
      </c>
      <c r="AH1207" s="41">
        <f t="shared" ca="1" si="166"/>
        <v>46022</v>
      </c>
      <c r="AI1207" s="1">
        <f t="shared" ca="1" si="173"/>
        <v>5</v>
      </c>
      <c r="AJ1207" s="1">
        <f t="shared" ca="1" si="167"/>
        <v>0</v>
      </c>
      <c r="AK1207" s="1">
        <f t="shared" ca="1" si="168"/>
        <v>4</v>
      </c>
      <c r="AL1207" s="1">
        <f t="shared" si="169"/>
        <v>0</v>
      </c>
      <c r="AM1207" s="38">
        <f t="shared" ca="1" si="170"/>
        <v>0</v>
      </c>
      <c r="AN1207" s="1" t="str">
        <f t="shared" ca="1" si="171"/>
        <v>טרם נבדק</v>
      </c>
      <c r="AO1207" s="1" t="str">
        <f>VLOOKUP(AC1207,'תז מייל קניין'!$A:$C,3,0)</f>
        <v>GalitGe@justice.gov.il</v>
      </c>
      <c r="AP1207" s="1" t="str">
        <f t="shared" si="172"/>
        <v xml:space="preserve"> תווי ראש </v>
      </c>
    </row>
    <row r="1208" spans="1:42" x14ac:dyDescent="0.2">
      <c r="A1208" s="4"/>
      <c r="B1208" s="5"/>
      <c r="C1208" s="6" t="s">
        <v>4303</v>
      </c>
      <c r="D1208" s="7" t="s">
        <v>34</v>
      </c>
      <c r="E1208" s="7" t="s">
        <v>32</v>
      </c>
      <c r="F1208" s="8" t="s">
        <v>35</v>
      </c>
      <c r="G1208" s="9">
        <v>45865</v>
      </c>
      <c r="H1208" s="9"/>
      <c r="I1208" s="10"/>
      <c r="J1208" s="14"/>
      <c r="K1208" s="11" t="s">
        <v>4304</v>
      </c>
      <c r="L1208" s="8" t="s">
        <v>4305</v>
      </c>
      <c r="M1208" s="8" t="s">
        <v>35</v>
      </c>
      <c r="N1208" s="8" t="s">
        <v>35</v>
      </c>
      <c r="O1208" s="12">
        <v>25500</v>
      </c>
      <c r="P1208" s="8" t="s">
        <v>41</v>
      </c>
      <c r="Q1208" s="12">
        <v>25500</v>
      </c>
      <c r="R1208" s="13">
        <v>0</v>
      </c>
      <c r="S1208" s="13">
        <v>0</v>
      </c>
      <c r="T1208" s="13">
        <v>0</v>
      </c>
      <c r="U1208" s="13">
        <v>0</v>
      </c>
      <c r="V1208" s="8" t="s">
        <v>57</v>
      </c>
      <c r="W1208" s="8" t="s">
        <v>4306</v>
      </c>
      <c r="X1208" s="8" t="s">
        <v>35</v>
      </c>
      <c r="Y1208" s="13">
        <v>0</v>
      </c>
      <c r="Z1208" s="8" t="s">
        <v>35</v>
      </c>
      <c r="AA1208" s="8" t="s">
        <v>2310</v>
      </c>
      <c r="AB1208" s="8" t="s">
        <v>35</v>
      </c>
      <c r="AC1208" s="8" t="s">
        <v>2614</v>
      </c>
      <c r="AD1208" s="8" t="s">
        <v>35</v>
      </c>
      <c r="AE1208" s="8" t="s">
        <v>35</v>
      </c>
      <c r="AF1208" s="12">
        <v>25500</v>
      </c>
      <c r="AG1208" s="41">
        <f t="shared" si="165"/>
        <v>45865</v>
      </c>
      <c r="AH1208" s="41">
        <f t="shared" ca="1" si="166"/>
        <v>46022</v>
      </c>
      <c r="AI1208" s="1">
        <f t="shared" ca="1" si="173"/>
        <v>5</v>
      </c>
      <c r="AJ1208" s="1">
        <f t="shared" ca="1" si="167"/>
        <v>0</v>
      </c>
      <c r="AK1208" s="1">
        <f t="shared" ca="1" si="168"/>
        <v>4</v>
      </c>
      <c r="AL1208" s="1">
        <f t="shared" si="169"/>
        <v>0</v>
      </c>
      <c r="AM1208" s="38">
        <f t="shared" ca="1" si="170"/>
        <v>0</v>
      </c>
      <c r="AN1208" s="1" t="str">
        <f t="shared" ca="1" si="171"/>
        <v>טרם נבדק</v>
      </c>
      <c r="AO1208" s="1" t="str">
        <f>VLOOKUP(AC1208,'תז מייל קניין'!$A:$C,3,0)</f>
        <v>GalitGe@justice.gov.il</v>
      </c>
      <c r="AP1208" s="1" t="str">
        <f t="shared" si="172"/>
        <v xml:space="preserve"> תווי שי ע</v>
      </c>
    </row>
    <row r="1209" spans="1:42" x14ac:dyDescent="0.2">
      <c r="A1209" s="4"/>
      <c r="B1209" s="5"/>
      <c r="C1209" s="6" t="s">
        <v>4307</v>
      </c>
      <c r="D1209" s="7" t="s">
        <v>34</v>
      </c>
      <c r="E1209" s="7" t="s">
        <v>32</v>
      </c>
      <c r="F1209" s="8" t="s">
        <v>35</v>
      </c>
      <c r="G1209" s="9">
        <v>45865</v>
      </c>
      <c r="H1209" s="9"/>
      <c r="I1209" s="10"/>
      <c r="J1209" s="14"/>
      <c r="K1209" s="11" t="s">
        <v>2796</v>
      </c>
      <c r="L1209" s="8" t="s">
        <v>2797</v>
      </c>
      <c r="M1209" s="8" t="s">
        <v>35</v>
      </c>
      <c r="N1209" s="8" t="s">
        <v>35</v>
      </c>
      <c r="O1209" s="12">
        <v>30900</v>
      </c>
      <c r="P1209" s="8" t="s">
        <v>41</v>
      </c>
      <c r="Q1209" s="12">
        <v>30900</v>
      </c>
      <c r="R1209" s="13">
        <v>0</v>
      </c>
      <c r="S1209" s="13">
        <v>0</v>
      </c>
      <c r="T1209" s="13">
        <v>0</v>
      </c>
      <c r="U1209" s="13">
        <v>0</v>
      </c>
      <c r="V1209" s="8" t="s">
        <v>57</v>
      </c>
      <c r="W1209" s="8" t="s">
        <v>4308</v>
      </c>
      <c r="X1209" s="8" t="s">
        <v>35</v>
      </c>
      <c r="Y1209" s="13">
        <v>0</v>
      </c>
      <c r="Z1209" s="8" t="s">
        <v>35</v>
      </c>
      <c r="AA1209" s="8" t="s">
        <v>2310</v>
      </c>
      <c r="AB1209" s="8" t="s">
        <v>35</v>
      </c>
      <c r="AC1209" s="8" t="s">
        <v>2614</v>
      </c>
      <c r="AD1209" s="8" t="s">
        <v>35</v>
      </c>
      <c r="AE1209" s="8" t="s">
        <v>35</v>
      </c>
      <c r="AF1209" s="12">
        <v>30900</v>
      </c>
      <c r="AG1209" s="41">
        <f t="shared" si="165"/>
        <v>45865</v>
      </c>
      <c r="AH1209" s="41">
        <f t="shared" ca="1" si="166"/>
        <v>46022</v>
      </c>
      <c r="AI1209" s="1">
        <f t="shared" ca="1" si="173"/>
        <v>5</v>
      </c>
      <c r="AJ1209" s="1">
        <f t="shared" ca="1" si="167"/>
        <v>0</v>
      </c>
      <c r="AK1209" s="1">
        <f t="shared" ca="1" si="168"/>
        <v>4</v>
      </c>
      <c r="AL1209" s="1">
        <f t="shared" si="169"/>
        <v>0</v>
      </c>
      <c r="AM1209" s="38">
        <f t="shared" ca="1" si="170"/>
        <v>0</v>
      </c>
      <c r="AN1209" s="1" t="str">
        <f t="shared" ca="1" si="171"/>
        <v>טרם נבדק</v>
      </c>
      <c r="AO1209" s="1" t="str">
        <f>VLOOKUP(AC1209,'תז מייל קניין'!$A:$C,3,0)</f>
        <v>GalitGe@justice.gov.il</v>
      </c>
      <c r="AP1209" s="1" t="str">
        <f t="shared" si="172"/>
        <v xml:space="preserve"> תווי שי ל</v>
      </c>
    </row>
    <row r="1210" spans="1:42" x14ac:dyDescent="0.2">
      <c r="A1210" s="4"/>
      <c r="B1210" s="5"/>
      <c r="C1210" s="6" t="s">
        <v>4309</v>
      </c>
      <c r="D1210" s="7" t="s">
        <v>34</v>
      </c>
      <c r="E1210" s="7" t="s">
        <v>32</v>
      </c>
      <c r="F1210" s="8" t="s">
        <v>35</v>
      </c>
      <c r="G1210" s="9">
        <v>45865</v>
      </c>
      <c r="H1210" s="9"/>
      <c r="I1210" s="10"/>
      <c r="J1210" s="14"/>
      <c r="K1210" s="11" t="s">
        <v>4310</v>
      </c>
      <c r="L1210" s="8" t="s">
        <v>4311</v>
      </c>
      <c r="M1210" s="8" t="s">
        <v>35</v>
      </c>
      <c r="N1210" s="8" t="s">
        <v>35</v>
      </c>
      <c r="O1210" s="12">
        <v>16800</v>
      </c>
      <c r="P1210" s="8" t="s">
        <v>41</v>
      </c>
      <c r="Q1210" s="12">
        <v>16800</v>
      </c>
      <c r="R1210" s="13">
        <v>0</v>
      </c>
      <c r="S1210" s="13">
        <v>0</v>
      </c>
      <c r="T1210" s="13">
        <v>0</v>
      </c>
      <c r="U1210" s="13">
        <v>0</v>
      </c>
      <c r="V1210" s="8" t="s">
        <v>57</v>
      </c>
      <c r="W1210" s="8" t="s">
        <v>4312</v>
      </c>
      <c r="X1210" s="8" t="s">
        <v>35</v>
      </c>
      <c r="Y1210" s="13">
        <v>0</v>
      </c>
      <c r="Z1210" s="8" t="s">
        <v>35</v>
      </c>
      <c r="AA1210" s="8" t="s">
        <v>2310</v>
      </c>
      <c r="AB1210" s="8" t="s">
        <v>35</v>
      </c>
      <c r="AC1210" s="8" t="s">
        <v>2614</v>
      </c>
      <c r="AD1210" s="8" t="s">
        <v>35</v>
      </c>
      <c r="AE1210" s="8" t="s">
        <v>35</v>
      </c>
      <c r="AF1210" s="12">
        <v>16800</v>
      </c>
      <c r="AG1210" s="41">
        <f t="shared" si="165"/>
        <v>45865</v>
      </c>
      <c r="AH1210" s="41">
        <f t="shared" ca="1" si="166"/>
        <v>46022</v>
      </c>
      <c r="AI1210" s="1">
        <f t="shared" ca="1" si="173"/>
        <v>5</v>
      </c>
      <c r="AJ1210" s="1">
        <f t="shared" ca="1" si="167"/>
        <v>0</v>
      </c>
      <c r="AK1210" s="1">
        <f t="shared" ca="1" si="168"/>
        <v>4</v>
      </c>
      <c r="AL1210" s="1">
        <f t="shared" si="169"/>
        <v>0</v>
      </c>
      <c r="AM1210" s="38">
        <f t="shared" ca="1" si="170"/>
        <v>0</v>
      </c>
      <c r="AN1210" s="1" t="str">
        <f t="shared" ca="1" si="171"/>
        <v>טרם נבדק</v>
      </c>
      <c r="AO1210" s="1" t="str">
        <f>VLOOKUP(AC1210,'תז מייל קניין'!$A:$C,3,0)</f>
        <v>GalitGe@justice.gov.il</v>
      </c>
      <c r="AP1210" s="1" t="str">
        <f t="shared" si="172"/>
        <v xml:space="preserve"> תווי שי ר</v>
      </c>
    </row>
    <row r="1211" spans="1:42" x14ac:dyDescent="0.2">
      <c r="A1211" s="4"/>
      <c r="B1211" s="5"/>
      <c r="C1211" s="6" t="s">
        <v>4313</v>
      </c>
      <c r="D1211" s="7" t="s">
        <v>34</v>
      </c>
      <c r="E1211" s="7" t="s">
        <v>32</v>
      </c>
      <c r="F1211" s="8" t="s">
        <v>35</v>
      </c>
      <c r="G1211" s="9">
        <v>45865</v>
      </c>
      <c r="H1211" s="9"/>
      <c r="I1211" s="10"/>
      <c r="J1211" s="14"/>
      <c r="K1211" s="11" t="s">
        <v>4314</v>
      </c>
      <c r="L1211" s="8" t="s">
        <v>4315</v>
      </c>
      <c r="M1211" s="8" t="s">
        <v>35</v>
      </c>
      <c r="N1211" s="8" t="s">
        <v>35</v>
      </c>
      <c r="O1211" s="12">
        <v>4200</v>
      </c>
      <c r="P1211" s="8" t="s">
        <v>41</v>
      </c>
      <c r="Q1211" s="12">
        <v>4200</v>
      </c>
      <c r="R1211" s="13">
        <v>0</v>
      </c>
      <c r="S1211" s="13">
        <v>0</v>
      </c>
      <c r="T1211" s="13">
        <v>0</v>
      </c>
      <c r="U1211" s="13">
        <v>0</v>
      </c>
      <c r="V1211" s="8" t="s">
        <v>57</v>
      </c>
      <c r="W1211" s="8" t="s">
        <v>4316</v>
      </c>
      <c r="X1211" s="8" t="s">
        <v>35</v>
      </c>
      <c r="Y1211" s="13">
        <v>0</v>
      </c>
      <c r="Z1211" s="8" t="s">
        <v>35</v>
      </c>
      <c r="AA1211" s="8" t="s">
        <v>2310</v>
      </c>
      <c r="AB1211" s="8" t="s">
        <v>35</v>
      </c>
      <c r="AC1211" s="8" t="s">
        <v>2614</v>
      </c>
      <c r="AD1211" s="8" t="s">
        <v>35</v>
      </c>
      <c r="AE1211" s="8" t="s">
        <v>35</v>
      </c>
      <c r="AF1211" s="12">
        <v>4200</v>
      </c>
      <c r="AG1211" s="41">
        <f t="shared" si="165"/>
        <v>45865</v>
      </c>
      <c r="AH1211" s="41">
        <f t="shared" ca="1" si="166"/>
        <v>46022</v>
      </c>
      <c r="AI1211" s="1">
        <f t="shared" ca="1" si="173"/>
        <v>5</v>
      </c>
      <c r="AJ1211" s="1">
        <f t="shared" ca="1" si="167"/>
        <v>0</v>
      </c>
      <c r="AK1211" s="1">
        <f t="shared" ca="1" si="168"/>
        <v>4</v>
      </c>
      <c r="AL1211" s="1">
        <f t="shared" si="169"/>
        <v>0</v>
      </c>
      <c r="AM1211" s="38">
        <f t="shared" ca="1" si="170"/>
        <v>0</v>
      </c>
      <c r="AN1211" s="1" t="str">
        <f t="shared" ca="1" si="171"/>
        <v>טרם נבדק</v>
      </c>
      <c r="AO1211" s="1" t="str">
        <f>VLOOKUP(AC1211,'תז מייל קניין'!$A:$C,3,0)</f>
        <v>GalitGe@justice.gov.il</v>
      </c>
      <c r="AP1211" s="1" t="str">
        <f t="shared" si="172"/>
        <v xml:space="preserve"> תווי שי ר</v>
      </c>
    </row>
    <row r="1212" spans="1:42" x14ac:dyDescent="0.2">
      <c r="A1212" s="4"/>
      <c r="B1212" s="5"/>
      <c r="C1212" s="6" t="s">
        <v>4317</v>
      </c>
      <c r="D1212" s="7" t="s">
        <v>34</v>
      </c>
      <c r="E1212" s="7" t="s">
        <v>32</v>
      </c>
      <c r="F1212" s="8" t="s">
        <v>35</v>
      </c>
      <c r="G1212" s="9">
        <v>45865</v>
      </c>
      <c r="H1212" s="9"/>
      <c r="I1212" s="10"/>
      <c r="J1212" s="14"/>
      <c r="K1212" s="11" t="s">
        <v>4318</v>
      </c>
      <c r="L1212" s="8" t="s">
        <v>4319</v>
      </c>
      <c r="M1212" s="8" t="s">
        <v>35</v>
      </c>
      <c r="N1212" s="8" t="s">
        <v>35</v>
      </c>
      <c r="O1212" s="12">
        <v>9900</v>
      </c>
      <c r="P1212" s="8" t="s">
        <v>41</v>
      </c>
      <c r="Q1212" s="12">
        <v>9900</v>
      </c>
      <c r="R1212" s="13">
        <v>0</v>
      </c>
      <c r="S1212" s="13">
        <v>0</v>
      </c>
      <c r="T1212" s="13">
        <v>0</v>
      </c>
      <c r="U1212" s="13">
        <v>0</v>
      </c>
      <c r="V1212" s="8" t="s">
        <v>57</v>
      </c>
      <c r="W1212" s="8" t="s">
        <v>4320</v>
      </c>
      <c r="X1212" s="8" t="s">
        <v>35</v>
      </c>
      <c r="Y1212" s="13">
        <v>0</v>
      </c>
      <c r="Z1212" s="8" t="s">
        <v>35</v>
      </c>
      <c r="AA1212" s="8" t="s">
        <v>2310</v>
      </c>
      <c r="AB1212" s="8" t="s">
        <v>35</v>
      </c>
      <c r="AC1212" s="8" t="s">
        <v>2614</v>
      </c>
      <c r="AD1212" s="8" t="s">
        <v>35</v>
      </c>
      <c r="AE1212" s="8" t="s">
        <v>35</v>
      </c>
      <c r="AF1212" s="12">
        <v>9900</v>
      </c>
      <c r="AG1212" s="41">
        <f t="shared" si="165"/>
        <v>45865</v>
      </c>
      <c r="AH1212" s="41">
        <f t="shared" ca="1" si="166"/>
        <v>46022</v>
      </c>
      <c r="AI1212" s="1">
        <f t="shared" ca="1" si="173"/>
        <v>5</v>
      </c>
      <c r="AJ1212" s="1">
        <f t="shared" ca="1" si="167"/>
        <v>0</v>
      </c>
      <c r="AK1212" s="1">
        <f t="shared" ca="1" si="168"/>
        <v>4</v>
      </c>
      <c r="AL1212" s="1">
        <f t="shared" si="169"/>
        <v>0</v>
      </c>
      <c r="AM1212" s="38">
        <f t="shared" ca="1" si="170"/>
        <v>0</v>
      </c>
      <c r="AN1212" s="1" t="str">
        <f t="shared" ca="1" si="171"/>
        <v>טרם נבדק</v>
      </c>
      <c r="AO1212" s="1" t="str">
        <f>VLOOKUP(AC1212,'תז מייל קניין'!$A:$C,3,0)</f>
        <v>GalitGe@justice.gov.il</v>
      </c>
      <c r="AP1212" s="1" t="str">
        <f t="shared" si="172"/>
        <v xml:space="preserve"> תווי שי ר</v>
      </c>
    </row>
    <row r="1213" spans="1:42" x14ac:dyDescent="0.2">
      <c r="A1213" s="4"/>
      <c r="B1213" s="5"/>
      <c r="C1213" s="6" t="s">
        <v>4321</v>
      </c>
      <c r="D1213" s="7" t="s">
        <v>34</v>
      </c>
      <c r="E1213" s="7" t="s">
        <v>32</v>
      </c>
      <c r="F1213" s="8" t="s">
        <v>35</v>
      </c>
      <c r="G1213" s="9">
        <v>45865</v>
      </c>
      <c r="H1213" s="9"/>
      <c r="I1213" s="10"/>
      <c r="J1213" s="14"/>
      <c r="K1213" s="11" t="s">
        <v>4322</v>
      </c>
      <c r="L1213" s="8" t="s">
        <v>4323</v>
      </c>
      <c r="M1213" s="8" t="s">
        <v>35</v>
      </c>
      <c r="N1213" s="8" t="s">
        <v>35</v>
      </c>
      <c r="O1213" s="12">
        <v>27600</v>
      </c>
      <c r="P1213" s="8" t="s">
        <v>41</v>
      </c>
      <c r="Q1213" s="12">
        <v>27600</v>
      </c>
      <c r="R1213" s="13">
        <v>0</v>
      </c>
      <c r="S1213" s="13">
        <v>0</v>
      </c>
      <c r="T1213" s="13">
        <v>0</v>
      </c>
      <c r="U1213" s="13">
        <v>0</v>
      </c>
      <c r="V1213" s="8" t="s">
        <v>57</v>
      </c>
      <c r="W1213" s="8" t="s">
        <v>4324</v>
      </c>
      <c r="X1213" s="8" t="s">
        <v>35</v>
      </c>
      <c r="Y1213" s="13">
        <v>0</v>
      </c>
      <c r="Z1213" s="8" t="s">
        <v>35</v>
      </c>
      <c r="AA1213" s="8" t="s">
        <v>2310</v>
      </c>
      <c r="AB1213" s="8" t="s">
        <v>35</v>
      </c>
      <c r="AC1213" s="8" t="s">
        <v>2614</v>
      </c>
      <c r="AD1213" s="8" t="s">
        <v>35</v>
      </c>
      <c r="AE1213" s="8" t="s">
        <v>35</v>
      </c>
      <c r="AF1213" s="12">
        <v>27600</v>
      </c>
      <c r="AG1213" s="41">
        <f t="shared" si="165"/>
        <v>45865</v>
      </c>
      <c r="AH1213" s="41">
        <f t="shared" ca="1" si="166"/>
        <v>46022</v>
      </c>
      <c r="AI1213" s="1">
        <f t="shared" ca="1" si="173"/>
        <v>5</v>
      </c>
      <c r="AJ1213" s="1">
        <f t="shared" ca="1" si="167"/>
        <v>0</v>
      </c>
      <c r="AK1213" s="1">
        <f t="shared" ca="1" si="168"/>
        <v>4</v>
      </c>
      <c r="AL1213" s="1">
        <f t="shared" si="169"/>
        <v>0</v>
      </c>
      <c r="AM1213" s="38">
        <f t="shared" ca="1" si="170"/>
        <v>0</v>
      </c>
      <c r="AN1213" s="1" t="str">
        <f t="shared" ca="1" si="171"/>
        <v>טרם נבדק</v>
      </c>
      <c r="AO1213" s="1" t="str">
        <f>VLOOKUP(AC1213,'תז מייל קניין'!$A:$C,3,0)</f>
        <v>GalitGe@justice.gov.il</v>
      </c>
      <c r="AP1213" s="1" t="str">
        <f t="shared" si="172"/>
        <v xml:space="preserve"> תווי שי ר</v>
      </c>
    </row>
    <row r="1214" spans="1:42" x14ac:dyDescent="0.2">
      <c r="A1214" s="4"/>
      <c r="B1214" s="5"/>
      <c r="C1214" s="6" t="s">
        <v>4325</v>
      </c>
      <c r="D1214" s="7" t="s">
        <v>34</v>
      </c>
      <c r="E1214" s="7" t="s">
        <v>32</v>
      </c>
      <c r="F1214" s="8" t="s">
        <v>35</v>
      </c>
      <c r="G1214" s="9">
        <v>45865</v>
      </c>
      <c r="H1214" s="9"/>
      <c r="I1214" s="10"/>
      <c r="J1214" s="14"/>
      <c r="K1214" s="11" t="s">
        <v>4326</v>
      </c>
      <c r="L1214" s="8" t="s">
        <v>4327</v>
      </c>
      <c r="M1214" s="8" t="s">
        <v>35</v>
      </c>
      <c r="N1214" s="8" t="s">
        <v>35</v>
      </c>
      <c r="O1214" s="12">
        <v>15222</v>
      </c>
      <c r="P1214" s="8" t="s">
        <v>41</v>
      </c>
      <c r="Q1214" s="12">
        <v>15222</v>
      </c>
      <c r="R1214" s="13">
        <v>0</v>
      </c>
      <c r="S1214" s="13">
        <v>0</v>
      </c>
      <c r="T1214" s="13">
        <v>0</v>
      </c>
      <c r="U1214" s="13">
        <v>0</v>
      </c>
      <c r="V1214" s="8" t="s">
        <v>57</v>
      </c>
      <c r="W1214" s="8" t="s">
        <v>4328</v>
      </c>
      <c r="X1214" s="8" t="s">
        <v>35</v>
      </c>
      <c r="Y1214" s="13">
        <v>0</v>
      </c>
      <c r="Z1214" s="8" t="s">
        <v>35</v>
      </c>
      <c r="AA1214" s="8" t="s">
        <v>2310</v>
      </c>
      <c r="AB1214" s="8" t="s">
        <v>35</v>
      </c>
      <c r="AC1214" s="8" t="s">
        <v>2614</v>
      </c>
      <c r="AD1214" s="8" t="s">
        <v>35</v>
      </c>
      <c r="AE1214" s="8" t="s">
        <v>35</v>
      </c>
      <c r="AF1214" s="12">
        <v>15222</v>
      </c>
      <c r="AG1214" s="41">
        <f t="shared" si="165"/>
        <v>45865</v>
      </c>
      <c r="AH1214" s="41">
        <f t="shared" ca="1" si="166"/>
        <v>46022</v>
      </c>
      <c r="AI1214" s="1">
        <f t="shared" ca="1" si="173"/>
        <v>5</v>
      </c>
      <c r="AJ1214" s="1">
        <f t="shared" ca="1" si="167"/>
        <v>0</v>
      </c>
      <c r="AK1214" s="1">
        <f t="shared" ca="1" si="168"/>
        <v>4</v>
      </c>
      <c r="AL1214" s="1">
        <f t="shared" si="169"/>
        <v>0</v>
      </c>
      <c r="AM1214" s="38">
        <f t="shared" ca="1" si="170"/>
        <v>0</v>
      </c>
      <c r="AN1214" s="1" t="str">
        <f t="shared" ca="1" si="171"/>
        <v>טרם נבדק</v>
      </c>
      <c r="AO1214" s="1" t="str">
        <f>VLOOKUP(AC1214,'תז מייל קניין'!$A:$C,3,0)</f>
        <v>GalitGe@justice.gov.il</v>
      </c>
      <c r="AP1214" s="1" t="str">
        <f t="shared" si="172"/>
        <v xml:space="preserve"> תווי שי ר</v>
      </c>
    </row>
    <row r="1215" spans="1:42" x14ac:dyDescent="0.2">
      <c r="A1215" s="4"/>
      <c r="B1215" s="5"/>
      <c r="C1215" s="6" t="s">
        <v>4329</v>
      </c>
      <c r="D1215" s="7" t="s">
        <v>34</v>
      </c>
      <c r="E1215" s="7" t="s">
        <v>32</v>
      </c>
      <c r="F1215" s="8" t="s">
        <v>35</v>
      </c>
      <c r="G1215" s="9">
        <v>45865</v>
      </c>
      <c r="H1215" s="9"/>
      <c r="I1215" s="10"/>
      <c r="J1215" s="14"/>
      <c r="K1215" s="11" t="s">
        <v>4330</v>
      </c>
      <c r="L1215" s="8" t="s">
        <v>4331</v>
      </c>
      <c r="M1215" s="8" t="s">
        <v>35</v>
      </c>
      <c r="N1215" s="8" t="s">
        <v>35</v>
      </c>
      <c r="O1215" s="12">
        <v>25500</v>
      </c>
      <c r="P1215" s="8" t="s">
        <v>41</v>
      </c>
      <c r="Q1215" s="12">
        <v>25500</v>
      </c>
      <c r="R1215" s="13">
        <v>0</v>
      </c>
      <c r="S1215" s="13">
        <v>0</v>
      </c>
      <c r="T1215" s="13">
        <v>0</v>
      </c>
      <c r="U1215" s="13">
        <v>0</v>
      </c>
      <c r="V1215" s="8" t="s">
        <v>57</v>
      </c>
      <c r="W1215" s="8" t="s">
        <v>4332</v>
      </c>
      <c r="X1215" s="8" t="s">
        <v>35</v>
      </c>
      <c r="Y1215" s="13">
        <v>0</v>
      </c>
      <c r="Z1215" s="8" t="s">
        <v>35</v>
      </c>
      <c r="AA1215" s="8" t="s">
        <v>2310</v>
      </c>
      <c r="AB1215" s="8" t="s">
        <v>35</v>
      </c>
      <c r="AC1215" s="8" t="s">
        <v>2614</v>
      </c>
      <c r="AD1215" s="8" t="s">
        <v>35</v>
      </c>
      <c r="AE1215" s="8" t="s">
        <v>35</v>
      </c>
      <c r="AF1215" s="12">
        <v>25500</v>
      </c>
      <c r="AG1215" s="41">
        <f t="shared" si="165"/>
        <v>45865</v>
      </c>
      <c r="AH1215" s="41">
        <f t="shared" ca="1" si="166"/>
        <v>46022</v>
      </c>
      <c r="AI1215" s="1">
        <f t="shared" ca="1" si="173"/>
        <v>5</v>
      </c>
      <c r="AJ1215" s="1">
        <f t="shared" ca="1" si="167"/>
        <v>0</v>
      </c>
      <c r="AK1215" s="1">
        <f t="shared" ca="1" si="168"/>
        <v>4</v>
      </c>
      <c r="AL1215" s="1">
        <f t="shared" si="169"/>
        <v>0</v>
      </c>
      <c r="AM1215" s="38">
        <f t="shared" ca="1" si="170"/>
        <v>0</v>
      </c>
      <c r="AN1215" s="1" t="str">
        <f t="shared" ca="1" si="171"/>
        <v>טרם נבדק</v>
      </c>
      <c r="AO1215" s="1" t="str">
        <f>VLOOKUP(AC1215,'תז מייל קניין'!$A:$C,3,0)</f>
        <v>GalitGe@justice.gov.il</v>
      </c>
      <c r="AP1215" s="1" t="str">
        <f t="shared" si="172"/>
        <v xml:space="preserve"> תווי שי ר</v>
      </c>
    </row>
    <row r="1216" spans="1:42" x14ac:dyDescent="0.2">
      <c r="A1216" s="4"/>
      <c r="B1216" s="5"/>
      <c r="C1216" s="6" t="s">
        <v>4333</v>
      </c>
      <c r="D1216" s="7" t="s">
        <v>34</v>
      </c>
      <c r="E1216" s="7" t="s">
        <v>32</v>
      </c>
      <c r="F1216" s="8" t="s">
        <v>35</v>
      </c>
      <c r="G1216" s="9">
        <v>45865</v>
      </c>
      <c r="H1216" s="9"/>
      <c r="I1216" s="10"/>
      <c r="J1216" s="14"/>
      <c r="K1216" s="11" t="s">
        <v>4334</v>
      </c>
      <c r="L1216" s="8" t="s">
        <v>4327</v>
      </c>
      <c r="M1216" s="8" t="s">
        <v>35</v>
      </c>
      <c r="N1216" s="8" t="s">
        <v>35</v>
      </c>
      <c r="O1216" s="12">
        <v>31650</v>
      </c>
      <c r="P1216" s="8" t="s">
        <v>41</v>
      </c>
      <c r="Q1216" s="12">
        <v>31650</v>
      </c>
      <c r="R1216" s="13">
        <v>0</v>
      </c>
      <c r="S1216" s="13">
        <v>0</v>
      </c>
      <c r="T1216" s="13">
        <v>0</v>
      </c>
      <c r="U1216" s="13">
        <v>0</v>
      </c>
      <c r="V1216" s="8" t="s">
        <v>57</v>
      </c>
      <c r="W1216" s="8" t="s">
        <v>4335</v>
      </c>
      <c r="X1216" s="8" t="s">
        <v>35</v>
      </c>
      <c r="Y1216" s="13">
        <v>0</v>
      </c>
      <c r="Z1216" s="8" t="s">
        <v>35</v>
      </c>
      <c r="AA1216" s="8" t="s">
        <v>2310</v>
      </c>
      <c r="AB1216" s="8" t="s">
        <v>35</v>
      </c>
      <c r="AC1216" s="8" t="s">
        <v>2614</v>
      </c>
      <c r="AD1216" s="8" t="s">
        <v>35</v>
      </c>
      <c r="AE1216" s="8" t="s">
        <v>35</v>
      </c>
      <c r="AF1216" s="12">
        <v>31650</v>
      </c>
      <c r="AG1216" s="41">
        <f t="shared" si="165"/>
        <v>45865</v>
      </c>
      <c r="AH1216" s="41">
        <f t="shared" ca="1" si="166"/>
        <v>46022</v>
      </c>
      <c r="AI1216" s="1">
        <f t="shared" ca="1" si="173"/>
        <v>5</v>
      </c>
      <c r="AJ1216" s="1">
        <f t="shared" ca="1" si="167"/>
        <v>0</v>
      </c>
      <c r="AK1216" s="1">
        <f t="shared" ca="1" si="168"/>
        <v>4</v>
      </c>
      <c r="AL1216" s="1">
        <f t="shared" si="169"/>
        <v>0</v>
      </c>
      <c r="AM1216" s="38">
        <f t="shared" ca="1" si="170"/>
        <v>0</v>
      </c>
      <c r="AN1216" s="1" t="str">
        <f t="shared" ca="1" si="171"/>
        <v>טרם נבדק</v>
      </c>
      <c r="AO1216" s="1" t="str">
        <f>VLOOKUP(AC1216,'תז מייל קניין'!$A:$C,3,0)</f>
        <v>GalitGe@justice.gov.il</v>
      </c>
      <c r="AP1216" s="1" t="str">
        <f t="shared" si="172"/>
        <v xml:space="preserve"> תווי שי ר</v>
      </c>
    </row>
    <row r="1217" spans="1:42" x14ac:dyDescent="0.2">
      <c r="A1217" s="4"/>
      <c r="B1217" s="5"/>
      <c r="C1217" s="6" t="s">
        <v>4336</v>
      </c>
      <c r="D1217" s="7" t="s">
        <v>34</v>
      </c>
      <c r="E1217" s="7" t="s">
        <v>32</v>
      </c>
      <c r="F1217" s="8" t="s">
        <v>35</v>
      </c>
      <c r="G1217" s="9">
        <v>45865</v>
      </c>
      <c r="H1217" s="9"/>
      <c r="I1217" s="10"/>
      <c r="J1217" s="14"/>
      <c r="K1217" s="11" t="s">
        <v>4337</v>
      </c>
      <c r="L1217" s="8" t="s">
        <v>4338</v>
      </c>
      <c r="M1217" s="8" t="s">
        <v>35</v>
      </c>
      <c r="N1217" s="8" t="s">
        <v>35</v>
      </c>
      <c r="O1217" s="12">
        <v>20700</v>
      </c>
      <c r="P1217" s="8" t="s">
        <v>41</v>
      </c>
      <c r="Q1217" s="12">
        <v>20700</v>
      </c>
      <c r="R1217" s="13">
        <v>0</v>
      </c>
      <c r="S1217" s="13">
        <v>0</v>
      </c>
      <c r="T1217" s="13">
        <v>0</v>
      </c>
      <c r="U1217" s="13">
        <v>0</v>
      </c>
      <c r="V1217" s="8" t="s">
        <v>57</v>
      </c>
      <c r="W1217" s="8" t="s">
        <v>4339</v>
      </c>
      <c r="X1217" s="8" t="s">
        <v>35</v>
      </c>
      <c r="Y1217" s="13">
        <v>0</v>
      </c>
      <c r="Z1217" s="8" t="s">
        <v>35</v>
      </c>
      <c r="AA1217" s="8" t="s">
        <v>2310</v>
      </c>
      <c r="AB1217" s="8" t="s">
        <v>35</v>
      </c>
      <c r="AC1217" s="8" t="s">
        <v>2614</v>
      </c>
      <c r="AD1217" s="8" t="s">
        <v>35</v>
      </c>
      <c r="AE1217" s="8" t="s">
        <v>35</v>
      </c>
      <c r="AF1217" s="12">
        <v>20700</v>
      </c>
      <c r="AG1217" s="41">
        <f t="shared" si="165"/>
        <v>45865</v>
      </c>
      <c r="AH1217" s="41">
        <f t="shared" ca="1" si="166"/>
        <v>46022</v>
      </c>
      <c r="AI1217" s="1">
        <f t="shared" ca="1" si="173"/>
        <v>5</v>
      </c>
      <c r="AJ1217" s="1">
        <f t="shared" ca="1" si="167"/>
        <v>0</v>
      </c>
      <c r="AK1217" s="1">
        <f t="shared" ca="1" si="168"/>
        <v>4</v>
      </c>
      <c r="AL1217" s="1">
        <f t="shared" si="169"/>
        <v>0</v>
      </c>
      <c r="AM1217" s="38">
        <f t="shared" ca="1" si="170"/>
        <v>0</v>
      </c>
      <c r="AN1217" s="1" t="str">
        <f t="shared" ca="1" si="171"/>
        <v>טרם נבדק</v>
      </c>
      <c r="AO1217" s="1" t="str">
        <f>VLOOKUP(AC1217,'תז מייל קניין'!$A:$C,3,0)</f>
        <v>GalitGe@justice.gov.il</v>
      </c>
      <c r="AP1217" s="1" t="str">
        <f t="shared" si="172"/>
        <v xml:space="preserve"> תווי שי ר</v>
      </c>
    </row>
    <row r="1218" spans="1:42" x14ac:dyDescent="0.2">
      <c r="A1218" s="4"/>
      <c r="B1218" s="5"/>
      <c r="C1218" s="6" t="s">
        <v>4340</v>
      </c>
      <c r="D1218" s="7" t="s">
        <v>34</v>
      </c>
      <c r="E1218" s="7" t="s">
        <v>32</v>
      </c>
      <c r="F1218" s="8" t="s">
        <v>35</v>
      </c>
      <c r="G1218" s="9">
        <v>45865</v>
      </c>
      <c r="H1218" s="9"/>
      <c r="I1218" s="10"/>
      <c r="J1218" s="14"/>
      <c r="K1218" s="11" t="s">
        <v>4341</v>
      </c>
      <c r="L1218" s="8" t="s">
        <v>4342</v>
      </c>
      <c r="M1218" s="8" t="s">
        <v>35</v>
      </c>
      <c r="N1218" s="8" t="s">
        <v>35</v>
      </c>
      <c r="O1218" s="12">
        <v>25500</v>
      </c>
      <c r="P1218" s="8" t="s">
        <v>41</v>
      </c>
      <c r="Q1218" s="12">
        <v>25500</v>
      </c>
      <c r="R1218" s="13">
        <v>0</v>
      </c>
      <c r="S1218" s="13">
        <v>0</v>
      </c>
      <c r="T1218" s="13">
        <v>0</v>
      </c>
      <c r="U1218" s="13">
        <v>0</v>
      </c>
      <c r="V1218" s="8" t="s">
        <v>57</v>
      </c>
      <c r="W1218" s="8" t="s">
        <v>4343</v>
      </c>
      <c r="X1218" s="8" t="s">
        <v>35</v>
      </c>
      <c r="Y1218" s="13">
        <v>0</v>
      </c>
      <c r="Z1218" s="8" t="s">
        <v>35</v>
      </c>
      <c r="AA1218" s="8" t="s">
        <v>2310</v>
      </c>
      <c r="AB1218" s="8" t="s">
        <v>35</v>
      </c>
      <c r="AC1218" s="8" t="s">
        <v>2614</v>
      </c>
      <c r="AD1218" s="8" t="s">
        <v>35</v>
      </c>
      <c r="AE1218" s="8" t="s">
        <v>35</v>
      </c>
      <c r="AF1218" s="12">
        <v>25500</v>
      </c>
      <c r="AG1218" s="41">
        <f t="shared" si="165"/>
        <v>45865</v>
      </c>
      <c r="AH1218" s="41">
        <f t="shared" ca="1" si="166"/>
        <v>46022</v>
      </c>
      <c r="AI1218" s="1">
        <f t="shared" ca="1" si="173"/>
        <v>5</v>
      </c>
      <c r="AJ1218" s="1">
        <f t="shared" ca="1" si="167"/>
        <v>0</v>
      </c>
      <c r="AK1218" s="1">
        <f t="shared" ca="1" si="168"/>
        <v>4</v>
      </c>
      <c r="AL1218" s="1">
        <f t="shared" si="169"/>
        <v>0</v>
      </c>
      <c r="AM1218" s="38">
        <f t="shared" ca="1" si="170"/>
        <v>0</v>
      </c>
      <c r="AN1218" s="1" t="str">
        <f t="shared" ca="1" si="171"/>
        <v>טרם נבדק</v>
      </c>
      <c r="AO1218" s="1" t="str">
        <f>VLOOKUP(AC1218,'תז מייל קניין'!$A:$C,3,0)</f>
        <v>GalitGe@justice.gov.il</v>
      </c>
      <c r="AP1218" s="1" t="str">
        <f t="shared" si="172"/>
        <v xml:space="preserve"> תווי שי ר</v>
      </c>
    </row>
    <row r="1219" spans="1:42" x14ac:dyDescent="0.2">
      <c r="A1219" s="4"/>
      <c r="B1219" s="5"/>
      <c r="C1219" s="6" t="s">
        <v>4344</v>
      </c>
      <c r="D1219" s="7" t="s">
        <v>34</v>
      </c>
      <c r="E1219" s="7" t="s">
        <v>32</v>
      </c>
      <c r="F1219" s="8" t="s">
        <v>35</v>
      </c>
      <c r="G1219" s="9">
        <v>45865</v>
      </c>
      <c r="H1219" s="9"/>
      <c r="I1219" s="10"/>
      <c r="J1219" s="14" t="s">
        <v>2612</v>
      </c>
      <c r="K1219" s="11" t="s">
        <v>4337</v>
      </c>
      <c r="L1219" s="8" t="s">
        <v>4338</v>
      </c>
      <c r="M1219" s="8" t="s">
        <v>35</v>
      </c>
      <c r="N1219" s="8" t="s">
        <v>35</v>
      </c>
      <c r="O1219" s="12">
        <v>20100</v>
      </c>
      <c r="P1219" s="8" t="s">
        <v>41</v>
      </c>
      <c r="Q1219" s="12">
        <v>20100</v>
      </c>
      <c r="R1219" s="13">
        <v>0</v>
      </c>
      <c r="S1219" s="13">
        <v>0</v>
      </c>
      <c r="T1219" s="13">
        <v>0</v>
      </c>
      <c r="U1219" s="13">
        <v>0</v>
      </c>
      <c r="V1219" s="8" t="s">
        <v>57</v>
      </c>
      <c r="W1219" s="8" t="s">
        <v>4339</v>
      </c>
      <c r="X1219" s="8" t="s">
        <v>35</v>
      </c>
      <c r="Y1219" s="13">
        <v>0</v>
      </c>
      <c r="Z1219" s="8" t="s">
        <v>35</v>
      </c>
      <c r="AA1219" s="8" t="s">
        <v>2310</v>
      </c>
      <c r="AB1219" s="8" t="s">
        <v>35</v>
      </c>
      <c r="AC1219" s="8" t="s">
        <v>2614</v>
      </c>
      <c r="AD1219" s="8" t="s">
        <v>35</v>
      </c>
      <c r="AE1219" s="8" t="s">
        <v>35</v>
      </c>
      <c r="AF1219" s="12">
        <v>20100</v>
      </c>
      <c r="AG1219" s="41">
        <f t="shared" ref="AG1219:AG1282" si="174">IF(H1219&gt;1,H1219,G1219)</f>
        <v>45865</v>
      </c>
      <c r="AH1219" s="41">
        <f t="shared" ref="AH1219:AH1282" ca="1" si="175">IF(I1219&gt;1, I1219, DATE(YEAR(TODAY()), 12, 31))</f>
        <v>46022</v>
      </c>
      <c r="AI1219" s="1">
        <f t="shared" ca="1" si="173"/>
        <v>5</v>
      </c>
      <c r="AJ1219" s="1">
        <f t="shared" ref="AJ1219:AJ1282" ca="1" si="176">DATEDIF(AG1219, TODAY(), "m")</f>
        <v>0</v>
      </c>
      <c r="AK1219" s="1">
        <f t="shared" ref="AK1219:AK1282" ca="1" si="177">IF(AH1219 &gt; TODAY(), DATEDIF(TODAY(), AH1219, "m"), -DATEDIF(AH1219, TODAY(), "m"))</f>
        <v>4</v>
      </c>
      <c r="AL1219" s="1">
        <f t="shared" ref="AL1219:AL1282" si="178">R1219</f>
        <v>0</v>
      </c>
      <c r="AM1219" s="38">
        <f t="shared" ref="AM1219:AM1282" ca="1" si="179">AJ1219/AI1219</f>
        <v>0</v>
      </c>
      <c r="AN1219" s="1" t="str">
        <f t="shared" ref="AN1219:AN1282" ca="1" si="180">IF(AM1219&lt;0.5, "טרם נבדק",
   IF(AND(AM1219&gt;0.5, AM1219&lt;0.75, AL1219&lt;20), "לא תקין",
   IF(AND(AM1219&gt;0.75, AM1219&lt;0.9, AL1219&lt;50), "לא תקין",
   IF(AND(AM1219&gt;0.9, AL1219&lt;50), "לא תקין", "תקין"))))</f>
        <v>טרם נבדק</v>
      </c>
      <c r="AO1219" s="1" t="str">
        <f>VLOOKUP(AC1219,'תז מייל קניין'!$A:$C,3,0)</f>
        <v>GalitGe@justice.gov.il</v>
      </c>
      <c r="AP1219" s="1" t="str">
        <f t="shared" ref="AP1219:AP1282" si="181">LEFT(W1219,10)</f>
        <v xml:space="preserve"> תווי שי ר</v>
      </c>
    </row>
    <row r="1220" spans="1:42" x14ac:dyDescent="0.2">
      <c r="A1220" s="4"/>
      <c r="B1220" s="5"/>
      <c r="C1220" s="6" t="s">
        <v>4345</v>
      </c>
      <c r="D1220" s="7" t="s">
        <v>50</v>
      </c>
      <c r="E1220" s="7" t="s">
        <v>32</v>
      </c>
      <c r="F1220" s="8" t="s">
        <v>35</v>
      </c>
      <c r="G1220" s="9">
        <v>44949</v>
      </c>
      <c r="H1220" s="9"/>
      <c r="I1220" s="10"/>
      <c r="J1220" s="3" t="s">
        <v>4346</v>
      </c>
      <c r="K1220" s="11" t="s">
        <v>2712</v>
      </c>
      <c r="L1220" s="8" t="s">
        <v>2713</v>
      </c>
      <c r="M1220" s="8" t="s">
        <v>2714</v>
      </c>
      <c r="N1220" s="8" t="s">
        <v>40</v>
      </c>
      <c r="O1220" s="12">
        <v>62214.19</v>
      </c>
      <c r="P1220" s="8" t="s">
        <v>41</v>
      </c>
      <c r="Q1220" s="12">
        <v>62214.19</v>
      </c>
      <c r="R1220" s="13">
        <v>98.11</v>
      </c>
      <c r="S1220" s="12">
        <v>61960.43</v>
      </c>
      <c r="T1220" s="12">
        <v>61040.93</v>
      </c>
      <c r="U1220" s="13">
        <v>253.76</v>
      </c>
      <c r="V1220" s="8" t="s">
        <v>35</v>
      </c>
      <c r="W1220" s="8" t="s">
        <v>4347</v>
      </c>
      <c r="X1220" s="8" t="s">
        <v>35</v>
      </c>
      <c r="Y1220" s="13">
        <v>0</v>
      </c>
      <c r="Z1220" s="8" t="s">
        <v>42</v>
      </c>
      <c r="AA1220" s="8" t="s">
        <v>65</v>
      </c>
      <c r="AB1220" s="8" t="s">
        <v>35</v>
      </c>
      <c r="AC1220" s="8" t="s">
        <v>4348</v>
      </c>
      <c r="AD1220" s="8" t="s">
        <v>35</v>
      </c>
      <c r="AE1220" s="8" t="s">
        <v>2716</v>
      </c>
      <c r="AF1220" s="12">
        <v>1173.26</v>
      </c>
      <c r="AG1220" s="41">
        <f t="shared" si="174"/>
        <v>44949</v>
      </c>
      <c r="AH1220" s="41">
        <f t="shared" ca="1" si="175"/>
        <v>46022</v>
      </c>
      <c r="AI1220" s="1">
        <f t="shared" ca="1" si="173"/>
        <v>35</v>
      </c>
      <c r="AJ1220" s="1">
        <f t="shared" ca="1" si="176"/>
        <v>30</v>
      </c>
      <c r="AK1220" s="1">
        <f t="shared" ca="1" si="177"/>
        <v>4</v>
      </c>
      <c r="AL1220" s="1">
        <f t="shared" si="178"/>
        <v>98.11</v>
      </c>
      <c r="AM1220" s="38">
        <f t="shared" ca="1" si="179"/>
        <v>0.8571428571428571</v>
      </c>
      <c r="AN1220" s="1" t="str">
        <f t="shared" ca="1" si="180"/>
        <v>תקין</v>
      </c>
      <c r="AO1220" s="1" t="e">
        <f>VLOOKUP(AC1220,'תז מייל קניין'!$A:$C,3,0)</f>
        <v>#N/A</v>
      </c>
      <c r="AP1220" s="1" t="str">
        <f t="shared" si="181"/>
        <v xml:space="preserve"> סולר להסק</v>
      </c>
    </row>
    <row r="1221" spans="1:42" x14ac:dyDescent="0.2">
      <c r="A1221" s="4"/>
      <c r="B1221" s="5"/>
      <c r="C1221" s="6" t="s">
        <v>4349</v>
      </c>
      <c r="D1221" s="7" t="s">
        <v>50</v>
      </c>
      <c r="E1221" s="7" t="s">
        <v>32</v>
      </c>
      <c r="F1221" s="8" t="s">
        <v>35</v>
      </c>
      <c r="G1221" s="9">
        <v>45046</v>
      </c>
      <c r="H1221" s="9"/>
      <c r="I1221" s="10"/>
      <c r="J1221" s="14" t="s">
        <v>4346</v>
      </c>
      <c r="K1221" s="11" t="s">
        <v>2443</v>
      </c>
      <c r="L1221" s="8" t="s">
        <v>2444</v>
      </c>
      <c r="M1221" s="8" t="s">
        <v>2445</v>
      </c>
      <c r="N1221" s="8" t="s">
        <v>40</v>
      </c>
      <c r="O1221" s="12">
        <v>60154.3</v>
      </c>
      <c r="P1221" s="8" t="s">
        <v>41</v>
      </c>
      <c r="Q1221" s="12">
        <v>60154.3</v>
      </c>
      <c r="R1221" s="13">
        <v>87.18</v>
      </c>
      <c r="S1221" s="12">
        <v>52250.45</v>
      </c>
      <c r="T1221" s="12">
        <v>52250.45</v>
      </c>
      <c r="U1221" s="12">
        <v>7387.64</v>
      </c>
      <c r="V1221" s="8" t="s">
        <v>35</v>
      </c>
      <c r="W1221" s="8" t="s">
        <v>4350</v>
      </c>
      <c r="X1221" s="8" t="s">
        <v>57</v>
      </c>
      <c r="Y1221" s="13">
        <v>0</v>
      </c>
      <c r="Z1221" s="8" t="s">
        <v>42</v>
      </c>
      <c r="AA1221" s="8" t="s">
        <v>65</v>
      </c>
      <c r="AB1221" s="8" t="s">
        <v>35</v>
      </c>
      <c r="AC1221" s="8" t="s">
        <v>4348</v>
      </c>
      <c r="AD1221" s="8" t="s">
        <v>35</v>
      </c>
      <c r="AE1221" s="8" t="s">
        <v>35</v>
      </c>
      <c r="AF1221" s="12">
        <v>7751.42</v>
      </c>
      <c r="AG1221" s="41">
        <f t="shared" si="174"/>
        <v>45046</v>
      </c>
      <c r="AH1221" s="41">
        <f t="shared" ca="1" si="175"/>
        <v>46022</v>
      </c>
      <c r="AI1221" s="1">
        <f t="shared" ca="1" si="173"/>
        <v>32</v>
      </c>
      <c r="AJ1221" s="1">
        <f t="shared" ca="1" si="176"/>
        <v>27</v>
      </c>
      <c r="AK1221" s="1">
        <f t="shared" ca="1" si="177"/>
        <v>4</v>
      </c>
      <c r="AL1221" s="1">
        <f t="shared" si="178"/>
        <v>87.18</v>
      </c>
      <c r="AM1221" s="38">
        <f t="shared" ca="1" si="179"/>
        <v>0.84375</v>
      </c>
      <c r="AN1221" s="1" t="str">
        <f t="shared" ca="1" si="180"/>
        <v>תקין</v>
      </c>
      <c r="AO1221" s="1" t="e">
        <f>VLOOKUP(AC1221,'תז מייל קניין'!$A:$C,3,0)</f>
        <v>#N/A</v>
      </c>
      <c r="AP1221" s="1" t="str">
        <f t="shared" si="181"/>
        <v xml:space="preserve"> ריהוט עבו</v>
      </c>
    </row>
    <row r="1222" spans="1:42" x14ac:dyDescent="0.2">
      <c r="A1222" s="4"/>
      <c r="B1222" s="5"/>
      <c r="C1222" s="6" t="s">
        <v>4351</v>
      </c>
      <c r="D1222" s="7" t="s">
        <v>34</v>
      </c>
      <c r="E1222" s="7" t="s">
        <v>32</v>
      </c>
      <c r="F1222" s="8" t="s">
        <v>35</v>
      </c>
      <c r="G1222" s="9">
        <v>44292</v>
      </c>
      <c r="H1222" s="9"/>
      <c r="I1222" s="10"/>
      <c r="J1222" s="3" t="s">
        <v>51</v>
      </c>
      <c r="K1222" s="11" t="s">
        <v>4352</v>
      </c>
      <c r="L1222" s="8" t="s">
        <v>4353</v>
      </c>
      <c r="M1222" s="8" t="s">
        <v>4354</v>
      </c>
      <c r="N1222" s="8" t="s">
        <v>40</v>
      </c>
      <c r="O1222" s="12">
        <v>45588</v>
      </c>
      <c r="P1222" s="8" t="s">
        <v>41</v>
      </c>
      <c r="Q1222" s="12">
        <v>45588</v>
      </c>
      <c r="R1222" s="13">
        <v>12.26</v>
      </c>
      <c r="S1222" s="12">
        <v>5588</v>
      </c>
      <c r="T1222" s="12">
        <v>5588</v>
      </c>
      <c r="U1222" s="12">
        <v>40000</v>
      </c>
      <c r="V1222" s="8" t="s">
        <v>35</v>
      </c>
      <c r="W1222" s="8" t="s">
        <v>4355</v>
      </c>
      <c r="X1222" s="8" t="s">
        <v>35</v>
      </c>
      <c r="Y1222" s="13">
        <v>0</v>
      </c>
      <c r="Z1222" s="8" t="s">
        <v>42</v>
      </c>
      <c r="AA1222" s="8" t="s">
        <v>2622</v>
      </c>
      <c r="AB1222" s="8" t="s">
        <v>35</v>
      </c>
      <c r="AC1222" s="8" t="s">
        <v>54</v>
      </c>
      <c r="AD1222" s="8" t="s">
        <v>35</v>
      </c>
      <c r="AE1222" s="8" t="s">
        <v>2623</v>
      </c>
      <c r="AF1222" s="12">
        <v>40000</v>
      </c>
      <c r="AG1222" s="41">
        <f t="shared" si="174"/>
        <v>44292</v>
      </c>
      <c r="AH1222" s="41">
        <f t="shared" ca="1" si="175"/>
        <v>46022</v>
      </c>
      <c r="AI1222" s="1">
        <f t="shared" ca="1" si="173"/>
        <v>56</v>
      </c>
      <c r="AJ1222" s="1">
        <f t="shared" ca="1" si="176"/>
        <v>52</v>
      </c>
      <c r="AK1222" s="1">
        <f t="shared" ca="1" si="177"/>
        <v>4</v>
      </c>
      <c r="AL1222" s="1">
        <f t="shared" si="178"/>
        <v>12.26</v>
      </c>
      <c r="AM1222" s="38">
        <f t="shared" ca="1" si="179"/>
        <v>0.9285714285714286</v>
      </c>
      <c r="AN1222" s="1" t="str">
        <f t="shared" ca="1" si="180"/>
        <v>לא תקין</v>
      </c>
      <c r="AO1222" s="1" t="e">
        <f>VLOOKUP(AC1222,'תז מייל קניין'!$A:$C,3,0)</f>
        <v>#N/A</v>
      </c>
      <c r="AP1222" s="1" t="str">
        <f t="shared" si="181"/>
        <v xml:space="preserve"> פלוני נ' </v>
      </c>
    </row>
    <row r="1223" spans="1:42" x14ac:dyDescent="0.2">
      <c r="A1223" s="4"/>
      <c r="B1223" s="5"/>
      <c r="C1223" s="6" t="s">
        <v>4356</v>
      </c>
      <c r="D1223" s="7" t="s">
        <v>34</v>
      </c>
      <c r="E1223" s="7" t="s">
        <v>32</v>
      </c>
      <c r="F1223" s="8" t="s">
        <v>35</v>
      </c>
      <c r="G1223" s="9">
        <v>44292</v>
      </c>
      <c r="H1223" s="9"/>
      <c r="I1223" s="10"/>
      <c r="J1223" s="14"/>
      <c r="K1223" s="11" t="s">
        <v>4352</v>
      </c>
      <c r="L1223" s="8" t="s">
        <v>4353</v>
      </c>
      <c r="M1223" s="8" t="s">
        <v>4354</v>
      </c>
      <c r="N1223" s="8" t="s">
        <v>40</v>
      </c>
      <c r="O1223" s="12">
        <v>45588</v>
      </c>
      <c r="P1223" s="8" t="s">
        <v>41</v>
      </c>
      <c r="Q1223" s="12">
        <v>45588</v>
      </c>
      <c r="R1223" s="13">
        <v>12.26</v>
      </c>
      <c r="S1223" s="12">
        <v>5588</v>
      </c>
      <c r="T1223" s="12">
        <v>5588</v>
      </c>
      <c r="U1223" s="12">
        <v>40000</v>
      </c>
      <c r="V1223" s="8" t="s">
        <v>35</v>
      </c>
      <c r="W1223" s="8" t="s">
        <v>4357</v>
      </c>
      <c r="X1223" s="8" t="s">
        <v>35</v>
      </c>
      <c r="Y1223" s="13">
        <v>0</v>
      </c>
      <c r="Z1223" s="8" t="s">
        <v>42</v>
      </c>
      <c r="AA1223" s="8" t="s">
        <v>2622</v>
      </c>
      <c r="AB1223" s="8" t="s">
        <v>35</v>
      </c>
      <c r="AC1223" s="8" t="s">
        <v>54</v>
      </c>
      <c r="AD1223" s="8" t="s">
        <v>35</v>
      </c>
      <c r="AE1223" s="8" t="s">
        <v>2623</v>
      </c>
      <c r="AF1223" s="12">
        <v>40000</v>
      </c>
      <c r="AG1223" s="41">
        <f t="shared" si="174"/>
        <v>44292</v>
      </c>
      <c r="AH1223" s="41">
        <f t="shared" ca="1" si="175"/>
        <v>46022</v>
      </c>
      <c r="AI1223" s="1">
        <f t="shared" ca="1" si="173"/>
        <v>56</v>
      </c>
      <c r="AJ1223" s="1">
        <f t="shared" ca="1" si="176"/>
        <v>52</v>
      </c>
      <c r="AK1223" s="1">
        <f t="shared" ca="1" si="177"/>
        <v>4</v>
      </c>
      <c r="AL1223" s="1">
        <f t="shared" si="178"/>
        <v>12.26</v>
      </c>
      <c r="AM1223" s="38">
        <f t="shared" ca="1" si="179"/>
        <v>0.9285714285714286</v>
      </c>
      <c r="AN1223" s="1" t="str">
        <f t="shared" ca="1" si="180"/>
        <v>לא תקין</v>
      </c>
      <c r="AO1223" s="1" t="e">
        <f>VLOOKUP(AC1223,'תז מייל קניין'!$A:$C,3,0)</f>
        <v>#N/A</v>
      </c>
      <c r="AP1223" s="1" t="str">
        <f t="shared" si="181"/>
        <v xml:space="preserve"> פלוני נ' </v>
      </c>
    </row>
    <row r="1224" spans="1:42" x14ac:dyDescent="0.2">
      <c r="A1224" s="4"/>
      <c r="B1224" s="5"/>
      <c r="C1224" s="6" t="s">
        <v>4358</v>
      </c>
      <c r="D1224" s="7" t="s">
        <v>34</v>
      </c>
      <c r="E1224" s="7" t="s">
        <v>32</v>
      </c>
      <c r="F1224" s="8" t="s">
        <v>35</v>
      </c>
      <c r="G1224" s="9">
        <v>45728</v>
      </c>
      <c r="H1224" s="9">
        <v>45658</v>
      </c>
      <c r="I1224" s="10">
        <v>46022</v>
      </c>
      <c r="J1224" s="14" t="s">
        <v>51</v>
      </c>
      <c r="K1224" s="11" t="s">
        <v>4359</v>
      </c>
      <c r="L1224" s="8" t="s">
        <v>4360</v>
      </c>
      <c r="M1224" s="8" t="s">
        <v>4361</v>
      </c>
      <c r="N1224" s="8" t="s">
        <v>40</v>
      </c>
      <c r="O1224" s="12">
        <v>19540.8</v>
      </c>
      <c r="P1224" s="8" t="s">
        <v>41</v>
      </c>
      <c r="Q1224" s="12">
        <v>19540.8</v>
      </c>
      <c r="R1224" s="13">
        <v>81.739999999999995</v>
      </c>
      <c r="S1224" s="12">
        <v>15972.98</v>
      </c>
      <c r="T1224" s="12">
        <v>10076.629999999999</v>
      </c>
      <c r="U1224" s="12">
        <v>3567.82</v>
      </c>
      <c r="V1224" s="8" t="s">
        <v>35</v>
      </c>
      <c r="W1224" s="8" t="s">
        <v>4362</v>
      </c>
      <c r="X1224" s="8" t="s">
        <v>35</v>
      </c>
      <c r="Y1224" s="13">
        <v>0</v>
      </c>
      <c r="Z1224" s="8" t="s">
        <v>42</v>
      </c>
      <c r="AA1224" s="8" t="s">
        <v>43</v>
      </c>
      <c r="AB1224" s="8" t="s">
        <v>60</v>
      </c>
      <c r="AC1224" s="8" t="s">
        <v>54</v>
      </c>
      <c r="AD1224" s="8" t="s">
        <v>35</v>
      </c>
      <c r="AE1224" s="8" t="s">
        <v>2658</v>
      </c>
      <c r="AF1224" s="12">
        <v>3567.82</v>
      </c>
      <c r="AG1224" s="41">
        <f t="shared" si="174"/>
        <v>45658</v>
      </c>
      <c r="AH1224" s="41">
        <f t="shared" ca="1" si="175"/>
        <v>46022</v>
      </c>
      <c r="AI1224" s="1">
        <f t="shared" ca="1" si="173"/>
        <v>11</v>
      </c>
      <c r="AJ1224" s="1">
        <f t="shared" ca="1" si="176"/>
        <v>7</v>
      </c>
      <c r="AK1224" s="1">
        <f t="shared" ca="1" si="177"/>
        <v>4</v>
      </c>
      <c r="AL1224" s="1">
        <f t="shared" si="178"/>
        <v>81.739999999999995</v>
      </c>
      <c r="AM1224" s="38">
        <f t="shared" ca="1" si="179"/>
        <v>0.63636363636363635</v>
      </c>
      <c r="AN1224" s="1" t="str">
        <f t="shared" ca="1" si="180"/>
        <v>תקין</v>
      </c>
      <c r="AO1224" s="1" t="e">
        <f>VLOOKUP(AC1224,'תז מייל קניין'!$A:$C,3,0)</f>
        <v>#N/A</v>
      </c>
      <c r="AP1224" s="1" t="str">
        <f t="shared" si="181"/>
        <v xml:space="preserve"> יס שרותי </v>
      </c>
    </row>
    <row r="1225" spans="1:42" x14ac:dyDescent="0.2">
      <c r="A1225" s="4"/>
      <c r="B1225" s="5"/>
      <c r="C1225" s="6" t="s">
        <v>4363</v>
      </c>
      <c r="D1225" s="7" t="s">
        <v>34</v>
      </c>
      <c r="E1225" s="7" t="s">
        <v>32</v>
      </c>
      <c r="F1225" s="8" t="s">
        <v>35</v>
      </c>
      <c r="G1225" s="9">
        <v>43780</v>
      </c>
      <c r="H1225" s="9">
        <v>43775</v>
      </c>
      <c r="I1225" s="10">
        <v>45968</v>
      </c>
      <c r="J1225" s="3" t="s">
        <v>86</v>
      </c>
      <c r="K1225" s="11" t="s">
        <v>4364</v>
      </c>
      <c r="L1225" s="8" t="s">
        <v>4365</v>
      </c>
      <c r="M1225" s="8" t="s">
        <v>4366</v>
      </c>
      <c r="N1225" s="8" t="s">
        <v>40</v>
      </c>
      <c r="O1225" s="12">
        <v>116710.3</v>
      </c>
      <c r="P1225" s="8" t="s">
        <v>41</v>
      </c>
      <c r="Q1225" s="12">
        <v>116710.3</v>
      </c>
      <c r="R1225" s="13">
        <v>33.31</v>
      </c>
      <c r="S1225" s="12">
        <v>38735.870000000003</v>
      </c>
      <c r="T1225" s="12">
        <v>38684.949999999997</v>
      </c>
      <c r="U1225" s="12">
        <v>40877.68</v>
      </c>
      <c r="V1225" s="8" t="s">
        <v>35</v>
      </c>
      <c r="W1225" s="8" t="s">
        <v>4367</v>
      </c>
      <c r="X1225" s="8" t="s">
        <v>35</v>
      </c>
      <c r="Y1225" s="13">
        <v>0</v>
      </c>
      <c r="Z1225" s="8" t="s">
        <v>42</v>
      </c>
      <c r="AA1225" s="8" t="s">
        <v>43</v>
      </c>
      <c r="AB1225" s="8" t="s">
        <v>60</v>
      </c>
      <c r="AC1225" s="8" t="s">
        <v>91</v>
      </c>
      <c r="AD1225" s="8" t="s">
        <v>35</v>
      </c>
      <c r="AE1225" s="8" t="s">
        <v>35</v>
      </c>
      <c r="AF1225" s="12">
        <v>40877.69</v>
      </c>
      <c r="AG1225" s="41">
        <f t="shared" si="174"/>
        <v>43775</v>
      </c>
      <c r="AH1225" s="41">
        <f t="shared" ca="1" si="175"/>
        <v>45968</v>
      </c>
      <c r="AI1225" s="1">
        <f t="shared" ca="1" si="173"/>
        <v>72</v>
      </c>
      <c r="AJ1225" s="1">
        <f t="shared" ca="1" si="176"/>
        <v>69</v>
      </c>
      <c r="AK1225" s="1">
        <f t="shared" ca="1" si="177"/>
        <v>3</v>
      </c>
      <c r="AL1225" s="1">
        <f t="shared" si="178"/>
        <v>33.31</v>
      </c>
      <c r="AM1225" s="38">
        <f t="shared" ca="1" si="179"/>
        <v>0.95833333333333337</v>
      </c>
      <c r="AN1225" s="1" t="str">
        <f t="shared" ca="1" si="180"/>
        <v>לא תקין</v>
      </c>
      <c r="AO1225" s="1" t="str">
        <f>VLOOKUP(AC1225,'תז מייל קניין'!$A:$C,3,0)</f>
        <v xml:space="preserve">MayaLe@justice.gov.il </v>
      </c>
      <c r="AP1225" s="1" t="str">
        <f t="shared" si="181"/>
        <v xml:space="preserve"> ייעוץ פסי</v>
      </c>
    </row>
    <row r="1226" spans="1:42" x14ac:dyDescent="0.2">
      <c r="A1226" s="4"/>
      <c r="B1226" s="5"/>
      <c r="C1226" s="6" t="s">
        <v>4368</v>
      </c>
      <c r="D1226" s="7" t="s">
        <v>50</v>
      </c>
      <c r="E1226" s="7" t="s">
        <v>32</v>
      </c>
      <c r="F1226" s="8" t="s">
        <v>35</v>
      </c>
      <c r="G1226" s="9">
        <v>44913</v>
      </c>
      <c r="H1226" s="9">
        <v>44910</v>
      </c>
      <c r="I1226" s="10">
        <v>46005</v>
      </c>
      <c r="J1226" s="14"/>
      <c r="K1226" s="11" t="s">
        <v>4369</v>
      </c>
      <c r="L1226" s="8" t="s">
        <v>4370</v>
      </c>
      <c r="M1226" s="8" t="s">
        <v>4371</v>
      </c>
      <c r="N1226" s="8" t="s">
        <v>40</v>
      </c>
      <c r="O1226" s="12">
        <v>471999.98</v>
      </c>
      <c r="P1226" s="8" t="s">
        <v>41</v>
      </c>
      <c r="Q1226" s="12">
        <v>471999.98</v>
      </c>
      <c r="R1226" s="13">
        <v>72.44</v>
      </c>
      <c r="S1226" s="12">
        <v>339965.35</v>
      </c>
      <c r="T1226" s="12">
        <v>339965.35</v>
      </c>
      <c r="U1226" s="12">
        <v>130103</v>
      </c>
      <c r="V1226" s="8" t="s">
        <v>35</v>
      </c>
      <c r="W1226" s="8" t="s">
        <v>4372</v>
      </c>
      <c r="X1226" s="8" t="s">
        <v>35</v>
      </c>
      <c r="Y1226" s="13">
        <v>0</v>
      </c>
      <c r="Z1226" s="8" t="s">
        <v>42</v>
      </c>
      <c r="AA1226" s="8" t="s">
        <v>65</v>
      </c>
      <c r="AB1226" s="8" t="s">
        <v>35</v>
      </c>
      <c r="AC1226" s="8" t="s">
        <v>91</v>
      </c>
      <c r="AD1226" s="8" t="s">
        <v>35</v>
      </c>
      <c r="AE1226" s="8" t="s">
        <v>2816</v>
      </c>
      <c r="AF1226" s="12">
        <v>130103</v>
      </c>
      <c r="AG1226" s="41">
        <f t="shared" si="174"/>
        <v>44910</v>
      </c>
      <c r="AH1226" s="41">
        <f t="shared" ca="1" si="175"/>
        <v>46005</v>
      </c>
      <c r="AI1226" s="1">
        <f t="shared" ca="1" si="173"/>
        <v>35</v>
      </c>
      <c r="AJ1226" s="1">
        <f t="shared" ca="1" si="176"/>
        <v>31</v>
      </c>
      <c r="AK1226" s="1">
        <f t="shared" ca="1" si="177"/>
        <v>4</v>
      </c>
      <c r="AL1226" s="1">
        <f t="shared" si="178"/>
        <v>72.44</v>
      </c>
      <c r="AM1226" s="38">
        <f t="shared" ca="1" si="179"/>
        <v>0.88571428571428568</v>
      </c>
      <c r="AN1226" s="1" t="str">
        <f t="shared" ca="1" si="180"/>
        <v>תקין</v>
      </c>
      <c r="AO1226" s="1" t="str">
        <f>VLOOKUP(AC1226,'תז מייל קניין'!$A:$C,3,0)</f>
        <v xml:space="preserve">MayaLe@justice.gov.il </v>
      </c>
      <c r="AP1226" s="1" t="str">
        <f t="shared" si="181"/>
        <v xml:space="preserve"> מכרז דיגי</v>
      </c>
    </row>
    <row r="1227" spans="1:42" x14ac:dyDescent="0.2">
      <c r="A1227" s="4"/>
      <c r="B1227" s="5"/>
      <c r="C1227" s="6" t="s">
        <v>4373</v>
      </c>
      <c r="D1227" s="7" t="s">
        <v>50</v>
      </c>
      <c r="E1227" s="7" t="s">
        <v>32</v>
      </c>
      <c r="F1227" s="8" t="s">
        <v>35</v>
      </c>
      <c r="G1227" s="9">
        <v>45145</v>
      </c>
      <c r="H1227" s="9">
        <v>45506</v>
      </c>
      <c r="I1227" s="10">
        <v>45870</v>
      </c>
      <c r="J1227" s="14" t="s">
        <v>86</v>
      </c>
      <c r="K1227" s="11" t="s">
        <v>4374</v>
      </c>
      <c r="L1227" s="8" t="s">
        <v>4375</v>
      </c>
      <c r="M1227" s="8" t="s">
        <v>4376</v>
      </c>
      <c r="N1227" s="8" t="s">
        <v>40</v>
      </c>
      <c r="O1227" s="12">
        <v>301520.95</v>
      </c>
      <c r="P1227" s="8" t="s">
        <v>41</v>
      </c>
      <c r="Q1227" s="12">
        <v>301520.95</v>
      </c>
      <c r="R1227" s="13">
        <v>44.95</v>
      </c>
      <c r="S1227" s="12">
        <v>134406.03</v>
      </c>
      <c r="T1227" s="12">
        <v>134406.04</v>
      </c>
      <c r="U1227" s="12">
        <v>166017.65</v>
      </c>
      <c r="V1227" s="8" t="s">
        <v>35</v>
      </c>
      <c r="W1227" s="8" t="s">
        <v>4377</v>
      </c>
      <c r="X1227" s="8" t="s">
        <v>35</v>
      </c>
      <c r="Y1227" s="13">
        <v>0</v>
      </c>
      <c r="Z1227" s="8" t="s">
        <v>42</v>
      </c>
      <c r="AA1227" s="8" t="s">
        <v>65</v>
      </c>
      <c r="AB1227" s="8" t="s">
        <v>35</v>
      </c>
      <c r="AC1227" s="8" t="s">
        <v>91</v>
      </c>
      <c r="AD1227" s="8" t="s">
        <v>35</v>
      </c>
      <c r="AE1227" s="8" t="s">
        <v>4378</v>
      </c>
      <c r="AF1227" s="12">
        <v>166017.65</v>
      </c>
      <c r="AG1227" s="41">
        <f t="shared" si="174"/>
        <v>45506</v>
      </c>
      <c r="AH1227" s="41">
        <f t="shared" ca="1" si="175"/>
        <v>45870</v>
      </c>
      <c r="AI1227" s="1">
        <f t="shared" ca="1" si="173"/>
        <v>11</v>
      </c>
      <c r="AJ1227" s="1">
        <f t="shared" ca="1" si="176"/>
        <v>12</v>
      </c>
      <c r="AK1227" s="1">
        <f t="shared" ca="1" si="177"/>
        <v>0</v>
      </c>
      <c r="AL1227" s="1">
        <f t="shared" si="178"/>
        <v>44.95</v>
      </c>
      <c r="AM1227" s="38">
        <f t="shared" ca="1" si="179"/>
        <v>1.0909090909090908</v>
      </c>
      <c r="AN1227" s="1" t="str">
        <f t="shared" ca="1" si="180"/>
        <v>לא תקין</v>
      </c>
      <c r="AO1227" s="1" t="str">
        <f>VLOOKUP(AC1227,'תז מייל קניין'!$A:$C,3,0)</f>
        <v xml:space="preserve">MayaLe@justice.gov.il </v>
      </c>
      <c r="AP1227" s="1" t="str">
        <f t="shared" si="181"/>
        <v xml:space="preserve"> אגף טכנול</v>
      </c>
    </row>
    <row r="1228" spans="1:42" x14ac:dyDescent="0.2">
      <c r="A1228" s="4"/>
      <c r="B1228" s="5" t="s">
        <v>2600</v>
      </c>
      <c r="C1228" s="6" t="s">
        <v>4379</v>
      </c>
      <c r="D1228" s="7" t="s">
        <v>34</v>
      </c>
      <c r="E1228" s="7" t="s">
        <v>32</v>
      </c>
      <c r="F1228" s="8" t="s">
        <v>35</v>
      </c>
      <c r="G1228" s="9">
        <v>45511</v>
      </c>
      <c r="H1228" s="9">
        <v>45505</v>
      </c>
      <c r="I1228" s="10">
        <v>46022</v>
      </c>
      <c r="J1228" s="3" t="s">
        <v>1478</v>
      </c>
      <c r="K1228" s="11" t="s">
        <v>1675</v>
      </c>
      <c r="L1228" s="8" t="s">
        <v>1676</v>
      </c>
      <c r="M1228" s="8" t="s">
        <v>1677</v>
      </c>
      <c r="N1228" s="8" t="s">
        <v>40</v>
      </c>
      <c r="O1228" s="12">
        <v>151281.9</v>
      </c>
      <c r="P1228" s="8" t="s">
        <v>41</v>
      </c>
      <c r="Q1228" s="12">
        <v>151281.9</v>
      </c>
      <c r="R1228" s="13">
        <v>97.34</v>
      </c>
      <c r="S1228" s="12">
        <v>146966.73000000001</v>
      </c>
      <c r="T1228" s="12">
        <v>146966.73000000001</v>
      </c>
      <c r="U1228" s="12">
        <v>4019.26</v>
      </c>
      <c r="V1228" s="8" t="s">
        <v>35</v>
      </c>
      <c r="W1228" s="8" t="s">
        <v>4380</v>
      </c>
      <c r="X1228" s="8" t="s">
        <v>35</v>
      </c>
      <c r="Y1228" s="13">
        <v>0</v>
      </c>
      <c r="Z1228" s="8" t="s">
        <v>42</v>
      </c>
      <c r="AA1228" s="8" t="s">
        <v>43</v>
      </c>
      <c r="AB1228" s="8" t="s">
        <v>44</v>
      </c>
      <c r="AC1228" s="8" t="s">
        <v>1480</v>
      </c>
      <c r="AD1228" s="8" t="s">
        <v>35</v>
      </c>
      <c r="AE1228" s="8" t="s">
        <v>46</v>
      </c>
      <c r="AF1228" s="12">
        <v>4019.26</v>
      </c>
      <c r="AG1228" s="41">
        <f t="shared" si="174"/>
        <v>45505</v>
      </c>
      <c r="AH1228" s="41">
        <f t="shared" ca="1" si="175"/>
        <v>46022</v>
      </c>
      <c r="AI1228" s="1">
        <f t="shared" ca="1" si="173"/>
        <v>16</v>
      </c>
      <c r="AJ1228" s="1">
        <f t="shared" ca="1" si="176"/>
        <v>12</v>
      </c>
      <c r="AK1228" s="1">
        <f t="shared" ca="1" si="177"/>
        <v>4</v>
      </c>
      <c r="AL1228" s="1">
        <f t="shared" si="178"/>
        <v>97.34</v>
      </c>
      <c r="AM1228" s="38">
        <f t="shared" ca="1" si="179"/>
        <v>0.75</v>
      </c>
      <c r="AN1228" s="1" t="str">
        <f t="shared" ca="1" si="180"/>
        <v>תקין</v>
      </c>
      <c r="AO1228" s="1" t="e">
        <f>VLOOKUP(AC1228,'תז מייל קניין'!$A:$C,3,0)</f>
        <v>#N/A</v>
      </c>
      <c r="AP1228" s="1" t="str">
        <f t="shared" si="181"/>
        <v xml:space="preserve"> עבודות שי</v>
      </c>
    </row>
    <row r="1229" spans="1:42" x14ac:dyDescent="0.2">
      <c r="A1229" s="4"/>
      <c r="B1229" s="2" t="s">
        <v>4381</v>
      </c>
      <c r="C1229" s="6" t="s">
        <v>4382</v>
      </c>
      <c r="D1229" s="7" t="s">
        <v>34</v>
      </c>
      <c r="E1229" s="7" t="s">
        <v>32</v>
      </c>
      <c r="F1229" s="8" t="s">
        <v>35</v>
      </c>
      <c r="G1229" s="9">
        <v>44242</v>
      </c>
      <c r="H1229" s="9"/>
      <c r="I1229" s="10"/>
      <c r="J1229" s="3" t="s">
        <v>36</v>
      </c>
      <c r="K1229" s="11" t="s">
        <v>4383</v>
      </c>
      <c r="L1229" s="8" t="s">
        <v>4384</v>
      </c>
      <c r="M1229" s="8" t="s">
        <v>4385</v>
      </c>
      <c r="N1229" s="8" t="s">
        <v>40</v>
      </c>
      <c r="O1229" s="12">
        <v>49796</v>
      </c>
      <c r="P1229" s="8" t="s">
        <v>41</v>
      </c>
      <c r="Q1229" s="12">
        <v>49796</v>
      </c>
      <c r="R1229" s="13">
        <v>41.25</v>
      </c>
      <c r="S1229" s="12">
        <v>20366.79</v>
      </c>
      <c r="T1229" s="12">
        <v>20605.47</v>
      </c>
      <c r="U1229" s="12">
        <v>31889.5</v>
      </c>
      <c r="V1229" s="8" t="s">
        <v>35</v>
      </c>
      <c r="W1229" s="8" t="s">
        <v>4386</v>
      </c>
      <c r="X1229" s="8" t="s">
        <v>57</v>
      </c>
      <c r="Y1229" s="13">
        <v>0</v>
      </c>
      <c r="Z1229" s="8" t="s">
        <v>42</v>
      </c>
      <c r="AA1229" s="8" t="s">
        <v>58</v>
      </c>
      <c r="AB1229" s="8" t="s">
        <v>35</v>
      </c>
      <c r="AC1229" s="8" t="s">
        <v>45</v>
      </c>
      <c r="AD1229" s="8" t="s">
        <v>35</v>
      </c>
      <c r="AE1229" s="8" t="s">
        <v>35</v>
      </c>
      <c r="AF1229" s="12">
        <v>29255.15</v>
      </c>
      <c r="AG1229" s="41">
        <f t="shared" si="174"/>
        <v>44242</v>
      </c>
      <c r="AH1229" s="41">
        <f t="shared" ca="1" si="175"/>
        <v>46022</v>
      </c>
      <c r="AI1229" s="1">
        <f t="shared" ca="1" si="173"/>
        <v>58</v>
      </c>
      <c r="AJ1229" s="1">
        <f t="shared" ca="1" si="176"/>
        <v>53</v>
      </c>
      <c r="AK1229" s="1">
        <f t="shared" ca="1" si="177"/>
        <v>4</v>
      </c>
      <c r="AL1229" s="1">
        <f t="shared" si="178"/>
        <v>41.25</v>
      </c>
      <c r="AM1229" s="38">
        <f t="shared" ca="1" si="179"/>
        <v>0.91379310344827591</v>
      </c>
      <c r="AN1229" s="1" t="str">
        <f t="shared" ca="1" si="180"/>
        <v>לא תקין</v>
      </c>
      <c r="AO1229" s="1" t="e">
        <f>VLOOKUP(AC1229,'תז מייל קניין'!$A:$C,3,0)</f>
        <v>#N/A</v>
      </c>
      <c r="AP1229" s="1" t="str">
        <f t="shared" si="181"/>
        <v xml:space="preserve"> יו"ר ועדת</v>
      </c>
    </row>
    <row r="1230" spans="1:42" x14ac:dyDescent="0.2">
      <c r="A1230" s="4"/>
      <c r="B1230" s="5"/>
      <c r="C1230" s="6" t="s">
        <v>4387</v>
      </c>
      <c r="D1230" s="7" t="s">
        <v>34</v>
      </c>
      <c r="E1230" s="7" t="s">
        <v>32</v>
      </c>
      <c r="F1230" s="8" t="s">
        <v>35</v>
      </c>
      <c r="G1230" s="9">
        <v>44244</v>
      </c>
      <c r="H1230" s="9">
        <v>43793</v>
      </c>
      <c r="I1230" s="10">
        <v>47445</v>
      </c>
      <c r="J1230" s="14"/>
      <c r="K1230" s="11" t="s">
        <v>4388</v>
      </c>
      <c r="L1230" s="8" t="s">
        <v>4389</v>
      </c>
      <c r="M1230" s="8" t="s">
        <v>4390</v>
      </c>
      <c r="N1230" s="8" t="s">
        <v>40</v>
      </c>
      <c r="O1230" s="12">
        <v>89247.6</v>
      </c>
      <c r="P1230" s="8" t="s">
        <v>41</v>
      </c>
      <c r="Q1230" s="12">
        <v>89247.6</v>
      </c>
      <c r="R1230" s="13">
        <v>85.38</v>
      </c>
      <c r="S1230" s="12">
        <v>77494.95</v>
      </c>
      <c r="T1230" s="12">
        <v>79885.259999999995</v>
      </c>
      <c r="U1230" s="13">
        <v>0</v>
      </c>
      <c r="V1230" s="8" t="s">
        <v>35</v>
      </c>
      <c r="W1230" s="8" t="s">
        <v>4391</v>
      </c>
      <c r="X1230" s="8" t="s">
        <v>57</v>
      </c>
      <c r="Y1230" s="13">
        <v>0</v>
      </c>
      <c r="Z1230" s="8" t="s">
        <v>42</v>
      </c>
      <c r="AA1230" s="8" t="s">
        <v>58</v>
      </c>
      <c r="AB1230" s="8" t="s">
        <v>35</v>
      </c>
      <c r="AC1230" s="8" t="s">
        <v>45</v>
      </c>
      <c r="AD1230" s="8" t="s">
        <v>4392</v>
      </c>
      <c r="AE1230" s="8" t="s">
        <v>4393</v>
      </c>
      <c r="AF1230" s="12">
        <v>13043.68</v>
      </c>
      <c r="AG1230" s="41">
        <f t="shared" si="174"/>
        <v>43793</v>
      </c>
      <c r="AH1230" s="41">
        <f t="shared" ca="1" si="175"/>
        <v>47445</v>
      </c>
      <c r="AI1230" s="1">
        <f t="shared" ca="1" si="173"/>
        <v>119</v>
      </c>
      <c r="AJ1230" s="1">
        <f t="shared" ca="1" si="176"/>
        <v>68</v>
      </c>
      <c r="AK1230" s="1">
        <f t="shared" ca="1" si="177"/>
        <v>51</v>
      </c>
      <c r="AL1230" s="1">
        <f t="shared" si="178"/>
        <v>85.38</v>
      </c>
      <c r="AM1230" s="38">
        <f t="shared" ca="1" si="179"/>
        <v>0.5714285714285714</v>
      </c>
      <c r="AN1230" s="1" t="str">
        <f t="shared" ca="1" si="180"/>
        <v>תקין</v>
      </c>
      <c r="AO1230" s="1" t="e">
        <f>VLOOKUP(AC1230,'תז מייל קניין'!$A:$C,3,0)</f>
        <v>#N/A</v>
      </c>
      <c r="AP1230" s="1" t="str">
        <f t="shared" si="181"/>
        <v xml:space="preserve"> חבר ועדת </v>
      </c>
    </row>
    <row r="1231" spans="1:42" x14ac:dyDescent="0.2">
      <c r="A1231" s="4"/>
      <c r="B1231" s="5"/>
      <c r="C1231" s="6" t="s">
        <v>4394</v>
      </c>
      <c r="D1231" s="7" t="s">
        <v>34</v>
      </c>
      <c r="E1231" s="7" t="s">
        <v>32</v>
      </c>
      <c r="F1231" s="8" t="s">
        <v>35</v>
      </c>
      <c r="G1231" s="9">
        <v>44312</v>
      </c>
      <c r="H1231" s="9">
        <v>43341</v>
      </c>
      <c r="I1231" s="10">
        <v>46274</v>
      </c>
      <c r="J1231" s="14" t="s">
        <v>36</v>
      </c>
      <c r="K1231" s="11" t="s">
        <v>4395</v>
      </c>
      <c r="L1231" s="8" t="s">
        <v>4396</v>
      </c>
      <c r="M1231" s="8" t="s">
        <v>4397</v>
      </c>
      <c r="N1231" s="8" t="s">
        <v>40</v>
      </c>
      <c r="O1231" s="12">
        <v>218556</v>
      </c>
      <c r="P1231" s="8" t="s">
        <v>41</v>
      </c>
      <c r="Q1231" s="12">
        <v>218556</v>
      </c>
      <c r="R1231" s="13">
        <v>99.86</v>
      </c>
      <c r="S1231" s="12">
        <v>216921.78</v>
      </c>
      <c r="T1231" s="12">
        <v>219485.18</v>
      </c>
      <c r="U1231" s="13">
        <v>0</v>
      </c>
      <c r="V1231" s="8" t="s">
        <v>35</v>
      </c>
      <c r="W1231" s="8" t="s">
        <v>4398</v>
      </c>
      <c r="X1231" s="8" t="s">
        <v>57</v>
      </c>
      <c r="Y1231" s="13">
        <v>0</v>
      </c>
      <c r="Z1231" s="8" t="s">
        <v>42</v>
      </c>
      <c r="AA1231" s="8" t="s">
        <v>58</v>
      </c>
      <c r="AB1231" s="8" t="s">
        <v>35</v>
      </c>
      <c r="AC1231" s="8" t="s">
        <v>45</v>
      </c>
      <c r="AD1231" s="8" t="s">
        <v>4399</v>
      </c>
      <c r="AE1231" s="8" t="s">
        <v>35</v>
      </c>
      <c r="AF1231" s="13">
        <v>298.10000000000002</v>
      </c>
      <c r="AG1231" s="41">
        <f t="shared" si="174"/>
        <v>43341</v>
      </c>
      <c r="AH1231" s="41">
        <f t="shared" ca="1" si="175"/>
        <v>46274</v>
      </c>
      <c r="AI1231" s="1">
        <f t="shared" ca="1" si="173"/>
        <v>96</v>
      </c>
      <c r="AJ1231" s="1">
        <f t="shared" ca="1" si="176"/>
        <v>83</v>
      </c>
      <c r="AK1231" s="1">
        <f t="shared" ca="1" si="177"/>
        <v>13</v>
      </c>
      <c r="AL1231" s="1">
        <f t="shared" si="178"/>
        <v>99.86</v>
      </c>
      <c r="AM1231" s="38">
        <f t="shared" ca="1" si="179"/>
        <v>0.86458333333333337</v>
      </c>
      <c r="AN1231" s="1" t="str">
        <f t="shared" ca="1" si="180"/>
        <v>תקין</v>
      </c>
      <c r="AO1231" s="1" t="e">
        <f>VLOOKUP(AC1231,'תז מייל קניין'!$A:$C,3,0)</f>
        <v>#N/A</v>
      </c>
      <c r="AP1231" s="1" t="str">
        <f t="shared" si="181"/>
        <v xml:space="preserve"> חבר ועדת </v>
      </c>
    </row>
    <row r="1232" spans="1:42" x14ac:dyDescent="0.2">
      <c r="A1232" s="4"/>
      <c r="B1232" s="5"/>
      <c r="C1232" s="6" t="s">
        <v>4400</v>
      </c>
      <c r="D1232" s="7" t="s">
        <v>34</v>
      </c>
      <c r="E1232" s="7" t="s">
        <v>32</v>
      </c>
      <c r="F1232" s="8" t="s">
        <v>35</v>
      </c>
      <c r="G1232" s="9">
        <v>44150</v>
      </c>
      <c r="H1232" s="9"/>
      <c r="I1232" s="10"/>
      <c r="J1232" s="3" t="s">
        <v>2612</v>
      </c>
      <c r="K1232" s="11" t="s">
        <v>4401</v>
      </c>
      <c r="L1232" s="8" t="s">
        <v>4402</v>
      </c>
      <c r="M1232" s="8" t="s">
        <v>4403</v>
      </c>
      <c r="N1232" s="8" t="s">
        <v>40</v>
      </c>
      <c r="O1232" s="12">
        <v>51823</v>
      </c>
      <c r="P1232" s="8" t="s">
        <v>41</v>
      </c>
      <c r="Q1232" s="12">
        <v>51823</v>
      </c>
      <c r="R1232" s="13">
        <v>4.55</v>
      </c>
      <c r="S1232" s="12">
        <v>2358</v>
      </c>
      <c r="T1232" s="12">
        <v>2358</v>
      </c>
      <c r="U1232" s="12">
        <v>24465</v>
      </c>
      <c r="V1232" s="8" t="s">
        <v>35</v>
      </c>
      <c r="W1232" s="8" t="s">
        <v>4404</v>
      </c>
      <c r="X1232" s="8" t="s">
        <v>35</v>
      </c>
      <c r="Y1232" s="13">
        <v>0</v>
      </c>
      <c r="Z1232" s="8" t="s">
        <v>42</v>
      </c>
      <c r="AA1232" s="8" t="s">
        <v>2622</v>
      </c>
      <c r="AB1232" s="8" t="s">
        <v>35</v>
      </c>
      <c r="AC1232" s="8" t="s">
        <v>2614</v>
      </c>
      <c r="AD1232" s="8" t="s">
        <v>35</v>
      </c>
      <c r="AE1232" s="8" t="s">
        <v>2610</v>
      </c>
      <c r="AF1232" s="12">
        <v>24465</v>
      </c>
      <c r="AG1232" s="41">
        <f t="shared" si="174"/>
        <v>44150</v>
      </c>
      <c r="AH1232" s="41">
        <f t="shared" ca="1" si="175"/>
        <v>46022</v>
      </c>
      <c r="AI1232" s="1">
        <f t="shared" ca="1" si="173"/>
        <v>61</v>
      </c>
      <c r="AJ1232" s="1">
        <f t="shared" ca="1" si="176"/>
        <v>56</v>
      </c>
      <c r="AK1232" s="1">
        <f t="shared" ca="1" si="177"/>
        <v>4</v>
      </c>
      <c r="AL1232" s="1">
        <f t="shared" si="178"/>
        <v>4.55</v>
      </c>
      <c r="AM1232" s="38">
        <f t="shared" ca="1" si="179"/>
        <v>0.91803278688524592</v>
      </c>
      <c r="AN1232" s="1" t="str">
        <f t="shared" ca="1" si="180"/>
        <v>לא תקין</v>
      </c>
      <c r="AO1232" s="1" t="str">
        <f>VLOOKUP(AC1232,'תז מייל קניין'!$A:$C,3,0)</f>
        <v>GalitGe@justice.gov.il</v>
      </c>
      <c r="AP1232" s="1" t="str">
        <f t="shared" si="181"/>
        <v xml:space="preserve">  מימון אג</v>
      </c>
    </row>
    <row r="1233" spans="1:42" x14ac:dyDescent="0.2">
      <c r="A1233" s="4"/>
      <c r="B1233" s="5"/>
      <c r="C1233" s="6" t="s">
        <v>4405</v>
      </c>
      <c r="D1233" s="7" t="s">
        <v>34</v>
      </c>
      <c r="E1233" s="7" t="s">
        <v>32</v>
      </c>
      <c r="F1233" s="8" t="s">
        <v>35</v>
      </c>
      <c r="G1233" s="9">
        <v>44788</v>
      </c>
      <c r="H1233" s="9"/>
      <c r="I1233" s="10"/>
      <c r="J1233" s="14"/>
      <c r="K1233" s="11" t="s">
        <v>4406</v>
      </c>
      <c r="L1233" s="8" t="s">
        <v>4407</v>
      </c>
      <c r="M1233" s="8" t="s">
        <v>35</v>
      </c>
      <c r="N1233" s="8" t="s">
        <v>40</v>
      </c>
      <c r="O1233" s="12">
        <v>4800</v>
      </c>
      <c r="P1233" s="8" t="s">
        <v>41</v>
      </c>
      <c r="Q1233" s="12">
        <v>4800</v>
      </c>
      <c r="R1233" s="13">
        <v>58.33</v>
      </c>
      <c r="S1233" s="12">
        <v>2800</v>
      </c>
      <c r="T1233" s="12">
        <v>2800</v>
      </c>
      <c r="U1233" s="12">
        <v>2000</v>
      </c>
      <c r="V1233" s="8" t="s">
        <v>35</v>
      </c>
      <c r="W1233" s="8" t="s">
        <v>4408</v>
      </c>
      <c r="X1233" s="8" t="s">
        <v>35</v>
      </c>
      <c r="Y1233" s="13">
        <v>0</v>
      </c>
      <c r="Z1233" s="8" t="s">
        <v>42</v>
      </c>
      <c r="AA1233" s="8" t="s">
        <v>43</v>
      </c>
      <c r="AB1233" s="8" t="s">
        <v>60</v>
      </c>
      <c r="AC1233" s="8" t="s">
        <v>2614</v>
      </c>
      <c r="AD1233" s="8" t="s">
        <v>35</v>
      </c>
      <c r="AE1233" s="8" t="s">
        <v>122</v>
      </c>
      <c r="AF1233" s="12">
        <v>2000</v>
      </c>
      <c r="AG1233" s="41">
        <f t="shared" si="174"/>
        <v>44788</v>
      </c>
      <c r="AH1233" s="41">
        <f t="shared" ca="1" si="175"/>
        <v>46022</v>
      </c>
      <c r="AI1233" s="1">
        <f t="shared" ca="1" si="173"/>
        <v>40</v>
      </c>
      <c r="AJ1233" s="1">
        <f t="shared" ca="1" si="176"/>
        <v>35</v>
      </c>
      <c r="AK1233" s="1">
        <f t="shared" ca="1" si="177"/>
        <v>4</v>
      </c>
      <c r="AL1233" s="1">
        <f t="shared" si="178"/>
        <v>58.33</v>
      </c>
      <c r="AM1233" s="38">
        <f t="shared" ca="1" si="179"/>
        <v>0.875</v>
      </c>
      <c r="AN1233" s="1" t="str">
        <f t="shared" ca="1" si="180"/>
        <v>תקין</v>
      </c>
      <c r="AO1233" s="1" t="str">
        <f>VLOOKUP(AC1233,'תז מייל קניין'!$A:$C,3,0)</f>
        <v>GalitGe@justice.gov.il</v>
      </c>
      <c r="AP1233" s="1" t="str">
        <f t="shared" si="181"/>
        <v xml:space="preserve"> השכרת מסכ</v>
      </c>
    </row>
    <row r="1234" spans="1:42" x14ac:dyDescent="0.2">
      <c r="A1234" s="4"/>
      <c r="B1234" s="5"/>
      <c r="C1234" s="6" t="s">
        <v>4409</v>
      </c>
      <c r="D1234" s="7" t="s">
        <v>50</v>
      </c>
      <c r="E1234" s="7" t="s">
        <v>32</v>
      </c>
      <c r="F1234" s="8" t="s">
        <v>35</v>
      </c>
      <c r="G1234" s="9">
        <v>45328</v>
      </c>
      <c r="H1234" s="9"/>
      <c r="I1234" s="10"/>
      <c r="J1234" s="14"/>
      <c r="K1234" s="11" t="s">
        <v>3321</v>
      </c>
      <c r="L1234" s="8" t="s">
        <v>3322</v>
      </c>
      <c r="M1234" s="8" t="s">
        <v>3323</v>
      </c>
      <c r="N1234" s="8" t="s">
        <v>40</v>
      </c>
      <c r="O1234" s="12">
        <v>5042.7299999999996</v>
      </c>
      <c r="P1234" s="8" t="s">
        <v>41</v>
      </c>
      <c r="Q1234" s="12">
        <v>5042.7299999999996</v>
      </c>
      <c r="R1234" s="13">
        <v>81.239999999999995</v>
      </c>
      <c r="S1234" s="12">
        <v>4105.7299999999996</v>
      </c>
      <c r="T1234" s="12">
        <v>4096.76</v>
      </c>
      <c r="U1234" s="13">
        <v>945.97</v>
      </c>
      <c r="V1234" s="8" t="s">
        <v>35</v>
      </c>
      <c r="W1234" s="8" t="s">
        <v>4410</v>
      </c>
      <c r="X1234" s="8" t="s">
        <v>35</v>
      </c>
      <c r="Y1234" s="13">
        <v>0</v>
      </c>
      <c r="Z1234" s="8" t="s">
        <v>42</v>
      </c>
      <c r="AA1234" s="8" t="s">
        <v>43</v>
      </c>
      <c r="AB1234" s="8" t="s">
        <v>60</v>
      </c>
      <c r="AC1234" s="8" t="s">
        <v>2614</v>
      </c>
      <c r="AD1234" s="8" t="s">
        <v>4411</v>
      </c>
      <c r="AE1234" s="8" t="s">
        <v>35</v>
      </c>
      <c r="AF1234" s="13">
        <v>945.97</v>
      </c>
      <c r="AG1234" s="41">
        <f t="shared" si="174"/>
        <v>45328</v>
      </c>
      <c r="AH1234" s="41">
        <f t="shared" ca="1" si="175"/>
        <v>46022</v>
      </c>
      <c r="AI1234" s="1">
        <f t="shared" ca="1" si="173"/>
        <v>22</v>
      </c>
      <c r="AJ1234" s="1">
        <f t="shared" ca="1" si="176"/>
        <v>18</v>
      </c>
      <c r="AK1234" s="1">
        <f t="shared" ca="1" si="177"/>
        <v>4</v>
      </c>
      <c r="AL1234" s="1">
        <f t="shared" si="178"/>
        <v>81.239999999999995</v>
      </c>
      <c r="AM1234" s="38">
        <f t="shared" ca="1" si="179"/>
        <v>0.81818181818181823</v>
      </c>
      <c r="AN1234" s="1" t="str">
        <f t="shared" ca="1" si="180"/>
        <v>תקין</v>
      </c>
      <c r="AO1234" s="1" t="str">
        <f>VLOOKUP(AC1234,'תז מייל קניין'!$A:$C,3,0)</f>
        <v>GalitGe@justice.gov.il</v>
      </c>
      <c r="AP1234" s="1" t="str">
        <f t="shared" si="181"/>
        <v xml:space="preserve"> שתייה עבו</v>
      </c>
    </row>
    <row r="1235" spans="1:42" x14ac:dyDescent="0.2">
      <c r="A1235" s="4"/>
      <c r="B1235" s="5"/>
      <c r="C1235" s="6" t="s">
        <v>4412</v>
      </c>
      <c r="D1235" s="7" t="s">
        <v>50</v>
      </c>
      <c r="E1235" s="7" t="s">
        <v>32</v>
      </c>
      <c r="F1235" s="8" t="s">
        <v>35</v>
      </c>
      <c r="G1235" s="9">
        <v>45354</v>
      </c>
      <c r="H1235" s="9"/>
      <c r="I1235" s="10"/>
      <c r="J1235" s="14"/>
      <c r="K1235" s="11" t="s">
        <v>1764</v>
      </c>
      <c r="L1235" s="8" t="s">
        <v>1765</v>
      </c>
      <c r="M1235" s="8" t="s">
        <v>1766</v>
      </c>
      <c r="N1235" s="8" t="s">
        <v>40</v>
      </c>
      <c r="O1235" s="12">
        <v>9944.56</v>
      </c>
      <c r="P1235" s="8" t="s">
        <v>41</v>
      </c>
      <c r="Q1235" s="12">
        <v>9944.56</v>
      </c>
      <c r="R1235" s="13">
        <v>91.7</v>
      </c>
      <c r="S1235" s="12">
        <v>9112.06</v>
      </c>
      <c r="T1235" s="12">
        <v>10152.36</v>
      </c>
      <c r="U1235" s="13">
        <v>962.35</v>
      </c>
      <c r="V1235" s="8" t="s">
        <v>35</v>
      </c>
      <c r="W1235" s="8" t="s">
        <v>4413</v>
      </c>
      <c r="X1235" s="8" t="s">
        <v>57</v>
      </c>
      <c r="Y1235" s="13">
        <v>0</v>
      </c>
      <c r="Z1235" s="8" t="s">
        <v>42</v>
      </c>
      <c r="AA1235" s="8" t="s">
        <v>65</v>
      </c>
      <c r="AB1235" s="8" t="s">
        <v>35</v>
      </c>
      <c r="AC1235" s="8" t="s">
        <v>2614</v>
      </c>
      <c r="AD1235" s="8" t="s">
        <v>35</v>
      </c>
      <c r="AE1235" s="8" t="s">
        <v>4414</v>
      </c>
      <c r="AF1235" s="13">
        <v>831.95</v>
      </c>
      <c r="AG1235" s="41">
        <f t="shared" si="174"/>
        <v>45354</v>
      </c>
      <c r="AH1235" s="41">
        <f t="shared" ca="1" si="175"/>
        <v>46022</v>
      </c>
      <c r="AI1235" s="1">
        <f t="shared" ca="1" si="173"/>
        <v>21</v>
      </c>
      <c r="AJ1235" s="1">
        <f t="shared" ca="1" si="176"/>
        <v>17</v>
      </c>
      <c r="AK1235" s="1">
        <f t="shared" ca="1" si="177"/>
        <v>4</v>
      </c>
      <c r="AL1235" s="1">
        <f t="shared" si="178"/>
        <v>91.7</v>
      </c>
      <c r="AM1235" s="38">
        <f t="shared" ca="1" si="179"/>
        <v>0.80952380952380953</v>
      </c>
      <c r="AN1235" s="1" t="str">
        <f t="shared" ca="1" si="180"/>
        <v>תקין</v>
      </c>
      <c r="AO1235" s="1" t="str">
        <f>VLOOKUP(AC1235,'תז מייל קניין'!$A:$C,3,0)</f>
        <v>GalitGe@justice.gov.il</v>
      </c>
      <c r="AP1235" s="1" t="str">
        <f t="shared" si="181"/>
        <v xml:space="preserve"> ציוד משרד</v>
      </c>
    </row>
    <row r="1236" spans="1:42" x14ac:dyDescent="0.2">
      <c r="A1236" s="4"/>
      <c r="B1236" s="5"/>
      <c r="C1236" s="6" t="s">
        <v>4415</v>
      </c>
      <c r="D1236" s="7" t="s">
        <v>50</v>
      </c>
      <c r="E1236" s="7" t="s">
        <v>32</v>
      </c>
      <c r="F1236" s="8" t="s">
        <v>35</v>
      </c>
      <c r="G1236" s="9">
        <v>45354</v>
      </c>
      <c r="H1236" s="9"/>
      <c r="I1236" s="10"/>
      <c r="J1236" s="14"/>
      <c r="K1236" s="11" t="s">
        <v>1764</v>
      </c>
      <c r="L1236" s="8" t="s">
        <v>1765</v>
      </c>
      <c r="M1236" s="8" t="s">
        <v>1766</v>
      </c>
      <c r="N1236" s="8" t="s">
        <v>40</v>
      </c>
      <c r="O1236" s="12">
        <v>2863.21</v>
      </c>
      <c r="P1236" s="8" t="s">
        <v>41</v>
      </c>
      <c r="Q1236" s="12">
        <v>2863.21</v>
      </c>
      <c r="R1236" s="13">
        <v>88.95</v>
      </c>
      <c r="S1236" s="12">
        <v>2544.48</v>
      </c>
      <c r="T1236" s="12">
        <v>2834.79</v>
      </c>
      <c r="U1236" s="13">
        <v>368.69</v>
      </c>
      <c r="V1236" s="8" t="s">
        <v>35</v>
      </c>
      <c r="W1236" s="8" t="s">
        <v>4416</v>
      </c>
      <c r="X1236" s="8" t="s">
        <v>57</v>
      </c>
      <c r="Y1236" s="13">
        <v>0</v>
      </c>
      <c r="Z1236" s="8" t="s">
        <v>42</v>
      </c>
      <c r="AA1236" s="8" t="s">
        <v>65</v>
      </c>
      <c r="AB1236" s="8" t="s">
        <v>35</v>
      </c>
      <c r="AC1236" s="8" t="s">
        <v>2614</v>
      </c>
      <c r="AD1236" s="8" t="s">
        <v>35</v>
      </c>
      <c r="AE1236" s="8" t="s">
        <v>4414</v>
      </c>
      <c r="AF1236" s="13">
        <v>318.73</v>
      </c>
      <c r="AG1236" s="41">
        <f t="shared" si="174"/>
        <v>45354</v>
      </c>
      <c r="AH1236" s="41">
        <f t="shared" ca="1" si="175"/>
        <v>46022</v>
      </c>
      <c r="AI1236" s="1">
        <f t="shared" ca="1" si="173"/>
        <v>21</v>
      </c>
      <c r="AJ1236" s="1">
        <f t="shared" ca="1" si="176"/>
        <v>17</v>
      </c>
      <c r="AK1236" s="1">
        <f t="shared" ca="1" si="177"/>
        <v>4</v>
      </c>
      <c r="AL1236" s="1">
        <f t="shared" si="178"/>
        <v>88.95</v>
      </c>
      <c r="AM1236" s="38">
        <f t="shared" ca="1" si="179"/>
        <v>0.80952380952380953</v>
      </c>
      <c r="AN1236" s="1" t="str">
        <f t="shared" ca="1" si="180"/>
        <v>תקין</v>
      </c>
      <c r="AO1236" s="1" t="str">
        <f>VLOOKUP(AC1236,'תז מייל קניין'!$A:$C,3,0)</f>
        <v>GalitGe@justice.gov.il</v>
      </c>
      <c r="AP1236" s="1" t="str">
        <f t="shared" si="181"/>
        <v xml:space="preserve"> ציוד משרד</v>
      </c>
    </row>
    <row r="1237" spans="1:42" x14ac:dyDescent="0.2">
      <c r="A1237" s="4"/>
      <c r="B1237" s="5"/>
      <c r="C1237" s="6" t="s">
        <v>4417</v>
      </c>
      <c r="D1237" s="7" t="s">
        <v>50</v>
      </c>
      <c r="E1237" s="7" t="s">
        <v>32</v>
      </c>
      <c r="F1237" s="8" t="s">
        <v>35</v>
      </c>
      <c r="G1237" s="9">
        <v>45354</v>
      </c>
      <c r="H1237" s="9"/>
      <c r="I1237" s="10"/>
      <c r="J1237" s="14"/>
      <c r="K1237" s="11" t="s">
        <v>1764</v>
      </c>
      <c r="L1237" s="8" t="s">
        <v>1765</v>
      </c>
      <c r="M1237" s="8" t="s">
        <v>1766</v>
      </c>
      <c r="N1237" s="8" t="s">
        <v>40</v>
      </c>
      <c r="O1237" s="12">
        <v>2646.11</v>
      </c>
      <c r="P1237" s="8" t="s">
        <v>41</v>
      </c>
      <c r="Q1237" s="12">
        <v>2646.11</v>
      </c>
      <c r="R1237" s="13">
        <v>95.18</v>
      </c>
      <c r="S1237" s="12">
        <v>2517.4899999999998</v>
      </c>
      <c r="T1237" s="12">
        <v>2804.91</v>
      </c>
      <c r="U1237" s="13">
        <v>148.78</v>
      </c>
      <c r="V1237" s="8" t="s">
        <v>35</v>
      </c>
      <c r="W1237" s="8" t="s">
        <v>4418</v>
      </c>
      <c r="X1237" s="8" t="s">
        <v>57</v>
      </c>
      <c r="Y1237" s="13">
        <v>0</v>
      </c>
      <c r="Z1237" s="8" t="s">
        <v>42</v>
      </c>
      <c r="AA1237" s="8" t="s">
        <v>65</v>
      </c>
      <c r="AB1237" s="8" t="s">
        <v>35</v>
      </c>
      <c r="AC1237" s="8" t="s">
        <v>2614</v>
      </c>
      <c r="AD1237" s="8" t="s">
        <v>35</v>
      </c>
      <c r="AE1237" s="8" t="s">
        <v>4419</v>
      </c>
      <c r="AF1237" s="13">
        <v>128.62</v>
      </c>
      <c r="AG1237" s="41">
        <f t="shared" si="174"/>
        <v>45354</v>
      </c>
      <c r="AH1237" s="41">
        <f t="shared" ca="1" si="175"/>
        <v>46022</v>
      </c>
      <c r="AI1237" s="1">
        <f t="shared" ca="1" si="173"/>
        <v>21</v>
      </c>
      <c r="AJ1237" s="1">
        <f t="shared" ca="1" si="176"/>
        <v>17</v>
      </c>
      <c r="AK1237" s="1">
        <f t="shared" ca="1" si="177"/>
        <v>4</v>
      </c>
      <c r="AL1237" s="1">
        <f t="shared" si="178"/>
        <v>95.18</v>
      </c>
      <c r="AM1237" s="38">
        <f t="shared" ca="1" si="179"/>
        <v>0.80952380952380953</v>
      </c>
      <c r="AN1237" s="1" t="str">
        <f t="shared" ca="1" si="180"/>
        <v>תקין</v>
      </c>
      <c r="AO1237" s="1" t="str">
        <f>VLOOKUP(AC1237,'תז מייל קניין'!$A:$C,3,0)</f>
        <v>GalitGe@justice.gov.il</v>
      </c>
      <c r="AP1237" s="1" t="str">
        <f t="shared" si="181"/>
        <v xml:space="preserve"> ציוד משקי</v>
      </c>
    </row>
    <row r="1238" spans="1:42" x14ac:dyDescent="0.2">
      <c r="A1238" s="4"/>
      <c r="B1238" s="5"/>
      <c r="C1238" s="6" t="s">
        <v>4420</v>
      </c>
      <c r="D1238" s="7" t="s">
        <v>50</v>
      </c>
      <c r="E1238" s="7" t="s">
        <v>32</v>
      </c>
      <c r="F1238" s="8" t="s">
        <v>35</v>
      </c>
      <c r="G1238" s="9">
        <v>45356</v>
      </c>
      <c r="H1238" s="9"/>
      <c r="I1238" s="10"/>
      <c r="J1238" s="14" t="s">
        <v>2612</v>
      </c>
      <c r="K1238" s="11" t="s">
        <v>1764</v>
      </c>
      <c r="L1238" s="8" t="s">
        <v>1765</v>
      </c>
      <c r="M1238" s="8" t="s">
        <v>1766</v>
      </c>
      <c r="N1238" s="8" t="s">
        <v>40</v>
      </c>
      <c r="O1238" s="12">
        <v>3314.37</v>
      </c>
      <c r="P1238" s="8" t="s">
        <v>41</v>
      </c>
      <c r="Q1238" s="12">
        <v>3314.37</v>
      </c>
      <c r="R1238" s="13">
        <v>101.26</v>
      </c>
      <c r="S1238" s="12">
        <v>3015.02</v>
      </c>
      <c r="T1238" s="12">
        <v>3351.8</v>
      </c>
      <c r="U1238" s="13">
        <v>466.22</v>
      </c>
      <c r="V1238" s="8" t="s">
        <v>35</v>
      </c>
      <c r="W1238" s="8" t="s">
        <v>4421</v>
      </c>
      <c r="X1238" s="8" t="s">
        <v>57</v>
      </c>
      <c r="Y1238" s="13">
        <v>0</v>
      </c>
      <c r="Z1238" s="8" t="s">
        <v>42</v>
      </c>
      <c r="AA1238" s="8" t="s">
        <v>65</v>
      </c>
      <c r="AB1238" s="8" t="s">
        <v>35</v>
      </c>
      <c r="AC1238" s="8" t="s">
        <v>2614</v>
      </c>
      <c r="AD1238" s="8" t="s">
        <v>35</v>
      </c>
      <c r="AE1238" s="8" t="s">
        <v>4419</v>
      </c>
      <c r="AF1238" s="13">
        <v>403.06</v>
      </c>
      <c r="AG1238" s="41">
        <f t="shared" si="174"/>
        <v>45356</v>
      </c>
      <c r="AH1238" s="41">
        <f t="shared" ca="1" si="175"/>
        <v>46022</v>
      </c>
      <c r="AI1238" s="1">
        <f t="shared" ca="1" si="173"/>
        <v>21</v>
      </c>
      <c r="AJ1238" s="1">
        <f t="shared" ca="1" si="176"/>
        <v>17</v>
      </c>
      <c r="AK1238" s="1">
        <f t="shared" ca="1" si="177"/>
        <v>4</v>
      </c>
      <c r="AL1238" s="1">
        <f t="shared" si="178"/>
        <v>101.26</v>
      </c>
      <c r="AM1238" s="38">
        <f t="shared" ca="1" si="179"/>
        <v>0.80952380952380953</v>
      </c>
      <c r="AN1238" s="1" t="str">
        <f t="shared" ca="1" si="180"/>
        <v>תקין</v>
      </c>
      <c r="AO1238" s="1" t="str">
        <f>VLOOKUP(AC1238,'תז מייל קניין'!$A:$C,3,0)</f>
        <v>GalitGe@justice.gov.il</v>
      </c>
      <c r="AP1238" s="1" t="str">
        <f t="shared" si="181"/>
        <v xml:space="preserve"> ציוד משרד</v>
      </c>
    </row>
    <row r="1239" spans="1:42" x14ac:dyDescent="0.2">
      <c r="A1239" s="4"/>
      <c r="B1239" s="5"/>
      <c r="C1239" s="6" t="s">
        <v>4422</v>
      </c>
      <c r="D1239" s="7" t="s">
        <v>34</v>
      </c>
      <c r="E1239" s="7" t="s">
        <v>32</v>
      </c>
      <c r="F1239" s="8" t="s">
        <v>35</v>
      </c>
      <c r="G1239" s="9">
        <v>44531</v>
      </c>
      <c r="H1239" s="9"/>
      <c r="I1239" s="10"/>
      <c r="J1239" s="3" t="s">
        <v>51</v>
      </c>
      <c r="K1239" s="11" t="s">
        <v>4423</v>
      </c>
      <c r="L1239" s="8" t="s">
        <v>4424</v>
      </c>
      <c r="M1239" s="8" t="s">
        <v>4425</v>
      </c>
      <c r="N1239" s="8" t="s">
        <v>40</v>
      </c>
      <c r="O1239" s="12">
        <v>35000</v>
      </c>
      <c r="P1239" s="8" t="s">
        <v>41</v>
      </c>
      <c r="Q1239" s="12">
        <v>35000</v>
      </c>
      <c r="R1239" s="13">
        <v>5.85</v>
      </c>
      <c r="S1239" s="12">
        <v>2047.5</v>
      </c>
      <c r="T1239" s="12">
        <v>2047.5</v>
      </c>
      <c r="U1239" s="12">
        <v>32952.5</v>
      </c>
      <c r="V1239" s="8" t="s">
        <v>35</v>
      </c>
      <c r="W1239" s="8" t="s">
        <v>4426</v>
      </c>
      <c r="X1239" s="8" t="s">
        <v>35</v>
      </c>
      <c r="Y1239" s="13">
        <v>0</v>
      </c>
      <c r="Z1239" s="8" t="s">
        <v>42</v>
      </c>
      <c r="AA1239" s="8" t="s">
        <v>2622</v>
      </c>
      <c r="AB1239" s="8" t="s">
        <v>35</v>
      </c>
      <c r="AC1239" s="8" t="s">
        <v>54</v>
      </c>
      <c r="AD1239" s="8" t="s">
        <v>35</v>
      </c>
      <c r="AE1239" s="8" t="s">
        <v>2623</v>
      </c>
      <c r="AF1239" s="12">
        <v>32952.5</v>
      </c>
      <c r="AG1239" s="41">
        <f t="shared" si="174"/>
        <v>44531</v>
      </c>
      <c r="AH1239" s="41">
        <f t="shared" ca="1" si="175"/>
        <v>46022</v>
      </c>
      <c r="AI1239" s="1">
        <f t="shared" ca="1" si="173"/>
        <v>48</v>
      </c>
      <c r="AJ1239" s="1">
        <f t="shared" ca="1" si="176"/>
        <v>44</v>
      </c>
      <c r="AK1239" s="1">
        <f t="shared" ca="1" si="177"/>
        <v>4</v>
      </c>
      <c r="AL1239" s="1">
        <f t="shared" si="178"/>
        <v>5.85</v>
      </c>
      <c r="AM1239" s="38">
        <f t="shared" ca="1" si="179"/>
        <v>0.91666666666666663</v>
      </c>
      <c r="AN1239" s="1" t="str">
        <f t="shared" ca="1" si="180"/>
        <v>לא תקין</v>
      </c>
      <c r="AO1239" s="1" t="e">
        <f>VLOOKUP(AC1239,'תז מייל קניין'!$A:$C,3,0)</f>
        <v>#N/A</v>
      </c>
      <c r="AP1239" s="1" t="str">
        <f t="shared" si="181"/>
        <v xml:space="preserve"> חוות דעת </v>
      </c>
    </row>
    <row r="1240" spans="1:42" x14ac:dyDescent="0.2">
      <c r="A1240" s="4"/>
      <c r="B1240" s="5"/>
      <c r="C1240" s="6" t="s">
        <v>4427</v>
      </c>
      <c r="D1240" s="7" t="s">
        <v>34</v>
      </c>
      <c r="E1240" s="7" t="s">
        <v>32</v>
      </c>
      <c r="F1240" s="8" t="s">
        <v>35</v>
      </c>
      <c r="G1240" s="9">
        <v>44531</v>
      </c>
      <c r="H1240" s="9"/>
      <c r="I1240" s="10"/>
      <c r="J1240" s="14"/>
      <c r="K1240" s="11" t="s">
        <v>2641</v>
      </c>
      <c r="L1240" s="8" t="s">
        <v>2642</v>
      </c>
      <c r="M1240" s="8" t="s">
        <v>2643</v>
      </c>
      <c r="N1240" s="8" t="s">
        <v>40</v>
      </c>
      <c r="O1240" s="12">
        <v>15588</v>
      </c>
      <c r="P1240" s="8" t="s">
        <v>41</v>
      </c>
      <c r="Q1240" s="12">
        <v>15588</v>
      </c>
      <c r="R1240" s="13">
        <v>35.85</v>
      </c>
      <c r="S1240" s="12">
        <v>5588</v>
      </c>
      <c r="T1240" s="12">
        <v>5588</v>
      </c>
      <c r="U1240" s="12">
        <v>10000</v>
      </c>
      <c r="V1240" s="8" t="s">
        <v>35</v>
      </c>
      <c r="W1240" s="8" t="s">
        <v>4428</v>
      </c>
      <c r="X1240" s="8" t="s">
        <v>35</v>
      </c>
      <c r="Y1240" s="13">
        <v>0</v>
      </c>
      <c r="Z1240" s="8" t="s">
        <v>42</v>
      </c>
      <c r="AA1240" s="8" t="s">
        <v>2622</v>
      </c>
      <c r="AB1240" s="8" t="s">
        <v>35</v>
      </c>
      <c r="AC1240" s="8" t="s">
        <v>54</v>
      </c>
      <c r="AD1240" s="8" t="s">
        <v>35</v>
      </c>
      <c r="AE1240" s="8" t="s">
        <v>2623</v>
      </c>
      <c r="AF1240" s="12">
        <v>10000</v>
      </c>
      <c r="AG1240" s="41">
        <f t="shared" si="174"/>
        <v>44531</v>
      </c>
      <c r="AH1240" s="41">
        <f t="shared" ca="1" si="175"/>
        <v>46022</v>
      </c>
      <c r="AI1240" s="1">
        <f t="shared" ca="1" si="173"/>
        <v>48</v>
      </c>
      <c r="AJ1240" s="1">
        <f t="shared" ca="1" si="176"/>
        <v>44</v>
      </c>
      <c r="AK1240" s="1">
        <f t="shared" ca="1" si="177"/>
        <v>4</v>
      </c>
      <c r="AL1240" s="1">
        <f t="shared" si="178"/>
        <v>35.85</v>
      </c>
      <c r="AM1240" s="38">
        <f t="shared" ca="1" si="179"/>
        <v>0.91666666666666663</v>
      </c>
      <c r="AN1240" s="1" t="str">
        <f t="shared" ca="1" si="180"/>
        <v>לא תקין</v>
      </c>
      <c r="AO1240" s="1" t="e">
        <f>VLOOKUP(AC1240,'תז מייל קניין'!$A:$C,3,0)</f>
        <v>#N/A</v>
      </c>
      <c r="AP1240" s="1" t="str">
        <f t="shared" si="181"/>
        <v xml:space="preserve"> אגרת בית </v>
      </c>
    </row>
    <row r="1241" spans="1:42" x14ac:dyDescent="0.2">
      <c r="A1241" s="4"/>
      <c r="B1241" s="5"/>
      <c r="C1241" s="6" t="s">
        <v>4429</v>
      </c>
      <c r="D1241" s="7" t="s">
        <v>34</v>
      </c>
      <c r="E1241" s="7" t="s">
        <v>32</v>
      </c>
      <c r="F1241" s="8" t="s">
        <v>35</v>
      </c>
      <c r="G1241" s="9">
        <v>44531</v>
      </c>
      <c r="H1241" s="9"/>
      <c r="I1241" s="10"/>
      <c r="J1241" s="14"/>
      <c r="K1241" s="11" t="s">
        <v>2641</v>
      </c>
      <c r="L1241" s="8" t="s">
        <v>2642</v>
      </c>
      <c r="M1241" s="8" t="s">
        <v>2643</v>
      </c>
      <c r="N1241" s="8" t="s">
        <v>40</v>
      </c>
      <c r="O1241" s="12">
        <v>15588</v>
      </c>
      <c r="P1241" s="8" t="s">
        <v>41</v>
      </c>
      <c r="Q1241" s="12">
        <v>15588</v>
      </c>
      <c r="R1241" s="13">
        <v>35.85</v>
      </c>
      <c r="S1241" s="12">
        <v>5588</v>
      </c>
      <c r="T1241" s="12">
        <v>5588</v>
      </c>
      <c r="U1241" s="12">
        <v>10000</v>
      </c>
      <c r="V1241" s="8" t="s">
        <v>35</v>
      </c>
      <c r="W1241" s="8" t="s">
        <v>4428</v>
      </c>
      <c r="X1241" s="8" t="s">
        <v>35</v>
      </c>
      <c r="Y1241" s="13">
        <v>0</v>
      </c>
      <c r="Z1241" s="8" t="s">
        <v>42</v>
      </c>
      <c r="AA1241" s="8" t="s">
        <v>2622</v>
      </c>
      <c r="AB1241" s="8" t="s">
        <v>35</v>
      </c>
      <c r="AC1241" s="8" t="s">
        <v>54</v>
      </c>
      <c r="AD1241" s="8" t="s">
        <v>35</v>
      </c>
      <c r="AE1241" s="8" t="s">
        <v>2623</v>
      </c>
      <c r="AF1241" s="12">
        <v>10000</v>
      </c>
      <c r="AG1241" s="41">
        <f t="shared" si="174"/>
        <v>44531</v>
      </c>
      <c r="AH1241" s="41">
        <f t="shared" ca="1" si="175"/>
        <v>46022</v>
      </c>
      <c r="AI1241" s="1">
        <f t="shared" ca="1" si="173"/>
        <v>48</v>
      </c>
      <c r="AJ1241" s="1">
        <f t="shared" ca="1" si="176"/>
        <v>44</v>
      </c>
      <c r="AK1241" s="1">
        <f t="shared" ca="1" si="177"/>
        <v>4</v>
      </c>
      <c r="AL1241" s="1">
        <f t="shared" si="178"/>
        <v>35.85</v>
      </c>
      <c r="AM1241" s="38">
        <f t="shared" ca="1" si="179"/>
        <v>0.91666666666666663</v>
      </c>
      <c r="AN1241" s="1" t="str">
        <f t="shared" ca="1" si="180"/>
        <v>לא תקין</v>
      </c>
      <c r="AO1241" s="1" t="e">
        <f>VLOOKUP(AC1241,'תז מייל קניין'!$A:$C,3,0)</f>
        <v>#N/A</v>
      </c>
      <c r="AP1241" s="1" t="str">
        <f t="shared" si="181"/>
        <v xml:space="preserve"> אגרת בית </v>
      </c>
    </row>
    <row r="1242" spans="1:42" x14ac:dyDescent="0.2">
      <c r="A1242" s="4"/>
      <c r="B1242" s="5"/>
      <c r="C1242" s="6" t="s">
        <v>4430</v>
      </c>
      <c r="D1242" s="7" t="s">
        <v>34</v>
      </c>
      <c r="E1242" s="7" t="s">
        <v>32</v>
      </c>
      <c r="F1242" s="8" t="s">
        <v>35</v>
      </c>
      <c r="G1242" s="9">
        <v>44531</v>
      </c>
      <c r="H1242" s="9"/>
      <c r="I1242" s="10"/>
      <c r="J1242" s="14"/>
      <c r="K1242" s="11" t="s">
        <v>2630</v>
      </c>
      <c r="L1242" s="8" t="s">
        <v>2631</v>
      </c>
      <c r="M1242" s="8" t="s">
        <v>2632</v>
      </c>
      <c r="N1242" s="8" t="s">
        <v>40</v>
      </c>
      <c r="O1242" s="12">
        <v>22588</v>
      </c>
      <c r="P1242" s="8" t="s">
        <v>41</v>
      </c>
      <c r="Q1242" s="12">
        <v>22588</v>
      </c>
      <c r="R1242" s="13">
        <v>55.73</v>
      </c>
      <c r="S1242" s="12">
        <v>12588</v>
      </c>
      <c r="T1242" s="12">
        <v>12588</v>
      </c>
      <c r="U1242" s="12">
        <v>10000</v>
      </c>
      <c r="V1242" s="8" t="s">
        <v>35</v>
      </c>
      <c r="W1242" s="8" t="s">
        <v>4431</v>
      </c>
      <c r="X1242" s="8" t="s">
        <v>35</v>
      </c>
      <c r="Y1242" s="13">
        <v>0</v>
      </c>
      <c r="Z1242" s="8" t="s">
        <v>42</v>
      </c>
      <c r="AA1242" s="8" t="s">
        <v>2622</v>
      </c>
      <c r="AB1242" s="8" t="s">
        <v>35</v>
      </c>
      <c r="AC1242" s="8" t="s">
        <v>54</v>
      </c>
      <c r="AD1242" s="8" t="s">
        <v>35</v>
      </c>
      <c r="AE1242" s="8" t="s">
        <v>2623</v>
      </c>
      <c r="AF1242" s="12">
        <v>10000</v>
      </c>
      <c r="AG1242" s="41">
        <f t="shared" si="174"/>
        <v>44531</v>
      </c>
      <c r="AH1242" s="41">
        <f t="shared" ca="1" si="175"/>
        <v>46022</v>
      </c>
      <c r="AI1242" s="1">
        <f t="shared" ca="1" si="173"/>
        <v>48</v>
      </c>
      <c r="AJ1242" s="1">
        <f t="shared" ca="1" si="176"/>
        <v>44</v>
      </c>
      <c r="AK1242" s="1">
        <f t="shared" ca="1" si="177"/>
        <v>4</v>
      </c>
      <c r="AL1242" s="1">
        <f t="shared" si="178"/>
        <v>55.73</v>
      </c>
      <c r="AM1242" s="38">
        <f t="shared" ca="1" si="179"/>
        <v>0.91666666666666663</v>
      </c>
      <c r="AN1242" s="1" t="str">
        <f t="shared" ca="1" si="180"/>
        <v>תקין</v>
      </c>
      <c r="AO1242" s="1" t="e">
        <f>VLOOKUP(AC1242,'תז מייל קניין'!$A:$C,3,0)</f>
        <v>#N/A</v>
      </c>
      <c r="AP1242" s="1" t="str">
        <f t="shared" si="181"/>
        <v xml:space="preserve"> אגרת בית </v>
      </c>
    </row>
    <row r="1243" spans="1:42" x14ac:dyDescent="0.2">
      <c r="A1243" s="4"/>
      <c r="B1243" s="5"/>
      <c r="C1243" s="6" t="s">
        <v>4432</v>
      </c>
      <c r="D1243" s="7" t="s">
        <v>34</v>
      </c>
      <c r="E1243" s="7" t="s">
        <v>32</v>
      </c>
      <c r="F1243" s="8" t="s">
        <v>35</v>
      </c>
      <c r="G1243" s="9">
        <v>44531</v>
      </c>
      <c r="H1243" s="9"/>
      <c r="I1243" s="10"/>
      <c r="J1243" s="14"/>
      <c r="K1243" s="11" t="s">
        <v>2641</v>
      </c>
      <c r="L1243" s="8" t="s">
        <v>2642</v>
      </c>
      <c r="M1243" s="8" t="s">
        <v>2643</v>
      </c>
      <c r="N1243" s="8" t="s">
        <v>40</v>
      </c>
      <c r="O1243" s="12">
        <v>20544</v>
      </c>
      <c r="P1243" s="8" t="s">
        <v>41</v>
      </c>
      <c r="Q1243" s="12">
        <v>20544</v>
      </c>
      <c r="R1243" s="13">
        <v>26.99</v>
      </c>
      <c r="S1243" s="12">
        <v>5544</v>
      </c>
      <c r="T1243" s="12">
        <v>5544</v>
      </c>
      <c r="U1243" s="12">
        <v>15000</v>
      </c>
      <c r="V1243" s="8" t="s">
        <v>35</v>
      </c>
      <c r="W1243" s="8" t="s">
        <v>4433</v>
      </c>
      <c r="X1243" s="8" t="s">
        <v>35</v>
      </c>
      <c r="Y1243" s="13">
        <v>0</v>
      </c>
      <c r="Z1243" s="8" t="s">
        <v>42</v>
      </c>
      <c r="AA1243" s="8" t="s">
        <v>2622</v>
      </c>
      <c r="AB1243" s="8" t="s">
        <v>35</v>
      </c>
      <c r="AC1243" s="8" t="s">
        <v>54</v>
      </c>
      <c r="AD1243" s="8" t="s">
        <v>35</v>
      </c>
      <c r="AE1243" s="8" t="s">
        <v>2623</v>
      </c>
      <c r="AF1243" s="12">
        <v>15000</v>
      </c>
      <c r="AG1243" s="41">
        <f t="shared" si="174"/>
        <v>44531</v>
      </c>
      <c r="AH1243" s="41">
        <f t="shared" ca="1" si="175"/>
        <v>46022</v>
      </c>
      <c r="AI1243" s="1">
        <f t="shared" ca="1" si="173"/>
        <v>48</v>
      </c>
      <c r="AJ1243" s="1">
        <f t="shared" ca="1" si="176"/>
        <v>44</v>
      </c>
      <c r="AK1243" s="1">
        <f t="shared" ca="1" si="177"/>
        <v>4</v>
      </c>
      <c r="AL1243" s="1">
        <f t="shared" si="178"/>
        <v>26.99</v>
      </c>
      <c r="AM1243" s="38">
        <f t="shared" ca="1" si="179"/>
        <v>0.91666666666666663</v>
      </c>
      <c r="AN1243" s="1" t="str">
        <f t="shared" ca="1" si="180"/>
        <v>לא תקין</v>
      </c>
      <c r="AO1243" s="1" t="e">
        <f>VLOOKUP(AC1243,'תז מייל קניין'!$A:$C,3,0)</f>
        <v>#N/A</v>
      </c>
      <c r="AP1243" s="1" t="str">
        <f t="shared" si="181"/>
        <v xml:space="preserve"> אגרת בית </v>
      </c>
    </row>
    <row r="1244" spans="1:42" x14ac:dyDescent="0.2">
      <c r="A1244" s="4"/>
      <c r="B1244" s="5"/>
      <c r="C1244" s="6" t="s">
        <v>4434</v>
      </c>
      <c r="D1244" s="7" t="s">
        <v>34</v>
      </c>
      <c r="E1244" s="7" t="s">
        <v>32</v>
      </c>
      <c r="F1244" s="8" t="s">
        <v>35</v>
      </c>
      <c r="G1244" s="9">
        <v>44531</v>
      </c>
      <c r="H1244" s="9"/>
      <c r="I1244" s="10"/>
      <c r="J1244" s="14"/>
      <c r="K1244" s="11" t="s">
        <v>2641</v>
      </c>
      <c r="L1244" s="8" t="s">
        <v>2642</v>
      </c>
      <c r="M1244" s="8" t="s">
        <v>2643</v>
      </c>
      <c r="N1244" s="8" t="s">
        <v>40</v>
      </c>
      <c r="O1244" s="12">
        <v>20544</v>
      </c>
      <c r="P1244" s="8" t="s">
        <v>41</v>
      </c>
      <c r="Q1244" s="12">
        <v>20544</v>
      </c>
      <c r="R1244" s="13">
        <v>26.99</v>
      </c>
      <c r="S1244" s="12">
        <v>5544</v>
      </c>
      <c r="T1244" s="12">
        <v>5544</v>
      </c>
      <c r="U1244" s="12">
        <v>15000</v>
      </c>
      <c r="V1244" s="8" t="s">
        <v>35</v>
      </c>
      <c r="W1244" s="8" t="s">
        <v>4435</v>
      </c>
      <c r="X1244" s="8" t="s">
        <v>35</v>
      </c>
      <c r="Y1244" s="13">
        <v>0</v>
      </c>
      <c r="Z1244" s="8" t="s">
        <v>42</v>
      </c>
      <c r="AA1244" s="8" t="s">
        <v>2622</v>
      </c>
      <c r="AB1244" s="8" t="s">
        <v>35</v>
      </c>
      <c r="AC1244" s="8" t="s">
        <v>54</v>
      </c>
      <c r="AD1244" s="8" t="s">
        <v>35</v>
      </c>
      <c r="AE1244" s="8" t="s">
        <v>2623</v>
      </c>
      <c r="AF1244" s="12">
        <v>15000</v>
      </c>
      <c r="AG1244" s="41">
        <f t="shared" si="174"/>
        <v>44531</v>
      </c>
      <c r="AH1244" s="41">
        <f t="shared" ca="1" si="175"/>
        <v>46022</v>
      </c>
      <c r="AI1244" s="1">
        <f t="shared" ca="1" si="173"/>
        <v>48</v>
      </c>
      <c r="AJ1244" s="1">
        <f t="shared" ca="1" si="176"/>
        <v>44</v>
      </c>
      <c r="AK1244" s="1">
        <f t="shared" ca="1" si="177"/>
        <v>4</v>
      </c>
      <c r="AL1244" s="1">
        <f t="shared" si="178"/>
        <v>26.99</v>
      </c>
      <c r="AM1244" s="38">
        <f t="shared" ca="1" si="179"/>
        <v>0.91666666666666663</v>
      </c>
      <c r="AN1244" s="1" t="str">
        <f t="shared" ca="1" si="180"/>
        <v>לא תקין</v>
      </c>
      <c r="AO1244" s="1" t="e">
        <f>VLOOKUP(AC1244,'תז מייל קניין'!$A:$C,3,0)</f>
        <v>#N/A</v>
      </c>
      <c r="AP1244" s="1" t="str">
        <f t="shared" si="181"/>
        <v xml:space="preserve"> אגרת בית </v>
      </c>
    </row>
    <row r="1245" spans="1:42" x14ac:dyDescent="0.2">
      <c r="A1245" s="4"/>
      <c r="B1245" s="5"/>
      <c r="C1245" s="6" t="s">
        <v>4436</v>
      </c>
      <c r="D1245" s="7" t="s">
        <v>34</v>
      </c>
      <c r="E1245" s="7" t="s">
        <v>32</v>
      </c>
      <c r="F1245" s="8" t="s">
        <v>35</v>
      </c>
      <c r="G1245" s="9">
        <v>44538</v>
      </c>
      <c r="H1245" s="9"/>
      <c r="I1245" s="10"/>
      <c r="J1245" s="14"/>
      <c r="K1245" s="11" t="s">
        <v>4437</v>
      </c>
      <c r="L1245" s="8" t="s">
        <v>4438</v>
      </c>
      <c r="M1245" s="8" t="s">
        <v>4439</v>
      </c>
      <c r="N1245" s="8" t="s">
        <v>40</v>
      </c>
      <c r="O1245" s="12">
        <v>25000</v>
      </c>
      <c r="P1245" s="8" t="s">
        <v>41</v>
      </c>
      <c r="Q1245" s="12">
        <v>25000</v>
      </c>
      <c r="R1245" s="13">
        <v>64</v>
      </c>
      <c r="S1245" s="12">
        <v>16000</v>
      </c>
      <c r="T1245" s="12">
        <v>16000</v>
      </c>
      <c r="U1245" s="12">
        <v>9000</v>
      </c>
      <c r="V1245" s="8" t="s">
        <v>35</v>
      </c>
      <c r="W1245" s="8" t="s">
        <v>4440</v>
      </c>
      <c r="X1245" s="8" t="s">
        <v>35</v>
      </c>
      <c r="Y1245" s="13">
        <v>0</v>
      </c>
      <c r="Z1245" s="8" t="s">
        <v>42</v>
      </c>
      <c r="AA1245" s="8" t="s">
        <v>2622</v>
      </c>
      <c r="AB1245" s="8" t="s">
        <v>35</v>
      </c>
      <c r="AC1245" s="8" t="s">
        <v>54</v>
      </c>
      <c r="AD1245" s="8" t="s">
        <v>35</v>
      </c>
      <c r="AE1245" s="8" t="s">
        <v>2623</v>
      </c>
      <c r="AF1245" s="12">
        <v>9000</v>
      </c>
      <c r="AG1245" s="41">
        <f t="shared" si="174"/>
        <v>44538</v>
      </c>
      <c r="AH1245" s="41">
        <f t="shared" ca="1" si="175"/>
        <v>46022</v>
      </c>
      <c r="AI1245" s="1">
        <f t="shared" ref="AI1245:AI1308" ca="1" si="182">DATEDIF(AG1245,AH1245, "m")</f>
        <v>48</v>
      </c>
      <c r="AJ1245" s="1">
        <f t="shared" ca="1" si="176"/>
        <v>43</v>
      </c>
      <c r="AK1245" s="1">
        <f t="shared" ca="1" si="177"/>
        <v>4</v>
      </c>
      <c r="AL1245" s="1">
        <f t="shared" si="178"/>
        <v>64</v>
      </c>
      <c r="AM1245" s="38">
        <f t="shared" ca="1" si="179"/>
        <v>0.89583333333333337</v>
      </c>
      <c r="AN1245" s="1" t="str">
        <f t="shared" ca="1" si="180"/>
        <v>תקין</v>
      </c>
      <c r="AO1245" s="1" t="e">
        <f>VLOOKUP(AC1245,'תז מייל קניין'!$A:$C,3,0)</f>
        <v>#N/A</v>
      </c>
      <c r="AP1245" s="1" t="str">
        <f t="shared" si="181"/>
        <v xml:space="preserve"> בעניין אל</v>
      </c>
    </row>
    <row r="1246" spans="1:42" x14ac:dyDescent="0.2">
      <c r="A1246" s="4"/>
      <c r="B1246" s="5"/>
      <c r="C1246" s="6" t="s">
        <v>4441</v>
      </c>
      <c r="D1246" s="7" t="s">
        <v>34</v>
      </c>
      <c r="E1246" s="7" t="s">
        <v>32</v>
      </c>
      <c r="F1246" s="8" t="s">
        <v>35</v>
      </c>
      <c r="G1246" s="9">
        <v>44538</v>
      </c>
      <c r="H1246" s="9"/>
      <c r="I1246" s="10"/>
      <c r="J1246" s="14"/>
      <c r="K1246" s="11" t="s">
        <v>4442</v>
      </c>
      <c r="L1246" s="8" t="s">
        <v>4443</v>
      </c>
      <c r="M1246" s="8" t="s">
        <v>4444</v>
      </c>
      <c r="N1246" s="8" t="s">
        <v>40</v>
      </c>
      <c r="O1246" s="12">
        <v>25000</v>
      </c>
      <c r="P1246" s="8" t="s">
        <v>41</v>
      </c>
      <c r="Q1246" s="12">
        <v>25000</v>
      </c>
      <c r="R1246" s="13">
        <v>60</v>
      </c>
      <c r="S1246" s="12">
        <v>15000</v>
      </c>
      <c r="T1246" s="12">
        <v>15000</v>
      </c>
      <c r="U1246" s="12">
        <v>10000</v>
      </c>
      <c r="V1246" s="8" t="s">
        <v>35</v>
      </c>
      <c r="W1246" s="8" t="s">
        <v>4445</v>
      </c>
      <c r="X1246" s="8" t="s">
        <v>35</v>
      </c>
      <c r="Y1246" s="13">
        <v>0</v>
      </c>
      <c r="Z1246" s="8" t="s">
        <v>42</v>
      </c>
      <c r="AA1246" s="8" t="s">
        <v>2622</v>
      </c>
      <c r="AB1246" s="8" t="s">
        <v>35</v>
      </c>
      <c r="AC1246" s="8" t="s">
        <v>54</v>
      </c>
      <c r="AD1246" s="8" t="s">
        <v>35</v>
      </c>
      <c r="AE1246" s="8" t="s">
        <v>2623</v>
      </c>
      <c r="AF1246" s="12">
        <v>10000</v>
      </c>
      <c r="AG1246" s="41">
        <f t="shared" si="174"/>
        <v>44538</v>
      </c>
      <c r="AH1246" s="41">
        <f t="shared" ca="1" si="175"/>
        <v>46022</v>
      </c>
      <c r="AI1246" s="1">
        <f t="shared" ca="1" si="182"/>
        <v>48</v>
      </c>
      <c r="AJ1246" s="1">
        <f t="shared" ca="1" si="176"/>
        <v>43</v>
      </c>
      <c r="AK1246" s="1">
        <f t="shared" ca="1" si="177"/>
        <v>4</v>
      </c>
      <c r="AL1246" s="1">
        <f t="shared" si="178"/>
        <v>60</v>
      </c>
      <c r="AM1246" s="38">
        <f t="shared" ca="1" si="179"/>
        <v>0.89583333333333337</v>
      </c>
      <c r="AN1246" s="1" t="str">
        <f t="shared" ca="1" si="180"/>
        <v>תקין</v>
      </c>
      <c r="AO1246" s="1" t="e">
        <f>VLOOKUP(AC1246,'תז מייל קניין'!$A:$C,3,0)</f>
        <v>#N/A</v>
      </c>
      <c r="AP1246" s="1" t="str">
        <f t="shared" si="181"/>
        <v xml:space="preserve"> בעניין סב</v>
      </c>
    </row>
    <row r="1247" spans="1:42" x14ac:dyDescent="0.2">
      <c r="A1247" s="4"/>
      <c r="B1247" s="5"/>
      <c r="C1247" s="6" t="s">
        <v>4446</v>
      </c>
      <c r="D1247" s="7" t="s">
        <v>34</v>
      </c>
      <c r="E1247" s="7" t="s">
        <v>32</v>
      </c>
      <c r="F1247" s="8" t="s">
        <v>35</v>
      </c>
      <c r="G1247" s="9">
        <v>44588</v>
      </c>
      <c r="H1247" s="9"/>
      <c r="I1247" s="10"/>
      <c r="J1247" s="14"/>
      <c r="K1247" s="11" t="s">
        <v>4447</v>
      </c>
      <c r="L1247" s="8" t="s">
        <v>4448</v>
      </c>
      <c r="M1247" s="8" t="s">
        <v>4449</v>
      </c>
      <c r="N1247" s="8" t="s">
        <v>40</v>
      </c>
      <c r="O1247" s="12">
        <v>60000</v>
      </c>
      <c r="P1247" s="8" t="s">
        <v>41</v>
      </c>
      <c r="Q1247" s="12">
        <v>60000</v>
      </c>
      <c r="R1247" s="13">
        <v>87.03</v>
      </c>
      <c r="S1247" s="12">
        <v>52217.72</v>
      </c>
      <c r="T1247" s="12">
        <v>52217.72</v>
      </c>
      <c r="U1247" s="12">
        <v>7782.28</v>
      </c>
      <c r="V1247" s="8" t="s">
        <v>35</v>
      </c>
      <c r="W1247" s="8" t="s">
        <v>4450</v>
      </c>
      <c r="X1247" s="8" t="s">
        <v>35</v>
      </c>
      <c r="Y1247" s="13">
        <v>0</v>
      </c>
      <c r="Z1247" s="8" t="s">
        <v>42</v>
      </c>
      <c r="AA1247" s="8" t="s">
        <v>2622</v>
      </c>
      <c r="AB1247" s="8" t="s">
        <v>35</v>
      </c>
      <c r="AC1247" s="8" t="s">
        <v>54</v>
      </c>
      <c r="AD1247" s="8" t="s">
        <v>35</v>
      </c>
      <c r="AE1247" s="8" t="s">
        <v>2623</v>
      </c>
      <c r="AF1247" s="12">
        <v>7782.28</v>
      </c>
      <c r="AG1247" s="41">
        <f t="shared" si="174"/>
        <v>44588</v>
      </c>
      <c r="AH1247" s="41">
        <f t="shared" ca="1" si="175"/>
        <v>46022</v>
      </c>
      <c r="AI1247" s="1">
        <f t="shared" ca="1" si="182"/>
        <v>47</v>
      </c>
      <c r="AJ1247" s="1">
        <f t="shared" ca="1" si="176"/>
        <v>42</v>
      </c>
      <c r="AK1247" s="1">
        <f t="shared" ca="1" si="177"/>
        <v>4</v>
      </c>
      <c r="AL1247" s="1">
        <f t="shared" si="178"/>
        <v>87.03</v>
      </c>
      <c r="AM1247" s="38">
        <f t="shared" ca="1" si="179"/>
        <v>0.8936170212765957</v>
      </c>
      <c r="AN1247" s="1" t="str">
        <f t="shared" ca="1" si="180"/>
        <v>תקין</v>
      </c>
      <c r="AO1247" s="1" t="e">
        <f>VLOOKUP(AC1247,'תז מייל קניין'!$A:$C,3,0)</f>
        <v>#N/A</v>
      </c>
      <c r="AP1247" s="1" t="str">
        <f t="shared" si="181"/>
        <v xml:space="preserve"> אברוקין ו</v>
      </c>
    </row>
    <row r="1248" spans="1:42" x14ac:dyDescent="0.2">
      <c r="A1248" s="4"/>
      <c r="B1248" s="5"/>
      <c r="C1248" s="6" t="s">
        <v>4451</v>
      </c>
      <c r="D1248" s="7" t="s">
        <v>47</v>
      </c>
      <c r="E1248" s="7" t="s">
        <v>32</v>
      </c>
      <c r="F1248" s="8" t="s">
        <v>35</v>
      </c>
      <c r="G1248" s="9">
        <v>44601</v>
      </c>
      <c r="H1248" s="9"/>
      <c r="I1248" s="10"/>
      <c r="J1248" s="14"/>
      <c r="K1248" s="11" t="s">
        <v>4452</v>
      </c>
      <c r="L1248" s="8" t="s">
        <v>4453</v>
      </c>
      <c r="M1248" s="8" t="s">
        <v>4454</v>
      </c>
      <c r="N1248" s="8" t="s">
        <v>40</v>
      </c>
      <c r="O1248" s="13">
        <v>538.20000000000005</v>
      </c>
      <c r="P1248" s="8" t="s">
        <v>41</v>
      </c>
      <c r="Q1248" s="13">
        <v>538.20000000000005</v>
      </c>
      <c r="R1248" s="13">
        <v>0</v>
      </c>
      <c r="S1248" s="13">
        <v>0</v>
      </c>
      <c r="T1248" s="13">
        <v>0</v>
      </c>
      <c r="U1248" s="13">
        <v>538.20000000000005</v>
      </c>
      <c r="V1248" s="8" t="s">
        <v>35</v>
      </c>
      <c r="W1248" s="8" t="s">
        <v>4455</v>
      </c>
      <c r="X1248" s="8" t="s">
        <v>35</v>
      </c>
      <c r="Y1248" s="13">
        <v>0</v>
      </c>
      <c r="Z1248" s="8" t="s">
        <v>42</v>
      </c>
      <c r="AA1248" s="8" t="s">
        <v>2622</v>
      </c>
      <c r="AB1248" s="8" t="s">
        <v>35</v>
      </c>
      <c r="AC1248" s="8" t="s">
        <v>54</v>
      </c>
      <c r="AD1248" s="8" t="s">
        <v>35</v>
      </c>
      <c r="AE1248" s="8" t="s">
        <v>35</v>
      </c>
      <c r="AF1248" s="13">
        <v>538.20000000000005</v>
      </c>
      <c r="AG1248" s="41">
        <f t="shared" si="174"/>
        <v>44601</v>
      </c>
      <c r="AH1248" s="41">
        <f t="shared" ca="1" si="175"/>
        <v>46022</v>
      </c>
      <c r="AI1248" s="1">
        <f t="shared" ca="1" si="182"/>
        <v>46</v>
      </c>
      <c r="AJ1248" s="1">
        <f t="shared" ca="1" si="176"/>
        <v>41</v>
      </c>
      <c r="AK1248" s="1">
        <f t="shared" ca="1" si="177"/>
        <v>4</v>
      </c>
      <c r="AL1248" s="1">
        <f t="shared" si="178"/>
        <v>0</v>
      </c>
      <c r="AM1248" s="38">
        <f t="shared" ca="1" si="179"/>
        <v>0.89130434782608692</v>
      </c>
      <c r="AN1248" s="1" t="str">
        <f t="shared" ca="1" si="180"/>
        <v>לא תקין</v>
      </c>
      <c r="AO1248" s="1" t="e">
        <f>VLOOKUP(AC1248,'תז מייל קניין'!$A:$C,3,0)</f>
        <v>#N/A</v>
      </c>
      <c r="AP1248" s="1" t="str">
        <f t="shared" si="181"/>
        <v xml:space="preserve"> ועדת בוחנ</v>
      </c>
    </row>
    <row r="1249" spans="1:42" x14ac:dyDescent="0.2">
      <c r="A1249" s="4"/>
      <c r="B1249" s="5"/>
      <c r="C1249" s="6" t="s">
        <v>4456</v>
      </c>
      <c r="D1249" s="7" t="s">
        <v>34</v>
      </c>
      <c r="E1249" s="7" t="s">
        <v>32</v>
      </c>
      <c r="F1249" s="8" t="s">
        <v>35</v>
      </c>
      <c r="G1249" s="9">
        <v>44678</v>
      </c>
      <c r="H1249" s="9"/>
      <c r="I1249" s="10"/>
      <c r="J1249" s="14"/>
      <c r="K1249" s="11" t="s">
        <v>4447</v>
      </c>
      <c r="L1249" s="8" t="s">
        <v>4448</v>
      </c>
      <c r="M1249" s="8" t="s">
        <v>4449</v>
      </c>
      <c r="N1249" s="8" t="s">
        <v>40</v>
      </c>
      <c r="O1249" s="12">
        <v>70000</v>
      </c>
      <c r="P1249" s="8" t="s">
        <v>41</v>
      </c>
      <c r="Q1249" s="12">
        <v>70000</v>
      </c>
      <c r="R1249" s="13">
        <v>71.430000000000007</v>
      </c>
      <c r="S1249" s="12">
        <v>50000</v>
      </c>
      <c r="T1249" s="12">
        <v>50000</v>
      </c>
      <c r="U1249" s="12">
        <v>20000</v>
      </c>
      <c r="V1249" s="8" t="s">
        <v>35</v>
      </c>
      <c r="W1249" s="8" t="s">
        <v>4457</v>
      </c>
      <c r="X1249" s="8" t="s">
        <v>35</v>
      </c>
      <c r="Y1249" s="13">
        <v>0</v>
      </c>
      <c r="Z1249" s="8" t="s">
        <v>42</v>
      </c>
      <c r="AA1249" s="8" t="s">
        <v>2622</v>
      </c>
      <c r="AB1249" s="8" t="s">
        <v>35</v>
      </c>
      <c r="AC1249" s="8" t="s">
        <v>54</v>
      </c>
      <c r="AD1249" s="8" t="s">
        <v>35</v>
      </c>
      <c r="AE1249" s="8" t="s">
        <v>2623</v>
      </c>
      <c r="AF1249" s="12">
        <v>20000</v>
      </c>
      <c r="AG1249" s="41">
        <f t="shared" si="174"/>
        <v>44678</v>
      </c>
      <c r="AH1249" s="41">
        <f t="shared" ca="1" si="175"/>
        <v>46022</v>
      </c>
      <c r="AI1249" s="1">
        <f t="shared" ca="1" si="182"/>
        <v>44</v>
      </c>
      <c r="AJ1249" s="1">
        <f t="shared" ca="1" si="176"/>
        <v>39</v>
      </c>
      <c r="AK1249" s="1">
        <f t="shared" ca="1" si="177"/>
        <v>4</v>
      </c>
      <c r="AL1249" s="1">
        <f t="shared" si="178"/>
        <v>71.430000000000007</v>
      </c>
      <c r="AM1249" s="38">
        <f t="shared" ca="1" si="179"/>
        <v>0.88636363636363635</v>
      </c>
      <c r="AN1249" s="1" t="str">
        <f t="shared" ca="1" si="180"/>
        <v>תקין</v>
      </c>
      <c r="AO1249" s="1" t="e">
        <f>VLOOKUP(AC1249,'תז מייל קניין'!$A:$C,3,0)</f>
        <v>#N/A</v>
      </c>
      <c r="AP1249" s="1" t="str">
        <f t="shared" si="181"/>
        <v xml:space="preserve"> עמותת אזר</v>
      </c>
    </row>
    <row r="1250" spans="1:42" x14ac:dyDescent="0.2">
      <c r="A1250" s="4"/>
      <c r="B1250" s="5"/>
      <c r="C1250" s="6" t="s">
        <v>4458</v>
      </c>
      <c r="D1250" s="7" t="s">
        <v>34</v>
      </c>
      <c r="E1250" s="7" t="s">
        <v>32</v>
      </c>
      <c r="F1250" s="8" t="s">
        <v>35</v>
      </c>
      <c r="G1250" s="9">
        <v>44678</v>
      </c>
      <c r="H1250" s="9"/>
      <c r="I1250" s="10"/>
      <c r="J1250" s="14"/>
      <c r="K1250" s="11" t="s">
        <v>4352</v>
      </c>
      <c r="L1250" s="8" t="s">
        <v>4353</v>
      </c>
      <c r="M1250" s="8" t="s">
        <v>4354</v>
      </c>
      <c r="N1250" s="8" t="s">
        <v>40</v>
      </c>
      <c r="O1250" s="12">
        <v>15544</v>
      </c>
      <c r="P1250" s="8" t="s">
        <v>41</v>
      </c>
      <c r="Q1250" s="12">
        <v>15544</v>
      </c>
      <c r="R1250" s="13">
        <v>35.67</v>
      </c>
      <c r="S1250" s="12">
        <v>5544</v>
      </c>
      <c r="T1250" s="12">
        <v>5544</v>
      </c>
      <c r="U1250" s="12">
        <v>10000</v>
      </c>
      <c r="V1250" s="8" t="s">
        <v>35</v>
      </c>
      <c r="W1250" s="8" t="s">
        <v>4459</v>
      </c>
      <c r="X1250" s="8" t="s">
        <v>35</v>
      </c>
      <c r="Y1250" s="13">
        <v>0</v>
      </c>
      <c r="Z1250" s="8" t="s">
        <v>42</v>
      </c>
      <c r="AA1250" s="8" t="s">
        <v>2622</v>
      </c>
      <c r="AB1250" s="8" t="s">
        <v>35</v>
      </c>
      <c r="AC1250" s="8" t="s">
        <v>54</v>
      </c>
      <c r="AD1250" s="8" t="s">
        <v>35</v>
      </c>
      <c r="AE1250" s="8" t="s">
        <v>2623</v>
      </c>
      <c r="AF1250" s="12">
        <v>10000</v>
      </c>
      <c r="AG1250" s="41">
        <f t="shared" si="174"/>
        <v>44678</v>
      </c>
      <c r="AH1250" s="41">
        <f t="shared" ca="1" si="175"/>
        <v>46022</v>
      </c>
      <c r="AI1250" s="1">
        <f t="shared" ca="1" si="182"/>
        <v>44</v>
      </c>
      <c r="AJ1250" s="1">
        <f t="shared" ca="1" si="176"/>
        <v>39</v>
      </c>
      <c r="AK1250" s="1">
        <f t="shared" ca="1" si="177"/>
        <v>4</v>
      </c>
      <c r="AL1250" s="1">
        <f t="shared" si="178"/>
        <v>35.67</v>
      </c>
      <c r="AM1250" s="38">
        <f t="shared" ca="1" si="179"/>
        <v>0.88636363636363635</v>
      </c>
      <c r="AN1250" s="1" t="str">
        <f t="shared" ca="1" si="180"/>
        <v>לא תקין</v>
      </c>
      <c r="AO1250" s="1" t="e">
        <f>VLOOKUP(AC1250,'תז מייל קניין'!$A:$C,3,0)</f>
        <v>#N/A</v>
      </c>
      <c r="AP1250" s="1" t="str">
        <f t="shared" si="181"/>
        <v xml:space="preserve"> בריר נ' B</v>
      </c>
    </row>
    <row r="1251" spans="1:42" x14ac:dyDescent="0.2">
      <c r="A1251" s="4"/>
      <c r="B1251" s="5"/>
      <c r="C1251" s="6" t="s">
        <v>4460</v>
      </c>
      <c r="D1251" s="7" t="s">
        <v>34</v>
      </c>
      <c r="E1251" s="7" t="s">
        <v>32</v>
      </c>
      <c r="F1251" s="8" t="s">
        <v>35</v>
      </c>
      <c r="G1251" s="9">
        <v>44678</v>
      </c>
      <c r="H1251" s="9"/>
      <c r="I1251" s="10"/>
      <c r="J1251" s="14"/>
      <c r="K1251" s="11" t="s">
        <v>4461</v>
      </c>
      <c r="L1251" s="8" t="s">
        <v>4462</v>
      </c>
      <c r="M1251" s="8" t="s">
        <v>4463</v>
      </c>
      <c r="N1251" s="8" t="s">
        <v>40</v>
      </c>
      <c r="O1251" s="12">
        <v>50000</v>
      </c>
      <c r="P1251" s="8" t="s">
        <v>41</v>
      </c>
      <c r="Q1251" s="12">
        <v>50000</v>
      </c>
      <c r="R1251" s="13">
        <v>60</v>
      </c>
      <c r="S1251" s="12">
        <v>30000</v>
      </c>
      <c r="T1251" s="12">
        <v>30000</v>
      </c>
      <c r="U1251" s="12">
        <v>20000</v>
      </c>
      <c r="V1251" s="8" t="s">
        <v>35</v>
      </c>
      <c r="W1251" s="8" t="s">
        <v>4464</v>
      </c>
      <c r="X1251" s="8" t="s">
        <v>35</v>
      </c>
      <c r="Y1251" s="13">
        <v>0</v>
      </c>
      <c r="Z1251" s="8" t="s">
        <v>42</v>
      </c>
      <c r="AA1251" s="8" t="s">
        <v>2622</v>
      </c>
      <c r="AB1251" s="8" t="s">
        <v>35</v>
      </c>
      <c r="AC1251" s="8" t="s">
        <v>54</v>
      </c>
      <c r="AD1251" s="8" t="s">
        <v>35</v>
      </c>
      <c r="AE1251" s="8" t="s">
        <v>2623</v>
      </c>
      <c r="AF1251" s="12">
        <v>20000</v>
      </c>
      <c r="AG1251" s="41">
        <f t="shared" si="174"/>
        <v>44678</v>
      </c>
      <c r="AH1251" s="41">
        <f t="shared" ca="1" si="175"/>
        <v>46022</v>
      </c>
      <c r="AI1251" s="1">
        <f t="shared" ca="1" si="182"/>
        <v>44</v>
      </c>
      <c r="AJ1251" s="1">
        <f t="shared" ca="1" si="176"/>
        <v>39</v>
      </c>
      <c r="AK1251" s="1">
        <f t="shared" ca="1" si="177"/>
        <v>4</v>
      </c>
      <c r="AL1251" s="1">
        <f t="shared" si="178"/>
        <v>60</v>
      </c>
      <c r="AM1251" s="38">
        <f t="shared" ca="1" si="179"/>
        <v>0.88636363636363635</v>
      </c>
      <c r="AN1251" s="1" t="str">
        <f t="shared" ca="1" si="180"/>
        <v>תקין</v>
      </c>
      <c r="AO1251" s="1" t="e">
        <f>VLOOKUP(AC1251,'תז מייל קניין'!$A:$C,3,0)</f>
        <v>#N/A</v>
      </c>
      <c r="AP1251" s="1" t="str">
        <f t="shared" si="181"/>
        <v xml:space="preserve"> אורן נ' E</v>
      </c>
    </row>
    <row r="1252" spans="1:42" x14ac:dyDescent="0.2">
      <c r="A1252" s="4"/>
      <c r="B1252" s="5"/>
      <c r="C1252" s="6" t="s">
        <v>4465</v>
      </c>
      <c r="D1252" s="7" t="s">
        <v>34</v>
      </c>
      <c r="E1252" s="7" t="s">
        <v>32</v>
      </c>
      <c r="F1252" s="8" t="s">
        <v>35</v>
      </c>
      <c r="G1252" s="9">
        <v>44679</v>
      </c>
      <c r="H1252" s="9"/>
      <c r="I1252" s="10"/>
      <c r="J1252" s="14"/>
      <c r="K1252" s="11" t="s">
        <v>4466</v>
      </c>
      <c r="L1252" s="8" t="s">
        <v>4467</v>
      </c>
      <c r="M1252" s="8" t="s">
        <v>4468</v>
      </c>
      <c r="N1252" s="8" t="s">
        <v>40</v>
      </c>
      <c r="O1252" s="12">
        <v>35544</v>
      </c>
      <c r="P1252" s="8" t="s">
        <v>41</v>
      </c>
      <c r="Q1252" s="12">
        <v>35544</v>
      </c>
      <c r="R1252" s="13">
        <v>15.6</v>
      </c>
      <c r="S1252" s="12">
        <v>5544</v>
      </c>
      <c r="T1252" s="12">
        <v>5544</v>
      </c>
      <c r="U1252" s="12">
        <v>30000</v>
      </c>
      <c r="V1252" s="8" t="s">
        <v>35</v>
      </c>
      <c r="W1252" s="8" t="s">
        <v>4469</v>
      </c>
      <c r="X1252" s="8" t="s">
        <v>35</v>
      </c>
      <c r="Y1252" s="13">
        <v>0</v>
      </c>
      <c r="Z1252" s="8" t="s">
        <v>42</v>
      </c>
      <c r="AA1252" s="8" t="s">
        <v>2622</v>
      </c>
      <c r="AB1252" s="8" t="s">
        <v>35</v>
      </c>
      <c r="AC1252" s="8" t="s">
        <v>54</v>
      </c>
      <c r="AD1252" s="8" t="s">
        <v>35</v>
      </c>
      <c r="AE1252" s="8" t="s">
        <v>2623</v>
      </c>
      <c r="AF1252" s="12">
        <v>30000</v>
      </c>
      <c r="AG1252" s="41">
        <f t="shared" si="174"/>
        <v>44679</v>
      </c>
      <c r="AH1252" s="41">
        <f t="shared" ca="1" si="175"/>
        <v>46022</v>
      </c>
      <c r="AI1252" s="1">
        <f t="shared" ca="1" si="182"/>
        <v>44</v>
      </c>
      <c r="AJ1252" s="1">
        <f t="shared" ca="1" si="176"/>
        <v>39</v>
      </c>
      <c r="AK1252" s="1">
        <f t="shared" ca="1" si="177"/>
        <v>4</v>
      </c>
      <c r="AL1252" s="1">
        <f t="shared" si="178"/>
        <v>15.6</v>
      </c>
      <c r="AM1252" s="38">
        <f t="shared" ca="1" si="179"/>
        <v>0.88636363636363635</v>
      </c>
      <c r="AN1252" s="1" t="str">
        <f t="shared" ca="1" si="180"/>
        <v>לא תקין</v>
      </c>
      <c r="AO1252" s="1" t="e">
        <f>VLOOKUP(AC1252,'תז מייל קניין'!$A:$C,3,0)</f>
        <v>#N/A</v>
      </c>
      <c r="AP1252" s="1" t="str">
        <f t="shared" si="181"/>
        <v xml:space="preserve"> פינטו נדל</v>
      </c>
    </row>
    <row r="1253" spans="1:42" x14ac:dyDescent="0.2">
      <c r="A1253" s="4"/>
      <c r="B1253" s="5"/>
      <c r="C1253" s="6" t="s">
        <v>4470</v>
      </c>
      <c r="D1253" s="7" t="s">
        <v>34</v>
      </c>
      <c r="E1253" s="7" t="s">
        <v>32</v>
      </c>
      <c r="F1253" s="8" t="s">
        <v>35</v>
      </c>
      <c r="G1253" s="9">
        <v>44696</v>
      </c>
      <c r="H1253" s="9"/>
      <c r="I1253" s="10"/>
      <c r="J1253" s="14"/>
      <c r="K1253" s="11" t="s">
        <v>4471</v>
      </c>
      <c r="L1253" s="8" t="s">
        <v>4472</v>
      </c>
      <c r="M1253" s="8" t="s">
        <v>4473</v>
      </c>
      <c r="N1253" s="8" t="s">
        <v>40</v>
      </c>
      <c r="O1253" s="12">
        <v>63034.8</v>
      </c>
      <c r="P1253" s="8" t="s">
        <v>41</v>
      </c>
      <c r="Q1253" s="12">
        <v>63034.8</v>
      </c>
      <c r="R1253" s="13">
        <v>75.010000000000005</v>
      </c>
      <c r="S1253" s="12">
        <v>43625.21</v>
      </c>
      <c r="T1253" s="12">
        <v>43306.239999999998</v>
      </c>
      <c r="U1253" s="12">
        <v>15749.25</v>
      </c>
      <c r="V1253" s="8" t="s">
        <v>35</v>
      </c>
      <c r="W1253" s="8" t="s">
        <v>4474</v>
      </c>
      <c r="X1253" s="8" t="s">
        <v>57</v>
      </c>
      <c r="Y1253" s="13">
        <v>0</v>
      </c>
      <c r="Z1253" s="8" t="s">
        <v>42</v>
      </c>
      <c r="AA1253" s="8" t="s">
        <v>58</v>
      </c>
      <c r="AB1253" s="8" t="s">
        <v>35</v>
      </c>
      <c r="AC1253" s="8" t="s">
        <v>54</v>
      </c>
      <c r="AD1253" s="8" t="s">
        <v>4475</v>
      </c>
      <c r="AE1253" s="8" t="s">
        <v>646</v>
      </c>
      <c r="AF1253" s="12">
        <v>15749.25</v>
      </c>
      <c r="AG1253" s="41">
        <f t="shared" si="174"/>
        <v>44696</v>
      </c>
      <c r="AH1253" s="41">
        <f t="shared" ca="1" si="175"/>
        <v>46022</v>
      </c>
      <c r="AI1253" s="1">
        <f t="shared" ca="1" si="182"/>
        <v>43</v>
      </c>
      <c r="AJ1253" s="1">
        <f t="shared" ca="1" si="176"/>
        <v>38</v>
      </c>
      <c r="AK1253" s="1">
        <f t="shared" ca="1" si="177"/>
        <v>4</v>
      </c>
      <c r="AL1253" s="1">
        <f t="shared" si="178"/>
        <v>75.010000000000005</v>
      </c>
      <c r="AM1253" s="38">
        <f t="shared" ca="1" si="179"/>
        <v>0.88372093023255816</v>
      </c>
      <c r="AN1253" s="1" t="str">
        <f t="shared" ca="1" si="180"/>
        <v>תקין</v>
      </c>
      <c r="AO1253" s="1" t="e">
        <f>VLOOKUP(AC1253,'תז מייל קניין'!$A:$C,3,0)</f>
        <v>#N/A</v>
      </c>
      <c r="AP1253" s="1" t="str">
        <f t="shared" si="181"/>
        <v xml:space="preserve"> יו"ר ועדת</v>
      </c>
    </row>
    <row r="1254" spans="1:42" x14ac:dyDescent="0.2">
      <c r="A1254" s="4"/>
      <c r="B1254" s="5"/>
      <c r="C1254" s="6" t="s">
        <v>4476</v>
      </c>
      <c r="D1254" s="7" t="s">
        <v>34</v>
      </c>
      <c r="E1254" s="7" t="s">
        <v>32</v>
      </c>
      <c r="F1254" s="8" t="s">
        <v>35</v>
      </c>
      <c r="G1254" s="9">
        <v>44713</v>
      </c>
      <c r="H1254" s="9">
        <v>44652</v>
      </c>
      <c r="I1254" s="10">
        <v>45748</v>
      </c>
      <c r="J1254" s="14"/>
      <c r="K1254" s="11" t="s">
        <v>4477</v>
      </c>
      <c r="L1254" s="8" t="s">
        <v>4478</v>
      </c>
      <c r="M1254" s="8" t="s">
        <v>4479</v>
      </c>
      <c r="N1254" s="8" t="s">
        <v>40</v>
      </c>
      <c r="O1254" s="12">
        <v>23491.91</v>
      </c>
      <c r="P1254" s="8" t="s">
        <v>41</v>
      </c>
      <c r="Q1254" s="12">
        <v>23491.91</v>
      </c>
      <c r="R1254" s="13">
        <v>20.67</v>
      </c>
      <c r="S1254" s="12">
        <v>4892.67</v>
      </c>
      <c r="T1254" s="12">
        <v>5047.4399999999996</v>
      </c>
      <c r="U1254" s="12">
        <v>19722.060000000001</v>
      </c>
      <c r="V1254" s="8" t="s">
        <v>35</v>
      </c>
      <c r="W1254" s="8" t="s">
        <v>4480</v>
      </c>
      <c r="X1254" s="8" t="s">
        <v>57</v>
      </c>
      <c r="Y1254" s="13">
        <v>0</v>
      </c>
      <c r="Z1254" s="8" t="s">
        <v>42</v>
      </c>
      <c r="AA1254" s="8" t="s">
        <v>58</v>
      </c>
      <c r="AB1254" s="8" t="s">
        <v>35</v>
      </c>
      <c r="AC1254" s="8" t="s">
        <v>54</v>
      </c>
      <c r="AD1254" s="8" t="s">
        <v>4481</v>
      </c>
      <c r="AE1254" s="8" t="s">
        <v>122</v>
      </c>
      <c r="AF1254" s="12">
        <v>18636.91</v>
      </c>
      <c r="AG1254" s="41">
        <f t="shared" si="174"/>
        <v>44652</v>
      </c>
      <c r="AH1254" s="41">
        <f t="shared" ca="1" si="175"/>
        <v>45748</v>
      </c>
      <c r="AI1254" s="1">
        <f t="shared" ca="1" si="182"/>
        <v>36</v>
      </c>
      <c r="AJ1254" s="1">
        <f t="shared" ca="1" si="176"/>
        <v>40</v>
      </c>
      <c r="AK1254" s="1">
        <f t="shared" ca="1" si="177"/>
        <v>-4</v>
      </c>
      <c r="AL1254" s="1">
        <f t="shared" si="178"/>
        <v>20.67</v>
      </c>
      <c r="AM1254" s="38">
        <f t="shared" ca="1" si="179"/>
        <v>1.1111111111111112</v>
      </c>
      <c r="AN1254" s="1" t="str">
        <f t="shared" ca="1" si="180"/>
        <v>לא תקין</v>
      </c>
      <c r="AO1254" s="1" t="e">
        <f>VLOOKUP(AC1254,'תז מייל קניין'!$A:$C,3,0)</f>
        <v>#N/A</v>
      </c>
      <c r="AP1254" s="1" t="str">
        <f t="shared" si="181"/>
        <v xml:space="preserve"> חבר ועדה </v>
      </c>
    </row>
    <row r="1255" spans="1:42" x14ac:dyDescent="0.2">
      <c r="A1255" s="4"/>
      <c r="B1255" s="5"/>
      <c r="C1255" s="6" t="s">
        <v>4482</v>
      </c>
      <c r="D1255" s="7" t="s">
        <v>34</v>
      </c>
      <c r="E1255" s="7" t="s">
        <v>32</v>
      </c>
      <c r="F1255" s="8" t="s">
        <v>35</v>
      </c>
      <c r="G1255" s="9">
        <v>44739</v>
      </c>
      <c r="H1255" s="9"/>
      <c r="I1255" s="10"/>
      <c r="J1255" s="14"/>
      <c r="K1255" s="11" t="s">
        <v>4483</v>
      </c>
      <c r="L1255" s="8" t="s">
        <v>4484</v>
      </c>
      <c r="M1255" s="8" t="s">
        <v>4485</v>
      </c>
      <c r="N1255" s="8" t="s">
        <v>40</v>
      </c>
      <c r="O1255" s="12">
        <v>45077.599999999999</v>
      </c>
      <c r="P1255" s="8" t="s">
        <v>41</v>
      </c>
      <c r="Q1255" s="12">
        <v>45077.599999999999</v>
      </c>
      <c r="R1255" s="13">
        <v>36.36</v>
      </c>
      <c r="S1255" s="12">
        <v>16286.4</v>
      </c>
      <c r="T1255" s="12">
        <v>16286.4</v>
      </c>
      <c r="U1255" s="12">
        <v>28744.799999999999</v>
      </c>
      <c r="V1255" s="8" t="s">
        <v>35</v>
      </c>
      <c r="W1255" s="8" t="s">
        <v>4486</v>
      </c>
      <c r="X1255" s="8" t="s">
        <v>35</v>
      </c>
      <c r="Y1255" s="13">
        <v>0</v>
      </c>
      <c r="Z1255" s="8" t="s">
        <v>42</v>
      </c>
      <c r="AA1255" s="8" t="s">
        <v>43</v>
      </c>
      <c r="AB1255" s="8" t="s">
        <v>60</v>
      </c>
      <c r="AC1255" s="8" t="s">
        <v>54</v>
      </c>
      <c r="AD1255" s="8" t="s">
        <v>35</v>
      </c>
      <c r="AE1255" s="8" t="s">
        <v>122</v>
      </c>
      <c r="AF1255" s="12">
        <v>28744.799999999999</v>
      </c>
      <c r="AG1255" s="41">
        <f t="shared" si="174"/>
        <v>44739</v>
      </c>
      <c r="AH1255" s="41">
        <f t="shared" ca="1" si="175"/>
        <v>46022</v>
      </c>
      <c r="AI1255" s="1">
        <f t="shared" ca="1" si="182"/>
        <v>42</v>
      </c>
      <c r="AJ1255" s="1">
        <f t="shared" ca="1" si="176"/>
        <v>37</v>
      </c>
      <c r="AK1255" s="1">
        <f t="shared" ca="1" si="177"/>
        <v>4</v>
      </c>
      <c r="AL1255" s="1">
        <f t="shared" si="178"/>
        <v>36.36</v>
      </c>
      <c r="AM1255" s="38">
        <f t="shared" ca="1" si="179"/>
        <v>0.88095238095238093</v>
      </c>
      <c r="AN1255" s="1" t="str">
        <f t="shared" ca="1" si="180"/>
        <v>לא תקין</v>
      </c>
      <c r="AO1255" s="1" t="e">
        <f>VLOOKUP(AC1255,'תז מייל קניין'!$A:$C,3,0)</f>
        <v>#N/A</v>
      </c>
      <c r="AP1255" s="1" t="str">
        <f t="shared" si="181"/>
        <v xml:space="preserve"> בדיקות שו</v>
      </c>
    </row>
    <row r="1256" spans="1:42" x14ac:dyDescent="0.2">
      <c r="A1256" s="4"/>
      <c r="B1256" s="5"/>
      <c r="C1256" s="6" t="s">
        <v>4487</v>
      </c>
      <c r="D1256" s="7" t="s">
        <v>34</v>
      </c>
      <c r="E1256" s="7" t="s">
        <v>32</v>
      </c>
      <c r="F1256" s="8" t="s">
        <v>35</v>
      </c>
      <c r="G1256" s="9">
        <v>44739</v>
      </c>
      <c r="H1256" s="9"/>
      <c r="I1256" s="10"/>
      <c r="J1256" s="14"/>
      <c r="K1256" s="11" t="s">
        <v>4488</v>
      </c>
      <c r="L1256" s="8" t="s">
        <v>4489</v>
      </c>
      <c r="M1256" s="8" t="s">
        <v>4490</v>
      </c>
      <c r="N1256" s="8" t="s">
        <v>40</v>
      </c>
      <c r="O1256" s="12">
        <v>45077.599999999999</v>
      </c>
      <c r="P1256" s="8" t="s">
        <v>41</v>
      </c>
      <c r="Q1256" s="12">
        <v>45077.599999999999</v>
      </c>
      <c r="R1256" s="13">
        <v>36.36</v>
      </c>
      <c r="S1256" s="12">
        <v>16286.4</v>
      </c>
      <c r="T1256" s="12">
        <v>16286.4</v>
      </c>
      <c r="U1256" s="12">
        <v>28744.799999999999</v>
      </c>
      <c r="V1256" s="8" t="s">
        <v>35</v>
      </c>
      <c r="W1256" s="8" t="s">
        <v>4486</v>
      </c>
      <c r="X1256" s="8" t="s">
        <v>35</v>
      </c>
      <c r="Y1256" s="13">
        <v>0</v>
      </c>
      <c r="Z1256" s="8" t="s">
        <v>42</v>
      </c>
      <c r="AA1256" s="8" t="s">
        <v>43</v>
      </c>
      <c r="AB1256" s="8" t="s">
        <v>60</v>
      </c>
      <c r="AC1256" s="8" t="s">
        <v>54</v>
      </c>
      <c r="AD1256" s="8" t="s">
        <v>35</v>
      </c>
      <c r="AE1256" s="8" t="s">
        <v>122</v>
      </c>
      <c r="AF1256" s="12">
        <v>28744.799999999999</v>
      </c>
      <c r="AG1256" s="41">
        <f t="shared" si="174"/>
        <v>44739</v>
      </c>
      <c r="AH1256" s="41">
        <f t="shared" ca="1" si="175"/>
        <v>46022</v>
      </c>
      <c r="AI1256" s="1">
        <f t="shared" ca="1" si="182"/>
        <v>42</v>
      </c>
      <c r="AJ1256" s="1">
        <f t="shared" ca="1" si="176"/>
        <v>37</v>
      </c>
      <c r="AK1256" s="1">
        <f t="shared" ca="1" si="177"/>
        <v>4</v>
      </c>
      <c r="AL1256" s="1">
        <f t="shared" si="178"/>
        <v>36.36</v>
      </c>
      <c r="AM1256" s="38">
        <f t="shared" ca="1" si="179"/>
        <v>0.88095238095238093</v>
      </c>
      <c r="AN1256" s="1" t="str">
        <f t="shared" ca="1" si="180"/>
        <v>לא תקין</v>
      </c>
      <c r="AO1256" s="1" t="e">
        <f>VLOOKUP(AC1256,'תז מייל קניין'!$A:$C,3,0)</f>
        <v>#N/A</v>
      </c>
      <c r="AP1256" s="1" t="str">
        <f t="shared" si="181"/>
        <v xml:space="preserve"> בדיקות שו</v>
      </c>
    </row>
    <row r="1257" spans="1:42" x14ac:dyDescent="0.2">
      <c r="A1257" s="4"/>
      <c r="B1257" s="5"/>
      <c r="C1257" s="6" t="s">
        <v>4491</v>
      </c>
      <c r="D1257" s="7" t="s">
        <v>50</v>
      </c>
      <c r="E1257" s="7" t="s">
        <v>32</v>
      </c>
      <c r="F1257" s="8" t="s">
        <v>35</v>
      </c>
      <c r="G1257" s="9">
        <v>44760</v>
      </c>
      <c r="H1257" s="9">
        <v>44743</v>
      </c>
      <c r="I1257" s="10">
        <v>44926</v>
      </c>
      <c r="J1257" s="14"/>
      <c r="K1257" s="11" t="s">
        <v>1850</v>
      </c>
      <c r="L1257" s="8" t="s">
        <v>1851</v>
      </c>
      <c r="M1257" s="8" t="s">
        <v>1852</v>
      </c>
      <c r="N1257" s="8" t="s">
        <v>40</v>
      </c>
      <c r="O1257" s="12">
        <v>278510</v>
      </c>
      <c r="P1257" s="8" t="s">
        <v>41</v>
      </c>
      <c r="Q1257" s="12">
        <v>278510</v>
      </c>
      <c r="R1257" s="13">
        <v>94.61</v>
      </c>
      <c r="S1257" s="12">
        <v>242654.81</v>
      </c>
      <c r="T1257" s="12">
        <v>262099.64</v>
      </c>
      <c r="U1257" s="12">
        <v>18074.240000000002</v>
      </c>
      <c r="V1257" s="8" t="s">
        <v>35</v>
      </c>
      <c r="W1257" s="8" t="s">
        <v>4492</v>
      </c>
      <c r="X1257" s="8" t="s">
        <v>57</v>
      </c>
      <c r="Y1257" s="13">
        <v>0</v>
      </c>
      <c r="Z1257" s="8" t="s">
        <v>42</v>
      </c>
      <c r="AA1257" s="8" t="s">
        <v>65</v>
      </c>
      <c r="AB1257" s="8" t="s">
        <v>35</v>
      </c>
      <c r="AC1257" s="8" t="s">
        <v>54</v>
      </c>
      <c r="AD1257" s="8" t="s">
        <v>4493</v>
      </c>
      <c r="AE1257" s="8" t="s">
        <v>1450</v>
      </c>
      <c r="AF1257" s="12">
        <v>15015.31</v>
      </c>
      <c r="AG1257" s="41">
        <f t="shared" si="174"/>
        <v>44743</v>
      </c>
      <c r="AH1257" s="41">
        <f t="shared" ca="1" si="175"/>
        <v>44926</v>
      </c>
      <c r="AI1257" s="1">
        <f t="shared" ca="1" si="182"/>
        <v>5</v>
      </c>
      <c r="AJ1257" s="1">
        <f t="shared" ca="1" si="176"/>
        <v>37</v>
      </c>
      <c r="AK1257" s="1">
        <f t="shared" ca="1" si="177"/>
        <v>-31</v>
      </c>
      <c r="AL1257" s="1">
        <f t="shared" si="178"/>
        <v>94.61</v>
      </c>
      <c r="AM1257" s="38">
        <f t="shared" ca="1" si="179"/>
        <v>7.4</v>
      </c>
      <c r="AN1257" s="1" t="str">
        <f t="shared" ca="1" si="180"/>
        <v>תקין</v>
      </c>
      <c r="AO1257" s="1" t="e">
        <f>VLOOKUP(AC1257,'תז מייל קניין'!$A:$C,3,0)</f>
        <v>#N/A</v>
      </c>
      <c r="AP1257" s="1" t="str">
        <f t="shared" si="181"/>
        <v xml:space="preserve"> הסעת עובד</v>
      </c>
    </row>
    <row r="1258" spans="1:42" x14ac:dyDescent="0.2">
      <c r="A1258" s="4"/>
      <c r="B1258" s="5"/>
      <c r="C1258" s="6" t="s">
        <v>4494</v>
      </c>
      <c r="D1258" s="7" t="s">
        <v>34</v>
      </c>
      <c r="E1258" s="7" t="s">
        <v>32</v>
      </c>
      <c r="F1258" s="8" t="s">
        <v>35</v>
      </c>
      <c r="G1258" s="9">
        <v>44762</v>
      </c>
      <c r="H1258" s="9"/>
      <c r="I1258" s="10"/>
      <c r="J1258" s="14"/>
      <c r="K1258" s="11" t="s">
        <v>4401</v>
      </c>
      <c r="L1258" s="8" t="s">
        <v>4402</v>
      </c>
      <c r="M1258" s="8" t="s">
        <v>4403</v>
      </c>
      <c r="N1258" s="8" t="s">
        <v>40</v>
      </c>
      <c r="O1258" s="12">
        <v>30671</v>
      </c>
      <c r="P1258" s="8" t="s">
        <v>41</v>
      </c>
      <c r="Q1258" s="12">
        <v>30671</v>
      </c>
      <c r="R1258" s="13">
        <v>18.489999999999998</v>
      </c>
      <c r="S1258" s="12">
        <v>5671</v>
      </c>
      <c r="T1258" s="12">
        <v>5671</v>
      </c>
      <c r="U1258" s="12">
        <v>25000</v>
      </c>
      <c r="V1258" s="8" t="s">
        <v>35</v>
      </c>
      <c r="W1258" s="8" t="s">
        <v>4495</v>
      </c>
      <c r="X1258" s="8" t="s">
        <v>35</v>
      </c>
      <c r="Y1258" s="13">
        <v>0</v>
      </c>
      <c r="Z1258" s="8" t="s">
        <v>42</v>
      </c>
      <c r="AA1258" s="8" t="s">
        <v>2622</v>
      </c>
      <c r="AB1258" s="8" t="s">
        <v>35</v>
      </c>
      <c r="AC1258" s="8" t="s">
        <v>54</v>
      </c>
      <c r="AD1258" s="8" t="s">
        <v>35</v>
      </c>
      <c r="AE1258" s="8" t="s">
        <v>2623</v>
      </c>
      <c r="AF1258" s="12">
        <v>25000</v>
      </c>
      <c r="AG1258" s="41">
        <f t="shared" si="174"/>
        <v>44762</v>
      </c>
      <c r="AH1258" s="41">
        <f t="shared" ca="1" si="175"/>
        <v>46022</v>
      </c>
      <c r="AI1258" s="1">
        <f t="shared" ca="1" si="182"/>
        <v>41</v>
      </c>
      <c r="AJ1258" s="1">
        <f t="shared" ca="1" si="176"/>
        <v>36</v>
      </c>
      <c r="AK1258" s="1">
        <f t="shared" ca="1" si="177"/>
        <v>4</v>
      </c>
      <c r="AL1258" s="1">
        <f t="shared" si="178"/>
        <v>18.489999999999998</v>
      </c>
      <c r="AM1258" s="38">
        <f t="shared" ca="1" si="179"/>
        <v>0.87804878048780488</v>
      </c>
      <c r="AN1258" s="1" t="str">
        <f t="shared" ca="1" si="180"/>
        <v>לא תקין</v>
      </c>
      <c r="AO1258" s="1" t="e">
        <f>VLOOKUP(AC1258,'תז מייל קניין'!$A:$C,3,0)</f>
        <v>#N/A</v>
      </c>
      <c r="AP1258" s="1" t="str">
        <f t="shared" si="181"/>
        <v xml:space="preserve"> ספוז'ניקו</v>
      </c>
    </row>
    <row r="1259" spans="1:42" x14ac:dyDescent="0.2">
      <c r="A1259" s="4"/>
      <c r="B1259" s="5"/>
      <c r="C1259" s="6" t="s">
        <v>4496</v>
      </c>
      <c r="D1259" s="7" t="s">
        <v>34</v>
      </c>
      <c r="E1259" s="7" t="s">
        <v>32</v>
      </c>
      <c r="F1259" s="8" t="s">
        <v>35</v>
      </c>
      <c r="G1259" s="9">
        <v>44769</v>
      </c>
      <c r="H1259" s="9">
        <v>44679</v>
      </c>
      <c r="I1259" s="10">
        <v>45775</v>
      </c>
      <c r="J1259" s="14"/>
      <c r="K1259" s="11" t="s">
        <v>4497</v>
      </c>
      <c r="L1259" s="8" t="s">
        <v>4498</v>
      </c>
      <c r="M1259" s="8" t="s">
        <v>4499</v>
      </c>
      <c r="N1259" s="8" t="s">
        <v>40</v>
      </c>
      <c r="O1259" s="12">
        <v>23293.67</v>
      </c>
      <c r="P1259" s="8" t="s">
        <v>41</v>
      </c>
      <c r="Q1259" s="12">
        <v>23293.67</v>
      </c>
      <c r="R1259" s="13">
        <v>17.850000000000001</v>
      </c>
      <c r="S1259" s="12">
        <v>4194.01</v>
      </c>
      <c r="T1259" s="12">
        <v>4310.17</v>
      </c>
      <c r="U1259" s="12">
        <v>20240.669999999998</v>
      </c>
      <c r="V1259" s="8" t="s">
        <v>35</v>
      </c>
      <c r="W1259" s="8" t="s">
        <v>4480</v>
      </c>
      <c r="X1259" s="8" t="s">
        <v>57</v>
      </c>
      <c r="Y1259" s="13">
        <v>0</v>
      </c>
      <c r="Z1259" s="8" t="s">
        <v>42</v>
      </c>
      <c r="AA1259" s="8" t="s">
        <v>58</v>
      </c>
      <c r="AB1259" s="8" t="s">
        <v>35</v>
      </c>
      <c r="AC1259" s="8" t="s">
        <v>54</v>
      </c>
      <c r="AD1259" s="8" t="s">
        <v>4500</v>
      </c>
      <c r="AE1259" s="8" t="s">
        <v>122</v>
      </c>
      <c r="AF1259" s="12">
        <v>19136.11</v>
      </c>
      <c r="AG1259" s="41">
        <f t="shared" si="174"/>
        <v>44679</v>
      </c>
      <c r="AH1259" s="41">
        <f t="shared" ca="1" si="175"/>
        <v>45775</v>
      </c>
      <c r="AI1259" s="1">
        <f t="shared" ca="1" si="182"/>
        <v>36</v>
      </c>
      <c r="AJ1259" s="1">
        <f t="shared" ca="1" si="176"/>
        <v>39</v>
      </c>
      <c r="AK1259" s="1">
        <f t="shared" ca="1" si="177"/>
        <v>-3</v>
      </c>
      <c r="AL1259" s="1">
        <f t="shared" si="178"/>
        <v>17.850000000000001</v>
      </c>
      <c r="AM1259" s="38">
        <f t="shared" ca="1" si="179"/>
        <v>1.0833333333333333</v>
      </c>
      <c r="AN1259" s="1" t="str">
        <f t="shared" ca="1" si="180"/>
        <v>לא תקין</v>
      </c>
      <c r="AO1259" s="1" t="e">
        <f>VLOOKUP(AC1259,'תז מייל קניין'!$A:$C,3,0)</f>
        <v>#N/A</v>
      </c>
      <c r="AP1259" s="1" t="str">
        <f t="shared" si="181"/>
        <v xml:space="preserve"> חבר ועדה </v>
      </c>
    </row>
    <row r="1260" spans="1:42" x14ac:dyDescent="0.2">
      <c r="A1260" s="4"/>
      <c r="B1260" s="5"/>
      <c r="C1260" s="6" t="s">
        <v>4501</v>
      </c>
      <c r="D1260" s="7" t="s">
        <v>34</v>
      </c>
      <c r="E1260" s="7" t="s">
        <v>32</v>
      </c>
      <c r="F1260" s="8" t="s">
        <v>35</v>
      </c>
      <c r="G1260" s="9">
        <v>44777</v>
      </c>
      <c r="H1260" s="9">
        <v>44679</v>
      </c>
      <c r="I1260" s="10">
        <v>45775</v>
      </c>
      <c r="J1260" s="14"/>
      <c r="K1260" s="11" t="s">
        <v>4502</v>
      </c>
      <c r="L1260" s="8" t="s">
        <v>4503</v>
      </c>
      <c r="M1260" s="8" t="s">
        <v>4504</v>
      </c>
      <c r="N1260" s="8" t="s">
        <v>40</v>
      </c>
      <c r="O1260" s="12">
        <v>23995.54</v>
      </c>
      <c r="P1260" s="8" t="s">
        <v>41</v>
      </c>
      <c r="Q1260" s="12">
        <v>23995.54</v>
      </c>
      <c r="R1260" s="13">
        <v>0</v>
      </c>
      <c r="S1260" s="13">
        <v>0</v>
      </c>
      <c r="T1260" s="13">
        <v>0</v>
      </c>
      <c r="U1260" s="12">
        <v>25411.27</v>
      </c>
      <c r="V1260" s="8" t="s">
        <v>35</v>
      </c>
      <c r="W1260" s="8" t="s">
        <v>4480</v>
      </c>
      <c r="X1260" s="8" t="s">
        <v>57</v>
      </c>
      <c r="Y1260" s="13">
        <v>0</v>
      </c>
      <c r="Z1260" s="8" t="s">
        <v>42</v>
      </c>
      <c r="AA1260" s="8" t="s">
        <v>58</v>
      </c>
      <c r="AB1260" s="8" t="s">
        <v>35</v>
      </c>
      <c r="AC1260" s="8" t="s">
        <v>54</v>
      </c>
      <c r="AD1260" s="8" t="s">
        <v>4505</v>
      </c>
      <c r="AE1260" s="8" t="s">
        <v>122</v>
      </c>
      <c r="AF1260" s="12">
        <v>23995.54</v>
      </c>
      <c r="AG1260" s="41">
        <f t="shared" si="174"/>
        <v>44679</v>
      </c>
      <c r="AH1260" s="41">
        <f t="shared" ca="1" si="175"/>
        <v>45775</v>
      </c>
      <c r="AI1260" s="1">
        <f t="shared" ca="1" si="182"/>
        <v>36</v>
      </c>
      <c r="AJ1260" s="1">
        <f t="shared" ca="1" si="176"/>
        <v>39</v>
      </c>
      <c r="AK1260" s="1">
        <f t="shared" ca="1" si="177"/>
        <v>-3</v>
      </c>
      <c r="AL1260" s="1">
        <f t="shared" si="178"/>
        <v>0</v>
      </c>
      <c r="AM1260" s="38">
        <f t="shared" ca="1" si="179"/>
        <v>1.0833333333333333</v>
      </c>
      <c r="AN1260" s="1" t="str">
        <f t="shared" ca="1" si="180"/>
        <v>לא תקין</v>
      </c>
      <c r="AO1260" s="1" t="e">
        <f>VLOOKUP(AC1260,'תז מייל קניין'!$A:$C,3,0)</f>
        <v>#N/A</v>
      </c>
      <c r="AP1260" s="1" t="str">
        <f t="shared" si="181"/>
        <v xml:space="preserve"> חבר ועדה </v>
      </c>
    </row>
    <row r="1261" spans="1:42" x14ac:dyDescent="0.2">
      <c r="A1261" s="4"/>
      <c r="B1261" s="5"/>
      <c r="C1261" s="6" t="s">
        <v>4506</v>
      </c>
      <c r="D1261" s="7" t="s">
        <v>34</v>
      </c>
      <c r="E1261" s="7" t="s">
        <v>32</v>
      </c>
      <c r="F1261" s="8" t="s">
        <v>35</v>
      </c>
      <c r="G1261" s="9">
        <v>44797</v>
      </c>
      <c r="H1261" s="9"/>
      <c r="I1261" s="10"/>
      <c r="J1261" s="14"/>
      <c r="K1261" s="11" t="s">
        <v>4507</v>
      </c>
      <c r="L1261" s="8" t="s">
        <v>4508</v>
      </c>
      <c r="M1261" s="8" t="s">
        <v>4509</v>
      </c>
      <c r="N1261" s="8" t="s">
        <v>40</v>
      </c>
      <c r="O1261" s="12">
        <v>27122.74</v>
      </c>
      <c r="P1261" s="8" t="s">
        <v>41</v>
      </c>
      <c r="Q1261" s="12">
        <v>27122.74</v>
      </c>
      <c r="R1261" s="13">
        <v>84.69</v>
      </c>
      <c r="S1261" s="12">
        <v>21071.18</v>
      </c>
      <c r="T1261" s="12">
        <v>21023.37</v>
      </c>
      <c r="U1261" s="12">
        <v>4152.26</v>
      </c>
      <c r="V1261" s="8" t="s">
        <v>35</v>
      </c>
      <c r="W1261" s="8" t="s">
        <v>4510</v>
      </c>
      <c r="X1261" s="8" t="s">
        <v>57</v>
      </c>
      <c r="Y1261" s="13">
        <v>0</v>
      </c>
      <c r="Z1261" s="8" t="s">
        <v>42</v>
      </c>
      <c r="AA1261" s="8" t="s">
        <v>58</v>
      </c>
      <c r="AB1261" s="8" t="s">
        <v>35</v>
      </c>
      <c r="AC1261" s="8" t="s">
        <v>54</v>
      </c>
      <c r="AD1261" s="8" t="s">
        <v>4511</v>
      </c>
      <c r="AE1261" s="8" t="s">
        <v>2623</v>
      </c>
      <c r="AF1261" s="12">
        <v>4152.26</v>
      </c>
      <c r="AG1261" s="41">
        <f t="shared" si="174"/>
        <v>44797</v>
      </c>
      <c r="AH1261" s="41">
        <f t="shared" ca="1" si="175"/>
        <v>46022</v>
      </c>
      <c r="AI1261" s="1">
        <f t="shared" ca="1" si="182"/>
        <v>40</v>
      </c>
      <c r="AJ1261" s="1">
        <f t="shared" ca="1" si="176"/>
        <v>35</v>
      </c>
      <c r="AK1261" s="1">
        <f t="shared" ca="1" si="177"/>
        <v>4</v>
      </c>
      <c r="AL1261" s="1">
        <f t="shared" si="178"/>
        <v>84.69</v>
      </c>
      <c r="AM1261" s="38">
        <f t="shared" ca="1" si="179"/>
        <v>0.875</v>
      </c>
      <c r="AN1261" s="1" t="str">
        <f t="shared" ca="1" si="180"/>
        <v>תקין</v>
      </c>
      <c r="AO1261" s="1" t="e">
        <f>VLOOKUP(AC1261,'תז מייל קניין'!$A:$C,3,0)</f>
        <v>#N/A</v>
      </c>
      <c r="AP1261" s="1" t="str">
        <f t="shared" si="181"/>
        <v xml:space="preserve"> חבר ועדה </v>
      </c>
    </row>
    <row r="1262" spans="1:42" x14ac:dyDescent="0.2">
      <c r="A1262" s="4"/>
      <c r="B1262" s="5"/>
      <c r="C1262" s="6" t="s">
        <v>4512</v>
      </c>
      <c r="D1262" s="7" t="s">
        <v>34</v>
      </c>
      <c r="E1262" s="7" t="s">
        <v>32</v>
      </c>
      <c r="F1262" s="8" t="s">
        <v>35</v>
      </c>
      <c r="G1262" s="9">
        <v>44798</v>
      </c>
      <c r="H1262" s="9"/>
      <c r="I1262" s="10"/>
      <c r="J1262" s="14"/>
      <c r="K1262" s="11" t="s">
        <v>4513</v>
      </c>
      <c r="L1262" s="8" t="s">
        <v>4514</v>
      </c>
      <c r="M1262" s="8" t="s">
        <v>4515</v>
      </c>
      <c r="N1262" s="8" t="s">
        <v>40</v>
      </c>
      <c r="O1262" s="12">
        <v>40000</v>
      </c>
      <c r="P1262" s="8" t="s">
        <v>41</v>
      </c>
      <c r="Q1262" s="12">
        <v>40000</v>
      </c>
      <c r="R1262" s="13">
        <v>22.16</v>
      </c>
      <c r="S1262" s="12">
        <v>8863</v>
      </c>
      <c r="T1262" s="12">
        <v>8863</v>
      </c>
      <c r="U1262" s="12">
        <v>31137</v>
      </c>
      <c r="V1262" s="8" t="s">
        <v>35</v>
      </c>
      <c r="W1262" s="8" t="s">
        <v>4516</v>
      </c>
      <c r="X1262" s="8" t="s">
        <v>35</v>
      </c>
      <c r="Y1262" s="13">
        <v>0</v>
      </c>
      <c r="Z1262" s="8" t="s">
        <v>42</v>
      </c>
      <c r="AA1262" s="8" t="s">
        <v>2622</v>
      </c>
      <c r="AB1262" s="8" t="s">
        <v>35</v>
      </c>
      <c r="AC1262" s="8" t="s">
        <v>54</v>
      </c>
      <c r="AD1262" s="8" t="s">
        <v>35</v>
      </c>
      <c r="AE1262" s="8" t="s">
        <v>2623</v>
      </c>
      <c r="AF1262" s="12">
        <v>31137</v>
      </c>
      <c r="AG1262" s="41">
        <f t="shared" si="174"/>
        <v>44798</v>
      </c>
      <c r="AH1262" s="41">
        <f t="shared" ca="1" si="175"/>
        <v>46022</v>
      </c>
      <c r="AI1262" s="1">
        <f t="shared" ca="1" si="182"/>
        <v>40</v>
      </c>
      <c r="AJ1262" s="1">
        <f t="shared" ca="1" si="176"/>
        <v>35</v>
      </c>
      <c r="AK1262" s="1">
        <f t="shared" ca="1" si="177"/>
        <v>4</v>
      </c>
      <c r="AL1262" s="1">
        <f t="shared" si="178"/>
        <v>22.16</v>
      </c>
      <c r="AM1262" s="38">
        <f t="shared" ca="1" si="179"/>
        <v>0.875</v>
      </c>
      <c r="AN1262" s="1" t="str">
        <f t="shared" ca="1" si="180"/>
        <v>לא תקין</v>
      </c>
      <c r="AO1262" s="1" t="e">
        <f>VLOOKUP(AC1262,'תז מייל קניין'!$A:$C,3,0)</f>
        <v>#N/A</v>
      </c>
      <c r="AP1262" s="1" t="str">
        <f t="shared" si="181"/>
        <v xml:space="preserve"> YOSEF ESF</v>
      </c>
    </row>
    <row r="1263" spans="1:42" x14ac:dyDescent="0.2">
      <c r="A1263" s="4"/>
      <c r="B1263" s="5"/>
      <c r="C1263" s="6" t="s">
        <v>4517</v>
      </c>
      <c r="D1263" s="7" t="s">
        <v>34</v>
      </c>
      <c r="E1263" s="7" t="s">
        <v>32</v>
      </c>
      <c r="F1263" s="8" t="s">
        <v>35</v>
      </c>
      <c r="G1263" s="9">
        <v>44801</v>
      </c>
      <c r="H1263" s="9"/>
      <c r="I1263" s="10"/>
      <c r="J1263" s="14"/>
      <c r="K1263" s="11" t="s">
        <v>4518</v>
      </c>
      <c r="L1263" s="8" t="s">
        <v>4519</v>
      </c>
      <c r="M1263" s="8" t="s">
        <v>4520</v>
      </c>
      <c r="N1263" s="8" t="s">
        <v>40</v>
      </c>
      <c r="O1263" s="12">
        <v>35671</v>
      </c>
      <c r="P1263" s="8" t="s">
        <v>41</v>
      </c>
      <c r="Q1263" s="12">
        <v>35671</v>
      </c>
      <c r="R1263" s="13">
        <v>58.84</v>
      </c>
      <c r="S1263" s="12">
        <v>20988</v>
      </c>
      <c r="T1263" s="12">
        <v>20988</v>
      </c>
      <c r="U1263" s="12">
        <v>14683</v>
      </c>
      <c r="V1263" s="8" t="s">
        <v>35</v>
      </c>
      <c r="W1263" s="8" t="s">
        <v>4521</v>
      </c>
      <c r="X1263" s="8" t="s">
        <v>35</v>
      </c>
      <c r="Y1263" s="13">
        <v>0</v>
      </c>
      <c r="Z1263" s="8" t="s">
        <v>42</v>
      </c>
      <c r="AA1263" s="8" t="s">
        <v>2622</v>
      </c>
      <c r="AB1263" s="8" t="s">
        <v>35</v>
      </c>
      <c r="AC1263" s="8" t="s">
        <v>54</v>
      </c>
      <c r="AD1263" s="8" t="s">
        <v>35</v>
      </c>
      <c r="AE1263" s="8" t="s">
        <v>2623</v>
      </c>
      <c r="AF1263" s="12">
        <v>14683</v>
      </c>
      <c r="AG1263" s="41">
        <f t="shared" si="174"/>
        <v>44801</v>
      </c>
      <c r="AH1263" s="41">
        <f t="shared" ca="1" si="175"/>
        <v>46022</v>
      </c>
      <c r="AI1263" s="1">
        <f t="shared" ca="1" si="182"/>
        <v>40</v>
      </c>
      <c r="AJ1263" s="1">
        <f t="shared" ca="1" si="176"/>
        <v>35</v>
      </c>
      <c r="AK1263" s="1">
        <f t="shared" ca="1" si="177"/>
        <v>4</v>
      </c>
      <c r="AL1263" s="1">
        <f t="shared" si="178"/>
        <v>58.84</v>
      </c>
      <c r="AM1263" s="38">
        <f t="shared" ca="1" si="179"/>
        <v>0.875</v>
      </c>
      <c r="AN1263" s="1" t="str">
        <f t="shared" ca="1" si="180"/>
        <v>תקין</v>
      </c>
      <c r="AO1263" s="1" t="e">
        <f>VLOOKUP(AC1263,'תז מייל קניין'!$A:$C,3,0)</f>
        <v>#N/A</v>
      </c>
      <c r="AP1263" s="1" t="str">
        <f t="shared" si="181"/>
        <v xml:space="preserve"> אנגל נ' ש</v>
      </c>
    </row>
    <row r="1264" spans="1:42" x14ac:dyDescent="0.2">
      <c r="A1264" s="4"/>
      <c r="B1264" s="5"/>
      <c r="C1264" s="6" t="s">
        <v>4522</v>
      </c>
      <c r="D1264" s="7" t="s">
        <v>34</v>
      </c>
      <c r="E1264" s="7" t="s">
        <v>32</v>
      </c>
      <c r="F1264" s="8" t="s">
        <v>35</v>
      </c>
      <c r="G1264" s="9">
        <v>44801</v>
      </c>
      <c r="H1264" s="9"/>
      <c r="I1264" s="10"/>
      <c r="J1264" s="14"/>
      <c r="K1264" s="11" t="s">
        <v>4523</v>
      </c>
      <c r="L1264" s="8" t="s">
        <v>4524</v>
      </c>
      <c r="M1264" s="8" t="s">
        <v>4525</v>
      </c>
      <c r="N1264" s="8" t="s">
        <v>40</v>
      </c>
      <c r="O1264" s="12">
        <v>55000</v>
      </c>
      <c r="P1264" s="8" t="s">
        <v>41</v>
      </c>
      <c r="Q1264" s="12">
        <v>55000</v>
      </c>
      <c r="R1264" s="13">
        <v>54.55</v>
      </c>
      <c r="S1264" s="12">
        <v>30000</v>
      </c>
      <c r="T1264" s="12">
        <v>30000</v>
      </c>
      <c r="U1264" s="12">
        <v>25000</v>
      </c>
      <c r="V1264" s="8" t="s">
        <v>35</v>
      </c>
      <c r="W1264" s="8" t="s">
        <v>4526</v>
      </c>
      <c r="X1264" s="8" t="s">
        <v>35</v>
      </c>
      <c r="Y1264" s="13">
        <v>0</v>
      </c>
      <c r="Z1264" s="8" t="s">
        <v>42</v>
      </c>
      <c r="AA1264" s="8" t="s">
        <v>2622</v>
      </c>
      <c r="AB1264" s="8" t="s">
        <v>35</v>
      </c>
      <c r="AC1264" s="8" t="s">
        <v>54</v>
      </c>
      <c r="AD1264" s="8" t="s">
        <v>35</v>
      </c>
      <c r="AE1264" s="8" t="s">
        <v>2623</v>
      </c>
      <c r="AF1264" s="12">
        <v>25000</v>
      </c>
      <c r="AG1264" s="41">
        <f t="shared" si="174"/>
        <v>44801</v>
      </c>
      <c r="AH1264" s="41">
        <f t="shared" ca="1" si="175"/>
        <v>46022</v>
      </c>
      <c r="AI1264" s="1">
        <f t="shared" ca="1" si="182"/>
        <v>40</v>
      </c>
      <c r="AJ1264" s="1">
        <f t="shared" ca="1" si="176"/>
        <v>35</v>
      </c>
      <c r="AK1264" s="1">
        <f t="shared" ca="1" si="177"/>
        <v>4</v>
      </c>
      <c r="AL1264" s="1">
        <f t="shared" si="178"/>
        <v>54.55</v>
      </c>
      <c r="AM1264" s="38">
        <f t="shared" ca="1" si="179"/>
        <v>0.875</v>
      </c>
      <c r="AN1264" s="1" t="str">
        <f t="shared" ca="1" si="180"/>
        <v>תקין</v>
      </c>
      <c r="AO1264" s="1" t="e">
        <f>VLOOKUP(AC1264,'תז מייל קניין'!$A:$C,3,0)</f>
        <v>#N/A</v>
      </c>
      <c r="AP1264" s="1" t="str">
        <f t="shared" si="181"/>
        <v xml:space="preserve"> קפלן נ' ע</v>
      </c>
    </row>
    <row r="1265" spans="1:42" x14ac:dyDescent="0.2">
      <c r="A1265" s="4"/>
      <c r="B1265" s="5"/>
      <c r="C1265" s="6" t="s">
        <v>4527</v>
      </c>
      <c r="D1265" s="7" t="s">
        <v>47</v>
      </c>
      <c r="E1265" s="7" t="s">
        <v>32</v>
      </c>
      <c r="F1265" s="8" t="s">
        <v>35</v>
      </c>
      <c r="G1265" s="9">
        <v>44808</v>
      </c>
      <c r="H1265" s="9"/>
      <c r="I1265" s="10"/>
      <c r="J1265" s="14"/>
      <c r="K1265" s="11" t="s">
        <v>4528</v>
      </c>
      <c r="L1265" s="8" t="s">
        <v>4529</v>
      </c>
      <c r="M1265" s="8" t="s">
        <v>35</v>
      </c>
      <c r="N1265" s="8" t="s">
        <v>40</v>
      </c>
      <c r="O1265" s="12">
        <v>10000</v>
      </c>
      <c r="P1265" s="8" t="s">
        <v>41</v>
      </c>
      <c r="Q1265" s="12">
        <v>10000</v>
      </c>
      <c r="R1265" s="13">
        <v>0</v>
      </c>
      <c r="S1265" s="13">
        <v>0</v>
      </c>
      <c r="T1265" s="13">
        <v>0</v>
      </c>
      <c r="U1265" s="13">
        <v>0</v>
      </c>
      <c r="V1265" s="8" t="s">
        <v>35</v>
      </c>
      <c r="W1265" s="8" t="s">
        <v>4530</v>
      </c>
      <c r="X1265" s="8" t="s">
        <v>35</v>
      </c>
      <c r="Y1265" s="13">
        <v>0</v>
      </c>
      <c r="Z1265" s="8" t="s">
        <v>42</v>
      </c>
      <c r="AA1265" s="8" t="s">
        <v>2622</v>
      </c>
      <c r="AB1265" s="8" t="s">
        <v>35</v>
      </c>
      <c r="AC1265" s="8" t="s">
        <v>54</v>
      </c>
      <c r="AD1265" s="8" t="s">
        <v>35</v>
      </c>
      <c r="AE1265" s="8" t="s">
        <v>2623</v>
      </c>
      <c r="AF1265" s="12">
        <v>10000</v>
      </c>
      <c r="AG1265" s="41">
        <f t="shared" si="174"/>
        <v>44808</v>
      </c>
      <c r="AH1265" s="41">
        <f t="shared" ca="1" si="175"/>
        <v>46022</v>
      </c>
      <c r="AI1265" s="1">
        <f t="shared" ca="1" si="182"/>
        <v>39</v>
      </c>
      <c r="AJ1265" s="1">
        <f t="shared" ca="1" si="176"/>
        <v>35</v>
      </c>
      <c r="AK1265" s="1">
        <f t="shared" ca="1" si="177"/>
        <v>4</v>
      </c>
      <c r="AL1265" s="1">
        <f t="shared" si="178"/>
        <v>0</v>
      </c>
      <c r="AM1265" s="38">
        <f t="shared" ca="1" si="179"/>
        <v>0.89743589743589747</v>
      </c>
      <c r="AN1265" s="1" t="str">
        <f t="shared" ca="1" si="180"/>
        <v>לא תקין</v>
      </c>
      <c r="AO1265" s="1" t="e">
        <f>VLOOKUP(AC1265,'תז מייל קניין'!$A:$C,3,0)</f>
        <v>#N/A</v>
      </c>
      <c r="AP1265" s="1" t="str">
        <f t="shared" si="181"/>
        <v xml:space="preserve"> קסטוריאנו</v>
      </c>
    </row>
    <row r="1266" spans="1:42" x14ac:dyDescent="0.2">
      <c r="A1266" s="4"/>
      <c r="B1266" s="5"/>
      <c r="C1266" s="6" t="s">
        <v>4531</v>
      </c>
      <c r="D1266" s="7" t="s">
        <v>34</v>
      </c>
      <c r="E1266" s="7" t="s">
        <v>32</v>
      </c>
      <c r="F1266" s="8" t="s">
        <v>35</v>
      </c>
      <c r="G1266" s="9">
        <v>44822</v>
      </c>
      <c r="H1266" s="9">
        <v>44642</v>
      </c>
      <c r="I1266" s="10">
        <v>45737</v>
      </c>
      <c r="J1266" s="14"/>
      <c r="K1266" s="11" t="s">
        <v>4532</v>
      </c>
      <c r="L1266" s="8" t="s">
        <v>4533</v>
      </c>
      <c r="M1266" s="8" t="s">
        <v>4534</v>
      </c>
      <c r="N1266" s="8" t="s">
        <v>40</v>
      </c>
      <c r="O1266" s="12">
        <v>13735.2</v>
      </c>
      <c r="P1266" s="8" t="s">
        <v>41</v>
      </c>
      <c r="Q1266" s="12">
        <v>13735.2</v>
      </c>
      <c r="R1266" s="13">
        <v>0</v>
      </c>
      <c r="S1266" s="13">
        <v>0</v>
      </c>
      <c r="T1266" s="13">
        <v>0</v>
      </c>
      <c r="U1266" s="12">
        <v>14545.57</v>
      </c>
      <c r="V1266" s="8" t="s">
        <v>35</v>
      </c>
      <c r="W1266" s="8" t="s">
        <v>4535</v>
      </c>
      <c r="X1266" s="8" t="s">
        <v>57</v>
      </c>
      <c r="Y1266" s="13">
        <v>0</v>
      </c>
      <c r="Z1266" s="8" t="s">
        <v>42</v>
      </c>
      <c r="AA1266" s="8" t="s">
        <v>58</v>
      </c>
      <c r="AB1266" s="8" t="s">
        <v>35</v>
      </c>
      <c r="AC1266" s="8" t="s">
        <v>54</v>
      </c>
      <c r="AD1266" s="8" t="s">
        <v>4536</v>
      </c>
      <c r="AE1266" s="8" t="s">
        <v>2623</v>
      </c>
      <c r="AF1266" s="12">
        <v>13735.2</v>
      </c>
      <c r="AG1266" s="41">
        <f t="shared" si="174"/>
        <v>44642</v>
      </c>
      <c r="AH1266" s="41">
        <f t="shared" ca="1" si="175"/>
        <v>45737</v>
      </c>
      <c r="AI1266" s="1">
        <f t="shared" ca="1" si="182"/>
        <v>35</v>
      </c>
      <c r="AJ1266" s="1">
        <f t="shared" ca="1" si="176"/>
        <v>40</v>
      </c>
      <c r="AK1266" s="1">
        <f t="shared" ca="1" si="177"/>
        <v>-4</v>
      </c>
      <c r="AL1266" s="1">
        <f t="shared" si="178"/>
        <v>0</v>
      </c>
      <c r="AM1266" s="38">
        <f t="shared" ca="1" si="179"/>
        <v>1.1428571428571428</v>
      </c>
      <c r="AN1266" s="1" t="str">
        <f t="shared" ca="1" si="180"/>
        <v>לא תקין</v>
      </c>
      <c r="AO1266" s="1" t="e">
        <f>VLOOKUP(AC1266,'תז מייל קניין'!$A:$C,3,0)</f>
        <v>#N/A</v>
      </c>
      <c r="AP1266" s="1" t="str">
        <f t="shared" si="181"/>
        <v xml:space="preserve"> חבר ועדה </v>
      </c>
    </row>
    <row r="1267" spans="1:42" x14ac:dyDescent="0.2">
      <c r="A1267" s="4"/>
      <c r="B1267" s="5"/>
      <c r="C1267" s="6" t="s">
        <v>4537</v>
      </c>
      <c r="D1267" s="7" t="s">
        <v>47</v>
      </c>
      <c r="E1267" s="7" t="s">
        <v>32</v>
      </c>
      <c r="F1267" s="8" t="s">
        <v>35</v>
      </c>
      <c r="G1267" s="9">
        <v>44823</v>
      </c>
      <c r="H1267" s="9">
        <v>44549</v>
      </c>
      <c r="I1267" s="10">
        <v>45644</v>
      </c>
      <c r="J1267" s="14"/>
      <c r="K1267" s="11" t="s">
        <v>4538</v>
      </c>
      <c r="L1267" s="8" t="s">
        <v>4539</v>
      </c>
      <c r="M1267" s="8" t="s">
        <v>35</v>
      </c>
      <c r="N1267" s="8" t="s">
        <v>40</v>
      </c>
      <c r="O1267" s="12">
        <v>11266.64</v>
      </c>
      <c r="P1267" s="8" t="s">
        <v>41</v>
      </c>
      <c r="Q1267" s="12">
        <v>11266.64</v>
      </c>
      <c r="R1267" s="13">
        <v>0</v>
      </c>
      <c r="S1267" s="13">
        <v>0</v>
      </c>
      <c r="T1267" s="13">
        <v>0</v>
      </c>
      <c r="U1267" s="12">
        <v>11931.37</v>
      </c>
      <c r="V1267" s="8" t="s">
        <v>35</v>
      </c>
      <c r="W1267" s="8" t="s">
        <v>4540</v>
      </c>
      <c r="X1267" s="8" t="s">
        <v>57</v>
      </c>
      <c r="Y1267" s="13">
        <v>0</v>
      </c>
      <c r="Z1267" s="8" t="s">
        <v>42</v>
      </c>
      <c r="AA1267" s="8" t="s">
        <v>58</v>
      </c>
      <c r="AB1267" s="8" t="s">
        <v>35</v>
      </c>
      <c r="AC1267" s="8" t="s">
        <v>54</v>
      </c>
      <c r="AD1267" s="8" t="s">
        <v>35</v>
      </c>
      <c r="AE1267" s="8" t="s">
        <v>4541</v>
      </c>
      <c r="AF1267" s="12">
        <v>11266.64</v>
      </c>
      <c r="AG1267" s="41">
        <f t="shared" si="174"/>
        <v>44549</v>
      </c>
      <c r="AH1267" s="41">
        <f t="shared" ca="1" si="175"/>
        <v>45644</v>
      </c>
      <c r="AI1267" s="1">
        <f t="shared" ca="1" si="182"/>
        <v>35</v>
      </c>
      <c r="AJ1267" s="1">
        <f t="shared" ca="1" si="176"/>
        <v>43</v>
      </c>
      <c r="AK1267" s="1">
        <f t="shared" ca="1" si="177"/>
        <v>-7</v>
      </c>
      <c r="AL1267" s="1">
        <f t="shared" si="178"/>
        <v>0</v>
      </c>
      <c r="AM1267" s="38">
        <f t="shared" ca="1" si="179"/>
        <v>1.2285714285714286</v>
      </c>
      <c r="AN1267" s="1" t="str">
        <f t="shared" ca="1" si="180"/>
        <v>לא תקין</v>
      </c>
      <c r="AO1267" s="1" t="e">
        <f>VLOOKUP(AC1267,'תז מייל קניין'!$A:$C,3,0)</f>
        <v>#N/A</v>
      </c>
      <c r="AP1267" s="1" t="str">
        <f t="shared" si="181"/>
        <v xml:space="preserve"> יו"ר ועדה</v>
      </c>
    </row>
    <row r="1268" spans="1:42" x14ac:dyDescent="0.2">
      <c r="A1268" s="4"/>
      <c r="B1268" s="5"/>
      <c r="C1268" s="6" t="s">
        <v>4542</v>
      </c>
      <c r="D1268" s="7" t="s">
        <v>47</v>
      </c>
      <c r="E1268" s="7" t="s">
        <v>32</v>
      </c>
      <c r="F1268" s="8" t="s">
        <v>35</v>
      </c>
      <c r="G1268" s="9">
        <v>44836</v>
      </c>
      <c r="H1268" s="9">
        <v>44766</v>
      </c>
      <c r="I1268" s="10">
        <v>45860</v>
      </c>
      <c r="J1268" s="14"/>
      <c r="K1268" s="11" t="s">
        <v>4543</v>
      </c>
      <c r="L1268" s="8" t="s">
        <v>4544</v>
      </c>
      <c r="M1268" s="8" t="s">
        <v>35</v>
      </c>
      <c r="N1268" s="8" t="s">
        <v>40</v>
      </c>
      <c r="O1268" s="12">
        <v>68676</v>
      </c>
      <c r="P1268" s="8" t="s">
        <v>41</v>
      </c>
      <c r="Q1268" s="12">
        <v>68676</v>
      </c>
      <c r="R1268" s="13">
        <v>64.47</v>
      </c>
      <c r="S1268" s="12">
        <v>43902.5</v>
      </c>
      <c r="T1268" s="12">
        <v>44561.86</v>
      </c>
      <c r="U1268" s="12">
        <v>25837.78</v>
      </c>
      <c r="V1268" s="8" t="s">
        <v>35</v>
      </c>
      <c r="W1268" s="8" t="s">
        <v>4545</v>
      </c>
      <c r="X1268" s="8" t="s">
        <v>57</v>
      </c>
      <c r="Y1268" s="13">
        <v>0</v>
      </c>
      <c r="Z1268" s="8" t="s">
        <v>42</v>
      </c>
      <c r="AA1268" s="8" t="s">
        <v>58</v>
      </c>
      <c r="AB1268" s="8" t="s">
        <v>35</v>
      </c>
      <c r="AC1268" s="8" t="s">
        <v>54</v>
      </c>
      <c r="AD1268" s="8" t="s">
        <v>35</v>
      </c>
      <c r="AE1268" s="8" t="s">
        <v>66</v>
      </c>
      <c r="AF1268" s="12">
        <v>24398.29</v>
      </c>
      <c r="AG1268" s="41">
        <f t="shared" si="174"/>
        <v>44766</v>
      </c>
      <c r="AH1268" s="41">
        <f t="shared" ca="1" si="175"/>
        <v>45860</v>
      </c>
      <c r="AI1268" s="1">
        <f t="shared" ca="1" si="182"/>
        <v>35</v>
      </c>
      <c r="AJ1268" s="1">
        <f t="shared" ca="1" si="176"/>
        <v>36</v>
      </c>
      <c r="AK1268" s="1">
        <f t="shared" ca="1" si="177"/>
        <v>0</v>
      </c>
      <c r="AL1268" s="1">
        <f t="shared" si="178"/>
        <v>64.47</v>
      </c>
      <c r="AM1268" s="38">
        <f t="shared" ca="1" si="179"/>
        <v>1.0285714285714285</v>
      </c>
      <c r="AN1268" s="1" t="str">
        <f t="shared" ca="1" si="180"/>
        <v>תקין</v>
      </c>
      <c r="AO1268" s="1" t="e">
        <f>VLOOKUP(AC1268,'תז מייל קניין'!$A:$C,3,0)</f>
        <v>#N/A</v>
      </c>
      <c r="AP1268" s="1" t="str">
        <f t="shared" si="181"/>
        <v xml:space="preserve"> חברה בועד</v>
      </c>
    </row>
    <row r="1269" spans="1:42" x14ac:dyDescent="0.2">
      <c r="A1269" s="4"/>
      <c r="B1269" s="5"/>
      <c r="C1269" s="6" t="s">
        <v>4546</v>
      </c>
      <c r="D1269" s="7" t="s">
        <v>34</v>
      </c>
      <c r="E1269" s="7" t="s">
        <v>32</v>
      </c>
      <c r="F1269" s="8" t="s">
        <v>35</v>
      </c>
      <c r="G1269" s="9">
        <v>44880</v>
      </c>
      <c r="H1269" s="9"/>
      <c r="I1269" s="10"/>
      <c r="J1269" s="14"/>
      <c r="K1269" s="11" t="s">
        <v>2687</v>
      </c>
      <c r="L1269" s="8" t="s">
        <v>2688</v>
      </c>
      <c r="M1269" s="8" t="s">
        <v>35</v>
      </c>
      <c r="N1269" s="8" t="s">
        <v>40</v>
      </c>
      <c r="O1269" s="12">
        <v>30000</v>
      </c>
      <c r="P1269" s="8" t="s">
        <v>41</v>
      </c>
      <c r="Q1269" s="12">
        <v>30000</v>
      </c>
      <c r="R1269" s="13">
        <v>91.38</v>
      </c>
      <c r="S1269" s="12">
        <v>27414.55</v>
      </c>
      <c r="T1269" s="12">
        <v>27414.55</v>
      </c>
      <c r="U1269" s="12">
        <v>2585.4499999999998</v>
      </c>
      <c r="V1269" s="8" t="s">
        <v>35</v>
      </c>
      <c r="W1269" s="8" t="s">
        <v>4547</v>
      </c>
      <c r="X1269" s="8" t="s">
        <v>35</v>
      </c>
      <c r="Y1269" s="13">
        <v>0</v>
      </c>
      <c r="Z1269" s="8" t="s">
        <v>42</v>
      </c>
      <c r="AA1269" s="8" t="s">
        <v>43</v>
      </c>
      <c r="AB1269" s="8" t="s">
        <v>2690</v>
      </c>
      <c r="AC1269" s="8" t="s">
        <v>54</v>
      </c>
      <c r="AD1269" s="8" t="s">
        <v>35</v>
      </c>
      <c r="AE1269" s="8" t="s">
        <v>4548</v>
      </c>
      <c r="AF1269" s="12">
        <v>2585.4499999999998</v>
      </c>
      <c r="AG1269" s="41">
        <f t="shared" si="174"/>
        <v>44880</v>
      </c>
      <c r="AH1269" s="41">
        <f t="shared" ca="1" si="175"/>
        <v>46022</v>
      </c>
      <c r="AI1269" s="1">
        <f t="shared" ca="1" si="182"/>
        <v>37</v>
      </c>
      <c r="AJ1269" s="1">
        <f t="shared" ca="1" si="176"/>
        <v>32</v>
      </c>
      <c r="AK1269" s="1">
        <f t="shared" ca="1" si="177"/>
        <v>4</v>
      </c>
      <c r="AL1269" s="1">
        <f t="shared" si="178"/>
        <v>91.38</v>
      </c>
      <c r="AM1269" s="38">
        <f t="shared" ca="1" si="179"/>
        <v>0.86486486486486491</v>
      </c>
      <c r="AN1269" s="1" t="str">
        <f t="shared" ca="1" si="180"/>
        <v>תקין</v>
      </c>
      <c r="AO1269" s="1" t="e">
        <f>VLOOKUP(AC1269,'תז מייל קניין'!$A:$C,3,0)</f>
        <v>#N/A</v>
      </c>
      <c r="AP1269" s="1" t="str">
        <f t="shared" si="181"/>
        <v xml:space="preserve"> פרסום צוו</v>
      </c>
    </row>
    <row r="1270" spans="1:42" x14ac:dyDescent="0.2">
      <c r="A1270" s="4"/>
      <c r="B1270" s="5"/>
      <c r="C1270" s="6" t="s">
        <v>4549</v>
      </c>
      <c r="D1270" s="7" t="s">
        <v>50</v>
      </c>
      <c r="E1270" s="7" t="s">
        <v>32</v>
      </c>
      <c r="F1270" s="8" t="s">
        <v>35</v>
      </c>
      <c r="G1270" s="9">
        <v>44885</v>
      </c>
      <c r="H1270" s="9"/>
      <c r="I1270" s="10"/>
      <c r="J1270" s="14"/>
      <c r="K1270" s="11" t="s">
        <v>4550</v>
      </c>
      <c r="L1270" s="8" t="s">
        <v>4551</v>
      </c>
      <c r="M1270" s="8" t="s">
        <v>4552</v>
      </c>
      <c r="N1270" s="8" t="s">
        <v>40</v>
      </c>
      <c r="O1270" s="12">
        <v>2644.93</v>
      </c>
      <c r="P1270" s="8" t="s">
        <v>41</v>
      </c>
      <c r="Q1270" s="12">
        <v>2644.93</v>
      </c>
      <c r="R1270" s="13">
        <v>0</v>
      </c>
      <c r="S1270" s="13">
        <v>0</v>
      </c>
      <c r="T1270" s="13">
        <v>0</v>
      </c>
      <c r="U1270" s="12">
        <v>2369.2600000000002</v>
      </c>
      <c r="V1270" s="8" t="s">
        <v>35</v>
      </c>
      <c r="W1270" s="8" t="s">
        <v>4553</v>
      </c>
      <c r="X1270" s="8" t="s">
        <v>57</v>
      </c>
      <c r="Y1270" s="13">
        <v>0</v>
      </c>
      <c r="Z1270" s="8" t="s">
        <v>42</v>
      </c>
      <c r="AA1270" s="8" t="s">
        <v>65</v>
      </c>
      <c r="AB1270" s="8" t="s">
        <v>35</v>
      </c>
      <c r="AC1270" s="8" t="s">
        <v>54</v>
      </c>
      <c r="AD1270" s="8" t="s">
        <v>35</v>
      </c>
      <c r="AE1270" s="8" t="s">
        <v>4554</v>
      </c>
      <c r="AF1270" s="12">
        <v>2644.93</v>
      </c>
      <c r="AG1270" s="41">
        <f t="shared" si="174"/>
        <v>44885</v>
      </c>
      <c r="AH1270" s="41">
        <f t="shared" ca="1" si="175"/>
        <v>46022</v>
      </c>
      <c r="AI1270" s="1">
        <f t="shared" ca="1" si="182"/>
        <v>37</v>
      </c>
      <c r="AJ1270" s="1">
        <f t="shared" ca="1" si="176"/>
        <v>32</v>
      </c>
      <c r="AK1270" s="1">
        <f t="shared" ca="1" si="177"/>
        <v>4</v>
      </c>
      <c r="AL1270" s="1">
        <f t="shared" si="178"/>
        <v>0</v>
      </c>
      <c r="AM1270" s="38">
        <f t="shared" ca="1" si="179"/>
        <v>0.86486486486486491</v>
      </c>
      <c r="AN1270" s="1" t="str">
        <f t="shared" ca="1" si="180"/>
        <v>לא תקין</v>
      </c>
      <c r="AO1270" s="1" t="e">
        <f>VLOOKUP(AC1270,'תז מייל קניין'!$A:$C,3,0)</f>
        <v>#N/A</v>
      </c>
      <c r="AP1270" s="1" t="str">
        <f t="shared" si="181"/>
        <v xml:space="preserve"> מקלט +מגב</v>
      </c>
    </row>
    <row r="1271" spans="1:42" x14ac:dyDescent="0.2">
      <c r="A1271" s="4"/>
      <c r="B1271" s="5"/>
      <c r="C1271" s="6" t="s">
        <v>4555</v>
      </c>
      <c r="D1271" s="7" t="s">
        <v>34</v>
      </c>
      <c r="E1271" s="7" t="s">
        <v>32</v>
      </c>
      <c r="F1271" s="8" t="s">
        <v>35</v>
      </c>
      <c r="G1271" s="9">
        <v>44889</v>
      </c>
      <c r="H1271" s="9"/>
      <c r="I1271" s="10"/>
      <c r="J1271" s="14"/>
      <c r="K1271" s="11" t="s">
        <v>4352</v>
      </c>
      <c r="L1271" s="8" t="s">
        <v>4353</v>
      </c>
      <c r="M1271" s="8" t="s">
        <v>4354</v>
      </c>
      <c r="N1271" s="8" t="s">
        <v>40</v>
      </c>
      <c r="O1271" s="12">
        <v>25671</v>
      </c>
      <c r="P1271" s="8" t="s">
        <v>41</v>
      </c>
      <c r="Q1271" s="12">
        <v>25671</v>
      </c>
      <c r="R1271" s="13">
        <v>22.09</v>
      </c>
      <c r="S1271" s="12">
        <v>5671</v>
      </c>
      <c r="T1271" s="12">
        <v>5671</v>
      </c>
      <c r="U1271" s="12">
        <v>20000</v>
      </c>
      <c r="V1271" s="8" t="s">
        <v>35</v>
      </c>
      <c r="W1271" s="8" t="s">
        <v>4556</v>
      </c>
      <c r="X1271" s="8" t="s">
        <v>35</v>
      </c>
      <c r="Y1271" s="13">
        <v>0</v>
      </c>
      <c r="Z1271" s="8" t="s">
        <v>42</v>
      </c>
      <c r="AA1271" s="8" t="s">
        <v>2622</v>
      </c>
      <c r="AB1271" s="8" t="s">
        <v>35</v>
      </c>
      <c r="AC1271" s="8" t="s">
        <v>54</v>
      </c>
      <c r="AD1271" s="8" t="s">
        <v>35</v>
      </c>
      <c r="AE1271" s="8" t="s">
        <v>2623</v>
      </c>
      <c r="AF1271" s="12">
        <v>20000</v>
      </c>
      <c r="AG1271" s="41">
        <f t="shared" si="174"/>
        <v>44889</v>
      </c>
      <c r="AH1271" s="41">
        <f t="shared" ca="1" si="175"/>
        <v>46022</v>
      </c>
      <c r="AI1271" s="1">
        <f t="shared" ca="1" si="182"/>
        <v>37</v>
      </c>
      <c r="AJ1271" s="1">
        <f t="shared" ca="1" si="176"/>
        <v>32</v>
      </c>
      <c r="AK1271" s="1">
        <f t="shared" ca="1" si="177"/>
        <v>4</v>
      </c>
      <c r="AL1271" s="1">
        <f t="shared" si="178"/>
        <v>22.09</v>
      </c>
      <c r="AM1271" s="38">
        <f t="shared" ca="1" si="179"/>
        <v>0.86486486486486491</v>
      </c>
      <c r="AN1271" s="1" t="str">
        <f t="shared" ca="1" si="180"/>
        <v>לא תקין</v>
      </c>
      <c r="AO1271" s="1" t="e">
        <f>VLOOKUP(AC1271,'תז מייל קניין'!$A:$C,3,0)</f>
        <v>#N/A</v>
      </c>
      <c r="AP1271" s="1" t="str">
        <f t="shared" si="181"/>
        <v xml:space="preserve"> רוטברג נ'</v>
      </c>
    </row>
    <row r="1272" spans="1:42" x14ac:dyDescent="0.2">
      <c r="A1272" s="4"/>
      <c r="B1272" s="5"/>
      <c r="C1272" s="6" t="s">
        <v>4557</v>
      </c>
      <c r="D1272" s="7" t="s">
        <v>34</v>
      </c>
      <c r="E1272" s="7" t="s">
        <v>32</v>
      </c>
      <c r="F1272" s="8" t="s">
        <v>35</v>
      </c>
      <c r="G1272" s="9">
        <v>44892</v>
      </c>
      <c r="H1272" s="9"/>
      <c r="I1272" s="10"/>
      <c r="J1272" s="14"/>
      <c r="K1272" s="11" t="s">
        <v>4352</v>
      </c>
      <c r="L1272" s="8" t="s">
        <v>4353</v>
      </c>
      <c r="M1272" s="8" t="s">
        <v>4354</v>
      </c>
      <c r="N1272" s="8" t="s">
        <v>40</v>
      </c>
      <c r="O1272" s="12">
        <v>35671</v>
      </c>
      <c r="P1272" s="8" t="s">
        <v>41</v>
      </c>
      <c r="Q1272" s="12">
        <v>35671</v>
      </c>
      <c r="R1272" s="13">
        <v>15.9</v>
      </c>
      <c r="S1272" s="12">
        <v>5671</v>
      </c>
      <c r="T1272" s="12">
        <v>5671</v>
      </c>
      <c r="U1272" s="12">
        <v>30000</v>
      </c>
      <c r="V1272" s="8" t="s">
        <v>35</v>
      </c>
      <c r="W1272" s="8" t="s">
        <v>4558</v>
      </c>
      <c r="X1272" s="8" t="s">
        <v>35</v>
      </c>
      <c r="Y1272" s="13">
        <v>0</v>
      </c>
      <c r="Z1272" s="8" t="s">
        <v>42</v>
      </c>
      <c r="AA1272" s="8" t="s">
        <v>2622</v>
      </c>
      <c r="AB1272" s="8" t="s">
        <v>35</v>
      </c>
      <c r="AC1272" s="8" t="s">
        <v>54</v>
      </c>
      <c r="AD1272" s="8" t="s">
        <v>35</v>
      </c>
      <c r="AE1272" s="8" t="s">
        <v>2623</v>
      </c>
      <c r="AF1272" s="12">
        <v>30000</v>
      </c>
      <c r="AG1272" s="41">
        <f t="shared" si="174"/>
        <v>44892</v>
      </c>
      <c r="AH1272" s="41">
        <f t="shared" ca="1" si="175"/>
        <v>46022</v>
      </c>
      <c r="AI1272" s="1">
        <f t="shared" ca="1" si="182"/>
        <v>37</v>
      </c>
      <c r="AJ1272" s="1">
        <f t="shared" ca="1" si="176"/>
        <v>32</v>
      </c>
      <c r="AK1272" s="1">
        <f t="shared" ca="1" si="177"/>
        <v>4</v>
      </c>
      <c r="AL1272" s="1">
        <f t="shared" si="178"/>
        <v>15.9</v>
      </c>
      <c r="AM1272" s="38">
        <f t="shared" ca="1" si="179"/>
        <v>0.86486486486486491</v>
      </c>
      <c r="AN1272" s="1" t="str">
        <f t="shared" ca="1" si="180"/>
        <v>לא תקין</v>
      </c>
      <c r="AO1272" s="1" t="e">
        <f>VLOOKUP(AC1272,'תז מייל קניין'!$A:$C,3,0)</f>
        <v>#N/A</v>
      </c>
      <c r="AP1272" s="1" t="str">
        <f t="shared" si="181"/>
        <v xml:space="preserve"> אבו קרט נ</v>
      </c>
    </row>
    <row r="1273" spans="1:42" x14ac:dyDescent="0.2">
      <c r="A1273" s="4"/>
      <c r="B1273" s="5"/>
      <c r="C1273" s="6" t="s">
        <v>4559</v>
      </c>
      <c r="D1273" s="7" t="s">
        <v>34</v>
      </c>
      <c r="E1273" s="7" t="s">
        <v>32</v>
      </c>
      <c r="F1273" s="8" t="s">
        <v>35</v>
      </c>
      <c r="G1273" s="9">
        <v>44892</v>
      </c>
      <c r="H1273" s="9"/>
      <c r="I1273" s="10"/>
      <c r="J1273" s="14"/>
      <c r="K1273" s="11" t="s">
        <v>4352</v>
      </c>
      <c r="L1273" s="8" t="s">
        <v>4353</v>
      </c>
      <c r="M1273" s="8" t="s">
        <v>4354</v>
      </c>
      <c r="N1273" s="8" t="s">
        <v>40</v>
      </c>
      <c r="O1273" s="12">
        <v>25671</v>
      </c>
      <c r="P1273" s="8" t="s">
        <v>41</v>
      </c>
      <c r="Q1273" s="12">
        <v>25671</v>
      </c>
      <c r="R1273" s="13">
        <v>22.09</v>
      </c>
      <c r="S1273" s="12">
        <v>5671</v>
      </c>
      <c r="T1273" s="12">
        <v>5671</v>
      </c>
      <c r="U1273" s="12">
        <v>20000</v>
      </c>
      <c r="V1273" s="8" t="s">
        <v>35</v>
      </c>
      <c r="W1273" s="8" t="s">
        <v>4560</v>
      </c>
      <c r="X1273" s="8" t="s">
        <v>35</v>
      </c>
      <c r="Y1273" s="13">
        <v>0</v>
      </c>
      <c r="Z1273" s="8" t="s">
        <v>42</v>
      </c>
      <c r="AA1273" s="8" t="s">
        <v>2622</v>
      </c>
      <c r="AB1273" s="8" t="s">
        <v>35</v>
      </c>
      <c r="AC1273" s="8" t="s">
        <v>54</v>
      </c>
      <c r="AD1273" s="8" t="s">
        <v>35</v>
      </c>
      <c r="AE1273" s="8" t="s">
        <v>2623</v>
      </c>
      <c r="AF1273" s="12">
        <v>20000</v>
      </c>
      <c r="AG1273" s="41">
        <f t="shared" si="174"/>
        <v>44892</v>
      </c>
      <c r="AH1273" s="41">
        <f t="shared" ca="1" si="175"/>
        <v>46022</v>
      </c>
      <c r="AI1273" s="1">
        <f t="shared" ca="1" si="182"/>
        <v>37</v>
      </c>
      <c r="AJ1273" s="1">
        <f t="shared" ca="1" si="176"/>
        <v>32</v>
      </c>
      <c r="AK1273" s="1">
        <f t="shared" ca="1" si="177"/>
        <v>4</v>
      </c>
      <c r="AL1273" s="1">
        <f t="shared" si="178"/>
        <v>22.09</v>
      </c>
      <c r="AM1273" s="38">
        <f t="shared" ca="1" si="179"/>
        <v>0.86486486486486491</v>
      </c>
      <c r="AN1273" s="1" t="str">
        <f t="shared" ca="1" si="180"/>
        <v>לא תקין</v>
      </c>
      <c r="AO1273" s="1" t="e">
        <f>VLOOKUP(AC1273,'תז מייל קניין'!$A:$C,3,0)</f>
        <v>#N/A</v>
      </c>
      <c r="AP1273" s="1" t="str">
        <f t="shared" si="181"/>
        <v xml:space="preserve"> גולן נ' ה</v>
      </c>
    </row>
    <row r="1274" spans="1:42" x14ac:dyDescent="0.2">
      <c r="A1274" s="4"/>
      <c r="B1274" s="5"/>
      <c r="C1274" s="6" t="s">
        <v>4561</v>
      </c>
      <c r="D1274" s="7" t="s">
        <v>34</v>
      </c>
      <c r="E1274" s="7" t="s">
        <v>32</v>
      </c>
      <c r="F1274" s="8" t="s">
        <v>35</v>
      </c>
      <c r="G1274" s="9">
        <v>44892</v>
      </c>
      <c r="H1274" s="9"/>
      <c r="I1274" s="10"/>
      <c r="J1274" s="14"/>
      <c r="K1274" s="11" t="s">
        <v>4352</v>
      </c>
      <c r="L1274" s="8" t="s">
        <v>4353</v>
      </c>
      <c r="M1274" s="8" t="s">
        <v>4354</v>
      </c>
      <c r="N1274" s="8" t="s">
        <v>40</v>
      </c>
      <c r="O1274" s="12">
        <v>15671</v>
      </c>
      <c r="P1274" s="8" t="s">
        <v>41</v>
      </c>
      <c r="Q1274" s="12">
        <v>15671</v>
      </c>
      <c r="R1274" s="13">
        <v>36.19</v>
      </c>
      <c r="S1274" s="12">
        <v>5671</v>
      </c>
      <c r="T1274" s="12">
        <v>5671</v>
      </c>
      <c r="U1274" s="12">
        <v>10000</v>
      </c>
      <c r="V1274" s="8" t="s">
        <v>35</v>
      </c>
      <c r="W1274" s="8" t="s">
        <v>4562</v>
      </c>
      <c r="X1274" s="8" t="s">
        <v>35</v>
      </c>
      <c r="Y1274" s="13">
        <v>0</v>
      </c>
      <c r="Z1274" s="8" t="s">
        <v>42</v>
      </c>
      <c r="AA1274" s="8" t="s">
        <v>2622</v>
      </c>
      <c r="AB1274" s="8" t="s">
        <v>35</v>
      </c>
      <c r="AC1274" s="8" t="s">
        <v>54</v>
      </c>
      <c r="AD1274" s="8" t="s">
        <v>35</v>
      </c>
      <c r="AE1274" s="8" t="s">
        <v>2623</v>
      </c>
      <c r="AF1274" s="12">
        <v>10000</v>
      </c>
      <c r="AG1274" s="41">
        <f t="shared" si="174"/>
        <v>44892</v>
      </c>
      <c r="AH1274" s="41">
        <f t="shared" ca="1" si="175"/>
        <v>46022</v>
      </c>
      <c r="AI1274" s="1">
        <f t="shared" ca="1" si="182"/>
        <v>37</v>
      </c>
      <c r="AJ1274" s="1">
        <f t="shared" ca="1" si="176"/>
        <v>32</v>
      </c>
      <c r="AK1274" s="1">
        <f t="shared" ca="1" si="177"/>
        <v>4</v>
      </c>
      <c r="AL1274" s="1">
        <f t="shared" si="178"/>
        <v>36.19</v>
      </c>
      <c r="AM1274" s="38">
        <f t="shared" ca="1" si="179"/>
        <v>0.86486486486486491</v>
      </c>
      <c r="AN1274" s="1" t="str">
        <f t="shared" ca="1" si="180"/>
        <v>לא תקין</v>
      </c>
      <c r="AO1274" s="1" t="e">
        <f>VLOOKUP(AC1274,'תז מייל קניין'!$A:$C,3,0)</f>
        <v>#N/A</v>
      </c>
      <c r="AP1274" s="1" t="str">
        <f t="shared" si="181"/>
        <v xml:space="preserve"> וישליצקי </v>
      </c>
    </row>
    <row r="1275" spans="1:42" x14ac:dyDescent="0.2">
      <c r="A1275" s="4"/>
      <c r="B1275" s="5"/>
      <c r="C1275" s="6" t="s">
        <v>4563</v>
      </c>
      <c r="D1275" s="7" t="s">
        <v>34</v>
      </c>
      <c r="E1275" s="7" t="s">
        <v>32</v>
      </c>
      <c r="F1275" s="8" t="s">
        <v>35</v>
      </c>
      <c r="G1275" s="9">
        <v>44892</v>
      </c>
      <c r="H1275" s="9"/>
      <c r="I1275" s="10"/>
      <c r="J1275" s="14"/>
      <c r="K1275" s="11" t="s">
        <v>4352</v>
      </c>
      <c r="L1275" s="8" t="s">
        <v>4353</v>
      </c>
      <c r="M1275" s="8" t="s">
        <v>4354</v>
      </c>
      <c r="N1275" s="8" t="s">
        <v>40</v>
      </c>
      <c r="O1275" s="12">
        <v>25544</v>
      </c>
      <c r="P1275" s="8" t="s">
        <v>41</v>
      </c>
      <c r="Q1275" s="12">
        <v>25544</v>
      </c>
      <c r="R1275" s="13">
        <v>21.7</v>
      </c>
      <c r="S1275" s="12">
        <v>5544</v>
      </c>
      <c r="T1275" s="12">
        <v>5544</v>
      </c>
      <c r="U1275" s="12">
        <v>20000</v>
      </c>
      <c r="V1275" s="8" t="s">
        <v>35</v>
      </c>
      <c r="W1275" s="8" t="s">
        <v>4564</v>
      </c>
      <c r="X1275" s="8" t="s">
        <v>35</v>
      </c>
      <c r="Y1275" s="13">
        <v>0</v>
      </c>
      <c r="Z1275" s="8" t="s">
        <v>42</v>
      </c>
      <c r="AA1275" s="8" t="s">
        <v>2622</v>
      </c>
      <c r="AB1275" s="8" t="s">
        <v>35</v>
      </c>
      <c r="AC1275" s="8" t="s">
        <v>54</v>
      </c>
      <c r="AD1275" s="8" t="s">
        <v>35</v>
      </c>
      <c r="AE1275" s="8" t="s">
        <v>2623</v>
      </c>
      <c r="AF1275" s="12">
        <v>20000</v>
      </c>
      <c r="AG1275" s="41">
        <f t="shared" si="174"/>
        <v>44892</v>
      </c>
      <c r="AH1275" s="41">
        <f t="shared" ca="1" si="175"/>
        <v>46022</v>
      </c>
      <c r="AI1275" s="1">
        <f t="shared" ca="1" si="182"/>
        <v>37</v>
      </c>
      <c r="AJ1275" s="1">
        <f t="shared" ca="1" si="176"/>
        <v>32</v>
      </c>
      <c r="AK1275" s="1">
        <f t="shared" ca="1" si="177"/>
        <v>4</v>
      </c>
      <c r="AL1275" s="1">
        <f t="shared" si="178"/>
        <v>21.7</v>
      </c>
      <c r="AM1275" s="38">
        <f t="shared" ca="1" si="179"/>
        <v>0.86486486486486491</v>
      </c>
      <c r="AN1275" s="1" t="str">
        <f t="shared" ca="1" si="180"/>
        <v>לא תקין</v>
      </c>
      <c r="AO1275" s="1" t="e">
        <f>VLOOKUP(AC1275,'תז מייל קניין'!$A:$C,3,0)</f>
        <v>#N/A</v>
      </c>
      <c r="AP1275" s="1" t="str">
        <f t="shared" si="181"/>
        <v xml:space="preserve"> זינגר נ' </v>
      </c>
    </row>
    <row r="1276" spans="1:42" x14ac:dyDescent="0.2">
      <c r="A1276" s="4"/>
      <c r="B1276" s="5"/>
      <c r="C1276" s="6" t="s">
        <v>4565</v>
      </c>
      <c r="D1276" s="7" t="s">
        <v>34</v>
      </c>
      <c r="E1276" s="7" t="s">
        <v>32</v>
      </c>
      <c r="F1276" s="8" t="s">
        <v>35</v>
      </c>
      <c r="G1276" s="9">
        <v>44892</v>
      </c>
      <c r="H1276" s="9"/>
      <c r="I1276" s="10"/>
      <c r="J1276" s="14"/>
      <c r="K1276" s="11" t="s">
        <v>4352</v>
      </c>
      <c r="L1276" s="8" t="s">
        <v>4353</v>
      </c>
      <c r="M1276" s="8" t="s">
        <v>4354</v>
      </c>
      <c r="N1276" s="8" t="s">
        <v>40</v>
      </c>
      <c r="O1276" s="12">
        <v>15544</v>
      </c>
      <c r="P1276" s="8" t="s">
        <v>41</v>
      </c>
      <c r="Q1276" s="12">
        <v>15544</v>
      </c>
      <c r="R1276" s="13">
        <v>35.67</v>
      </c>
      <c r="S1276" s="12">
        <v>5544</v>
      </c>
      <c r="T1276" s="12">
        <v>5544</v>
      </c>
      <c r="U1276" s="12">
        <v>10000</v>
      </c>
      <c r="V1276" s="8" t="s">
        <v>35</v>
      </c>
      <c r="W1276" s="8" t="s">
        <v>4566</v>
      </c>
      <c r="X1276" s="8" t="s">
        <v>35</v>
      </c>
      <c r="Y1276" s="13">
        <v>0</v>
      </c>
      <c r="Z1276" s="8" t="s">
        <v>42</v>
      </c>
      <c r="AA1276" s="8" t="s">
        <v>2622</v>
      </c>
      <c r="AB1276" s="8" t="s">
        <v>35</v>
      </c>
      <c r="AC1276" s="8" t="s">
        <v>54</v>
      </c>
      <c r="AD1276" s="8" t="s">
        <v>35</v>
      </c>
      <c r="AE1276" s="8" t="s">
        <v>2623</v>
      </c>
      <c r="AF1276" s="12">
        <v>10000</v>
      </c>
      <c r="AG1276" s="41">
        <f t="shared" si="174"/>
        <v>44892</v>
      </c>
      <c r="AH1276" s="41">
        <f t="shared" ca="1" si="175"/>
        <v>46022</v>
      </c>
      <c r="AI1276" s="1">
        <f t="shared" ca="1" si="182"/>
        <v>37</v>
      </c>
      <c r="AJ1276" s="1">
        <f t="shared" ca="1" si="176"/>
        <v>32</v>
      </c>
      <c r="AK1276" s="1">
        <f t="shared" ca="1" si="177"/>
        <v>4</v>
      </c>
      <c r="AL1276" s="1">
        <f t="shared" si="178"/>
        <v>35.67</v>
      </c>
      <c r="AM1276" s="38">
        <f t="shared" ca="1" si="179"/>
        <v>0.86486486486486491</v>
      </c>
      <c r="AN1276" s="1" t="str">
        <f t="shared" ca="1" si="180"/>
        <v>לא תקין</v>
      </c>
      <c r="AO1276" s="1" t="e">
        <f>VLOOKUP(AC1276,'תז מייל קניין'!$A:$C,3,0)</f>
        <v>#N/A</v>
      </c>
      <c r="AP1276" s="1" t="str">
        <f t="shared" si="181"/>
        <v xml:space="preserve"> חייט ואח'</v>
      </c>
    </row>
    <row r="1277" spans="1:42" x14ac:dyDescent="0.2">
      <c r="A1277" s="4"/>
      <c r="B1277" s="5"/>
      <c r="C1277" s="6" t="s">
        <v>4567</v>
      </c>
      <c r="D1277" s="7" t="s">
        <v>34</v>
      </c>
      <c r="E1277" s="7" t="s">
        <v>32</v>
      </c>
      <c r="F1277" s="8" t="s">
        <v>35</v>
      </c>
      <c r="G1277" s="9">
        <v>44892</v>
      </c>
      <c r="H1277" s="9"/>
      <c r="I1277" s="10"/>
      <c r="J1277" s="14"/>
      <c r="K1277" s="11" t="s">
        <v>4352</v>
      </c>
      <c r="L1277" s="8" t="s">
        <v>4353</v>
      </c>
      <c r="M1277" s="8" t="s">
        <v>4354</v>
      </c>
      <c r="N1277" s="8" t="s">
        <v>40</v>
      </c>
      <c r="O1277" s="12">
        <v>15544</v>
      </c>
      <c r="P1277" s="8" t="s">
        <v>41</v>
      </c>
      <c r="Q1277" s="12">
        <v>15544</v>
      </c>
      <c r="R1277" s="13">
        <v>35.67</v>
      </c>
      <c r="S1277" s="12">
        <v>5544</v>
      </c>
      <c r="T1277" s="12">
        <v>5544</v>
      </c>
      <c r="U1277" s="12">
        <v>10000</v>
      </c>
      <c r="V1277" s="8" t="s">
        <v>35</v>
      </c>
      <c r="W1277" s="8" t="s">
        <v>4568</v>
      </c>
      <c r="X1277" s="8" t="s">
        <v>35</v>
      </c>
      <c r="Y1277" s="13">
        <v>0</v>
      </c>
      <c r="Z1277" s="8" t="s">
        <v>42</v>
      </c>
      <c r="AA1277" s="8" t="s">
        <v>2622</v>
      </c>
      <c r="AB1277" s="8" t="s">
        <v>35</v>
      </c>
      <c r="AC1277" s="8" t="s">
        <v>54</v>
      </c>
      <c r="AD1277" s="8" t="s">
        <v>35</v>
      </c>
      <c r="AE1277" s="8" t="s">
        <v>2623</v>
      </c>
      <c r="AF1277" s="12">
        <v>10000</v>
      </c>
      <c r="AG1277" s="41">
        <f t="shared" si="174"/>
        <v>44892</v>
      </c>
      <c r="AH1277" s="41">
        <f t="shared" ca="1" si="175"/>
        <v>46022</v>
      </c>
      <c r="AI1277" s="1">
        <f t="shared" ca="1" si="182"/>
        <v>37</v>
      </c>
      <c r="AJ1277" s="1">
        <f t="shared" ca="1" si="176"/>
        <v>32</v>
      </c>
      <c r="AK1277" s="1">
        <f t="shared" ca="1" si="177"/>
        <v>4</v>
      </c>
      <c r="AL1277" s="1">
        <f t="shared" si="178"/>
        <v>35.67</v>
      </c>
      <c r="AM1277" s="38">
        <f t="shared" ca="1" si="179"/>
        <v>0.86486486486486491</v>
      </c>
      <c r="AN1277" s="1" t="str">
        <f t="shared" ca="1" si="180"/>
        <v>לא תקין</v>
      </c>
      <c r="AO1277" s="1" t="e">
        <f>VLOOKUP(AC1277,'תז מייל קניין'!$A:$C,3,0)</f>
        <v>#N/A</v>
      </c>
      <c r="AP1277" s="1" t="str">
        <f t="shared" si="181"/>
        <v xml:space="preserve"> מלר ואח' </v>
      </c>
    </row>
    <row r="1278" spans="1:42" x14ac:dyDescent="0.2">
      <c r="A1278" s="4"/>
      <c r="B1278" s="5"/>
      <c r="C1278" s="6" t="s">
        <v>4569</v>
      </c>
      <c r="D1278" s="7" t="s">
        <v>34</v>
      </c>
      <c r="E1278" s="7" t="s">
        <v>32</v>
      </c>
      <c r="F1278" s="8" t="s">
        <v>35</v>
      </c>
      <c r="G1278" s="9">
        <v>44894</v>
      </c>
      <c r="H1278" s="9"/>
      <c r="I1278" s="10"/>
      <c r="J1278" s="14"/>
      <c r="K1278" s="11" t="s">
        <v>4570</v>
      </c>
      <c r="L1278" s="8" t="s">
        <v>4571</v>
      </c>
      <c r="M1278" s="8" t="s">
        <v>4572</v>
      </c>
      <c r="N1278" s="8" t="s">
        <v>40</v>
      </c>
      <c r="O1278" s="12">
        <v>30000</v>
      </c>
      <c r="P1278" s="8" t="s">
        <v>41</v>
      </c>
      <c r="Q1278" s="12">
        <v>30000</v>
      </c>
      <c r="R1278" s="13">
        <v>0</v>
      </c>
      <c r="S1278" s="13">
        <v>0</v>
      </c>
      <c r="T1278" s="13">
        <v>0</v>
      </c>
      <c r="U1278" s="12">
        <v>30000</v>
      </c>
      <c r="V1278" s="8" t="s">
        <v>35</v>
      </c>
      <c r="W1278" s="8" t="s">
        <v>4573</v>
      </c>
      <c r="X1278" s="8" t="s">
        <v>35</v>
      </c>
      <c r="Y1278" s="13">
        <v>0</v>
      </c>
      <c r="Z1278" s="8" t="s">
        <v>42</v>
      </c>
      <c r="AA1278" s="8" t="s">
        <v>2622</v>
      </c>
      <c r="AB1278" s="8" t="s">
        <v>35</v>
      </c>
      <c r="AC1278" s="8" t="s">
        <v>54</v>
      </c>
      <c r="AD1278" s="8" t="s">
        <v>35</v>
      </c>
      <c r="AE1278" s="8" t="s">
        <v>2623</v>
      </c>
      <c r="AF1278" s="12">
        <v>30000</v>
      </c>
      <c r="AG1278" s="41">
        <f t="shared" si="174"/>
        <v>44894</v>
      </c>
      <c r="AH1278" s="41">
        <f t="shared" ca="1" si="175"/>
        <v>46022</v>
      </c>
      <c r="AI1278" s="1">
        <f t="shared" ca="1" si="182"/>
        <v>37</v>
      </c>
      <c r="AJ1278" s="1">
        <f t="shared" ca="1" si="176"/>
        <v>32</v>
      </c>
      <c r="AK1278" s="1">
        <f t="shared" ca="1" si="177"/>
        <v>4</v>
      </c>
      <c r="AL1278" s="1">
        <f t="shared" si="178"/>
        <v>0</v>
      </c>
      <c r="AM1278" s="38">
        <f t="shared" ca="1" si="179"/>
        <v>0.86486486486486491</v>
      </c>
      <c r="AN1278" s="1" t="str">
        <f t="shared" ca="1" si="180"/>
        <v>לא תקין</v>
      </c>
      <c r="AO1278" s="1" t="e">
        <f>VLOOKUP(AC1278,'תז מייל קניין'!$A:$C,3,0)</f>
        <v>#N/A</v>
      </c>
      <c r="AP1278" s="1" t="str">
        <f t="shared" si="181"/>
        <v xml:space="preserve"> קרצמן ואח</v>
      </c>
    </row>
    <row r="1279" spans="1:42" x14ac:dyDescent="0.2">
      <c r="A1279" s="4"/>
      <c r="B1279" s="5"/>
      <c r="C1279" s="6" t="s">
        <v>4574</v>
      </c>
      <c r="D1279" s="7" t="s">
        <v>50</v>
      </c>
      <c r="E1279" s="7" t="s">
        <v>32</v>
      </c>
      <c r="F1279" s="8" t="s">
        <v>35</v>
      </c>
      <c r="G1279" s="9">
        <v>44894</v>
      </c>
      <c r="H1279" s="9"/>
      <c r="I1279" s="10"/>
      <c r="J1279" s="14"/>
      <c r="K1279" s="11" t="s">
        <v>1764</v>
      </c>
      <c r="L1279" s="8" t="s">
        <v>1765</v>
      </c>
      <c r="M1279" s="8" t="s">
        <v>1766</v>
      </c>
      <c r="N1279" s="8" t="s">
        <v>40</v>
      </c>
      <c r="O1279" s="12">
        <v>1684.42</v>
      </c>
      <c r="P1279" s="8" t="s">
        <v>41</v>
      </c>
      <c r="Q1279" s="12">
        <v>1684.42</v>
      </c>
      <c r="R1279" s="13">
        <v>91.67</v>
      </c>
      <c r="S1279" s="12">
        <v>1570.3</v>
      </c>
      <c r="T1279" s="12">
        <v>1656.1</v>
      </c>
      <c r="U1279" s="13">
        <v>132.01</v>
      </c>
      <c r="V1279" s="8" t="s">
        <v>35</v>
      </c>
      <c r="W1279" s="8" t="s">
        <v>4575</v>
      </c>
      <c r="X1279" s="8" t="s">
        <v>57</v>
      </c>
      <c r="Y1279" s="13">
        <v>0</v>
      </c>
      <c r="Z1279" s="8" t="s">
        <v>42</v>
      </c>
      <c r="AA1279" s="8" t="s">
        <v>65</v>
      </c>
      <c r="AB1279" s="8" t="s">
        <v>35</v>
      </c>
      <c r="AC1279" s="8" t="s">
        <v>54</v>
      </c>
      <c r="AD1279" s="8" t="s">
        <v>35</v>
      </c>
      <c r="AE1279" s="8" t="s">
        <v>35</v>
      </c>
      <c r="AF1279" s="13">
        <v>114.12</v>
      </c>
      <c r="AG1279" s="41">
        <f t="shared" si="174"/>
        <v>44894</v>
      </c>
      <c r="AH1279" s="41">
        <f t="shared" ca="1" si="175"/>
        <v>46022</v>
      </c>
      <c r="AI1279" s="1">
        <f t="shared" ca="1" si="182"/>
        <v>37</v>
      </c>
      <c r="AJ1279" s="1">
        <f t="shared" ca="1" si="176"/>
        <v>32</v>
      </c>
      <c r="AK1279" s="1">
        <f t="shared" ca="1" si="177"/>
        <v>4</v>
      </c>
      <c r="AL1279" s="1">
        <f t="shared" si="178"/>
        <v>91.67</v>
      </c>
      <c r="AM1279" s="38">
        <f t="shared" ca="1" si="179"/>
        <v>0.86486486486486491</v>
      </c>
      <c r="AN1279" s="1" t="str">
        <f t="shared" ca="1" si="180"/>
        <v>תקין</v>
      </c>
      <c r="AO1279" s="1" t="e">
        <f>VLOOKUP(AC1279,'תז מייל קניין'!$A:$C,3,0)</f>
        <v>#N/A</v>
      </c>
      <c r="AP1279" s="1" t="str">
        <f t="shared" si="181"/>
        <v xml:space="preserve"> ציוד משרד</v>
      </c>
    </row>
    <row r="1280" spans="1:42" x14ac:dyDescent="0.2">
      <c r="A1280" s="4"/>
      <c r="B1280" s="5"/>
      <c r="C1280" s="6" t="s">
        <v>4576</v>
      </c>
      <c r="D1280" s="7" t="s">
        <v>34</v>
      </c>
      <c r="E1280" s="7" t="s">
        <v>32</v>
      </c>
      <c r="F1280" s="8" t="s">
        <v>35</v>
      </c>
      <c r="G1280" s="9">
        <v>44896</v>
      </c>
      <c r="H1280" s="9"/>
      <c r="I1280" s="10"/>
      <c r="J1280" s="14"/>
      <c r="K1280" s="11" t="s">
        <v>4523</v>
      </c>
      <c r="L1280" s="8" t="s">
        <v>4524</v>
      </c>
      <c r="M1280" s="8" t="s">
        <v>4525</v>
      </c>
      <c r="N1280" s="8" t="s">
        <v>40</v>
      </c>
      <c r="O1280" s="12">
        <v>48000</v>
      </c>
      <c r="P1280" s="8" t="s">
        <v>41</v>
      </c>
      <c r="Q1280" s="12">
        <v>48000</v>
      </c>
      <c r="R1280" s="13">
        <v>37.5</v>
      </c>
      <c r="S1280" s="12">
        <v>18000</v>
      </c>
      <c r="T1280" s="12">
        <v>18000</v>
      </c>
      <c r="U1280" s="12">
        <v>30000</v>
      </c>
      <c r="V1280" s="8" t="s">
        <v>35</v>
      </c>
      <c r="W1280" s="8" t="s">
        <v>4577</v>
      </c>
      <c r="X1280" s="8" t="s">
        <v>35</v>
      </c>
      <c r="Y1280" s="13">
        <v>0</v>
      </c>
      <c r="Z1280" s="8" t="s">
        <v>42</v>
      </c>
      <c r="AA1280" s="8" t="s">
        <v>2622</v>
      </c>
      <c r="AB1280" s="8" t="s">
        <v>35</v>
      </c>
      <c r="AC1280" s="8" t="s">
        <v>54</v>
      </c>
      <c r="AD1280" s="8" t="s">
        <v>35</v>
      </c>
      <c r="AE1280" s="8" t="s">
        <v>2623</v>
      </c>
      <c r="AF1280" s="12">
        <v>30000</v>
      </c>
      <c r="AG1280" s="41">
        <f t="shared" si="174"/>
        <v>44896</v>
      </c>
      <c r="AH1280" s="41">
        <f t="shared" ca="1" si="175"/>
        <v>46022</v>
      </c>
      <c r="AI1280" s="1">
        <f t="shared" ca="1" si="182"/>
        <v>36</v>
      </c>
      <c r="AJ1280" s="1">
        <f t="shared" ca="1" si="176"/>
        <v>32</v>
      </c>
      <c r="AK1280" s="1">
        <f t="shared" ca="1" si="177"/>
        <v>4</v>
      </c>
      <c r="AL1280" s="1">
        <f t="shared" si="178"/>
        <v>37.5</v>
      </c>
      <c r="AM1280" s="38">
        <f t="shared" ca="1" si="179"/>
        <v>0.88888888888888884</v>
      </c>
      <c r="AN1280" s="1" t="str">
        <f t="shared" ca="1" si="180"/>
        <v>לא תקין</v>
      </c>
      <c r="AO1280" s="1" t="e">
        <f>VLOOKUP(AC1280,'תז מייל קניין'!$A:$C,3,0)</f>
        <v>#N/A</v>
      </c>
      <c r="AP1280" s="1" t="str">
        <f t="shared" si="181"/>
        <v xml:space="preserve"> בקשה בנוש</v>
      </c>
    </row>
    <row r="1281" spans="1:42" x14ac:dyDescent="0.2">
      <c r="A1281" s="4"/>
      <c r="B1281" s="5"/>
      <c r="C1281" s="6" t="s">
        <v>4578</v>
      </c>
      <c r="D1281" s="7" t="s">
        <v>34</v>
      </c>
      <c r="E1281" s="7" t="s">
        <v>32</v>
      </c>
      <c r="F1281" s="8" t="s">
        <v>35</v>
      </c>
      <c r="G1281" s="9">
        <v>44896</v>
      </c>
      <c r="H1281" s="9"/>
      <c r="I1281" s="10"/>
      <c r="J1281" s="14"/>
      <c r="K1281" s="11" t="s">
        <v>4579</v>
      </c>
      <c r="L1281" s="8" t="s">
        <v>4580</v>
      </c>
      <c r="M1281" s="8" t="s">
        <v>4581</v>
      </c>
      <c r="N1281" s="8" t="s">
        <v>40</v>
      </c>
      <c r="O1281" s="12">
        <v>15000</v>
      </c>
      <c r="P1281" s="8" t="s">
        <v>41</v>
      </c>
      <c r="Q1281" s="12">
        <v>15000</v>
      </c>
      <c r="R1281" s="13">
        <v>0</v>
      </c>
      <c r="S1281" s="13">
        <v>0</v>
      </c>
      <c r="T1281" s="13">
        <v>0</v>
      </c>
      <c r="U1281" s="12">
        <v>15000</v>
      </c>
      <c r="V1281" s="8" t="s">
        <v>35</v>
      </c>
      <c r="W1281" s="8" t="s">
        <v>4582</v>
      </c>
      <c r="X1281" s="8" t="s">
        <v>35</v>
      </c>
      <c r="Y1281" s="13">
        <v>0</v>
      </c>
      <c r="Z1281" s="8" t="s">
        <v>42</v>
      </c>
      <c r="AA1281" s="8" t="s">
        <v>2622</v>
      </c>
      <c r="AB1281" s="8" t="s">
        <v>35</v>
      </c>
      <c r="AC1281" s="8" t="s">
        <v>54</v>
      </c>
      <c r="AD1281" s="8" t="s">
        <v>35</v>
      </c>
      <c r="AE1281" s="8" t="s">
        <v>2623</v>
      </c>
      <c r="AF1281" s="12">
        <v>15000</v>
      </c>
      <c r="AG1281" s="41">
        <f t="shared" si="174"/>
        <v>44896</v>
      </c>
      <c r="AH1281" s="41">
        <f t="shared" ca="1" si="175"/>
        <v>46022</v>
      </c>
      <c r="AI1281" s="1">
        <f t="shared" ca="1" si="182"/>
        <v>36</v>
      </c>
      <c r="AJ1281" s="1">
        <f t="shared" ca="1" si="176"/>
        <v>32</v>
      </c>
      <c r="AK1281" s="1">
        <f t="shared" ca="1" si="177"/>
        <v>4</v>
      </c>
      <c r="AL1281" s="1">
        <f t="shared" si="178"/>
        <v>0</v>
      </c>
      <c r="AM1281" s="38">
        <f t="shared" ca="1" si="179"/>
        <v>0.88888888888888884</v>
      </c>
      <c r="AN1281" s="1" t="str">
        <f t="shared" ca="1" si="180"/>
        <v>לא תקין</v>
      </c>
      <c r="AO1281" s="1" t="e">
        <f>VLOOKUP(AC1281,'תז מייל קניין'!$A:$C,3,0)</f>
        <v>#N/A</v>
      </c>
      <c r="AP1281" s="1" t="str">
        <f t="shared" si="181"/>
        <v xml:space="preserve"> קעניג ואח</v>
      </c>
    </row>
    <row r="1282" spans="1:42" x14ac:dyDescent="0.2">
      <c r="A1282" s="4"/>
      <c r="B1282" s="5"/>
      <c r="C1282" s="6" t="s">
        <v>4583</v>
      </c>
      <c r="D1282" s="7" t="s">
        <v>34</v>
      </c>
      <c r="E1282" s="7" t="s">
        <v>32</v>
      </c>
      <c r="F1282" s="8" t="s">
        <v>35</v>
      </c>
      <c r="G1282" s="9">
        <v>44896</v>
      </c>
      <c r="H1282" s="9"/>
      <c r="I1282" s="10"/>
      <c r="J1282" s="14"/>
      <c r="K1282" s="11" t="s">
        <v>4570</v>
      </c>
      <c r="L1282" s="8" t="s">
        <v>4571</v>
      </c>
      <c r="M1282" s="8" t="s">
        <v>4572</v>
      </c>
      <c r="N1282" s="8" t="s">
        <v>40</v>
      </c>
      <c r="O1282" s="12">
        <v>10000</v>
      </c>
      <c r="P1282" s="8" t="s">
        <v>41</v>
      </c>
      <c r="Q1282" s="12">
        <v>10000</v>
      </c>
      <c r="R1282" s="13">
        <v>0</v>
      </c>
      <c r="S1282" s="13">
        <v>0</v>
      </c>
      <c r="T1282" s="13">
        <v>0</v>
      </c>
      <c r="U1282" s="12">
        <v>10000</v>
      </c>
      <c r="V1282" s="8" t="s">
        <v>35</v>
      </c>
      <c r="W1282" s="8" t="s">
        <v>4584</v>
      </c>
      <c r="X1282" s="8" t="s">
        <v>35</v>
      </c>
      <c r="Y1282" s="13">
        <v>0</v>
      </c>
      <c r="Z1282" s="8" t="s">
        <v>42</v>
      </c>
      <c r="AA1282" s="8" t="s">
        <v>2622</v>
      </c>
      <c r="AB1282" s="8" t="s">
        <v>35</v>
      </c>
      <c r="AC1282" s="8" t="s">
        <v>54</v>
      </c>
      <c r="AD1282" s="8" t="s">
        <v>35</v>
      </c>
      <c r="AE1282" s="8" t="s">
        <v>2623</v>
      </c>
      <c r="AF1282" s="12">
        <v>10000</v>
      </c>
      <c r="AG1282" s="41">
        <f t="shared" si="174"/>
        <v>44896</v>
      </c>
      <c r="AH1282" s="41">
        <f t="shared" ca="1" si="175"/>
        <v>46022</v>
      </c>
      <c r="AI1282" s="1">
        <f t="shared" ca="1" si="182"/>
        <v>36</v>
      </c>
      <c r="AJ1282" s="1">
        <f t="shared" ca="1" si="176"/>
        <v>32</v>
      </c>
      <c r="AK1282" s="1">
        <f t="shared" ca="1" si="177"/>
        <v>4</v>
      </c>
      <c r="AL1282" s="1">
        <f t="shared" si="178"/>
        <v>0</v>
      </c>
      <c r="AM1282" s="38">
        <f t="shared" ca="1" si="179"/>
        <v>0.88888888888888884</v>
      </c>
      <c r="AN1282" s="1" t="str">
        <f t="shared" ca="1" si="180"/>
        <v>לא תקין</v>
      </c>
      <c r="AO1282" s="1" t="e">
        <f>VLOOKUP(AC1282,'תז מייל קניין'!$A:$C,3,0)</f>
        <v>#N/A</v>
      </c>
      <c r="AP1282" s="1" t="str">
        <f t="shared" si="181"/>
        <v xml:space="preserve"> קורן נ' א</v>
      </c>
    </row>
    <row r="1283" spans="1:42" x14ac:dyDescent="0.2">
      <c r="A1283" s="4"/>
      <c r="B1283" s="5"/>
      <c r="C1283" s="6" t="s">
        <v>4585</v>
      </c>
      <c r="D1283" s="7" t="s">
        <v>34</v>
      </c>
      <c r="E1283" s="7" t="s">
        <v>32</v>
      </c>
      <c r="F1283" s="8" t="s">
        <v>35</v>
      </c>
      <c r="G1283" s="9">
        <v>44896</v>
      </c>
      <c r="H1283" s="9"/>
      <c r="I1283" s="10"/>
      <c r="J1283" s="14"/>
      <c r="K1283" s="11" t="s">
        <v>4586</v>
      </c>
      <c r="L1283" s="8" t="s">
        <v>4587</v>
      </c>
      <c r="M1283" s="8" t="s">
        <v>4588</v>
      </c>
      <c r="N1283" s="8" t="s">
        <v>40</v>
      </c>
      <c r="O1283" s="12">
        <v>25671</v>
      </c>
      <c r="P1283" s="8" t="s">
        <v>41</v>
      </c>
      <c r="Q1283" s="12">
        <v>25671</v>
      </c>
      <c r="R1283" s="13">
        <v>22.09</v>
      </c>
      <c r="S1283" s="12">
        <v>5671</v>
      </c>
      <c r="T1283" s="12">
        <v>5671</v>
      </c>
      <c r="U1283" s="12">
        <v>20000</v>
      </c>
      <c r="V1283" s="8" t="s">
        <v>35</v>
      </c>
      <c r="W1283" s="8" t="s">
        <v>4589</v>
      </c>
      <c r="X1283" s="8" t="s">
        <v>35</v>
      </c>
      <c r="Y1283" s="13">
        <v>0</v>
      </c>
      <c r="Z1283" s="8" t="s">
        <v>42</v>
      </c>
      <c r="AA1283" s="8" t="s">
        <v>2622</v>
      </c>
      <c r="AB1283" s="8" t="s">
        <v>35</v>
      </c>
      <c r="AC1283" s="8" t="s">
        <v>54</v>
      </c>
      <c r="AD1283" s="8" t="s">
        <v>35</v>
      </c>
      <c r="AE1283" s="8" t="s">
        <v>2623</v>
      </c>
      <c r="AF1283" s="12">
        <v>20000</v>
      </c>
      <c r="AG1283" s="41">
        <f t="shared" ref="AG1283:AG1346" si="183">IF(H1283&gt;1,H1283,G1283)</f>
        <v>44896</v>
      </c>
      <c r="AH1283" s="41">
        <f t="shared" ref="AH1283:AH1346" ca="1" si="184">IF(I1283&gt;1, I1283, DATE(YEAR(TODAY()), 12, 31))</f>
        <v>46022</v>
      </c>
      <c r="AI1283" s="1">
        <f t="shared" ca="1" si="182"/>
        <v>36</v>
      </c>
      <c r="AJ1283" s="1">
        <f t="shared" ref="AJ1283:AJ1346" ca="1" si="185">DATEDIF(AG1283, TODAY(), "m")</f>
        <v>32</v>
      </c>
      <c r="AK1283" s="1">
        <f t="shared" ref="AK1283:AK1346" ca="1" si="186">IF(AH1283 &gt; TODAY(), DATEDIF(TODAY(), AH1283, "m"), -DATEDIF(AH1283, TODAY(), "m"))</f>
        <v>4</v>
      </c>
      <c r="AL1283" s="1">
        <f t="shared" ref="AL1283:AL1346" si="187">R1283</f>
        <v>22.09</v>
      </c>
      <c r="AM1283" s="38">
        <f t="shared" ref="AM1283:AM1346" ca="1" si="188">AJ1283/AI1283</f>
        <v>0.88888888888888884</v>
      </c>
      <c r="AN1283" s="1" t="str">
        <f t="shared" ref="AN1283:AN1346" ca="1" si="189">IF(AM1283&lt;0.5, "טרם נבדק",
   IF(AND(AM1283&gt;0.5, AM1283&lt;0.75, AL1283&lt;20), "לא תקין",
   IF(AND(AM1283&gt;0.75, AM1283&lt;0.9, AL1283&lt;50), "לא תקין",
   IF(AND(AM1283&gt;0.9, AL1283&lt;50), "לא תקין", "תקין"))))</f>
        <v>לא תקין</v>
      </c>
      <c r="AO1283" s="1" t="e">
        <f>VLOOKUP(AC1283,'תז מייל קניין'!$A:$C,3,0)</f>
        <v>#N/A</v>
      </c>
      <c r="AP1283" s="1" t="str">
        <f t="shared" ref="AP1283:AP1346" si="190">LEFT(W1283,10)</f>
        <v xml:space="preserve"> פלקסברג נ</v>
      </c>
    </row>
    <row r="1284" spans="1:42" x14ac:dyDescent="0.2">
      <c r="A1284" s="4"/>
      <c r="B1284" s="5"/>
      <c r="C1284" s="6" t="s">
        <v>4590</v>
      </c>
      <c r="D1284" s="7" t="s">
        <v>34</v>
      </c>
      <c r="E1284" s="7" t="s">
        <v>32</v>
      </c>
      <c r="F1284" s="8" t="s">
        <v>35</v>
      </c>
      <c r="G1284" s="9">
        <v>44903</v>
      </c>
      <c r="H1284" s="9"/>
      <c r="I1284" s="10"/>
      <c r="J1284" s="14"/>
      <c r="K1284" s="11" t="s">
        <v>4591</v>
      </c>
      <c r="L1284" s="8" t="s">
        <v>4592</v>
      </c>
      <c r="M1284" s="8" t="s">
        <v>4593</v>
      </c>
      <c r="N1284" s="8" t="s">
        <v>40</v>
      </c>
      <c r="O1284" s="12">
        <v>31635.97</v>
      </c>
      <c r="P1284" s="8" t="s">
        <v>41</v>
      </c>
      <c r="Q1284" s="12">
        <v>31635.97</v>
      </c>
      <c r="R1284" s="13">
        <v>86.44</v>
      </c>
      <c r="S1284" s="12">
        <v>27212.89</v>
      </c>
      <c r="T1284" s="12">
        <v>27180.33</v>
      </c>
      <c r="U1284" s="12">
        <v>4267</v>
      </c>
      <c r="V1284" s="8" t="s">
        <v>35</v>
      </c>
      <c r="W1284" s="8" t="s">
        <v>4594</v>
      </c>
      <c r="X1284" s="8" t="s">
        <v>35</v>
      </c>
      <c r="Y1284" s="13">
        <v>0</v>
      </c>
      <c r="Z1284" s="8" t="s">
        <v>42</v>
      </c>
      <c r="AA1284" s="8" t="s">
        <v>43</v>
      </c>
      <c r="AB1284" s="8" t="s">
        <v>60</v>
      </c>
      <c r="AC1284" s="8" t="s">
        <v>54</v>
      </c>
      <c r="AD1284" s="8" t="s">
        <v>35</v>
      </c>
      <c r="AE1284" s="8" t="s">
        <v>4548</v>
      </c>
      <c r="AF1284" s="12">
        <v>4267.01</v>
      </c>
      <c r="AG1284" s="41">
        <f t="shared" si="183"/>
        <v>44903</v>
      </c>
      <c r="AH1284" s="41">
        <f t="shared" ca="1" si="184"/>
        <v>46022</v>
      </c>
      <c r="AI1284" s="1">
        <f t="shared" ca="1" si="182"/>
        <v>36</v>
      </c>
      <c r="AJ1284" s="1">
        <f t="shared" ca="1" si="185"/>
        <v>31</v>
      </c>
      <c r="AK1284" s="1">
        <f t="shared" ca="1" si="186"/>
        <v>4</v>
      </c>
      <c r="AL1284" s="1">
        <f t="shared" si="187"/>
        <v>86.44</v>
      </c>
      <c r="AM1284" s="38">
        <f t="shared" ca="1" si="188"/>
        <v>0.86111111111111116</v>
      </c>
      <c r="AN1284" s="1" t="str">
        <f t="shared" ca="1" si="189"/>
        <v>תקין</v>
      </c>
      <c r="AO1284" s="1" t="e">
        <f>VLOOKUP(AC1284,'תז מייל קניין'!$A:$C,3,0)</f>
        <v>#N/A</v>
      </c>
      <c r="AP1284" s="1" t="str">
        <f t="shared" si="190"/>
        <v xml:space="preserve"> הדרכה והכ</v>
      </c>
    </row>
    <row r="1285" spans="1:42" x14ac:dyDescent="0.2">
      <c r="A1285" s="4"/>
      <c r="B1285" s="5"/>
      <c r="C1285" s="6" t="s">
        <v>4595</v>
      </c>
      <c r="D1285" s="7" t="s">
        <v>34</v>
      </c>
      <c r="E1285" s="7" t="s">
        <v>32</v>
      </c>
      <c r="F1285" s="8" t="s">
        <v>35</v>
      </c>
      <c r="G1285" s="9">
        <v>44907</v>
      </c>
      <c r="H1285" s="9"/>
      <c r="I1285" s="10"/>
      <c r="J1285" s="14"/>
      <c r="K1285" s="11" t="s">
        <v>4238</v>
      </c>
      <c r="L1285" s="8" t="s">
        <v>4239</v>
      </c>
      <c r="M1285" s="8" t="s">
        <v>35</v>
      </c>
      <c r="N1285" s="8" t="s">
        <v>40</v>
      </c>
      <c r="O1285" s="12">
        <v>50000</v>
      </c>
      <c r="P1285" s="8" t="s">
        <v>41</v>
      </c>
      <c r="Q1285" s="12">
        <v>50000</v>
      </c>
      <c r="R1285" s="13">
        <v>75</v>
      </c>
      <c r="S1285" s="12">
        <v>37500</v>
      </c>
      <c r="T1285" s="12">
        <v>37500</v>
      </c>
      <c r="U1285" s="12">
        <v>12500</v>
      </c>
      <c r="V1285" s="8" t="s">
        <v>35</v>
      </c>
      <c r="W1285" s="8" t="s">
        <v>4596</v>
      </c>
      <c r="X1285" s="8" t="s">
        <v>35</v>
      </c>
      <c r="Y1285" s="13">
        <v>0</v>
      </c>
      <c r="Z1285" s="8" t="s">
        <v>42</v>
      </c>
      <c r="AA1285" s="8" t="s">
        <v>43</v>
      </c>
      <c r="AB1285" s="8" t="s">
        <v>60</v>
      </c>
      <c r="AC1285" s="8" t="s">
        <v>54</v>
      </c>
      <c r="AD1285" s="8" t="s">
        <v>35</v>
      </c>
      <c r="AE1285" s="8" t="s">
        <v>35</v>
      </c>
      <c r="AF1285" s="12">
        <v>12500</v>
      </c>
      <c r="AG1285" s="41">
        <f t="shared" si="183"/>
        <v>44907</v>
      </c>
      <c r="AH1285" s="41">
        <f t="shared" ca="1" si="184"/>
        <v>46022</v>
      </c>
      <c r="AI1285" s="1">
        <f t="shared" ca="1" si="182"/>
        <v>36</v>
      </c>
      <c r="AJ1285" s="1">
        <f t="shared" ca="1" si="185"/>
        <v>31</v>
      </c>
      <c r="AK1285" s="1">
        <f t="shared" ca="1" si="186"/>
        <v>4</v>
      </c>
      <c r="AL1285" s="1">
        <f t="shared" si="187"/>
        <v>75</v>
      </c>
      <c r="AM1285" s="38">
        <f t="shared" ca="1" si="188"/>
        <v>0.86111111111111116</v>
      </c>
      <c r="AN1285" s="1" t="str">
        <f t="shared" ca="1" si="189"/>
        <v>תקין</v>
      </c>
      <c r="AO1285" s="1" t="e">
        <f>VLOOKUP(AC1285,'תז מייל קניין'!$A:$C,3,0)</f>
        <v>#N/A</v>
      </c>
      <c r="AP1285" s="1" t="str">
        <f t="shared" si="190"/>
        <v xml:space="preserve"> הליך שיתו</v>
      </c>
    </row>
    <row r="1286" spans="1:42" x14ac:dyDescent="0.2">
      <c r="A1286" s="4"/>
      <c r="B1286" s="5"/>
      <c r="C1286" s="6" t="s">
        <v>4597</v>
      </c>
      <c r="D1286" s="7" t="s">
        <v>34</v>
      </c>
      <c r="E1286" s="7" t="s">
        <v>32</v>
      </c>
      <c r="F1286" s="8" t="s">
        <v>35</v>
      </c>
      <c r="G1286" s="9">
        <v>44908</v>
      </c>
      <c r="H1286" s="9"/>
      <c r="I1286" s="10"/>
      <c r="J1286" s="14"/>
      <c r="K1286" s="11" t="s">
        <v>4598</v>
      </c>
      <c r="L1286" s="8" t="s">
        <v>4599</v>
      </c>
      <c r="M1286" s="8" t="s">
        <v>4600</v>
      </c>
      <c r="N1286" s="8" t="s">
        <v>40</v>
      </c>
      <c r="O1286" s="12">
        <v>30000</v>
      </c>
      <c r="P1286" s="8" t="s">
        <v>41</v>
      </c>
      <c r="Q1286" s="12">
        <v>30000</v>
      </c>
      <c r="R1286" s="13">
        <v>30</v>
      </c>
      <c r="S1286" s="12">
        <v>9000</v>
      </c>
      <c r="T1286" s="12">
        <v>9000</v>
      </c>
      <c r="U1286" s="12">
        <v>21000</v>
      </c>
      <c r="V1286" s="8" t="s">
        <v>35</v>
      </c>
      <c r="W1286" s="8" t="s">
        <v>4601</v>
      </c>
      <c r="X1286" s="8" t="s">
        <v>35</v>
      </c>
      <c r="Y1286" s="13">
        <v>0</v>
      </c>
      <c r="Z1286" s="8" t="s">
        <v>42</v>
      </c>
      <c r="AA1286" s="8" t="s">
        <v>2622</v>
      </c>
      <c r="AB1286" s="8" t="s">
        <v>35</v>
      </c>
      <c r="AC1286" s="8" t="s">
        <v>54</v>
      </c>
      <c r="AD1286" s="8" t="s">
        <v>35</v>
      </c>
      <c r="AE1286" s="8" t="s">
        <v>2623</v>
      </c>
      <c r="AF1286" s="12">
        <v>21000</v>
      </c>
      <c r="AG1286" s="41">
        <f t="shared" si="183"/>
        <v>44908</v>
      </c>
      <c r="AH1286" s="41">
        <f t="shared" ca="1" si="184"/>
        <v>46022</v>
      </c>
      <c r="AI1286" s="1">
        <f t="shared" ca="1" si="182"/>
        <v>36</v>
      </c>
      <c r="AJ1286" s="1">
        <f t="shared" ca="1" si="185"/>
        <v>31</v>
      </c>
      <c r="AK1286" s="1">
        <f t="shared" ca="1" si="186"/>
        <v>4</v>
      </c>
      <c r="AL1286" s="1">
        <f t="shared" si="187"/>
        <v>30</v>
      </c>
      <c r="AM1286" s="38">
        <f t="shared" ca="1" si="188"/>
        <v>0.86111111111111116</v>
      </c>
      <c r="AN1286" s="1" t="str">
        <f t="shared" ca="1" si="189"/>
        <v>לא תקין</v>
      </c>
      <c r="AO1286" s="1" t="e">
        <f>VLOOKUP(AC1286,'תז מייל קניין'!$A:$C,3,0)</f>
        <v>#N/A</v>
      </c>
      <c r="AP1286" s="1" t="str">
        <f t="shared" si="190"/>
        <v xml:space="preserve"> היימן ואח</v>
      </c>
    </row>
    <row r="1287" spans="1:42" x14ac:dyDescent="0.2">
      <c r="A1287" s="4"/>
      <c r="B1287" s="5"/>
      <c r="C1287" s="6" t="s">
        <v>4602</v>
      </c>
      <c r="D1287" s="7" t="s">
        <v>34</v>
      </c>
      <c r="E1287" s="7" t="s">
        <v>32</v>
      </c>
      <c r="F1287" s="8" t="s">
        <v>35</v>
      </c>
      <c r="G1287" s="9">
        <v>44908</v>
      </c>
      <c r="H1287" s="9"/>
      <c r="I1287" s="10"/>
      <c r="J1287" s="14"/>
      <c r="K1287" s="11" t="s">
        <v>4352</v>
      </c>
      <c r="L1287" s="8" t="s">
        <v>4353</v>
      </c>
      <c r="M1287" s="8" t="s">
        <v>4354</v>
      </c>
      <c r="N1287" s="8" t="s">
        <v>40</v>
      </c>
      <c r="O1287" s="12">
        <v>20000</v>
      </c>
      <c r="P1287" s="8" t="s">
        <v>41</v>
      </c>
      <c r="Q1287" s="12">
        <v>20000</v>
      </c>
      <c r="R1287" s="13">
        <v>0</v>
      </c>
      <c r="S1287" s="13">
        <v>0</v>
      </c>
      <c r="T1287" s="13">
        <v>0</v>
      </c>
      <c r="U1287" s="12">
        <v>20000</v>
      </c>
      <c r="V1287" s="8" t="s">
        <v>35</v>
      </c>
      <c r="W1287" s="8" t="s">
        <v>4603</v>
      </c>
      <c r="X1287" s="8" t="s">
        <v>35</v>
      </c>
      <c r="Y1287" s="13">
        <v>0</v>
      </c>
      <c r="Z1287" s="8" t="s">
        <v>42</v>
      </c>
      <c r="AA1287" s="8" t="s">
        <v>2622</v>
      </c>
      <c r="AB1287" s="8" t="s">
        <v>35</v>
      </c>
      <c r="AC1287" s="8" t="s">
        <v>54</v>
      </c>
      <c r="AD1287" s="8" t="s">
        <v>35</v>
      </c>
      <c r="AE1287" s="8" t="s">
        <v>35</v>
      </c>
      <c r="AF1287" s="12">
        <v>20000</v>
      </c>
      <c r="AG1287" s="41">
        <f t="shared" si="183"/>
        <v>44908</v>
      </c>
      <c r="AH1287" s="41">
        <f t="shared" ca="1" si="184"/>
        <v>46022</v>
      </c>
      <c r="AI1287" s="1">
        <f t="shared" ca="1" si="182"/>
        <v>36</v>
      </c>
      <c r="AJ1287" s="1">
        <f t="shared" ca="1" si="185"/>
        <v>31</v>
      </c>
      <c r="AK1287" s="1">
        <f t="shared" ca="1" si="186"/>
        <v>4</v>
      </c>
      <c r="AL1287" s="1">
        <f t="shared" si="187"/>
        <v>0</v>
      </c>
      <c r="AM1287" s="38">
        <f t="shared" ca="1" si="188"/>
        <v>0.86111111111111116</v>
      </c>
      <c r="AN1287" s="1" t="str">
        <f t="shared" ca="1" si="189"/>
        <v>לא תקין</v>
      </c>
      <c r="AO1287" s="1" t="e">
        <f>VLOOKUP(AC1287,'תז מייל קניין'!$A:$C,3,0)</f>
        <v>#N/A</v>
      </c>
      <c r="AP1287" s="1" t="str">
        <f t="shared" si="190"/>
        <v xml:space="preserve"> מש-קר בע"</v>
      </c>
    </row>
    <row r="1288" spans="1:42" x14ac:dyDescent="0.2">
      <c r="A1288" s="4"/>
      <c r="B1288" s="5"/>
      <c r="C1288" s="6" t="s">
        <v>4604</v>
      </c>
      <c r="D1288" s="7" t="s">
        <v>34</v>
      </c>
      <c r="E1288" s="7" t="s">
        <v>32</v>
      </c>
      <c r="F1288" s="8" t="s">
        <v>35</v>
      </c>
      <c r="G1288" s="9">
        <v>44908</v>
      </c>
      <c r="H1288" s="9"/>
      <c r="I1288" s="10"/>
      <c r="J1288" s="14"/>
      <c r="K1288" s="11" t="s">
        <v>4352</v>
      </c>
      <c r="L1288" s="8" t="s">
        <v>4353</v>
      </c>
      <c r="M1288" s="8" t="s">
        <v>4354</v>
      </c>
      <c r="N1288" s="8" t="s">
        <v>40</v>
      </c>
      <c r="O1288" s="12">
        <v>30000</v>
      </c>
      <c r="P1288" s="8" t="s">
        <v>41</v>
      </c>
      <c r="Q1288" s="12">
        <v>30000</v>
      </c>
      <c r="R1288" s="13">
        <v>0</v>
      </c>
      <c r="S1288" s="13">
        <v>0</v>
      </c>
      <c r="T1288" s="13">
        <v>0</v>
      </c>
      <c r="U1288" s="12">
        <v>30000</v>
      </c>
      <c r="V1288" s="8" t="s">
        <v>35</v>
      </c>
      <c r="W1288" s="8" t="s">
        <v>4605</v>
      </c>
      <c r="X1288" s="8" t="s">
        <v>35</v>
      </c>
      <c r="Y1288" s="13">
        <v>0</v>
      </c>
      <c r="Z1288" s="8" t="s">
        <v>42</v>
      </c>
      <c r="AA1288" s="8" t="s">
        <v>2622</v>
      </c>
      <c r="AB1288" s="8" t="s">
        <v>35</v>
      </c>
      <c r="AC1288" s="8" t="s">
        <v>54</v>
      </c>
      <c r="AD1288" s="8" t="s">
        <v>35</v>
      </c>
      <c r="AE1288" s="8" t="s">
        <v>2623</v>
      </c>
      <c r="AF1288" s="12">
        <v>30000</v>
      </c>
      <c r="AG1288" s="41">
        <f t="shared" si="183"/>
        <v>44908</v>
      </c>
      <c r="AH1288" s="41">
        <f t="shared" ca="1" si="184"/>
        <v>46022</v>
      </c>
      <c r="AI1288" s="1">
        <f t="shared" ca="1" si="182"/>
        <v>36</v>
      </c>
      <c r="AJ1288" s="1">
        <f t="shared" ca="1" si="185"/>
        <v>31</v>
      </c>
      <c r="AK1288" s="1">
        <f t="shared" ca="1" si="186"/>
        <v>4</v>
      </c>
      <c r="AL1288" s="1">
        <f t="shared" si="187"/>
        <v>0</v>
      </c>
      <c r="AM1288" s="38">
        <f t="shared" ca="1" si="188"/>
        <v>0.86111111111111116</v>
      </c>
      <c r="AN1288" s="1" t="str">
        <f t="shared" ca="1" si="189"/>
        <v>לא תקין</v>
      </c>
      <c r="AO1288" s="1" t="e">
        <f>VLOOKUP(AC1288,'תז מייל קניין'!$A:$C,3,0)</f>
        <v>#N/A</v>
      </c>
      <c r="AP1288" s="1" t="str">
        <f t="shared" si="190"/>
        <v xml:space="preserve"> פנקס-ארד </v>
      </c>
    </row>
    <row r="1289" spans="1:42" x14ac:dyDescent="0.2">
      <c r="A1289" s="4"/>
      <c r="B1289" s="5"/>
      <c r="C1289" s="6" t="s">
        <v>4606</v>
      </c>
      <c r="D1289" s="7" t="s">
        <v>34</v>
      </c>
      <c r="E1289" s="7" t="s">
        <v>32</v>
      </c>
      <c r="F1289" s="8" t="s">
        <v>35</v>
      </c>
      <c r="G1289" s="9">
        <v>44908</v>
      </c>
      <c r="H1289" s="9"/>
      <c r="I1289" s="10"/>
      <c r="J1289" s="14"/>
      <c r="K1289" s="11" t="s">
        <v>4352</v>
      </c>
      <c r="L1289" s="8" t="s">
        <v>4353</v>
      </c>
      <c r="M1289" s="8" t="s">
        <v>4354</v>
      </c>
      <c r="N1289" s="8" t="s">
        <v>40</v>
      </c>
      <c r="O1289" s="12">
        <v>30000</v>
      </c>
      <c r="P1289" s="8" t="s">
        <v>41</v>
      </c>
      <c r="Q1289" s="12">
        <v>30000</v>
      </c>
      <c r="R1289" s="13">
        <v>0</v>
      </c>
      <c r="S1289" s="13">
        <v>0</v>
      </c>
      <c r="T1289" s="13">
        <v>0</v>
      </c>
      <c r="U1289" s="12">
        <v>30000</v>
      </c>
      <c r="V1289" s="8" t="s">
        <v>35</v>
      </c>
      <c r="W1289" s="8" t="s">
        <v>4607</v>
      </c>
      <c r="X1289" s="8" t="s">
        <v>35</v>
      </c>
      <c r="Y1289" s="13">
        <v>0</v>
      </c>
      <c r="Z1289" s="8" t="s">
        <v>42</v>
      </c>
      <c r="AA1289" s="8" t="s">
        <v>2622</v>
      </c>
      <c r="AB1289" s="8" t="s">
        <v>35</v>
      </c>
      <c r="AC1289" s="8" t="s">
        <v>54</v>
      </c>
      <c r="AD1289" s="8" t="s">
        <v>35</v>
      </c>
      <c r="AE1289" s="8" t="s">
        <v>2623</v>
      </c>
      <c r="AF1289" s="12">
        <v>30000</v>
      </c>
      <c r="AG1289" s="41">
        <f t="shared" si="183"/>
        <v>44908</v>
      </c>
      <c r="AH1289" s="41">
        <f t="shared" ca="1" si="184"/>
        <v>46022</v>
      </c>
      <c r="AI1289" s="1">
        <f t="shared" ca="1" si="182"/>
        <v>36</v>
      </c>
      <c r="AJ1289" s="1">
        <f t="shared" ca="1" si="185"/>
        <v>31</v>
      </c>
      <c r="AK1289" s="1">
        <f t="shared" ca="1" si="186"/>
        <v>4</v>
      </c>
      <c r="AL1289" s="1">
        <f t="shared" si="187"/>
        <v>0</v>
      </c>
      <c r="AM1289" s="38">
        <f t="shared" ca="1" si="188"/>
        <v>0.86111111111111116</v>
      </c>
      <c r="AN1289" s="1" t="str">
        <f t="shared" ca="1" si="189"/>
        <v>לא תקין</v>
      </c>
      <c r="AO1289" s="1" t="e">
        <f>VLOOKUP(AC1289,'תז מייל קניין'!$A:$C,3,0)</f>
        <v>#N/A</v>
      </c>
      <c r="AP1289" s="1" t="str">
        <f t="shared" si="190"/>
        <v xml:space="preserve"> כרמי נ' י</v>
      </c>
    </row>
    <row r="1290" spans="1:42" x14ac:dyDescent="0.2">
      <c r="A1290" s="4"/>
      <c r="B1290" s="5"/>
      <c r="C1290" s="6" t="s">
        <v>4608</v>
      </c>
      <c r="D1290" s="7" t="s">
        <v>34</v>
      </c>
      <c r="E1290" s="7" t="s">
        <v>32</v>
      </c>
      <c r="F1290" s="8" t="s">
        <v>35</v>
      </c>
      <c r="G1290" s="9">
        <v>44908</v>
      </c>
      <c r="H1290" s="9"/>
      <c r="I1290" s="10"/>
      <c r="J1290" s="14"/>
      <c r="K1290" s="11" t="s">
        <v>4352</v>
      </c>
      <c r="L1290" s="8" t="s">
        <v>4353</v>
      </c>
      <c r="M1290" s="8" t="s">
        <v>4354</v>
      </c>
      <c r="N1290" s="8" t="s">
        <v>40</v>
      </c>
      <c r="O1290" s="12">
        <v>40000</v>
      </c>
      <c r="P1290" s="8" t="s">
        <v>41</v>
      </c>
      <c r="Q1290" s="12">
        <v>40000</v>
      </c>
      <c r="R1290" s="13">
        <v>0</v>
      </c>
      <c r="S1290" s="13">
        <v>0</v>
      </c>
      <c r="T1290" s="13">
        <v>0</v>
      </c>
      <c r="U1290" s="12">
        <v>40000</v>
      </c>
      <c r="V1290" s="8" t="s">
        <v>35</v>
      </c>
      <c r="W1290" s="8" t="s">
        <v>4609</v>
      </c>
      <c r="X1290" s="8" t="s">
        <v>35</v>
      </c>
      <c r="Y1290" s="13">
        <v>0</v>
      </c>
      <c r="Z1290" s="8" t="s">
        <v>42</v>
      </c>
      <c r="AA1290" s="8" t="s">
        <v>2622</v>
      </c>
      <c r="AB1290" s="8" t="s">
        <v>35</v>
      </c>
      <c r="AC1290" s="8" t="s">
        <v>54</v>
      </c>
      <c r="AD1290" s="8" t="s">
        <v>35</v>
      </c>
      <c r="AE1290" s="8" t="s">
        <v>2623</v>
      </c>
      <c r="AF1290" s="12">
        <v>40000</v>
      </c>
      <c r="AG1290" s="41">
        <f t="shared" si="183"/>
        <v>44908</v>
      </c>
      <c r="AH1290" s="41">
        <f t="shared" ca="1" si="184"/>
        <v>46022</v>
      </c>
      <c r="AI1290" s="1">
        <f t="shared" ca="1" si="182"/>
        <v>36</v>
      </c>
      <c r="AJ1290" s="1">
        <f t="shared" ca="1" si="185"/>
        <v>31</v>
      </c>
      <c r="AK1290" s="1">
        <f t="shared" ca="1" si="186"/>
        <v>4</v>
      </c>
      <c r="AL1290" s="1">
        <f t="shared" si="187"/>
        <v>0</v>
      </c>
      <c r="AM1290" s="38">
        <f t="shared" ca="1" si="188"/>
        <v>0.86111111111111116</v>
      </c>
      <c r="AN1290" s="1" t="str">
        <f t="shared" ca="1" si="189"/>
        <v>לא תקין</v>
      </c>
      <c r="AO1290" s="1" t="e">
        <f>VLOOKUP(AC1290,'תז מייל קניין'!$A:$C,3,0)</f>
        <v>#N/A</v>
      </c>
      <c r="AP1290" s="1" t="str">
        <f t="shared" si="190"/>
        <v xml:space="preserve"> קירזון וא</v>
      </c>
    </row>
    <row r="1291" spans="1:42" x14ac:dyDescent="0.2">
      <c r="A1291" s="4"/>
      <c r="B1291" s="5"/>
      <c r="C1291" s="6" t="s">
        <v>4610</v>
      </c>
      <c r="D1291" s="7" t="s">
        <v>67</v>
      </c>
      <c r="E1291" s="7" t="s">
        <v>32</v>
      </c>
      <c r="F1291" s="8" t="s">
        <v>35</v>
      </c>
      <c r="G1291" s="9">
        <v>44921</v>
      </c>
      <c r="H1291" s="9">
        <v>44896</v>
      </c>
      <c r="I1291" s="10">
        <v>46022</v>
      </c>
      <c r="J1291" s="14"/>
      <c r="K1291" s="11" t="s">
        <v>1878</v>
      </c>
      <c r="L1291" s="8" t="s">
        <v>1879</v>
      </c>
      <c r="M1291" s="8" t="s">
        <v>35</v>
      </c>
      <c r="N1291" s="8" t="s">
        <v>40</v>
      </c>
      <c r="O1291" s="12">
        <v>1563000</v>
      </c>
      <c r="P1291" s="8" t="s">
        <v>41</v>
      </c>
      <c r="Q1291" s="12">
        <v>1563000</v>
      </c>
      <c r="R1291" s="13">
        <v>77.61</v>
      </c>
      <c r="S1291" s="13">
        <v>0</v>
      </c>
      <c r="T1291" s="12">
        <v>1213107</v>
      </c>
      <c r="U1291" s="12">
        <v>349893</v>
      </c>
      <c r="V1291" s="8" t="s">
        <v>35</v>
      </c>
      <c r="W1291" s="8" t="s">
        <v>4611</v>
      </c>
      <c r="X1291" s="8" t="s">
        <v>35</v>
      </c>
      <c r="Y1291" s="13">
        <v>0</v>
      </c>
      <c r="Z1291" s="8" t="s">
        <v>42</v>
      </c>
      <c r="AA1291" s="8" t="s">
        <v>1804</v>
      </c>
      <c r="AB1291" s="8" t="s">
        <v>35</v>
      </c>
      <c r="AC1291" s="8" t="s">
        <v>54</v>
      </c>
      <c r="AD1291" s="8" t="s">
        <v>35</v>
      </c>
      <c r="AE1291" s="8" t="s">
        <v>122</v>
      </c>
      <c r="AF1291" s="12">
        <v>349893</v>
      </c>
      <c r="AG1291" s="41">
        <f t="shared" si="183"/>
        <v>44896</v>
      </c>
      <c r="AH1291" s="41">
        <f t="shared" ca="1" si="184"/>
        <v>46022</v>
      </c>
      <c r="AI1291" s="1">
        <f t="shared" ca="1" si="182"/>
        <v>36</v>
      </c>
      <c r="AJ1291" s="1">
        <f t="shared" ca="1" si="185"/>
        <v>32</v>
      </c>
      <c r="AK1291" s="1">
        <f t="shared" ca="1" si="186"/>
        <v>4</v>
      </c>
      <c r="AL1291" s="1">
        <f t="shared" si="187"/>
        <v>77.61</v>
      </c>
      <c r="AM1291" s="38">
        <f t="shared" ca="1" si="188"/>
        <v>0.88888888888888884</v>
      </c>
      <c r="AN1291" s="1" t="str">
        <f t="shared" ca="1" si="189"/>
        <v>תקין</v>
      </c>
      <c r="AO1291" s="1" t="e">
        <f>VLOOKUP(AC1291,'תז מייל קניין'!$A:$C,3,0)</f>
        <v>#N/A</v>
      </c>
      <c r="AP1291" s="1" t="str">
        <f t="shared" si="190"/>
        <v xml:space="preserve"> הדפסת רשו</v>
      </c>
    </row>
    <row r="1292" spans="1:42" x14ac:dyDescent="0.2">
      <c r="A1292" s="4"/>
      <c r="B1292" s="5"/>
      <c r="C1292" s="6" t="s">
        <v>4612</v>
      </c>
      <c r="D1292" s="7" t="s">
        <v>34</v>
      </c>
      <c r="E1292" s="7" t="s">
        <v>32</v>
      </c>
      <c r="F1292" s="8" t="s">
        <v>35</v>
      </c>
      <c r="G1292" s="9">
        <v>44930</v>
      </c>
      <c r="H1292" s="9"/>
      <c r="I1292" s="10"/>
      <c r="J1292" s="14"/>
      <c r="K1292" s="11" t="s">
        <v>4613</v>
      </c>
      <c r="L1292" s="8" t="s">
        <v>4614</v>
      </c>
      <c r="M1292" s="8" t="s">
        <v>4615</v>
      </c>
      <c r="N1292" s="8" t="s">
        <v>40</v>
      </c>
      <c r="O1292" s="12">
        <v>288915.20000000001</v>
      </c>
      <c r="P1292" s="8" t="s">
        <v>41</v>
      </c>
      <c r="Q1292" s="12">
        <v>288915.20000000001</v>
      </c>
      <c r="R1292" s="13">
        <v>88.65</v>
      </c>
      <c r="S1292" s="12">
        <v>247486.67</v>
      </c>
      <c r="T1292" s="12">
        <v>249798.29</v>
      </c>
      <c r="U1292" s="12">
        <v>32777.449999999997</v>
      </c>
      <c r="V1292" s="8" t="s">
        <v>35</v>
      </c>
      <c r="W1292" s="8" t="s">
        <v>4616</v>
      </c>
      <c r="X1292" s="8" t="s">
        <v>57</v>
      </c>
      <c r="Y1292" s="13">
        <v>0</v>
      </c>
      <c r="Z1292" s="8" t="s">
        <v>42</v>
      </c>
      <c r="AA1292" s="8" t="s">
        <v>58</v>
      </c>
      <c r="AB1292" s="8" t="s">
        <v>35</v>
      </c>
      <c r="AC1292" s="8" t="s">
        <v>54</v>
      </c>
      <c r="AD1292" s="8" t="s">
        <v>4617</v>
      </c>
      <c r="AE1292" s="8" t="s">
        <v>51</v>
      </c>
      <c r="AF1292" s="12">
        <v>32777.449999999997</v>
      </c>
      <c r="AG1292" s="41">
        <f t="shared" si="183"/>
        <v>44930</v>
      </c>
      <c r="AH1292" s="41">
        <f t="shared" ca="1" si="184"/>
        <v>46022</v>
      </c>
      <c r="AI1292" s="1">
        <f t="shared" ca="1" si="182"/>
        <v>35</v>
      </c>
      <c r="AJ1292" s="1">
        <f t="shared" ca="1" si="185"/>
        <v>31</v>
      </c>
      <c r="AK1292" s="1">
        <f t="shared" ca="1" si="186"/>
        <v>4</v>
      </c>
      <c r="AL1292" s="1">
        <f t="shared" si="187"/>
        <v>88.65</v>
      </c>
      <c r="AM1292" s="38">
        <f t="shared" ca="1" si="188"/>
        <v>0.88571428571428568</v>
      </c>
      <c r="AN1292" s="1" t="str">
        <f t="shared" ca="1" si="189"/>
        <v>תקין</v>
      </c>
      <c r="AO1292" s="1" t="e">
        <f>VLOOKUP(AC1292,'תז מייל קניין'!$A:$C,3,0)</f>
        <v>#N/A</v>
      </c>
      <c r="AP1292" s="1" t="str">
        <f t="shared" si="190"/>
        <v xml:space="preserve"> חבר וועדה</v>
      </c>
    </row>
    <row r="1293" spans="1:42" x14ac:dyDescent="0.2">
      <c r="A1293" s="4"/>
      <c r="B1293" s="5"/>
      <c r="C1293" s="6" t="s">
        <v>4618</v>
      </c>
      <c r="D1293" s="7" t="s">
        <v>34</v>
      </c>
      <c r="E1293" s="7" t="s">
        <v>32</v>
      </c>
      <c r="F1293" s="8" t="s">
        <v>35</v>
      </c>
      <c r="G1293" s="9">
        <v>44930</v>
      </c>
      <c r="H1293" s="9">
        <v>44440</v>
      </c>
      <c r="I1293" s="10">
        <v>46630</v>
      </c>
      <c r="J1293" s="14"/>
      <c r="K1293" s="11" t="s">
        <v>3416</v>
      </c>
      <c r="L1293" s="8" t="s">
        <v>3417</v>
      </c>
      <c r="M1293" s="8" t="s">
        <v>3418</v>
      </c>
      <c r="N1293" s="8" t="s">
        <v>40</v>
      </c>
      <c r="O1293" s="12">
        <v>123845</v>
      </c>
      <c r="P1293" s="8" t="s">
        <v>41</v>
      </c>
      <c r="Q1293" s="12">
        <v>123845</v>
      </c>
      <c r="R1293" s="13">
        <v>93.94</v>
      </c>
      <c r="S1293" s="12">
        <v>112563.99</v>
      </c>
      <c r="T1293" s="12">
        <v>112581.62</v>
      </c>
      <c r="U1293" s="12">
        <v>7498.89</v>
      </c>
      <c r="V1293" s="8" t="s">
        <v>35</v>
      </c>
      <c r="W1293" s="8" t="s">
        <v>4619</v>
      </c>
      <c r="X1293" s="8" t="s">
        <v>57</v>
      </c>
      <c r="Y1293" s="13">
        <v>0</v>
      </c>
      <c r="Z1293" s="8" t="s">
        <v>42</v>
      </c>
      <c r="AA1293" s="8" t="s">
        <v>58</v>
      </c>
      <c r="AB1293" s="8" t="s">
        <v>35</v>
      </c>
      <c r="AC1293" s="8" t="s">
        <v>54</v>
      </c>
      <c r="AD1293" s="8" t="s">
        <v>4620</v>
      </c>
      <c r="AE1293" s="8" t="s">
        <v>122</v>
      </c>
      <c r="AF1293" s="12">
        <v>7498.89</v>
      </c>
      <c r="AG1293" s="41">
        <f t="shared" si="183"/>
        <v>44440</v>
      </c>
      <c r="AH1293" s="41">
        <f t="shared" ca="1" si="184"/>
        <v>46630</v>
      </c>
      <c r="AI1293" s="1">
        <f t="shared" ca="1" si="182"/>
        <v>71</v>
      </c>
      <c r="AJ1293" s="1">
        <f t="shared" ca="1" si="185"/>
        <v>47</v>
      </c>
      <c r="AK1293" s="1">
        <f t="shared" ca="1" si="186"/>
        <v>24</v>
      </c>
      <c r="AL1293" s="1">
        <f t="shared" si="187"/>
        <v>93.94</v>
      </c>
      <c r="AM1293" s="38">
        <f t="shared" ca="1" si="188"/>
        <v>0.6619718309859155</v>
      </c>
      <c r="AN1293" s="1" t="str">
        <f t="shared" ca="1" si="189"/>
        <v>תקין</v>
      </c>
      <c r="AO1293" s="1" t="e">
        <f>VLOOKUP(AC1293,'תז מייל קניין'!$A:$C,3,0)</f>
        <v>#N/A</v>
      </c>
      <c r="AP1293" s="1" t="str">
        <f t="shared" si="190"/>
        <v xml:space="preserve"> חבר ועדת </v>
      </c>
    </row>
    <row r="1294" spans="1:42" x14ac:dyDescent="0.2">
      <c r="A1294" s="4"/>
      <c r="B1294" s="5"/>
      <c r="C1294" s="6" t="s">
        <v>4621</v>
      </c>
      <c r="D1294" s="7" t="s">
        <v>34</v>
      </c>
      <c r="E1294" s="7" t="s">
        <v>32</v>
      </c>
      <c r="F1294" s="8" t="s">
        <v>35</v>
      </c>
      <c r="G1294" s="9">
        <v>44935</v>
      </c>
      <c r="H1294" s="9"/>
      <c r="I1294" s="10"/>
      <c r="J1294" s="14"/>
      <c r="K1294" s="11" t="s">
        <v>4622</v>
      </c>
      <c r="L1294" s="8" t="s">
        <v>4623</v>
      </c>
      <c r="M1294" s="8" t="s">
        <v>4624</v>
      </c>
      <c r="N1294" s="8" t="s">
        <v>40</v>
      </c>
      <c r="O1294" s="12">
        <v>70332</v>
      </c>
      <c r="P1294" s="8" t="s">
        <v>41</v>
      </c>
      <c r="Q1294" s="12">
        <v>70332</v>
      </c>
      <c r="R1294" s="13">
        <v>88.76</v>
      </c>
      <c r="S1294" s="12">
        <v>61407.35</v>
      </c>
      <c r="T1294" s="12">
        <v>61775.45</v>
      </c>
      <c r="U1294" s="12">
        <v>7903.25</v>
      </c>
      <c r="V1294" s="8" t="s">
        <v>35</v>
      </c>
      <c r="W1294" s="8" t="s">
        <v>4625</v>
      </c>
      <c r="X1294" s="8" t="s">
        <v>57</v>
      </c>
      <c r="Y1294" s="13">
        <v>0</v>
      </c>
      <c r="Z1294" s="8" t="s">
        <v>42</v>
      </c>
      <c r="AA1294" s="8" t="s">
        <v>58</v>
      </c>
      <c r="AB1294" s="8" t="s">
        <v>35</v>
      </c>
      <c r="AC1294" s="8" t="s">
        <v>54</v>
      </c>
      <c r="AD1294" s="8" t="s">
        <v>4626</v>
      </c>
      <c r="AE1294" s="8" t="s">
        <v>66</v>
      </c>
      <c r="AF1294" s="12">
        <v>7903.25</v>
      </c>
      <c r="AG1294" s="41">
        <f t="shared" si="183"/>
        <v>44935</v>
      </c>
      <c r="AH1294" s="41">
        <f t="shared" ca="1" si="184"/>
        <v>46022</v>
      </c>
      <c r="AI1294" s="1">
        <f t="shared" ca="1" si="182"/>
        <v>35</v>
      </c>
      <c r="AJ1294" s="1">
        <f t="shared" ca="1" si="185"/>
        <v>30</v>
      </c>
      <c r="AK1294" s="1">
        <f t="shared" ca="1" si="186"/>
        <v>4</v>
      </c>
      <c r="AL1294" s="1">
        <f t="shared" si="187"/>
        <v>88.76</v>
      </c>
      <c r="AM1294" s="38">
        <f t="shared" ca="1" si="188"/>
        <v>0.8571428571428571</v>
      </c>
      <c r="AN1294" s="1" t="str">
        <f t="shared" ca="1" si="189"/>
        <v>תקין</v>
      </c>
      <c r="AO1294" s="1" t="e">
        <f>VLOOKUP(AC1294,'תז מייל קניין'!$A:$C,3,0)</f>
        <v>#N/A</v>
      </c>
      <c r="AP1294" s="1" t="str">
        <f t="shared" si="190"/>
        <v xml:space="preserve"> נציגת ציב</v>
      </c>
    </row>
    <row r="1295" spans="1:42" x14ac:dyDescent="0.2">
      <c r="A1295" s="4"/>
      <c r="B1295" s="5"/>
      <c r="C1295" s="6" t="s">
        <v>4627</v>
      </c>
      <c r="D1295" s="7" t="s">
        <v>34</v>
      </c>
      <c r="E1295" s="7" t="s">
        <v>32</v>
      </c>
      <c r="F1295" s="8" t="s">
        <v>35</v>
      </c>
      <c r="G1295" s="9">
        <v>44935</v>
      </c>
      <c r="H1295" s="9">
        <v>44606</v>
      </c>
      <c r="I1295" s="10">
        <v>45702</v>
      </c>
      <c r="J1295" s="14"/>
      <c r="K1295" s="11" t="s">
        <v>4628</v>
      </c>
      <c r="L1295" s="8" t="s">
        <v>4629</v>
      </c>
      <c r="M1295" s="8" t="s">
        <v>4630</v>
      </c>
      <c r="N1295" s="8" t="s">
        <v>40</v>
      </c>
      <c r="O1295" s="12">
        <v>104888.15</v>
      </c>
      <c r="P1295" s="8" t="s">
        <v>41</v>
      </c>
      <c r="Q1295" s="12">
        <v>104888.15</v>
      </c>
      <c r="R1295" s="13">
        <v>75.040000000000006</v>
      </c>
      <c r="S1295" s="12">
        <v>79636.740000000005</v>
      </c>
      <c r="T1295" s="12">
        <v>81284.27</v>
      </c>
      <c r="U1295" s="12">
        <v>14478.56</v>
      </c>
      <c r="V1295" s="8" t="s">
        <v>35</v>
      </c>
      <c r="W1295" s="8" t="s">
        <v>4631</v>
      </c>
      <c r="X1295" s="8" t="s">
        <v>57</v>
      </c>
      <c r="Y1295" s="13">
        <v>0</v>
      </c>
      <c r="Z1295" s="8" t="s">
        <v>42</v>
      </c>
      <c r="AA1295" s="8" t="s">
        <v>58</v>
      </c>
      <c r="AB1295" s="8" t="s">
        <v>35</v>
      </c>
      <c r="AC1295" s="8" t="s">
        <v>54</v>
      </c>
      <c r="AD1295" s="8" t="s">
        <v>4632</v>
      </c>
      <c r="AE1295" s="8" t="s">
        <v>66</v>
      </c>
      <c r="AF1295" s="12">
        <v>26177.91</v>
      </c>
      <c r="AG1295" s="41">
        <f t="shared" si="183"/>
        <v>44606</v>
      </c>
      <c r="AH1295" s="41">
        <f t="shared" ca="1" si="184"/>
        <v>45702</v>
      </c>
      <c r="AI1295" s="1">
        <f t="shared" ca="1" si="182"/>
        <v>36</v>
      </c>
      <c r="AJ1295" s="1">
        <f t="shared" ca="1" si="185"/>
        <v>41</v>
      </c>
      <c r="AK1295" s="1">
        <f t="shared" ca="1" si="186"/>
        <v>-5</v>
      </c>
      <c r="AL1295" s="1">
        <f t="shared" si="187"/>
        <v>75.040000000000006</v>
      </c>
      <c r="AM1295" s="38">
        <f t="shared" ca="1" si="188"/>
        <v>1.1388888888888888</v>
      </c>
      <c r="AN1295" s="1" t="str">
        <f t="shared" ca="1" si="189"/>
        <v>תקין</v>
      </c>
      <c r="AO1295" s="1" t="e">
        <f>VLOOKUP(AC1295,'תז מייל קניין'!$A:$C,3,0)</f>
        <v>#N/A</v>
      </c>
      <c r="AP1295" s="1" t="str">
        <f t="shared" si="190"/>
        <v xml:space="preserve"> יו"ר ועדה</v>
      </c>
    </row>
    <row r="1296" spans="1:42" x14ac:dyDescent="0.2">
      <c r="A1296" s="4"/>
      <c r="B1296" s="5"/>
      <c r="C1296" s="6" t="s">
        <v>4633</v>
      </c>
      <c r="D1296" s="7" t="s">
        <v>34</v>
      </c>
      <c r="E1296" s="7" t="s">
        <v>32</v>
      </c>
      <c r="F1296" s="8" t="s">
        <v>35</v>
      </c>
      <c r="G1296" s="9">
        <v>44941</v>
      </c>
      <c r="H1296" s="9"/>
      <c r="I1296" s="10"/>
      <c r="J1296" s="14"/>
      <c r="K1296" s="11" t="s">
        <v>4634</v>
      </c>
      <c r="L1296" s="8" t="s">
        <v>4635</v>
      </c>
      <c r="M1296" s="8" t="s">
        <v>4636</v>
      </c>
      <c r="N1296" s="8" t="s">
        <v>40</v>
      </c>
      <c r="O1296" s="12">
        <v>103153.60000000001</v>
      </c>
      <c r="P1296" s="8" t="s">
        <v>41</v>
      </c>
      <c r="Q1296" s="12">
        <v>103153.60000000001</v>
      </c>
      <c r="R1296" s="13">
        <v>83.12</v>
      </c>
      <c r="S1296" s="12">
        <v>83392.399999999994</v>
      </c>
      <c r="T1296" s="12">
        <v>83810.679999999993</v>
      </c>
      <c r="U1296" s="12">
        <v>17416.8</v>
      </c>
      <c r="V1296" s="8" t="s">
        <v>35</v>
      </c>
      <c r="W1296" s="8" t="s">
        <v>4637</v>
      </c>
      <c r="X1296" s="8" t="s">
        <v>57</v>
      </c>
      <c r="Y1296" s="13">
        <v>0</v>
      </c>
      <c r="Z1296" s="8" t="s">
        <v>42</v>
      </c>
      <c r="AA1296" s="8" t="s">
        <v>58</v>
      </c>
      <c r="AB1296" s="8" t="s">
        <v>35</v>
      </c>
      <c r="AC1296" s="8" t="s">
        <v>54</v>
      </c>
      <c r="AD1296" s="8" t="s">
        <v>4638</v>
      </c>
      <c r="AE1296" s="8" t="s">
        <v>66</v>
      </c>
      <c r="AF1296" s="12">
        <v>17416.8</v>
      </c>
      <c r="AG1296" s="41">
        <f t="shared" si="183"/>
        <v>44941</v>
      </c>
      <c r="AH1296" s="41">
        <f t="shared" ca="1" si="184"/>
        <v>46022</v>
      </c>
      <c r="AI1296" s="1">
        <f t="shared" ca="1" si="182"/>
        <v>35</v>
      </c>
      <c r="AJ1296" s="1">
        <f t="shared" ca="1" si="185"/>
        <v>30</v>
      </c>
      <c r="AK1296" s="1">
        <f t="shared" ca="1" si="186"/>
        <v>4</v>
      </c>
      <c r="AL1296" s="1">
        <f t="shared" si="187"/>
        <v>83.12</v>
      </c>
      <c r="AM1296" s="38">
        <f t="shared" ca="1" si="188"/>
        <v>0.8571428571428571</v>
      </c>
      <c r="AN1296" s="1" t="str">
        <f t="shared" ca="1" si="189"/>
        <v>תקין</v>
      </c>
      <c r="AO1296" s="1" t="e">
        <f>VLOOKUP(AC1296,'תז מייל קניין'!$A:$C,3,0)</f>
        <v>#N/A</v>
      </c>
      <c r="AP1296" s="1" t="str">
        <f t="shared" si="190"/>
        <v xml:space="preserve"> נציג ציבו</v>
      </c>
    </row>
    <row r="1297" spans="1:42" x14ac:dyDescent="0.2">
      <c r="A1297" s="4"/>
      <c r="B1297" s="5"/>
      <c r="C1297" s="6" t="s">
        <v>4639</v>
      </c>
      <c r="D1297" s="7" t="s">
        <v>67</v>
      </c>
      <c r="E1297" s="7" t="s">
        <v>32</v>
      </c>
      <c r="F1297" s="8" t="s">
        <v>35</v>
      </c>
      <c r="G1297" s="9">
        <v>44948</v>
      </c>
      <c r="H1297" s="9">
        <v>44927</v>
      </c>
      <c r="I1297" s="10">
        <v>46022</v>
      </c>
      <c r="J1297" s="14"/>
      <c r="K1297" s="11" t="s">
        <v>4640</v>
      </c>
      <c r="L1297" s="8" t="s">
        <v>4641</v>
      </c>
      <c r="M1297" s="8" t="s">
        <v>4642</v>
      </c>
      <c r="N1297" s="8" t="s">
        <v>40</v>
      </c>
      <c r="O1297" s="12">
        <v>5208599.83</v>
      </c>
      <c r="P1297" s="8" t="s">
        <v>41</v>
      </c>
      <c r="Q1297" s="12">
        <v>5208599.83</v>
      </c>
      <c r="R1297" s="13">
        <v>64.3</v>
      </c>
      <c r="S1297" s="13">
        <v>0</v>
      </c>
      <c r="T1297" s="12">
        <v>3330471.14</v>
      </c>
      <c r="U1297" s="12">
        <v>1859610.33</v>
      </c>
      <c r="V1297" s="8" t="s">
        <v>35</v>
      </c>
      <c r="W1297" s="8" t="s">
        <v>4643</v>
      </c>
      <c r="X1297" s="8" t="s">
        <v>35</v>
      </c>
      <c r="Y1297" s="13">
        <v>0</v>
      </c>
      <c r="Z1297" s="8" t="s">
        <v>42</v>
      </c>
      <c r="AA1297" s="8" t="s">
        <v>127</v>
      </c>
      <c r="AB1297" s="8" t="s">
        <v>35</v>
      </c>
      <c r="AC1297" s="8" t="s">
        <v>54</v>
      </c>
      <c r="AD1297" s="8" t="s">
        <v>35</v>
      </c>
      <c r="AE1297" s="8" t="s">
        <v>658</v>
      </c>
      <c r="AF1297" s="12">
        <v>1859610.33</v>
      </c>
      <c r="AG1297" s="41">
        <f t="shared" si="183"/>
        <v>44927</v>
      </c>
      <c r="AH1297" s="41">
        <f t="shared" ca="1" si="184"/>
        <v>46022</v>
      </c>
      <c r="AI1297" s="1">
        <f t="shared" ca="1" si="182"/>
        <v>35</v>
      </c>
      <c r="AJ1297" s="1">
        <f t="shared" ca="1" si="185"/>
        <v>31</v>
      </c>
      <c r="AK1297" s="1">
        <f t="shared" ca="1" si="186"/>
        <v>4</v>
      </c>
      <c r="AL1297" s="1">
        <f t="shared" si="187"/>
        <v>64.3</v>
      </c>
      <c r="AM1297" s="38">
        <f t="shared" ca="1" si="188"/>
        <v>0.88571428571428568</v>
      </c>
      <c r="AN1297" s="1" t="str">
        <f t="shared" ca="1" si="189"/>
        <v>תקין</v>
      </c>
      <c r="AO1297" s="1" t="e">
        <f>VLOOKUP(AC1297,'תז מייל קניין'!$A:$C,3,0)</f>
        <v>#N/A</v>
      </c>
      <c r="AP1297" s="1" t="str">
        <f t="shared" si="190"/>
        <v xml:space="preserve"> מרכז אנרג</v>
      </c>
    </row>
    <row r="1298" spans="1:42" x14ac:dyDescent="0.2">
      <c r="A1298" s="4"/>
      <c r="B1298" s="5"/>
      <c r="C1298" s="6" t="s">
        <v>4644</v>
      </c>
      <c r="D1298" s="7" t="s">
        <v>47</v>
      </c>
      <c r="E1298" s="7" t="s">
        <v>32</v>
      </c>
      <c r="F1298" s="8" t="s">
        <v>35</v>
      </c>
      <c r="G1298" s="9">
        <v>44952</v>
      </c>
      <c r="H1298" s="9"/>
      <c r="I1298" s="10"/>
      <c r="J1298" s="14"/>
      <c r="K1298" s="11" t="s">
        <v>4645</v>
      </c>
      <c r="L1298" s="8" t="s">
        <v>4646</v>
      </c>
      <c r="M1298" s="8" t="s">
        <v>35</v>
      </c>
      <c r="N1298" s="8" t="s">
        <v>40</v>
      </c>
      <c r="O1298" s="12">
        <v>49825.02</v>
      </c>
      <c r="P1298" s="8" t="s">
        <v>41</v>
      </c>
      <c r="Q1298" s="12">
        <v>49825.02</v>
      </c>
      <c r="R1298" s="13">
        <v>98.41</v>
      </c>
      <c r="S1298" s="12">
        <v>47793.36</v>
      </c>
      <c r="T1298" s="12">
        <v>48819.33</v>
      </c>
      <c r="U1298" s="13">
        <v>121.21</v>
      </c>
      <c r="V1298" s="8" t="s">
        <v>35</v>
      </c>
      <c r="W1298" s="8" t="s">
        <v>4637</v>
      </c>
      <c r="X1298" s="8" t="s">
        <v>57</v>
      </c>
      <c r="Y1298" s="13">
        <v>0</v>
      </c>
      <c r="Z1298" s="8" t="s">
        <v>42</v>
      </c>
      <c r="AA1298" s="8" t="s">
        <v>58</v>
      </c>
      <c r="AB1298" s="8" t="s">
        <v>35</v>
      </c>
      <c r="AC1298" s="8" t="s">
        <v>54</v>
      </c>
      <c r="AD1298" s="8" t="s">
        <v>35</v>
      </c>
      <c r="AE1298" s="8" t="s">
        <v>66</v>
      </c>
      <c r="AF1298" s="13">
        <v>114.46</v>
      </c>
      <c r="AG1298" s="41">
        <f t="shared" si="183"/>
        <v>44952</v>
      </c>
      <c r="AH1298" s="41">
        <f t="shared" ca="1" si="184"/>
        <v>46022</v>
      </c>
      <c r="AI1298" s="1">
        <f t="shared" ca="1" si="182"/>
        <v>35</v>
      </c>
      <c r="AJ1298" s="1">
        <f t="shared" ca="1" si="185"/>
        <v>30</v>
      </c>
      <c r="AK1298" s="1">
        <f t="shared" ca="1" si="186"/>
        <v>4</v>
      </c>
      <c r="AL1298" s="1">
        <f t="shared" si="187"/>
        <v>98.41</v>
      </c>
      <c r="AM1298" s="38">
        <f t="shared" ca="1" si="188"/>
        <v>0.8571428571428571</v>
      </c>
      <c r="AN1298" s="1" t="str">
        <f t="shared" ca="1" si="189"/>
        <v>תקין</v>
      </c>
      <c r="AO1298" s="1" t="e">
        <f>VLOOKUP(AC1298,'תז מייל קניין'!$A:$C,3,0)</f>
        <v>#N/A</v>
      </c>
      <c r="AP1298" s="1" t="str">
        <f t="shared" si="190"/>
        <v xml:space="preserve"> נציג ציבו</v>
      </c>
    </row>
    <row r="1299" spans="1:42" x14ac:dyDescent="0.2">
      <c r="A1299" s="4"/>
      <c r="B1299" s="5"/>
      <c r="C1299" s="6" t="s">
        <v>4647</v>
      </c>
      <c r="D1299" s="7" t="s">
        <v>50</v>
      </c>
      <c r="E1299" s="7" t="s">
        <v>32</v>
      </c>
      <c r="F1299" s="8" t="s">
        <v>35</v>
      </c>
      <c r="G1299" s="9">
        <v>44959</v>
      </c>
      <c r="H1299" s="9"/>
      <c r="I1299" s="10"/>
      <c r="J1299" s="14"/>
      <c r="K1299" s="11" t="s">
        <v>1764</v>
      </c>
      <c r="L1299" s="8" t="s">
        <v>1765</v>
      </c>
      <c r="M1299" s="8" t="s">
        <v>1766</v>
      </c>
      <c r="N1299" s="8" t="s">
        <v>40</v>
      </c>
      <c r="O1299" s="12">
        <v>1365.99</v>
      </c>
      <c r="P1299" s="8" t="s">
        <v>41</v>
      </c>
      <c r="Q1299" s="12">
        <v>1365.99</v>
      </c>
      <c r="R1299" s="13">
        <v>89.57</v>
      </c>
      <c r="S1299" s="12">
        <v>1237.47</v>
      </c>
      <c r="T1299" s="12">
        <v>1325.6</v>
      </c>
      <c r="U1299" s="13">
        <v>146.83000000000001</v>
      </c>
      <c r="V1299" s="8" t="s">
        <v>35</v>
      </c>
      <c r="W1299" s="8" t="s">
        <v>4648</v>
      </c>
      <c r="X1299" s="8" t="s">
        <v>57</v>
      </c>
      <c r="Y1299" s="13">
        <v>0</v>
      </c>
      <c r="Z1299" s="8" t="s">
        <v>42</v>
      </c>
      <c r="AA1299" s="8" t="s">
        <v>65</v>
      </c>
      <c r="AB1299" s="8" t="s">
        <v>35</v>
      </c>
      <c r="AC1299" s="8" t="s">
        <v>54</v>
      </c>
      <c r="AD1299" s="8" t="s">
        <v>35</v>
      </c>
      <c r="AE1299" s="8" t="s">
        <v>4548</v>
      </c>
      <c r="AF1299" s="13">
        <v>126.95</v>
      </c>
      <c r="AG1299" s="41">
        <f t="shared" si="183"/>
        <v>44959</v>
      </c>
      <c r="AH1299" s="41">
        <f t="shared" ca="1" si="184"/>
        <v>46022</v>
      </c>
      <c r="AI1299" s="1">
        <f t="shared" ca="1" si="182"/>
        <v>34</v>
      </c>
      <c r="AJ1299" s="1">
        <f t="shared" ca="1" si="185"/>
        <v>30</v>
      </c>
      <c r="AK1299" s="1">
        <f t="shared" ca="1" si="186"/>
        <v>4</v>
      </c>
      <c r="AL1299" s="1">
        <f t="shared" si="187"/>
        <v>89.57</v>
      </c>
      <c r="AM1299" s="38">
        <f t="shared" ca="1" si="188"/>
        <v>0.88235294117647056</v>
      </c>
      <c r="AN1299" s="1" t="str">
        <f t="shared" ca="1" si="189"/>
        <v>תקין</v>
      </c>
      <c r="AO1299" s="1" t="e">
        <f>VLOOKUP(AC1299,'תז מייל קניין'!$A:$C,3,0)</f>
        <v>#N/A</v>
      </c>
      <c r="AP1299" s="1" t="str">
        <f t="shared" si="190"/>
        <v xml:space="preserve"> ציוד משרד</v>
      </c>
    </row>
    <row r="1300" spans="1:42" x14ac:dyDescent="0.2">
      <c r="A1300" s="4"/>
      <c r="B1300" s="5"/>
      <c r="C1300" s="6" t="s">
        <v>4649</v>
      </c>
      <c r="D1300" s="7" t="s">
        <v>34</v>
      </c>
      <c r="E1300" s="7" t="s">
        <v>32</v>
      </c>
      <c r="F1300" s="8" t="s">
        <v>35</v>
      </c>
      <c r="G1300" s="9">
        <v>44963</v>
      </c>
      <c r="H1300" s="9"/>
      <c r="I1300" s="10"/>
      <c r="J1300" s="14"/>
      <c r="K1300" s="11" t="s">
        <v>4650</v>
      </c>
      <c r="L1300" s="8" t="s">
        <v>4651</v>
      </c>
      <c r="M1300" s="8" t="s">
        <v>4652</v>
      </c>
      <c r="N1300" s="8" t="s">
        <v>40</v>
      </c>
      <c r="O1300" s="12">
        <v>3459.17</v>
      </c>
      <c r="P1300" s="8" t="s">
        <v>41</v>
      </c>
      <c r="Q1300" s="12">
        <v>3459.17</v>
      </c>
      <c r="R1300" s="13">
        <v>0</v>
      </c>
      <c r="S1300" s="13">
        <v>0</v>
      </c>
      <c r="T1300" s="13">
        <v>0</v>
      </c>
      <c r="U1300" s="12">
        <v>3459.17</v>
      </c>
      <c r="V1300" s="8" t="s">
        <v>35</v>
      </c>
      <c r="W1300" s="8" t="s">
        <v>4653</v>
      </c>
      <c r="X1300" s="8" t="s">
        <v>35</v>
      </c>
      <c r="Y1300" s="13">
        <v>0</v>
      </c>
      <c r="Z1300" s="8" t="s">
        <v>42</v>
      </c>
      <c r="AA1300" s="8" t="s">
        <v>43</v>
      </c>
      <c r="AB1300" s="8" t="s">
        <v>60</v>
      </c>
      <c r="AC1300" s="8" t="s">
        <v>54</v>
      </c>
      <c r="AD1300" s="8" t="s">
        <v>35</v>
      </c>
      <c r="AE1300" s="8" t="s">
        <v>4654</v>
      </c>
      <c r="AF1300" s="12">
        <v>3459.17</v>
      </c>
      <c r="AG1300" s="41">
        <f t="shared" si="183"/>
        <v>44963</v>
      </c>
      <c r="AH1300" s="41">
        <f t="shared" ca="1" si="184"/>
        <v>46022</v>
      </c>
      <c r="AI1300" s="1">
        <f t="shared" ca="1" si="182"/>
        <v>34</v>
      </c>
      <c r="AJ1300" s="1">
        <f t="shared" ca="1" si="185"/>
        <v>30</v>
      </c>
      <c r="AK1300" s="1">
        <f t="shared" ca="1" si="186"/>
        <v>4</v>
      </c>
      <c r="AL1300" s="1">
        <f t="shared" si="187"/>
        <v>0</v>
      </c>
      <c r="AM1300" s="38">
        <f t="shared" ca="1" si="188"/>
        <v>0.88235294117647056</v>
      </c>
      <c r="AN1300" s="1" t="str">
        <f t="shared" ca="1" si="189"/>
        <v>לא תקין</v>
      </c>
      <c r="AO1300" s="1" t="e">
        <f>VLOOKUP(AC1300,'תז מייל קניין'!$A:$C,3,0)</f>
        <v>#N/A</v>
      </c>
      <c r="AP1300" s="1" t="str">
        <f t="shared" si="190"/>
        <v xml:space="preserve"> כיבוד בוק</v>
      </c>
    </row>
    <row r="1301" spans="1:42" x14ac:dyDescent="0.2">
      <c r="A1301" s="4"/>
      <c r="B1301" s="5"/>
      <c r="C1301" s="6" t="s">
        <v>4655</v>
      </c>
      <c r="D1301" s="7" t="s">
        <v>34</v>
      </c>
      <c r="E1301" s="7" t="s">
        <v>32</v>
      </c>
      <c r="F1301" s="8" t="s">
        <v>35</v>
      </c>
      <c r="G1301" s="9">
        <v>44963</v>
      </c>
      <c r="H1301" s="9"/>
      <c r="I1301" s="10"/>
      <c r="J1301" s="14"/>
      <c r="K1301" s="11" t="s">
        <v>4650</v>
      </c>
      <c r="L1301" s="8" t="s">
        <v>4651</v>
      </c>
      <c r="M1301" s="8" t="s">
        <v>4652</v>
      </c>
      <c r="N1301" s="8" t="s">
        <v>40</v>
      </c>
      <c r="O1301" s="12">
        <v>2421.83</v>
      </c>
      <c r="P1301" s="8" t="s">
        <v>41</v>
      </c>
      <c r="Q1301" s="12">
        <v>2421.83</v>
      </c>
      <c r="R1301" s="13">
        <v>0</v>
      </c>
      <c r="S1301" s="13">
        <v>0</v>
      </c>
      <c r="T1301" s="13">
        <v>0</v>
      </c>
      <c r="U1301" s="12">
        <v>2421.83</v>
      </c>
      <c r="V1301" s="8" t="s">
        <v>35</v>
      </c>
      <c r="W1301" s="8" t="s">
        <v>4656</v>
      </c>
      <c r="X1301" s="8" t="s">
        <v>35</v>
      </c>
      <c r="Y1301" s="13">
        <v>0</v>
      </c>
      <c r="Z1301" s="8" t="s">
        <v>42</v>
      </c>
      <c r="AA1301" s="8" t="s">
        <v>43</v>
      </c>
      <c r="AB1301" s="8" t="s">
        <v>60</v>
      </c>
      <c r="AC1301" s="8" t="s">
        <v>54</v>
      </c>
      <c r="AD1301" s="8" t="s">
        <v>35</v>
      </c>
      <c r="AE1301" s="8" t="s">
        <v>4654</v>
      </c>
      <c r="AF1301" s="12">
        <v>2421.83</v>
      </c>
      <c r="AG1301" s="41">
        <f t="shared" si="183"/>
        <v>44963</v>
      </c>
      <c r="AH1301" s="41">
        <f t="shared" ca="1" si="184"/>
        <v>46022</v>
      </c>
      <c r="AI1301" s="1">
        <f t="shared" ca="1" si="182"/>
        <v>34</v>
      </c>
      <c r="AJ1301" s="1">
        <f t="shared" ca="1" si="185"/>
        <v>30</v>
      </c>
      <c r="AK1301" s="1">
        <f t="shared" ca="1" si="186"/>
        <v>4</v>
      </c>
      <c r="AL1301" s="1">
        <f t="shared" si="187"/>
        <v>0</v>
      </c>
      <c r="AM1301" s="38">
        <f t="shared" ca="1" si="188"/>
        <v>0.88235294117647056</v>
      </c>
      <c r="AN1301" s="1" t="str">
        <f t="shared" ca="1" si="189"/>
        <v>לא תקין</v>
      </c>
      <c r="AO1301" s="1" t="e">
        <f>VLOOKUP(AC1301,'תז מייל קניין'!$A:$C,3,0)</f>
        <v>#N/A</v>
      </c>
      <c r="AP1301" s="1" t="str">
        <f t="shared" si="190"/>
        <v xml:space="preserve"> כיבוד בוק</v>
      </c>
    </row>
    <row r="1302" spans="1:42" x14ac:dyDescent="0.2">
      <c r="A1302" s="4"/>
      <c r="B1302" s="5"/>
      <c r="C1302" s="6" t="s">
        <v>4657</v>
      </c>
      <c r="D1302" s="7" t="s">
        <v>34</v>
      </c>
      <c r="E1302" s="7" t="s">
        <v>32</v>
      </c>
      <c r="F1302" s="8" t="s">
        <v>35</v>
      </c>
      <c r="G1302" s="9">
        <v>44963</v>
      </c>
      <c r="H1302" s="9"/>
      <c r="I1302" s="10"/>
      <c r="J1302" s="14"/>
      <c r="K1302" s="11" t="s">
        <v>1892</v>
      </c>
      <c r="L1302" s="8" t="s">
        <v>1893</v>
      </c>
      <c r="M1302" s="8" t="s">
        <v>1894</v>
      </c>
      <c r="N1302" s="8" t="s">
        <v>40</v>
      </c>
      <c r="O1302" s="12">
        <v>49923.03</v>
      </c>
      <c r="P1302" s="8" t="s">
        <v>41</v>
      </c>
      <c r="Q1302" s="12">
        <v>49923.03</v>
      </c>
      <c r="R1302" s="13">
        <v>81.819999999999993</v>
      </c>
      <c r="S1302" s="12">
        <v>40500</v>
      </c>
      <c r="T1302" s="12">
        <v>40500</v>
      </c>
      <c r="U1302" s="12">
        <v>9076.91</v>
      </c>
      <c r="V1302" s="8" t="s">
        <v>35</v>
      </c>
      <c r="W1302" s="8" t="s">
        <v>4658</v>
      </c>
      <c r="X1302" s="8" t="s">
        <v>35</v>
      </c>
      <c r="Y1302" s="13">
        <v>0</v>
      </c>
      <c r="Z1302" s="8" t="s">
        <v>42</v>
      </c>
      <c r="AA1302" s="8" t="s">
        <v>43</v>
      </c>
      <c r="AB1302" s="8" t="s">
        <v>60</v>
      </c>
      <c r="AC1302" s="8" t="s">
        <v>54</v>
      </c>
      <c r="AD1302" s="8" t="s">
        <v>35</v>
      </c>
      <c r="AE1302" s="8" t="s">
        <v>4548</v>
      </c>
      <c r="AF1302" s="12">
        <v>9076.91</v>
      </c>
      <c r="AG1302" s="41">
        <f t="shared" si="183"/>
        <v>44963</v>
      </c>
      <c r="AH1302" s="41">
        <f t="shared" ca="1" si="184"/>
        <v>46022</v>
      </c>
      <c r="AI1302" s="1">
        <f t="shared" ca="1" si="182"/>
        <v>34</v>
      </c>
      <c r="AJ1302" s="1">
        <f t="shared" ca="1" si="185"/>
        <v>30</v>
      </c>
      <c r="AK1302" s="1">
        <f t="shared" ca="1" si="186"/>
        <v>4</v>
      </c>
      <c r="AL1302" s="1">
        <f t="shared" si="187"/>
        <v>81.819999999999993</v>
      </c>
      <c r="AM1302" s="38">
        <f t="shared" ca="1" si="188"/>
        <v>0.88235294117647056</v>
      </c>
      <c r="AN1302" s="1" t="str">
        <f t="shared" ca="1" si="189"/>
        <v>תקין</v>
      </c>
      <c r="AO1302" s="1" t="e">
        <f>VLOOKUP(AC1302,'תז מייל קניין'!$A:$C,3,0)</f>
        <v>#N/A</v>
      </c>
      <c r="AP1302" s="1" t="str">
        <f t="shared" si="190"/>
        <v xml:space="preserve"> לינה עבור</v>
      </c>
    </row>
    <row r="1303" spans="1:42" x14ac:dyDescent="0.2">
      <c r="A1303" s="4"/>
      <c r="B1303" s="5"/>
      <c r="C1303" s="6" t="s">
        <v>4659</v>
      </c>
      <c r="D1303" s="7" t="s">
        <v>34</v>
      </c>
      <c r="E1303" s="7" t="s">
        <v>32</v>
      </c>
      <c r="F1303" s="8" t="s">
        <v>35</v>
      </c>
      <c r="G1303" s="9">
        <v>44966</v>
      </c>
      <c r="H1303" s="9"/>
      <c r="I1303" s="10"/>
      <c r="J1303" s="14"/>
      <c r="K1303" s="11" t="s">
        <v>4660</v>
      </c>
      <c r="L1303" s="8" t="s">
        <v>4661</v>
      </c>
      <c r="M1303" s="8" t="s">
        <v>4662</v>
      </c>
      <c r="N1303" s="8" t="s">
        <v>40</v>
      </c>
      <c r="O1303" s="12">
        <v>2301</v>
      </c>
      <c r="P1303" s="8" t="s">
        <v>41</v>
      </c>
      <c r="Q1303" s="12">
        <v>2301</v>
      </c>
      <c r="R1303" s="13">
        <v>0</v>
      </c>
      <c r="S1303" s="13">
        <v>0</v>
      </c>
      <c r="T1303" s="13">
        <v>0</v>
      </c>
      <c r="U1303" s="12">
        <v>2301</v>
      </c>
      <c r="V1303" s="8" t="s">
        <v>35</v>
      </c>
      <c r="W1303" s="8" t="s">
        <v>4663</v>
      </c>
      <c r="X1303" s="8" t="s">
        <v>35</v>
      </c>
      <c r="Y1303" s="13">
        <v>0</v>
      </c>
      <c r="Z1303" s="8" t="s">
        <v>42</v>
      </c>
      <c r="AA1303" s="8" t="s">
        <v>43</v>
      </c>
      <c r="AB1303" s="8" t="s">
        <v>60</v>
      </c>
      <c r="AC1303" s="8" t="s">
        <v>54</v>
      </c>
      <c r="AD1303" s="8" t="s">
        <v>35</v>
      </c>
      <c r="AE1303" s="8" t="s">
        <v>4664</v>
      </c>
      <c r="AF1303" s="12">
        <v>2301</v>
      </c>
      <c r="AG1303" s="41">
        <f t="shared" si="183"/>
        <v>44966</v>
      </c>
      <c r="AH1303" s="41">
        <f t="shared" ca="1" si="184"/>
        <v>46022</v>
      </c>
      <c r="AI1303" s="1">
        <f t="shared" ca="1" si="182"/>
        <v>34</v>
      </c>
      <c r="AJ1303" s="1">
        <f t="shared" ca="1" si="185"/>
        <v>29</v>
      </c>
      <c r="AK1303" s="1">
        <f t="shared" ca="1" si="186"/>
        <v>4</v>
      </c>
      <c r="AL1303" s="1">
        <f t="shared" si="187"/>
        <v>0</v>
      </c>
      <c r="AM1303" s="38">
        <f t="shared" ca="1" si="188"/>
        <v>0.8529411764705882</v>
      </c>
      <c r="AN1303" s="1" t="str">
        <f t="shared" ca="1" si="189"/>
        <v>לא תקין</v>
      </c>
      <c r="AO1303" s="1" t="e">
        <f>VLOOKUP(AC1303,'תז מייל קניין'!$A:$C,3,0)</f>
        <v>#N/A</v>
      </c>
      <c r="AP1303" s="1" t="str">
        <f t="shared" si="190"/>
        <v xml:space="preserve"> תחזוקת לת</v>
      </c>
    </row>
    <row r="1304" spans="1:42" x14ac:dyDescent="0.2">
      <c r="A1304" s="4"/>
      <c r="B1304" s="5"/>
      <c r="C1304" s="6" t="s">
        <v>4665</v>
      </c>
      <c r="D1304" s="7" t="s">
        <v>50</v>
      </c>
      <c r="E1304" s="7" t="s">
        <v>32</v>
      </c>
      <c r="F1304" s="8" t="s">
        <v>35</v>
      </c>
      <c r="G1304" s="9">
        <v>44970</v>
      </c>
      <c r="H1304" s="9"/>
      <c r="I1304" s="10"/>
      <c r="J1304" s="14"/>
      <c r="K1304" s="11" t="s">
        <v>1943</v>
      </c>
      <c r="L1304" s="8" t="s">
        <v>1944</v>
      </c>
      <c r="M1304" s="8" t="s">
        <v>1945</v>
      </c>
      <c r="N1304" s="8" t="s">
        <v>40</v>
      </c>
      <c r="O1304" s="13">
        <v>800.04</v>
      </c>
      <c r="P1304" s="8" t="s">
        <v>41</v>
      </c>
      <c r="Q1304" s="13">
        <v>800.04</v>
      </c>
      <c r="R1304" s="13">
        <v>0</v>
      </c>
      <c r="S1304" s="13">
        <v>0</v>
      </c>
      <c r="T1304" s="13">
        <v>0</v>
      </c>
      <c r="U1304" s="13">
        <v>800.04</v>
      </c>
      <c r="V1304" s="8" t="s">
        <v>35</v>
      </c>
      <c r="W1304" s="8" t="s">
        <v>4666</v>
      </c>
      <c r="X1304" s="8" t="s">
        <v>35</v>
      </c>
      <c r="Y1304" s="13">
        <v>0</v>
      </c>
      <c r="Z1304" s="8" t="s">
        <v>42</v>
      </c>
      <c r="AA1304" s="8" t="s">
        <v>43</v>
      </c>
      <c r="AB1304" s="8" t="s">
        <v>60</v>
      </c>
      <c r="AC1304" s="8" t="s">
        <v>54</v>
      </c>
      <c r="AD1304" s="8" t="s">
        <v>35</v>
      </c>
      <c r="AE1304" s="8" t="s">
        <v>603</v>
      </c>
      <c r="AF1304" s="13">
        <v>800.04</v>
      </c>
      <c r="AG1304" s="41">
        <f t="shared" si="183"/>
        <v>44970</v>
      </c>
      <c r="AH1304" s="41">
        <f t="shared" ca="1" si="184"/>
        <v>46022</v>
      </c>
      <c r="AI1304" s="1">
        <f t="shared" ca="1" si="182"/>
        <v>34</v>
      </c>
      <c r="AJ1304" s="1">
        <f t="shared" ca="1" si="185"/>
        <v>29</v>
      </c>
      <c r="AK1304" s="1">
        <f t="shared" ca="1" si="186"/>
        <v>4</v>
      </c>
      <c r="AL1304" s="1">
        <f t="shared" si="187"/>
        <v>0</v>
      </c>
      <c r="AM1304" s="38">
        <f t="shared" ca="1" si="188"/>
        <v>0.8529411764705882</v>
      </c>
      <c r="AN1304" s="1" t="str">
        <f t="shared" ca="1" si="189"/>
        <v>לא תקין</v>
      </c>
      <c r="AO1304" s="1" t="e">
        <f>VLOOKUP(AC1304,'תז מייל קניין'!$A:$C,3,0)</f>
        <v>#N/A</v>
      </c>
      <c r="AP1304" s="1" t="str">
        <f t="shared" si="190"/>
        <v xml:space="preserve"> חותמות עב</v>
      </c>
    </row>
    <row r="1305" spans="1:42" x14ac:dyDescent="0.2">
      <c r="A1305" s="4"/>
      <c r="B1305" s="5"/>
      <c r="C1305" s="6" t="s">
        <v>4667</v>
      </c>
      <c r="D1305" s="7" t="s">
        <v>34</v>
      </c>
      <c r="E1305" s="7" t="s">
        <v>32</v>
      </c>
      <c r="F1305" s="8" t="s">
        <v>35</v>
      </c>
      <c r="G1305" s="9">
        <v>44973</v>
      </c>
      <c r="H1305" s="9"/>
      <c r="I1305" s="10"/>
      <c r="J1305" s="14"/>
      <c r="K1305" s="11" t="s">
        <v>4668</v>
      </c>
      <c r="L1305" s="8" t="s">
        <v>4669</v>
      </c>
      <c r="M1305" s="8" t="s">
        <v>4670</v>
      </c>
      <c r="N1305" s="8" t="s">
        <v>40</v>
      </c>
      <c r="O1305" s="13">
        <v>531</v>
      </c>
      <c r="P1305" s="8" t="s">
        <v>41</v>
      </c>
      <c r="Q1305" s="13">
        <v>531</v>
      </c>
      <c r="R1305" s="13">
        <v>0</v>
      </c>
      <c r="S1305" s="13">
        <v>0</v>
      </c>
      <c r="T1305" s="13">
        <v>0</v>
      </c>
      <c r="U1305" s="13">
        <v>531</v>
      </c>
      <c r="V1305" s="8" t="s">
        <v>35</v>
      </c>
      <c r="W1305" s="8" t="s">
        <v>4671</v>
      </c>
      <c r="X1305" s="8" t="s">
        <v>35</v>
      </c>
      <c r="Y1305" s="13">
        <v>0</v>
      </c>
      <c r="Z1305" s="8" t="s">
        <v>42</v>
      </c>
      <c r="AA1305" s="8" t="s">
        <v>43</v>
      </c>
      <c r="AB1305" s="8" t="s">
        <v>60</v>
      </c>
      <c r="AC1305" s="8" t="s">
        <v>54</v>
      </c>
      <c r="AD1305" s="8" t="s">
        <v>35</v>
      </c>
      <c r="AE1305" s="8" t="s">
        <v>4672</v>
      </c>
      <c r="AF1305" s="13">
        <v>531</v>
      </c>
      <c r="AG1305" s="41">
        <f t="shared" si="183"/>
        <v>44973</v>
      </c>
      <c r="AH1305" s="41">
        <f t="shared" ca="1" si="184"/>
        <v>46022</v>
      </c>
      <c r="AI1305" s="1">
        <f t="shared" ca="1" si="182"/>
        <v>34</v>
      </c>
      <c r="AJ1305" s="1">
        <f t="shared" ca="1" si="185"/>
        <v>29</v>
      </c>
      <c r="AK1305" s="1">
        <f t="shared" ca="1" si="186"/>
        <v>4</v>
      </c>
      <c r="AL1305" s="1">
        <f t="shared" si="187"/>
        <v>0</v>
      </c>
      <c r="AM1305" s="38">
        <f t="shared" ca="1" si="188"/>
        <v>0.8529411764705882</v>
      </c>
      <c r="AN1305" s="1" t="str">
        <f t="shared" ca="1" si="189"/>
        <v>לא תקין</v>
      </c>
      <c r="AO1305" s="1" t="e">
        <f>VLOOKUP(AC1305,'תז מייל קניין'!$A:$C,3,0)</f>
        <v>#N/A</v>
      </c>
      <c r="AP1305" s="1" t="str">
        <f t="shared" si="190"/>
        <v xml:space="preserve"> ביקור טכנ</v>
      </c>
    </row>
    <row r="1306" spans="1:42" x14ac:dyDescent="0.2">
      <c r="A1306" s="4"/>
      <c r="B1306" s="5"/>
      <c r="C1306" s="6" t="s">
        <v>4673</v>
      </c>
      <c r="D1306" s="7" t="s">
        <v>50</v>
      </c>
      <c r="E1306" s="7" t="s">
        <v>32</v>
      </c>
      <c r="F1306" s="8" t="s">
        <v>35</v>
      </c>
      <c r="G1306" s="9">
        <v>44979</v>
      </c>
      <c r="H1306" s="9"/>
      <c r="I1306" s="10"/>
      <c r="J1306" s="14"/>
      <c r="K1306" s="11" t="s">
        <v>1764</v>
      </c>
      <c r="L1306" s="8" t="s">
        <v>1765</v>
      </c>
      <c r="M1306" s="8" t="s">
        <v>1766</v>
      </c>
      <c r="N1306" s="8" t="s">
        <v>40</v>
      </c>
      <c r="O1306" s="12">
        <v>2021.88</v>
      </c>
      <c r="P1306" s="8" t="s">
        <v>41</v>
      </c>
      <c r="Q1306" s="12">
        <v>2021.88</v>
      </c>
      <c r="R1306" s="13">
        <v>72.56</v>
      </c>
      <c r="S1306" s="12">
        <v>1462.99</v>
      </c>
      <c r="T1306" s="12">
        <v>1588.44</v>
      </c>
      <c r="U1306" s="13">
        <v>645.86</v>
      </c>
      <c r="V1306" s="8" t="s">
        <v>35</v>
      </c>
      <c r="W1306" s="8" t="s">
        <v>4674</v>
      </c>
      <c r="X1306" s="8" t="s">
        <v>57</v>
      </c>
      <c r="Y1306" s="13">
        <v>0</v>
      </c>
      <c r="Z1306" s="8" t="s">
        <v>42</v>
      </c>
      <c r="AA1306" s="8" t="s">
        <v>65</v>
      </c>
      <c r="AB1306" s="8" t="s">
        <v>35</v>
      </c>
      <c r="AC1306" s="8" t="s">
        <v>54</v>
      </c>
      <c r="AD1306" s="8" t="s">
        <v>35</v>
      </c>
      <c r="AE1306" s="8" t="s">
        <v>4548</v>
      </c>
      <c r="AF1306" s="13">
        <v>558.36</v>
      </c>
      <c r="AG1306" s="41">
        <f t="shared" si="183"/>
        <v>44979</v>
      </c>
      <c r="AH1306" s="41">
        <f t="shared" ca="1" si="184"/>
        <v>46022</v>
      </c>
      <c r="AI1306" s="1">
        <f t="shared" ca="1" si="182"/>
        <v>34</v>
      </c>
      <c r="AJ1306" s="1">
        <f t="shared" ca="1" si="185"/>
        <v>29</v>
      </c>
      <c r="AK1306" s="1">
        <f t="shared" ca="1" si="186"/>
        <v>4</v>
      </c>
      <c r="AL1306" s="1">
        <f t="shared" si="187"/>
        <v>72.56</v>
      </c>
      <c r="AM1306" s="38">
        <f t="shared" ca="1" si="188"/>
        <v>0.8529411764705882</v>
      </c>
      <c r="AN1306" s="1" t="str">
        <f t="shared" ca="1" si="189"/>
        <v>תקין</v>
      </c>
      <c r="AO1306" s="1" t="e">
        <f>VLOOKUP(AC1306,'תז מייל קניין'!$A:$C,3,0)</f>
        <v>#N/A</v>
      </c>
      <c r="AP1306" s="1" t="str">
        <f t="shared" si="190"/>
        <v xml:space="preserve"> ציוד משרד</v>
      </c>
    </row>
    <row r="1307" spans="1:42" x14ac:dyDescent="0.2">
      <c r="A1307" s="4"/>
      <c r="B1307" s="5"/>
      <c r="C1307" s="6" t="s">
        <v>4675</v>
      </c>
      <c r="D1307" s="7" t="s">
        <v>50</v>
      </c>
      <c r="E1307" s="7" t="s">
        <v>32</v>
      </c>
      <c r="F1307" s="8" t="s">
        <v>35</v>
      </c>
      <c r="G1307" s="9">
        <v>44984</v>
      </c>
      <c r="H1307" s="9"/>
      <c r="I1307" s="10"/>
      <c r="J1307" s="14"/>
      <c r="K1307" s="11" t="s">
        <v>4550</v>
      </c>
      <c r="L1307" s="8" t="s">
        <v>4551</v>
      </c>
      <c r="M1307" s="8" t="s">
        <v>4552</v>
      </c>
      <c r="N1307" s="8" t="s">
        <v>40</v>
      </c>
      <c r="O1307" s="12">
        <v>3426.34</v>
      </c>
      <c r="P1307" s="8" t="s">
        <v>41</v>
      </c>
      <c r="Q1307" s="12">
        <v>3426.34</v>
      </c>
      <c r="R1307" s="13">
        <v>0</v>
      </c>
      <c r="S1307" s="13">
        <v>0</v>
      </c>
      <c r="T1307" s="13">
        <v>0</v>
      </c>
      <c r="U1307" s="12">
        <v>3649.19</v>
      </c>
      <c r="V1307" s="8" t="s">
        <v>35</v>
      </c>
      <c r="W1307" s="8" t="s">
        <v>4676</v>
      </c>
      <c r="X1307" s="8" t="s">
        <v>57</v>
      </c>
      <c r="Y1307" s="13">
        <v>0</v>
      </c>
      <c r="Z1307" s="8" t="s">
        <v>42</v>
      </c>
      <c r="AA1307" s="8" t="s">
        <v>65</v>
      </c>
      <c r="AB1307" s="8" t="s">
        <v>35</v>
      </c>
      <c r="AC1307" s="8" t="s">
        <v>54</v>
      </c>
      <c r="AD1307" s="8" t="s">
        <v>35</v>
      </c>
      <c r="AE1307" s="8" t="s">
        <v>46</v>
      </c>
      <c r="AF1307" s="12">
        <v>3426.34</v>
      </c>
      <c r="AG1307" s="41">
        <f t="shared" si="183"/>
        <v>44984</v>
      </c>
      <c r="AH1307" s="41">
        <f t="shared" ca="1" si="184"/>
        <v>46022</v>
      </c>
      <c r="AI1307" s="1">
        <f t="shared" ca="1" si="182"/>
        <v>34</v>
      </c>
      <c r="AJ1307" s="1">
        <f t="shared" ca="1" si="185"/>
        <v>29</v>
      </c>
      <c r="AK1307" s="1">
        <f t="shared" ca="1" si="186"/>
        <v>4</v>
      </c>
      <c r="AL1307" s="1">
        <f t="shared" si="187"/>
        <v>0</v>
      </c>
      <c r="AM1307" s="38">
        <f t="shared" ca="1" si="188"/>
        <v>0.8529411764705882</v>
      </c>
      <c r="AN1307" s="1" t="str">
        <f t="shared" ca="1" si="189"/>
        <v>לא תקין</v>
      </c>
      <c r="AO1307" s="1" t="e">
        <f>VLOOKUP(AC1307,'תז מייל קניין'!$A:$C,3,0)</f>
        <v>#N/A</v>
      </c>
      <c r="AP1307" s="1" t="str">
        <f t="shared" si="190"/>
        <v xml:space="preserve"> התקנות עב</v>
      </c>
    </row>
    <row r="1308" spans="1:42" x14ac:dyDescent="0.2">
      <c r="A1308" s="4"/>
      <c r="B1308" s="5"/>
      <c r="C1308" s="6" t="s">
        <v>4677</v>
      </c>
      <c r="D1308" s="7" t="s">
        <v>34</v>
      </c>
      <c r="E1308" s="7" t="s">
        <v>32</v>
      </c>
      <c r="F1308" s="8" t="s">
        <v>35</v>
      </c>
      <c r="G1308" s="9">
        <v>44985</v>
      </c>
      <c r="H1308" s="9"/>
      <c r="I1308" s="10"/>
      <c r="J1308" s="14"/>
      <c r="K1308" s="11" t="s">
        <v>4678</v>
      </c>
      <c r="L1308" s="8" t="s">
        <v>4679</v>
      </c>
      <c r="M1308" s="8" t="s">
        <v>3879</v>
      </c>
      <c r="N1308" s="8" t="s">
        <v>40</v>
      </c>
      <c r="O1308" s="12">
        <v>13216</v>
      </c>
      <c r="P1308" s="8" t="s">
        <v>41</v>
      </c>
      <c r="Q1308" s="12">
        <v>13216</v>
      </c>
      <c r="R1308" s="13">
        <v>15</v>
      </c>
      <c r="S1308" s="12">
        <v>1965.6</v>
      </c>
      <c r="T1308" s="12">
        <v>1965.6</v>
      </c>
      <c r="U1308" s="12">
        <v>11233.6</v>
      </c>
      <c r="V1308" s="8" t="s">
        <v>35</v>
      </c>
      <c r="W1308" s="8" t="s">
        <v>4680</v>
      </c>
      <c r="X1308" s="8" t="s">
        <v>35</v>
      </c>
      <c r="Y1308" s="13">
        <v>0</v>
      </c>
      <c r="Z1308" s="8" t="s">
        <v>42</v>
      </c>
      <c r="AA1308" s="8" t="s">
        <v>43</v>
      </c>
      <c r="AB1308" s="8" t="s">
        <v>60</v>
      </c>
      <c r="AC1308" s="8" t="s">
        <v>54</v>
      </c>
      <c r="AD1308" s="8" t="s">
        <v>35</v>
      </c>
      <c r="AE1308" s="8" t="s">
        <v>4548</v>
      </c>
      <c r="AF1308" s="12">
        <v>11233.6</v>
      </c>
      <c r="AG1308" s="41">
        <f t="shared" si="183"/>
        <v>44985</v>
      </c>
      <c r="AH1308" s="41">
        <f t="shared" ca="1" si="184"/>
        <v>46022</v>
      </c>
      <c r="AI1308" s="1">
        <f t="shared" ca="1" si="182"/>
        <v>34</v>
      </c>
      <c r="AJ1308" s="1">
        <f t="shared" ca="1" si="185"/>
        <v>29</v>
      </c>
      <c r="AK1308" s="1">
        <f t="shared" ca="1" si="186"/>
        <v>4</v>
      </c>
      <c r="AL1308" s="1">
        <f t="shared" si="187"/>
        <v>15</v>
      </c>
      <c r="AM1308" s="38">
        <f t="shared" ca="1" si="188"/>
        <v>0.8529411764705882</v>
      </c>
      <c r="AN1308" s="1" t="str">
        <f t="shared" ca="1" si="189"/>
        <v>לא תקין</v>
      </c>
      <c r="AO1308" s="1" t="e">
        <f>VLOOKUP(AC1308,'תז מייל קניין'!$A:$C,3,0)</f>
        <v>#N/A</v>
      </c>
      <c r="AP1308" s="1" t="str">
        <f t="shared" si="190"/>
        <v xml:space="preserve"> לינה עבור</v>
      </c>
    </row>
    <row r="1309" spans="1:42" x14ac:dyDescent="0.2">
      <c r="A1309" s="4"/>
      <c r="B1309" s="5"/>
      <c r="C1309" s="6" t="s">
        <v>4681</v>
      </c>
      <c r="D1309" s="7" t="s">
        <v>47</v>
      </c>
      <c r="E1309" s="7" t="s">
        <v>32</v>
      </c>
      <c r="F1309" s="8" t="s">
        <v>35</v>
      </c>
      <c r="G1309" s="9">
        <v>44987</v>
      </c>
      <c r="H1309" s="9">
        <v>44896</v>
      </c>
      <c r="I1309" s="10">
        <v>45992</v>
      </c>
      <c r="J1309" s="14"/>
      <c r="K1309" s="11" t="s">
        <v>4682</v>
      </c>
      <c r="L1309" s="8" t="s">
        <v>4683</v>
      </c>
      <c r="M1309" s="8" t="s">
        <v>35</v>
      </c>
      <c r="N1309" s="8" t="s">
        <v>40</v>
      </c>
      <c r="O1309" s="12">
        <v>135017</v>
      </c>
      <c r="P1309" s="8" t="s">
        <v>41</v>
      </c>
      <c r="Q1309" s="12">
        <v>135017</v>
      </c>
      <c r="R1309" s="13">
        <v>82.19</v>
      </c>
      <c r="S1309" s="12">
        <v>109841.23</v>
      </c>
      <c r="T1309" s="12">
        <v>110729.26</v>
      </c>
      <c r="U1309" s="12">
        <v>21163.3</v>
      </c>
      <c r="V1309" s="8" t="s">
        <v>35</v>
      </c>
      <c r="W1309" s="8" t="s">
        <v>4684</v>
      </c>
      <c r="X1309" s="8" t="s">
        <v>57</v>
      </c>
      <c r="Y1309" s="13">
        <v>0</v>
      </c>
      <c r="Z1309" s="8" t="s">
        <v>42</v>
      </c>
      <c r="AA1309" s="8" t="s">
        <v>58</v>
      </c>
      <c r="AB1309" s="8" t="s">
        <v>35</v>
      </c>
      <c r="AC1309" s="8" t="s">
        <v>54</v>
      </c>
      <c r="AD1309" s="8" t="s">
        <v>35</v>
      </c>
      <c r="AE1309" s="8" t="s">
        <v>66</v>
      </c>
      <c r="AF1309" s="12">
        <v>21163.3</v>
      </c>
      <c r="AG1309" s="41">
        <f t="shared" si="183"/>
        <v>44896</v>
      </c>
      <c r="AH1309" s="41">
        <f t="shared" ca="1" si="184"/>
        <v>45992</v>
      </c>
      <c r="AI1309" s="1">
        <f t="shared" ref="AI1309:AI1372" ca="1" si="191">DATEDIF(AG1309,AH1309, "m")</f>
        <v>36</v>
      </c>
      <c r="AJ1309" s="1">
        <f t="shared" ca="1" si="185"/>
        <v>32</v>
      </c>
      <c r="AK1309" s="1">
        <f t="shared" ca="1" si="186"/>
        <v>3</v>
      </c>
      <c r="AL1309" s="1">
        <f t="shared" si="187"/>
        <v>82.19</v>
      </c>
      <c r="AM1309" s="38">
        <f t="shared" ca="1" si="188"/>
        <v>0.88888888888888884</v>
      </c>
      <c r="AN1309" s="1" t="str">
        <f t="shared" ca="1" si="189"/>
        <v>תקין</v>
      </c>
      <c r="AO1309" s="1" t="e">
        <f>VLOOKUP(AC1309,'תז מייל קניין'!$A:$C,3,0)</f>
        <v>#N/A</v>
      </c>
      <c r="AP1309" s="1" t="str">
        <f t="shared" si="190"/>
        <v xml:space="preserve"> חבר ועדת </v>
      </c>
    </row>
    <row r="1310" spans="1:42" x14ac:dyDescent="0.2">
      <c r="A1310" s="4"/>
      <c r="B1310" s="5"/>
      <c r="C1310" s="6" t="s">
        <v>4685</v>
      </c>
      <c r="D1310" s="7" t="s">
        <v>34</v>
      </c>
      <c r="E1310" s="7" t="s">
        <v>32</v>
      </c>
      <c r="F1310" s="8" t="s">
        <v>35</v>
      </c>
      <c r="G1310" s="9">
        <v>44994</v>
      </c>
      <c r="H1310" s="9"/>
      <c r="I1310" s="10"/>
      <c r="J1310" s="14"/>
      <c r="K1310" s="11" t="s">
        <v>4352</v>
      </c>
      <c r="L1310" s="8" t="s">
        <v>4353</v>
      </c>
      <c r="M1310" s="8" t="s">
        <v>4354</v>
      </c>
      <c r="N1310" s="8" t="s">
        <v>40</v>
      </c>
      <c r="O1310" s="12">
        <v>40671</v>
      </c>
      <c r="P1310" s="8" t="s">
        <v>41</v>
      </c>
      <c r="Q1310" s="12">
        <v>40671</v>
      </c>
      <c r="R1310" s="13">
        <v>13.94</v>
      </c>
      <c r="S1310" s="12">
        <v>5671</v>
      </c>
      <c r="T1310" s="12">
        <v>5671</v>
      </c>
      <c r="U1310" s="12">
        <v>35000</v>
      </c>
      <c r="V1310" s="8" t="s">
        <v>35</v>
      </c>
      <c r="W1310" s="8" t="s">
        <v>4686</v>
      </c>
      <c r="X1310" s="8" t="s">
        <v>35</v>
      </c>
      <c r="Y1310" s="13">
        <v>0</v>
      </c>
      <c r="Z1310" s="8" t="s">
        <v>42</v>
      </c>
      <c r="AA1310" s="8" t="s">
        <v>2622</v>
      </c>
      <c r="AB1310" s="8" t="s">
        <v>35</v>
      </c>
      <c r="AC1310" s="8" t="s">
        <v>54</v>
      </c>
      <c r="AD1310" s="8" t="s">
        <v>35</v>
      </c>
      <c r="AE1310" s="8" t="s">
        <v>35</v>
      </c>
      <c r="AF1310" s="12">
        <v>35000</v>
      </c>
      <c r="AG1310" s="41">
        <f t="shared" si="183"/>
        <v>44994</v>
      </c>
      <c r="AH1310" s="41">
        <f t="shared" ca="1" si="184"/>
        <v>46022</v>
      </c>
      <c r="AI1310" s="1">
        <f t="shared" ca="1" si="191"/>
        <v>33</v>
      </c>
      <c r="AJ1310" s="1">
        <f t="shared" ca="1" si="185"/>
        <v>28</v>
      </c>
      <c r="AK1310" s="1">
        <f t="shared" ca="1" si="186"/>
        <v>4</v>
      </c>
      <c r="AL1310" s="1">
        <f t="shared" si="187"/>
        <v>13.94</v>
      </c>
      <c r="AM1310" s="38">
        <f t="shared" ca="1" si="188"/>
        <v>0.84848484848484851</v>
      </c>
      <c r="AN1310" s="1" t="str">
        <f t="shared" ca="1" si="189"/>
        <v>לא תקין</v>
      </c>
      <c r="AO1310" s="1" t="e">
        <f>VLOOKUP(AC1310,'תז מייל קניין'!$A:$C,3,0)</f>
        <v>#N/A</v>
      </c>
      <c r="AP1310" s="1" t="str">
        <f t="shared" si="190"/>
        <v xml:space="preserve"> אמיגה נ' </v>
      </c>
    </row>
    <row r="1311" spans="1:42" x14ac:dyDescent="0.2">
      <c r="A1311" s="4"/>
      <c r="B1311" s="5"/>
      <c r="C1311" s="6" t="s">
        <v>4687</v>
      </c>
      <c r="D1311" s="7" t="s">
        <v>34</v>
      </c>
      <c r="E1311" s="7" t="s">
        <v>32</v>
      </c>
      <c r="F1311" s="8" t="s">
        <v>35</v>
      </c>
      <c r="G1311" s="9">
        <v>44994</v>
      </c>
      <c r="H1311" s="9"/>
      <c r="I1311" s="10"/>
      <c r="J1311" s="14"/>
      <c r="K1311" s="11" t="s">
        <v>4352</v>
      </c>
      <c r="L1311" s="8" t="s">
        <v>4353</v>
      </c>
      <c r="M1311" s="8" t="s">
        <v>4354</v>
      </c>
      <c r="N1311" s="8" t="s">
        <v>40</v>
      </c>
      <c r="O1311" s="12">
        <v>25544</v>
      </c>
      <c r="P1311" s="8" t="s">
        <v>41</v>
      </c>
      <c r="Q1311" s="12">
        <v>25544</v>
      </c>
      <c r="R1311" s="13">
        <v>21.7</v>
      </c>
      <c r="S1311" s="12">
        <v>5544</v>
      </c>
      <c r="T1311" s="12">
        <v>5544</v>
      </c>
      <c r="U1311" s="12">
        <v>20000</v>
      </c>
      <c r="V1311" s="8" t="s">
        <v>35</v>
      </c>
      <c r="W1311" s="8" t="s">
        <v>4688</v>
      </c>
      <c r="X1311" s="8" t="s">
        <v>35</v>
      </c>
      <c r="Y1311" s="13">
        <v>0</v>
      </c>
      <c r="Z1311" s="8" t="s">
        <v>42</v>
      </c>
      <c r="AA1311" s="8" t="s">
        <v>2622</v>
      </c>
      <c r="AB1311" s="8" t="s">
        <v>35</v>
      </c>
      <c r="AC1311" s="8" t="s">
        <v>54</v>
      </c>
      <c r="AD1311" s="8" t="s">
        <v>35</v>
      </c>
      <c r="AE1311" s="8" t="s">
        <v>35</v>
      </c>
      <c r="AF1311" s="12">
        <v>20000</v>
      </c>
      <c r="AG1311" s="41">
        <f t="shared" si="183"/>
        <v>44994</v>
      </c>
      <c r="AH1311" s="41">
        <f t="shared" ca="1" si="184"/>
        <v>46022</v>
      </c>
      <c r="AI1311" s="1">
        <f t="shared" ca="1" si="191"/>
        <v>33</v>
      </c>
      <c r="AJ1311" s="1">
        <f t="shared" ca="1" si="185"/>
        <v>28</v>
      </c>
      <c r="AK1311" s="1">
        <f t="shared" ca="1" si="186"/>
        <v>4</v>
      </c>
      <c r="AL1311" s="1">
        <f t="shared" si="187"/>
        <v>21.7</v>
      </c>
      <c r="AM1311" s="38">
        <f t="shared" ca="1" si="188"/>
        <v>0.84848484848484851</v>
      </c>
      <c r="AN1311" s="1" t="str">
        <f t="shared" ca="1" si="189"/>
        <v>לא תקין</v>
      </c>
      <c r="AO1311" s="1" t="e">
        <f>VLOOKUP(AC1311,'תז מייל קניין'!$A:$C,3,0)</f>
        <v>#N/A</v>
      </c>
      <c r="AP1311" s="1" t="str">
        <f t="shared" si="190"/>
        <v xml:space="preserve"> נובה שיוו</v>
      </c>
    </row>
    <row r="1312" spans="1:42" x14ac:dyDescent="0.2">
      <c r="A1312" s="4"/>
      <c r="B1312" s="5"/>
      <c r="C1312" s="6" t="s">
        <v>4689</v>
      </c>
      <c r="D1312" s="7" t="s">
        <v>34</v>
      </c>
      <c r="E1312" s="7" t="s">
        <v>32</v>
      </c>
      <c r="F1312" s="8" t="s">
        <v>35</v>
      </c>
      <c r="G1312" s="9">
        <v>44998</v>
      </c>
      <c r="H1312" s="9"/>
      <c r="I1312" s="10"/>
      <c r="J1312" s="14"/>
      <c r="K1312" s="11" t="s">
        <v>4447</v>
      </c>
      <c r="L1312" s="8" t="s">
        <v>4448</v>
      </c>
      <c r="M1312" s="8" t="s">
        <v>4449</v>
      </c>
      <c r="N1312" s="8" t="s">
        <v>40</v>
      </c>
      <c r="O1312" s="12">
        <v>35544</v>
      </c>
      <c r="P1312" s="8" t="s">
        <v>41</v>
      </c>
      <c r="Q1312" s="12">
        <v>35544</v>
      </c>
      <c r="R1312" s="13">
        <v>15.6</v>
      </c>
      <c r="S1312" s="12">
        <v>5544</v>
      </c>
      <c r="T1312" s="12">
        <v>5544</v>
      </c>
      <c r="U1312" s="12">
        <v>30000</v>
      </c>
      <c r="V1312" s="8" t="s">
        <v>35</v>
      </c>
      <c r="W1312" s="8" t="s">
        <v>4690</v>
      </c>
      <c r="X1312" s="8" t="s">
        <v>35</v>
      </c>
      <c r="Y1312" s="13">
        <v>0</v>
      </c>
      <c r="Z1312" s="8" t="s">
        <v>42</v>
      </c>
      <c r="AA1312" s="8" t="s">
        <v>2622</v>
      </c>
      <c r="AB1312" s="8" t="s">
        <v>35</v>
      </c>
      <c r="AC1312" s="8" t="s">
        <v>54</v>
      </c>
      <c r="AD1312" s="8" t="s">
        <v>35</v>
      </c>
      <c r="AE1312" s="8" t="s">
        <v>35</v>
      </c>
      <c r="AF1312" s="12">
        <v>30000</v>
      </c>
      <c r="AG1312" s="41">
        <f t="shared" si="183"/>
        <v>44998</v>
      </c>
      <c r="AH1312" s="41">
        <f t="shared" ca="1" si="184"/>
        <v>46022</v>
      </c>
      <c r="AI1312" s="1">
        <f t="shared" ca="1" si="191"/>
        <v>33</v>
      </c>
      <c r="AJ1312" s="1">
        <f t="shared" ca="1" si="185"/>
        <v>28</v>
      </c>
      <c r="AK1312" s="1">
        <f t="shared" ca="1" si="186"/>
        <v>4</v>
      </c>
      <c r="AL1312" s="1">
        <f t="shared" si="187"/>
        <v>15.6</v>
      </c>
      <c r="AM1312" s="38">
        <f t="shared" ca="1" si="188"/>
        <v>0.84848484848484851</v>
      </c>
      <c r="AN1312" s="1" t="str">
        <f t="shared" ca="1" si="189"/>
        <v>לא תקין</v>
      </c>
      <c r="AO1312" s="1" t="e">
        <f>VLOOKUP(AC1312,'תז מייל קניין'!$A:$C,3,0)</f>
        <v>#N/A</v>
      </c>
      <c r="AP1312" s="1" t="str">
        <f t="shared" si="190"/>
        <v xml:space="preserve"> סואעד נ' </v>
      </c>
    </row>
    <row r="1313" spans="1:42" x14ac:dyDescent="0.2">
      <c r="A1313" s="4"/>
      <c r="B1313" s="5"/>
      <c r="C1313" s="6" t="s">
        <v>4691</v>
      </c>
      <c r="D1313" s="7" t="s">
        <v>34</v>
      </c>
      <c r="E1313" s="7" t="s">
        <v>32</v>
      </c>
      <c r="F1313" s="8" t="s">
        <v>35</v>
      </c>
      <c r="G1313" s="9">
        <v>44998</v>
      </c>
      <c r="H1313" s="9"/>
      <c r="I1313" s="10"/>
      <c r="J1313" s="14"/>
      <c r="K1313" s="11" t="s">
        <v>4518</v>
      </c>
      <c r="L1313" s="8" t="s">
        <v>4519</v>
      </c>
      <c r="M1313" s="8" t="s">
        <v>4520</v>
      </c>
      <c r="N1313" s="8" t="s">
        <v>40</v>
      </c>
      <c r="O1313" s="12">
        <v>30959</v>
      </c>
      <c r="P1313" s="8" t="s">
        <v>41</v>
      </c>
      <c r="Q1313" s="12">
        <v>30959</v>
      </c>
      <c r="R1313" s="13">
        <v>19.25</v>
      </c>
      <c r="S1313" s="12">
        <v>5959</v>
      </c>
      <c r="T1313" s="12">
        <v>5959</v>
      </c>
      <c r="U1313" s="12">
        <v>25000</v>
      </c>
      <c r="V1313" s="8" t="s">
        <v>35</v>
      </c>
      <c r="W1313" s="8" t="s">
        <v>4692</v>
      </c>
      <c r="X1313" s="8" t="s">
        <v>35</v>
      </c>
      <c r="Y1313" s="13">
        <v>0</v>
      </c>
      <c r="Z1313" s="8" t="s">
        <v>42</v>
      </c>
      <c r="AA1313" s="8" t="s">
        <v>2622</v>
      </c>
      <c r="AB1313" s="8" t="s">
        <v>35</v>
      </c>
      <c r="AC1313" s="8" t="s">
        <v>54</v>
      </c>
      <c r="AD1313" s="8" t="s">
        <v>35</v>
      </c>
      <c r="AE1313" s="8" t="s">
        <v>2610</v>
      </c>
      <c r="AF1313" s="12">
        <v>25000</v>
      </c>
      <c r="AG1313" s="41">
        <f t="shared" si="183"/>
        <v>44998</v>
      </c>
      <c r="AH1313" s="41">
        <f t="shared" ca="1" si="184"/>
        <v>46022</v>
      </c>
      <c r="AI1313" s="1">
        <f t="shared" ca="1" si="191"/>
        <v>33</v>
      </c>
      <c r="AJ1313" s="1">
        <f t="shared" ca="1" si="185"/>
        <v>28</v>
      </c>
      <c r="AK1313" s="1">
        <f t="shared" ca="1" si="186"/>
        <v>4</v>
      </c>
      <c r="AL1313" s="1">
        <f t="shared" si="187"/>
        <v>19.25</v>
      </c>
      <c r="AM1313" s="38">
        <f t="shared" ca="1" si="188"/>
        <v>0.84848484848484851</v>
      </c>
      <c r="AN1313" s="1" t="str">
        <f t="shared" ca="1" si="189"/>
        <v>לא תקין</v>
      </c>
      <c r="AO1313" s="1" t="e">
        <f>VLOOKUP(AC1313,'תז מייל קניין'!$A:$C,3,0)</f>
        <v>#N/A</v>
      </c>
      <c r="AP1313" s="1" t="str">
        <f t="shared" si="190"/>
        <v xml:space="preserve"> עזרא נ' מ</v>
      </c>
    </row>
    <row r="1314" spans="1:42" x14ac:dyDescent="0.2">
      <c r="A1314" s="4"/>
      <c r="B1314" s="5"/>
      <c r="C1314" s="6" t="s">
        <v>4693</v>
      </c>
      <c r="D1314" s="7" t="s">
        <v>34</v>
      </c>
      <c r="E1314" s="7" t="s">
        <v>32</v>
      </c>
      <c r="F1314" s="8" t="s">
        <v>35</v>
      </c>
      <c r="G1314" s="9">
        <v>45005</v>
      </c>
      <c r="H1314" s="9"/>
      <c r="I1314" s="10"/>
      <c r="J1314" s="14"/>
      <c r="K1314" s="11" t="s">
        <v>4518</v>
      </c>
      <c r="L1314" s="8" t="s">
        <v>4519</v>
      </c>
      <c r="M1314" s="8" t="s">
        <v>4520</v>
      </c>
      <c r="N1314" s="8" t="s">
        <v>40</v>
      </c>
      <c r="O1314" s="12">
        <v>35671</v>
      </c>
      <c r="P1314" s="8" t="s">
        <v>41</v>
      </c>
      <c r="Q1314" s="12">
        <v>35671</v>
      </c>
      <c r="R1314" s="13">
        <v>15.9</v>
      </c>
      <c r="S1314" s="12">
        <v>5671</v>
      </c>
      <c r="T1314" s="12">
        <v>5671</v>
      </c>
      <c r="U1314" s="12">
        <v>30000</v>
      </c>
      <c r="V1314" s="8" t="s">
        <v>35</v>
      </c>
      <c r="W1314" s="8" t="s">
        <v>4694</v>
      </c>
      <c r="X1314" s="8" t="s">
        <v>35</v>
      </c>
      <c r="Y1314" s="13">
        <v>0</v>
      </c>
      <c r="Z1314" s="8" t="s">
        <v>42</v>
      </c>
      <c r="AA1314" s="8" t="s">
        <v>2622</v>
      </c>
      <c r="AB1314" s="8" t="s">
        <v>35</v>
      </c>
      <c r="AC1314" s="8" t="s">
        <v>54</v>
      </c>
      <c r="AD1314" s="8" t="s">
        <v>35</v>
      </c>
      <c r="AE1314" s="8" t="s">
        <v>2610</v>
      </c>
      <c r="AF1314" s="12">
        <v>30000</v>
      </c>
      <c r="AG1314" s="41">
        <f t="shared" si="183"/>
        <v>45005</v>
      </c>
      <c r="AH1314" s="41">
        <f t="shared" ca="1" si="184"/>
        <v>46022</v>
      </c>
      <c r="AI1314" s="1">
        <f t="shared" ca="1" si="191"/>
        <v>33</v>
      </c>
      <c r="AJ1314" s="1">
        <f t="shared" ca="1" si="185"/>
        <v>28</v>
      </c>
      <c r="AK1314" s="1">
        <f t="shared" ca="1" si="186"/>
        <v>4</v>
      </c>
      <c r="AL1314" s="1">
        <f t="shared" si="187"/>
        <v>15.9</v>
      </c>
      <c r="AM1314" s="38">
        <f t="shared" ca="1" si="188"/>
        <v>0.84848484848484851</v>
      </c>
      <c r="AN1314" s="1" t="str">
        <f t="shared" ca="1" si="189"/>
        <v>לא תקין</v>
      </c>
      <c r="AO1314" s="1" t="e">
        <f>VLOOKUP(AC1314,'תז מייל קניין'!$A:$C,3,0)</f>
        <v>#N/A</v>
      </c>
      <c r="AP1314" s="1" t="str">
        <f t="shared" si="190"/>
        <v xml:space="preserve"> שילה נ' פ</v>
      </c>
    </row>
    <row r="1315" spans="1:42" x14ac:dyDescent="0.2">
      <c r="A1315" s="4"/>
      <c r="B1315" s="5"/>
      <c r="C1315" s="6" t="s">
        <v>4695</v>
      </c>
      <c r="D1315" s="7" t="s">
        <v>34</v>
      </c>
      <c r="E1315" s="7" t="s">
        <v>32</v>
      </c>
      <c r="F1315" s="8" t="s">
        <v>35</v>
      </c>
      <c r="G1315" s="9">
        <v>45005</v>
      </c>
      <c r="H1315" s="9"/>
      <c r="I1315" s="10"/>
      <c r="J1315" s="14"/>
      <c r="K1315" s="11" t="s">
        <v>4518</v>
      </c>
      <c r="L1315" s="8" t="s">
        <v>4519</v>
      </c>
      <c r="M1315" s="8" t="s">
        <v>4520</v>
      </c>
      <c r="N1315" s="8" t="s">
        <v>40</v>
      </c>
      <c r="O1315" s="12">
        <v>35671</v>
      </c>
      <c r="P1315" s="8" t="s">
        <v>41</v>
      </c>
      <c r="Q1315" s="12">
        <v>35671</v>
      </c>
      <c r="R1315" s="13">
        <v>65.099999999999994</v>
      </c>
      <c r="S1315" s="12">
        <v>23221</v>
      </c>
      <c r="T1315" s="12">
        <v>23221</v>
      </c>
      <c r="U1315" s="12">
        <v>12450</v>
      </c>
      <c r="V1315" s="8" t="s">
        <v>35</v>
      </c>
      <c r="W1315" s="8" t="s">
        <v>4696</v>
      </c>
      <c r="X1315" s="8" t="s">
        <v>35</v>
      </c>
      <c r="Y1315" s="13">
        <v>0</v>
      </c>
      <c r="Z1315" s="8" t="s">
        <v>42</v>
      </c>
      <c r="AA1315" s="8" t="s">
        <v>2622</v>
      </c>
      <c r="AB1315" s="8" t="s">
        <v>35</v>
      </c>
      <c r="AC1315" s="8" t="s">
        <v>54</v>
      </c>
      <c r="AD1315" s="8" t="s">
        <v>35</v>
      </c>
      <c r="AE1315" s="8" t="s">
        <v>2610</v>
      </c>
      <c r="AF1315" s="12">
        <v>12450</v>
      </c>
      <c r="AG1315" s="41">
        <f t="shared" si="183"/>
        <v>45005</v>
      </c>
      <c r="AH1315" s="41">
        <f t="shared" ca="1" si="184"/>
        <v>46022</v>
      </c>
      <c r="AI1315" s="1">
        <f t="shared" ca="1" si="191"/>
        <v>33</v>
      </c>
      <c r="AJ1315" s="1">
        <f t="shared" ca="1" si="185"/>
        <v>28</v>
      </c>
      <c r="AK1315" s="1">
        <f t="shared" ca="1" si="186"/>
        <v>4</v>
      </c>
      <c r="AL1315" s="1">
        <f t="shared" si="187"/>
        <v>65.099999999999994</v>
      </c>
      <c r="AM1315" s="38">
        <f t="shared" ca="1" si="188"/>
        <v>0.84848484848484851</v>
      </c>
      <c r="AN1315" s="1" t="str">
        <f t="shared" ca="1" si="189"/>
        <v>תקין</v>
      </c>
      <c r="AO1315" s="1" t="e">
        <f>VLOOKUP(AC1315,'תז מייל קניין'!$A:$C,3,0)</f>
        <v>#N/A</v>
      </c>
      <c r="AP1315" s="1" t="str">
        <f t="shared" si="190"/>
        <v xml:space="preserve"> שילה נ' ב</v>
      </c>
    </row>
    <row r="1316" spans="1:42" x14ac:dyDescent="0.2">
      <c r="A1316" s="4"/>
      <c r="B1316" s="5"/>
      <c r="C1316" s="6" t="s">
        <v>4697</v>
      </c>
      <c r="D1316" s="7" t="s">
        <v>34</v>
      </c>
      <c r="E1316" s="7" t="s">
        <v>32</v>
      </c>
      <c r="F1316" s="8" t="s">
        <v>35</v>
      </c>
      <c r="G1316" s="9">
        <v>45006</v>
      </c>
      <c r="H1316" s="9"/>
      <c r="I1316" s="10"/>
      <c r="J1316" s="14"/>
      <c r="K1316" s="11" t="s">
        <v>4698</v>
      </c>
      <c r="L1316" s="8" t="s">
        <v>4699</v>
      </c>
      <c r="M1316" s="8" t="s">
        <v>4700</v>
      </c>
      <c r="N1316" s="8" t="s">
        <v>40</v>
      </c>
      <c r="O1316" s="12">
        <v>45784</v>
      </c>
      <c r="P1316" s="8" t="s">
        <v>41</v>
      </c>
      <c r="Q1316" s="12">
        <v>45784</v>
      </c>
      <c r="R1316" s="13">
        <v>95.97</v>
      </c>
      <c r="S1316" s="12">
        <v>44243.64</v>
      </c>
      <c r="T1316" s="12">
        <v>45944.17</v>
      </c>
      <c r="U1316" s="12">
        <v>1951.83</v>
      </c>
      <c r="V1316" s="8" t="s">
        <v>35</v>
      </c>
      <c r="W1316" s="8" t="s">
        <v>4701</v>
      </c>
      <c r="X1316" s="8" t="s">
        <v>57</v>
      </c>
      <c r="Y1316" s="13">
        <v>0</v>
      </c>
      <c r="Z1316" s="8" t="s">
        <v>42</v>
      </c>
      <c r="AA1316" s="8" t="s">
        <v>58</v>
      </c>
      <c r="AB1316" s="8" t="s">
        <v>35</v>
      </c>
      <c r="AC1316" s="8" t="s">
        <v>54</v>
      </c>
      <c r="AD1316" s="8" t="s">
        <v>4702</v>
      </c>
      <c r="AE1316" s="8" t="s">
        <v>66</v>
      </c>
      <c r="AF1316" s="12">
        <v>1843.09</v>
      </c>
      <c r="AG1316" s="41">
        <f t="shared" si="183"/>
        <v>45006</v>
      </c>
      <c r="AH1316" s="41">
        <f t="shared" ca="1" si="184"/>
        <v>46022</v>
      </c>
      <c r="AI1316" s="1">
        <f t="shared" ca="1" si="191"/>
        <v>33</v>
      </c>
      <c r="AJ1316" s="1">
        <f t="shared" ca="1" si="185"/>
        <v>28</v>
      </c>
      <c r="AK1316" s="1">
        <f t="shared" ca="1" si="186"/>
        <v>4</v>
      </c>
      <c r="AL1316" s="1">
        <f t="shared" si="187"/>
        <v>95.97</v>
      </c>
      <c r="AM1316" s="38">
        <f t="shared" ca="1" si="188"/>
        <v>0.84848484848484851</v>
      </c>
      <c r="AN1316" s="1" t="str">
        <f t="shared" ca="1" si="189"/>
        <v>תקין</v>
      </c>
      <c r="AO1316" s="1" t="e">
        <f>VLOOKUP(AC1316,'תז מייל קניין'!$A:$C,3,0)</f>
        <v>#N/A</v>
      </c>
      <c r="AP1316" s="1" t="str">
        <f t="shared" si="190"/>
        <v xml:space="preserve"> חבר בוועד</v>
      </c>
    </row>
    <row r="1317" spans="1:42" x14ac:dyDescent="0.2">
      <c r="A1317" s="4"/>
      <c r="B1317" s="5"/>
      <c r="C1317" s="6" t="s">
        <v>4703</v>
      </c>
      <c r="D1317" s="7" t="s">
        <v>50</v>
      </c>
      <c r="E1317" s="7" t="s">
        <v>32</v>
      </c>
      <c r="F1317" s="8" t="s">
        <v>35</v>
      </c>
      <c r="G1317" s="9">
        <v>45008</v>
      </c>
      <c r="H1317" s="9">
        <v>44927</v>
      </c>
      <c r="I1317" s="10">
        <v>45291</v>
      </c>
      <c r="J1317" s="14"/>
      <c r="K1317" s="11" t="s">
        <v>2712</v>
      </c>
      <c r="L1317" s="8" t="s">
        <v>2713</v>
      </c>
      <c r="M1317" s="8" t="s">
        <v>2714</v>
      </c>
      <c r="N1317" s="8" t="s">
        <v>40</v>
      </c>
      <c r="O1317" s="12">
        <v>63333.27</v>
      </c>
      <c r="P1317" s="8" t="s">
        <v>41</v>
      </c>
      <c r="Q1317" s="12">
        <v>63333.27</v>
      </c>
      <c r="R1317" s="13">
        <v>91.37</v>
      </c>
      <c r="S1317" s="12">
        <v>41770.080000000002</v>
      </c>
      <c r="T1317" s="12">
        <v>43904.89</v>
      </c>
      <c r="U1317" s="13">
        <v>0</v>
      </c>
      <c r="V1317" s="8" t="s">
        <v>35</v>
      </c>
      <c r="W1317" s="8" t="s">
        <v>4704</v>
      </c>
      <c r="X1317" s="8" t="s">
        <v>57</v>
      </c>
      <c r="Y1317" s="13">
        <v>0</v>
      </c>
      <c r="Z1317" s="8" t="s">
        <v>42</v>
      </c>
      <c r="AA1317" s="8" t="s">
        <v>65</v>
      </c>
      <c r="AB1317" s="8" t="s">
        <v>35</v>
      </c>
      <c r="AC1317" s="8" t="s">
        <v>54</v>
      </c>
      <c r="AD1317" s="8" t="s">
        <v>4705</v>
      </c>
      <c r="AE1317" s="8" t="s">
        <v>1450</v>
      </c>
      <c r="AF1317" s="12">
        <v>5467.17</v>
      </c>
      <c r="AG1317" s="41">
        <f t="shared" si="183"/>
        <v>44927</v>
      </c>
      <c r="AH1317" s="41">
        <f t="shared" ca="1" si="184"/>
        <v>45291</v>
      </c>
      <c r="AI1317" s="1">
        <f t="shared" ca="1" si="191"/>
        <v>11</v>
      </c>
      <c r="AJ1317" s="1">
        <f t="shared" ca="1" si="185"/>
        <v>31</v>
      </c>
      <c r="AK1317" s="1">
        <f t="shared" ca="1" si="186"/>
        <v>-19</v>
      </c>
      <c r="AL1317" s="1">
        <f t="shared" si="187"/>
        <v>91.37</v>
      </c>
      <c r="AM1317" s="38">
        <f t="shared" ca="1" si="188"/>
        <v>2.8181818181818183</v>
      </c>
      <c r="AN1317" s="1" t="str">
        <f t="shared" ca="1" si="189"/>
        <v>תקין</v>
      </c>
      <c r="AO1317" s="1" t="e">
        <f>VLOOKUP(AC1317,'תז מייל קניין'!$A:$C,3,0)</f>
        <v>#N/A</v>
      </c>
      <c r="AP1317" s="1" t="str">
        <f t="shared" si="190"/>
        <v xml:space="preserve"> שטיפת רכב</v>
      </c>
    </row>
    <row r="1318" spans="1:42" x14ac:dyDescent="0.2">
      <c r="A1318" s="4"/>
      <c r="B1318" s="5"/>
      <c r="C1318" s="6" t="s">
        <v>4706</v>
      </c>
      <c r="D1318" s="7" t="s">
        <v>34</v>
      </c>
      <c r="E1318" s="7" t="s">
        <v>32</v>
      </c>
      <c r="F1318" s="8" t="s">
        <v>35</v>
      </c>
      <c r="G1318" s="9">
        <v>45014</v>
      </c>
      <c r="H1318" s="9"/>
      <c r="I1318" s="10"/>
      <c r="J1318" s="14"/>
      <c r="K1318" s="11" t="s">
        <v>87</v>
      </c>
      <c r="L1318" s="8" t="s">
        <v>88</v>
      </c>
      <c r="M1318" s="8" t="s">
        <v>89</v>
      </c>
      <c r="N1318" s="8" t="s">
        <v>40</v>
      </c>
      <c r="O1318" s="12">
        <v>5037.42</v>
      </c>
      <c r="P1318" s="8" t="s">
        <v>41</v>
      </c>
      <c r="Q1318" s="12">
        <v>5037.42</v>
      </c>
      <c r="R1318" s="13">
        <v>6.63</v>
      </c>
      <c r="S1318" s="13">
        <v>331.11</v>
      </c>
      <c r="T1318" s="13">
        <v>290.16000000000003</v>
      </c>
      <c r="U1318" s="12">
        <v>4703.4799999999996</v>
      </c>
      <c r="V1318" s="8" t="s">
        <v>35</v>
      </c>
      <c r="W1318" s="8" t="s">
        <v>4707</v>
      </c>
      <c r="X1318" s="8" t="s">
        <v>35</v>
      </c>
      <c r="Y1318" s="13">
        <v>0</v>
      </c>
      <c r="Z1318" s="8" t="s">
        <v>42</v>
      </c>
      <c r="AA1318" s="8" t="s">
        <v>43</v>
      </c>
      <c r="AB1318" s="8" t="s">
        <v>60</v>
      </c>
      <c r="AC1318" s="8" t="s">
        <v>54</v>
      </c>
      <c r="AD1318" s="8" t="s">
        <v>35</v>
      </c>
      <c r="AE1318" s="8" t="s">
        <v>35</v>
      </c>
      <c r="AF1318" s="12">
        <v>4703.4799999999996</v>
      </c>
      <c r="AG1318" s="41">
        <f t="shared" si="183"/>
        <v>45014</v>
      </c>
      <c r="AH1318" s="41">
        <f t="shared" ca="1" si="184"/>
        <v>46022</v>
      </c>
      <c r="AI1318" s="1">
        <f t="shared" ca="1" si="191"/>
        <v>33</v>
      </c>
      <c r="AJ1318" s="1">
        <f t="shared" ca="1" si="185"/>
        <v>28</v>
      </c>
      <c r="AK1318" s="1">
        <f t="shared" ca="1" si="186"/>
        <v>4</v>
      </c>
      <c r="AL1318" s="1">
        <f t="shared" si="187"/>
        <v>6.63</v>
      </c>
      <c r="AM1318" s="38">
        <f t="shared" ca="1" si="188"/>
        <v>0.84848484848484851</v>
      </c>
      <c r="AN1318" s="1" t="str">
        <f t="shared" ca="1" si="189"/>
        <v>לא תקין</v>
      </c>
      <c r="AO1318" s="1" t="e">
        <f>VLOOKUP(AC1318,'תז מייל קניין'!$A:$C,3,0)</f>
        <v>#N/A</v>
      </c>
      <c r="AP1318" s="1" t="str">
        <f t="shared" si="190"/>
        <v xml:space="preserve"> קומקום חש</v>
      </c>
    </row>
    <row r="1319" spans="1:42" x14ac:dyDescent="0.2">
      <c r="A1319" s="4"/>
      <c r="B1319" s="5"/>
      <c r="C1319" s="6" t="s">
        <v>4708</v>
      </c>
      <c r="D1319" s="7" t="s">
        <v>34</v>
      </c>
      <c r="E1319" s="7" t="s">
        <v>32</v>
      </c>
      <c r="F1319" s="8" t="s">
        <v>35</v>
      </c>
      <c r="G1319" s="9">
        <v>45014</v>
      </c>
      <c r="H1319" s="9"/>
      <c r="I1319" s="10"/>
      <c r="J1319" s="14"/>
      <c r="K1319" s="11" t="s">
        <v>4518</v>
      </c>
      <c r="L1319" s="8" t="s">
        <v>4519</v>
      </c>
      <c r="M1319" s="8" t="s">
        <v>4520</v>
      </c>
      <c r="N1319" s="8" t="s">
        <v>40</v>
      </c>
      <c r="O1319" s="12">
        <v>45671</v>
      </c>
      <c r="P1319" s="8" t="s">
        <v>41</v>
      </c>
      <c r="Q1319" s="12">
        <v>45671</v>
      </c>
      <c r="R1319" s="13">
        <v>56.21</v>
      </c>
      <c r="S1319" s="12">
        <v>25671</v>
      </c>
      <c r="T1319" s="12">
        <v>25671</v>
      </c>
      <c r="U1319" s="12">
        <v>20000</v>
      </c>
      <c r="V1319" s="8" t="s">
        <v>35</v>
      </c>
      <c r="W1319" s="8" t="s">
        <v>4709</v>
      </c>
      <c r="X1319" s="8" t="s">
        <v>35</v>
      </c>
      <c r="Y1319" s="13">
        <v>0</v>
      </c>
      <c r="Z1319" s="8" t="s">
        <v>42</v>
      </c>
      <c r="AA1319" s="8" t="s">
        <v>2622</v>
      </c>
      <c r="AB1319" s="8" t="s">
        <v>35</v>
      </c>
      <c r="AC1319" s="8" t="s">
        <v>54</v>
      </c>
      <c r="AD1319" s="8" t="s">
        <v>35</v>
      </c>
      <c r="AE1319" s="8" t="s">
        <v>35</v>
      </c>
      <c r="AF1319" s="12">
        <v>20000</v>
      </c>
      <c r="AG1319" s="41">
        <f t="shared" si="183"/>
        <v>45014</v>
      </c>
      <c r="AH1319" s="41">
        <f t="shared" ca="1" si="184"/>
        <v>46022</v>
      </c>
      <c r="AI1319" s="1">
        <f t="shared" ca="1" si="191"/>
        <v>33</v>
      </c>
      <c r="AJ1319" s="1">
        <f t="shared" ca="1" si="185"/>
        <v>28</v>
      </c>
      <c r="AK1319" s="1">
        <f t="shared" ca="1" si="186"/>
        <v>4</v>
      </c>
      <c r="AL1319" s="1">
        <f t="shared" si="187"/>
        <v>56.21</v>
      </c>
      <c r="AM1319" s="38">
        <f t="shared" ca="1" si="188"/>
        <v>0.84848484848484851</v>
      </c>
      <c r="AN1319" s="1" t="str">
        <f t="shared" ca="1" si="189"/>
        <v>תקין</v>
      </c>
      <c r="AO1319" s="1" t="e">
        <f>VLOOKUP(AC1319,'תז מייל קניין'!$A:$C,3,0)</f>
        <v>#N/A</v>
      </c>
      <c r="AP1319" s="1" t="str">
        <f t="shared" si="190"/>
        <v xml:space="preserve"> מנשה נ' G</v>
      </c>
    </row>
    <row r="1320" spans="1:42" x14ac:dyDescent="0.2">
      <c r="A1320" s="4"/>
      <c r="B1320" s="5"/>
      <c r="C1320" s="6" t="s">
        <v>4710</v>
      </c>
      <c r="D1320" s="7" t="s">
        <v>34</v>
      </c>
      <c r="E1320" s="7" t="s">
        <v>32</v>
      </c>
      <c r="F1320" s="8" t="s">
        <v>35</v>
      </c>
      <c r="G1320" s="9">
        <v>45014</v>
      </c>
      <c r="H1320" s="9"/>
      <c r="I1320" s="10"/>
      <c r="J1320" s="14"/>
      <c r="K1320" s="11" t="s">
        <v>4711</v>
      </c>
      <c r="L1320" s="8" t="s">
        <v>4712</v>
      </c>
      <c r="M1320" s="8" t="s">
        <v>4713</v>
      </c>
      <c r="N1320" s="8" t="s">
        <v>40</v>
      </c>
      <c r="O1320" s="12">
        <v>15671</v>
      </c>
      <c r="P1320" s="8" t="s">
        <v>41</v>
      </c>
      <c r="Q1320" s="12">
        <v>15671</v>
      </c>
      <c r="R1320" s="13">
        <v>36.19</v>
      </c>
      <c r="S1320" s="12">
        <v>5671</v>
      </c>
      <c r="T1320" s="12">
        <v>5671</v>
      </c>
      <c r="U1320" s="12">
        <v>10000</v>
      </c>
      <c r="V1320" s="8" t="s">
        <v>35</v>
      </c>
      <c r="W1320" s="8" t="s">
        <v>4714</v>
      </c>
      <c r="X1320" s="8" t="s">
        <v>35</v>
      </c>
      <c r="Y1320" s="13">
        <v>0</v>
      </c>
      <c r="Z1320" s="8" t="s">
        <v>42</v>
      </c>
      <c r="AA1320" s="8" t="s">
        <v>2622</v>
      </c>
      <c r="AB1320" s="8" t="s">
        <v>35</v>
      </c>
      <c r="AC1320" s="8" t="s">
        <v>54</v>
      </c>
      <c r="AD1320" s="8" t="s">
        <v>35</v>
      </c>
      <c r="AE1320" s="8" t="s">
        <v>2610</v>
      </c>
      <c r="AF1320" s="12">
        <v>10000</v>
      </c>
      <c r="AG1320" s="41">
        <f t="shared" si="183"/>
        <v>45014</v>
      </c>
      <c r="AH1320" s="41">
        <f t="shared" ca="1" si="184"/>
        <v>46022</v>
      </c>
      <c r="AI1320" s="1">
        <f t="shared" ca="1" si="191"/>
        <v>33</v>
      </c>
      <c r="AJ1320" s="1">
        <f t="shared" ca="1" si="185"/>
        <v>28</v>
      </c>
      <c r="AK1320" s="1">
        <f t="shared" ca="1" si="186"/>
        <v>4</v>
      </c>
      <c r="AL1320" s="1">
        <f t="shared" si="187"/>
        <v>36.19</v>
      </c>
      <c r="AM1320" s="38">
        <f t="shared" ca="1" si="188"/>
        <v>0.84848484848484851</v>
      </c>
      <c r="AN1320" s="1" t="str">
        <f t="shared" ca="1" si="189"/>
        <v>לא תקין</v>
      </c>
      <c r="AO1320" s="1" t="e">
        <f>VLOOKUP(AC1320,'תז מייל קניין'!$A:$C,3,0)</f>
        <v>#N/A</v>
      </c>
      <c r="AP1320" s="1" t="str">
        <f t="shared" si="190"/>
        <v xml:space="preserve"> פיינטוך נ</v>
      </c>
    </row>
    <row r="1321" spans="1:42" x14ac:dyDescent="0.2">
      <c r="A1321" s="4"/>
      <c r="B1321" s="5"/>
      <c r="C1321" s="6" t="s">
        <v>4715</v>
      </c>
      <c r="D1321" s="7" t="s">
        <v>34</v>
      </c>
      <c r="E1321" s="7" t="s">
        <v>32</v>
      </c>
      <c r="F1321" s="8" t="s">
        <v>35</v>
      </c>
      <c r="G1321" s="9">
        <v>45015</v>
      </c>
      <c r="H1321" s="9">
        <v>44739</v>
      </c>
      <c r="I1321" s="10">
        <v>45834</v>
      </c>
      <c r="J1321" s="14"/>
      <c r="K1321" s="11" t="s">
        <v>4716</v>
      </c>
      <c r="L1321" s="8" t="s">
        <v>4717</v>
      </c>
      <c r="M1321" s="8" t="s">
        <v>4718</v>
      </c>
      <c r="N1321" s="8" t="s">
        <v>40</v>
      </c>
      <c r="O1321" s="12">
        <v>22892</v>
      </c>
      <c r="P1321" s="8" t="s">
        <v>41</v>
      </c>
      <c r="Q1321" s="12">
        <v>22892</v>
      </c>
      <c r="R1321" s="13">
        <v>19.96</v>
      </c>
      <c r="S1321" s="12">
        <v>4578.3999999999996</v>
      </c>
      <c r="T1321" s="12">
        <v>4838</v>
      </c>
      <c r="U1321" s="12">
        <v>19404.62</v>
      </c>
      <c r="V1321" s="8" t="s">
        <v>35</v>
      </c>
      <c r="W1321" s="8" t="s">
        <v>4719</v>
      </c>
      <c r="X1321" s="8" t="s">
        <v>57</v>
      </c>
      <c r="Y1321" s="13">
        <v>0</v>
      </c>
      <c r="Z1321" s="8" t="s">
        <v>42</v>
      </c>
      <c r="AA1321" s="8" t="s">
        <v>58</v>
      </c>
      <c r="AB1321" s="8" t="s">
        <v>35</v>
      </c>
      <c r="AC1321" s="8" t="s">
        <v>54</v>
      </c>
      <c r="AD1321" s="8" t="s">
        <v>4720</v>
      </c>
      <c r="AE1321" s="8" t="s">
        <v>4541</v>
      </c>
      <c r="AF1321" s="12">
        <v>18323.54</v>
      </c>
      <c r="AG1321" s="41">
        <f t="shared" si="183"/>
        <v>44739</v>
      </c>
      <c r="AH1321" s="41">
        <f t="shared" ca="1" si="184"/>
        <v>45834</v>
      </c>
      <c r="AI1321" s="1">
        <f t="shared" ca="1" si="191"/>
        <v>35</v>
      </c>
      <c r="AJ1321" s="1">
        <f t="shared" ca="1" si="185"/>
        <v>37</v>
      </c>
      <c r="AK1321" s="1">
        <f t="shared" ca="1" si="186"/>
        <v>-1</v>
      </c>
      <c r="AL1321" s="1">
        <f t="shared" si="187"/>
        <v>19.96</v>
      </c>
      <c r="AM1321" s="38">
        <f t="shared" ca="1" si="188"/>
        <v>1.0571428571428572</v>
      </c>
      <c r="AN1321" s="1" t="str">
        <f t="shared" ca="1" si="189"/>
        <v>לא תקין</v>
      </c>
      <c r="AO1321" s="1" t="e">
        <f>VLOOKUP(AC1321,'תז מייל קניין'!$A:$C,3,0)</f>
        <v>#N/A</v>
      </c>
      <c r="AP1321" s="1" t="str">
        <f t="shared" si="190"/>
        <v xml:space="preserve"> חבר ועדה </v>
      </c>
    </row>
    <row r="1322" spans="1:42" x14ac:dyDescent="0.2">
      <c r="A1322" s="4"/>
      <c r="B1322" s="5"/>
      <c r="C1322" s="6" t="s">
        <v>4721</v>
      </c>
      <c r="D1322" s="7" t="s">
        <v>50</v>
      </c>
      <c r="E1322" s="7" t="s">
        <v>32</v>
      </c>
      <c r="F1322" s="8" t="s">
        <v>35</v>
      </c>
      <c r="G1322" s="9">
        <v>45032</v>
      </c>
      <c r="H1322" s="9"/>
      <c r="I1322" s="10"/>
      <c r="J1322" s="14"/>
      <c r="K1322" s="11" t="s">
        <v>1764</v>
      </c>
      <c r="L1322" s="8" t="s">
        <v>1765</v>
      </c>
      <c r="M1322" s="8" t="s">
        <v>1766</v>
      </c>
      <c r="N1322" s="8" t="s">
        <v>40</v>
      </c>
      <c r="O1322" s="12">
        <v>1970.92</v>
      </c>
      <c r="P1322" s="8" t="s">
        <v>41</v>
      </c>
      <c r="Q1322" s="12">
        <v>1970.92</v>
      </c>
      <c r="R1322" s="13">
        <v>76.83</v>
      </c>
      <c r="S1322" s="12">
        <v>1511.06</v>
      </c>
      <c r="T1322" s="12">
        <v>1640.32</v>
      </c>
      <c r="U1322" s="13">
        <v>531.61</v>
      </c>
      <c r="V1322" s="8" t="s">
        <v>35</v>
      </c>
      <c r="W1322" s="8" t="s">
        <v>4722</v>
      </c>
      <c r="X1322" s="8" t="s">
        <v>57</v>
      </c>
      <c r="Y1322" s="13">
        <v>0</v>
      </c>
      <c r="Z1322" s="8" t="s">
        <v>42</v>
      </c>
      <c r="AA1322" s="8" t="s">
        <v>65</v>
      </c>
      <c r="AB1322" s="8" t="s">
        <v>35</v>
      </c>
      <c r="AC1322" s="8" t="s">
        <v>54</v>
      </c>
      <c r="AD1322" s="8" t="s">
        <v>35</v>
      </c>
      <c r="AE1322" s="8" t="s">
        <v>4548</v>
      </c>
      <c r="AF1322" s="13">
        <v>459.59</v>
      </c>
      <c r="AG1322" s="41">
        <f t="shared" si="183"/>
        <v>45032</v>
      </c>
      <c r="AH1322" s="41">
        <f t="shared" ca="1" si="184"/>
        <v>46022</v>
      </c>
      <c r="AI1322" s="1">
        <f t="shared" ca="1" si="191"/>
        <v>32</v>
      </c>
      <c r="AJ1322" s="1">
        <f t="shared" ca="1" si="185"/>
        <v>27</v>
      </c>
      <c r="AK1322" s="1">
        <f t="shared" ca="1" si="186"/>
        <v>4</v>
      </c>
      <c r="AL1322" s="1">
        <f t="shared" si="187"/>
        <v>76.83</v>
      </c>
      <c r="AM1322" s="38">
        <f t="shared" ca="1" si="188"/>
        <v>0.84375</v>
      </c>
      <c r="AN1322" s="1" t="str">
        <f t="shared" ca="1" si="189"/>
        <v>תקין</v>
      </c>
      <c r="AO1322" s="1" t="e">
        <f>VLOOKUP(AC1322,'תז מייל קניין'!$A:$C,3,0)</f>
        <v>#N/A</v>
      </c>
      <c r="AP1322" s="1" t="str">
        <f t="shared" si="190"/>
        <v xml:space="preserve"> ציוד משרד</v>
      </c>
    </row>
    <row r="1323" spans="1:42" x14ac:dyDescent="0.2">
      <c r="A1323" s="4"/>
      <c r="B1323" s="5"/>
      <c r="C1323" s="6" t="s">
        <v>4723</v>
      </c>
      <c r="D1323" s="7" t="s">
        <v>50</v>
      </c>
      <c r="E1323" s="7" t="s">
        <v>32</v>
      </c>
      <c r="F1323" s="8" t="s">
        <v>35</v>
      </c>
      <c r="G1323" s="9">
        <v>45033</v>
      </c>
      <c r="H1323" s="9">
        <v>44927</v>
      </c>
      <c r="I1323" s="10">
        <v>45991</v>
      </c>
      <c r="J1323" s="14"/>
      <c r="K1323" s="11" t="s">
        <v>4724</v>
      </c>
      <c r="L1323" s="8" t="s">
        <v>4725</v>
      </c>
      <c r="M1323" s="8" t="s">
        <v>4726</v>
      </c>
      <c r="N1323" s="8" t="s">
        <v>40</v>
      </c>
      <c r="O1323" s="12">
        <v>212847.6</v>
      </c>
      <c r="P1323" s="8" t="s">
        <v>41</v>
      </c>
      <c r="Q1323" s="12">
        <v>212847.6</v>
      </c>
      <c r="R1323" s="13">
        <v>93.69</v>
      </c>
      <c r="S1323" s="12">
        <v>173034.51</v>
      </c>
      <c r="T1323" s="12">
        <v>198422</v>
      </c>
      <c r="U1323" s="12">
        <v>16397.89</v>
      </c>
      <c r="V1323" s="8" t="s">
        <v>35</v>
      </c>
      <c r="W1323" s="8" t="s">
        <v>4727</v>
      </c>
      <c r="X1323" s="8" t="s">
        <v>57</v>
      </c>
      <c r="Y1323" s="13">
        <v>0</v>
      </c>
      <c r="Z1323" s="8" t="s">
        <v>42</v>
      </c>
      <c r="AA1323" s="8" t="s">
        <v>65</v>
      </c>
      <c r="AB1323" s="8" t="s">
        <v>35</v>
      </c>
      <c r="AC1323" s="8" t="s">
        <v>54</v>
      </c>
      <c r="AD1323" s="8" t="s">
        <v>4728</v>
      </c>
      <c r="AE1323" s="8" t="s">
        <v>1450</v>
      </c>
      <c r="AF1323" s="12">
        <v>13432.58</v>
      </c>
      <c r="AG1323" s="41">
        <f t="shared" si="183"/>
        <v>44927</v>
      </c>
      <c r="AH1323" s="41">
        <f t="shared" ca="1" si="184"/>
        <v>45991</v>
      </c>
      <c r="AI1323" s="1">
        <f t="shared" ca="1" si="191"/>
        <v>34</v>
      </c>
      <c r="AJ1323" s="1">
        <f t="shared" ca="1" si="185"/>
        <v>31</v>
      </c>
      <c r="AK1323" s="1">
        <f t="shared" ca="1" si="186"/>
        <v>3</v>
      </c>
      <c r="AL1323" s="1">
        <f t="shared" si="187"/>
        <v>93.69</v>
      </c>
      <c r="AM1323" s="38">
        <f t="shared" ca="1" si="188"/>
        <v>0.91176470588235292</v>
      </c>
      <c r="AN1323" s="1" t="str">
        <f t="shared" ca="1" si="189"/>
        <v>תקין</v>
      </c>
      <c r="AO1323" s="1" t="e">
        <f>VLOOKUP(AC1323,'תז מייל קניין'!$A:$C,3,0)</f>
        <v>#N/A</v>
      </c>
      <c r="AP1323" s="1" t="str">
        <f t="shared" si="190"/>
        <v xml:space="preserve"> הסעת עובד</v>
      </c>
    </row>
    <row r="1324" spans="1:42" x14ac:dyDescent="0.2">
      <c r="A1324" s="4"/>
      <c r="B1324" s="5"/>
      <c r="C1324" s="6" t="s">
        <v>4729</v>
      </c>
      <c r="D1324" s="7" t="s">
        <v>34</v>
      </c>
      <c r="E1324" s="7" t="s">
        <v>32</v>
      </c>
      <c r="F1324" s="8" t="s">
        <v>35</v>
      </c>
      <c r="G1324" s="9">
        <v>45050</v>
      </c>
      <c r="H1324" s="9"/>
      <c r="I1324" s="10"/>
      <c r="J1324" s="14"/>
      <c r="K1324" s="11" t="s">
        <v>2838</v>
      </c>
      <c r="L1324" s="8" t="s">
        <v>2839</v>
      </c>
      <c r="M1324" s="8" t="s">
        <v>2840</v>
      </c>
      <c r="N1324" s="8" t="s">
        <v>40</v>
      </c>
      <c r="O1324" s="12">
        <v>1475</v>
      </c>
      <c r="P1324" s="8" t="s">
        <v>41</v>
      </c>
      <c r="Q1324" s="12">
        <v>1475</v>
      </c>
      <c r="R1324" s="13">
        <v>0</v>
      </c>
      <c r="S1324" s="13">
        <v>0</v>
      </c>
      <c r="T1324" s="13">
        <v>0</v>
      </c>
      <c r="U1324" s="12">
        <v>1475</v>
      </c>
      <c r="V1324" s="8" t="s">
        <v>35</v>
      </c>
      <c r="W1324" s="8" t="s">
        <v>4730</v>
      </c>
      <c r="X1324" s="8" t="s">
        <v>35</v>
      </c>
      <c r="Y1324" s="13">
        <v>0</v>
      </c>
      <c r="Z1324" s="8" t="s">
        <v>42</v>
      </c>
      <c r="AA1324" s="8" t="s">
        <v>43</v>
      </c>
      <c r="AB1324" s="8" t="s">
        <v>60</v>
      </c>
      <c r="AC1324" s="8" t="s">
        <v>54</v>
      </c>
      <c r="AD1324" s="8" t="s">
        <v>35</v>
      </c>
      <c r="AE1324" s="8" t="s">
        <v>603</v>
      </c>
      <c r="AF1324" s="12">
        <v>1475</v>
      </c>
      <c r="AG1324" s="41">
        <f t="shared" si="183"/>
        <v>45050</v>
      </c>
      <c r="AH1324" s="41">
        <f t="shared" ca="1" si="184"/>
        <v>46022</v>
      </c>
      <c r="AI1324" s="1">
        <f t="shared" ca="1" si="191"/>
        <v>31</v>
      </c>
      <c r="AJ1324" s="1">
        <f t="shared" ca="1" si="185"/>
        <v>27</v>
      </c>
      <c r="AK1324" s="1">
        <f t="shared" ca="1" si="186"/>
        <v>4</v>
      </c>
      <c r="AL1324" s="1">
        <f t="shared" si="187"/>
        <v>0</v>
      </c>
      <c r="AM1324" s="38">
        <f t="shared" ca="1" si="188"/>
        <v>0.87096774193548387</v>
      </c>
      <c r="AN1324" s="1" t="str">
        <f t="shared" ca="1" si="189"/>
        <v>לא תקין</v>
      </c>
      <c r="AO1324" s="1" t="e">
        <f>VLOOKUP(AC1324,'תז מייל קניין'!$A:$C,3,0)</f>
        <v>#N/A</v>
      </c>
      <c r="AP1324" s="1" t="str">
        <f t="shared" si="190"/>
        <v xml:space="preserve"> ברורשורים</v>
      </c>
    </row>
    <row r="1325" spans="1:42" x14ac:dyDescent="0.2">
      <c r="A1325" s="4"/>
      <c r="B1325" s="5"/>
      <c r="C1325" s="6" t="s">
        <v>4731</v>
      </c>
      <c r="D1325" s="7" t="s">
        <v>34</v>
      </c>
      <c r="E1325" s="7" t="s">
        <v>32</v>
      </c>
      <c r="F1325" s="8" t="s">
        <v>35</v>
      </c>
      <c r="G1325" s="9">
        <v>45055</v>
      </c>
      <c r="H1325" s="9"/>
      <c r="I1325" s="10"/>
      <c r="J1325" s="14"/>
      <c r="K1325" s="11" t="s">
        <v>2088</v>
      </c>
      <c r="L1325" s="8" t="s">
        <v>2089</v>
      </c>
      <c r="M1325" s="8" t="s">
        <v>2090</v>
      </c>
      <c r="N1325" s="8" t="s">
        <v>40</v>
      </c>
      <c r="O1325" s="12">
        <v>2360</v>
      </c>
      <c r="P1325" s="8" t="s">
        <v>41</v>
      </c>
      <c r="Q1325" s="12">
        <v>2360</v>
      </c>
      <c r="R1325" s="13">
        <v>0</v>
      </c>
      <c r="S1325" s="13">
        <v>0</v>
      </c>
      <c r="T1325" s="13">
        <v>0</v>
      </c>
      <c r="U1325" s="12">
        <v>2360</v>
      </c>
      <c r="V1325" s="8" t="s">
        <v>35</v>
      </c>
      <c r="W1325" s="8" t="s">
        <v>4732</v>
      </c>
      <c r="X1325" s="8" t="s">
        <v>35</v>
      </c>
      <c r="Y1325" s="13">
        <v>0</v>
      </c>
      <c r="Z1325" s="8" t="s">
        <v>42</v>
      </c>
      <c r="AA1325" s="8" t="s">
        <v>43</v>
      </c>
      <c r="AB1325" s="8" t="s">
        <v>60</v>
      </c>
      <c r="AC1325" s="8" t="s">
        <v>54</v>
      </c>
      <c r="AD1325" s="8" t="s">
        <v>35</v>
      </c>
      <c r="AE1325" s="8" t="s">
        <v>4672</v>
      </c>
      <c r="AF1325" s="12">
        <v>2360</v>
      </c>
      <c r="AG1325" s="41">
        <f t="shared" si="183"/>
        <v>45055</v>
      </c>
      <c r="AH1325" s="41">
        <f t="shared" ca="1" si="184"/>
        <v>46022</v>
      </c>
      <c r="AI1325" s="1">
        <f t="shared" ca="1" si="191"/>
        <v>31</v>
      </c>
      <c r="AJ1325" s="1">
        <f t="shared" ca="1" si="185"/>
        <v>26</v>
      </c>
      <c r="AK1325" s="1">
        <f t="shared" ca="1" si="186"/>
        <v>4</v>
      </c>
      <c r="AL1325" s="1">
        <f t="shared" si="187"/>
        <v>0</v>
      </c>
      <c r="AM1325" s="38">
        <f t="shared" ca="1" si="188"/>
        <v>0.83870967741935487</v>
      </c>
      <c r="AN1325" s="1" t="str">
        <f t="shared" ca="1" si="189"/>
        <v>לא תקין</v>
      </c>
      <c r="AO1325" s="1" t="e">
        <f>VLOOKUP(AC1325,'תז מייל קניין'!$A:$C,3,0)</f>
        <v>#N/A</v>
      </c>
      <c r="AP1325" s="1" t="str">
        <f t="shared" si="190"/>
        <v xml:space="preserve"> כספת עבור</v>
      </c>
    </row>
    <row r="1326" spans="1:42" x14ac:dyDescent="0.2">
      <c r="A1326" s="4"/>
      <c r="B1326" s="5"/>
      <c r="C1326" s="6" t="s">
        <v>4733</v>
      </c>
      <c r="D1326" s="7" t="s">
        <v>34</v>
      </c>
      <c r="E1326" s="7" t="s">
        <v>32</v>
      </c>
      <c r="F1326" s="8" t="s">
        <v>35</v>
      </c>
      <c r="G1326" s="9">
        <v>45062</v>
      </c>
      <c r="H1326" s="9"/>
      <c r="I1326" s="10"/>
      <c r="J1326" s="14"/>
      <c r="K1326" s="11" t="s">
        <v>4734</v>
      </c>
      <c r="L1326" s="8" t="s">
        <v>4735</v>
      </c>
      <c r="M1326" s="8" t="s">
        <v>4736</v>
      </c>
      <c r="N1326" s="8" t="s">
        <v>40</v>
      </c>
      <c r="O1326" s="12">
        <v>30000</v>
      </c>
      <c r="P1326" s="8" t="s">
        <v>41</v>
      </c>
      <c r="Q1326" s="12">
        <v>30000</v>
      </c>
      <c r="R1326" s="13">
        <v>52</v>
      </c>
      <c r="S1326" s="12">
        <v>15600</v>
      </c>
      <c r="T1326" s="12">
        <v>15600</v>
      </c>
      <c r="U1326" s="12">
        <v>14400</v>
      </c>
      <c r="V1326" s="8" t="s">
        <v>35</v>
      </c>
      <c r="W1326" s="8" t="s">
        <v>4737</v>
      </c>
      <c r="X1326" s="8" t="s">
        <v>35</v>
      </c>
      <c r="Y1326" s="13">
        <v>0</v>
      </c>
      <c r="Z1326" s="8" t="s">
        <v>42</v>
      </c>
      <c r="AA1326" s="8" t="s">
        <v>2622</v>
      </c>
      <c r="AB1326" s="8" t="s">
        <v>35</v>
      </c>
      <c r="AC1326" s="8" t="s">
        <v>54</v>
      </c>
      <c r="AD1326" s="8" t="s">
        <v>35</v>
      </c>
      <c r="AE1326" s="8" t="s">
        <v>2610</v>
      </c>
      <c r="AF1326" s="12">
        <v>14400</v>
      </c>
      <c r="AG1326" s="41">
        <f t="shared" si="183"/>
        <v>45062</v>
      </c>
      <c r="AH1326" s="41">
        <f t="shared" ca="1" si="184"/>
        <v>46022</v>
      </c>
      <c r="AI1326" s="1">
        <f t="shared" ca="1" si="191"/>
        <v>31</v>
      </c>
      <c r="AJ1326" s="1">
        <f t="shared" ca="1" si="185"/>
        <v>26</v>
      </c>
      <c r="AK1326" s="1">
        <f t="shared" ca="1" si="186"/>
        <v>4</v>
      </c>
      <c r="AL1326" s="1">
        <f t="shared" si="187"/>
        <v>52</v>
      </c>
      <c r="AM1326" s="38">
        <f t="shared" ca="1" si="188"/>
        <v>0.83870967741935487</v>
      </c>
      <c r="AN1326" s="1" t="str">
        <f t="shared" ca="1" si="189"/>
        <v>תקין</v>
      </c>
      <c r="AO1326" s="1" t="e">
        <f>VLOOKUP(AC1326,'תז מייל קניין'!$A:$C,3,0)</f>
        <v>#N/A</v>
      </c>
      <c r="AP1326" s="1" t="str">
        <f t="shared" si="190"/>
        <v xml:space="preserve"> יעקב ואח'</v>
      </c>
    </row>
    <row r="1327" spans="1:42" x14ac:dyDescent="0.2">
      <c r="A1327" s="4"/>
      <c r="B1327" s="5"/>
      <c r="C1327" s="6" t="s">
        <v>4738</v>
      </c>
      <c r="D1327" s="7" t="s">
        <v>34</v>
      </c>
      <c r="E1327" s="7" t="s">
        <v>32</v>
      </c>
      <c r="F1327" s="8" t="s">
        <v>35</v>
      </c>
      <c r="G1327" s="9">
        <v>45062</v>
      </c>
      <c r="H1327" s="9"/>
      <c r="I1327" s="10"/>
      <c r="J1327" s="14"/>
      <c r="K1327" s="11" t="s">
        <v>4711</v>
      </c>
      <c r="L1327" s="8" t="s">
        <v>4712</v>
      </c>
      <c r="M1327" s="8" t="s">
        <v>4713</v>
      </c>
      <c r="N1327" s="8" t="s">
        <v>40</v>
      </c>
      <c r="O1327" s="12">
        <v>35671</v>
      </c>
      <c r="P1327" s="8" t="s">
        <v>41</v>
      </c>
      <c r="Q1327" s="12">
        <v>35671</v>
      </c>
      <c r="R1327" s="13">
        <v>70.84</v>
      </c>
      <c r="S1327" s="12">
        <v>25271</v>
      </c>
      <c r="T1327" s="12">
        <v>25271</v>
      </c>
      <c r="U1327" s="12">
        <v>10400</v>
      </c>
      <c r="V1327" s="8" t="s">
        <v>35</v>
      </c>
      <c r="W1327" s="8" t="s">
        <v>4739</v>
      </c>
      <c r="X1327" s="8" t="s">
        <v>35</v>
      </c>
      <c r="Y1327" s="13">
        <v>0</v>
      </c>
      <c r="Z1327" s="8" t="s">
        <v>42</v>
      </c>
      <c r="AA1327" s="8" t="s">
        <v>2622</v>
      </c>
      <c r="AB1327" s="8" t="s">
        <v>35</v>
      </c>
      <c r="AC1327" s="8" t="s">
        <v>54</v>
      </c>
      <c r="AD1327" s="8" t="s">
        <v>35</v>
      </c>
      <c r="AE1327" s="8" t="s">
        <v>35</v>
      </c>
      <c r="AF1327" s="12">
        <v>10400</v>
      </c>
      <c r="AG1327" s="41">
        <f t="shared" si="183"/>
        <v>45062</v>
      </c>
      <c r="AH1327" s="41">
        <f t="shared" ca="1" si="184"/>
        <v>46022</v>
      </c>
      <c r="AI1327" s="1">
        <f t="shared" ca="1" si="191"/>
        <v>31</v>
      </c>
      <c r="AJ1327" s="1">
        <f t="shared" ca="1" si="185"/>
        <v>26</v>
      </c>
      <c r="AK1327" s="1">
        <f t="shared" ca="1" si="186"/>
        <v>4</v>
      </c>
      <c r="AL1327" s="1">
        <f t="shared" si="187"/>
        <v>70.84</v>
      </c>
      <c r="AM1327" s="38">
        <f t="shared" ca="1" si="188"/>
        <v>0.83870967741935487</v>
      </c>
      <c r="AN1327" s="1" t="str">
        <f t="shared" ca="1" si="189"/>
        <v>תקין</v>
      </c>
      <c r="AO1327" s="1" t="e">
        <f>VLOOKUP(AC1327,'תז מייל קניין'!$A:$C,3,0)</f>
        <v>#N/A</v>
      </c>
      <c r="AP1327" s="1" t="str">
        <f t="shared" si="190"/>
        <v xml:space="preserve"> רון ואח' </v>
      </c>
    </row>
    <row r="1328" spans="1:42" x14ac:dyDescent="0.2">
      <c r="A1328" s="4"/>
      <c r="B1328" s="5"/>
      <c r="C1328" s="6" t="s">
        <v>4740</v>
      </c>
      <c r="D1328" s="7" t="s">
        <v>34</v>
      </c>
      <c r="E1328" s="7" t="s">
        <v>32</v>
      </c>
      <c r="F1328" s="8" t="s">
        <v>35</v>
      </c>
      <c r="G1328" s="9">
        <v>45062</v>
      </c>
      <c r="H1328" s="9">
        <v>44652</v>
      </c>
      <c r="I1328" s="10">
        <v>45747</v>
      </c>
      <c r="J1328" s="14"/>
      <c r="K1328" s="11" t="s">
        <v>4741</v>
      </c>
      <c r="L1328" s="8" t="s">
        <v>4742</v>
      </c>
      <c r="M1328" s="8" t="s">
        <v>4743</v>
      </c>
      <c r="N1328" s="8" t="s">
        <v>40</v>
      </c>
      <c r="O1328" s="12">
        <v>80808.759999999995</v>
      </c>
      <c r="P1328" s="8" t="s">
        <v>41</v>
      </c>
      <c r="Q1328" s="12">
        <v>80808.759999999995</v>
      </c>
      <c r="R1328" s="13">
        <v>56.14</v>
      </c>
      <c r="S1328" s="12">
        <v>48991.29</v>
      </c>
      <c r="T1328" s="12">
        <v>47445.120000000003</v>
      </c>
      <c r="U1328" s="12">
        <v>37533.269999999997</v>
      </c>
      <c r="V1328" s="8" t="s">
        <v>35</v>
      </c>
      <c r="W1328" s="8" t="s">
        <v>4744</v>
      </c>
      <c r="X1328" s="8" t="s">
        <v>57</v>
      </c>
      <c r="Y1328" s="13">
        <v>0</v>
      </c>
      <c r="Z1328" s="8" t="s">
        <v>42</v>
      </c>
      <c r="AA1328" s="8" t="s">
        <v>58</v>
      </c>
      <c r="AB1328" s="8" t="s">
        <v>35</v>
      </c>
      <c r="AC1328" s="8" t="s">
        <v>54</v>
      </c>
      <c r="AD1328" s="8" t="s">
        <v>4745</v>
      </c>
      <c r="AE1328" s="8" t="s">
        <v>66</v>
      </c>
      <c r="AF1328" s="12">
        <v>35442.19</v>
      </c>
      <c r="AG1328" s="41">
        <f t="shared" si="183"/>
        <v>44652</v>
      </c>
      <c r="AH1328" s="41">
        <f t="shared" ca="1" si="184"/>
        <v>45747</v>
      </c>
      <c r="AI1328" s="1">
        <f t="shared" ca="1" si="191"/>
        <v>35</v>
      </c>
      <c r="AJ1328" s="1">
        <f t="shared" ca="1" si="185"/>
        <v>40</v>
      </c>
      <c r="AK1328" s="1">
        <f t="shared" ca="1" si="186"/>
        <v>-4</v>
      </c>
      <c r="AL1328" s="1">
        <f t="shared" si="187"/>
        <v>56.14</v>
      </c>
      <c r="AM1328" s="38">
        <f t="shared" ca="1" si="188"/>
        <v>1.1428571428571428</v>
      </c>
      <c r="AN1328" s="1" t="str">
        <f t="shared" ca="1" si="189"/>
        <v>תקין</v>
      </c>
      <c r="AO1328" s="1" t="e">
        <f>VLOOKUP(AC1328,'תז מייל קניין'!$A:$C,3,0)</f>
        <v>#N/A</v>
      </c>
      <c r="AP1328" s="1" t="str">
        <f t="shared" si="190"/>
        <v xml:space="preserve"> חבר ועדת </v>
      </c>
    </row>
    <row r="1329" spans="1:42" x14ac:dyDescent="0.2">
      <c r="A1329" s="4"/>
      <c r="B1329" s="5"/>
      <c r="C1329" s="6" t="s">
        <v>4746</v>
      </c>
      <c r="D1329" s="7" t="s">
        <v>47</v>
      </c>
      <c r="E1329" s="7" t="s">
        <v>32</v>
      </c>
      <c r="F1329" s="8" t="s">
        <v>35</v>
      </c>
      <c r="G1329" s="9">
        <v>45062</v>
      </c>
      <c r="H1329" s="9">
        <v>44061</v>
      </c>
      <c r="I1329" s="10">
        <v>46347</v>
      </c>
      <c r="J1329" s="14"/>
      <c r="K1329" s="11" t="s">
        <v>4747</v>
      </c>
      <c r="L1329" s="8" t="s">
        <v>4748</v>
      </c>
      <c r="M1329" s="8" t="s">
        <v>35</v>
      </c>
      <c r="N1329" s="8" t="s">
        <v>40</v>
      </c>
      <c r="O1329" s="12">
        <v>73483.320000000007</v>
      </c>
      <c r="P1329" s="8" t="s">
        <v>41</v>
      </c>
      <c r="Q1329" s="12">
        <v>73483.320000000007</v>
      </c>
      <c r="R1329" s="13">
        <v>70.900000000000006</v>
      </c>
      <c r="S1329" s="12">
        <v>51769.31</v>
      </c>
      <c r="T1329" s="12">
        <v>54528.72</v>
      </c>
      <c r="U1329" s="12">
        <v>22645.040000000001</v>
      </c>
      <c r="V1329" s="8" t="s">
        <v>35</v>
      </c>
      <c r="W1329" s="8" t="s">
        <v>4749</v>
      </c>
      <c r="X1329" s="8" t="s">
        <v>57</v>
      </c>
      <c r="Y1329" s="13">
        <v>0</v>
      </c>
      <c r="Z1329" s="8" t="s">
        <v>42</v>
      </c>
      <c r="AA1329" s="8" t="s">
        <v>58</v>
      </c>
      <c r="AB1329" s="8" t="s">
        <v>35</v>
      </c>
      <c r="AC1329" s="8" t="s">
        <v>54</v>
      </c>
      <c r="AD1329" s="8" t="s">
        <v>35</v>
      </c>
      <c r="AE1329" s="8" t="s">
        <v>66</v>
      </c>
      <c r="AF1329" s="12">
        <v>21383.42</v>
      </c>
      <c r="AG1329" s="41">
        <f t="shared" si="183"/>
        <v>44061</v>
      </c>
      <c r="AH1329" s="41">
        <f t="shared" ca="1" si="184"/>
        <v>46347</v>
      </c>
      <c r="AI1329" s="1">
        <f t="shared" ca="1" si="191"/>
        <v>75</v>
      </c>
      <c r="AJ1329" s="1">
        <f t="shared" ca="1" si="185"/>
        <v>59</v>
      </c>
      <c r="AK1329" s="1">
        <f t="shared" ca="1" si="186"/>
        <v>15</v>
      </c>
      <c r="AL1329" s="1">
        <f t="shared" si="187"/>
        <v>70.900000000000006</v>
      </c>
      <c r="AM1329" s="38">
        <f t="shared" ca="1" si="188"/>
        <v>0.78666666666666663</v>
      </c>
      <c r="AN1329" s="1" t="str">
        <f t="shared" ca="1" si="189"/>
        <v>תקין</v>
      </c>
      <c r="AO1329" s="1" t="e">
        <f>VLOOKUP(AC1329,'תז מייל קניין'!$A:$C,3,0)</f>
        <v>#N/A</v>
      </c>
      <c r="AP1329" s="1" t="str">
        <f t="shared" si="190"/>
        <v xml:space="preserve"> חבר ועדת </v>
      </c>
    </row>
    <row r="1330" spans="1:42" x14ac:dyDescent="0.2">
      <c r="A1330" s="4"/>
      <c r="B1330" s="5"/>
      <c r="C1330" s="6" t="s">
        <v>4750</v>
      </c>
      <c r="D1330" s="7" t="s">
        <v>47</v>
      </c>
      <c r="E1330" s="7" t="s">
        <v>32</v>
      </c>
      <c r="F1330" s="8" t="s">
        <v>35</v>
      </c>
      <c r="G1330" s="9">
        <v>45062</v>
      </c>
      <c r="H1330" s="9">
        <v>44652</v>
      </c>
      <c r="I1330" s="10">
        <v>46906</v>
      </c>
      <c r="J1330" s="14"/>
      <c r="K1330" s="11" t="s">
        <v>4751</v>
      </c>
      <c r="L1330" s="8" t="s">
        <v>4752</v>
      </c>
      <c r="M1330" s="8" t="s">
        <v>35</v>
      </c>
      <c r="N1330" s="8" t="s">
        <v>113</v>
      </c>
      <c r="O1330" s="12">
        <v>168550.26</v>
      </c>
      <c r="P1330" s="8" t="s">
        <v>41</v>
      </c>
      <c r="Q1330" s="12">
        <v>168550.26</v>
      </c>
      <c r="R1330" s="13">
        <v>73.09</v>
      </c>
      <c r="S1330" s="12">
        <v>122281.61</v>
      </c>
      <c r="T1330" s="12">
        <v>128614.28</v>
      </c>
      <c r="U1330" s="12">
        <v>47978.47</v>
      </c>
      <c r="V1330" s="8" t="s">
        <v>35</v>
      </c>
      <c r="W1330" s="8" t="s">
        <v>4753</v>
      </c>
      <c r="X1330" s="8" t="s">
        <v>57</v>
      </c>
      <c r="Y1330" s="13">
        <v>0</v>
      </c>
      <c r="Z1330" s="8" t="s">
        <v>42</v>
      </c>
      <c r="AA1330" s="8" t="s">
        <v>58</v>
      </c>
      <c r="AB1330" s="8" t="s">
        <v>35</v>
      </c>
      <c r="AC1330" s="8" t="s">
        <v>54</v>
      </c>
      <c r="AD1330" s="8" t="s">
        <v>35</v>
      </c>
      <c r="AE1330" s="8" t="s">
        <v>66</v>
      </c>
      <c r="AF1330" s="12">
        <v>45350.38</v>
      </c>
      <c r="AG1330" s="41">
        <f t="shared" si="183"/>
        <v>44652</v>
      </c>
      <c r="AH1330" s="41">
        <f t="shared" ca="1" si="184"/>
        <v>46906</v>
      </c>
      <c r="AI1330" s="1">
        <f t="shared" ca="1" si="191"/>
        <v>74</v>
      </c>
      <c r="AJ1330" s="1">
        <f t="shared" ca="1" si="185"/>
        <v>40</v>
      </c>
      <c r="AK1330" s="1">
        <f t="shared" ca="1" si="186"/>
        <v>33</v>
      </c>
      <c r="AL1330" s="1">
        <f t="shared" si="187"/>
        <v>73.09</v>
      </c>
      <c r="AM1330" s="38">
        <f t="shared" ca="1" si="188"/>
        <v>0.54054054054054057</v>
      </c>
      <c r="AN1330" s="1" t="str">
        <f t="shared" ca="1" si="189"/>
        <v>תקין</v>
      </c>
      <c r="AO1330" s="1" t="e">
        <f>VLOOKUP(AC1330,'תז מייל קניין'!$A:$C,3,0)</f>
        <v>#N/A</v>
      </c>
      <c r="AP1330" s="1" t="str">
        <f t="shared" si="190"/>
        <v xml:space="preserve"> יו"ר ועדת</v>
      </c>
    </row>
    <row r="1331" spans="1:42" x14ac:dyDescent="0.2">
      <c r="A1331" s="4"/>
      <c r="B1331" s="5"/>
      <c r="C1331" s="6" t="s">
        <v>4754</v>
      </c>
      <c r="D1331" s="7" t="s">
        <v>34</v>
      </c>
      <c r="E1331" s="7" t="s">
        <v>32</v>
      </c>
      <c r="F1331" s="8" t="s">
        <v>35</v>
      </c>
      <c r="G1331" s="9">
        <v>45064</v>
      </c>
      <c r="H1331" s="9"/>
      <c r="I1331" s="10"/>
      <c r="J1331" s="14"/>
      <c r="K1331" s="11" t="s">
        <v>4660</v>
      </c>
      <c r="L1331" s="8" t="s">
        <v>4661</v>
      </c>
      <c r="M1331" s="8" t="s">
        <v>4662</v>
      </c>
      <c r="N1331" s="8" t="s">
        <v>40</v>
      </c>
      <c r="O1331" s="12">
        <v>2183</v>
      </c>
      <c r="P1331" s="8" t="s">
        <v>41</v>
      </c>
      <c r="Q1331" s="12">
        <v>2183</v>
      </c>
      <c r="R1331" s="13">
        <v>0</v>
      </c>
      <c r="S1331" s="13">
        <v>0</v>
      </c>
      <c r="T1331" s="13">
        <v>0</v>
      </c>
      <c r="U1331" s="12">
        <v>2183</v>
      </c>
      <c r="V1331" s="8" t="s">
        <v>35</v>
      </c>
      <c r="W1331" s="8" t="s">
        <v>4755</v>
      </c>
      <c r="X1331" s="8" t="s">
        <v>35</v>
      </c>
      <c r="Y1331" s="13">
        <v>0</v>
      </c>
      <c r="Z1331" s="8" t="s">
        <v>42</v>
      </c>
      <c r="AA1331" s="8" t="s">
        <v>43</v>
      </c>
      <c r="AB1331" s="8" t="s">
        <v>60</v>
      </c>
      <c r="AC1331" s="8" t="s">
        <v>54</v>
      </c>
      <c r="AD1331" s="8" t="s">
        <v>35</v>
      </c>
      <c r="AE1331" s="8" t="s">
        <v>4664</v>
      </c>
      <c r="AF1331" s="12">
        <v>2183</v>
      </c>
      <c r="AG1331" s="41">
        <f t="shared" si="183"/>
        <v>45064</v>
      </c>
      <c r="AH1331" s="41">
        <f t="shared" ca="1" si="184"/>
        <v>46022</v>
      </c>
      <c r="AI1331" s="1">
        <f t="shared" ca="1" si="191"/>
        <v>31</v>
      </c>
      <c r="AJ1331" s="1">
        <f t="shared" ca="1" si="185"/>
        <v>26</v>
      </c>
      <c r="AK1331" s="1">
        <f t="shared" ca="1" si="186"/>
        <v>4</v>
      </c>
      <c r="AL1331" s="1">
        <f t="shared" si="187"/>
        <v>0</v>
      </c>
      <c r="AM1331" s="38">
        <f t="shared" ca="1" si="188"/>
        <v>0.83870967741935487</v>
      </c>
      <c r="AN1331" s="1" t="str">
        <f t="shared" ca="1" si="189"/>
        <v>לא תקין</v>
      </c>
      <c r="AO1331" s="1" t="e">
        <f>VLOOKUP(AC1331,'תז מייל קניין'!$A:$C,3,0)</f>
        <v>#N/A</v>
      </c>
      <c r="AP1331" s="1" t="str">
        <f t="shared" si="190"/>
        <v xml:space="preserve"> שירות טכנ</v>
      </c>
    </row>
    <row r="1332" spans="1:42" x14ac:dyDescent="0.2">
      <c r="A1332" s="4"/>
      <c r="B1332" s="5"/>
      <c r="C1332" s="6" t="s">
        <v>4756</v>
      </c>
      <c r="D1332" s="7" t="s">
        <v>50</v>
      </c>
      <c r="E1332" s="7" t="s">
        <v>32</v>
      </c>
      <c r="F1332" s="8" t="s">
        <v>35</v>
      </c>
      <c r="G1332" s="9">
        <v>45069</v>
      </c>
      <c r="H1332" s="9">
        <v>45032</v>
      </c>
      <c r="I1332" s="10">
        <v>45657</v>
      </c>
      <c r="J1332" s="14"/>
      <c r="K1332" s="11" t="s">
        <v>4757</v>
      </c>
      <c r="L1332" s="8" t="s">
        <v>4758</v>
      </c>
      <c r="M1332" s="8" t="s">
        <v>4759</v>
      </c>
      <c r="N1332" s="8" t="s">
        <v>40</v>
      </c>
      <c r="O1332" s="12">
        <v>133027.35</v>
      </c>
      <c r="P1332" s="8" t="s">
        <v>41</v>
      </c>
      <c r="Q1332" s="12">
        <v>133027.35</v>
      </c>
      <c r="R1332" s="13">
        <v>0.41</v>
      </c>
      <c r="S1332" s="13">
        <v>722.16</v>
      </c>
      <c r="T1332" s="13">
        <v>543</v>
      </c>
      <c r="U1332" s="12">
        <v>132484.35</v>
      </c>
      <c r="V1332" s="8" t="s">
        <v>35</v>
      </c>
      <c r="W1332" s="8" t="s">
        <v>4760</v>
      </c>
      <c r="X1332" s="8" t="s">
        <v>35</v>
      </c>
      <c r="Y1332" s="13">
        <v>0</v>
      </c>
      <c r="Z1332" s="8" t="s">
        <v>42</v>
      </c>
      <c r="AA1332" s="8" t="s">
        <v>43</v>
      </c>
      <c r="AB1332" s="8" t="s">
        <v>44</v>
      </c>
      <c r="AC1332" s="8" t="s">
        <v>54</v>
      </c>
      <c r="AD1332" s="8" t="s">
        <v>4761</v>
      </c>
      <c r="AE1332" s="8" t="s">
        <v>4672</v>
      </c>
      <c r="AF1332" s="12">
        <v>132484.35</v>
      </c>
      <c r="AG1332" s="41">
        <f t="shared" si="183"/>
        <v>45032</v>
      </c>
      <c r="AH1332" s="41">
        <f t="shared" ca="1" si="184"/>
        <v>45657</v>
      </c>
      <c r="AI1332" s="1">
        <f t="shared" ca="1" si="191"/>
        <v>20</v>
      </c>
      <c r="AJ1332" s="1">
        <f t="shared" ca="1" si="185"/>
        <v>27</v>
      </c>
      <c r="AK1332" s="1">
        <f t="shared" ca="1" si="186"/>
        <v>-7</v>
      </c>
      <c r="AL1332" s="1">
        <f t="shared" si="187"/>
        <v>0.41</v>
      </c>
      <c r="AM1332" s="38">
        <f t="shared" ca="1" si="188"/>
        <v>1.35</v>
      </c>
      <c r="AN1332" s="1" t="str">
        <f t="shared" ca="1" si="189"/>
        <v>לא תקין</v>
      </c>
      <c r="AO1332" s="1" t="e">
        <f>VLOOKUP(AC1332,'תז מייל קניין'!$A:$C,3,0)</f>
        <v>#N/A</v>
      </c>
      <c r="AP1332" s="1" t="str">
        <f t="shared" si="190"/>
        <v xml:space="preserve"> מערכת מתח</v>
      </c>
    </row>
    <row r="1333" spans="1:42" x14ac:dyDescent="0.2">
      <c r="A1333" s="4"/>
      <c r="B1333" s="5"/>
      <c r="C1333" s="6" t="s">
        <v>4762</v>
      </c>
      <c r="D1333" s="7" t="s">
        <v>34</v>
      </c>
      <c r="E1333" s="7" t="s">
        <v>32</v>
      </c>
      <c r="F1333" s="8" t="s">
        <v>35</v>
      </c>
      <c r="G1333" s="9">
        <v>45083</v>
      </c>
      <c r="H1333" s="9"/>
      <c r="I1333" s="10"/>
      <c r="J1333" s="14"/>
      <c r="K1333" s="11" t="s">
        <v>4591</v>
      </c>
      <c r="L1333" s="8" t="s">
        <v>4592</v>
      </c>
      <c r="M1333" s="8" t="s">
        <v>4593</v>
      </c>
      <c r="N1333" s="8" t="s">
        <v>40</v>
      </c>
      <c r="O1333" s="12">
        <v>9062.4</v>
      </c>
      <c r="P1333" s="8" t="s">
        <v>41</v>
      </c>
      <c r="Q1333" s="12">
        <v>9062.4</v>
      </c>
      <c r="R1333" s="13">
        <v>87.5</v>
      </c>
      <c r="S1333" s="12">
        <v>7862.4</v>
      </c>
      <c r="T1333" s="12">
        <v>7862.4</v>
      </c>
      <c r="U1333" s="12">
        <v>1132.8</v>
      </c>
      <c r="V1333" s="8" t="s">
        <v>35</v>
      </c>
      <c r="W1333" s="8" t="s">
        <v>4763</v>
      </c>
      <c r="X1333" s="8" t="s">
        <v>35</v>
      </c>
      <c r="Y1333" s="13">
        <v>0</v>
      </c>
      <c r="Z1333" s="8" t="s">
        <v>42</v>
      </c>
      <c r="AA1333" s="8" t="s">
        <v>43</v>
      </c>
      <c r="AB1333" s="8" t="s">
        <v>60</v>
      </c>
      <c r="AC1333" s="8" t="s">
        <v>54</v>
      </c>
      <c r="AD1333" s="8" t="s">
        <v>35</v>
      </c>
      <c r="AE1333" s="8" t="s">
        <v>4548</v>
      </c>
      <c r="AF1333" s="12">
        <v>1132.8</v>
      </c>
      <c r="AG1333" s="41">
        <f t="shared" si="183"/>
        <v>45083</v>
      </c>
      <c r="AH1333" s="41">
        <f t="shared" ca="1" si="184"/>
        <v>46022</v>
      </c>
      <c r="AI1333" s="1">
        <f t="shared" ca="1" si="191"/>
        <v>30</v>
      </c>
      <c r="AJ1333" s="1">
        <f t="shared" ca="1" si="185"/>
        <v>26</v>
      </c>
      <c r="AK1333" s="1">
        <f t="shared" ca="1" si="186"/>
        <v>4</v>
      </c>
      <c r="AL1333" s="1">
        <f t="shared" si="187"/>
        <v>87.5</v>
      </c>
      <c r="AM1333" s="38">
        <f t="shared" ca="1" si="188"/>
        <v>0.8666666666666667</v>
      </c>
      <c r="AN1333" s="1" t="str">
        <f t="shared" ca="1" si="189"/>
        <v>תקין</v>
      </c>
      <c r="AO1333" s="1" t="e">
        <f>VLOOKUP(AC1333,'תז מייל קניין'!$A:$C,3,0)</f>
        <v>#N/A</v>
      </c>
      <c r="AP1333" s="1" t="str">
        <f t="shared" si="190"/>
        <v xml:space="preserve"> השכרת כית</v>
      </c>
    </row>
    <row r="1334" spans="1:42" x14ac:dyDescent="0.2">
      <c r="A1334" s="4"/>
      <c r="B1334" s="5"/>
      <c r="C1334" s="6" t="s">
        <v>4764</v>
      </c>
      <c r="D1334" s="7" t="s">
        <v>50</v>
      </c>
      <c r="E1334" s="7" t="s">
        <v>32</v>
      </c>
      <c r="F1334" s="8" t="s">
        <v>35</v>
      </c>
      <c r="G1334" s="9">
        <v>45083</v>
      </c>
      <c r="H1334" s="9"/>
      <c r="I1334" s="10"/>
      <c r="J1334" s="14"/>
      <c r="K1334" s="11" t="s">
        <v>1943</v>
      </c>
      <c r="L1334" s="8" t="s">
        <v>1944</v>
      </c>
      <c r="M1334" s="8" t="s">
        <v>1945</v>
      </c>
      <c r="N1334" s="8" t="s">
        <v>40</v>
      </c>
      <c r="O1334" s="13">
        <v>132.16</v>
      </c>
      <c r="P1334" s="8" t="s">
        <v>41</v>
      </c>
      <c r="Q1334" s="13">
        <v>132.16</v>
      </c>
      <c r="R1334" s="13">
        <v>0</v>
      </c>
      <c r="S1334" s="13">
        <v>0</v>
      </c>
      <c r="T1334" s="13">
        <v>0</v>
      </c>
      <c r="U1334" s="13">
        <v>132.16</v>
      </c>
      <c r="V1334" s="8" t="s">
        <v>35</v>
      </c>
      <c r="W1334" s="8" t="s">
        <v>4765</v>
      </c>
      <c r="X1334" s="8" t="s">
        <v>35</v>
      </c>
      <c r="Y1334" s="13">
        <v>0</v>
      </c>
      <c r="Z1334" s="8" t="s">
        <v>42</v>
      </c>
      <c r="AA1334" s="8" t="s">
        <v>43</v>
      </c>
      <c r="AB1334" s="8" t="s">
        <v>60</v>
      </c>
      <c r="AC1334" s="8" t="s">
        <v>54</v>
      </c>
      <c r="AD1334" s="8" t="s">
        <v>35</v>
      </c>
      <c r="AE1334" s="8" t="s">
        <v>122</v>
      </c>
      <c r="AF1334" s="13">
        <v>132.16</v>
      </c>
      <c r="AG1334" s="41">
        <f t="shared" si="183"/>
        <v>45083</v>
      </c>
      <c r="AH1334" s="41">
        <f t="shared" ca="1" si="184"/>
        <v>46022</v>
      </c>
      <c r="AI1334" s="1">
        <f t="shared" ca="1" si="191"/>
        <v>30</v>
      </c>
      <c r="AJ1334" s="1">
        <f t="shared" ca="1" si="185"/>
        <v>26</v>
      </c>
      <c r="AK1334" s="1">
        <f t="shared" ca="1" si="186"/>
        <v>4</v>
      </c>
      <c r="AL1334" s="1">
        <f t="shared" si="187"/>
        <v>0</v>
      </c>
      <c r="AM1334" s="38">
        <f t="shared" ca="1" si="188"/>
        <v>0.8666666666666667</v>
      </c>
      <c r="AN1334" s="1" t="str">
        <f t="shared" ca="1" si="189"/>
        <v>לא תקין</v>
      </c>
      <c r="AO1334" s="1" t="e">
        <f>VLOOKUP(AC1334,'תז מייל קניין'!$A:$C,3,0)</f>
        <v>#N/A</v>
      </c>
      <c r="AP1334" s="1" t="str">
        <f t="shared" si="190"/>
        <v xml:space="preserve"> חותמות עב</v>
      </c>
    </row>
    <row r="1335" spans="1:42" x14ac:dyDescent="0.2">
      <c r="A1335" s="4"/>
      <c r="B1335" s="5"/>
      <c r="C1335" s="6" t="s">
        <v>4766</v>
      </c>
      <c r="D1335" s="7" t="s">
        <v>50</v>
      </c>
      <c r="E1335" s="7" t="s">
        <v>32</v>
      </c>
      <c r="F1335" s="8" t="s">
        <v>35</v>
      </c>
      <c r="G1335" s="9">
        <v>45083</v>
      </c>
      <c r="H1335" s="9"/>
      <c r="I1335" s="10"/>
      <c r="J1335" s="14"/>
      <c r="K1335" s="11" t="s">
        <v>1764</v>
      </c>
      <c r="L1335" s="8" t="s">
        <v>1765</v>
      </c>
      <c r="M1335" s="8" t="s">
        <v>1766</v>
      </c>
      <c r="N1335" s="8" t="s">
        <v>40</v>
      </c>
      <c r="O1335" s="12">
        <v>9498.89</v>
      </c>
      <c r="P1335" s="8" t="s">
        <v>41</v>
      </c>
      <c r="Q1335" s="12">
        <v>9498.89</v>
      </c>
      <c r="R1335" s="13">
        <v>97.72</v>
      </c>
      <c r="S1335" s="12">
        <v>9282.2000000000007</v>
      </c>
      <c r="T1335" s="12">
        <v>10073.09</v>
      </c>
      <c r="U1335" s="13">
        <v>249.36</v>
      </c>
      <c r="V1335" s="8" t="s">
        <v>35</v>
      </c>
      <c r="W1335" s="8" t="s">
        <v>4767</v>
      </c>
      <c r="X1335" s="8" t="s">
        <v>57</v>
      </c>
      <c r="Y1335" s="13">
        <v>0</v>
      </c>
      <c r="Z1335" s="8" t="s">
        <v>42</v>
      </c>
      <c r="AA1335" s="8" t="s">
        <v>65</v>
      </c>
      <c r="AB1335" s="8" t="s">
        <v>35</v>
      </c>
      <c r="AC1335" s="8" t="s">
        <v>54</v>
      </c>
      <c r="AD1335" s="8" t="s">
        <v>35</v>
      </c>
      <c r="AE1335" s="8" t="s">
        <v>603</v>
      </c>
      <c r="AF1335" s="13">
        <v>215.57</v>
      </c>
      <c r="AG1335" s="41">
        <f t="shared" si="183"/>
        <v>45083</v>
      </c>
      <c r="AH1335" s="41">
        <f t="shared" ca="1" si="184"/>
        <v>46022</v>
      </c>
      <c r="AI1335" s="1">
        <f t="shared" ca="1" si="191"/>
        <v>30</v>
      </c>
      <c r="AJ1335" s="1">
        <f t="shared" ca="1" si="185"/>
        <v>26</v>
      </c>
      <c r="AK1335" s="1">
        <f t="shared" ca="1" si="186"/>
        <v>4</v>
      </c>
      <c r="AL1335" s="1">
        <f t="shared" si="187"/>
        <v>97.72</v>
      </c>
      <c r="AM1335" s="38">
        <f t="shared" ca="1" si="188"/>
        <v>0.8666666666666667</v>
      </c>
      <c r="AN1335" s="1" t="str">
        <f t="shared" ca="1" si="189"/>
        <v>תקין</v>
      </c>
      <c r="AO1335" s="1" t="e">
        <f>VLOOKUP(AC1335,'תז מייל קניין'!$A:$C,3,0)</f>
        <v>#N/A</v>
      </c>
      <c r="AP1335" s="1" t="str">
        <f t="shared" si="190"/>
        <v xml:space="preserve"> ציוד משרד</v>
      </c>
    </row>
    <row r="1336" spans="1:42" x14ac:dyDescent="0.2">
      <c r="A1336" s="4"/>
      <c r="B1336" s="5"/>
      <c r="C1336" s="6" t="s">
        <v>4768</v>
      </c>
      <c r="D1336" s="7" t="s">
        <v>34</v>
      </c>
      <c r="E1336" s="7" t="s">
        <v>32</v>
      </c>
      <c r="F1336" s="8" t="s">
        <v>35</v>
      </c>
      <c r="G1336" s="9">
        <v>45085</v>
      </c>
      <c r="H1336" s="9"/>
      <c r="I1336" s="10"/>
      <c r="J1336" s="14"/>
      <c r="K1336" s="11" t="s">
        <v>4769</v>
      </c>
      <c r="L1336" s="8" t="s">
        <v>4770</v>
      </c>
      <c r="M1336" s="8" t="s">
        <v>4771</v>
      </c>
      <c r="N1336" s="8" t="s">
        <v>40</v>
      </c>
      <c r="O1336" s="12">
        <v>4073.51</v>
      </c>
      <c r="P1336" s="8" t="s">
        <v>41</v>
      </c>
      <c r="Q1336" s="12">
        <v>4073.51</v>
      </c>
      <c r="R1336" s="13">
        <v>0</v>
      </c>
      <c r="S1336" s="13">
        <v>0</v>
      </c>
      <c r="T1336" s="13">
        <v>0</v>
      </c>
      <c r="U1336" s="12">
        <v>4073.51</v>
      </c>
      <c r="V1336" s="8" t="s">
        <v>35</v>
      </c>
      <c r="W1336" s="8" t="s">
        <v>4772</v>
      </c>
      <c r="X1336" s="8" t="s">
        <v>35</v>
      </c>
      <c r="Y1336" s="13">
        <v>0</v>
      </c>
      <c r="Z1336" s="8" t="s">
        <v>42</v>
      </c>
      <c r="AA1336" s="8" t="s">
        <v>43</v>
      </c>
      <c r="AB1336" s="8" t="s">
        <v>60</v>
      </c>
      <c r="AC1336" s="8" t="s">
        <v>54</v>
      </c>
      <c r="AD1336" s="8" t="s">
        <v>35</v>
      </c>
      <c r="AE1336" s="8" t="s">
        <v>603</v>
      </c>
      <c r="AF1336" s="12">
        <v>4073.51</v>
      </c>
      <c r="AG1336" s="41">
        <f t="shared" si="183"/>
        <v>45085</v>
      </c>
      <c r="AH1336" s="41">
        <f t="shared" ca="1" si="184"/>
        <v>46022</v>
      </c>
      <c r="AI1336" s="1">
        <f t="shared" ca="1" si="191"/>
        <v>30</v>
      </c>
      <c r="AJ1336" s="1">
        <f t="shared" ca="1" si="185"/>
        <v>25</v>
      </c>
      <c r="AK1336" s="1">
        <f t="shared" ca="1" si="186"/>
        <v>4</v>
      </c>
      <c r="AL1336" s="1">
        <f t="shared" si="187"/>
        <v>0</v>
      </c>
      <c r="AM1336" s="38">
        <f t="shared" ca="1" si="188"/>
        <v>0.83333333333333337</v>
      </c>
      <c r="AN1336" s="1" t="str">
        <f t="shared" ca="1" si="189"/>
        <v>לא תקין</v>
      </c>
      <c r="AO1336" s="1" t="e">
        <f>VLOOKUP(AC1336,'תז מייל קניין'!$A:$C,3,0)</f>
        <v>#N/A</v>
      </c>
      <c r="AP1336" s="1" t="str">
        <f t="shared" si="190"/>
        <v xml:space="preserve"> פנסי לד ג</v>
      </c>
    </row>
    <row r="1337" spans="1:42" x14ac:dyDescent="0.2">
      <c r="A1337" s="4"/>
      <c r="B1337" s="5"/>
      <c r="C1337" s="6" t="s">
        <v>4773</v>
      </c>
      <c r="D1337" s="7" t="s">
        <v>50</v>
      </c>
      <c r="E1337" s="7" t="s">
        <v>32</v>
      </c>
      <c r="F1337" s="8" t="s">
        <v>35</v>
      </c>
      <c r="G1337" s="9">
        <v>45088</v>
      </c>
      <c r="H1337" s="9">
        <v>44927</v>
      </c>
      <c r="I1337" s="10">
        <v>45991</v>
      </c>
      <c r="J1337" s="14"/>
      <c r="K1337" s="11" t="s">
        <v>4774</v>
      </c>
      <c r="L1337" s="8" t="s">
        <v>4775</v>
      </c>
      <c r="M1337" s="8" t="s">
        <v>4776</v>
      </c>
      <c r="N1337" s="8" t="s">
        <v>40</v>
      </c>
      <c r="O1337" s="12">
        <v>400683.36</v>
      </c>
      <c r="P1337" s="8" t="s">
        <v>41</v>
      </c>
      <c r="Q1337" s="12">
        <v>400683.36</v>
      </c>
      <c r="R1337" s="13">
        <v>81.819999999999993</v>
      </c>
      <c r="S1337" s="12">
        <v>39540.47</v>
      </c>
      <c r="T1337" s="12">
        <v>42046.63</v>
      </c>
      <c r="U1337" s="12">
        <v>88901.49</v>
      </c>
      <c r="V1337" s="8" t="s">
        <v>35</v>
      </c>
      <c r="W1337" s="8" t="s">
        <v>4777</v>
      </c>
      <c r="X1337" s="8" t="s">
        <v>57</v>
      </c>
      <c r="Y1337" s="13">
        <v>0</v>
      </c>
      <c r="Z1337" s="8" t="s">
        <v>42</v>
      </c>
      <c r="AA1337" s="8" t="s">
        <v>65</v>
      </c>
      <c r="AB1337" s="8" t="s">
        <v>35</v>
      </c>
      <c r="AC1337" s="8" t="s">
        <v>54</v>
      </c>
      <c r="AD1337" s="8" t="s">
        <v>4778</v>
      </c>
      <c r="AE1337" s="8" t="s">
        <v>1450</v>
      </c>
      <c r="AF1337" s="12">
        <v>72825.02</v>
      </c>
      <c r="AG1337" s="41">
        <f t="shared" si="183"/>
        <v>44927</v>
      </c>
      <c r="AH1337" s="41">
        <f t="shared" ca="1" si="184"/>
        <v>45991</v>
      </c>
      <c r="AI1337" s="1">
        <f t="shared" ca="1" si="191"/>
        <v>34</v>
      </c>
      <c r="AJ1337" s="1">
        <f t="shared" ca="1" si="185"/>
        <v>31</v>
      </c>
      <c r="AK1337" s="1">
        <f t="shared" ca="1" si="186"/>
        <v>3</v>
      </c>
      <c r="AL1337" s="1">
        <f t="shared" si="187"/>
        <v>81.819999999999993</v>
      </c>
      <c r="AM1337" s="38">
        <f t="shared" ca="1" si="188"/>
        <v>0.91176470588235292</v>
      </c>
      <c r="AN1337" s="1" t="str">
        <f t="shared" ca="1" si="189"/>
        <v>תקין</v>
      </c>
      <c r="AO1337" s="1" t="e">
        <f>VLOOKUP(AC1337,'תז מייל קניין'!$A:$C,3,0)</f>
        <v>#N/A</v>
      </c>
      <c r="AP1337" s="1" t="str">
        <f t="shared" si="190"/>
        <v xml:space="preserve"> היסעים או</v>
      </c>
    </row>
    <row r="1338" spans="1:42" x14ac:dyDescent="0.2">
      <c r="A1338" s="4"/>
      <c r="B1338" s="5"/>
      <c r="C1338" s="6" t="s">
        <v>4779</v>
      </c>
      <c r="D1338" s="7" t="s">
        <v>34</v>
      </c>
      <c r="E1338" s="7" t="s">
        <v>32</v>
      </c>
      <c r="F1338" s="8" t="s">
        <v>35</v>
      </c>
      <c r="G1338" s="9">
        <v>45089</v>
      </c>
      <c r="H1338" s="9"/>
      <c r="I1338" s="10"/>
      <c r="J1338" s="14"/>
      <c r="K1338" s="11" t="s">
        <v>4780</v>
      </c>
      <c r="L1338" s="8" t="s">
        <v>4781</v>
      </c>
      <c r="M1338" s="8" t="s">
        <v>4782</v>
      </c>
      <c r="N1338" s="8" t="s">
        <v>40</v>
      </c>
      <c r="O1338" s="12">
        <v>35959</v>
      </c>
      <c r="P1338" s="8" t="s">
        <v>41</v>
      </c>
      <c r="Q1338" s="12">
        <v>35959</v>
      </c>
      <c r="R1338" s="13">
        <v>72.19</v>
      </c>
      <c r="S1338" s="12">
        <v>25959</v>
      </c>
      <c r="T1338" s="12">
        <v>25959</v>
      </c>
      <c r="U1338" s="12">
        <v>10000</v>
      </c>
      <c r="V1338" s="8" t="s">
        <v>35</v>
      </c>
      <c r="W1338" s="8" t="s">
        <v>4783</v>
      </c>
      <c r="X1338" s="8" t="s">
        <v>35</v>
      </c>
      <c r="Y1338" s="13">
        <v>0</v>
      </c>
      <c r="Z1338" s="8" t="s">
        <v>42</v>
      </c>
      <c r="AA1338" s="8" t="s">
        <v>2622</v>
      </c>
      <c r="AB1338" s="8" t="s">
        <v>35</v>
      </c>
      <c r="AC1338" s="8" t="s">
        <v>54</v>
      </c>
      <c r="AD1338" s="8" t="s">
        <v>35</v>
      </c>
      <c r="AE1338" s="8" t="s">
        <v>2610</v>
      </c>
      <c r="AF1338" s="12">
        <v>10000</v>
      </c>
      <c r="AG1338" s="41">
        <f t="shared" si="183"/>
        <v>45089</v>
      </c>
      <c r="AH1338" s="41">
        <f t="shared" ca="1" si="184"/>
        <v>46022</v>
      </c>
      <c r="AI1338" s="1">
        <f t="shared" ca="1" si="191"/>
        <v>30</v>
      </c>
      <c r="AJ1338" s="1">
        <f t="shared" ca="1" si="185"/>
        <v>25</v>
      </c>
      <c r="AK1338" s="1">
        <f t="shared" ca="1" si="186"/>
        <v>4</v>
      </c>
      <c r="AL1338" s="1">
        <f t="shared" si="187"/>
        <v>72.19</v>
      </c>
      <c r="AM1338" s="38">
        <f t="shared" ca="1" si="188"/>
        <v>0.83333333333333337</v>
      </c>
      <c r="AN1338" s="1" t="str">
        <f t="shared" ca="1" si="189"/>
        <v>תקין</v>
      </c>
      <c r="AO1338" s="1" t="e">
        <f>VLOOKUP(AC1338,'תז מייל קניין'!$A:$C,3,0)</f>
        <v>#N/A</v>
      </c>
      <c r="AP1338" s="1" t="str">
        <f t="shared" si="190"/>
        <v xml:space="preserve"> קוק אביבי</v>
      </c>
    </row>
    <row r="1339" spans="1:42" x14ac:dyDescent="0.2">
      <c r="A1339" s="4"/>
      <c r="B1339" s="5"/>
      <c r="C1339" s="6" t="s">
        <v>4784</v>
      </c>
      <c r="D1339" s="7" t="s">
        <v>34</v>
      </c>
      <c r="E1339" s="7" t="s">
        <v>32</v>
      </c>
      <c r="F1339" s="8" t="s">
        <v>35</v>
      </c>
      <c r="G1339" s="9">
        <v>45089</v>
      </c>
      <c r="H1339" s="9"/>
      <c r="I1339" s="10"/>
      <c r="J1339" s="14"/>
      <c r="K1339" s="11" t="s">
        <v>4785</v>
      </c>
      <c r="L1339" s="8" t="s">
        <v>4786</v>
      </c>
      <c r="M1339" s="8" t="s">
        <v>4787</v>
      </c>
      <c r="N1339" s="8" t="s">
        <v>40</v>
      </c>
      <c r="O1339" s="12">
        <v>1650</v>
      </c>
      <c r="P1339" s="8" t="s">
        <v>41</v>
      </c>
      <c r="Q1339" s="12">
        <v>1650</v>
      </c>
      <c r="R1339" s="13">
        <v>0</v>
      </c>
      <c r="S1339" s="13">
        <v>0</v>
      </c>
      <c r="T1339" s="13">
        <v>0</v>
      </c>
      <c r="U1339" s="12">
        <v>1650</v>
      </c>
      <c r="V1339" s="8" t="s">
        <v>35</v>
      </c>
      <c r="W1339" s="8" t="s">
        <v>4788</v>
      </c>
      <c r="X1339" s="8" t="s">
        <v>35</v>
      </c>
      <c r="Y1339" s="13">
        <v>0</v>
      </c>
      <c r="Z1339" s="8" t="s">
        <v>42</v>
      </c>
      <c r="AA1339" s="8" t="s">
        <v>43</v>
      </c>
      <c r="AB1339" s="8" t="s">
        <v>60</v>
      </c>
      <c r="AC1339" s="8" t="s">
        <v>54</v>
      </c>
      <c r="AD1339" s="8" t="s">
        <v>35</v>
      </c>
      <c r="AE1339" s="8" t="s">
        <v>4789</v>
      </c>
      <c r="AF1339" s="12">
        <v>1650</v>
      </c>
      <c r="AG1339" s="41">
        <f t="shared" si="183"/>
        <v>45089</v>
      </c>
      <c r="AH1339" s="41">
        <f t="shared" ca="1" si="184"/>
        <v>46022</v>
      </c>
      <c r="AI1339" s="1">
        <f t="shared" ca="1" si="191"/>
        <v>30</v>
      </c>
      <c r="AJ1339" s="1">
        <f t="shared" ca="1" si="185"/>
        <v>25</v>
      </c>
      <c r="AK1339" s="1">
        <f t="shared" ca="1" si="186"/>
        <v>4</v>
      </c>
      <c r="AL1339" s="1">
        <f t="shared" si="187"/>
        <v>0</v>
      </c>
      <c r="AM1339" s="38">
        <f t="shared" ca="1" si="188"/>
        <v>0.83333333333333337</v>
      </c>
      <c r="AN1339" s="1" t="str">
        <f t="shared" ca="1" si="189"/>
        <v>לא תקין</v>
      </c>
      <c r="AO1339" s="1" t="e">
        <f>VLOOKUP(AC1339,'תז מייל קניין'!$A:$C,3,0)</f>
        <v>#N/A</v>
      </c>
      <c r="AP1339" s="1" t="str">
        <f t="shared" si="190"/>
        <v xml:space="preserve"> קורס עזרה</v>
      </c>
    </row>
    <row r="1340" spans="1:42" x14ac:dyDescent="0.2">
      <c r="A1340" s="4"/>
      <c r="B1340" s="5"/>
      <c r="C1340" s="6" t="s">
        <v>4790</v>
      </c>
      <c r="D1340" s="7" t="s">
        <v>34</v>
      </c>
      <c r="E1340" s="7" t="s">
        <v>32</v>
      </c>
      <c r="F1340" s="8" t="s">
        <v>35</v>
      </c>
      <c r="G1340" s="9">
        <v>45092</v>
      </c>
      <c r="H1340" s="9"/>
      <c r="I1340" s="10"/>
      <c r="J1340" s="14"/>
      <c r="K1340" s="11" t="s">
        <v>4791</v>
      </c>
      <c r="L1340" s="8" t="s">
        <v>4792</v>
      </c>
      <c r="M1340" s="8" t="s">
        <v>4793</v>
      </c>
      <c r="N1340" s="8" t="s">
        <v>40</v>
      </c>
      <c r="O1340" s="12">
        <v>2442.6</v>
      </c>
      <c r="P1340" s="8" t="s">
        <v>41</v>
      </c>
      <c r="Q1340" s="12">
        <v>2442.6</v>
      </c>
      <c r="R1340" s="13">
        <v>0</v>
      </c>
      <c r="S1340" s="13">
        <v>0</v>
      </c>
      <c r="T1340" s="13">
        <v>0</v>
      </c>
      <c r="U1340" s="12">
        <v>2442.6</v>
      </c>
      <c r="V1340" s="8" t="s">
        <v>35</v>
      </c>
      <c r="W1340" s="8" t="s">
        <v>4794</v>
      </c>
      <c r="X1340" s="8" t="s">
        <v>35</v>
      </c>
      <c r="Y1340" s="13">
        <v>0</v>
      </c>
      <c r="Z1340" s="8" t="s">
        <v>42</v>
      </c>
      <c r="AA1340" s="8" t="s">
        <v>43</v>
      </c>
      <c r="AB1340" s="8" t="s">
        <v>60</v>
      </c>
      <c r="AC1340" s="8" t="s">
        <v>54</v>
      </c>
      <c r="AD1340" s="8" t="s">
        <v>35</v>
      </c>
      <c r="AE1340" s="8" t="s">
        <v>4789</v>
      </c>
      <c r="AF1340" s="12">
        <v>2442.6</v>
      </c>
      <c r="AG1340" s="41">
        <f t="shared" si="183"/>
        <v>45092</v>
      </c>
      <c r="AH1340" s="41">
        <f t="shared" ca="1" si="184"/>
        <v>46022</v>
      </c>
      <c r="AI1340" s="1">
        <f t="shared" ca="1" si="191"/>
        <v>30</v>
      </c>
      <c r="AJ1340" s="1">
        <f t="shared" ca="1" si="185"/>
        <v>25</v>
      </c>
      <c r="AK1340" s="1">
        <f t="shared" ca="1" si="186"/>
        <v>4</v>
      </c>
      <c r="AL1340" s="1">
        <f t="shared" si="187"/>
        <v>0</v>
      </c>
      <c r="AM1340" s="38">
        <f t="shared" ca="1" si="188"/>
        <v>0.83333333333333337</v>
      </c>
      <c r="AN1340" s="1" t="str">
        <f t="shared" ca="1" si="189"/>
        <v>לא תקין</v>
      </c>
      <c r="AO1340" s="1" t="e">
        <f>VLOOKUP(AC1340,'תז מייל קניין'!$A:$C,3,0)</f>
        <v>#N/A</v>
      </c>
      <c r="AP1340" s="1" t="str">
        <f t="shared" si="190"/>
        <v xml:space="preserve"> מילוי מיכ</v>
      </c>
    </row>
    <row r="1341" spans="1:42" x14ac:dyDescent="0.2">
      <c r="A1341" s="4"/>
      <c r="B1341" s="5"/>
      <c r="C1341" s="6" t="s">
        <v>4795</v>
      </c>
      <c r="D1341" s="7" t="s">
        <v>50</v>
      </c>
      <c r="E1341" s="7" t="s">
        <v>32</v>
      </c>
      <c r="F1341" s="8" t="s">
        <v>35</v>
      </c>
      <c r="G1341" s="9">
        <v>45092</v>
      </c>
      <c r="H1341" s="9"/>
      <c r="I1341" s="10"/>
      <c r="J1341" s="14"/>
      <c r="K1341" s="11" t="s">
        <v>4796</v>
      </c>
      <c r="L1341" s="8" t="s">
        <v>4797</v>
      </c>
      <c r="M1341" s="8" t="s">
        <v>4798</v>
      </c>
      <c r="N1341" s="8" t="s">
        <v>40</v>
      </c>
      <c r="O1341" s="12">
        <v>1345.2</v>
      </c>
      <c r="P1341" s="8" t="s">
        <v>41</v>
      </c>
      <c r="Q1341" s="12">
        <v>1345.2</v>
      </c>
      <c r="R1341" s="13">
        <v>0</v>
      </c>
      <c r="S1341" s="13">
        <v>0</v>
      </c>
      <c r="T1341" s="13">
        <v>0</v>
      </c>
      <c r="U1341" s="12">
        <v>1345.2</v>
      </c>
      <c r="V1341" s="8" t="s">
        <v>35</v>
      </c>
      <c r="W1341" s="8" t="s">
        <v>4799</v>
      </c>
      <c r="X1341" s="8" t="s">
        <v>35</v>
      </c>
      <c r="Y1341" s="13">
        <v>0</v>
      </c>
      <c r="Z1341" s="8" t="s">
        <v>42</v>
      </c>
      <c r="AA1341" s="8" t="s">
        <v>43</v>
      </c>
      <c r="AB1341" s="8" t="s">
        <v>60</v>
      </c>
      <c r="AC1341" s="8" t="s">
        <v>54</v>
      </c>
      <c r="AD1341" s="8" t="s">
        <v>35</v>
      </c>
      <c r="AE1341" s="8" t="s">
        <v>4800</v>
      </c>
      <c r="AF1341" s="12">
        <v>1345.2</v>
      </c>
      <c r="AG1341" s="41">
        <f t="shared" si="183"/>
        <v>45092</v>
      </c>
      <c r="AH1341" s="41">
        <f t="shared" ca="1" si="184"/>
        <v>46022</v>
      </c>
      <c r="AI1341" s="1">
        <f t="shared" ca="1" si="191"/>
        <v>30</v>
      </c>
      <c r="AJ1341" s="1">
        <f t="shared" ca="1" si="185"/>
        <v>25</v>
      </c>
      <c r="AK1341" s="1">
        <f t="shared" ca="1" si="186"/>
        <v>4</v>
      </c>
      <c r="AL1341" s="1">
        <f t="shared" si="187"/>
        <v>0</v>
      </c>
      <c r="AM1341" s="38">
        <f t="shared" ca="1" si="188"/>
        <v>0.83333333333333337</v>
      </c>
      <c r="AN1341" s="1" t="str">
        <f t="shared" ca="1" si="189"/>
        <v>לא תקין</v>
      </c>
      <c r="AO1341" s="1" t="e">
        <f>VLOOKUP(AC1341,'תז מייל קניין'!$A:$C,3,0)</f>
        <v>#N/A</v>
      </c>
      <c r="AP1341" s="1" t="str">
        <f t="shared" si="190"/>
        <v xml:space="preserve"> תמונות עב</v>
      </c>
    </row>
    <row r="1342" spans="1:42" x14ac:dyDescent="0.2">
      <c r="A1342" s="4"/>
      <c r="B1342" s="5"/>
      <c r="C1342" s="6" t="s">
        <v>4801</v>
      </c>
      <c r="D1342" s="7" t="s">
        <v>34</v>
      </c>
      <c r="E1342" s="7" t="s">
        <v>32</v>
      </c>
      <c r="F1342" s="8" t="s">
        <v>35</v>
      </c>
      <c r="G1342" s="9">
        <v>45092</v>
      </c>
      <c r="H1342" s="9"/>
      <c r="I1342" s="10"/>
      <c r="J1342" s="14"/>
      <c r="K1342" s="11" t="s">
        <v>531</v>
      </c>
      <c r="L1342" s="8" t="s">
        <v>532</v>
      </c>
      <c r="M1342" s="8" t="s">
        <v>533</v>
      </c>
      <c r="N1342" s="8" t="s">
        <v>40</v>
      </c>
      <c r="O1342" s="12">
        <v>50310</v>
      </c>
      <c r="P1342" s="8" t="s">
        <v>41</v>
      </c>
      <c r="Q1342" s="12">
        <v>50310</v>
      </c>
      <c r="R1342" s="13">
        <v>37.33</v>
      </c>
      <c r="S1342" s="12">
        <v>18782</v>
      </c>
      <c r="T1342" s="12">
        <v>18782</v>
      </c>
      <c r="U1342" s="12">
        <v>31528</v>
      </c>
      <c r="V1342" s="8" t="s">
        <v>35</v>
      </c>
      <c r="W1342" s="8" t="s">
        <v>4802</v>
      </c>
      <c r="X1342" s="8" t="s">
        <v>35</v>
      </c>
      <c r="Y1342" s="13">
        <v>0</v>
      </c>
      <c r="Z1342" s="8" t="s">
        <v>42</v>
      </c>
      <c r="AA1342" s="8" t="s">
        <v>1804</v>
      </c>
      <c r="AB1342" s="8" t="s">
        <v>35</v>
      </c>
      <c r="AC1342" s="8" t="s">
        <v>54</v>
      </c>
      <c r="AD1342" s="8" t="s">
        <v>35</v>
      </c>
      <c r="AE1342" s="8" t="s">
        <v>46</v>
      </c>
      <c r="AF1342" s="12">
        <v>31528</v>
      </c>
      <c r="AG1342" s="41">
        <f t="shared" si="183"/>
        <v>45092</v>
      </c>
      <c r="AH1342" s="41">
        <f t="shared" ca="1" si="184"/>
        <v>46022</v>
      </c>
      <c r="AI1342" s="1">
        <f t="shared" ca="1" si="191"/>
        <v>30</v>
      </c>
      <c r="AJ1342" s="1">
        <f t="shared" ca="1" si="185"/>
        <v>25</v>
      </c>
      <c r="AK1342" s="1">
        <f t="shared" ca="1" si="186"/>
        <v>4</v>
      </c>
      <c r="AL1342" s="1">
        <f t="shared" si="187"/>
        <v>37.33</v>
      </c>
      <c r="AM1342" s="38">
        <f t="shared" ca="1" si="188"/>
        <v>0.83333333333333337</v>
      </c>
      <c r="AN1342" s="1" t="str">
        <f t="shared" ca="1" si="189"/>
        <v>לא תקין</v>
      </c>
      <c r="AO1342" s="1" t="e">
        <f>VLOOKUP(AC1342,'תז מייל קניין'!$A:$C,3,0)</f>
        <v>#N/A</v>
      </c>
      <c r="AP1342" s="1" t="str">
        <f t="shared" si="190"/>
        <v xml:space="preserve"> התחחיבות </v>
      </c>
    </row>
    <row r="1343" spans="1:42" x14ac:dyDescent="0.2">
      <c r="A1343" s="4"/>
      <c r="B1343" s="5"/>
      <c r="C1343" s="6" t="s">
        <v>4803</v>
      </c>
      <c r="D1343" s="7" t="s">
        <v>34</v>
      </c>
      <c r="E1343" s="7" t="s">
        <v>32</v>
      </c>
      <c r="F1343" s="8" t="s">
        <v>35</v>
      </c>
      <c r="G1343" s="9">
        <v>45095</v>
      </c>
      <c r="H1343" s="9">
        <v>45041</v>
      </c>
      <c r="I1343" s="10">
        <v>46136</v>
      </c>
      <c r="J1343" s="14"/>
      <c r="K1343" s="11" t="s">
        <v>4804</v>
      </c>
      <c r="L1343" s="8" t="s">
        <v>4805</v>
      </c>
      <c r="M1343" s="8" t="s">
        <v>4806</v>
      </c>
      <c r="N1343" s="8" t="s">
        <v>40</v>
      </c>
      <c r="O1343" s="12">
        <v>50187.76</v>
      </c>
      <c r="P1343" s="8" t="s">
        <v>41</v>
      </c>
      <c r="Q1343" s="12">
        <v>50187.76</v>
      </c>
      <c r="R1343" s="13">
        <v>57.36</v>
      </c>
      <c r="S1343" s="12">
        <v>28943.46</v>
      </c>
      <c r="T1343" s="12">
        <v>29749.59</v>
      </c>
      <c r="U1343" s="12">
        <v>22665.25</v>
      </c>
      <c r="V1343" s="8" t="s">
        <v>35</v>
      </c>
      <c r="W1343" s="8" t="s">
        <v>4807</v>
      </c>
      <c r="X1343" s="8" t="s">
        <v>57</v>
      </c>
      <c r="Y1343" s="13">
        <v>0</v>
      </c>
      <c r="Z1343" s="8" t="s">
        <v>42</v>
      </c>
      <c r="AA1343" s="8" t="s">
        <v>58</v>
      </c>
      <c r="AB1343" s="8" t="s">
        <v>35</v>
      </c>
      <c r="AC1343" s="8" t="s">
        <v>54</v>
      </c>
      <c r="AD1343" s="8" t="s">
        <v>4808</v>
      </c>
      <c r="AE1343" s="8" t="s">
        <v>66</v>
      </c>
      <c r="AF1343" s="12">
        <v>21402.51</v>
      </c>
      <c r="AG1343" s="41">
        <f t="shared" si="183"/>
        <v>45041</v>
      </c>
      <c r="AH1343" s="41">
        <f t="shared" ca="1" si="184"/>
        <v>46136</v>
      </c>
      <c r="AI1343" s="1">
        <f t="shared" ca="1" si="191"/>
        <v>35</v>
      </c>
      <c r="AJ1343" s="1">
        <f t="shared" ca="1" si="185"/>
        <v>27</v>
      </c>
      <c r="AK1343" s="1">
        <f t="shared" ca="1" si="186"/>
        <v>8</v>
      </c>
      <c r="AL1343" s="1">
        <f t="shared" si="187"/>
        <v>57.36</v>
      </c>
      <c r="AM1343" s="38">
        <f t="shared" ca="1" si="188"/>
        <v>0.77142857142857146</v>
      </c>
      <c r="AN1343" s="1" t="str">
        <f t="shared" ca="1" si="189"/>
        <v>תקין</v>
      </c>
      <c r="AO1343" s="1" t="e">
        <f>VLOOKUP(AC1343,'תז מייל קניין'!$A:$C,3,0)</f>
        <v>#N/A</v>
      </c>
      <c r="AP1343" s="1" t="str">
        <f t="shared" si="190"/>
        <v xml:space="preserve"> יו"ר ועדה</v>
      </c>
    </row>
    <row r="1344" spans="1:42" x14ac:dyDescent="0.2">
      <c r="A1344" s="4"/>
      <c r="B1344" s="5"/>
      <c r="C1344" s="6" t="s">
        <v>4809</v>
      </c>
      <c r="D1344" s="7" t="s">
        <v>34</v>
      </c>
      <c r="E1344" s="7" t="s">
        <v>32</v>
      </c>
      <c r="F1344" s="8" t="s">
        <v>35</v>
      </c>
      <c r="G1344" s="9">
        <v>45095</v>
      </c>
      <c r="H1344" s="9"/>
      <c r="I1344" s="10"/>
      <c r="J1344" s="14"/>
      <c r="K1344" s="11" t="s">
        <v>4810</v>
      </c>
      <c r="L1344" s="8" t="s">
        <v>4811</v>
      </c>
      <c r="M1344" s="8" t="s">
        <v>4812</v>
      </c>
      <c r="N1344" s="8" t="s">
        <v>40</v>
      </c>
      <c r="O1344" s="12">
        <v>4366</v>
      </c>
      <c r="P1344" s="8" t="s">
        <v>41</v>
      </c>
      <c r="Q1344" s="12">
        <v>4366</v>
      </c>
      <c r="R1344" s="13">
        <v>0</v>
      </c>
      <c r="S1344" s="13">
        <v>0</v>
      </c>
      <c r="T1344" s="13">
        <v>0</v>
      </c>
      <c r="U1344" s="12">
        <v>4366</v>
      </c>
      <c r="V1344" s="8" t="s">
        <v>35</v>
      </c>
      <c r="W1344" s="8" t="s">
        <v>4813</v>
      </c>
      <c r="X1344" s="8" t="s">
        <v>35</v>
      </c>
      <c r="Y1344" s="13">
        <v>0</v>
      </c>
      <c r="Z1344" s="8" t="s">
        <v>42</v>
      </c>
      <c r="AA1344" s="8" t="s">
        <v>43</v>
      </c>
      <c r="AB1344" s="8" t="s">
        <v>60</v>
      </c>
      <c r="AC1344" s="8" t="s">
        <v>54</v>
      </c>
      <c r="AD1344" s="8" t="s">
        <v>35</v>
      </c>
      <c r="AE1344" s="8" t="s">
        <v>4664</v>
      </c>
      <c r="AF1344" s="12">
        <v>4366</v>
      </c>
      <c r="AG1344" s="41">
        <f t="shared" si="183"/>
        <v>45095</v>
      </c>
      <c r="AH1344" s="41">
        <f t="shared" ca="1" si="184"/>
        <v>46022</v>
      </c>
      <c r="AI1344" s="1">
        <f t="shared" ca="1" si="191"/>
        <v>30</v>
      </c>
      <c r="AJ1344" s="1">
        <f t="shared" ca="1" si="185"/>
        <v>25</v>
      </c>
      <c r="AK1344" s="1">
        <f t="shared" ca="1" si="186"/>
        <v>4</v>
      </c>
      <c r="AL1344" s="1">
        <f t="shared" si="187"/>
        <v>0</v>
      </c>
      <c r="AM1344" s="38">
        <f t="shared" ca="1" si="188"/>
        <v>0.83333333333333337</v>
      </c>
      <c r="AN1344" s="1" t="str">
        <f t="shared" ca="1" si="189"/>
        <v>לא תקין</v>
      </c>
      <c r="AO1344" s="1" t="e">
        <f>VLOOKUP(AC1344,'תז מייל קניין'!$A:$C,3,0)</f>
        <v>#N/A</v>
      </c>
      <c r="AP1344" s="1" t="str">
        <f t="shared" si="190"/>
        <v xml:space="preserve"> מערכת אזע</v>
      </c>
    </row>
    <row r="1345" spans="1:42" x14ac:dyDescent="0.2">
      <c r="A1345" s="4"/>
      <c r="B1345" s="5"/>
      <c r="C1345" s="6" t="s">
        <v>4814</v>
      </c>
      <c r="D1345" s="7" t="s">
        <v>34</v>
      </c>
      <c r="E1345" s="7" t="s">
        <v>32</v>
      </c>
      <c r="F1345" s="8" t="s">
        <v>35</v>
      </c>
      <c r="G1345" s="9">
        <v>45096</v>
      </c>
      <c r="H1345" s="9">
        <v>45078</v>
      </c>
      <c r="I1345" s="10">
        <v>45443</v>
      </c>
      <c r="J1345" s="14"/>
      <c r="K1345" s="11" t="s">
        <v>4815</v>
      </c>
      <c r="L1345" s="8" t="s">
        <v>4816</v>
      </c>
      <c r="M1345" s="8" t="s">
        <v>4817</v>
      </c>
      <c r="N1345" s="8" t="s">
        <v>40</v>
      </c>
      <c r="O1345" s="12">
        <v>24175.84</v>
      </c>
      <c r="P1345" s="8" t="s">
        <v>41</v>
      </c>
      <c r="Q1345" s="12">
        <v>24175.84</v>
      </c>
      <c r="R1345" s="13">
        <v>87.5</v>
      </c>
      <c r="S1345" s="12">
        <v>21000.2</v>
      </c>
      <c r="T1345" s="12">
        <v>20974.59</v>
      </c>
      <c r="U1345" s="12">
        <v>3021.98</v>
      </c>
      <c r="V1345" s="8" t="s">
        <v>35</v>
      </c>
      <c r="W1345" s="8" t="s">
        <v>4818</v>
      </c>
      <c r="X1345" s="8" t="s">
        <v>35</v>
      </c>
      <c r="Y1345" s="13">
        <v>0</v>
      </c>
      <c r="Z1345" s="8" t="s">
        <v>42</v>
      </c>
      <c r="AA1345" s="8" t="s">
        <v>43</v>
      </c>
      <c r="AB1345" s="8" t="s">
        <v>60</v>
      </c>
      <c r="AC1345" s="8" t="s">
        <v>54</v>
      </c>
      <c r="AD1345" s="8" t="s">
        <v>35</v>
      </c>
      <c r="AE1345" s="8" t="s">
        <v>4789</v>
      </c>
      <c r="AF1345" s="12">
        <v>3021.98</v>
      </c>
      <c r="AG1345" s="41">
        <f t="shared" si="183"/>
        <v>45078</v>
      </c>
      <c r="AH1345" s="41">
        <f t="shared" ca="1" si="184"/>
        <v>45443</v>
      </c>
      <c r="AI1345" s="1">
        <f t="shared" ca="1" si="191"/>
        <v>11</v>
      </c>
      <c r="AJ1345" s="1">
        <f t="shared" ca="1" si="185"/>
        <v>26</v>
      </c>
      <c r="AK1345" s="1">
        <f t="shared" ca="1" si="186"/>
        <v>-14</v>
      </c>
      <c r="AL1345" s="1">
        <f t="shared" si="187"/>
        <v>87.5</v>
      </c>
      <c r="AM1345" s="38">
        <f t="shared" ca="1" si="188"/>
        <v>2.3636363636363638</v>
      </c>
      <c r="AN1345" s="1" t="str">
        <f t="shared" ca="1" si="189"/>
        <v>תקין</v>
      </c>
      <c r="AO1345" s="1" t="e">
        <f>VLOOKUP(AC1345,'תז מייל קניין'!$A:$C,3,0)</f>
        <v>#N/A</v>
      </c>
      <c r="AP1345" s="1" t="str">
        <f t="shared" si="190"/>
        <v xml:space="preserve"> חוזה שירו</v>
      </c>
    </row>
    <row r="1346" spans="1:42" x14ac:dyDescent="0.2">
      <c r="A1346" s="4"/>
      <c r="B1346" s="5"/>
      <c r="C1346" s="6" t="s">
        <v>4819</v>
      </c>
      <c r="D1346" s="7" t="s">
        <v>34</v>
      </c>
      <c r="E1346" s="7" t="s">
        <v>32</v>
      </c>
      <c r="F1346" s="8" t="s">
        <v>35</v>
      </c>
      <c r="G1346" s="9">
        <v>45097</v>
      </c>
      <c r="H1346" s="9"/>
      <c r="I1346" s="10"/>
      <c r="J1346" s="14"/>
      <c r="K1346" s="11" t="s">
        <v>2687</v>
      </c>
      <c r="L1346" s="8" t="s">
        <v>2688</v>
      </c>
      <c r="M1346" s="8" t="s">
        <v>35</v>
      </c>
      <c r="N1346" s="8" t="s">
        <v>40</v>
      </c>
      <c r="O1346" s="12">
        <v>29768.75</v>
      </c>
      <c r="P1346" s="8" t="s">
        <v>41</v>
      </c>
      <c r="Q1346" s="12">
        <v>29768.75</v>
      </c>
      <c r="R1346" s="13">
        <v>42.67</v>
      </c>
      <c r="S1346" s="12">
        <v>12703.23</v>
      </c>
      <c r="T1346" s="12">
        <v>12703.23</v>
      </c>
      <c r="U1346" s="12">
        <v>17065.52</v>
      </c>
      <c r="V1346" s="8" t="s">
        <v>35</v>
      </c>
      <c r="W1346" s="8" t="s">
        <v>4820</v>
      </c>
      <c r="X1346" s="8" t="s">
        <v>35</v>
      </c>
      <c r="Y1346" s="13">
        <v>0</v>
      </c>
      <c r="Z1346" s="8" t="s">
        <v>42</v>
      </c>
      <c r="AA1346" s="8" t="s">
        <v>43</v>
      </c>
      <c r="AB1346" s="8" t="s">
        <v>2690</v>
      </c>
      <c r="AC1346" s="8" t="s">
        <v>54</v>
      </c>
      <c r="AD1346" s="8" t="s">
        <v>35</v>
      </c>
      <c r="AE1346" s="8" t="s">
        <v>4548</v>
      </c>
      <c r="AF1346" s="12">
        <v>17065.52</v>
      </c>
      <c r="AG1346" s="41">
        <f t="shared" si="183"/>
        <v>45097</v>
      </c>
      <c r="AH1346" s="41">
        <f t="shared" ca="1" si="184"/>
        <v>46022</v>
      </c>
      <c r="AI1346" s="1">
        <f t="shared" ca="1" si="191"/>
        <v>30</v>
      </c>
      <c r="AJ1346" s="1">
        <f t="shared" ca="1" si="185"/>
        <v>25</v>
      </c>
      <c r="AK1346" s="1">
        <f t="shared" ca="1" si="186"/>
        <v>4</v>
      </c>
      <c r="AL1346" s="1">
        <f t="shared" si="187"/>
        <v>42.67</v>
      </c>
      <c r="AM1346" s="38">
        <f t="shared" ca="1" si="188"/>
        <v>0.83333333333333337</v>
      </c>
      <c r="AN1346" s="1" t="str">
        <f t="shared" ca="1" si="189"/>
        <v>לא תקין</v>
      </c>
      <c r="AO1346" s="1" t="e">
        <f>VLOOKUP(AC1346,'תז מייל קניין'!$A:$C,3,0)</f>
        <v>#N/A</v>
      </c>
      <c r="AP1346" s="1" t="str">
        <f t="shared" si="190"/>
        <v xml:space="preserve"> פרסום צוו</v>
      </c>
    </row>
    <row r="1347" spans="1:42" x14ac:dyDescent="0.2">
      <c r="A1347" s="4"/>
      <c r="B1347" s="5"/>
      <c r="C1347" s="6" t="s">
        <v>4821</v>
      </c>
      <c r="D1347" s="7" t="s">
        <v>34</v>
      </c>
      <c r="E1347" s="7" t="s">
        <v>32</v>
      </c>
      <c r="F1347" s="8" t="s">
        <v>35</v>
      </c>
      <c r="G1347" s="9">
        <v>45097</v>
      </c>
      <c r="H1347" s="9">
        <v>44642</v>
      </c>
      <c r="I1347" s="10">
        <v>45737</v>
      </c>
      <c r="J1347" s="14"/>
      <c r="K1347" s="11" t="s">
        <v>4532</v>
      </c>
      <c r="L1347" s="8" t="s">
        <v>4533</v>
      </c>
      <c r="M1347" s="8" t="s">
        <v>4534</v>
      </c>
      <c r="N1347" s="8" t="s">
        <v>40</v>
      </c>
      <c r="O1347" s="12">
        <v>22892</v>
      </c>
      <c r="P1347" s="8" t="s">
        <v>41</v>
      </c>
      <c r="Q1347" s="12">
        <v>22892</v>
      </c>
      <c r="R1347" s="13">
        <v>11.33</v>
      </c>
      <c r="S1347" s="12">
        <v>2610.27</v>
      </c>
      <c r="T1347" s="12">
        <v>2592.7199999999998</v>
      </c>
      <c r="U1347" s="12">
        <v>21496.93</v>
      </c>
      <c r="V1347" s="8" t="s">
        <v>35</v>
      </c>
      <c r="W1347" s="8" t="s">
        <v>4822</v>
      </c>
      <c r="X1347" s="8" t="s">
        <v>57</v>
      </c>
      <c r="Y1347" s="13">
        <v>0</v>
      </c>
      <c r="Z1347" s="8" t="s">
        <v>42</v>
      </c>
      <c r="AA1347" s="8" t="s">
        <v>58</v>
      </c>
      <c r="AB1347" s="8" t="s">
        <v>35</v>
      </c>
      <c r="AC1347" s="8" t="s">
        <v>54</v>
      </c>
      <c r="AD1347" s="8" t="s">
        <v>4823</v>
      </c>
      <c r="AE1347" s="8" t="s">
        <v>2610</v>
      </c>
      <c r="AF1347" s="12">
        <v>20299.28</v>
      </c>
      <c r="AG1347" s="41">
        <f t="shared" ref="AG1347:AG1410" si="192">IF(H1347&gt;1,H1347,G1347)</f>
        <v>44642</v>
      </c>
      <c r="AH1347" s="41">
        <f t="shared" ref="AH1347:AH1410" ca="1" si="193">IF(I1347&gt;1, I1347, DATE(YEAR(TODAY()), 12, 31))</f>
        <v>45737</v>
      </c>
      <c r="AI1347" s="1">
        <f t="shared" ca="1" si="191"/>
        <v>35</v>
      </c>
      <c r="AJ1347" s="1">
        <f t="shared" ref="AJ1347:AJ1410" ca="1" si="194">DATEDIF(AG1347, TODAY(), "m")</f>
        <v>40</v>
      </c>
      <c r="AK1347" s="1">
        <f t="shared" ref="AK1347:AK1410" ca="1" si="195">IF(AH1347 &gt; TODAY(), DATEDIF(TODAY(), AH1347, "m"), -DATEDIF(AH1347, TODAY(), "m"))</f>
        <v>-4</v>
      </c>
      <c r="AL1347" s="1">
        <f t="shared" ref="AL1347:AL1410" si="196">R1347</f>
        <v>11.33</v>
      </c>
      <c r="AM1347" s="38">
        <f t="shared" ref="AM1347:AM1410" ca="1" si="197">AJ1347/AI1347</f>
        <v>1.1428571428571428</v>
      </c>
      <c r="AN1347" s="1" t="str">
        <f t="shared" ref="AN1347:AN1410" ca="1" si="198">IF(AM1347&lt;0.5, "טרם נבדק",
   IF(AND(AM1347&gt;0.5, AM1347&lt;0.75, AL1347&lt;20), "לא תקין",
   IF(AND(AM1347&gt;0.75, AM1347&lt;0.9, AL1347&lt;50), "לא תקין",
   IF(AND(AM1347&gt;0.9, AL1347&lt;50), "לא תקין", "תקין"))))</f>
        <v>לא תקין</v>
      </c>
      <c r="AO1347" s="1" t="e">
        <f>VLOOKUP(AC1347,'תז מייל קניין'!$A:$C,3,0)</f>
        <v>#N/A</v>
      </c>
      <c r="AP1347" s="1" t="str">
        <f t="shared" ref="AP1347:AP1410" si="199">LEFT(W1347,10)</f>
        <v xml:space="preserve"> חבר ועדה </v>
      </c>
    </row>
    <row r="1348" spans="1:42" x14ac:dyDescent="0.2">
      <c r="A1348" s="4"/>
      <c r="B1348" s="5"/>
      <c r="C1348" s="6" t="s">
        <v>4824</v>
      </c>
      <c r="D1348" s="7" t="s">
        <v>50</v>
      </c>
      <c r="E1348" s="7" t="s">
        <v>32</v>
      </c>
      <c r="F1348" s="8" t="s">
        <v>35</v>
      </c>
      <c r="G1348" s="9">
        <v>45110</v>
      </c>
      <c r="H1348" s="9"/>
      <c r="I1348" s="10"/>
      <c r="J1348" s="14"/>
      <c r="K1348" s="11" t="s">
        <v>1916</v>
      </c>
      <c r="L1348" s="8" t="s">
        <v>1917</v>
      </c>
      <c r="M1348" s="8" t="s">
        <v>1918</v>
      </c>
      <c r="N1348" s="8" t="s">
        <v>40</v>
      </c>
      <c r="O1348" s="12">
        <v>28756.76</v>
      </c>
      <c r="P1348" s="8" t="s">
        <v>41</v>
      </c>
      <c r="Q1348" s="12">
        <v>28756.76</v>
      </c>
      <c r="R1348" s="13">
        <v>78.89</v>
      </c>
      <c r="S1348" s="12">
        <v>22680.36</v>
      </c>
      <c r="T1348" s="12">
        <v>22680.36</v>
      </c>
      <c r="U1348" s="13">
        <v>756.32</v>
      </c>
      <c r="V1348" s="8" t="s">
        <v>35</v>
      </c>
      <c r="W1348" s="8" t="s">
        <v>4825</v>
      </c>
      <c r="X1348" s="8" t="s">
        <v>35</v>
      </c>
      <c r="Y1348" s="13">
        <v>0</v>
      </c>
      <c r="Z1348" s="8" t="s">
        <v>42</v>
      </c>
      <c r="AA1348" s="8" t="s">
        <v>65</v>
      </c>
      <c r="AB1348" s="8" t="s">
        <v>35</v>
      </c>
      <c r="AC1348" s="8" t="s">
        <v>54</v>
      </c>
      <c r="AD1348" s="8" t="s">
        <v>35</v>
      </c>
      <c r="AE1348" s="8" t="s">
        <v>4826</v>
      </c>
      <c r="AF1348" s="13">
        <v>756.32</v>
      </c>
      <c r="AG1348" s="41">
        <f t="shared" si="192"/>
        <v>45110</v>
      </c>
      <c r="AH1348" s="41">
        <f t="shared" ca="1" si="193"/>
        <v>46022</v>
      </c>
      <c r="AI1348" s="1">
        <f t="shared" ca="1" si="191"/>
        <v>29</v>
      </c>
      <c r="AJ1348" s="1">
        <f t="shared" ca="1" si="194"/>
        <v>25</v>
      </c>
      <c r="AK1348" s="1">
        <f t="shared" ca="1" si="195"/>
        <v>4</v>
      </c>
      <c r="AL1348" s="1">
        <f t="shared" si="196"/>
        <v>78.89</v>
      </c>
      <c r="AM1348" s="38">
        <f t="shared" ca="1" si="197"/>
        <v>0.86206896551724133</v>
      </c>
      <c r="AN1348" s="1" t="str">
        <f t="shared" ca="1" si="198"/>
        <v>תקין</v>
      </c>
      <c r="AO1348" s="1" t="e">
        <f>VLOOKUP(AC1348,'תז מייל קניין'!$A:$C,3,0)</f>
        <v>#N/A</v>
      </c>
      <c r="AP1348" s="1" t="str">
        <f t="shared" si="199"/>
        <v xml:space="preserve"> דוח שנתי </v>
      </c>
    </row>
    <row r="1349" spans="1:42" x14ac:dyDescent="0.2">
      <c r="A1349" s="4"/>
      <c r="B1349" s="5"/>
      <c r="C1349" s="6" t="s">
        <v>4827</v>
      </c>
      <c r="D1349" s="7" t="s">
        <v>50</v>
      </c>
      <c r="E1349" s="7" t="s">
        <v>32</v>
      </c>
      <c r="F1349" s="8" t="s">
        <v>35</v>
      </c>
      <c r="G1349" s="9">
        <v>45111</v>
      </c>
      <c r="H1349" s="9">
        <v>44927</v>
      </c>
      <c r="I1349" s="10">
        <v>45991</v>
      </c>
      <c r="J1349" s="14"/>
      <c r="K1349" s="11" t="s">
        <v>4828</v>
      </c>
      <c r="L1349" s="8" t="s">
        <v>4829</v>
      </c>
      <c r="M1349" s="8" t="s">
        <v>4830</v>
      </c>
      <c r="N1349" s="8" t="s">
        <v>40</v>
      </c>
      <c r="O1349" s="12">
        <v>403324</v>
      </c>
      <c r="P1349" s="8" t="s">
        <v>41</v>
      </c>
      <c r="Q1349" s="12">
        <v>403324</v>
      </c>
      <c r="R1349" s="13">
        <v>11.29</v>
      </c>
      <c r="S1349" s="12">
        <v>47654.98</v>
      </c>
      <c r="T1349" s="12">
        <v>52648.54</v>
      </c>
      <c r="U1349" s="12">
        <v>436759.41</v>
      </c>
      <c r="V1349" s="8" t="s">
        <v>35</v>
      </c>
      <c r="W1349" s="8" t="s">
        <v>4831</v>
      </c>
      <c r="X1349" s="8" t="s">
        <v>57</v>
      </c>
      <c r="Y1349" s="13">
        <v>0</v>
      </c>
      <c r="Z1349" s="8" t="s">
        <v>42</v>
      </c>
      <c r="AA1349" s="8" t="s">
        <v>65</v>
      </c>
      <c r="AB1349" s="8" t="s">
        <v>35</v>
      </c>
      <c r="AC1349" s="8" t="s">
        <v>54</v>
      </c>
      <c r="AD1349" s="8" t="s">
        <v>4832</v>
      </c>
      <c r="AE1349" s="8" t="s">
        <v>1450</v>
      </c>
      <c r="AF1349" s="12">
        <v>357778.19</v>
      </c>
      <c r="AG1349" s="41">
        <f t="shared" si="192"/>
        <v>44927</v>
      </c>
      <c r="AH1349" s="41">
        <f t="shared" ca="1" si="193"/>
        <v>45991</v>
      </c>
      <c r="AI1349" s="1">
        <f t="shared" ca="1" si="191"/>
        <v>34</v>
      </c>
      <c r="AJ1349" s="1">
        <f t="shared" ca="1" si="194"/>
        <v>31</v>
      </c>
      <c r="AK1349" s="1">
        <f t="shared" ca="1" si="195"/>
        <v>3</v>
      </c>
      <c r="AL1349" s="1">
        <f t="shared" si="196"/>
        <v>11.29</v>
      </c>
      <c r="AM1349" s="38">
        <f t="shared" ca="1" si="197"/>
        <v>0.91176470588235292</v>
      </c>
      <c r="AN1349" s="1" t="str">
        <f t="shared" ca="1" si="198"/>
        <v>לא תקין</v>
      </c>
      <c r="AO1349" s="1" t="e">
        <f>VLOOKUP(AC1349,'תז מייל קניין'!$A:$C,3,0)</f>
        <v>#N/A</v>
      </c>
      <c r="AP1349" s="1" t="str">
        <f t="shared" si="199"/>
        <v xml:space="preserve"> הסעות עוב</v>
      </c>
    </row>
    <row r="1350" spans="1:42" x14ac:dyDescent="0.2">
      <c r="A1350" s="4"/>
      <c r="B1350" s="5"/>
      <c r="C1350" s="6" t="s">
        <v>4833</v>
      </c>
      <c r="D1350" s="7" t="s">
        <v>50</v>
      </c>
      <c r="E1350" s="7" t="s">
        <v>32</v>
      </c>
      <c r="F1350" s="8" t="s">
        <v>35</v>
      </c>
      <c r="G1350" s="9">
        <v>45111</v>
      </c>
      <c r="H1350" s="9">
        <v>44927</v>
      </c>
      <c r="I1350" s="10">
        <v>45991</v>
      </c>
      <c r="J1350" s="14"/>
      <c r="K1350" s="11" t="s">
        <v>1850</v>
      </c>
      <c r="L1350" s="8" t="s">
        <v>1851</v>
      </c>
      <c r="M1350" s="8" t="s">
        <v>1852</v>
      </c>
      <c r="N1350" s="8" t="s">
        <v>40</v>
      </c>
      <c r="O1350" s="12">
        <v>802525</v>
      </c>
      <c r="P1350" s="8" t="s">
        <v>41</v>
      </c>
      <c r="Q1350" s="12">
        <v>802525</v>
      </c>
      <c r="R1350" s="13">
        <v>58.51</v>
      </c>
      <c r="S1350" s="12">
        <v>486543.83</v>
      </c>
      <c r="T1350" s="12">
        <v>545560.49</v>
      </c>
      <c r="U1350" s="12">
        <v>406480.14</v>
      </c>
      <c r="V1350" s="8" t="s">
        <v>35</v>
      </c>
      <c r="W1350" s="8" t="s">
        <v>4834</v>
      </c>
      <c r="X1350" s="8" t="s">
        <v>57</v>
      </c>
      <c r="Y1350" s="13">
        <v>0</v>
      </c>
      <c r="Z1350" s="8" t="s">
        <v>42</v>
      </c>
      <c r="AA1350" s="8" t="s">
        <v>65</v>
      </c>
      <c r="AB1350" s="8" t="s">
        <v>35</v>
      </c>
      <c r="AC1350" s="8" t="s">
        <v>54</v>
      </c>
      <c r="AD1350" s="8" t="s">
        <v>4835</v>
      </c>
      <c r="AE1350" s="8" t="s">
        <v>1450</v>
      </c>
      <c r="AF1350" s="12">
        <v>332974.46000000002</v>
      </c>
      <c r="AG1350" s="41">
        <f t="shared" si="192"/>
        <v>44927</v>
      </c>
      <c r="AH1350" s="41">
        <f t="shared" ca="1" si="193"/>
        <v>45991</v>
      </c>
      <c r="AI1350" s="1">
        <f t="shared" ca="1" si="191"/>
        <v>34</v>
      </c>
      <c r="AJ1350" s="1">
        <f t="shared" ca="1" si="194"/>
        <v>31</v>
      </c>
      <c r="AK1350" s="1">
        <f t="shared" ca="1" si="195"/>
        <v>3</v>
      </c>
      <c r="AL1350" s="1">
        <f t="shared" si="196"/>
        <v>58.51</v>
      </c>
      <c r="AM1350" s="38">
        <f t="shared" ca="1" si="197"/>
        <v>0.91176470588235292</v>
      </c>
      <c r="AN1350" s="1" t="str">
        <f t="shared" ca="1" si="198"/>
        <v>תקין</v>
      </c>
      <c r="AO1350" s="1" t="e">
        <f>VLOOKUP(AC1350,'תז מייל קניין'!$A:$C,3,0)</f>
        <v>#N/A</v>
      </c>
      <c r="AP1350" s="1" t="str">
        <f t="shared" si="199"/>
        <v xml:space="preserve"> הסעת עובד</v>
      </c>
    </row>
    <row r="1351" spans="1:42" x14ac:dyDescent="0.2">
      <c r="A1351" s="4"/>
      <c r="B1351" s="5"/>
      <c r="C1351" s="6" t="s">
        <v>4836</v>
      </c>
      <c r="D1351" s="7" t="s">
        <v>34</v>
      </c>
      <c r="E1351" s="7" t="s">
        <v>32</v>
      </c>
      <c r="F1351" s="8" t="s">
        <v>35</v>
      </c>
      <c r="G1351" s="9">
        <v>45112</v>
      </c>
      <c r="H1351" s="9"/>
      <c r="I1351" s="10"/>
      <c r="J1351" s="14"/>
      <c r="K1351" s="11" t="s">
        <v>4837</v>
      </c>
      <c r="L1351" s="8" t="s">
        <v>4838</v>
      </c>
      <c r="M1351" s="8" t="s">
        <v>4839</v>
      </c>
      <c r="N1351" s="8" t="s">
        <v>40</v>
      </c>
      <c r="O1351" s="12">
        <v>3721.62</v>
      </c>
      <c r="P1351" s="8" t="s">
        <v>41</v>
      </c>
      <c r="Q1351" s="12">
        <v>3721.62</v>
      </c>
      <c r="R1351" s="13">
        <v>50.65</v>
      </c>
      <c r="S1351" s="12">
        <v>1872</v>
      </c>
      <c r="T1351" s="12">
        <v>1872</v>
      </c>
      <c r="U1351" s="12">
        <v>1839.62</v>
      </c>
      <c r="V1351" s="8" t="s">
        <v>35</v>
      </c>
      <c r="W1351" s="8" t="s">
        <v>4840</v>
      </c>
      <c r="X1351" s="8" t="s">
        <v>35</v>
      </c>
      <c r="Y1351" s="13">
        <v>0</v>
      </c>
      <c r="Z1351" s="8" t="s">
        <v>42</v>
      </c>
      <c r="AA1351" s="8" t="s">
        <v>43</v>
      </c>
      <c r="AB1351" s="8" t="s">
        <v>60</v>
      </c>
      <c r="AC1351" s="8" t="s">
        <v>54</v>
      </c>
      <c r="AD1351" s="8" t="s">
        <v>35</v>
      </c>
      <c r="AE1351" s="8" t="s">
        <v>4672</v>
      </c>
      <c r="AF1351" s="12">
        <v>1839.62</v>
      </c>
      <c r="AG1351" s="41">
        <f t="shared" si="192"/>
        <v>45112</v>
      </c>
      <c r="AH1351" s="41">
        <f t="shared" ca="1" si="193"/>
        <v>46022</v>
      </c>
      <c r="AI1351" s="1">
        <f t="shared" ca="1" si="191"/>
        <v>29</v>
      </c>
      <c r="AJ1351" s="1">
        <f t="shared" ca="1" si="194"/>
        <v>25</v>
      </c>
      <c r="AK1351" s="1">
        <f t="shared" ca="1" si="195"/>
        <v>4</v>
      </c>
      <c r="AL1351" s="1">
        <f t="shared" si="196"/>
        <v>50.65</v>
      </c>
      <c r="AM1351" s="38">
        <f t="shared" ca="1" si="197"/>
        <v>0.86206896551724133</v>
      </c>
      <c r="AN1351" s="1" t="str">
        <f t="shared" ca="1" si="198"/>
        <v>תקין</v>
      </c>
      <c r="AO1351" s="1" t="e">
        <f>VLOOKUP(AC1351,'תז מייל קניין'!$A:$C,3,0)</f>
        <v>#N/A</v>
      </c>
      <c r="AP1351" s="1" t="str">
        <f t="shared" si="199"/>
        <v xml:space="preserve"> טיפול טכנ</v>
      </c>
    </row>
    <row r="1352" spans="1:42" x14ac:dyDescent="0.2">
      <c r="A1352" s="4"/>
      <c r="B1352" s="5"/>
      <c r="C1352" s="6" t="s">
        <v>4841</v>
      </c>
      <c r="D1352" s="7" t="s">
        <v>47</v>
      </c>
      <c r="E1352" s="7" t="s">
        <v>32</v>
      </c>
      <c r="F1352" s="8" t="s">
        <v>35</v>
      </c>
      <c r="G1352" s="9">
        <v>45113</v>
      </c>
      <c r="H1352" s="9"/>
      <c r="I1352" s="10"/>
      <c r="J1352" s="14"/>
      <c r="K1352" s="11" t="s">
        <v>4751</v>
      </c>
      <c r="L1352" s="8" t="s">
        <v>4752</v>
      </c>
      <c r="M1352" s="8" t="s">
        <v>35</v>
      </c>
      <c r="N1352" s="8" t="s">
        <v>40</v>
      </c>
      <c r="O1352" s="12">
        <v>39294</v>
      </c>
      <c r="P1352" s="8" t="s">
        <v>41</v>
      </c>
      <c r="Q1352" s="12">
        <v>39294</v>
      </c>
      <c r="R1352" s="13">
        <v>61.57</v>
      </c>
      <c r="S1352" s="12">
        <v>23992.58</v>
      </c>
      <c r="T1352" s="12">
        <v>24928.76</v>
      </c>
      <c r="U1352" s="12">
        <v>15993.1</v>
      </c>
      <c r="V1352" s="8" t="s">
        <v>35</v>
      </c>
      <c r="W1352" s="8" t="s">
        <v>4842</v>
      </c>
      <c r="X1352" s="8" t="s">
        <v>57</v>
      </c>
      <c r="Y1352" s="13">
        <v>0</v>
      </c>
      <c r="Z1352" s="8" t="s">
        <v>42</v>
      </c>
      <c r="AA1352" s="8" t="s">
        <v>58</v>
      </c>
      <c r="AB1352" s="8" t="s">
        <v>35</v>
      </c>
      <c r="AC1352" s="8" t="s">
        <v>54</v>
      </c>
      <c r="AD1352" s="8" t="s">
        <v>35</v>
      </c>
      <c r="AE1352" s="8" t="s">
        <v>66</v>
      </c>
      <c r="AF1352" s="12">
        <v>15102.08</v>
      </c>
      <c r="AG1352" s="41">
        <f t="shared" si="192"/>
        <v>45113</v>
      </c>
      <c r="AH1352" s="41">
        <f t="shared" ca="1" si="193"/>
        <v>46022</v>
      </c>
      <c r="AI1352" s="1">
        <f t="shared" ca="1" si="191"/>
        <v>29</v>
      </c>
      <c r="AJ1352" s="1">
        <f t="shared" ca="1" si="194"/>
        <v>25</v>
      </c>
      <c r="AK1352" s="1">
        <f t="shared" ca="1" si="195"/>
        <v>4</v>
      </c>
      <c r="AL1352" s="1">
        <f t="shared" si="196"/>
        <v>61.57</v>
      </c>
      <c r="AM1352" s="38">
        <f t="shared" ca="1" si="197"/>
        <v>0.86206896551724133</v>
      </c>
      <c r="AN1352" s="1" t="str">
        <f t="shared" ca="1" si="198"/>
        <v>תקין</v>
      </c>
      <c r="AO1352" s="1" t="e">
        <f>VLOOKUP(AC1352,'תז מייל קניין'!$A:$C,3,0)</f>
        <v>#N/A</v>
      </c>
      <c r="AP1352" s="1" t="str">
        <f t="shared" si="199"/>
        <v xml:space="preserve"> חבר ועדת-</v>
      </c>
    </row>
    <row r="1353" spans="1:42" x14ac:dyDescent="0.2">
      <c r="A1353" s="4"/>
      <c r="B1353" s="5"/>
      <c r="C1353" s="6" t="s">
        <v>4843</v>
      </c>
      <c r="D1353" s="7" t="s">
        <v>34</v>
      </c>
      <c r="E1353" s="7" t="s">
        <v>32</v>
      </c>
      <c r="F1353" s="8" t="s">
        <v>35</v>
      </c>
      <c r="G1353" s="9">
        <v>45113</v>
      </c>
      <c r="H1353" s="9"/>
      <c r="I1353" s="10"/>
      <c r="J1353" s="14"/>
      <c r="K1353" s="11" t="s">
        <v>4844</v>
      </c>
      <c r="L1353" s="8" t="s">
        <v>4845</v>
      </c>
      <c r="M1353" s="8" t="s">
        <v>4846</v>
      </c>
      <c r="N1353" s="8" t="s">
        <v>40</v>
      </c>
      <c r="O1353" s="12">
        <v>39294</v>
      </c>
      <c r="P1353" s="8" t="s">
        <v>41</v>
      </c>
      <c r="Q1353" s="12">
        <v>39294</v>
      </c>
      <c r="R1353" s="13">
        <v>49.09</v>
      </c>
      <c r="S1353" s="12">
        <v>19383.509999999998</v>
      </c>
      <c r="T1353" s="12">
        <v>19952.080000000002</v>
      </c>
      <c r="U1353" s="12">
        <v>21185.4</v>
      </c>
      <c r="V1353" s="8" t="s">
        <v>35</v>
      </c>
      <c r="W1353" s="8" t="s">
        <v>4842</v>
      </c>
      <c r="X1353" s="8" t="s">
        <v>57</v>
      </c>
      <c r="Y1353" s="13">
        <v>0</v>
      </c>
      <c r="Z1353" s="8" t="s">
        <v>42</v>
      </c>
      <c r="AA1353" s="8" t="s">
        <v>58</v>
      </c>
      <c r="AB1353" s="8" t="s">
        <v>35</v>
      </c>
      <c r="AC1353" s="8" t="s">
        <v>54</v>
      </c>
      <c r="AD1353" s="8" t="s">
        <v>4847</v>
      </c>
      <c r="AE1353" s="8" t="s">
        <v>35</v>
      </c>
      <c r="AF1353" s="12">
        <v>20005.11</v>
      </c>
      <c r="AG1353" s="41">
        <f t="shared" si="192"/>
        <v>45113</v>
      </c>
      <c r="AH1353" s="41">
        <f t="shared" ca="1" si="193"/>
        <v>46022</v>
      </c>
      <c r="AI1353" s="1">
        <f t="shared" ca="1" si="191"/>
        <v>29</v>
      </c>
      <c r="AJ1353" s="1">
        <f t="shared" ca="1" si="194"/>
        <v>25</v>
      </c>
      <c r="AK1353" s="1">
        <f t="shared" ca="1" si="195"/>
        <v>4</v>
      </c>
      <c r="AL1353" s="1">
        <f t="shared" si="196"/>
        <v>49.09</v>
      </c>
      <c r="AM1353" s="38">
        <f t="shared" ca="1" si="197"/>
        <v>0.86206896551724133</v>
      </c>
      <c r="AN1353" s="1" t="str">
        <f t="shared" ca="1" si="198"/>
        <v>לא תקין</v>
      </c>
      <c r="AO1353" s="1" t="e">
        <f>VLOOKUP(AC1353,'תז מייל קניין'!$A:$C,3,0)</f>
        <v>#N/A</v>
      </c>
      <c r="AP1353" s="1" t="str">
        <f t="shared" si="199"/>
        <v xml:space="preserve"> חבר ועדת-</v>
      </c>
    </row>
    <row r="1354" spans="1:42" x14ac:dyDescent="0.2">
      <c r="A1354" s="4"/>
      <c r="B1354" s="5"/>
      <c r="C1354" s="6" t="s">
        <v>4848</v>
      </c>
      <c r="D1354" s="7" t="s">
        <v>34</v>
      </c>
      <c r="E1354" s="7" t="s">
        <v>32</v>
      </c>
      <c r="F1354" s="8" t="s">
        <v>35</v>
      </c>
      <c r="G1354" s="9">
        <v>45117</v>
      </c>
      <c r="H1354" s="9"/>
      <c r="I1354" s="10"/>
      <c r="J1354" s="14"/>
      <c r="K1354" s="11" t="s">
        <v>4849</v>
      </c>
      <c r="L1354" s="8" t="s">
        <v>4850</v>
      </c>
      <c r="M1354" s="8" t="s">
        <v>4851</v>
      </c>
      <c r="N1354" s="8" t="s">
        <v>40</v>
      </c>
      <c r="O1354" s="12">
        <v>5192</v>
      </c>
      <c r="P1354" s="8" t="s">
        <v>41</v>
      </c>
      <c r="Q1354" s="12">
        <v>5192</v>
      </c>
      <c r="R1354" s="13">
        <v>0</v>
      </c>
      <c r="S1354" s="13">
        <v>0</v>
      </c>
      <c r="T1354" s="13">
        <v>0</v>
      </c>
      <c r="U1354" s="12">
        <v>5192</v>
      </c>
      <c r="V1354" s="8" t="s">
        <v>35</v>
      </c>
      <c r="W1354" s="8" t="s">
        <v>4852</v>
      </c>
      <c r="X1354" s="8" t="s">
        <v>35</v>
      </c>
      <c r="Y1354" s="13">
        <v>0</v>
      </c>
      <c r="Z1354" s="8" t="s">
        <v>42</v>
      </c>
      <c r="AA1354" s="8" t="s">
        <v>43</v>
      </c>
      <c r="AB1354" s="8" t="s">
        <v>60</v>
      </c>
      <c r="AC1354" s="8" t="s">
        <v>54</v>
      </c>
      <c r="AD1354" s="8" t="s">
        <v>35</v>
      </c>
      <c r="AE1354" s="8" t="s">
        <v>4789</v>
      </c>
      <c r="AF1354" s="12">
        <v>5192</v>
      </c>
      <c r="AG1354" s="41">
        <f t="shared" si="192"/>
        <v>45117</v>
      </c>
      <c r="AH1354" s="41">
        <f t="shared" ca="1" si="193"/>
        <v>46022</v>
      </c>
      <c r="AI1354" s="1">
        <f t="shared" ca="1" si="191"/>
        <v>29</v>
      </c>
      <c r="AJ1354" s="1">
        <f t="shared" ca="1" si="194"/>
        <v>24</v>
      </c>
      <c r="AK1354" s="1">
        <f t="shared" ca="1" si="195"/>
        <v>4</v>
      </c>
      <c r="AL1354" s="1">
        <f t="shared" si="196"/>
        <v>0</v>
      </c>
      <c r="AM1354" s="38">
        <f t="shared" ca="1" si="197"/>
        <v>0.82758620689655171</v>
      </c>
      <c r="AN1354" s="1" t="str">
        <f t="shared" ca="1" si="198"/>
        <v>לא תקין</v>
      </c>
      <c r="AO1354" s="1" t="e">
        <f>VLOOKUP(AC1354,'תז מייל קניין'!$A:$C,3,0)</f>
        <v>#N/A</v>
      </c>
      <c r="AP1354" s="1" t="str">
        <f t="shared" si="199"/>
        <v xml:space="preserve"> סימולצית </v>
      </c>
    </row>
    <row r="1355" spans="1:42" x14ac:dyDescent="0.2">
      <c r="A1355" s="4"/>
      <c r="B1355" s="5"/>
      <c r="C1355" s="6" t="s">
        <v>4853</v>
      </c>
      <c r="D1355" s="7" t="s">
        <v>34</v>
      </c>
      <c r="E1355" s="7" t="s">
        <v>32</v>
      </c>
      <c r="F1355" s="8" t="s">
        <v>35</v>
      </c>
      <c r="G1355" s="9">
        <v>45117</v>
      </c>
      <c r="H1355" s="9"/>
      <c r="I1355" s="10"/>
      <c r="J1355" s="14"/>
      <c r="K1355" s="11" t="s">
        <v>4854</v>
      </c>
      <c r="L1355" s="8" t="s">
        <v>4855</v>
      </c>
      <c r="M1355" s="8" t="s">
        <v>4856</v>
      </c>
      <c r="N1355" s="8" t="s">
        <v>40</v>
      </c>
      <c r="O1355" s="12">
        <v>1874</v>
      </c>
      <c r="P1355" s="8" t="s">
        <v>41</v>
      </c>
      <c r="Q1355" s="12">
        <v>1874</v>
      </c>
      <c r="R1355" s="13">
        <v>0</v>
      </c>
      <c r="S1355" s="13">
        <v>0</v>
      </c>
      <c r="T1355" s="13">
        <v>0</v>
      </c>
      <c r="U1355" s="12">
        <v>1874</v>
      </c>
      <c r="V1355" s="8" t="s">
        <v>35</v>
      </c>
      <c r="W1355" s="8" t="s">
        <v>4857</v>
      </c>
      <c r="X1355" s="8" t="s">
        <v>35</v>
      </c>
      <c r="Y1355" s="13">
        <v>0</v>
      </c>
      <c r="Z1355" s="8" t="s">
        <v>42</v>
      </c>
      <c r="AA1355" s="8" t="s">
        <v>43</v>
      </c>
      <c r="AB1355" s="8" t="s">
        <v>60</v>
      </c>
      <c r="AC1355" s="8" t="s">
        <v>54</v>
      </c>
      <c r="AD1355" s="8" t="s">
        <v>35</v>
      </c>
      <c r="AE1355" s="8" t="s">
        <v>122</v>
      </c>
      <c r="AF1355" s="12">
        <v>1874</v>
      </c>
      <c r="AG1355" s="41">
        <f t="shared" si="192"/>
        <v>45117</v>
      </c>
      <c r="AH1355" s="41">
        <f t="shared" ca="1" si="193"/>
        <v>46022</v>
      </c>
      <c r="AI1355" s="1">
        <f t="shared" ca="1" si="191"/>
        <v>29</v>
      </c>
      <c r="AJ1355" s="1">
        <f t="shared" ca="1" si="194"/>
        <v>24</v>
      </c>
      <c r="AK1355" s="1">
        <f t="shared" ca="1" si="195"/>
        <v>4</v>
      </c>
      <c r="AL1355" s="1">
        <f t="shared" si="196"/>
        <v>0</v>
      </c>
      <c r="AM1355" s="38">
        <f t="shared" ca="1" si="197"/>
        <v>0.82758620689655171</v>
      </c>
      <c r="AN1355" s="1" t="str">
        <f t="shared" ca="1" si="198"/>
        <v>לא תקין</v>
      </c>
      <c r="AO1355" s="1" t="e">
        <f>VLOOKUP(AC1355,'תז מייל קניין'!$A:$C,3,0)</f>
        <v>#N/A</v>
      </c>
      <c r="AP1355" s="1" t="str">
        <f t="shared" si="199"/>
        <v xml:space="preserve"> טיסה+ לינ</v>
      </c>
    </row>
    <row r="1356" spans="1:42" x14ac:dyDescent="0.2">
      <c r="A1356" s="4"/>
      <c r="B1356" s="5"/>
      <c r="C1356" s="6" t="s">
        <v>4858</v>
      </c>
      <c r="D1356" s="7" t="s">
        <v>50</v>
      </c>
      <c r="E1356" s="7" t="s">
        <v>32</v>
      </c>
      <c r="F1356" s="8" t="s">
        <v>35</v>
      </c>
      <c r="G1356" s="9">
        <v>45118</v>
      </c>
      <c r="H1356" s="9"/>
      <c r="I1356" s="10"/>
      <c r="J1356" s="14"/>
      <c r="K1356" s="11" t="s">
        <v>1764</v>
      </c>
      <c r="L1356" s="8" t="s">
        <v>1765</v>
      </c>
      <c r="M1356" s="8" t="s">
        <v>1766</v>
      </c>
      <c r="N1356" s="8" t="s">
        <v>40</v>
      </c>
      <c r="O1356" s="13">
        <v>607.63</v>
      </c>
      <c r="P1356" s="8" t="s">
        <v>41</v>
      </c>
      <c r="Q1356" s="13">
        <v>607.63</v>
      </c>
      <c r="R1356" s="13">
        <v>71.69</v>
      </c>
      <c r="S1356" s="13">
        <v>434.53</v>
      </c>
      <c r="T1356" s="13">
        <v>471.7</v>
      </c>
      <c r="U1356" s="13">
        <v>200.23</v>
      </c>
      <c r="V1356" s="8" t="s">
        <v>35</v>
      </c>
      <c r="W1356" s="8" t="s">
        <v>4722</v>
      </c>
      <c r="X1356" s="8" t="s">
        <v>57</v>
      </c>
      <c r="Y1356" s="13">
        <v>0</v>
      </c>
      <c r="Z1356" s="8" t="s">
        <v>42</v>
      </c>
      <c r="AA1356" s="8" t="s">
        <v>65</v>
      </c>
      <c r="AB1356" s="8" t="s">
        <v>35</v>
      </c>
      <c r="AC1356" s="8" t="s">
        <v>54</v>
      </c>
      <c r="AD1356" s="8" t="s">
        <v>35</v>
      </c>
      <c r="AE1356" s="8" t="s">
        <v>4548</v>
      </c>
      <c r="AF1356" s="13">
        <v>173.1</v>
      </c>
      <c r="AG1356" s="41">
        <f t="shared" si="192"/>
        <v>45118</v>
      </c>
      <c r="AH1356" s="41">
        <f t="shared" ca="1" si="193"/>
        <v>46022</v>
      </c>
      <c r="AI1356" s="1">
        <f t="shared" ca="1" si="191"/>
        <v>29</v>
      </c>
      <c r="AJ1356" s="1">
        <f t="shared" ca="1" si="194"/>
        <v>24</v>
      </c>
      <c r="AK1356" s="1">
        <f t="shared" ca="1" si="195"/>
        <v>4</v>
      </c>
      <c r="AL1356" s="1">
        <f t="shared" si="196"/>
        <v>71.69</v>
      </c>
      <c r="AM1356" s="38">
        <f t="shared" ca="1" si="197"/>
        <v>0.82758620689655171</v>
      </c>
      <c r="AN1356" s="1" t="str">
        <f t="shared" ca="1" si="198"/>
        <v>תקין</v>
      </c>
      <c r="AO1356" s="1" t="e">
        <f>VLOOKUP(AC1356,'תז מייל קניין'!$A:$C,3,0)</f>
        <v>#N/A</v>
      </c>
      <c r="AP1356" s="1" t="str">
        <f t="shared" si="199"/>
        <v xml:space="preserve"> ציוד משרד</v>
      </c>
    </row>
    <row r="1357" spans="1:42" x14ac:dyDescent="0.2">
      <c r="A1357" s="4"/>
      <c r="B1357" s="5"/>
      <c r="C1357" s="6" t="s">
        <v>4859</v>
      </c>
      <c r="D1357" s="7" t="s">
        <v>34</v>
      </c>
      <c r="E1357" s="7" t="s">
        <v>32</v>
      </c>
      <c r="F1357" s="8" t="s">
        <v>35</v>
      </c>
      <c r="G1357" s="9">
        <v>45118</v>
      </c>
      <c r="H1357" s="9"/>
      <c r="I1357" s="10"/>
      <c r="J1357" s="14"/>
      <c r="K1357" s="11" t="s">
        <v>4860</v>
      </c>
      <c r="L1357" s="8" t="s">
        <v>4861</v>
      </c>
      <c r="M1357" s="8" t="s">
        <v>4862</v>
      </c>
      <c r="N1357" s="8" t="s">
        <v>40</v>
      </c>
      <c r="O1357" s="12">
        <v>49807.199999999997</v>
      </c>
      <c r="P1357" s="8" t="s">
        <v>41</v>
      </c>
      <c r="Q1357" s="12">
        <v>49807.199999999997</v>
      </c>
      <c r="R1357" s="13">
        <v>98.86</v>
      </c>
      <c r="S1357" s="12">
        <v>48855.69</v>
      </c>
      <c r="T1357" s="12">
        <v>48855.69</v>
      </c>
      <c r="U1357" s="13">
        <v>569.94000000000005</v>
      </c>
      <c r="V1357" s="8" t="s">
        <v>35</v>
      </c>
      <c r="W1357" s="8" t="s">
        <v>4863</v>
      </c>
      <c r="X1357" s="8" t="s">
        <v>35</v>
      </c>
      <c r="Y1357" s="13">
        <v>0</v>
      </c>
      <c r="Z1357" s="8" t="s">
        <v>42</v>
      </c>
      <c r="AA1357" s="8" t="s">
        <v>43</v>
      </c>
      <c r="AB1357" s="8" t="s">
        <v>60</v>
      </c>
      <c r="AC1357" s="8" t="s">
        <v>54</v>
      </c>
      <c r="AD1357" s="8" t="s">
        <v>35</v>
      </c>
      <c r="AE1357" s="8" t="s">
        <v>122</v>
      </c>
      <c r="AF1357" s="13">
        <v>569.94000000000005</v>
      </c>
      <c r="AG1357" s="41">
        <f t="shared" si="192"/>
        <v>45118</v>
      </c>
      <c r="AH1357" s="41">
        <f t="shared" ca="1" si="193"/>
        <v>46022</v>
      </c>
      <c r="AI1357" s="1">
        <f t="shared" ca="1" si="191"/>
        <v>29</v>
      </c>
      <c r="AJ1357" s="1">
        <f t="shared" ca="1" si="194"/>
        <v>24</v>
      </c>
      <c r="AK1357" s="1">
        <f t="shared" ca="1" si="195"/>
        <v>4</v>
      </c>
      <c r="AL1357" s="1">
        <f t="shared" si="196"/>
        <v>98.86</v>
      </c>
      <c r="AM1357" s="38">
        <f t="shared" ca="1" si="197"/>
        <v>0.82758620689655171</v>
      </c>
      <c r="AN1357" s="1" t="str">
        <f t="shared" ca="1" si="198"/>
        <v>תקין</v>
      </c>
      <c r="AO1357" s="1" t="e">
        <f>VLOOKUP(AC1357,'תז מייל קניין'!$A:$C,3,0)</f>
        <v>#N/A</v>
      </c>
      <c r="AP1357" s="1" t="str">
        <f t="shared" si="199"/>
        <v xml:space="preserve"> שכירות מח</v>
      </c>
    </row>
    <row r="1358" spans="1:42" x14ac:dyDescent="0.2">
      <c r="A1358" s="4"/>
      <c r="B1358" s="5"/>
      <c r="C1358" s="6" t="s">
        <v>4864</v>
      </c>
      <c r="D1358" s="7" t="s">
        <v>50</v>
      </c>
      <c r="E1358" s="7" t="s">
        <v>32</v>
      </c>
      <c r="F1358" s="8" t="s">
        <v>35</v>
      </c>
      <c r="G1358" s="9">
        <v>45119</v>
      </c>
      <c r="H1358" s="9"/>
      <c r="I1358" s="10"/>
      <c r="J1358" s="14"/>
      <c r="K1358" s="11" t="s">
        <v>2144</v>
      </c>
      <c r="L1358" s="8" t="s">
        <v>2145</v>
      </c>
      <c r="M1358" s="8" t="s">
        <v>2146</v>
      </c>
      <c r="N1358" s="8" t="s">
        <v>40</v>
      </c>
      <c r="O1358" s="12">
        <v>3590.06</v>
      </c>
      <c r="P1358" s="8" t="s">
        <v>41</v>
      </c>
      <c r="Q1358" s="12">
        <v>3590.06</v>
      </c>
      <c r="R1358" s="13">
        <v>75.44</v>
      </c>
      <c r="S1358" s="12">
        <v>2702.7</v>
      </c>
      <c r="T1358" s="12">
        <v>2736.75</v>
      </c>
      <c r="U1358" s="13">
        <v>845.71</v>
      </c>
      <c r="V1358" s="8" t="s">
        <v>35</v>
      </c>
      <c r="W1358" s="8" t="s">
        <v>4865</v>
      </c>
      <c r="X1358" s="8" t="s">
        <v>57</v>
      </c>
      <c r="Y1358" s="13">
        <v>0</v>
      </c>
      <c r="Z1358" s="8" t="s">
        <v>42</v>
      </c>
      <c r="AA1358" s="8" t="s">
        <v>65</v>
      </c>
      <c r="AB1358" s="8" t="s">
        <v>35</v>
      </c>
      <c r="AC1358" s="8" t="s">
        <v>54</v>
      </c>
      <c r="AD1358" s="8" t="s">
        <v>35</v>
      </c>
      <c r="AE1358" s="8" t="s">
        <v>4548</v>
      </c>
      <c r="AF1358" s="13">
        <v>887.36</v>
      </c>
      <c r="AG1358" s="41">
        <f t="shared" si="192"/>
        <v>45119</v>
      </c>
      <c r="AH1358" s="41">
        <f t="shared" ca="1" si="193"/>
        <v>46022</v>
      </c>
      <c r="AI1358" s="1">
        <f t="shared" ca="1" si="191"/>
        <v>29</v>
      </c>
      <c r="AJ1358" s="1">
        <f t="shared" ca="1" si="194"/>
        <v>24</v>
      </c>
      <c r="AK1358" s="1">
        <f t="shared" ca="1" si="195"/>
        <v>4</v>
      </c>
      <c r="AL1358" s="1">
        <f t="shared" si="196"/>
        <v>75.44</v>
      </c>
      <c r="AM1358" s="38">
        <f t="shared" ca="1" si="197"/>
        <v>0.82758620689655171</v>
      </c>
      <c r="AN1358" s="1" t="str">
        <f t="shared" ca="1" si="198"/>
        <v>תקין</v>
      </c>
      <c r="AO1358" s="1" t="e">
        <f>VLOOKUP(AC1358,'תז מייל קניין'!$A:$C,3,0)</f>
        <v>#N/A</v>
      </c>
      <c r="AP1358" s="1" t="str">
        <f t="shared" si="199"/>
        <v xml:space="preserve"> ריהוט עבו</v>
      </c>
    </row>
    <row r="1359" spans="1:42" x14ac:dyDescent="0.2">
      <c r="A1359" s="4"/>
      <c r="B1359" s="5"/>
      <c r="C1359" s="6" t="s">
        <v>4866</v>
      </c>
      <c r="D1359" s="7" t="s">
        <v>34</v>
      </c>
      <c r="E1359" s="7" t="s">
        <v>32</v>
      </c>
      <c r="F1359" s="8" t="s">
        <v>35</v>
      </c>
      <c r="G1359" s="9">
        <v>45119</v>
      </c>
      <c r="H1359" s="9">
        <v>44503</v>
      </c>
      <c r="I1359" s="10">
        <v>45599</v>
      </c>
      <c r="J1359" s="14"/>
      <c r="K1359" s="11" t="s">
        <v>4867</v>
      </c>
      <c r="L1359" s="8" t="s">
        <v>4868</v>
      </c>
      <c r="M1359" s="8" t="s">
        <v>4869</v>
      </c>
      <c r="N1359" s="8" t="s">
        <v>40</v>
      </c>
      <c r="O1359" s="12">
        <v>49976.2</v>
      </c>
      <c r="P1359" s="8" t="s">
        <v>41</v>
      </c>
      <c r="Q1359" s="12">
        <v>49976.2</v>
      </c>
      <c r="R1359" s="13">
        <v>77.790000000000006</v>
      </c>
      <c r="S1359" s="12">
        <v>39376.699999999997</v>
      </c>
      <c r="T1359" s="12">
        <v>40081.050000000003</v>
      </c>
      <c r="U1359" s="12">
        <v>11127.21</v>
      </c>
      <c r="V1359" s="8" t="s">
        <v>35</v>
      </c>
      <c r="W1359" s="8" t="s">
        <v>4870</v>
      </c>
      <c r="X1359" s="8" t="s">
        <v>57</v>
      </c>
      <c r="Y1359" s="13">
        <v>0</v>
      </c>
      <c r="Z1359" s="8" t="s">
        <v>42</v>
      </c>
      <c r="AA1359" s="8" t="s">
        <v>58</v>
      </c>
      <c r="AB1359" s="8" t="s">
        <v>35</v>
      </c>
      <c r="AC1359" s="8" t="s">
        <v>54</v>
      </c>
      <c r="AD1359" s="8" t="s">
        <v>4871</v>
      </c>
      <c r="AE1359" s="8" t="s">
        <v>66</v>
      </c>
      <c r="AF1359" s="12">
        <v>11097.81</v>
      </c>
      <c r="AG1359" s="41">
        <f t="shared" si="192"/>
        <v>44503</v>
      </c>
      <c r="AH1359" s="41">
        <f t="shared" ca="1" si="193"/>
        <v>45599</v>
      </c>
      <c r="AI1359" s="1">
        <f t="shared" ca="1" si="191"/>
        <v>36</v>
      </c>
      <c r="AJ1359" s="1">
        <f t="shared" ca="1" si="194"/>
        <v>45</v>
      </c>
      <c r="AK1359" s="1">
        <f t="shared" ca="1" si="195"/>
        <v>-9</v>
      </c>
      <c r="AL1359" s="1">
        <f t="shared" si="196"/>
        <v>77.790000000000006</v>
      </c>
      <c r="AM1359" s="38">
        <f t="shared" ca="1" si="197"/>
        <v>1.25</v>
      </c>
      <c r="AN1359" s="1" t="str">
        <f t="shared" ca="1" si="198"/>
        <v>תקין</v>
      </c>
      <c r="AO1359" s="1" t="e">
        <f>VLOOKUP(AC1359,'תז מייל קניין'!$A:$C,3,0)</f>
        <v>#N/A</v>
      </c>
      <c r="AP1359" s="1" t="str">
        <f t="shared" si="199"/>
        <v xml:space="preserve"> חבר ועדה </v>
      </c>
    </row>
    <row r="1360" spans="1:42" x14ac:dyDescent="0.2">
      <c r="A1360" s="4"/>
      <c r="B1360" s="5"/>
      <c r="C1360" s="6" t="s">
        <v>4872</v>
      </c>
      <c r="D1360" s="7" t="s">
        <v>34</v>
      </c>
      <c r="E1360" s="7" t="s">
        <v>32</v>
      </c>
      <c r="F1360" s="8" t="s">
        <v>35</v>
      </c>
      <c r="G1360" s="9">
        <v>45120</v>
      </c>
      <c r="H1360" s="9"/>
      <c r="I1360" s="10"/>
      <c r="J1360" s="14"/>
      <c r="K1360" s="11" t="s">
        <v>4873</v>
      </c>
      <c r="L1360" s="8" t="s">
        <v>4874</v>
      </c>
      <c r="M1360" s="8" t="s">
        <v>4875</v>
      </c>
      <c r="N1360" s="8" t="s">
        <v>40</v>
      </c>
      <c r="O1360" s="12">
        <v>12036</v>
      </c>
      <c r="P1360" s="8" t="s">
        <v>41</v>
      </c>
      <c r="Q1360" s="12">
        <v>12036</v>
      </c>
      <c r="R1360" s="13">
        <v>0</v>
      </c>
      <c r="S1360" s="13">
        <v>0</v>
      </c>
      <c r="T1360" s="13">
        <v>0</v>
      </c>
      <c r="U1360" s="12">
        <v>12036</v>
      </c>
      <c r="V1360" s="8" t="s">
        <v>35</v>
      </c>
      <c r="W1360" s="8" t="s">
        <v>4876</v>
      </c>
      <c r="X1360" s="8" t="s">
        <v>35</v>
      </c>
      <c r="Y1360" s="13">
        <v>0</v>
      </c>
      <c r="Z1360" s="8" t="s">
        <v>42</v>
      </c>
      <c r="AA1360" s="8" t="s">
        <v>43</v>
      </c>
      <c r="AB1360" s="8" t="s">
        <v>60</v>
      </c>
      <c r="AC1360" s="8" t="s">
        <v>54</v>
      </c>
      <c r="AD1360" s="8" t="s">
        <v>35</v>
      </c>
      <c r="AE1360" s="8" t="s">
        <v>4789</v>
      </c>
      <c r="AF1360" s="12">
        <v>12036</v>
      </c>
      <c r="AG1360" s="41">
        <f t="shared" si="192"/>
        <v>45120</v>
      </c>
      <c r="AH1360" s="41">
        <f t="shared" ca="1" si="193"/>
        <v>46022</v>
      </c>
      <c r="AI1360" s="1">
        <f t="shared" ca="1" si="191"/>
        <v>29</v>
      </c>
      <c r="AJ1360" s="1">
        <f t="shared" ca="1" si="194"/>
        <v>24</v>
      </c>
      <c r="AK1360" s="1">
        <f t="shared" ca="1" si="195"/>
        <v>4</v>
      </c>
      <c r="AL1360" s="1">
        <f t="shared" si="196"/>
        <v>0</v>
      </c>
      <c r="AM1360" s="38">
        <f t="shared" ca="1" si="197"/>
        <v>0.82758620689655171</v>
      </c>
      <c r="AN1360" s="1" t="str">
        <f t="shared" ca="1" si="198"/>
        <v>לא תקין</v>
      </c>
      <c r="AO1360" s="1" t="e">
        <f>VLOOKUP(AC1360,'תז מייל קניין'!$A:$C,3,0)</f>
        <v>#N/A</v>
      </c>
      <c r="AP1360" s="1" t="str">
        <f t="shared" si="199"/>
        <v xml:space="preserve"> הדרכה בסי</v>
      </c>
    </row>
    <row r="1361" spans="1:42" x14ac:dyDescent="0.2">
      <c r="A1361" s="4"/>
      <c r="B1361" s="5"/>
      <c r="C1361" s="6" t="s">
        <v>4877</v>
      </c>
      <c r="D1361" s="7" t="s">
        <v>50</v>
      </c>
      <c r="E1361" s="7" t="s">
        <v>32</v>
      </c>
      <c r="F1361" s="8" t="s">
        <v>35</v>
      </c>
      <c r="G1361" s="9">
        <v>45120</v>
      </c>
      <c r="H1361" s="9"/>
      <c r="I1361" s="10"/>
      <c r="J1361" s="14"/>
      <c r="K1361" s="11" t="s">
        <v>2144</v>
      </c>
      <c r="L1361" s="8" t="s">
        <v>2145</v>
      </c>
      <c r="M1361" s="8" t="s">
        <v>2146</v>
      </c>
      <c r="N1361" s="8" t="s">
        <v>40</v>
      </c>
      <c r="O1361" s="12">
        <v>13230.53</v>
      </c>
      <c r="P1361" s="8" t="s">
        <v>41</v>
      </c>
      <c r="Q1361" s="12">
        <v>13230.53</v>
      </c>
      <c r="R1361" s="13">
        <v>0</v>
      </c>
      <c r="S1361" s="13">
        <v>0</v>
      </c>
      <c r="T1361" s="13">
        <v>0</v>
      </c>
      <c r="U1361" s="12">
        <v>7501.59</v>
      </c>
      <c r="V1361" s="8" t="s">
        <v>35</v>
      </c>
      <c r="W1361" s="8" t="s">
        <v>4878</v>
      </c>
      <c r="X1361" s="8" t="s">
        <v>57</v>
      </c>
      <c r="Y1361" s="13">
        <v>0</v>
      </c>
      <c r="Z1361" s="8" t="s">
        <v>42</v>
      </c>
      <c r="AA1361" s="8" t="s">
        <v>65</v>
      </c>
      <c r="AB1361" s="8" t="s">
        <v>35</v>
      </c>
      <c r="AC1361" s="8" t="s">
        <v>54</v>
      </c>
      <c r="AD1361" s="8" t="s">
        <v>35</v>
      </c>
      <c r="AE1361" s="8" t="s">
        <v>603</v>
      </c>
      <c r="AF1361" s="12">
        <v>6991.5</v>
      </c>
      <c r="AG1361" s="41">
        <f t="shared" si="192"/>
        <v>45120</v>
      </c>
      <c r="AH1361" s="41">
        <f t="shared" ca="1" si="193"/>
        <v>46022</v>
      </c>
      <c r="AI1361" s="1">
        <f t="shared" ca="1" si="191"/>
        <v>29</v>
      </c>
      <c r="AJ1361" s="1">
        <f t="shared" ca="1" si="194"/>
        <v>24</v>
      </c>
      <c r="AK1361" s="1">
        <f t="shared" ca="1" si="195"/>
        <v>4</v>
      </c>
      <c r="AL1361" s="1">
        <f t="shared" si="196"/>
        <v>0</v>
      </c>
      <c r="AM1361" s="38">
        <f t="shared" ca="1" si="197"/>
        <v>0.82758620689655171</v>
      </c>
      <c r="AN1361" s="1" t="str">
        <f t="shared" ca="1" si="198"/>
        <v>לא תקין</v>
      </c>
      <c r="AO1361" s="1" t="e">
        <f>VLOOKUP(AC1361,'תז מייל קניין'!$A:$C,3,0)</f>
        <v>#N/A</v>
      </c>
      <c r="AP1361" s="1" t="str">
        <f t="shared" si="199"/>
        <v xml:space="preserve"> כסאות עבו</v>
      </c>
    </row>
    <row r="1362" spans="1:42" x14ac:dyDescent="0.2">
      <c r="A1362" s="4"/>
      <c r="B1362" s="5"/>
      <c r="C1362" s="6" t="s">
        <v>4879</v>
      </c>
      <c r="D1362" s="7" t="s">
        <v>34</v>
      </c>
      <c r="E1362" s="7" t="s">
        <v>32</v>
      </c>
      <c r="F1362" s="8" t="s">
        <v>35</v>
      </c>
      <c r="G1362" s="9">
        <v>45120</v>
      </c>
      <c r="H1362" s="9"/>
      <c r="I1362" s="10"/>
      <c r="J1362" s="14"/>
      <c r="K1362" s="11" t="s">
        <v>4880</v>
      </c>
      <c r="L1362" s="8" t="s">
        <v>4881</v>
      </c>
      <c r="M1362" s="8" t="s">
        <v>4882</v>
      </c>
      <c r="N1362" s="8" t="s">
        <v>40</v>
      </c>
      <c r="O1362" s="12">
        <v>13216</v>
      </c>
      <c r="P1362" s="8" t="s">
        <v>41</v>
      </c>
      <c r="Q1362" s="12">
        <v>13216</v>
      </c>
      <c r="R1362" s="13">
        <v>0</v>
      </c>
      <c r="S1362" s="13">
        <v>0</v>
      </c>
      <c r="T1362" s="13">
        <v>0</v>
      </c>
      <c r="U1362" s="12">
        <v>13216</v>
      </c>
      <c r="V1362" s="8" t="s">
        <v>35</v>
      </c>
      <c r="W1362" s="8" t="s">
        <v>4883</v>
      </c>
      <c r="X1362" s="8" t="s">
        <v>35</v>
      </c>
      <c r="Y1362" s="13">
        <v>0</v>
      </c>
      <c r="Z1362" s="8" t="s">
        <v>42</v>
      </c>
      <c r="AA1362" s="8" t="s">
        <v>43</v>
      </c>
      <c r="AB1362" s="8" t="s">
        <v>60</v>
      </c>
      <c r="AC1362" s="8" t="s">
        <v>54</v>
      </c>
      <c r="AD1362" s="8" t="s">
        <v>35</v>
      </c>
      <c r="AE1362" s="8" t="s">
        <v>603</v>
      </c>
      <c r="AF1362" s="12">
        <v>13216</v>
      </c>
      <c r="AG1362" s="41">
        <f t="shared" si="192"/>
        <v>45120</v>
      </c>
      <c r="AH1362" s="41">
        <f t="shared" ca="1" si="193"/>
        <v>46022</v>
      </c>
      <c r="AI1362" s="1">
        <f t="shared" ca="1" si="191"/>
        <v>29</v>
      </c>
      <c r="AJ1362" s="1">
        <f t="shared" ca="1" si="194"/>
        <v>24</v>
      </c>
      <c r="AK1362" s="1">
        <f t="shared" ca="1" si="195"/>
        <v>4</v>
      </c>
      <c r="AL1362" s="1">
        <f t="shared" si="196"/>
        <v>0</v>
      </c>
      <c r="AM1362" s="38">
        <f t="shared" ca="1" si="197"/>
        <v>0.82758620689655171</v>
      </c>
      <c r="AN1362" s="1" t="str">
        <f t="shared" ca="1" si="198"/>
        <v>לא תקין</v>
      </c>
      <c r="AO1362" s="1" t="e">
        <f>VLOOKUP(AC1362,'תז מייל קניין'!$A:$C,3,0)</f>
        <v>#N/A</v>
      </c>
      <c r="AP1362" s="1" t="str">
        <f t="shared" si="199"/>
        <v xml:space="preserve"> חוות דעת </v>
      </c>
    </row>
    <row r="1363" spans="1:42" x14ac:dyDescent="0.2">
      <c r="A1363" s="4"/>
      <c r="B1363" s="5"/>
      <c r="C1363" s="6" t="s">
        <v>4884</v>
      </c>
      <c r="D1363" s="7" t="s">
        <v>34</v>
      </c>
      <c r="E1363" s="7" t="s">
        <v>32</v>
      </c>
      <c r="F1363" s="8" t="s">
        <v>35</v>
      </c>
      <c r="G1363" s="9">
        <v>45123</v>
      </c>
      <c r="H1363" s="9">
        <v>42509</v>
      </c>
      <c r="I1363" s="10">
        <v>46160</v>
      </c>
      <c r="J1363" s="14"/>
      <c r="K1363" s="11" t="s">
        <v>4885</v>
      </c>
      <c r="L1363" s="8" t="s">
        <v>4886</v>
      </c>
      <c r="M1363" s="8" t="s">
        <v>4887</v>
      </c>
      <c r="N1363" s="8" t="s">
        <v>278</v>
      </c>
      <c r="O1363" s="12">
        <v>328040</v>
      </c>
      <c r="P1363" s="8" t="s">
        <v>41</v>
      </c>
      <c r="Q1363" s="12">
        <v>328040</v>
      </c>
      <c r="R1363" s="13">
        <v>70.040000000000006</v>
      </c>
      <c r="S1363" s="12">
        <v>216941.42</v>
      </c>
      <c r="T1363" s="12">
        <v>218541.98</v>
      </c>
      <c r="U1363" s="12">
        <v>98294</v>
      </c>
      <c r="V1363" s="8" t="s">
        <v>35</v>
      </c>
      <c r="W1363" s="8" t="s">
        <v>4888</v>
      </c>
      <c r="X1363" s="8" t="s">
        <v>57</v>
      </c>
      <c r="Y1363" s="13">
        <v>0</v>
      </c>
      <c r="Z1363" s="8" t="s">
        <v>42</v>
      </c>
      <c r="AA1363" s="8" t="s">
        <v>58</v>
      </c>
      <c r="AB1363" s="8" t="s">
        <v>35</v>
      </c>
      <c r="AC1363" s="8" t="s">
        <v>54</v>
      </c>
      <c r="AD1363" s="8" t="s">
        <v>4889</v>
      </c>
      <c r="AE1363" s="8" t="s">
        <v>4393</v>
      </c>
      <c r="AF1363" s="12">
        <v>98294</v>
      </c>
      <c r="AG1363" s="41">
        <f t="shared" si="192"/>
        <v>42509</v>
      </c>
      <c r="AH1363" s="41">
        <f t="shared" ca="1" si="193"/>
        <v>46160</v>
      </c>
      <c r="AI1363" s="1">
        <f t="shared" ca="1" si="191"/>
        <v>119</v>
      </c>
      <c r="AJ1363" s="1">
        <f t="shared" ca="1" si="194"/>
        <v>110</v>
      </c>
      <c r="AK1363" s="1">
        <f t="shared" ca="1" si="195"/>
        <v>9</v>
      </c>
      <c r="AL1363" s="1">
        <f t="shared" si="196"/>
        <v>70.040000000000006</v>
      </c>
      <c r="AM1363" s="38">
        <f t="shared" ca="1" si="197"/>
        <v>0.92436974789915971</v>
      </c>
      <c r="AN1363" s="1" t="str">
        <f t="shared" ca="1" si="198"/>
        <v>תקין</v>
      </c>
      <c r="AO1363" s="1" t="e">
        <f>VLOOKUP(AC1363,'תז מייל קניין'!$A:$C,3,0)</f>
        <v>#N/A</v>
      </c>
      <c r="AP1363" s="1" t="str">
        <f t="shared" si="199"/>
        <v xml:space="preserve"> חבר ועדת </v>
      </c>
    </row>
    <row r="1364" spans="1:42" x14ac:dyDescent="0.2">
      <c r="A1364" s="4"/>
      <c r="B1364" s="5"/>
      <c r="C1364" s="6" t="s">
        <v>4890</v>
      </c>
      <c r="D1364" s="7" t="s">
        <v>34</v>
      </c>
      <c r="E1364" s="7" t="s">
        <v>32</v>
      </c>
      <c r="F1364" s="8" t="s">
        <v>35</v>
      </c>
      <c r="G1364" s="9">
        <v>45124</v>
      </c>
      <c r="H1364" s="9">
        <v>42205</v>
      </c>
      <c r="I1364" s="10">
        <v>45657</v>
      </c>
      <c r="J1364" s="14"/>
      <c r="K1364" s="11" t="s">
        <v>4891</v>
      </c>
      <c r="L1364" s="8" t="s">
        <v>4892</v>
      </c>
      <c r="M1364" s="8" t="s">
        <v>4893</v>
      </c>
      <c r="N1364" s="8" t="s">
        <v>40</v>
      </c>
      <c r="O1364" s="12">
        <v>176496.8</v>
      </c>
      <c r="P1364" s="8" t="s">
        <v>41</v>
      </c>
      <c r="Q1364" s="12">
        <v>176496.8</v>
      </c>
      <c r="R1364" s="13">
        <v>93.54</v>
      </c>
      <c r="S1364" s="12">
        <v>159648.85</v>
      </c>
      <c r="T1364" s="12">
        <v>160569.59</v>
      </c>
      <c r="U1364" s="12">
        <v>11409.8</v>
      </c>
      <c r="V1364" s="8" t="s">
        <v>35</v>
      </c>
      <c r="W1364" s="8" t="s">
        <v>4888</v>
      </c>
      <c r="X1364" s="8" t="s">
        <v>57</v>
      </c>
      <c r="Y1364" s="13">
        <v>0</v>
      </c>
      <c r="Z1364" s="8" t="s">
        <v>42</v>
      </c>
      <c r="AA1364" s="8" t="s">
        <v>58</v>
      </c>
      <c r="AB1364" s="8" t="s">
        <v>35</v>
      </c>
      <c r="AC1364" s="8" t="s">
        <v>54</v>
      </c>
      <c r="AD1364" s="8" t="s">
        <v>4894</v>
      </c>
      <c r="AE1364" s="8" t="s">
        <v>4393</v>
      </c>
      <c r="AF1364" s="12">
        <v>11409.8</v>
      </c>
      <c r="AG1364" s="41">
        <f t="shared" si="192"/>
        <v>42205</v>
      </c>
      <c r="AH1364" s="41">
        <f t="shared" ca="1" si="193"/>
        <v>45657</v>
      </c>
      <c r="AI1364" s="1">
        <f t="shared" ca="1" si="191"/>
        <v>113</v>
      </c>
      <c r="AJ1364" s="1">
        <f t="shared" ca="1" si="194"/>
        <v>120</v>
      </c>
      <c r="AK1364" s="1">
        <f t="shared" ca="1" si="195"/>
        <v>-7</v>
      </c>
      <c r="AL1364" s="1">
        <f t="shared" si="196"/>
        <v>93.54</v>
      </c>
      <c r="AM1364" s="38">
        <f t="shared" ca="1" si="197"/>
        <v>1.0619469026548674</v>
      </c>
      <c r="AN1364" s="1" t="str">
        <f t="shared" ca="1" si="198"/>
        <v>תקין</v>
      </c>
      <c r="AO1364" s="1" t="e">
        <f>VLOOKUP(AC1364,'תז מייל קניין'!$A:$C,3,0)</f>
        <v>#N/A</v>
      </c>
      <c r="AP1364" s="1" t="str">
        <f t="shared" si="199"/>
        <v xml:space="preserve"> חבר ועדת </v>
      </c>
    </row>
    <row r="1365" spans="1:42" x14ac:dyDescent="0.2">
      <c r="A1365" s="4"/>
      <c r="B1365" s="5"/>
      <c r="C1365" s="6" t="s">
        <v>4895</v>
      </c>
      <c r="D1365" s="7" t="s">
        <v>34</v>
      </c>
      <c r="E1365" s="7" t="s">
        <v>32</v>
      </c>
      <c r="F1365" s="8" t="s">
        <v>35</v>
      </c>
      <c r="G1365" s="9">
        <v>45125</v>
      </c>
      <c r="H1365" s="9">
        <v>43185</v>
      </c>
      <c r="I1365" s="10">
        <v>46387</v>
      </c>
      <c r="J1365" s="14"/>
      <c r="K1365" s="11" t="s">
        <v>4896</v>
      </c>
      <c r="L1365" s="8" t="s">
        <v>4897</v>
      </c>
      <c r="M1365" s="8" t="s">
        <v>4898</v>
      </c>
      <c r="N1365" s="8" t="s">
        <v>113</v>
      </c>
      <c r="O1365" s="12">
        <v>169471.6</v>
      </c>
      <c r="P1365" s="8" t="s">
        <v>41</v>
      </c>
      <c r="Q1365" s="12">
        <v>169471.6</v>
      </c>
      <c r="R1365" s="13">
        <v>48.62</v>
      </c>
      <c r="S1365" s="12">
        <v>59021.59</v>
      </c>
      <c r="T1365" s="12">
        <v>61352.93</v>
      </c>
      <c r="U1365" s="12">
        <v>87072.2</v>
      </c>
      <c r="V1365" s="8" t="s">
        <v>35</v>
      </c>
      <c r="W1365" s="8" t="s">
        <v>4899</v>
      </c>
      <c r="X1365" s="8" t="s">
        <v>57</v>
      </c>
      <c r="Y1365" s="13">
        <v>0</v>
      </c>
      <c r="Z1365" s="8" t="s">
        <v>42</v>
      </c>
      <c r="AA1365" s="8" t="s">
        <v>58</v>
      </c>
      <c r="AB1365" s="8" t="s">
        <v>35</v>
      </c>
      <c r="AC1365" s="8" t="s">
        <v>54</v>
      </c>
      <c r="AD1365" s="8" t="s">
        <v>4900</v>
      </c>
      <c r="AE1365" s="8" t="s">
        <v>4393</v>
      </c>
      <c r="AF1365" s="12">
        <v>87072.2</v>
      </c>
      <c r="AG1365" s="41">
        <f t="shared" si="192"/>
        <v>43185</v>
      </c>
      <c r="AH1365" s="41">
        <f t="shared" ca="1" si="193"/>
        <v>46387</v>
      </c>
      <c r="AI1365" s="1">
        <f t="shared" ca="1" si="191"/>
        <v>105</v>
      </c>
      <c r="AJ1365" s="1">
        <f t="shared" ca="1" si="194"/>
        <v>88</v>
      </c>
      <c r="AK1365" s="1">
        <f t="shared" ca="1" si="195"/>
        <v>16</v>
      </c>
      <c r="AL1365" s="1">
        <f t="shared" si="196"/>
        <v>48.62</v>
      </c>
      <c r="AM1365" s="38">
        <f t="shared" ca="1" si="197"/>
        <v>0.83809523809523812</v>
      </c>
      <c r="AN1365" s="1" t="str">
        <f t="shared" ca="1" si="198"/>
        <v>לא תקין</v>
      </c>
      <c r="AO1365" s="1" t="e">
        <f>VLOOKUP(AC1365,'תז מייל קניין'!$A:$C,3,0)</f>
        <v>#N/A</v>
      </c>
      <c r="AP1365" s="1" t="str">
        <f t="shared" si="199"/>
        <v xml:space="preserve"> חבר ועדת </v>
      </c>
    </row>
    <row r="1366" spans="1:42" x14ac:dyDescent="0.2">
      <c r="A1366" s="4"/>
      <c r="B1366" s="5"/>
      <c r="C1366" s="6" t="s">
        <v>4901</v>
      </c>
      <c r="D1366" s="7" t="s">
        <v>34</v>
      </c>
      <c r="E1366" s="7" t="s">
        <v>32</v>
      </c>
      <c r="F1366" s="8" t="s">
        <v>35</v>
      </c>
      <c r="G1366" s="9">
        <v>45130</v>
      </c>
      <c r="H1366" s="9">
        <v>45084</v>
      </c>
      <c r="I1366" s="10">
        <v>45814</v>
      </c>
      <c r="J1366" s="14"/>
      <c r="K1366" s="11" t="s">
        <v>1850</v>
      </c>
      <c r="L1366" s="8" t="s">
        <v>1851</v>
      </c>
      <c r="M1366" s="8" t="s">
        <v>1852</v>
      </c>
      <c r="N1366" s="8" t="s">
        <v>40</v>
      </c>
      <c r="O1366" s="12">
        <v>563654.49</v>
      </c>
      <c r="P1366" s="8" t="s">
        <v>41</v>
      </c>
      <c r="Q1366" s="12">
        <v>563654.49</v>
      </c>
      <c r="R1366" s="13">
        <v>69.819999999999993</v>
      </c>
      <c r="S1366" s="12">
        <v>384646.89</v>
      </c>
      <c r="T1366" s="12">
        <v>391793.96</v>
      </c>
      <c r="U1366" s="12">
        <v>199171.01</v>
      </c>
      <c r="V1366" s="8" t="s">
        <v>35</v>
      </c>
      <c r="W1366" s="8" t="s">
        <v>4902</v>
      </c>
      <c r="X1366" s="8" t="s">
        <v>57</v>
      </c>
      <c r="Y1366" s="13">
        <v>0</v>
      </c>
      <c r="Z1366" s="8" t="s">
        <v>42</v>
      </c>
      <c r="AA1366" s="8" t="s">
        <v>65</v>
      </c>
      <c r="AB1366" s="8" t="s">
        <v>35</v>
      </c>
      <c r="AC1366" s="8" t="s">
        <v>54</v>
      </c>
      <c r="AD1366" s="8" t="s">
        <v>35</v>
      </c>
      <c r="AE1366" s="8" t="s">
        <v>1450</v>
      </c>
      <c r="AF1366" s="12">
        <v>180548.42</v>
      </c>
      <c r="AG1366" s="41">
        <f t="shared" si="192"/>
        <v>45084</v>
      </c>
      <c r="AH1366" s="41">
        <f t="shared" ca="1" si="193"/>
        <v>45814</v>
      </c>
      <c r="AI1366" s="1">
        <f t="shared" ca="1" si="191"/>
        <v>23</v>
      </c>
      <c r="AJ1366" s="1">
        <f t="shared" ca="1" si="194"/>
        <v>25</v>
      </c>
      <c r="AK1366" s="1">
        <f t="shared" ca="1" si="195"/>
        <v>-2</v>
      </c>
      <c r="AL1366" s="1">
        <f t="shared" si="196"/>
        <v>69.819999999999993</v>
      </c>
      <c r="AM1366" s="38">
        <f t="shared" ca="1" si="197"/>
        <v>1.0869565217391304</v>
      </c>
      <c r="AN1366" s="1" t="str">
        <f t="shared" ca="1" si="198"/>
        <v>תקין</v>
      </c>
      <c r="AO1366" s="1" t="e">
        <f>VLOOKUP(AC1366,'תז מייל קניין'!$A:$C,3,0)</f>
        <v>#N/A</v>
      </c>
      <c r="AP1366" s="1" t="str">
        <f t="shared" si="199"/>
        <v xml:space="preserve"> היסעים אי</v>
      </c>
    </row>
    <row r="1367" spans="1:42" x14ac:dyDescent="0.2">
      <c r="A1367" s="4"/>
      <c r="B1367" s="5"/>
      <c r="C1367" s="6" t="s">
        <v>4903</v>
      </c>
      <c r="D1367" s="7" t="s">
        <v>34</v>
      </c>
      <c r="E1367" s="7" t="s">
        <v>32</v>
      </c>
      <c r="F1367" s="8" t="s">
        <v>35</v>
      </c>
      <c r="G1367" s="9">
        <v>45131</v>
      </c>
      <c r="H1367" s="9">
        <v>42205</v>
      </c>
      <c r="I1367" s="10">
        <v>45657</v>
      </c>
      <c r="J1367" s="14"/>
      <c r="K1367" s="11" t="s">
        <v>4904</v>
      </c>
      <c r="L1367" s="8" t="s">
        <v>4905</v>
      </c>
      <c r="M1367" s="8" t="s">
        <v>4906</v>
      </c>
      <c r="N1367" s="8" t="s">
        <v>40</v>
      </c>
      <c r="O1367" s="12">
        <v>192340</v>
      </c>
      <c r="P1367" s="8" t="s">
        <v>41</v>
      </c>
      <c r="Q1367" s="12">
        <v>192340</v>
      </c>
      <c r="R1367" s="13">
        <v>76.989999999999995</v>
      </c>
      <c r="S1367" s="12">
        <v>148113.81</v>
      </c>
      <c r="T1367" s="12">
        <v>149419.53</v>
      </c>
      <c r="U1367" s="12">
        <v>44549.88</v>
      </c>
      <c r="V1367" s="8" t="s">
        <v>35</v>
      </c>
      <c r="W1367" s="8" t="s">
        <v>4899</v>
      </c>
      <c r="X1367" s="8" t="s">
        <v>57</v>
      </c>
      <c r="Y1367" s="13">
        <v>0</v>
      </c>
      <c r="Z1367" s="8" t="s">
        <v>42</v>
      </c>
      <c r="AA1367" s="8" t="s">
        <v>58</v>
      </c>
      <c r="AB1367" s="8" t="s">
        <v>35</v>
      </c>
      <c r="AC1367" s="8" t="s">
        <v>54</v>
      </c>
      <c r="AD1367" s="8" t="s">
        <v>4907</v>
      </c>
      <c r="AE1367" s="8" t="s">
        <v>4393</v>
      </c>
      <c r="AF1367" s="12">
        <v>44262.06</v>
      </c>
      <c r="AG1367" s="41">
        <f t="shared" si="192"/>
        <v>42205</v>
      </c>
      <c r="AH1367" s="41">
        <f t="shared" ca="1" si="193"/>
        <v>45657</v>
      </c>
      <c r="AI1367" s="1">
        <f t="shared" ca="1" si="191"/>
        <v>113</v>
      </c>
      <c r="AJ1367" s="1">
        <f t="shared" ca="1" si="194"/>
        <v>120</v>
      </c>
      <c r="AK1367" s="1">
        <f t="shared" ca="1" si="195"/>
        <v>-7</v>
      </c>
      <c r="AL1367" s="1">
        <f t="shared" si="196"/>
        <v>76.989999999999995</v>
      </c>
      <c r="AM1367" s="38">
        <f t="shared" ca="1" si="197"/>
        <v>1.0619469026548674</v>
      </c>
      <c r="AN1367" s="1" t="str">
        <f t="shared" ca="1" si="198"/>
        <v>תקין</v>
      </c>
      <c r="AO1367" s="1" t="e">
        <f>VLOOKUP(AC1367,'תז מייל קניין'!$A:$C,3,0)</f>
        <v>#N/A</v>
      </c>
      <c r="AP1367" s="1" t="str">
        <f t="shared" si="199"/>
        <v xml:space="preserve"> חבר ועדת </v>
      </c>
    </row>
    <row r="1368" spans="1:42" x14ac:dyDescent="0.2">
      <c r="A1368" s="4"/>
      <c r="B1368" s="5"/>
      <c r="C1368" s="6" t="s">
        <v>4908</v>
      </c>
      <c r="D1368" s="7" t="s">
        <v>34</v>
      </c>
      <c r="E1368" s="7" t="s">
        <v>32</v>
      </c>
      <c r="F1368" s="8" t="s">
        <v>35</v>
      </c>
      <c r="G1368" s="9">
        <v>45134</v>
      </c>
      <c r="H1368" s="9">
        <v>43793</v>
      </c>
      <c r="I1368" s="10">
        <v>46387</v>
      </c>
      <c r="J1368" s="14"/>
      <c r="K1368" s="11" t="s">
        <v>4388</v>
      </c>
      <c r="L1368" s="8" t="s">
        <v>4389</v>
      </c>
      <c r="M1368" s="8" t="s">
        <v>4390</v>
      </c>
      <c r="N1368" s="8" t="s">
        <v>799</v>
      </c>
      <c r="O1368" s="12">
        <v>249593.60000000001</v>
      </c>
      <c r="P1368" s="8" t="s">
        <v>41</v>
      </c>
      <c r="Q1368" s="12">
        <v>249593.60000000001</v>
      </c>
      <c r="R1368" s="13">
        <v>60.62</v>
      </c>
      <c r="S1368" s="12">
        <v>145569.26999999999</v>
      </c>
      <c r="T1368" s="12">
        <v>146475.84</v>
      </c>
      <c r="U1368" s="12">
        <v>98294</v>
      </c>
      <c r="V1368" s="8" t="s">
        <v>35</v>
      </c>
      <c r="W1368" s="8" t="s">
        <v>4909</v>
      </c>
      <c r="X1368" s="8" t="s">
        <v>57</v>
      </c>
      <c r="Y1368" s="13">
        <v>0</v>
      </c>
      <c r="Z1368" s="8" t="s">
        <v>42</v>
      </c>
      <c r="AA1368" s="8" t="s">
        <v>58</v>
      </c>
      <c r="AB1368" s="8" t="s">
        <v>35</v>
      </c>
      <c r="AC1368" s="8" t="s">
        <v>54</v>
      </c>
      <c r="AD1368" s="8" t="s">
        <v>4889</v>
      </c>
      <c r="AE1368" s="8" t="s">
        <v>4393</v>
      </c>
      <c r="AF1368" s="12">
        <v>98294</v>
      </c>
      <c r="AG1368" s="41">
        <f t="shared" si="192"/>
        <v>43793</v>
      </c>
      <c r="AH1368" s="41">
        <f t="shared" ca="1" si="193"/>
        <v>46387</v>
      </c>
      <c r="AI1368" s="1">
        <f t="shared" ca="1" si="191"/>
        <v>85</v>
      </c>
      <c r="AJ1368" s="1">
        <f t="shared" ca="1" si="194"/>
        <v>68</v>
      </c>
      <c r="AK1368" s="1">
        <f t="shared" ca="1" si="195"/>
        <v>16</v>
      </c>
      <c r="AL1368" s="1">
        <f t="shared" si="196"/>
        <v>60.62</v>
      </c>
      <c r="AM1368" s="38">
        <f t="shared" ca="1" si="197"/>
        <v>0.8</v>
      </c>
      <c r="AN1368" s="1" t="str">
        <f t="shared" ca="1" si="198"/>
        <v>תקין</v>
      </c>
      <c r="AO1368" s="1" t="e">
        <f>VLOOKUP(AC1368,'תז מייל קניין'!$A:$C,3,0)</f>
        <v>#N/A</v>
      </c>
      <c r="AP1368" s="1" t="str">
        <f t="shared" si="199"/>
        <v xml:space="preserve"> חבר ועדת </v>
      </c>
    </row>
    <row r="1369" spans="1:42" x14ac:dyDescent="0.2">
      <c r="A1369" s="4"/>
      <c r="B1369" s="5"/>
      <c r="C1369" s="6" t="s">
        <v>4910</v>
      </c>
      <c r="D1369" s="7" t="s">
        <v>34</v>
      </c>
      <c r="E1369" s="7" t="s">
        <v>32</v>
      </c>
      <c r="F1369" s="8" t="s">
        <v>35</v>
      </c>
      <c r="G1369" s="9">
        <v>45139</v>
      </c>
      <c r="H1369" s="9">
        <v>43793</v>
      </c>
      <c r="I1369" s="10">
        <v>46387</v>
      </c>
      <c r="J1369" s="14"/>
      <c r="K1369" s="11" t="s">
        <v>4911</v>
      </c>
      <c r="L1369" s="8" t="s">
        <v>4912</v>
      </c>
      <c r="M1369" s="8" t="s">
        <v>4913</v>
      </c>
      <c r="N1369" s="8" t="s">
        <v>278</v>
      </c>
      <c r="O1369" s="12">
        <v>299073.5</v>
      </c>
      <c r="P1369" s="8" t="s">
        <v>41</v>
      </c>
      <c r="Q1369" s="12">
        <v>299073.5</v>
      </c>
      <c r="R1369" s="13">
        <v>56</v>
      </c>
      <c r="S1369" s="12">
        <v>166290.44</v>
      </c>
      <c r="T1369" s="12">
        <v>169870.64</v>
      </c>
      <c r="U1369" s="12">
        <v>131591.67999999999</v>
      </c>
      <c r="V1369" s="8" t="s">
        <v>35</v>
      </c>
      <c r="W1369" s="8" t="s">
        <v>4888</v>
      </c>
      <c r="X1369" s="8" t="s">
        <v>57</v>
      </c>
      <c r="Y1369" s="13">
        <v>0</v>
      </c>
      <c r="Z1369" s="8" t="s">
        <v>42</v>
      </c>
      <c r="AA1369" s="8" t="s">
        <v>58</v>
      </c>
      <c r="AB1369" s="8" t="s">
        <v>35</v>
      </c>
      <c r="AC1369" s="8" t="s">
        <v>54</v>
      </c>
      <c r="AD1369" s="8" t="s">
        <v>4914</v>
      </c>
      <c r="AE1369" s="8" t="s">
        <v>4393</v>
      </c>
      <c r="AF1369" s="12">
        <v>131591.67999999999</v>
      </c>
      <c r="AG1369" s="41">
        <f t="shared" si="192"/>
        <v>43793</v>
      </c>
      <c r="AH1369" s="41">
        <f t="shared" ca="1" si="193"/>
        <v>46387</v>
      </c>
      <c r="AI1369" s="1">
        <f t="shared" ca="1" si="191"/>
        <v>85</v>
      </c>
      <c r="AJ1369" s="1">
        <f t="shared" ca="1" si="194"/>
        <v>68</v>
      </c>
      <c r="AK1369" s="1">
        <f t="shared" ca="1" si="195"/>
        <v>16</v>
      </c>
      <c r="AL1369" s="1">
        <f t="shared" si="196"/>
        <v>56</v>
      </c>
      <c r="AM1369" s="38">
        <f t="shared" ca="1" si="197"/>
        <v>0.8</v>
      </c>
      <c r="AN1369" s="1" t="str">
        <f t="shared" ca="1" si="198"/>
        <v>תקין</v>
      </c>
      <c r="AO1369" s="1" t="e">
        <f>VLOOKUP(AC1369,'תז מייל קניין'!$A:$C,3,0)</f>
        <v>#N/A</v>
      </c>
      <c r="AP1369" s="1" t="str">
        <f t="shared" si="199"/>
        <v xml:space="preserve"> חבר ועדת </v>
      </c>
    </row>
    <row r="1370" spans="1:42" x14ac:dyDescent="0.2">
      <c r="A1370" s="4"/>
      <c r="B1370" s="5"/>
      <c r="C1370" s="6" t="s">
        <v>4915</v>
      </c>
      <c r="D1370" s="7" t="s">
        <v>34</v>
      </c>
      <c r="E1370" s="7" t="s">
        <v>32</v>
      </c>
      <c r="F1370" s="8" t="s">
        <v>35</v>
      </c>
      <c r="G1370" s="9">
        <v>45139</v>
      </c>
      <c r="H1370" s="9">
        <v>42205</v>
      </c>
      <c r="I1370" s="10">
        <v>45857</v>
      </c>
      <c r="J1370" s="14"/>
      <c r="K1370" s="11" t="s">
        <v>4916</v>
      </c>
      <c r="L1370" s="8" t="s">
        <v>4917</v>
      </c>
      <c r="M1370" s="8" t="s">
        <v>4918</v>
      </c>
      <c r="N1370" s="8" t="s">
        <v>278</v>
      </c>
      <c r="O1370" s="12">
        <v>121841.60000000001</v>
      </c>
      <c r="P1370" s="8" t="s">
        <v>41</v>
      </c>
      <c r="Q1370" s="12">
        <v>121841.60000000001</v>
      </c>
      <c r="R1370" s="13">
        <v>97.08</v>
      </c>
      <c r="S1370" s="12">
        <v>93986.49</v>
      </c>
      <c r="T1370" s="12">
        <v>96334.68</v>
      </c>
      <c r="U1370" s="12">
        <v>3553.57</v>
      </c>
      <c r="V1370" s="8" t="s">
        <v>35</v>
      </c>
      <c r="W1370" s="8" t="s">
        <v>4919</v>
      </c>
      <c r="X1370" s="8" t="s">
        <v>57</v>
      </c>
      <c r="Y1370" s="13">
        <v>0</v>
      </c>
      <c r="Z1370" s="8" t="s">
        <v>42</v>
      </c>
      <c r="AA1370" s="8" t="s">
        <v>58</v>
      </c>
      <c r="AB1370" s="8" t="s">
        <v>35</v>
      </c>
      <c r="AC1370" s="8" t="s">
        <v>54</v>
      </c>
      <c r="AD1370" s="8" t="s">
        <v>4920</v>
      </c>
      <c r="AE1370" s="8" t="s">
        <v>4393</v>
      </c>
      <c r="AF1370" s="12">
        <v>3553.57</v>
      </c>
      <c r="AG1370" s="41">
        <f t="shared" si="192"/>
        <v>42205</v>
      </c>
      <c r="AH1370" s="41">
        <f t="shared" ca="1" si="193"/>
        <v>45857</v>
      </c>
      <c r="AI1370" s="1">
        <f t="shared" ca="1" si="191"/>
        <v>119</v>
      </c>
      <c r="AJ1370" s="1">
        <f t="shared" ca="1" si="194"/>
        <v>120</v>
      </c>
      <c r="AK1370" s="1">
        <f t="shared" ca="1" si="195"/>
        <v>0</v>
      </c>
      <c r="AL1370" s="1">
        <f t="shared" si="196"/>
        <v>97.08</v>
      </c>
      <c r="AM1370" s="38">
        <f t="shared" ca="1" si="197"/>
        <v>1.0084033613445378</v>
      </c>
      <c r="AN1370" s="1" t="str">
        <f t="shared" ca="1" si="198"/>
        <v>תקין</v>
      </c>
      <c r="AO1370" s="1" t="e">
        <f>VLOOKUP(AC1370,'תז מייל קניין'!$A:$C,3,0)</f>
        <v>#N/A</v>
      </c>
      <c r="AP1370" s="1" t="str">
        <f t="shared" si="199"/>
        <v xml:space="preserve"> חבר ועדת </v>
      </c>
    </row>
    <row r="1371" spans="1:42" x14ac:dyDescent="0.2">
      <c r="A1371" s="4"/>
      <c r="B1371" s="5"/>
      <c r="C1371" s="6" t="s">
        <v>4921</v>
      </c>
      <c r="D1371" s="7" t="s">
        <v>34</v>
      </c>
      <c r="E1371" s="7" t="s">
        <v>32</v>
      </c>
      <c r="F1371" s="8" t="s">
        <v>35</v>
      </c>
      <c r="G1371" s="9">
        <v>45139</v>
      </c>
      <c r="H1371" s="9">
        <v>43793</v>
      </c>
      <c r="I1371" s="10">
        <v>46387</v>
      </c>
      <c r="J1371" s="14"/>
      <c r="K1371" s="11" t="s">
        <v>4922</v>
      </c>
      <c r="L1371" s="8" t="s">
        <v>4923</v>
      </c>
      <c r="M1371" s="8" t="s">
        <v>4924</v>
      </c>
      <c r="N1371" s="8" t="s">
        <v>278</v>
      </c>
      <c r="O1371" s="12">
        <v>385103.5</v>
      </c>
      <c r="P1371" s="8" t="s">
        <v>41</v>
      </c>
      <c r="Q1371" s="12">
        <v>385103.5</v>
      </c>
      <c r="R1371" s="13">
        <v>49.78</v>
      </c>
      <c r="S1371" s="12">
        <v>180285.33</v>
      </c>
      <c r="T1371" s="12">
        <v>181685.82</v>
      </c>
      <c r="U1371" s="12">
        <v>193402</v>
      </c>
      <c r="V1371" s="8" t="s">
        <v>35</v>
      </c>
      <c r="W1371" s="8" t="s">
        <v>4919</v>
      </c>
      <c r="X1371" s="8" t="s">
        <v>57</v>
      </c>
      <c r="Y1371" s="13">
        <v>0</v>
      </c>
      <c r="Z1371" s="8" t="s">
        <v>42</v>
      </c>
      <c r="AA1371" s="8" t="s">
        <v>58</v>
      </c>
      <c r="AB1371" s="8" t="s">
        <v>35</v>
      </c>
      <c r="AC1371" s="8" t="s">
        <v>54</v>
      </c>
      <c r="AD1371" s="8" t="s">
        <v>4925</v>
      </c>
      <c r="AE1371" s="8" t="s">
        <v>4393</v>
      </c>
      <c r="AF1371" s="12">
        <v>193402</v>
      </c>
      <c r="AG1371" s="41">
        <f t="shared" si="192"/>
        <v>43793</v>
      </c>
      <c r="AH1371" s="41">
        <f t="shared" ca="1" si="193"/>
        <v>46387</v>
      </c>
      <c r="AI1371" s="1">
        <f t="shared" ca="1" si="191"/>
        <v>85</v>
      </c>
      <c r="AJ1371" s="1">
        <f t="shared" ca="1" si="194"/>
        <v>68</v>
      </c>
      <c r="AK1371" s="1">
        <f t="shared" ca="1" si="195"/>
        <v>16</v>
      </c>
      <c r="AL1371" s="1">
        <f t="shared" si="196"/>
        <v>49.78</v>
      </c>
      <c r="AM1371" s="38">
        <f t="shared" ca="1" si="197"/>
        <v>0.8</v>
      </c>
      <c r="AN1371" s="1" t="str">
        <f t="shared" ca="1" si="198"/>
        <v>לא תקין</v>
      </c>
      <c r="AO1371" s="1" t="e">
        <f>VLOOKUP(AC1371,'תז מייל קניין'!$A:$C,3,0)</f>
        <v>#N/A</v>
      </c>
      <c r="AP1371" s="1" t="str">
        <f t="shared" si="199"/>
        <v xml:space="preserve"> חבר ועדת </v>
      </c>
    </row>
    <row r="1372" spans="1:42" x14ac:dyDescent="0.2">
      <c r="A1372" s="4"/>
      <c r="B1372" s="5"/>
      <c r="C1372" s="6" t="s">
        <v>4926</v>
      </c>
      <c r="D1372" s="7" t="s">
        <v>34</v>
      </c>
      <c r="E1372" s="7" t="s">
        <v>32</v>
      </c>
      <c r="F1372" s="8" t="s">
        <v>35</v>
      </c>
      <c r="G1372" s="9">
        <v>45139</v>
      </c>
      <c r="H1372" s="9">
        <v>42801</v>
      </c>
      <c r="I1372" s="10">
        <v>46387</v>
      </c>
      <c r="J1372" s="14"/>
      <c r="K1372" s="11" t="s">
        <v>4927</v>
      </c>
      <c r="L1372" s="8" t="s">
        <v>4928</v>
      </c>
      <c r="M1372" s="8" t="s">
        <v>4929</v>
      </c>
      <c r="N1372" s="8" t="s">
        <v>113</v>
      </c>
      <c r="O1372" s="12">
        <v>220130.06</v>
      </c>
      <c r="P1372" s="8" t="s">
        <v>41</v>
      </c>
      <c r="Q1372" s="12">
        <v>220130.06</v>
      </c>
      <c r="R1372" s="13">
        <v>67.239999999999995</v>
      </c>
      <c r="S1372" s="12">
        <v>142732.45000000001</v>
      </c>
      <c r="T1372" s="12">
        <v>145990.13</v>
      </c>
      <c r="U1372" s="12">
        <v>72109.8</v>
      </c>
      <c r="V1372" s="8" t="s">
        <v>35</v>
      </c>
      <c r="W1372" s="8" t="s">
        <v>4930</v>
      </c>
      <c r="X1372" s="8" t="s">
        <v>57</v>
      </c>
      <c r="Y1372" s="13">
        <v>0</v>
      </c>
      <c r="Z1372" s="8" t="s">
        <v>42</v>
      </c>
      <c r="AA1372" s="8" t="s">
        <v>58</v>
      </c>
      <c r="AB1372" s="8" t="s">
        <v>35</v>
      </c>
      <c r="AC1372" s="8" t="s">
        <v>54</v>
      </c>
      <c r="AD1372" s="8" t="s">
        <v>4931</v>
      </c>
      <c r="AE1372" s="8" t="s">
        <v>4393</v>
      </c>
      <c r="AF1372" s="12">
        <v>72109.8</v>
      </c>
      <c r="AG1372" s="41">
        <f t="shared" si="192"/>
        <v>42801</v>
      </c>
      <c r="AH1372" s="41">
        <f t="shared" ca="1" si="193"/>
        <v>46387</v>
      </c>
      <c r="AI1372" s="1">
        <f t="shared" ca="1" si="191"/>
        <v>117</v>
      </c>
      <c r="AJ1372" s="1">
        <f t="shared" ca="1" si="194"/>
        <v>100</v>
      </c>
      <c r="AK1372" s="1">
        <f t="shared" ca="1" si="195"/>
        <v>16</v>
      </c>
      <c r="AL1372" s="1">
        <f t="shared" si="196"/>
        <v>67.239999999999995</v>
      </c>
      <c r="AM1372" s="38">
        <f t="shared" ca="1" si="197"/>
        <v>0.85470085470085466</v>
      </c>
      <c r="AN1372" s="1" t="str">
        <f t="shared" ca="1" si="198"/>
        <v>תקין</v>
      </c>
      <c r="AO1372" s="1" t="e">
        <f>VLOOKUP(AC1372,'תז מייל קניין'!$A:$C,3,0)</f>
        <v>#N/A</v>
      </c>
      <c r="AP1372" s="1" t="str">
        <f t="shared" si="199"/>
        <v xml:space="preserve"> חבר ועדת </v>
      </c>
    </row>
    <row r="1373" spans="1:42" x14ac:dyDescent="0.2">
      <c r="A1373" s="4"/>
      <c r="B1373" s="5"/>
      <c r="C1373" s="6" t="s">
        <v>4932</v>
      </c>
      <c r="D1373" s="7" t="s">
        <v>34</v>
      </c>
      <c r="E1373" s="7" t="s">
        <v>32</v>
      </c>
      <c r="F1373" s="8" t="s">
        <v>35</v>
      </c>
      <c r="G1373" s="9">
        <v>45140</v>
      </c>
      <c r="H1373" s="9">
        <v>42401</v>
      </c>
      <c r="I1373" s="10">
        <v>45657</v>
      </c>
      <c r="J1373" s="14"/>
      <c r="K1373" s="11" t="s">
        <v>4933</v>
      </c>
      <c r="L1373" s="8" t="s">
        <v>4934</v>
      </c>
      <c r="M1373" s="8" t="s">
        <v>4935</v>
      </c>
      <c r="N1373" s="8" t="s">
        <v>40</v>
      </c>
      <c r="O1373" s="12">
        <v>341565.49</v>
      </c>
      <c r="P1373" s="8" t="s">
        <v>41</v>
      </c>
      <c r="Q1373" s="12">
        <v>341565.49</v>
      </c>
      <c r="R1373" s="13">
        <v>56.22</v>
      </c>
      <c r="S1373" s="12">
        <v>190932.3</v>
      </c>
      <c r="T1373" s="12">
        <v>184614.3</v>
      </c>
      <c r="U1373" s="12">
        <v>149527.54</v>
      </c>
      <c r="V1373" s="8" t="s">
        <v>35</v>
      </c>
      <c r="W1373" s="8" t="s">
        <v>4936</v>
      </c>
      <c r="X1373" s="8" t="s">
        <v>57</v>
      </c>
      <c r="Y1373" s="13">
        <v>0</v>
      </c>
      <c r="Z1373" s="8" t="s">
        <v>42</v>
      </c>
      <c r="AA1373" s="8" t="s">
        <v>58</v>
      </c>
      <c r="AB1373" s="8" t="s">
        <v>35</v>
      </c>
      <c r="AC1373" s="8" t="s">
        <v>54</v>
      </c>
      <c r="AD1373" s="8" t="s">
        <v>4937</v>
      </c>
      <c r="AE1373" s="8" t="s">
        <v>4393</v>
      </c>
      <c r="AF1373" s="12">
        <v>149527.54</v>
      </c>
      <c r="AG1373" s="41">
        <f t="shared" si="192"/>
        <v>42401</v>
      </c>
      <c r="AH1373" s="41">
        <f t="shared" ca="1" si="193"/>
        <v>45657</v>
      </c>
      <c r="AI1373" s="1">
        <f t="shared" ref="AI1373:AI1436" ca="1" si="200">DATEDIF(AG1373,AH1373, "m")</f>
        <v>106</v>
      </c>
      <c r="AJ1373" s="1">
        <f t="shared" ca="1" si="194"/>
        <v>114</v>
      </c>
      <c r="AK1373" s="1">
        <f t="shared" ca="1" si="195"/>
        <v>-7</v>
      </c>
      <c r="AL1373" s="1">
        <f t="shared" si="196"/>
        <v>56.22</v>
      </c>
      <c r="AM1373" s="38">
        <f t="shared" ca="1" si="197"/>
        <v>1.0754716981132075</v>
      </c>
      <c r="AN1373" s="1" t="str">
        <f t="shared" ca="1" si="198"/>
        <v>תקין</v>
      </c>
      <c r="AO1373" s="1" t="e">
        <f>VLOOKUP(AC1373,'תז מייל קניין'!$A:$C,3,0)</f>
        <v>#N/A</v>
      </c>
      <c r="AP1373" s="1" t="str">
        <f t="shared" si="199"/>
        <v xml:space="preserve"> חבר ועדת </v>
      </c>
    </row>
    <row r="1374" spans="1:42" x14ac:dyDescent="0.2">
      <c r="A1374" s="4"/>
      <c r="B1374" s="5"/>
      <c r="C1374" s="6" t="s">
        <v>4938</v>
      </c>
      <c r="D1374" s="7" t="s">
        <v>34</v>
      </c>
      <c r="E1374" s="7" t="s">
        <v>32</v>
      </c>
      <c r="F1374" s="8" t="s">
        <v>35</v>
      </c>
      <c r="G1374" s="9">
        <v>45141</v>
      </c>
      <c r="H1374" s="9"/>
      <c r="I1374" s="10"/>
      <c r="J1374" s="14"/>
      <c r="K1374" s="11" t="s">
        <v>4939</v>
      </c>
      <c r="L1374" s="8" t="s">
        <v>4940</v>
      </c>
      <c r="M1374" s="8" t="s">
        <v>4941</v>
      </c>
      <c r="N1374" s="8" t="s">
        <v>40</v>
      </c>
      <c r="O1374" s="12">
        <v>8837.9599999999991</v>
      </c>
      <c r="P1374" s="8" t="s">
        <v>41</v>
      </c>
      <c r="Q1374" s="12">
        <v>8837.9599999999991</v>
      </c>
      <c r="R1374" s="13">
        <v>0</v>
      </c>
      <c r="S1374" s="13">
        <v>0</v>
      </c>
      <c r="T1374" s="13">
        <v>0</v>
      </c>
      <c r="U1374" s="12">
        <v>8837.9599999999991</v>
      </c>
      <c r="V1374" s="8" t="s">
        <v>35</v>
      </c>
      <c r="W1374" s="8" t="s">
        <v>4942</v>
      </c>
      <c r="X1374" s="8" t="s">
        <v>35</v>
      </c>
      <c r="Y1374" s="13">
        <v>0</v>
      </c>
      <c r="Z1374" s="8" t="s">
        <v>42</v>
      </c>
      <c r="AA1374" s="8" t="s">
        <v>43</v>
      </c>
      <c r="AB1374" s="8" t="s">
        <v>60</v>
      </c>
      <c r="AC1374" s="8" t="s">
        <v>54</v>
      </c>
      <c r="AD1374" s="8" t="s">
        <v>35</v>
      </c>
      <c r="AE1374" s="8" t="s">
        <v>4789</v>
      </c>
      <c r="AF1374" s="12">
        <v>8837.9599999999991</v>
      </c>
      <c r="AG1374" s="41">
        <f t="shared" si="192"/>
        <v>45141</v>
      </c>
      <c r="AH1374" s="41">
        <f t="shared" ca="1" si="193"/>
        <v>46022</v>
      </c>
      <c r="AI1374" s="1">
        <f t="shared" ca="1" si="200"/>
        <v>28</v>
      </c>
      <c r="AJ1374" s="1">
        <f t="shared" ca="1" si="194"/>
        <v>24</v>
      </c>
      <c r="AK1374" s="1">
        <f t="shared" ca="1" si="195"/>
        <v>4</v>
      </c>
      <c r="AL1374" s="1">
        <f t="shared" si="196"/>
        <v>0</v>
      </c>
      <c r="AM1374" s="38">
        <f t="shared" ca="1" si="197"/>
        <v>0.8571428571428571</v>
      </c>
      <c r="AN1374" s="1" t="str">
        <f t="shared" ca="1" si="198"/>
        <v>לא תקין</v>
      </c>
      <c r="AO1374" s="1" t="e">
        <f>VLOOKUP(AC1374,'תז מייל קניין'!$A:$C,3,0)</f>
        <v>#N/A</v>
      </c>
      <c r="AP1374" s="1" t="str">
        <f t="shared" si="199"/>
        <v xml:space="preserve"> יום הדרכת</v>
      </c>
    </row>
    <row r="1375" spans="1:42" x14ac:dyDescent="0.2">
      <c r="A1375" s="4"/>
      <c r="B1375" s="5"/>
      <c r="C1375" s="6" t="s">
        <v>4943</v>
      </c>
      <c r="D1375" s="7" t="s">
        <v>34</v>
      </c>
      <c r="E1375" s="7" t="s">
        <v>32</v>
      </c>
      <c r="F1375" s="8" t="s">
        <v>35</v>
      </c>
      <c r="G1375" s="9">
        <v>45144</v>
      </c>
      <c r="H1375" s="9">
        <v>43793</v>
      </c>
      <c r="I1375" s="10">
        <v>45657</v>
      </c>
      <c r="J1375" s="14"/>
      <c r="K1375" s="11" t="s">
        <v>4944</v>
      </c>
      <c r="L1375" s="8" t="s">
        <v>4945</v>
      </c>
      <c r="M1375" s="8" t="s">
        <v>4946</v>
      </c>
      <c r="N1375" s="8" t="s">
        <v>40</v>
      </c>
      <c r="O1375" s="12">
        <v>342845.46</v>
      </c>
      <c r="P1375" s="8" t="s">
        <v>41</v>
      </c>
      <c r="Q1375" s="12">
        <v>342845.46</v>
      </c>
      <c r="R1375" s="13">
        <v>92.02</v>
      </c>
      <c r="S1375" s="12">
        <v>321912.3</v>
      </c>
      <c r="T1375" s="12">
        <v>315489</v>
      </c>
      <c r="U1375" s="12">
        <v>27356.46</v>
      </c>
      <c r="V1375" s="8" t="s">
        <v>35</v>
      </c>
      <c r="W1375" s="8" t="s">
        <v>4947</v>
      </c>
      <c r="X1375" s="8" t="s">
        <v>57</v>
      </c>
      <c r="Y1375" s="13">
        <v>0</v>
      </c>
      <c r="Z1375" s="8" t="s">
        <v>42</v>
      </c>
      <c r="AA1375" s="8" t="s">
        <v>58</v>
      </c>
      <c r="AB1375" s="8" t="s">
        <v>35</v>
      </c>
      <c r="AC1375" s="8" t="s">
        <v>54</v>
      </c>
      <c r="AD1375" s="8" t="s">
        <v>4948</v>
      </c>
      <c r="AE1375" s="8" t="s">
        <v>4393</v>
      </c>
      <c r="AF1375" s="12">
        <v>27356.46</v>
      </c>
      <c r="AG1375" s="41">
        <f t="shared" si="192"/>
        <v>43793</v>
      </c>
      <c r="AH1375" s="41">
        <f t="shared" ca="1" si="193"/>
        <v>45657</v>
      </c>
      <c r="AI1375" s="1">
        <f t="shared" ca="1" si="200"/>
        <v>61</v>
      </c>
      <c r="AJ1375" s="1">
        <f t="shared" ca="1" si="194"/>
        <v>68</v>
      </c>
      <c r="AK1375" s="1">
        <f t="shared" ca="1" si="195"/>
        <v>-7</v>
      </c>
      <c r="AL1375" s="1">
        <f t="shared" si="196"/>
        <v>92.02</v>
      </c>
      <c r="AM1375" s="38">
        <f t="shared" ca="1" si="197"/>
        <v>1.1147540983606556</v>
      </c>
      <c r="AN1375" s="1" t="str">
        <f t="shared" ca="1" si="198"/>
        <v>תקין</v>
      </c>
      <c r="AO1375" s="1" t="e">
        <f>VLOOKUP(AC1375,'תז מייל קניין'!$A:$C,3,0)</f>
        <v>#N/A</v>
      </c>
      <c r="AP1375" s="1" t="str">
        <f t="shared" si="199"/>
        <v xml:space="preserve"> חבר ועדת </v>
      </c>
    </row>
    <row r="1376" spans="1:42" x14ac:dyDescent="0.2">
      <c r="A1376" s="4"/>
      <c r="B1376" s="5"/>
      <c r="C1376" s="6" t="s">
        <v>4949</v>
      </c>
      <c r="D1376" s="7" t="s">
        <v>34</v>
      </c>
      <c r="E1376" s="7" t="s">
        <v>32</v>
      </c>
      <c r="F1376" s="8" t="s">
        <v>35</v>
      </c>
      <c r="G1376" s="9">
        <v>45144</v>
      </c>
      <c r="H1376" s="9">
        <v>43793</v>
      </c>
      <c r="I1376" s="10">
        <v>46387</v>
      </c>
      <c r="J1376" s="14"/>
      <c r="K1376" s="11" t="s">
        <v>4950</v>
      </c>
      <c r="L1376" s="8" t="s">
        <v>4951</v>
      </c>
      <c r="M1376" s="8" t="s">
        <v>4952</v>
      </c>
      <c r="N1376" s="8" t="s">
        <v>278</v>
      </c>
      <c r="O1376" s="12">
        <v>483016</v>
      </c>
      <c r="P1376" s="8" t="s">
        <v>41</v>
      </c>
      <c r="Q1376" s="12">
        <v>483016</v>
      </c>
      <c r="R1376" s="13">
        <v>68.03</v>
      </c>
      <c r="S1376" s="12">
        <v>271578.11</v>
      </c>
      <c r="T1376" s="12">
        <v>267534.59000000003</v>
      </c>
      <c r="U1376" s="12">
        <v>154403</v>
      </c>
      <c r="V1376" s="8" t="s">
        <v>35</v>
      </c>
      <c r="W1376" s="8" t="s">
        <v>4953</v>
      </c>
      <c r="X1376" s="8" t="s">
        <v>57</v>
      </c>
      <c r="Y1376" s="13">
        <v>0</v>
      </c>
      <c r="Z1376" s="8" t="s">
        <v>42</v>
      </c>
      <c r="AA1376" s="8" t="s">
        <v>58</v>
      </c>
      <c r="AB1376" s="8" t="s">
        <v>35</v>
      </c>
      <c r="AC1376" s="8" t="s">
        <v>54</v>
      </c>
      <c r="AD1376" s="8" t="s">
        <v>4954</v>
      </c>
      <c r="AE1376" s="8" t="s">
        <v>4393</v>
      </c>
      <c r="AF1376" s="12">
        <v>154403</v>
      </c>
      <c r="AG1376" s="41">
        <f t="shared" si="192"/>
        <v>43793</v>
      </c>
      <c r="AH1376" s="41">
        <f t="shared" ca="1" si="193"/>
        <v>46387</v>
      </c>
      <c r="AI1376" s="1">
        <f t="shared" ca="1" si="200"/>
        <v>85</v>
      </c>
      <c r="AJ1376" s="1">
        <f t="shared" ca="1" si="194"/>
        <v>68</v>
      </c>
      <c r="AK1376" s="1">
        <f t="shared" ca="1" si="195"/>
        <v>16</v>
      </c>
      <c r="AL1376" s="1">
        <f t="shared" si="196"/>
        <v>68.03</v>
      </c>
      <c r="AM1376" s="38">
        <f t="shared" ca="1" si="197"/>
        <v>0.8</v>
      </c>
      <c r="AN1376" s="1" t="str">
        <f t="shared" ca="1" si="198"/>
        <v>תקין</v>
      </c>
      <c r="AO1376" s="1" t="e">
        <f>VLOOKUP(AC1376,'תז מייל קניין'!$A:$C,3,0)</f>
        <v>#N/A</v>
      </c>
      <c r="AP1376" s="1" t="str">
        <f t="shared" si="199"/>
        <v xml:space="preserve"> חבר ועדת </v>
      </c>
    </row>
    <row r="1377" spans="1:42" x14ac:dyDescent="0.2">
      <c r="A1377" s="4"/>
      <c r="B1377" s="5"/>
      <c r="C1377" s="6" t="s">
        <v>4955</v>
      </c>
      <c r="D1377" s="7" t="s">
        <v>34</v>
      </c>
      <c r="E1377" s="7" t="s">
        <v>32</v>
      </c>
      <c r="F1377" s="8" t="s">
        <v>35</v>
      </c>
      <c r="G1377" s="9">
        <v>45144</v>
      </c>
      <c r="H1377" s="9"/>
      <c r="I1377" s="10"/>
      <c r="J1377" s="14"/>
      <c r="K1377" s="11" t="s">
        <v>4956</v>
      </c>
      <c r="L1377" s="8" t="s">
        <v>4957</v>
      </c>
      <c r="M1377" s="8" t="s">
        <v>4958</v>
      </c>
      <c r="N1377" s="8" t="s">
        <v>40</v>
      </c>
      <c r="O1377" s="12">
        <v>45548</v>
      </c>
      <c r="P1377" s="8" t="s">
        <v>41</v>
      </c>
      <c r="Q1377" s="12">
        <v>45548</v>
      </c>
      <c r="R1377" s="13">
        <v>56.26</v>
      </c>
      <c r="S1377" s="12">
        <v>25453.200000000001</v>
      </c>
      <c r="T1377" s="12">
        <v>25453.200000000001</v>
      </c>
      <c r="U1377" s="12">
        <v>19924.3</v>
      </c>
      <c r="V1377" s="8" t="s">
        <v>35</v>
      </c>
      <c r="W1377" s="8" t="s">
        <v>4959</v>
      </c>
      <c r="X1377" s="8" t="s">
        <v>35</v>
      </c>
      <c r="Y1377" s="13">
        <v>0</v>
      </c>
      <c r="Z1377" s="8" t="s">
        <v>42</v>
      </c>
      <c r="AA1377" s="8" t="s">
        <v>43</v>
      </c>
      <c r="AB1377" s="8" t="s">
        <v>60</v>
      </c>
      <c r="AC1377" s="8" t="s">
        <v>54</v>
      </c>
      <c r="AD1377" s="8" t="s">
        <v>35</v>
      </c>
      <c r="AE1377" s="8" t="s">
        <v>4664</v>
      </c>
      <c r="AF1377" s="12">
        <v>19924.3</v>
      </c>
      <c r="AG1377" s="41">
        <f t="shared" si="192"/>
        <v>45144</v>
      </c>
      <c r="AH1377" s="41">
        <f t="shared" ca="1" si="193"/>
        <v>46022</v>
      </c>
      <c r="AI1377" s="1">
        <f t="shared" ca="1" si="200"/>
        <v>28</v>
      </c>
      <c r="AJ1377" s="1">
        <f t="shared" ca="1" si="194"/>
        <v>24</v>
      </c>
      <c r="AK1377" s="1">
        <f t="shared" ca="1" si="195"/>
        <v>4</v>
      </c>
      <c r="AL1377" s="1">
        <f t="shared" si="196"/>
        <v>56.26</v>
      </c>
      <c r="AM1377" s="38">
        <f t="shared" ca="1" si="197"/>
        <v>0.8571428571428571</v>
      </c>
      <c r="AN1377" s="1" t="str">
        <f t="shared" ca="1" si="198"/>
        <v>תקין</v>
      </c>
      <c r="AO1377" s="1" t="e">
        <f>VLOOKUP(AC1377,'תז מייל קניין'!$A:$C,3,0)</f>
        <v>#N/A</v>
      </c>
      <c r="AP1377" s="1" t="str">
        <f t="shared" si="199"/>
        <v xml:space="preserve"> כספות - ע</v>
      </c>
    </row>
    <row r="1378" spans="1:42" x14ac:dyDescent="0.2">
      <c r="A1378" s="4"/>
      <c r="B1378" s="5"/>
      <c r="C1378" s="6" t="s">
        <v>4960</v>
      </c>
      <c r="D1378" s="7" t="s">
        <v>34</v>
      </c>
      <c r="E1378" s="7" t="s">
        <v>32</v>
      </c>
      <c r="F1378" s="8" t="s">
        <v>35</v>
      </c>
      <c r="G1378" s="9">
        <v>45146</v>
      </c>
      <c r="H1378" s="9"/>
      <c r="I1378" s="10"/>
      <c r="J1378" s="14"/>
      <c r="K1378" s="11" t="s">
        <v>4961</v>
      </c>
      <c r="L1378" s="8" t="s">
        <v>4962</v>
      </c>
      <c r="M1378" s="8" t="s">
        <v>4963</v>
      </c>
      <c r="N1378" s="8" t="s">
        <v>40</v>
      </c>
      <c r="O1378" s="12">
        <v>2655</v>
      </c>
      <c r="P1378" s="8" t="s">
        <v>41</v>
      </c>
      <c r="Q1378" s="12">
        <v>2655</v>
      </c>
      <c r="R1378" s="13">
        <v>0</v>
      </c>
      <c r="S1378" s="13">
        <v>0</v>
      </c>
      <c r="T1378" s="13">
        <v>0</v>
      </c>
      <c r="U1378" s="12">
        <v>2655</v>
      </c>
      <c r="V1378" s="8" t="s">
        <v>35</v>
      </c>
      <c r="W1378" s="8" t="s">
        <v>4964</v>
      </c>
      <c r="X1378" s="8" t="s">
        <v>35</v>
      </c>
      <c r="Y1378" s="13">
        <v>0</v>
      </c>
      <c r="Z1378" s="8" t="s">
        <v>42</v>
      </c>
      <c r="AA1378" s="8" t="s">
        <v>43</v>
      </c>
      <c r="AB1378" s="8" t="s">
        <v>60</v>
      </c>
      <c r="AC1378" s="8" t="s">
        <v>54</v>
      </c>
      <c r="AD1378" s="8" t="s">
        <v>35</v>
      </c>
      <c r="AE1378" s="8" t="s">
        <v>1832</v>
      </c>
      <c r="AF1378" s="12">
        <v>2655</v>
      </c>
      <c r="AG1378" s="41">
        <f t="shared" si="192"/>
        <v>45146</v>
      </c>
      <c r="AH1378" s="41">
        <f t="shared" ca="1" si="193"/>
        <v>46022</v>
      </c>
      <c r="AI1378" s="1">
        <f t="shared" ca="1" si="200"/>
        <v>28</v>
      </c>
      <c r="AJ1378" s="1">
        <f t="shared" ca="1" si="194"/>
        <v>23</v>
      </c>
      <c r="AK1378" s="1">
        <f t="shared" ca="1" si="195"/>
        <v>4</v>
      </c>
      <c r="AL1378" s="1">
        <f t="shared" si="196"/>
        <v>0</v>
      </c>
      <c r="AM1378" s="38">
        <f t="shared" ca="1" si="197"/>
        <v>0.8214285714285714</v>
      </c>
      <c r="AN1378" s="1" t="str">
        <f t="shared" ca="1" si="198"/>
        <v>לא תקין</v>
      </c>
      <c r="AO1378" s="1" t="e">
        <f>VLOOKUP(AC1378,'תז מייל קניין'!$A:$C,3,0)</f>
        <v>#N/A</v>
      </c>
      <c r="AP1378" s="1" t="str">
        <f t="shared" si="199"/>
        <v xml:space="preserve"> ייעוץ מרח</v>
      </c>
    </row>
    <row r="1379" spans="1:42" x14ac:dyDescent="0.2">
      <c r="A1379" s="4"/>
      <c r="B1379" s="5"/>
      <c r="C1379" s="6" t="s">
        <v>4965</v>
      </c>
      <c r="D1379" s="7" t="s">
        <v>47</v>
      </c>
      <c r="E1379" s="7" t="s">
        <v>32</v>
      </c>
      <c r="F1379" s="8" t="s">
        <v>35</v>
      </c>
      <c r="G1379" s="9">
        <v>45151</v>
      </c>
      <c r="H1379" s="9">
        <v>44040</v>
      </c>
      <c r="I1379" s="10">
        <v>45500</v>
      </c>
      <c r="J1379" s="14"/>
      <c r="K1379" s="11" t="s">
        <v>4966</v>
      </c>
      <c r="L1379" s="8" t="s">
        <v>4967</v>
      </c>
      <c r="M1379" s="8" t="s">
        <v>35</v>
      </c>
      <c r="N1379" s="8" t="s">
        <v>40</v>
      </c>
      <c r="O1379" s="12">
        <v>24190</v>
      </c>
      <c r="P1379" s="8" t="s">
        <v>41</v>
      </c>
      <c r="Q1379" s="12">
        <v>24190</v>
      </c>
      <c r="R1379" s="13">
        <v>27</v>
      </c>
      <c r="S1379" s="12">
        <v>6475.96</v>
      </c>
      <c r="T1379" s="12">
        <v>6005.61</v>
      </c>
      <c r="U1379" s="12">
        <v>17658.7</v>
      </c>
      <c r="V1379" s="8" t="s">
        <v>35</v>
      </c>
      <c r="W1379" s="8" t="s">
        <v>4968</v>
      </c>
      <c r="X1379" s="8" t="s">
        <v>57</v>
      </c>
      <c r="Y1379" s="13">
        <v>0</v>
      </c>
      <c r="Z1379" s="8" t="s">
        <v>42</v>
      </c>
      <c r="AA1379" s="8" t="s">
        <v>58</v>
      </c>
      <c r="AB1379" s="8" t="s">
        <v>35</v>
      </c>
      <c r="AC1379" s="8" t="s">
        <v>54</v>
      </c>
      <c r="AD1379" s="8" t="s">
        <v>35</v>
      </c>
      <c r="AE1379" s="8" t="s">
        <v>2610</v>
      </c>
      <c r="AF1379" s="12">
        <v>17658.7</v>
      </c>
      <c r="AG1379" s="41">
        <f t="shared" si="192"/>
        <v>44040</v>
      </c>
      <c r="AH1379" s="41">
        <f t="shared" ca="1" si="193"/>
        <v>45500</v>
      </c>
      <c r="AI1379" s="1">
        <f t="shared" ca="1" si="200"/>
        <v>47</v>
      </c>
      <c r="AJ1379" s="1">
        <f t="shared" ca="1" si="194"/>
        <v>60</v>
      </c>
      <c r="AK1379" s="1">
        <f t="shared" ca="1" si="195"/>
        <v>-12</v>
      </c>
      <c r="AL1379" s="1">
        <f t="shared" si="196"/>
        <v>27</v>
      </c>
      <c r="AM1379" s="38">
        <f t="shared" ca="1" si="197"/>
        <v>1.2765957446808511</v>
      </c>
      <c r="AN1379" s="1" t="str">
        <f t="shared" ca="1" si="198"/>
        <v>לא תקין</v>
      </c>
      <c r="AO1379" s="1" t="e">
        <f>VLOOKUP(AC1379,'תז מייל קניין'!$A:$C,3,0)</f>
        <v>#N/A</v>
      </c>
      <c r="AP1379" s="1" t="str">
        <f t="shared" si="199"/>
        <v xml:space="preserve"> חבר ועדה </v>
      </c>
    </row>
    <row r="1380" spans="1:42" x14ac:dyDescent="0.2">
      <c r="A1380" s="4"/>
      <c r="B1380" s="5"/>
      <c r="C1380" s="6" t="s">
        <v>4969</v>
      </c>
      <c r="D1380" s="7" t="s">
        <v>50</v>
      </c>
      <c r="E1380" s="7" t="s">
        <v>32</v>
      </c>
      <c r="F1380" s="8" t="s">
        <v>35</v>
      </c>
      <c r="G1380" s="9">
        <v>45155</v>
      </c>
      <c r="H1380" s="9"/>
      <c r="I1380" s="10"/>
      <c r="J1380" s="14"/>
      <c r="K1380" s="11" t="s">
        <v>1764</v>
      </c>
      <c r="L1380" s="8" t="s">
        <v>1765</v>
      </c>
      <c r="M1380" s="8" t="s">
        <v>1766</v>
      </c>
      <c r="N1380" s="8" t="s">
        <v>40</v>
      </c>
      <c r="O1380" s="12">
        <v>1750.73</v>
      </c>
      <c r="P1380" s="8" t="s">
        <v>41</v>
      </c>
      <c r="Q1380" s="12">
        <v>1750.73</v>
      </c>
      <c r="R1380" s="13">
        <v>81.93</v>
      </c>
      <c r="S1380" s="12">
        <v>1432.13</v>
      </c>
      <c r="T1380" s="12">
        <v>1588.03</v>
      </c>
      <c r="U1380" s="13">
        <v>368.54</v>
      </c>
      <c r="V1380" s="8" t="s">
        <v>35</v>
      </c>
      <c r="W1380" s="8" t="s">
        <v>4970</v>
      </c>
      <c r="X1380" s="8" t="s">
        <v>57</v>
      </c>
      <c r="Y1380" s="13">
        <v>0</v>
      </c>
      <c r="Z1380" s="8" t="s">
        <v>42</v>
      </c>
      <c r="AA1380" s="8" t="s">
        <v>65</v>
      </c>
      <c r="AB1380" s="8" t="s">
        <v>35</v>
      </c>
      <c r="AC1380" s="8" t="s">
        <v>54</v>
      </c>
      <c r="AD1380" s="8" t="s">
        <v>35</v>
      </c>
      <c r="AE1380" s="8" t="s">
        <v>4554</v>
      </c>
      <c r="AF1380" s="13">
        <v>318.60000000000002</v>
      </c>
      <c r="AG1380" s="41">
        <f t="shared" si="192"/>
        <v>45155</v>
      </c>
      <c r="AH1380" s="41">
        <f t="shared" ca="1" si="193"/>
        <v>46022</v>
      </c>
      <c r="AI1380" s="1">
        <f t="shared" ca="1" si="200"/>
        <v>28</v>
      </c>
      <c r="AJ1380" s="1">
        <f t="shared" ca="1" si="194"/>
        <v>23</v>
      </c>
      <c r="AK1380" s="1">
        <f t="shared" ca="1" si="195"/>
        <v>4</v>
      </c>
      <c r="AL1380" s="1">
        <f t="shared" si="196"/>
        <v>81.93</v>
      </c>
      <c r="AM1380" s="38">
        <f t="shared" ca="1" si="197"/>
        <v>0.8214285714285714</v>
      </c>
      <c r="AN1380" s="1" t="str">
        <f t="shared" ca="1" si="198"/>
        <v>תקין</v>
      </c>
      <c r="AO1380" s="1" t="e">
        <f>VLOOKUP(AC1380,'תז מייל קניין'!$A:$C,3,0)</f>
        <v>#N/A</v>
      </c>
      <c r="AP1380" s="1" t="str">
        <f t="shared" si="199"/>
        <v xml:space="preserve"> כיבוד משק</v>
      </c>
    </row>
    <row r="1381" spans="1:42" x14ac:dyDescent="0.2">
      <c r="A1381" s="4"/>
      <c r="B1381" s="5"/>
      <c r="C1381" s="6" t="s">
        <v>4971</v>
      </c>
      <c r="D1381" s="7" t="s">
        <v>34</v>
      </c>
      <c r="E1381" s="7" t="s">
        <v>32</v>
      </c>
      <c r="F1381" s="8" t="s">
        <v>35</v>
      </c>
      <c r="G1381" s="9">
        <v>45158</v>
      </c>
      <c r="H1381" s="9"/>
      <c r="I1381" s="10"/>
      <c r="J1381" s="14"/>
      <c r="K1381" s="11" t="s">
        <v>4972</v>
      </c>
      <c r="L1381" s="8" t="s">
        <v>4973</v>
      </c>
      <c r="M1381" s="8" t="s">
        <v>4974</v>
      </c>
      <c r="N1381" s="8" t="s">
        <v>40</v>
      </c>
      <c r="O1381" s="12">
        <v>15128.07</v>
      </c>
      <c r="P1381" s="8" t="s">
        <v>41</v>
      </c>
      <c r="Q1381" s="12">
        <v>15128.07</v>
      </c>
      <c r="R1381" s="13">
        <v>0</v>
      </c>
      <c r="S1381" s="13">
        <v>0</v>
      </c>
      <c r="T1381" s="13">
        <v>0</v>
      </c>
      <c r="U1381" s="12">
        <v>15128.07</v>
      </c>
      <c r="V1381" s="8" t="s">
        <v>35</v>
      </c>
      <c r="W1381" s="8" t="s">
        <v>4975</v>
      </c>
      <c r="X1381" s="8" t="s">
        <v>35</v>
      </c>
      <c r="Y1381" s="13">
        <v>0</v>
      </c>
      <c r="Z1381" s="8" t="s">
        <v>42</v>
      </c>
      <c r="AA1381" s="8" t="s">
        <v>43</v>
      </c>
      <c r="AB1381" s="8" t="s">
        <v>60</v>
      </c>
      <c r="AC1381" s="8" t="s">
        <v>54</v>
      </c>
      <c r="AD1381" s="8" t="s">
        <v>35</v>
      </c>
      <c r="AE1381" s="8" t="s">
        <v>122</v>
      </c>
      <c r="AF1381" s="12">
        <v>15128.07</v>
      </c>
      <c r="AG1381" s="41">
        <f t="shared" si="192"/>
        <v>45158</v>
      </c>
      <c r="AH1381" s="41">
        <f t="shared" ca="1" si="193"/>
        <v>46022</v>
      </c>
      <c r="AI1381" s="1">
        <f t="shared" ca="1" si="200"/>
        <v>28</v>
      </c>
      <c r="AJ1381" s="1">
        <f t="shared" ca="1" si="194"/>
        <v>23</v>
      </c>
      <c r="AK1381" s="1">
        <f t="shared" ca="1" si="195"/>
        <v>4</v>
      </c>
      <c r="AL1381" s="1">
        <f t="shared" si="196"/>
        <v>0</v>
      </c>
      <c r="AM1381" s="38">
        <f t="shared" ca="1" si="197"/>
        <v>0.8214285714285714</v>
      </c>
      <c r="AN1381" s="1" t="str">
        <f t="shared" ca="1" si="198"/>
        <v>לא תקין</v>
      </c>
      <c r="AO1381" s="1" t="e">
        <f>VLOOKUP(AC1381,'תז מייל קניין'!$A:$C,3,0)</f>
        <v>#N/A</v>
      </c>
      <c r="AP1381" s="1" t="str">
        <f t="shared" si="199"/>
        <v xml:space="preserve"> יום גיבוש</v>
      </c>
    </row>
    <row r="1382" spans="1:42" x14ac:dyDescent="0.2">
      <c r="A1382" s="4"/>
      <c r="B1382" s="5"/>
      <c r="C1382" s="6" t="s">
        <v>4976</v>
      </c>
      <c r="D1382" s="7" t="s">
        <v>34</v>
      </c>
      <c r="E1382" s="7" t="s">
        <v>32</v>
      </c>
      <c r="F1382" s="8" t="s">
        <v>35</v>
      </c>
      <c r="G1382" s="9">
        <v>45159</v>
      </c>
      <c r="H1382" s="9"/>
      <c r="I1382" s="10"/>
      <c r="J1382" s="14"/>
      <c r="K1382" s="11" t="s">
        <v>4977</v>
      </c>
      <c r="L1382" s="8" t="s">
        <v>4978</v>
      </c>
      <c r="M1382" s="8" t="s">
        <v>4979</v>
      </c>
      <c r="N1382" s="8" t="s">
        <v>40</v>
      </c>
      <c r="O1382" s="12">
        <v>8400</v>
      </c>
      <c r="P1382" s="8" t="s">
        <v>41</v>
      </c>
      <c r="Q1382" s="12">
        <v>8400</v>
      </c>
      <c r="R1382" s="13">
        <v>87.5</v>
      </c>
      <c r="S1382" s="12">
        <v>7350</v>
      </c>
      <c r="T1382" s="12">
        <v>7350</v>
      </c>
      <c r="U1382" s="12">
        <v>1050</v>
      </c>
      <c r="V1382" s="8" t="s">
        <v>35</v>
      </c>
      <c r="W1382" s="8" t="s">
        <v>4980</v>
      </c>
      <c r="X1382" s="8" t="s">
        <v>35</v>
      </c>
      <c r="Y1382" s="13">
        <v>0</v>
      </c>
      <c r="Z1382" s="8" t="s">
        <v>42</v>
      </c>
      <c r="AA1382" s="8" t="s">
        <v>43</v>
      </c>
      <c r="AB1382" s="8" t="s">
        <v>60</v>
      </c>
      <c r="AC1382" s="8" t="s">
        <v>54</v>
      </c>
      <c r="AD1382" s="8" t="s">
        <v>35</v>
      </c>
      <c r="AE1382" s="8" t="s">
        <v>4800</v>
      </c>
      <c r="AF1382" s="12">
        <v>1050</v>
      </c>
      <c r="AG1382" s="41">
        <f t="shared" si="192"/>
        <v>45159</v>
      </c>
      <c r="AH1382" s="41">
        <f t="shared" ca="1" si="193"/>
        <v>46022</v>
      </c>
      <c r="AI1382" s="1">
        <f t="shared" ca="1" si="200"/>
        <v>28</v>
      </c>
      <c r="AJ1382" s="1">
        <f t="shared" ca="1" si="194"/>
        <v>23</v>
      </c>
      <c r="AK1382" s="1">
        <f t="shared" ca="1" si="195"/>
        <v>4</v>
      </c>
      <c r="AL1382" s="1">
        <f t="shared" si="196"/>
        <v>87.5</v>
      </c>
      <c r="AM1382" s="38">
        <f t="shared" ca="1" si="197"/>
        <v>0.8214285714285714</v>
      </c>
      <c r="AN1382" s="1" t="str">
        <f t="shared" ca="1" si="198"/>
        <v>תקין</v>
      </c>
      <c r="AO1382" s="1" t="e">
        <f>VLOOKUP(AC1382,'תז מייל קניין'!$A:$C,3,0)</f>
        <v>#N/A</v>
      </c>
      <c r="AP1382" s="1" t="str">
        <f t="shared" si="199"/>
        <v xml:space="preserve"> שיעורי פי</v>
      </c>
    </row>
    <row r="1383" spans="1:42" x14ac:dyDescent="0.2">
      <c r="A1383" s="4"/>
      <c r="B1383" s="5"/>
      <c r="C1383" s="6" t="s">
        <v>4981</v>
      </c>
      <c r="D1383" s="7" t="s">
        <v>34</v>
      </c>
      <c r="E1383" s="7" t="s">
        <v>32</v>
      </c>
      <c r="F1383" s="8" t="s">
        <v>35</v>
      </c>
      <c r="G1383" s="9">
        <v>45159</v>
      </c>
      <c r="H1383" s="9">
        <v>43793</v>
      </c>
      <c r="I1383" s="10">
        <v>46387</v>
      </c>
      <c r="J1383" s="14"/>
      <c r="K1383" s="11" t="s">
        <v>4982</v>
      </c>
      <c r="L1383" s="8" t="s">
        <v>4983</v>
      </c>
      <c r="M1383" s="8" t="s">
        <v>4984</v>
      </c>
      <c r="N1383" s="8" t="s">
        <v>278</v>
      </c>
      <c r="O1383" s="12">
        <v>331390.46000000002</v>
      </c>
      <c r="P1383" s="8" t="s">
        <v>41</v>
      </c>
      <c r="Q1383" s="12">
        <v>331390.46000000002</v>
      </c>
      <c r="R1383" s="13">
        <v>64.7</v>
      </c>
      <c r="S1383" s="12">
        <v>208663.46</v>
      </c>
      <c r="T1383" s="12">
        <v>209000.42</v>
      </c>
      <c r="U1383" s="12">
        <v>116997</v>
      </c>
      <c r="V1383" s="8" t="s">
        <v>35</v>
      </c>
      <c r="W1383" s="8" t="s">
        <v>4985</v>
      </c>
      <c r="X1383" s="8" t="s">
        <v>57</v>
      </c>
      <c r="Y1383" s="13">
        <v>0</v>
      </c>
      <c r="Z1383" s="8" t="s">
        <v>42</v>
      </c>
      <c r="AA1383" s="8" t="s">
        <v>58</v>
      </c>
      <c r="AB1383" s="8" t="s">
        <v>35</v>
      </c>
      <c r="AC1383" s="8" t="s">
        <v>54</v>
      </c>
      <c r="AD1383" s="8" t="s">
        <v>4986</v>
      </c>
      <c r="AE1383" s="8" t="s">
        <v>4393</v>
      </c>
      <c r="AF1383" s="12">
        <v>116997</v>
      </c>
      <c r="AG1383" s="41">
        <f t="shared" si="192"/>
        <v>43793</v>
      </c>
      <c r="AH1383" s="41">
        <f t="shared" ca="1" si="193"/>
        <v>46387</v>
      </c>
      <c r="AI1383" s="1">
        <f t="shared" ca="1" si="200"/>
        <v>85</v>
      </c>
      <c r="AJ1383" s="1">
        <f t="shared" ca="1" si="194"/>
        <v>68</v>
      </c>
      <c r="AK1383" s="1">
        <f t="shared" ca="1" si="195"/>
        <v>16</v>
      </c>
      <c r="AL1383" s="1">
        <f t="shared" si="196"/>
        <v>64.7</v>
      </c>
      <c r="AM1383" s="38">
        <f t="shared" ca="1" si="197"/>
        <v>0.8</v>
      </c>
      <c r="AN1383" s="1" t="str">
        <f t="shared" ca="1" si="198"/>
        <v>תקין</v>
      </c>
      <c r="AO1383" s="1" t="e">
        <f>VLOOKUP(AC1383,'תז מייל קניין'!$A:$C,3,0)</f>
        <v>#N/A</v>
      </c>
      <c r="AP1383" s="1" t="str">
        <f t="shared" si="199"/>
        <v xml:space="preserve"> חבר ועדת </v>
      </c>
    </row>
    <row r="1384" spans="1:42" x14ac:dyDescent="0.2">
      <c r="A1384" s="4"/>
      <c r="B1384" s="5"/>
      <c r="C1384" s="6" t="s">
        <v>4987</v>
      </c>
      <c r="D1384" s="7" t="s">
        <v>34</v>
      </c>
      <c r="E1384" s="7" t="s">
        <v>32</v>
      </c>
      <c r="F1384" s="8" t="s">
        <v>35</v>
      </c>
      <c r="G1384" s="9">
        <v>45159</v>
      </c>
      <c r="H1384" s="9">
        <v>43793</v>
      </c>
      <c r="I1384" s="10">
        <v>45657</v>
      </c>
      <c r="J1384" s="14"/>
      <c r="K1384" s="11" t="s">
        <v>4988</v>
      </c>
      <c r="L1384" s="8" t="s">
        <v>4989</v>
      </c>
      <c r="M1384" s="8" t="s">
        <v>4990</v>
      </c>
      <c r="N1384" s="8" t="s">
        <v>40</v>
      </c>
      <c r="O1384" s="12">
        <v>43589.2</v>
      </c>
      <c r="P1384" s="8" t="s">
        <v>41</v>
      </c>
      <c r="Q1384" s="12">
        <v>43589.2</v>
      </c>
      <c r="R1384" s="13">
        <v>52.31</v>
      </c>
      <c r="S1384" s="12">
        <v>22847.75</v>
      </c>
      <c r="T1384" s="12">
        <v>24175.25</v>
      </c>
      <c r="U1384" s="12">
        <v>22038.05</v>
      </c>
      <c r="V1384" s="8" t="s">
        <v>35</v>
      </c>
      <c r="W1384" s="8" t="s">
        <v>4991</v>
      </c>
      <c r="X1384" s="8" t="s">
        <v>57</v>
      </c>
      <c r="Y1384" s="13">
        <v>0</v>
      </c>
      <c r="Z1384" s="8" t="s">
        <v>42</v>
      </c>
      <c r="AA1384" s="8" t="s">
        <v>58</v>
      </c>
      <c r="AB1384" s="8" t="s">
        <v>35</v>
      </c>
      <c r="AC1384" s="8" t="s">
        <v>54</v>
      </c>
      <c r="AD1384" s="8" t="s">
        <v>4992</v>
      </c>
      <c r="AE1384" s="8" t="s">
        <v>4393</v>
      </c>
      <c r="AF1384" s="12">
        <v>20786.68</v>
      </c>
      <c r="AG1384" s="41">
        <f t="shared" si="192"/>
        <v>43793</v>
      </c>
      <c r="AH1384" s="41">
        <f t="shared" ca="1" si="193"/>
        <v>45657</v>
      </c>
      <c r="AI1384" s="1">
        <f t="shared" ca="1" si="200"/>
        <v>61</v>
      </c>
      <c r="AJ1384" s="1">
        <f t="shared" ca="1" si="194"/>
        <v>68</v>
      </c>
      <c r="AK1384" s="1">
        <f t="shared" ca="1" si="195"/>
        <v>-7</v>
      </c>
      <c r="AL1384" s="1">
        <f t="shared" si="196"/>
        <v>52.31</v>
      </c>
      <c r="AM1384" s="38">
        <f t="shared" ca="1" si="197"/>
        <v>1.1147540983606556</v>
      </c>
      <c r="AN1384" s="1" t="str">
        <f t="shared" ca="1" si="198"/>
        <v>תקין</v>
      </c>
      <c r="AO1384" s="1" t="e">
        <f>VLOOKUP(AC1384,'תז מייל קניין'!$A:$C,3,0)</f>
        <v>#N/A</v>
      </c>
      <c r="AP1384" s="1" t="str">
        <f t="shared" si="199"/>
        <v xml:space="preserve"> חבר ועדת </v>
      </c>
    </row>
    <row r="1385" spans="1:42" x14ac:dyDescent="0.2">
      <c r="A1385" s="4"/>
      <c r="B1385" s="5"/>
      <c r="C1385" s="6" t="s">
        <v>4993</v>
      </c>
      <c r="D1385" s="7" t="s">
        <v>34</v>
      </c>
      <c r="E1385" s="7" t="s">
        <v>32</v>
      </c>
      <c r="F1385" s="8" t="s">
        <v>35</v>
      </c>
      <c r="G1385" s="9">
        <v>45159</v>
      </c>
      <c r="H1385" s="9">
        <v>43793</v>
      </c>
      <c r="I1385" s="10">
        <v>46387</v>
      </c>
      <c r="J1385" s="14"/>
      <c r="K1385" s="11" t="s">
        <v>4994</v>
      </c>
      <c r="L1385" s="8" t="s">
        <v>4995</v>
      </c>
      <c r="M1385" s="8" t="s">
        <v>4996</v>
      </c>
      <c r="N1385" s="8" t="s">
        <v>278</v>
      </c>
      <c r="O1385" s="12">
        <v>185916.4</v>
      </c>
      <c r="P1385" s="8" t="s">
        <v>41</v>
      </c>
      <c r="Q1385" s="12">
        <v>185916.4</v>
      </c>
      <c r="R1385" s="13">
        <v>36.590000000000003</v>
      </c>
      <c r="S1385" s="12">
        <v>58157.19</v>
      </c>
      <c r="T1385" s="12">
        <v>58157.19</v>
      </c>
      <c r="U1385" s="12">
        <v>117897.28</v>
      </c>
      <c r="V1385" s="8" t="s">
        <v>35</v>
      </c>
      <c r="W1385" s="8" t="s">
        <v>4997</v>
      </c>
      <c r="X1385" s="8" t="s">
        <v>57</v>
      </c>
      <c r="Y1385" s="13">
        <v>0</v>
      </c>
      <c r="Z1385" s="8" t="s">
        <v>42</v>
      </c>
      <c r="AA1385" s="8" t="s">
        <v>58</v>
      </c>
      <c r="AB1385" s="8" t="s">
        <v>35</v>
      </c>
      <c r="AC1385" s="8" t="s">
        <v>54</v>
      </c>
      <c r="AD1385" s="8" t="s">
        <v>4998</v>
      </c>
      <c r="AE1385" s="8" t="s">
        <v>4393</v>
      </c>
      <c r="AF1385" s="12">
        <v>117897.28</v>
      </c>
      <c r="AG1385" s="41">
        <f t="shared" si="192"/>
        <v>43793</v>
      </c>
      <c r="AH1385" s="41">
        <f t="shared" ca="1" si="193"/>
        <v>46387</v>
      </c>
      <c r="AI1385" s="1">
        <f t="shared" ca="1" si="200"/>
        <v>85</v>
      </c>
      <c r="AJ1385" s="1">
        <f t="shared" ca="1" si="194"/>
        <v>68</v>
      </c>
      <c r="AK1385" s="1">
        <f t="shared" ca="1" si="195"/>
        <v>16</v>
      </c>
      <c r="AL1385" s="1">
        <f t="shared" si="196"/>
        <v>36.590000000000003</v>
      </c>
      <c r="AM1385" s="38">
        <f t="shared" ca="1" si="197"/>
        <v>0.8</v>
      </c>
      <c r="AN1385" s="1" t="str">
        <f t="shared" ca="1" si="198"/>
        <v>לא תקין</v>
      </c>
      <c r="AO1385" s="1" t="e">
        <f>VLOOKUP(AC1385,'תז מייל קניין'!$A:$C,3,0)</f>
        <v>#N/A</v>
      </c>
      <c r="AP1385" s="1" t="str">
        <f t="shared" si="199"/>
        <v xml:space="preserve"> חבר ועדת </v>
      </c>
    </row>
    <row r="1386" spans="1:42" x14ac:dyDescent="0.2">
      <c r="A1386" s="4"/>
      <c r="B1386" s="5"/>
      <c r="C1386" s="6" t="s">
        <v>4999</v>
      </c>
      <c r="D1386" s="7" t="s">
        <v>34</v>
      </c>
      <c r="E1386" s="7" t="s">
        <v>32</v>
      </c>
      <c r="F1386" s="8" t="s">
        <v>35</v>
      </c>
      <c r="G1386" s="9">
        <v>45159</v>
      </c>
      <c r="H1386" s="9">
        <v>43793</v>
      </c>
      <c r="I1386" s="10">
        <v>46387</v>
      </c>
      <c r="J1386" s="14"/>
      <c r="K1386" s="11" t="s">
        <v>5000</v>
      </c>
      <c r="L1386" s="8" t="s">
        <v>5001</v>
      </c>
      <c r="M1386" s="8" t="s">
        <v>5002</v>
      </c>
      <c r="N1386" s="8" t="s">
        <v>113</v>
      </c>
      <c r="O1386" s="12">
        <v>126389.8</v>
      </c>
      <c r="P1386" s="8" t="s">
        <v>41</v>
      </c>
      <c r="Q1386" s="12">
        <v>126389.8</v>
      </c>
      <c r="R1386" s="13">
        <v>37.03</v>
      </c>
      <c r="S1386" s="12">
        <v>43401.15</v>
      </c>
      <c r="T1386" s="12">
        <v>45928.35</v>
      </c>
      <c r="U1386" s="12">
        <v>79591</v>
      </c>
      <c r="V1386" s="8" t="s">
        <v>35</v>
      </c>
      <c r="W1386" s="8" t="s">
        <v>5003</v>
      </c>
      <c r="X1386" s="8" t="s">
        <v>57</v>
      </c>
      <c r="Y1386" s="13">
        <v>0</v>
      </c>
      <c r="Z1386" s="8" t="s">
        <v>42</v>
      </c>
      <c r="AA1386" s="8" t="s">
        <v>58</v>
      </c>
      <c r="AB1386" s="8" t="s">
        <v>35</v>
      </c>
      <c r="AC1386" s="8" t="s">
        <v>54</v>
      </c>
      <c r="AD1386" s="8" t="s">
        <v>5004</v>
      </c>
      <c r="AE1386" s="8" t="s">
        <v>4393</v>
      </c>
      <c r="AF1386" s="12">
        <v>79591</v>
      </c>
      <c r="AG1386" s="41">
        <f t="shared" si="192"/>
        <v>43793</v>
      </c>
      <c r="AH1386" s="41">
        <f t="shared" ca="1" si="193"/>
        <v>46387</v>
      </c>
      <c r="AI1386" s="1">
        <f t="shared" ca="1" si="200"/>
        <v>85</v>
      </c>
      <c r="AJ1386" s="1">
        <f t="shared" ca="1" si="194"/>
        <v>68</v>
      </c>
      <c r="AK1386" s="1">
        <f t="shared" ca="1" si="195"/>
        <v>16</v>
      </c>
      <c r="AL1386" s="1">
        <f t="shared" si="196"/>
        <v>37.03</v>
      </c>
      <c r="AM1386" s="38">
        <f t="shared" ca="1" si="197"/>
        <v>0.8</v>
      </c>
      <c r="AN1386" s="1" t="str">
        <f t="shared" ca="1" si="198"/>
        <v>לא תקין</v>
      </c>
      <c r="AO1386" s="1" t="e">
        <f>VLOOKUP(AC1386,'תז מייל קניין'!$A:$C,3,0)</f>
        <v>#N/A</v>
      </c>
      <c r="AP1386" s="1" t="str">
        <f t="shared" si="199"/>
        <v xml:space="preserve"> חבר ועדת </v>
      </c>
    </row>
    <row r="1387" spans="1:42" x14ac:dyDescent="0.2">
      <c r="A1387" s="4"/>
      <c r="B1387" s="5"/>
      <c r="C1387" s="6" t="s">
        <v>5005</v>
      </c>
      <c r="D1387" s="7" t="s">
        <v>34</v>
      </c>
      <c r="E1387" s="7" t="s">
        <v>32</v>
      </c>
      <c r="F1387" s="8" t="s">
        <v>35</v>
      </c>
      <c r="G1387" s="9">
        <v>45159</v>
      </c>
      <c r="H1387" s="9">
        <v>43793</v>
      </c>
      <c r="I1387" s="10">
        <v>46387</v>
      </c>
      <c r="J1387" s="14"/>
      <c r="K1387" s="11" t="s">
        <v>5006</v>
      </c>
      <c r="L1387" s="8" t="s">
        <v>5007</v>
      </c>
      <c r="M1387" s="8" t="s">
        <v>5008</v>
      </c>
      <c r="N1387" s="8" t="s">
        <v>799</v>
      </c>
      <c r="O1387" s="12">
        <v>121587.2</v>
      </c>
      <c r="P1387" s="8" t="s">
        <v>41</v>
      </c>
      <c r="Q1387" s="12">
        <v>121587.2</v>
      </c>
      <c r="R1387" s="13">
        <v>34.54</v>
      </c>
      <c r="S1387" s="12">
        <v>19573.52</v>
      </c>
      <c r="T1387" s="12">
        <v>20751.86</v>
      </c>
      <c r="U1387" s="12">
        <v>79591</v>
      </c>
      <c r="V1387" s="8" t="s">
        <v>35</v>
      </c>
      <c r="W1387" s="8" t="s">
        <v>4997</v>
      </c>
      <c r="X1387" s="8" t="s">
        <v>57</v>
      </c>
      <c r="Y1387" s="13">
        <v>0</v>
      </c>
      <c r="Z1387" s="8" t="s">
        <v>42</v>
      </c>
      <c r="AA1387" s="8" t="s">
        <v>58</v>
      </c>
      <c r="AB1387" s="8" t="s">
        <v>35</v>
      </c>
      <c r="AC1387" s="8" t="s">
        <v>54</v>
      </c>
      <c r="AD1387" s="8" t="s">
        <v>5004</v>
      </c>
      <c r="AE1387" s="8" t="s">
        <v>4393</v>
      </c>
      <c r="AF1387" s="12">
        <v>79591</v>
      </c>
      <c r="AG1387" s="41">
        <f t="shared" si="192"/>
        <v>43793</v>
      </c>
      <c r="AH1387" s="41">
        <f t="shared" ca="1" si="193"/>
        <v>46387</v>
      </c>
      <c r="AI1387" s="1">
        <f t="shared" ca="1" si="200"/>
        <v>85</v>
      </c>
      <c r="AJ1387" s="1">
        <f t="shared" ca="1" si="194"/>
        <v>68</v>
      </c>
      <c r="AK1387" s="1">
        <f t="shared" ca="1" si="195"/>
        <v>16</v>
      </c>
      <c r="AL1387" s="1">
        <f t="shared" si="196"/>
        <v>34.54</v>
      </c>
      <c r="AM1387" s="38">
        <f t="shared" ca="1" si="197"/>
        <v>0.8</v>
      </c>
      <c r="AN1387" s="1" t="str">
        <f t="shared" ca="1" si="198"/>
        <v>לא תקין</v>
      </c>
      <c r="AO1387" s="1" t="e">
        <f>VLOOKUP(AC1387,'תז מייל קניין'!$A:$C,3,0)</f>
        <v>#N/A</v>
      </c>
      <c r="AP1387" s="1" t="str">
        <f t="shared" si="199"/>
        <v xml:space="preserve"> חבר ועדת </v>
      </c>
    </row>
    <row r="1388" spans="1:42" x14ac:dyDescent="0.2">
      <c r="A1388" s="4"/>
      <c r="B1388" s="5"/>
      <c r="C1388" s="6" t="s">
        <v>5009</v>
      </c>
      <c r="D1388" s="7" t="s">
        <v>34</v>
      </c>
      <c r="E1388" s="7" t="s">
        <v>32</v>
      </c>
      <c r="F1388" s="8" t="s">
        <v>35</v>
      </c>
      <c r="G1388" s="9">
        <v>45161</v>
      </c>
      <c r="H1388" s="9"/>
      <c r="I1388" s="10"/>
      <c r="J1388" s="14"/>
      <c r="K1388" s="11" t="s">
        <v>5010</v>
      </c>
      <c r="L1388" s="8" t="s">
        <v>5011</v>
      </c>
      <c r="M1388" s="8" t="s">
        <v>5012</v>
      </c>
      <c r="N1388" s="8" t="s">
        <v>40</v>
      </c>
      <c r="O1388" s="13">
        <v>440</v>
      </c>
      <c r="P1388" s="8" t="s">
        <v>41</v>
      </c>
      <c r="Q1388" s="13">
        <v>440</v>
      </c>
      <c r="R1388" s="13">
        <v>0</v>
      </c>
      <c r="S1388" s="13">
        <v>0</v>
      </c>
      <c r="T1388" s="13">
        <v>0</v>
      </c>
      <c r="U1388" s="13">
        <v>440</v>
      </c>
      <c r="V1388" s="8" t="s">
        <v>35</v>
      </c>
      <c r="W1388" s="8" t="s">
        <v>5013</v>
      </c>
      <c r="X1388" s="8" t="s">
        <v>35</v>
      </c>
      <c r="Y1388" s="13">
        <v>0</v>
      </c>
      <c r="Z1388" s="8" t="s">
        <v>42</v>
      </c>
      <c r="AA1388" s="8" t="s">
        <v>43</v>
      </c>
      <c r="AB1388" s="8" t="s">
        <v>60</v>
      </c>
      <c r="AC1388" s="8" t="s">
        <v>54</v>
      </c>
      <c r="AD1388" s="8" t="s">
        <v>35</v>
      </c>
      <c r="AE1388" s="8" t="s">
        <v>35</v>
      </c>
      <c r="AF1388" s="13">
        <v>440</v>
      </c>
      <c r="AG1388" s="41">
        <f t="shared" si="192"/>
        <v>45161</v>
      </c>
      <c r="AH1388" s="41">
        <f t="shared" ca="1" si="193"/>
        <v>46022</v>
      </c>
      <c r="AI1388" s="1">
        <f t="shared" ca="1" si="200"/>
        <v>28</v>
      </c>
      <c r="AJ1388" s="1">
        <f t="shared" ca="1" si="194"/>
        <v>23</v>
      </c>
      <c r="AK1388" s="1">
        <f t="shared" ca="1" si="195"/>
        <v>4</v>
      </c>
      <c r="AL1388" s="1">
        <f t="shared" si="196"/>
        <v>0</v>
      </c>
      <c r="AM1388" s="38">
        <f t="shared" ca="1" si="197"/>
        <v>0.8214285714285714</v>
      </c>
      <c r="AN1388" s="1" t="str">
        <f t="shared" ca="1" si="198"/>
        <v>לא תקין</v>
      </c>
      <c r="AO1388" s="1" t="e">
        <f>VLOOKUP(AC1388,'תז מייל קניין'!$A:$C,3,0)</f>
        <v>#N/A</v>
      </c>
      <c r="AP1388" s="1" t="str">
        <f t="shared" si="199"/>
        <v xml:space="preserve"> סיור בצפת</v>
      </c>
    </row>
    <row r="1389" spans="1:42" x14ac:dyDescent="0.2">
      <c r="A1389" s="4"/>
      <c r="B1389" s="5"/>
      <c r="C1389" s="6" t="s">
        <v>5014</v>
      </c>
      <c r="D1389" s="7" t="s">
        <v>34</v>
      </c>
      <c r="E1389" s="7" t="s">
        <v>32</v>
      </c>
      <c r="F1389" s="8" t="s">
        <v>35</v>
      </c>
      <c r="G1389" s="9">
        <v>45162</v>
      </c>
      <c r="H1389" s="9"/>
      <c r="I1389" s="10"/>
      <c r="J1389" s="14"/>
      <c r="K1389" s="11" t="s">
        <v>5015</v>
      </c>
      <c r="L1389" s="8" t="s">
        <v>5016</v>
      </c>
      <c r="M1389" s="8" t="s">
        <v>5017</v>
      </c>
      <c r="N1389" s="8" t="s">
        <v>40</v>
      </c>
      <c r="O1389" s="12">
        <v>25000</v>
      </c>
      <c r="P1389" s="8" t="s">
        <v>41</v>
      </c>
      <c r="Q1389" s="12">
        <v>25000</v>
      </c>
      <c r="R1389" s="13">
        <v>20</v>
      </c>
      <c r="S1389" s="12">
        <v>5000</v>
      </c>
      <c r="T1389" s="12">
        <v>5000</v>
      </c>
      <c r="U1389" s="12">
        <v>20000</v>
      </c>
      <c r="V1389" s="8" t="s">
        <v>35</v>
      </c>
      <c r="W1389" s="8" t="s">
        <v>5018</v>
      </c>
      <c r="X1389" s="8" t="s">
        <v>35</v>
      </c>
      <c r="Y1389" s="13">
        <v>0</v>
      </c>
      <c r="Z1389" s="8" t="s">
        <v>42</v>
      </c>
      <c r="AA1389" s="8" t="s">
        <v>2622</v>
      </c>
      <c r="AB1389" s="8" t="s">
        <v>35</v>
      </c>
      <c r="AC1389" s="8" t="s">
        <v>54</v>
      </c>
      <c r="AD1389" s="8" t="s">
        <v>35</v>
      </c>
      <c r="AE1389" s="8" t="s">
        <v>35</v>
      </c>
      <c r="AF1389" s="12">
        <v>20000</v>
      </c>
      <c r="AG1389" s="41">
        <f t="shared" si="192"/>
        <v>45162</v>
      </c>
      <c r="AH1389" s="41">
        <f t="shared" ca="1" si="193"/>
        <v>46022</v>
      </c>
      <c r="AI1389" s="1">
        <f t="shared" ca="1" si="200"/>
        <v>28</v>
      </c>
      <c r="AJ1389" s="1">
        <f t="shared" ca="1" si="194"/>
        <v>23</v>
      </c>
      <c r="AK1389" s="1">
        <f t="shared" ca="1" si="195"/>
        <v>4</v>
      </c>
      <c r="AL1389" s="1">
        <f t="shared" si="196"/>
        <v>20</v>
      </c>
      <c r="AM1389" s="38">
        <f t="shared" ca="1" si="197"/>
        <v>0.8214285714285714</v>
      </c>
      <c r="AN1389" s="1" t="str">
        <f t="shared" ca="1" si="198"/>
        <v>לא תקין</v>
      </c>
      <c r="AO1389" s="1" t="e">
        <f>VLOOKUP(AC1389,'תז מייל קניין'!$A:$C,3,0)</f>
        <v>#N/A</v>
      </c>
      <c r="AP1389" s="1" t="str">
        <f t="shared" si="199"/>
        <v xml:space="preserve"> פרידלנדר </v>
      </c>
    </row>
    <row r="1390" spans="1:42" x14ac:dyDescent="0.2">
      <c r="A1390" s="4"/>
      <c r="B1390" s="5"/>
      <c r="C1390" s="6" t="s">
        <v>5019</v>
      </c>
      <c r="D1390" s="7" t="s">
        <v>34</v>
      </c>
      <c r="E1390" s="7" t="s">
        <v>32</v>
      </c>
      <c r="F1390" s="8" t="s">
        <v>35</v>
      </c>
      <c r="G1390" s="9">
        <v>45162</v>
      </c>
      <c r="H1390" s="9"/>
      <c r="I1390" s="10"/>
      <c r="J1390" s="14"/>
      <c r="K1390" s="11" t="s">
        <v>5020</v>
      </c>
      <c r="L1390" s="8" t="s">
        <v>5021</v>
      </c>
      <c r="M1390" s="8" t="s">
        <v>5022</v>
      </c>
      <c r="N1390" s="8" t="s">
        <v>40</v>
      </c>
      <c r="O1390" s="13">
        <v>559.32000000000005</v>
      </c>
      <c r="P1390" s="8" t="s">
        <v>41</v>
      </c>
      <c r="Q1390" s="13">
        <v>559.32000000000005</v>
      </c>
      <c r="R1390" s="13">
        <v>0</v>
      </c>
      <c r="S1390" s="13">
        <v>0</v>
      </c>
      <c r="T1390" s="13">
        <v>0</v>
      </c>
      <c r="U1390" s="13">
        <v>559.32000000000005</v>
      </c>
      <c r="V1390" s="8" t="s">
        <v>35</v>
      </c>
      <c r="W1390" s="8" t="s">
        <v>5023</v>
      </c>
      <c r="X1390" s="8" t="s">
        <v>35</v>
      </c>
      <c r="Y1390" s="13">
        <v>0</v>
      </c>
      <c r="Z1390" s="8" t="s">
        <v>42</v>
      </c>
      <c r="AA1390" s="8" t="s">
        <v>2622</v>
      </c>
      <c r="AB1390" s="8" t="s">
        <v>35</v>
      </c>
      <c r="AC1390" s="8" t="s">
        <v>54</v>
      </c>
      <c r="AD1390" s="8" t="s">
        <v>5024</v>
      </c>
      <c r="AE1390" s="8" t="s">
        <v>625</v>
      </c>
      <c r="AF1390" s="13">
        <v>559.32000000000005</v>
      </c>
      <c r="AG1390" s="41">
        <f t="shared" si="192"/>
        <v>45162</v>
      </c>
      <c r="AH1390" s="41">
        <f t="shared" ca="1" si="193"/>
        <v>46022</v>
      </c>
      <c r="AI1390" s="1">
        <f t="shared" ca="1" si="200"/>
        <v>28</v>
      </c>
      <c r="AJ1390" s="1">
        <f t="shared" ca="1" si="194"/>
        <v>23</v>
      </c>
      <c r="AK1390" s="1">
        <f t="shared" ca="1" si="195"/>
        <v>4</v>
      </c>
      <c r="AL1390" s="1">
        <f t="shared" si="196"/>
        <v>0</v>
      </c>
      <c r="AM1390" s="38">
        <f t="shared" ca="1" si="197"/>
        <v>0.8214285714285714</v>
      </c>
      <c r="AN1390" s="1" t="str">
        <f t="shared" ca="1" si="198"/>
        <v>לא תקין</v>
      </c>
      <c r="AO1390" s="1" t="e">
        <f>VLOOKUP(AC1390,'תז מייל קניין'!$A:$C,3,0)</f>
        <v>#N/A</v>
      </c>
      <c r="AP1390" s="1" t="str">
        <f t="shared" si="199"/>
        <v xml:space="preserve"> ועדת בוחנ</v>
      </c>
    </row>
    <row r="1391" spans="1:42" x14ac:dyDescent="0.2">
      <c r="A1391" s="4"/>
      <c r="B1391" s="5"/>
      <c r="C1391" s="6" t="s">
        <v>5025</v>
      </c>
      <c r="D1391" s="7" t="s">
        <v>34</v>
      </c>
      <c r="E1391" s="7" t="s">
        <v>32</v>
      </c>
      <c r="F1391" s="8" t="s">
        <v>35</v>
      </c>
      <c r="G1391" s="9">
        <v>45165</v>
      </c>
      <c r="H1391" s="9"/>
      <c r="I1391" s="10"/>
      <c r="J1391" s="14"/>
      <c r="K1391" s="11" t="s">
        <v>3516</v>
      </c>
      <c r="L1391" s="8" t="s">
        <v>3517</v>
      </c>
      <c r="M1391" s="8" t="s">
        <v>3518</v>
      </c>
      <c r="N1391" s="8" t="s">
        <v>40</v>
      </c>
      <c r="O1391" s="12">
        <v>1409.93</v>
      </c>
      <c r="P1391" s="8" t="s">
        <v>41</v>
      </c>
      <c r="Q1391" s="12">
        <v>1409.93</v>
      </c>
      <c r="R1391" s="13">
        <v>0</v>
      </c>
      <c r="S1391" s="13">
        <v>0</v>
      </c>
      <c r="T1391" s="13">
        <v>0</v>
      </c>
      <c r="U1391" s="12">
        <v>1409.93</v>
      </c>
      <c r="V1391" s="8" t="s">
        <v>35</v>
      </c>
      <c r="W1391" s="8" t="s">
        <v>5026</v>
      </c>
      <c r="X1391" s="8" t="s">
        <v>35</v>
      </c>
      <c r="Y1391" s="13">
        <v>0</v>
      </c>
      <c r="Z1391" s="8" t="s">
        <v>42</v>
      </c>
      <c r="AA1391" s="8" t="s">
        <v>43</v>
      </c>
      <c r="AB1391" s="8" t="s">
        <v>60</v>
      </c>
      <c r="AC1391" s="8" t="s">
        <v>54</v>
      </c>
      <c r="AD1391" s="8" t="s">
        <v>35</v>
      </c>
      <c r="AE1391" s="8" t="s">
        <v>35</v>
      </c>
      <c r="AF1391" s="12">
        <v>1409.93</v>
      </c>
      <c r="AG1391" s="41">
        <f t="shared" si="192"/>
        <v>45165</v>
      </c>
      <c r="AH1391" s="41">
        <f t="shared" ca="1" si="193"/>
        <v>46022</v>
      </c>
      <c r="AI1391" s="1">
        <f t="shared" ca="1" si="200"/>
        <v>28</v>
      </c>
      <c r="AJ1391" s="1">
        <f t="shared" ca="1" si="194"/>
        <v>23</v>
      </c>
      <c r="AK1391" s="1">
        <f t="shared" ca="1" si="195"/>
        <v>4</v>
      </c>
      <c r="AL1391" s="1">
        <f t="shared" si="196"/>
        <v>0</v>
      </c>
      <c r="AM1391" s="38">
        <f t="shared" ca="1" si="197"/>
        <v>0.8214285714285714</v>
      </c>
      <c r="AN1391" s="1" t="str">
        <f t="shared" ca="1" si="198"/>
        <v>לא תקין</v>
      </c>
      <c r="AO1391" s="1" t="e">
        <f>VLOOKUP(AC1391,'תז מייל קניין'!$A:$C,3,0)</f>
        <v>#N/A</v>
      </c>
      <c r="AP1391" s="1" t="str">
        <f t="shared" si="199"/>
        <v xml:space="preserve"> כיבוד הרמ</v>
      </c>
    </row>
    <row r="1392" spans="1:42" x14ac:dyDescent="0.2">
      <c r="A1392" s="4"/>
      <c r="B1392" s="5"/>
      <c r="C1392" s="6" t="s">
        <v>5027</v>
      </c>
      <c r="D1392" s="7" t="s">
        <v>50</v>
      </c>
      <c r="E1392" s="7" t="s">
        <v>32</v>
      </c>
      <c r="F1392" s="8" t="s">
        <v>35</v>
      </c>
      <c r="G1392" s="9">
        <v>45166</v>
      </c>
      <c r="H1392" s="9"/>
      <c r="I1392" s="10"/>
      <c r="J1392" s="14"/>
      <c r="K1392" s="11" t="s">
        <v>3455</v>
      </c>
      <c r="L1392" s="8" t="s">
        <v>3456</v>
      </c>
      <c r="M1392" s="8" t="s">
        <v>3457</v>
      </c>
      <c r="N1392" s="8" t="s">
        <v>40</v>
      </c>
      <c r="O1392" s="12">
        <v>2683.32</v>
      </c>
      <c r="P1392" s="8" t="s">
        <v>41</v>
      </c>
      <c r="Q1392" s="12">
        <v>2683.32</v>
      </c>
      <c r="R1392" s="13">
        <v>0</v>
      </c>
      <c r="S1392" s="13">
        <v>0</v>
      </c>
      <c r="T1392" s="13">
        <v>0</v>
      </c>
      <c r="U1392" s="12">
        <v>2683.32</v>
      </c>
      <c r="V1392" s="8" t="s">
        <v>35</v>
      </c>
      <c r="W1392" s="8" t="s">
        <v>5028</v>
      </c>
      <c r="X1392" s="8" t="s">
        <v>35</v>
      </c>
      <c r="Y1392" s="13">
        <v>0</v>
      </c>
      <c r="Z1392" s="8" t="s">
        <v>42</v>
      </c>
      <c r="AA1392" s="8" t="s">
        <v>43</v>
      </c>
      <c r="AB1392" s="8" t="s">
        <v>60</v>
      </c>
      <c r="AC1392" s="8" t="s">
        <v>54</v>
      </c>
      <c r="AD1392" s="8" t="s">
        <v>35</v>
      </c>
      <c r="AE1392" s="8" t="s">
        <v>603</v>
      </c>
      <c r="AF1392" s="12">
        <v>2683.32</v>
      </c>
      <c r="AG1392" s="41">
        <f t="shared" si="192"/>
        <v>45166</v>
      </c>
      <c r="AH1392" s="41">
        <f t="shared" ca="1" si="193"/>
        <v>46022</v>
      </c>
      <c r="AI1392" s="1">
        <f t="shared" ca="1" si="200"/>
        <v>28</v>
      </c>
      <c r="AJ1392" s="1">
        <f t="shared" ca="1" si="194"/>
        <v>23</v>
      </c>
      <c r="AK1392" s="1">
        <f t="shared" ca="1" si="195"/>
        <v>4</v>
      </c>
      <c r="AL1392" s="1">
        <f t="shared" si="196"/>
        <v>0</v>
      </c>
      <c r="AM1392" s="38">
        <f t="shared" ca="1" si="197"/>
        <v>0.8214285714285714</v>
      </c>
      <c r="AN1392" s="1" t="str">
        <f t="shared" ca="1" si="198"/>
        <v>לא תקין</v>
      </c>
      <c r="AO1392" s="1" t="e">
        <f>VLOOKUP(AC1392,'תז מייל קניין'!$A:$C,3,0)</f>
        <v>#N/A</v>
      </c>
      <c r="AP1392" s="1" t="str">
        <f t="shared" si="199"/>
        <v xml:space="preserve"> תמונות עב</v>
      </c>
    </row>
    <row r="1393" spans="1:42" x14ac:dyDescent="0.2">
      <c r="A1393" s="4"/>
      <c r="B1393" s="5"/>
      <c r="C1393" s="6" t="s">
        <v>5029</v>
      </c>
      <c r="D1393" s="7" t="s">
        <v>34</v>
      </c>
      <c r="E1393" s="7" t="s">
        <v>32</v>
      </c>
      <c r="F1393" s="8" t="s">
        <v>35</v>
      </c>
      <c r="G1393" s="9">
        <v>45166</v>
      </c>
      <c r="H1393" s="9"/>
      <c r="I1393" s="10"/>
      <c r="J1393" s="14"/>
      <c r="K1393" s="11" t="s">
        <v>5030</v>
      </c>
      <c r="L1393" s="8" t="s">
        <v>5031</v>
      </c>
      <c r="M1393" s="8" t="s">
        <v>5032</v>
      </c>
      <c r="N1393" s="8" t="s">
        <v>40</v>
      </c>
      <c r="O1393" s="12">
        <v>14735.31</v>
      </c>
      <c r="P1393" s="8" t="s">
        <v>41</v>
      </c>
      <c r="Q1393" s="12">
        <v>14735.31</v>
      </c>
      <c r="R1393" s="13">
        <v>0</v>
      </c>
      <c r="S1393" s="13">
        <v>0</v>
      </c>
      <c r="T1393" s="13">
        <v>0</v>
      </c>
      <c r="U1393" s="12">
        <v>14735.31</v>
      </c>
      <c r="V1393" s="8" t="s">
        <v>35</v>
      </c>
      <c r="W1393" s="8" t="s">
        <v>5033</v>
      </c>
      <c r="X1393" s="8" t="s">
        <v>35</v>
      </c>
      <c r="Y1393" s="13">
        <v>0</v>
      </c>
      <c r="Z1393" s="8" t="s">
        <v>42</v>
      </c>
      <c r="AA1393" s="8" t="s">
        <v>43</v>
      </c>
      <c r="AB1393" s="8" t="s">
        <v>60</v>
      </c>
      <c r="AC1393" s="8" t="s">
        <v>54</v>
      </c>
      <c r="AD1393" s="8" t="s">
        <v>35</v>
      </c>
      <c r="AE1393" s="8" t="s">
        <v>4414</v>
      </c>
      <c r="AF1393" s="12">
        <v>14735.31</v>
      </c>
      <c r="AG1393" s="41">
        <f t="shared" si="192"/>
        <v>45166</v>
      </c>
      <c r="AH1393" s="41">
        <f t="shared" ca="1" si="193"/>
        <v>46022</v>
      </c>
      <c r="AI1393" s="1">
        <f t="shared" ca="1" si="200"/>
        <v>28</v>
      </c>
      <c r="AJ1393" s="1">
        <f t="shared" ca="1" si="194"/>
        <v>23</v>
      </c>
      <c r="AK1393" s="1">
        <f t="shared" ca="1" si="195"/>
        <v>4</v>
      </c>
      <c r="AL1393" s="1">
        <f t="shared" si="196"/>
        <v>0</v>
      </c>
      <c r="AM1393" s="38">
        <f t="shared" ca="1" si="197"/>
        <v>0.8214285714285714</v>
      </c>
      <c r="AN1393" s="1" t="str">
        <f t="shared" ca="1" si="198"/>
        <v>לא תקין</v>
      </c>
      <c r="AO1393" s="1" t="e">
        <f>VLOOKUP(AC1393,'תז מייל קניין'!$A:$C,3,0)</f>
        <v>#N/A</v>
      </c>
      <c r="AP1393" s="1" t="str">
        <f t="shared" si="199"/>
        <v xml:space="preserve"> כנס מנהלי</v>
      </c>
    </row>
    <row r="1394" spans="1:42" x14ac:dyDescent="0.2">
      <c r="A1394" s="4"/>
      <c r="B1394" s="5"/>
      <c r="C1394" s="6" t="s">
        <v>5034</v>
      </c>
      <c r="D1394" s="7" t="s">
        <v>34</v>
      </c>
      <c r="E1394" s="7" t="s">
        <v>32</v>
      </c>
      <c r="F1394" s="8" t="s">
        <v>35</v>
      </c>
      <c r="G1394" s="9">
        <v>45166</v>
      </c>
      <c r="H1394" s="9">
        <v>43793</v>
      </c>
      <c r="I1394" s="10">
        <v>46387</v>
      </c>
      <c r="J1394" s="14"/>
      <c r="K1394" s="11" t="s">
        <v>5035</v>
      </c>
      <c r="L1394" s="8" t="s">
        <v>5036</v>
      </c>
      <c r="M1394" s="8" t="s">
        <v>5037</v>
      </c>
      <c r="N1394" s="8" t="s">
        <v>40</v>
      </c>
      <c r="O1394" s="12">
        <v>716625.4</v>
      </c>
      <c r="P1394" s="8" t="s">
        <v>41</v>
      </c>
      <c r="Q1394" s="12">
        <v>716625.4</v>
      </c>
      <c r="R1394" s="13">
        <v>96.16</v>
      </c>
      <c r="S1394" s="12">
        <v>661073.32999999996</v>
      </c>
      <c r="T1394" s="12">
        <v>660946.97</v>
      </c>
      <c r="U1394" s="12">
        <v>27541.200000000001</v>
      </c>
      <c r="V1394" s="8" t="s">
        <v>35</v>
      </c>
      <c r="W1394" s="8" t="s">
        <v>4947</v>
      </c>
      <c r="X1394" s="8" t="s">
        <v>57</v>
      </c>
      <c r="Y1394" s="13">
        <v>0</v>
      </c>
      <c r="Z1394" s="8" t="s">
        <v>42</v>
      </c>
      <c r="AA1394" s="8" t="s">
        <v>58</v>
      </c>
      <c r="AB1394" s="8" t="s">
        <v>35</v>
      </c>
      <c r="AC1394" s="8" t="s">
        <v>54</v>
      </c>
      <c r="AD1394" s="8" t="s">
        <v>5038</v>
      </c>
      <c r="AE1394" s="8" t="s">
        <v>4393</v>
      </c>
      <c r="AF1394" s="12">
        <v>27541.200000000001</v>
      </c>
      <c r="AG1394" s="41">
        <f t="shared" si="192"/>
        <v>43793</v>
      </c>
      <c r="AH1394" s="41">
        <f t="shared" ca="1" si="193"/>
        <v>46387</v>
      </c>
      <c r="AI1394" s="1">
        <f t="shared" ca="1" si="200"/>
        <v>85</v>
      </c>
      <c r="AJ1394" s="1">
        <f t="shared" ca="1" si="194"/>
        <v>68</v>
      </c>
      <c r="AK1394" s="1">
        <f t="shared" ca="1" si="195"/>
        <v>16</v>
      </c>
      <c r="AL1394" s="1">
        <f t="shared" si="196"/>
        <v>96.16</v>
      </c>
      <c r="AM1394" s="38">
        <f t="shared" ca="1" si="197"/>
        <v>0.8</v>
      </c>
      <c r="AN1394" s="1" t="str">
        <f t="shared" ca="1" si="198"/>
        <v>תקין</v>
      </c>
      <c r="AO1394" s="1" t="e">
        <f>VLOOKUP(AC1394,'תז מייל קניין'!$A:$C,3,0)</f>
        <v>#N/A</v>
      </c>
      <c r="AP1394" s="1" t="str">
        <f t="shared" si="199"/>
        <v xml:space="preserve"> חבר ועדת </v>
      </c>
    </row>
    <row r="1395" spans="1:42" x14ac:dyDescent="0.2">
      <c r="A1395" s="4"/>
      <c r="B1395" s="5"/>
      <c r="C1395" s="6" t="s">
        <v>5039</v>
      </c>
      <c r="D1395" s="7" t="s">
        <v>34</v>
      </c>
      <c r="E1395" s="7" t="s">
        <v>32</v>
      </c>
      <c r="F1395" s="8" t="s">
        <v>35</v>
      </c>
      <c r="G1395" s="9">
        <v>45167</v>
      </c>
      <c r="H1395" s="9"/>
      <c r="I1395" s="10"/>
      <c r="J1395" s="14"/>
      <c r="K1395" s="11" t="s">
        <v>5040</v>
      </c>
      <c r="L1395" s="8" t="s">
        <v>5041</v>
      </c>
      <c r="M1395" s="8" t="s">
        <v>5042</v>
      </c>
      <c r="N1395" s="8" t="s">
        <v>40</v>
      </c>
      <c r="O1395" s="12">
        <v>4808.5</v>
      </c>
      <c r="P1395" s="8" t="s">
        <v>41</v>
      </c>
      <c r="Q1395" s="12">
        <v>4808.5</v>
      </c>
      <c r="R1395" s="13">
        <v>79.75</v>
      </c>
      <c r="S1395" s="12">
        <v>3802.5</v>
      </c>
      <c r="T1395" s="12">
        <v>3802.5</v>
      </c>
      <c r="U1395" s="13">
        <v>973.5</v>
      </c>
      <c r="V1395" s="8" t="s">
        <v>35</v>
      </c>
      <c r="W1395" s="8" t="s">
        <v>5043</v>
      </c>
      <c r="X1395" s="8" t="s">
        <v>35</v>
      </c>
      <c r="Y1395" s="13">
        <v>0</v>
      </c>
      <c r="Z1395" s="8" t="s">
        <v>42</v>
      </c>
      <c r="AA1395" s="8" t="s">
        <v>43</v>
      </c>
      <c r="AB1395" s="8" t="s">
        <v>60</v>
      </c>
      <c r="AC1395" s="8" t="s">
        <v>54</v>
      </c>
      <c r="AD1395" s="8" t="s">
        <v>35</v>
      </c>
      <c r="AE1395" s="8" t="s">
        <v>4789</v>
      </c>
      <c r="AF1395" s="13">
        <v>973.5</v>
      </c>
      <c r="AG1395" s="41">
        <f t="shared" si="192"/>
        <v>45167</v>
      </c>
      <c r="AH1395" s="41">
        <f t="shared" ca="1" si="193"/>
        <v>46022</v>
      </c>
      <c r="AI1395" s="1">
        <f t="shared" ca="1" si="200"/>
        <v>28</v>
      </c>
      <c r="AJ1395" s="1">
        <f t="shared" ca="1" si="194"/>
        <v>23</v>
      </c>
      <c r="AK1395" s="1">
        <f t="shared" ca="1" si="195"/>
        <v>4</v>
      </c>
      <c r="AL1395" s="1">
        <f t="shared" si="196"/>
        <v>79.75</v>
      </c>
      <c r="AM1395" s="38">
        <f t="shared" ca="1" si="197"/>
        <v>0.8214285714285714</v>
      </c>
      <c r="AN1395" s="1" t="str">
        <f t="shared" ca="1" si="198"/>
        <v>תקין</v>
      </c>
      <c r="AO1395" s="1" t="e">
        <f>VLOOKUP(AC1395,'תז מייל קניין'!$A:$C,3,0)</f>
        <v>#N/A</v>
      </c>
      <c r="AP1395" s="1" t="str">
        <f t="shared" si="199"/>
        <v xml:space="preserve"> ציוד נלוו</v>
      </c>
    </row>
    <row r="1396" spans="1:42" x14ac:dyDescent="0.2">
      <c r="A1396" s="4"/>
      <c r="B1396" s="5"/>
      <c r="C1396" s="6" t="s">
        <v>5044</v>
      </c>
      <c r="D1396" s="7" t="s">
        <v>34</v>
      </c>
      <c r="E1396" s="7" t="s">
        <v>32</v>
      </c>
      <c r="F1396" s="8" t="s">
        <v>35</v>
      </c>
      <c r="G1396" s="9">
        <v>45176</v>
      </c>
      <c r="H1396" s="9"/>
      <c r="I1396" s="10"/>
      <c r="J1396" s="14"/>
      <c r="K1396" s="11" t="s">
        <v>5045</v>
      </c>
      <c r="L1396" s="8" t="s">
        <v>5046</v>
      </c>
      <c r="M1396" s="8" t="s">
        <v>5047</v>
      </c>
      <c r="N1396" s="8" t="s">
        <v>40</v>
      </c>
      <c r="O1396" s="12">
        <v>1682.15</v>
      </c>
      <c r="P1396" s="8" t="s">
        <v>41</v>
      </c>
      <c r="Q1396" s="12">
        <v>1682.15</v>
      </c>
      <c r="R1396" s="13">
        <v>0</v>
      </c>
      <c r="S1396" s="13">
        <v>0</v>
      </c>
      <c r="T1396" s="13">
        <v>0</v>
      </c>
      <c r="U1396" s="12">
        <v>1682.15</v>
      </c>
      <c r="V1396" s="8" t="s">
        <v>35</v>
      </c>
      <c r="W1396" s="8" t="s">
        <v>5048</v>
      </c>
      <c r="X1396" s="8" t="s">
        <v>35</v>
      </c>
      <c r="Y1396" s="13">
        <v>0</v>
      </c>
      <c r="Z1396" s="8" t="s">
        <v>42</v>
      </c>
      <c r="AA1396" s="8" t="s">
        <v>43</v>
      </c>
      <c r="AB1396" s="8" t="s">
        <v>60</v>
      </c>
      <c r="AC1396" s="8" t="s">
        <v>54</v>
      </c>
      <c r="AD1396" s="8" t="s">
        <v>35</v>
      </c>
      <c r="AE1396" s="8" t="s">
        <v>35</v>
      </c>
      <c r="AF1396" s="12">
        <v>1682.15</v>
      </c>
      <c r="AG1396" s="41">
        <f t="shared" si="192"/>
        <v>45176</v>
      </c>
      <c r="AH1396" s="41">
        <f t="shared" ca="1" si="193"/>
        <v>46022</v>
      </c>
      <c r="AI1396" s="1">
        <f t="shared" ca="1" si="200"/>
        <v>27</v>
      </c>
      <c r="AJ1396" s="1">
        <f t="shared" ca="1" si="194"/>
        <v>22</v>
      </c>
      <c r="AK1396" s="1">
        <f t="shared" ca="1" si="195"/>
        <v>4</v>
      </c>
      <c r="AL1396" s="1">
        <f t="shared" si="196"/>
        <v>0</v>
      </c>
      <c r="AM1396" s="38">
        <f t="shared" ca="1" si="197"/>
        <v>0.81481481481481477</v>
      </c>
      <c r="AN1396" s="1" t="str">
        <f t="shared" ca="1" si="198"/>
        <v>לא תקין</v>
      </c>
      <c r="AO1396" s="1" t="e">
        <f>VLOOKUP(AC1396,'תז מייל קניין'!$A:$C,3,0)</f>
        <v>#N/A</v>
      </c>
      <c r="AP1396" s="1" t="str">
        <f t="shared" si="199"/>
        <v xml:space="preserve"> הרמת כוסי</v>
      </c>
    </row>
    <row r="1397" spans="1:42" x14ac:dyDescent="0.2">
      <c r="A1397" s="4"/>
      <c r="B1397" s="5"/>
      <c r="C1397" s="6" t="s">
        <v>5049</v>
      </c>
      <c r="D1397" s="7" t="s">
        <v>34</v>
      </c>
      <c r="E1397" s="7" t="s">
        <v>32</v>
      </c>
      <c r="F1397" s="8" t="s">
        <v>35</v>
      </c>
      <c r="G1397" s="9">
        <v>45176</v>
      </c>
      <c r="H1397" s="9"/>
      <c r="I1397" s="10"/>
      <c r="J1397" s="14"/>
      <c r="K1397" s="11" t="s">
        <v>4461</v>
      </c>
      <c r="L1397" s="8" t="s">
        <v>4462</v>
      </c>
      <c r="M1397" s="8" t="s">
        <v>4463</v>
      </c>
      <c r="N1397" s="8" t="s">
        <v>40</v>
      </c>
      <c r="O1397" s="12">
        <v>30000</v>
      </c>
      <c r="P1397" s="8" t="s">
        <v>41</v>
      </c>
      <c r="Q1397" s="12">
        <v>30000</v>
      </c>
      <c r="R1397" s="13">
        <v>16.670000000000002</v>
      </c>
      <c r="S1397" s="12">
        <v>5000</v>
      </c>
      <c r="T1397" s="12">
        <v>5000</v>
      </c>
      <c r="U1397" s="12">
        <v>25000</v>
      </c>
      <c r="V1397" s="8" t="s">
        <v>35</v>
      </c>
      <c r="W1397" s="8" t="s">
        <v>5050</v>
      </c>
      <c r="X1397" s="8" t="s">
        <v>35</v>
      </c>
      <c r="Y1397" s="13">
        <v>0</v>
      </c>
      <c r="Z1397" s="8" t="s">
        <v>42</v>
      </c>
      <c r="AA1397" s="8" t="s">
        <v>2622</v>
      </c>
      <c r="AB1397" s="8" t="s">
        <v>35</v>
      </c>
      <c r="AC1397" s="8" t="s">
        <v>54</v>
      </c>
      <c r="AD1397" s="8" t="s">
        <v>35</v>
      </c>
      <c r="AE1397" s="8" t="s">
        <v>2610</v>
      </c>
      <c r="AF1397" s="12">
        <v>25000</v>
      </c>
      <c r="AG1397" s="41">
        <f t="shared" si="192"/>
        <v>45176</v>
      </c>
      <c r="AH1397" s="41">
        <f t="shared" ca="1" si="193"/>
        <v>46022</v>
      </c>
      <c r="AI1397" s="1">
        <f t="shared" ca="1" si="200"/>
        <v>27</v>
      </c>
      <c r="AJ1397" s="1">
        <f t="shared" ca="1" si="194"/>
        <v>22</v>
      </c>
      <c r="AK1397" s="1">
        <f t="shared" ca="1" si="195"/>
        <v>4</v>
      </c>
      <c r="AL1397" s="1">
        <f t="shared" si="196"/>
        <v>16.670000000000002</v>
      </c>
      <c r="AM1397" s="38">
        <f t="shared" ca="1" si="197"/>
        <v>0.81481481481481477</v>
      </c>
      <c r="AN1397" s="1" t="str">
        <f t="shared" ca="1" si="198"/>
        <v>לא תקין</v>
      </c>
      <c r="AO1397" s="1" t="e">
        <f>VLOOKUP(AC1397,'תז מייל קניין'!$A:$C,3,0)</f>
        <v>#N/A</v>
      </c>
      <c r="AP1397" s="1" t="str">
        <f t="shared" si="199"/>
        <v xml:space="preserve"> שמילו נ' </v>
      </c>
    </row>
    <row r="1398" spans="1:42" x14ac:dyDescent="0.2">
      <c r="A1398" s="4"/>
      <c r="B1398" s="5"/>
      <c r="C1398" s="6" t="s">
        <v>5051</v>
      </c>
      <c r="D1398" s="7" t="s">
        <v>34</v>
      </c>
      <c r="E1398" s="7" t="s">
        <v>32</v>
      </c>
      <c r="F1398" s="8" t="s">
        <v>35</v>
      </c>
      <c r="G1398" s="9">
        <v>45180</v>
      </c>
      <c r="H1398" s="9"/>
      <c r="I1398" s="10"/>
      <c r="J1398" s="14"/>
      <c r="K1398" s="11" t="s">
        <v>5045</v>
      </c>
      <c r="L1398" s="8" t="s">
        <v>5046</v>
      </c>
      <c r="M1398" s="8" t="s">
        <v>5047</v>
      </c>
      <c r="N1398" s="8" t="s">
        <v>40</v>
      </c>
      <c r="O1398" s="12">
        <v>2257.0700000000002</v>
      </c>
      <c r="P1398" s="8" t="s">
        <v>41</v>
      </c>
      <c r="Q1398" s="12">
        <v>2257.0700000000002</v>
      </c>
      <c r="R1398" s="13">
        <v>0</v>
      </c>
      <c r="S1398" s="13">
        <v>0</v>
      </c>
      <c r="T1398" s="13">
        <v>0</v>
      </c>
      <c r="U1398" s="12">
        <v>2257.0700000000002</v>
      </c>
      <c r="V1398" s="8" t="s">
        <v>35</v>
      </c>
      <c r="W1398" s="8" t="s">
        <v>5052</v>
      </c>
      <c r="X1398" s="8" t="s">
        <v>35</v>
      </c>
      <c r="Y1398" s="13">
        <v>0</v>
      </c>
      <c r="Z1398" s="8" t="s">
        <v>42</v>
      </c>
      <c r="AA1398" s="8" t="s">
        <v>43</v>
      </c>
      <c r="AB1398" s="8" t="s">
        <v>60</v>
      </c>
      <c r="AC1398" s="8" t="s">
        <v>54</v>
      </c>
      <c r="AD1398" s="8" t="s">
        <v>35</v>
      </c>
      <c r="AE1398" s="8" t="s">
        <v>35</v>
      </c>
      <c r="AF1398" s="12">
        <v>2257.0700000000002</v>
      </c>
      <c r="AG1398" s="41">
        <f t="shared" si="192"/>
        <v>45180</v>
      </c>
      <c r="AH1398" s="41">
        <f t="shared" ca="1" si="193"/>
        <v>46022</v>
      </c>
      <c r="AI1398" s="1">
        <f t="shared" ca="1" si="200"/>
        <v>27</v>
      </c>
      <c r="AJ1398" s="1">
        <f t="shared" ca="1" si="194"/>
        <v>22</v>
      </c>
      <c r="AK1398" s="1">
        <f t="shared" ca="1" si="195"/>
        <v>4</v>
      </c>
      <c r="AL1398" s="1">
        <f t="shared" si="196"/>
        <v>0</v>
      </c>
      <c r="AM1398" s="38">
        <f t="shared" ca="1" si="197"/>
        <v>0.81481481481481477</v>
      </c>
      <c r="AN1398" s="1" t="str">
        <f t="shared" ca="1" si="198"/>
        <v>לא תקין</v>
      </c>
      <c r="AO1398" s="1" t="e">
        <f>VLOOKUP(AC1398,'תז מייל קניין'!$A:$C,3,0)</f>
        <v>#N/A</v>
      </c>
      <c r="AP1398" s="1" t="str">
        <f t="shared" si="199"/>
        <v xml:space="preserve"> כיבד ערב </v>
      </c>
    </row>
    <row r="1399" spans="1:42" x14ac:dyDescent="0.2">
      <c r="A1399" s="4"/>
      <c r="B1399" s="5"/>
      <c r="C1399" s="6" t="s">
        <v>5053</v>
      </c>
      <c r="D1399" s="7" t="s">
        <v>34</v>
      </c>
      <c r="E1399" s="7" t="s">
        <v>32</v>
      </c>
      <c r="F1399" s="8" t="s">
        <v>35</v>
      </c>
      <c r="G1399" s="9">
        <v>45180</v>
      </c>
      <c r="H1399" s="9"/>
      <c r="I1399" s="10"/>
      <c r="J1399" s="14"/>
      <c r="K1399" s="11" t="s">
        <v>5054</v>
      </c>
      <c r="L1399" s="8" t="s">
        <v>5055</v>
      </c>
      <c r="M1399" s="8" t="s">
        <v>5056</v>
      </c>
      <c r="N1399" s="8" t="s">
        <v>40</v>
      </c>
      <c r="O1399" s="12">
        <v>2170.4</v>
      </c>
      <c r="P1399" s="8" t="s">
        <v>41</v>
      </c>
      <c r="Q1399" s="12">
        <v>2170.4</v>
      </c>
      <c r="R1399" s="13">
        <v>0</v>
      </c>
      <c r="S1399" s="13">
        <v>0</v>
      </c>
      <c r="T1399" s="13">
        <v>0</v>
      </c>
      <c r="U1399" s="12">
        <v>2170.4</v>
      </c>
      <c r="V1399" s="8" t="s">
        <v>35</v>
      </c>
      <c r="W1399" s="8" t="s">
        <v>5057</v>
      </c>
      <c r="X1399" s="8" t="s">
        <v>35</v>
      </c>
      <c r="Y1399" s="13">
        <v>0</v>
      </c>
      <c r="Z1399" s="8" t="s">
        <v>42</v>
      </c>
      <c r="AA1399" s="8" t="s">
        <v>43</v>
      </c>
      <c r="AB1399" s="8" t="s">
        <v>60</v>
      </c>
      <c r="AC1399" s="8" t="s">
        <v>54</v>
      </c>
      <c r="AD1399" s="8" t="s">
        <v>35</v>
      </c>
      <c r="AE1399" s="8" t="s">
        <v>603</v>
      </c>
      <c r="AF1399" s="12">
        <v>2170.4</v>
      </c>
      <c r="AG1399" s="41">
        <f t="shared" si="192"/>
        <v>45180</v>
      </c>
      <c r="AH1399" s="41">
        <f t="shared" ca="1" si="193"/>
        <v>46022</v>
      </c>
      <c r="AI1399" s="1">
        <f t="shared" ca="1" si="200"/>
        <v>27</v>
      </c>
      <c r="AJ1399" s="1">
        <f t="shared" ca="1" si="194"/>
        <v>22</v>
      </c>
      <c r="AK1399" s="1">
        <f t="shared" ca="1" si="195"/>
        <v>4</v>
      </c>
      <c r="AL1399" s="1">
        <f t="shared" si="196"/>
        <v>0</v>
      </c>
      <c r="AM1399" s="38">
        <f t="shared" ca="1" si="197"/>
        <v>0.81481481481481477</v>
      </c>
      <c r="AN1399" s="1" t="str">
        <f t="shared" ca="1" si="198"/>
        <v>לא תקין</v>
      </c>
      <c r="AO1399" s="1" t="e">
        <f>VLOOKUP(AC1399,'תז מייל קניין'!$A:$C,3,0)</f>
        <v>#N/A</v>
      </c>
      <c r="AP1399" s="1" t="str">
        <f t="shared" si="199"/>
        <v xml:space="preserve"> כיבוד עבו</v>
      </c>
    </row>
    <row r="1400" spans="1:42" x14ac:dyDescent="0.2">
      <c r="A1400" s="4"/>
      <c r="B1400" s="5"/>
      <c r="C1400" s="6" t="s">
        <v>5058</v>
      </c>
      <c r="D1400" s="7" t="s">
        <v>34</v>
      </c>
      <c r="E1400" s="7" t="s">
        <v>32</v>
      </c>
      <c r="F1400" s="8" t="s">
        <v>35</v>
      </c>
      <c r="G1400" s="9">
        <v>45182</v>
      </c>
      <c r="H1400" s="9"/>
      <c r="I1400" s="10"/>
      <c r="J1400" s="14"/>
      <c r="K1400" s="11" t="s">
        <v>2273</v>
      </c>
      <c r="L1400" s="8" t="s">
        <v>2274</v>
      </c>
      <c r="M1400" s="8" t="s">
        <v>2275</v>
      </c>
      <c r="N1400" s="8" t="s">
        <v>40</v>
      </c>
      <c r="O1400" s="12">
        <v>14371.67</v>
      </c>
      <c r="P1400" s="8" t="s">
        <v>41</v>
      </c>
      <c r="Q1400" s="12">
        <v>14371.67</v>
      </c>
      <c r="R1400" s="13">
        <v>0</v>
      </c>
      <c r="S1400" s="13">
        <v>0</v>
      </c>
      <c r="T1400" s="13">
        <v>0</v>
      </c>
      <c r="U1400" s="12">
        <v>14371.67</v>
      </c>
      <c r="V1400" s="8" t="s">
        <v>35</v>
      </c>
      <c r="W1400" s="8" t="s">
        <v>5059</v>
      </c>
      <c r="X1400" s="8" t="s">
        <v>35</v>
      </c>
      <c r="Y1400" s="13">
        <v>0</v>
      </c>
      <c r="Z1400" s="8" t="s">
        <v>42</v>
      </c>
      <c r="AA1400" s="8" t="s">
        <v>43</v>
      </c>
      <c r="AB1400" s="8" t="s">
        <v>60</v>
      </c>
      <c r="AC1400" s="8" t="s">
        <v>54</v>
      </c>
      <c r="AD1400" s="8" t="s">
        <v>35</v>
      </c>
      <c r="AE1400" s="8" t="s">
        <v>5060</v>
      </c>
      <c r="AF1400" s="12">
        <v>14371.67</v>
      </c>
      <c r="AG1400" s="41">
        <f t="shared" si="192"/>
        <v>45182</v>
      </c>
      <c r="AH1400" s="41">
        <f t="shared" ca="1" si="193"/>
        <v>46022</v>
      </c>
      <c r="AI1400" s="1">
        <f t="shared" ca="1" si="200"/>
        <v>27</v>
      </c>
      <c r="AJ1400" s="1">
        <f t="shared" ca="1" si="194"/>
        <v>22</v>
      </c>
      <c r="AK1400" s="1">
        <f t="shared" ca="1" si="195"/>
        <v>4</v>
      </c>
      <c r="AL1400" s="1">
        <f t="shared" si="196"/>
        <v>0</v>
      </c>
      <c r="AM1400" s="38">
        <f t="shared" ca="1" si="197"/>
        <v>0.81481481481481477</v>
      </c>
      <c r="AN1400" s="1" t="str">
        <f t="shared" ca="1" si="198"/>
        <v>לא תקין</v>
      </c>
      <c r="AO1400" s="1" t="e">
        <f>VLOOKUP(AC1400,'תז מייל קניין'!$A:$C,3,0)</f>
        <v>#N/A</v>
      </c>
      <c r="AP1400" s="1" t="str">
        <f t="shared" si="199"/>
        <v xml:space="preserve"> יום גיבוש</v>
      </c>
    </row>
    <row r="1401" spans="1:42" x14ac:dyDescent="0.2">
      <c r="A1401" s="4"/>
      <c r="B1401" s="5"/>
      <c r="C1401" s="6" t="s">
        <v>5061</v>
      </c>
      <c r="D1401" s="7" t="s">
        <v>34</v>
      </c>
      <c r="E1401" s="7" t="s">
        <v>32</v>
      </c>
      <c r="F1401" s="8" t="s">
        <v>35</v>
      </c>
      <c r="G1401" s="9">
        <v>45182</v>
      </c>
      <c r="H1401" s="9"/>
      <c r="I1401" s="10"/>
      <c r="J1401" s="14"/>
      <c r="K1401" s="11" t="s">
        <v>4837</v>
      </c>
      <c r="L1401" s="8" t="s">
        <v>4838</v>
      </c>
      <c r="M1401" s="8" t="s">
        <v>4839</v>
      </c>
      <c r="N1401" s="8" t="s">
        <v>40</v>
      </c>
      <c r="O1401" s="12">
        <v>3917.6</v>
      </c>
      <c r="P1401" s="8" t="s">
        <v>41</v>
      </c>
      <c r="Q1401" s="12">
        <v>3917.6</v>
      </c>
      <c r="R1401" s="13">
        <v>0</v>
      </c>
      <c r="S1401" s="13">
        <v>0</v>
      </c>
      <c r="T1401" s="13">
        <v>0</v>
      </c>
      <c r="U1401" s="12">
        <v>3917.6</v>
      </c>
      <c r="V1401" s="8" t="s">
        <v>35</v>
      </c>
      <c r="W1401" s="8" t="s">
        <v>5062</v>
      </c>
      <c r="X1401" s="8" t="s">
        <v>35</v>
      </c>
      <c r="Y1401" s="13">
        <v>0</v>
      </c>
      <c r="Z1401" s="8" t="s">
        <v>42</v>
      </c>
      <c r="AA1401" s="8" t="s">
        <v>43</v>
      </c>
      <c r="AB1401" s="8" t="s">
        <v>60</v>
      </c>
      <c r="AC1401" s="8" t="s">
        <v>54</v>
      </c>
      <c r="AD1401" s="8" t="s">
        <v>35</v>
      </c>
      <c r="AE1401" s="8" t="s">
        <v>4672</v>
      </c>
      <c r="AF1401" s="12">
        <v>3917.6</v>
      </c>
      <c r="AG1401" s="41">
        <f t="shared" si="192"/>
        <v>45182</v>
      </c>
      <c r="AH1401" s="41">
        <f t="shared" ca="1" si="193"/>
        <v>46022</v>
      </c>
      <c r="AI1401" s="1">
        <f t="shared" ca="1" si="200"/>
        <v>27</v>
      </c>
      <c r="AJ1401" s="1">
        <f t="shared" ca="1" si="194"/>
        <v>22</v>
      </c>
      <c r="AK1401" s="1">
        <f t="shared" ca="1" si="195"/>
        <v>4</v>
      </c>
      <c r="AL1401" s="1">
        <f t="shared" si="196"/>
        <v>0</v>
      </c>
      <c r="AM1401" s="38">
        <f t="shared" ca="1" si="197"/>
        <v>0.81481481481481477</v>
      </c>
      <c r="AN1401" s="1" t="str">
        <f t="shared" ca="1" si="198"/>
        <v>לא תקין</v>
      </c>
      <c r="AO1401" s="1" t="e">
        <f>VLOOKUP(AC1401,'תז מייל קניין'!$A:$C,3,0)</f>
        <v>#N/A</v>
      </c>
      <c r="AP1401" s="1" t="str">
        <f t="shared" si="199"/>
        <v xml:space="preserve"> טיפול טכנ</v>
      </c>
    </row>
    <row r="1402" spans="1:42" x14ac:dyDescent="0.2">
      <c r="A1402" s="4"/>
      <c r="B1402" s="5"/>
      <c r="C1402" s="6" t="s">
        <v>5063</v>
      </c>
      <c r="D1402" s="7" t="s">
        <v>34</v>
      </c>
      <c r="E1402" s="7" t="s">
        <v>32</v>
      </c>
      <c r="F1402" s="8" t="s">
        <v>35</v>
      </c>
      <c r="G1402" s="9">
        <v>45182</v>
      </c>
      <c r="H1402" s="9"/>
      <c r="I1402" s="10"/>
      <c r="J1402" s="14"/>
      <c r="K1402" s="11" t="s">
        <v>5064</v>
      </c>
      <c r="L1402" s="8" t="s">
        <v>5065</v>
      </c>
      <c r="M1402" s="8" t="s">
        <v>5066</v>
      </c>
      <c r="N1402" s="8" t="s">
        <v>40</v>
      </c>
      <c r="O1402" s="12">
        <v>2000</v>
      </c>
      <c r="P1402" s="8" t="s">
        <v>41</v>
      </c>
      <c r="Q1402" s="12">
        <v>2000</v>
      </c>
      <c r="R1402" s="13">
        <v>0</v>
      </c>
      <c r="S1402" s="13">
        <v>0</v>
      </c>
      <c r="T1402" s="13">
        <v>0</v>
      </c>
      <c r="U1402" s="12">
        <v>2000</v>
      </c>
      <c r="V1402" s="8" t="s">
        <v>35</v>
      </c>
      <c r="W1402" s="8" t="s">
        <v>5067</v>
      </c>
      <c r="X1402" s="8" t="s">
        <v>35</v>
      </c>
      <c r="Y1402" s="13">
        <v>0</v>
      </c>
      <c r="Z1402" s="8" t="s">
        <v>42</v>
      </c>
      <c r="AA1402" s="8" t="s">
        <v>43</v>
      </c>
      <c r="AB1402" s="8" t="s">
        <v>60</v>
      </c>
      <c r="AC1402" s="8" t="s">
        <v>54</v>
      </c>
      <c r="AD1402" s="8" t="s">
        <v>35</v>
      </c>
      <c r="AE1402" s="8" t="s">
        <v>5068</v>
      </c>
      <c r="AF1402" s="12">
        <v>2000</v>
      </c>
      <c r="AG1402" s="41">
        <f t="shared" si="192"/>
        <v>45182</v>
      </c>
      <c r="AH1402" s="41">
        <f t="shared" ca="1" si="193"/>
        <v>46022</v>
      </c>
      <c r="AI1402" s="1">
        <f t="shared" ca="1" si="200"/>
        <v>27</v>
      </c>
      <c r="AJ1402" s="1">
        <f t="shared" ca="1" si="194"/>
        <v>22</v>
      </c>
      <c r="AK1402" s="1">
        <f t="shared" ca="1" si="195"/>
        <v>4</v>
      </c>
      <c r="AL1402" s="1">
        <f t="shared" si="196"/>
        <v>0</v>
      </c>
      <c r="AM1402" s="38">
        <f t="shared" ca="1" si="197"/>
        <v>0.81481481481481477</v>
      </c>
      <c r="AN1402" s="1" t="str">
        <f t="shared" ca="1" si="198"/>
        <v>לא תקין</v>
      </c>
      <c r="AO1402" s="1" t="e">
        <f>VLOOKUP(AC1402,'תז מייל קניין'!$A:$C,3,0)</f>
        <v>#N/A</v>
      </c>
      <c r="AP1402" s="1" t="str">
        <f t="shared" si="199"/>
        <v xml:space="preserve"> מופע אמן </v>
      </c>
    </row>
    <row r="1403" spans="1:42" x14ac:dyDescent="0.2">
      <c r="A1403" s="4"/>
      <c r="B1403" s="5"/>
      <c r="C1403" s="6" t="s">
        <v>5069</v>
      </c>
      <c r="D1403" s="7" t="s">
        <v>34</v>
      </c>
      <c r="E1403" s="7" t="s">
        <v>32</v>
      </c>
      <c r="F1403" s="8" t="s">
        <v>35</v>
      </c>
      <c r="G1403" s="9">
        <v>45183</v>
      </c>
      <c r="H1403" s="9"/>
      <c r="I1403" s="10"/>
      <c r="J1403" s="14"/>
      <c r="K1403" s="11" t="s">
        <v>5070</v>
      </c>
      <c r="L1403" s="8" t="s">
        <v>5071</v>
      </c>
      <c r="M1403" s="8" t="s">
        <v>5072</v>
      </c>
      <c r="N1403" s="8" t="s">
        <v>40</v>
      </c>
      <c r="O1403" s="12">
        <v>5038.6000000000004</v>
      </c>
      <c r="P1403" s="8" t="s">
        <v>41</v>
      </c>
      <c r="Q1403" s="12">
        <v>5038.6000000000004</v>
      </c>
      <c r="R1403" s="13">
        <v>0</v>
      </c>
      <c r="S1403" s="13">
        <v>0</v>
      </c>
      <c r="T1403" s="13">
        <v>0</v>
      </c>
      <c r="U1403" s="12">
        <v>5038.6000000000004</v>
      </c>
      <c r="V1403" s="8" t="s">
        <v>35</v>
      </c>
      <c r="W1403" s="8" t="s">
        <v>5073</v>
      </c>
      <c r="X1403" s="8" t="s">
        <v>35</v>
      </c>
      <c r="Y1403" s="13">
        <v>0</v>
      </c>
      <c r="Z1403" s="8" t="s">
        <v>42</v>
      </c>
      <c r="AA1403" s="8" t="s">
        <v>43</v>
      </c>
      <c r="AB1403" s="8" t="s">
        <v>60</v>
      </c>
      <c r="AC1403" s="8" t="s">
        <v>54</v>
      </c>
      <c r="AD1403" s="8" t="s">
        <v>35</v>
      </c>
      <c r="AE1403" s="8" t="s">
        <v>171</v>
      </c>
      <c r="AF1403" s="12">
        <v>5038.6000000000004</v>
      </c>
      <c r="AG1403" s="41">
        <f t="shared" si="192"/>
        <v>45183</v>
      </c>
      <c r="AH1403" s="41">
        <f t="shared" ca="1" si="193"/>
        <v>46022</v>
      </c>
      <c r="AI1403" s="1">
        <f t="shared" ca="1" si="200"/>
        <v>27</v>
      </c>
      <c r="AJ1403" s="1">
        <f t="shared" ca="1" si="194"/>
        <v>22</v>
      </c>
      <c r="AK1403" s="1">
        <f t="shared" ca="1" si="195"/>
        <v>4</v>
      </c>
      <c r="AL1403" s="1">
        <f t="shared" si="196"/>
        <v>0</v>
      </c>
      <c r="AM1403" s="38">
        <f t="shared" ca="1" si="197"/>
        <v>0.81481481481481477</v>
      </c>
      <c r="AN1403" s="1" t="str">
        <f t="shared" ca="1" si="198"/>
        <v>לא תקין</v>
      </c>
      <c r="AO1403" s="1" t="e">
        <f>VLOOKUP(AC1403,'תז מייל קניין'!$A:$C,3,0)</f>
        <v>#N/A</v>
      </c>
      <c r="AP1403" s="1" t="str">
        <f t="shared" si="199"/>
        <v xml:space="preserve"> סדנת בישו</v>
      </c>
    </row>
    <row r="1404" spans="1:42" x14ac:dyDescent="0.2">
      <c r="A1404" s="4"/>
      <c r="B1404" s="5"/>
      <c r="C1404" s="6" t="s">
        <v>5074</v>
      </c>
      <c r="D1404" s="7" t="s">
        <v>50</v>
      </c>
      <c r="E1404" s="7" t="s">
        <v>32</v>
      </c>
      <c r="F1404" s="8" t="s">
        <v>35</v>
      </c>
      <c r="G1404" s="9">
        <v>45195</v>
      </c>
      <c r="H1404" s="9"/>
      <c r="I1404" s="10"/>
      <c r="J1404" s="14"/>
      <c r="K1404" s="11" t="s">
        <v>1764</v>
      </c>
      <c r="L1404" s="8" t="s">
        <v>1765</v>
      </c>
      <c r="M1404" s="8" t="s">
        <v>1766</v>
      </c>
      <c r="N1404" s="8" t="s">
        <v>40</v>
      </c>
      <c r="O1404" s="12">
        <v>4703.63</v>
      </c>
      <c r="P1404" s="8" t="s">
        <v>41</v>
      </c>
      <c r="Q1404" s="12">
        <v>4703.63</v>
      </c>
      <c r="R1404" s="13">
        <v>55.59</v>
      </c>
      <c r="S1404" s="12">
        <v>2606.1799999999998</v>
      </c>
      <c r="T1404" s="12">
        <v>2888.38</v>
      </c>
      <c r="U1404" s="12">
        <v>2426.19</v>
      </c>
      <c r="V1404" s="8" t="s">
        <v>35</v>
      </c>
      <c r="W1404" s="8" t="s">
        <v>5075</v>
      </c>
      <c r="X1404" s="8" t="s">
        <v>57</v>
      </c>
      <c r="Y1404" s="13">
        <v>0</v>
      </c>
      <c r="Z1404" s="8" t="s">
        <v>42</v>
      </c>
      <c r="AA1404" s="8" t="s">
        <v>65</v>
      </c>
      <c r="AB1404" s="8" t="s">
        <v>35</v>
      </c>
      <c r="AC1404" s="8" t="s">
        <v>54</v>
      </c>
      <c r="AD1404" s="8" t="s">
        <v>35</v>
      </c>
      <c r="AE1404" s="8" t="s">
        <v>4393</v>
      </c>
      <c r="AF1404" s="12">
        <v>2097.4499999999998</v>
      </c>
      <c r="AG1404" s="41">
        <f t="shared" si="192"/>
        <v>45195</v>
      </c>
      <c r="AH1404" s="41">
        <f t="shared" ca="1" si="193"/>
        <v>46022</v>
      </c>
      <c r="AI1404" s="1">
        <f t="shared" ca="1" si="200"/>
        <v>27</v>
      </c>
      <c r="AJ1404" s="1">
        <f t="shared" ca="1" si="194"/>
        <v>22</v>
      </c>
      <c r="AK1404" s="1">
        <f t="shared" ca="1" si="195"/>
        <v>4</v>
      </c>
      <c r="AL1404" s="1">
        <f t="shared" si="196"/>
        <v>55.59</v>
      </c>
      <c r="AM1404" s="38">
        <f t="shared" ca="1" si="197"/>
        <v>0.81481481481481477</v>
      </c>
      <c r="AN1404" s="1" t="str">
        <f t="shared" ca="1" si="198"/>
        <v>תקין</v>
      </c>
      <c r="AO1404" s="1" t="e">
        <f>VLOOKUP(AC1404,'תז מייל קניין'!$A:$C,3,0)</f>
        <v>#N/A</v>
      </c>
      <c r="AP1404" s="1" t="str">
        <f t="shared" si="199"/>
        <v xml:space="preserve"> ציוד משרד</v>
      </c>
    </row>
    <row r="1405" spans="1:42" x14ac:dyDescent="0.2">
      <c r="A1405" s="4"/>
      <c r="B1405" s="5"/>
      <c r="C1405" s="6" t="s">
        <v>5076</v>
      </c>
      <c r="D1405" s="7" t="s">
        <v>34</v>
      </c>
      <c r="E1405" s="7" t="s">
        <v>32</v>
      </c>
      <c r="F1405" s="8" t="s">
        <v>35</v>
      </c>
      <c r="G1405" s="9">
        <v>45195</v>
      </c>
      <c r="H1405" s="9"/>
      <c r="I1405" s="10"/>
      <c r="J1405" s="14"/>
      <c r="K1405" s="11" t="s">
        <v>4437</v>
      </c>
      <c r="L1405" s="8" t="s">
        <v>4438</v>
      </c>
      <c r="M1405" s="8" t="s">
        <v>4439</v>
      </c>
      <c r="N1405" s="8" t="s">
        <v>40</v>
      </c>
      <c r="O1405" s="12">
        <v>18216</v>
      </c>
      <c r="P1405" s="8" t="s">
        <v>41</v>
      </c>
      <c r="Q1405" s="12">
        <v>18216</v>
      </c>
      <c r="R1405" s="13">
        <v>17.649999999999999</v>
      </c>
      <c r="S1405" s="12">
        <v>3216</v>
      </c>
      <c r="T1405" s="12">
        <v>3216</v>
      </c>
      <c r="U1405" s="12">
        <v>15000</v>
      </c>
      <c r="V1405" s="8" t="s">
        <v>35</v>
      </c>
      <c r="W1405" s="8" t="s">
        <v>5077</v>
      </c>
      <c r="X1405" s="8" t="s">
        <v>35</v>
      </c>
      <c r="Y1405" s="13">
        <v>0</v>
      </c>
      <c r="Z1405" s="8" t="s">
        <v>42</v>
      </c>
      <c r="AA1405" s="8" t="s">
        <v>2622</v>
      </c>
      <c r="AB1405" s="8" t="s">
        <v>35</v>
      </c>
      <c r="AC1405" s="8" t="s">
        <v>54</v>
      </c>
      <c r="AD1405" s="8" t="s">
        <v>35</v>
      </c>
      <c r="AE1405" s="8" t="s">
        <v>2610</v>
      </c>
      <c r="AF1405" s="12">
        <v>15000</v>
      </c>
      <c r="AG1405" s="41">
        <f t="shared" si="192"/>
        <v>45195</v>
      </c>
      <c r="AH1405" s="41">
        <f t="shared" ca="1" si="193"/>
        <v>46022</v>
      </c>
      <c r="AI1405" s="1">
        <f t="shared" ca="1" si="200"/>
        <v>27</v>
      </c>
      <c r="AJ1405" s="1">
        <f t="shared" ca="1" si="194"/>
        <v>22</v>
      </c>
      <c r="AK1405" s="1">
        <f t="shared" ca="1" si="195"/>
        <v>4</v>
      </c>
      <c r="AL1405" s="1">
        <f t="shared" si="196"/>
        <v>17.649999999999999</v>
      </c>
      <c r="AM1405" s="38">
        <f t="shared" ca="1" si="197"/>
        <v>0.81481481481481477</v>
      </c>
      <c r="AN1405" s="1" t="str">
        <f t="shared" ca="1" si="198"/>
        <v>לא תקין</v>
      </c>
      <c r="AO1405" s="1" t="e">
        <f>VLOOKUP(AC1405,'תז מייל קניין'!$A:$C,3,0)</f>
        <v>#N/A</v>
      </c>
      <c r="AP1405" s="1" t="str">
        <f t="shared" si="199"/>
        <v xml:space="preserve"> דמירי נ' </v>
      </c>
    </row>
    <row r="1406" spans="1:42" x14ac:dyDescent="0.2">
      <c r="A1406" s="4"/>
      <c r="B1406" s="5"/>
      <c r="C1406" s="6" t="s">
        <v>5078</v>
      </c>
      <c r="D1406" s="7" t="s">
        <v>34</v>
      </c>
      <c r="E1406" s="7" t="s">
        <v>32</v>
      </c>
      <c r="F1406" s="8" t="s">
        <v>35</v>
      </c>
      <c r="G1406" s="9">
        <v>45195</v>
      </c>
      <c r="H1406" s="9">
        <v>45152</v>
      </c>
      <c r="I1406" s="10">
        <v>46247</v>
      </c>
      <c r="J1406" s="14"/>
      <c r="K1406" s="11" t="s">
        <v>5079</v>
      </c>
      <c r="L1406" s="8" t="s">
        <v>5080</v>
      </c>
      <c r="M1406" s="8" t="s">
        <v>5081</v>
      </c>
      <c r="N1406" s="8" t="s">
        <v>40</v>
      </c>
      <c r="O1406" s="12">
        <v>25511.599999999999</v>
      </c>
      <c r="P1406" s="8" t="s">
        <v>41</v>
      </c>
      <c r="Q1406" s="12">
        <v>25511.599999999999</v>
      </c>
      <c r="R1406" s="13">
        <v>20.04</v>
      </c>
      <c r="S1406" s="12">
        <v>5111.12</v>
      </c>
      <c r="T1406" s="12">
        <v>5112.29</v>
      </c>
      <c r="U1406" s="12">
        <v>20399.310000000001</v>
      </c>
      <c r="V1406" s="8" t="s">
        <v>35</v>
      </c>
      <c r="W1406" s="8" t="s">
        <v>5082</v>
      </c>
      <c r="X1406" s="8" t="s">
        <v>57</v>
      </c>
      <c r="Y1406" s="13">
        <v>0</v>
      </c>
      <c r="Z1406" s="8" t="s">
        <v>42</v>
      </c>
      <c r="AA1406" s="8" t="s">
        <v>58</v>
      </c>
      <c r="AB1406" s="8" t="s">
        <v>35</v>
      </c>
      <c r="AC1406" s="8" t="s">
        <v>54</v>
      </c>
      <c r="AD1406" s="8" t="s">
        <v>5083</v>
      </c>
      <c r="AE1406" s="8" t="s">
        <v>122</v>
      </c>
      <c r="AF1406" s="12">
        <v>20399.310000000001</v>
      </c>
      <c r="AG1406" s="41">
        <f t="shared" si="192"/>
        <v>45152</v>
      </c>
      <c r="AH1406" s="41">
        <f t="shared" ca="1" si="193"/>
        <v>46247</v>
      </c>
      <c r="AI1406" s="1">
        <f t="shared" ca="1" si="200"/>
        <v>35</v>
      </c>
      <c r="AJ1406" s="1">
        <f t="shared" ca="1" si="194"/>
        <v>23</v>
      </c>
      <c r="AK1406" s="1">
        <f t="shared" ca="1" si="195"/>
        <v>12</v>
      </c>
      <c r="AL1406" s="1">
        <f t="shared" si="196"/>
        <v>20.04</v>
      </c>
      <c r="AM1406" s="38">
        <f t="shared" ca="1" si="197"/>
        <v>0.65714285714285714</v>
      </c>
      <c r="AN1406" s="1" t="str">
        <f t="shared" ca="1" si="198"/>
        <v>תקין</v>
      </c>
      <c r="AO1406" s="1" t="e">
        <f>VLOOKUP(AC1406,'תז מייל קניין'!$A:$C,3,0)</f>
        <v>#N/A</v>
      </c>
      <c r="AP1406" s="1" t="str">
        <f t="shared" si="199"/>
        <v xml:space="preserve"> חבר ועדת </v>
      </c>
    </row>
    <row r="1407" spans="1:42" x14ac:dyDescent="0.2">
      <c r="A1407" s="4"/>
      <c r="B1407" s="5"/>
      <c r="C1407" s="6" t="s">
        <v>5084</v>
      </c>
      <c r="D1407" s="7" t="s">
        <v>47</v>
      </c>
      <c r="E1407" s="7" t="s">
        <v>32</v>
      </c>
      <c r="F1407" s="8" t="s">
        <v>35</v>
      </c>
      <c r="G1407" s="9">
        <v>45195</v>
      </c>
      <c r="H1407" s="9">
        <v>45152</v>
      </c>
      <c r="I1407" s="10">
        <v>46247</v>
      </c>
      <c r="J1407" s="14"/>
      <c r="K1407" s="11" t="s">
        <v>5085</v>
      </c>
      <c r="L1407" s="8" t="s">
        <v>5086</v>
      </c>
      <c r="M1407" s="8" t="s">
        <v>35</v>
      </c>
      <c r="N1407" s="8" t="s">
        <v>40</v>
      </c>
      <c r="O1407" s="12">
        <v>36285</v>
      </c>
      <c r="P1407" s="8" t="s">
        <v>41</v>
      </c>
      <c r="Q1407" s="12">
        <v>36285</v>
      </c>
      <c r="R1407" s="13">
        <v>89.11</v>
      </c>
      <c r="S1407" s="12">
        <v>32152.33</v>
      </c>
      <c r="T1407" s="12">
        <v>32152.33</v>
      </c>
      <c r="U1407" s="12">
        <v>3950.23</v>
      </c>
      <c r="V1407" s="8" t="s">
        <v>35</v>
      </c>
      <c r="W1407" s="8" t="s">
        <v>5087</v>
      </c>
      <c r="X1407" s="8" t="s">
        <v>57</v>
      </c>
      <c r="Y1407" s="13">
        <v>0</v>
      </c>
      <c r="Z1407" s="8" t="s">
        <v>42</v>
      </c>
      <c r="AA1407" s="8" t="s">
        <v>58</v>
      </c>
      <c r="AB1407" s="8" t="s">
        <v>35</v>
      </c>
      <c r="AC1407" s="8" t="s">
        <v>54</v>
      </c>
      <c r="AD1407" s="8" t="s">
        <v>35</v>
      </c>
      <c r="AE1407" s="8" t="s">
        <v>122</v>
      </c>
      <c r="AF1407" s="12">
        <v>3950.23</v>
      </c>
      <c r="AG1407" s="41">
        <f t="shared" si="192"/>
        <v>45152</v>
      </c>
      <c r="AH1407" s="41">
        <f t="shared" ca="1" si="193"/>
        <v>46247</v>
      </c>
      <c r="AI1407" s="1">
        <f t="shared" ca="1" si="200"/>
        <v>35</v>
      </c>
      <c r="AJ1407" s="1">
        <f t="shared" ca="1" si="194"/>
        <v>23</v>
      </c>
      <c r="AK1407" s="1">
        <f t="shared" ca="1" si="195"/>
        <v>12</v>
      </c>
      <c r="AL1407" s="1">
        <f t="shared" si="196"/>
        <v>89.11</v>
      </c>
      <c r="AM1407" s="38">
        <f t="shared" ca="1" si="197"/>
        <v>0.65714285714285714</v>
      </c>
      <c r="AN1407" s="1" t="str">
        <f t="shared" ca="1" si="198"/>
        <v>תקין</v>
      </c>
      <c r="AO1407" s="1" t="e">
        <f>VLOOKUP(AC1407,'תז מייל קניין'!$A:$C,3,0)</f>
        <v>#N/A</v>
      </c>
      <c r="AP1407" s="1" t="str">
        <f t="shared" si="199"/>
        <v xml:space="preserve"> חבר ועדת </v>
      </c>
    </row>
    <row r="1408" spans="1:42" x14ac:dyDescent="0.2">
      <c r="A1408" s="4"/>
      <c r="B1408" s="5"/>
      <c r="C1408" s="6" t="s">
        <v>5088</v>
      </c>
      <c r="D1408" s="7" t="s">
        <v>50</v>
      </c>
      <c r="E1408" s="7" t="s">
        <v>32</v>
      </c>
      <c r="F1408" s="8" t="s">
        <v>35</v>
      </c>
      <c r="G1408" s="9">
        <v>45196</v>
      </c>
      <c r="H1408" s="9"/>
      <c r="I1408" s="10"/>
      <c r="J1408" s="14"/>
      <c r="K1408" s="11" t="s">
        <v>3179</v>
      </c>
      <c r="L1408" s="8" t="s">
        <v>3180</v>
      </c>
      <c r="M1408" s="8" t="s">
        <v>3181</v>
      </c>
      <c r="N1408" s="8" t="s">
        <v>40</v>
      </c>
      <c r="O1408" s="12">
        <v>21957.31</v>
      </c>
      <c r="P1408" s="8" t="s">
        <v>41</v>
      </c>
      <c r="Q1408" s="12">
        <v>21957.31</v>
      </c>
      <c r="R1408" s="13">
        <v>0</v>
      </c>
      <c r="S1408" s="13">
        <v>0</v>
      </c>
      <c r="T1408" s="13">
        <v>0</v>
      </c>
      <c r="U1408" s="12">
        <v>21957.31</v>
      </c>
      <c r="V1408" s="8" t="s">
        <v>35</v>
      </c>
      <c r="W1408" s="8" t="s">
        <v>5089</v>
      </c>
      <c r="X1408" s="8" t="s">
        <v>35</v>
      </c>
      <c r="Y1408" s="13">
        <v>0</v>
      </c>
      <c r="Z1408" s="8" t="s">
        <v>42</v>
      </c>
      <c r="AA1408" s="8" t="s">
        <v>65</v>
      </c>
      <c r="AB1408" s="8" t="s">
        <v>35</v>
      </c>
      <c r="AC1408" s="8" t="s">
        <v>54</v>
      </c>
      <c r="AD1408" s="8" t="s">
        <v>35</v>
      </c>
      <c r="AE1408" s="8" t="s">
        <v>4548</v>
      </c>
      <c r="AF1408" s="12">
        <v>21957.31</v>
      </c>
      <c r="AG1408" s="41">
        <f t="shared" si="192"/>
        <v>45196</v>
      </c>
      <c r="AH1408" s="41">
        <f t="shared" ca="1" si="193"/>
        <v>46022</v>
      </c>
      <c r="AI1408" s="1">
        <f t="shared" ca="1" si="200"/>
        <v>27</v>
      </c>
      <c r="AJ1408" s="1">
        <f t="shared" ca="1" si="194"/>
        <v>22</v>
      </c>
      <c r="AK1408" s="1">
        <f t="shared" ca="1" si="195"/>
        <v>4</v>
      </c>
      <c r="AL1408" s="1">
        <f t="shared" si="196"/>
        <v>0</v>
      </c>
      <c r="AM1408" s="38">
        <f t="shared" ca="1" si="197"/>
        <v>0.81481481481481477</v>
      </c>
      <c r="AN1408" s="1" t="str">
        <f t="shared" ca="1" si="198"/>
        <v>לא תקין</v>
      </c>
      <c r="AO1408" s="1" t="e">
        <f>VLOOKUP(AC1408,'תז מייל קניין'!$A:$C,3,0)</f>
        <v>#N/A</v>
      </c>
      <c r="AP1408" s="1" t="str">
        <f t="shared" si="199"/>
        <v xml:space="preserve"> יום גיבוש</v>
      </c>
    </row>
    <row r="1409" spans="1:42" x14ac:dyDescent="0.2">
      <c r="A1409" s="4"/>
      <c r="B1409" s="5"/>
      <c r="C1409" s="6" t="s">
        <v>5090</v>
      </c>
      <c r="D1409" s="7" t="s">
        <v>34</v>
      </c>
      <c r="E1409" s="7" t="s">
        <v>32</v>
      </c>
      <c r="F1409" s="8" t="s">
        <v>35</v>
      </c>
      <c r="G1409" s="9">
        <v>45211</v>
      </c>
      <c r="H1409" s="9"/>
      <c r="I1409" s="10"/>
      <c r="J1409" s="14"/>
      <c r="K1409" s="11" t="s">
        <v>4352</v>
      </c>
      <c r="L1409" s="8" t="s">
        <v>4353</v>
      </c>
      <c r="M1409" s="8" t="s">
        <v>4354</v>
      </c>
      <c r="N1409" s="8" t="s">
        <v>40</v>
      </c>
      <c r="O1409" s="12">
        <v>30588</v>
      </c>
      <c r="P1409" s="8" t="s">
        <v>41</v>
      </c>
      <c r="Q1409" s="12">
        <v>30588</v>
      </c>
      <c r="R1409" s="13">
        <v>67.31</v>
      </c>
      <c r="S1409" s="12">
        <v>20588</v>
      </c>
      <c r="T1409" s="12">
        <v>20588</v>
      </c>
      <c r="U1409" s="12">
        <v>10000</v>
      </c>
      <c r="V1409" s="8" t="s">
        <v>35</v>
      </c>
      <c r="W1409" s="8" t="s">
        <v>5091</v>
      </c>
      <c r="X1409" s="8" t="s">
        <v>35</v>
      </c>
      <c r="Y1409" s="13">
        <v>0</v>
      </c>
      <c r="Z1409" s="8" t="s">
        <v>42</v>
      </c>
      <c r="AA1409" s="8" t="s">
        <v>2622</v>
      </c>
      <c r="AB1409" s="8" t="s">
        <v>35</v>
      </c>
      <c r="AC1409" s="8" t="s">
        <v>54</v>
      </c>
      <c r="AD1409" s="8" t="s">
        <v>35</v>
      </c>
      <c r="AE1409" s="8" t="s">
        <v>2610</v>
      </c>
      <c r="AF1409" s="12">
        <v>10000</v>
      </c>
      <c r="AG1409" s="41">
        <f t="shared" si="192"/>
        <v>45211</v>
      </c>
      <c r="AH1409" s="41">
        <f t="shared" ca="1" si="193"/>
        <v>46022</v>
      </c>
      <c r="AI1409" s="1">
        <f t="shared" ca="1" si="200"/>
        <v>26</v>
      </c>
      <c r="AJ1409" s="1">
        <f t="shared" ca="1" si="194"/>
        <v>21</v>
      </c>
      <c r="AK1409" s="1">
        <f t="shared" ca="1" si="195"/>
        <v>4</v>
      </c>
      <c r="AL1409" s="1">
        <f t="shared" si="196"/>
        <v>67.31</v>
      </c>
      <c r="AM1409" s="38">
        <f t="shared" ca="1" si="197"/>
        <v>0.80769230769230771</v>
      </c>
      <c r="AN1409" s="1" t="str">
        <f t="shared" ca="1" si="198"/>
        <v>תקין</v>
      </c>
      <c r="AO1409" s="1" t="e">
        <f>VLOOKUP(AC1409,'תז מייל קניין'!$A:$C,3,0)</f>
        <v>#N/A</v>
      </c>
      <c r="AP1409" s="1" t="str">
        <f t="shared" si="199"/>
        <v xml:space="preserve"> גנסין נ' </v>
      </c>
    </row>
    <row r="1410" spans="1:42" x14ac:dyDescent="0.2">
      <c r="A1410" s="4"/>
      <c r="B1410" s="5"/>
      <c r="C1410" s="6" t="s">
        <v>5092</v>
      </c>
      <c r="D1410" s="7" t="s">
        <v>50</v>
      </c>
      <c r="E1410" s="7" t="s">
        <v>32</v>
      </c>
      <c r="F1410" s="8" t="s">
        <v>35</v>
      </c>
      <c r="G1410" s="9">
        <v>45218</v>
      </c>
      <c r="H1410" s="9">
        <v>45292</v>
      </c>
      <c r="I1410" s="10">
        <v>46022</v>
      </c>
      <c r="J1410" s="14"/>
      <c r="K1410" s="11" t="s">
        <v>3439</v>
      </c>
      <c r="L1410" s="8" t="s">
        <v>3440</v>
      </c>
      <c r="M1410" s="8" t="s">
        <v>3441</v>
      </c>
      <c r="N1410" s="8" t="s">
        <v>40</v>
      </c>
      <c r="O1410" s="12">
        <v>111538.04</v>
      </c>
      <c r="P1410" s="8" t="s">
        <v>41</v>
      </c>
      <c r="Q1410" s="12">
        <v>111538.04</v>
      </c>
      <c r="R1410" s="13">
        <v>68.22</v>
      </c>
      <c r="S1410" s="12">
        <v>65576.98</v>
      </c>
      <c r="T1410" s="12">
        <v>75644.88</v>
      </c>
      <c r="U1410" s="12">
        <v>46674.93</v>
      </c>
      <c r="V1410" s="8" t="s">
        <v>35</v>
      </c>
      <c r="W1410" s="8" t="s">
        <v>5093</v>
      </c>
      <c r="X1410" s="8" t="s">
        <v>57</v>
      </c>
      <c r="Y1410" s="13">
        <v>0</v>
      </c>
      <c r="Z1410" s="8" t="s">
        <v>42</v>
      </c>
      <c r="AA1410" s="8" t="s">
        <v>65</v>
      </c>
      <c r="AB1410" s="8" t="s">
        <v>35</v>
      </c>
      <c r="AC1410" s="8" t="s">
        <v>54</v>
      </c>
      <c r="AD1410" s="8" t="s">
        <v>35</v>
      </c>
      <c r="AE1410" s="8" t="s">
        <v>4789</v>
      </c>
      <c r="AF1410" s="12">
        <v>45728.91</v>
      </c>
      <c r="AG1410" s="41">
        <f t="shared" si="192"/>
        <v>45292</v>
      </c>
      <c r="AH1410" s="41">
        <f t="shared" ca="1" si="193"/>
        <v>46022</v>
      </c>
      <c r="AI1410" s="1">
        <f t="shared" ca="1" si="200"/>
        <v>23</v>
      </c>
      <c r="AJ1410" s="1">
        <f t="shared" ca="1" si="194"/>
        <v>19</v>
      </c>
      <c r="AK1410" s="1">
        <f t="shared" ca="1" si="195"/>
        <v>4</v>
      </c>
      <c r="AL1410" s="1">
        <f t="shared" si="196"/>
        <v>68.22</v>
      </c>
      <c r="AM1410" s="38">
        <f t="shared" ca="1" si="197"/>
        <v>0.82608695652173914</v>
      </c>
      <c r="AN1410" s="1" t="str">
        <f t="shared" ca="1" si="198"/>
        <v>תקין</v>
      </c>
      <c r="AO1410" s="1" t="e">
        <f>VLOOKUP(AC1410,'תז מייל קניין'!$A:$C,3,0)</f>
        <v>#N/A</v>
      </c>
      <c r="AP1410" s="1" t="str">
        <f t="shared" si="199"/>
        <v xml:space="preserve"> טלפונים ל</v>
      </c>
    </row>
    <row r="1411" spans="1:42" x14ac:dyDescent="0.2">
      <c r="A1411" s="4"/>
      <c r="B1411" s="5"/>
      <c r="C1411" s="6" t="s">
        <v>5094</v>
      </c>
      <c r="D1411" s="7" t="s">
        <v>34</v>
      </c>
      <c r="E1411" s="7" t="s">
        <v>32</v>
      </c>
      <c r="F1411" s="8" t="s">
        <v>35</v>
      </c>
      <c r="G1411" s="9">
        <v>45221</v>
      </c>
      <c r="H1411" s="9">
        <v>45105</v>
      </c>
      <c r="I1411" s="10">
        <v>46200</v>
      </c>
      <c r="J1411" s="14"/>
      <c r="K1411" s="11" t="s">
        <v>5095</v>
      </c>
      <c r="L1411" s="8" t="s">
        <v>5096</v>
      </c>
      <c r="M1411" s="8" t="s">
        <v>5097</v>
      </c>
      <c r="N1411" s="8" t="s">
        <v>40</v>
      </c>
      <c r="O1411" s="12">
        <v>9840</v>
      </c>
      <c r="P1411" s="8" t="s">
        <v>41</v>
      </c>
      <c r="Q1411" s="12">
        <v>9840</v>
      </c>
      <c r="R1411" s="13">
        <v>60.42</v>
      </c>
      <c r="S1411" s="12">
        <v>5740</v>
      </c>
      <c r="T1411" s="12">
        <v>5740</v>
      </c>
      <c r="U1411" s="12">
        <v>3895</v>
      </c>
      <c r="V1411" s="8" t="s">
        <v>35</v>
      </c>
      <c r="W1411" s="8" t="s">
        <v>5098</v>
      </c>
      <c r="X1411" s="8" t="s">
        <v>57</v>
      </c>
      <c r="Y1411" s="13">
        <v>0</v>
      </c>
      <c r="Z1411" s="8" t="s">
        <v>42</v>
      </c>
      <c r="AA1411" s="8" t="s">
        <v>58</v>
      </c>
      <c r="AB1411" s="8" t="s">
        <v>35</v>
      </c>
      <c r="AC1411" s="8" t="s">
        <v>54</v>
      </c>
      <c r="AD1411" s="8" t="s">
        <v>5099</v>
      </c>
      <c r="AE1411" s="8" t="s">
        <v>2177</v>
      </c>
      <c r="AF1411" s="12">
        <v>3895</v>
      </c>
      <c r="AG1411" s="41">
        <f t="shared" ref="AG1411:AG1474" si="201">IF(H1411&gt;1,H1411,G1411)</f>
        <v>45105</v>
      </c>
      <c r="AH1411" s="41">
        <f t="shared" ref="AH1411:AH1474" ca="1" si="202">IF(I1411&gt;1, I1411, DATE(YEAR(TODAY()), 12, 31))</f>
        <v>46200</v>
      </c>
      <c r="AI1411" s="1">
        <f t="shared" ca="1" si="200"/>
        <v>35</v>
      </c>
      <c r="AJ1411" s="1">
        <f t="shared" ref="AJ1411:AJ1474" ca="1" si="203">DATEDIF(AG1411, TODAY(), "m")</f>
        <v>25</v>
      </c>
      <c r="AK1411" s="1">
        <f t="shared" ref="AK1411:AK1474" ca="1" si="204">IF(AH1411 &gt; TODAY(), DATEDIF(TODAY(), AH1411, "m"), -DATEDIF(AH1411, TODAY(), "m"))</f>
        <v>10</v>
      </c>
      <c r="AL1411" s="1">
        <f t="shared" ref="AL1411:AL1474" si="205">R1411</f>
        <v>60.42</v>
      </c>
      <c r="AM1411" s="38">
        <f t="shared" ref="AM1411:AM1474" ca="1" si="206">AJ1411/AI1411</f>
        <v>0.7142857142857143</v>
      </c>
      <c r="AN1411" s="1" t="str">
        <f t="shared" ref="AN1411:AN1474" ca="1" si="207">IF(AM1411&lt;0.5, "טרם נבדק",
   IF(AND(AM1411&gt;0.5, AM1411&lt;0.75, AL1411&lt;20), "לא תקין",
   IF(AND(AM1411&gt;0.75, AM1411&lt;0.9, AL1411&lt;50), "לא תקין",
   IF(AND(AM1411&gt;0.9, AL1411&lt;50), "לא תקין", "תקין"))))</f>
        <v>תקין</v>
      </c>
      <c r="AO1411" s="1" t="e">
        <f>VLOOKUP(AC1411,'תז מייל קניין'!$A:$C,3,0)</f>
        <v>#N/A</v>
      </c>
      <c r="AP1411" s="1" t="str">
        <f t="shared" ref="AP1411:AP1474" si="208">LEFT(W1411,10)</f>
        <v xml:space="preserve"> חבר ועדה </v>
      </c>
    </row>
    <row r="1412" spans="1:42" x14ac:dyDescent="0.2">
      <c r="A1412" s="4"/>
      <c r="B1412" s="5"/>
      <c r="C1412" s="6" t="s">
        <v>5100</v>
      </c>
      <c r="D1412" s="7" t="s">
        <v>34</v>
      </c>
      <c r="E1412" s="7" t="s">
        <v>32</v>
      </c>
      <c r="F1412" s="8" t="s">
        <v>35</v>
      </c>
      <c r="G1412" s="9">
        <v>45223</v>
      </c>
      <c r="H1412" s="9">
        <v>45105</v>
      </c>
      <c r="I1412" s="10">
        <v>46200</v>
      </c>
      <c r="J1412" s="14"/>
      <c r="K1412" s="11" t="s">
        <v>5101</v>
      </c>
      <c r="L1412" s="8" t="s">
        <v>5102</v>
      </c>
      <c r="M1412" s="8" t="s">
        <v>5103</v>
      </c>
      <c r="N1412" s="8" t="s">
        <v>40</v>
      </c>
      <c r="O1412" s="12">
        <v>9840</v>
      </c>
      <c r="P1412" s="8" t="s">
        <v>41</v>
      </c>
      <c r="Q1412" s="12">
        <v>9840</v>
      </c>
      <c r="R1412" s="13">
        <v>43.75</v>
      </c>
      <c r="S1412" s="12">
        <v>2050</v>
      </c>
      <c r="T1412" s="12">
        <v>2050</v>
      </c>
      <c r="U1412" s="12">
        <v>5535</v>
      </c>
      <c r="V1412" s="8" t="s">
        <v>35</v>
      </c>
      <c r="W1412" s="8" t="s">
        <v>5098</v>
      </c>
      <c r="X1412" s="8" t="s">
        <v>57</v>
      </c>
      <c r="Y1412" s="13">
        <v>0</v>
      </c>
      <c r="Z1412" s="8" t="s">
        <v>42</v>
      </c>
      <c r="AA1412" s="8" t="s">
        <v>58</v>
      </c>
      <c r="AB1412" s="8" t="s">
        <v>35</v>
      </c>
      <c r="AC1412" s="8" t="s">
        <v>54</v>
      </c>
      <c r="AD1412" s="8" t="s">
        <v>5104</v>
      </c>
      <c r="AE1412" s="8" t="s">
        <v>2177</v>
      </c>
      <c r="AF1412" s="12">
        <v>5535</v>
      </c>
      <c r="AG1412" s="41">
        <f t="shared" si="201"/>
        <v>45105</v>
      </c>
      <c r="AH1412" s="41">
        <f t="shared" ca="1" si="202"/>
        <v>46200</v>
      </c>
      <c r="AI1412" s="1">
        <f t="shared" ca="1" si="200"/>
        <v>35</v>
      </c>
      <c r="AJ1412" s="1">
        <f t="shared" ca="1" si="203"/>
        <v>25</v>
      </c>
      <c r="AK1412" s="1">
        <f t="shared" ca="1" si="204"/>
        <v>10</v>
      </c>
      <c r="AL1412" s="1">
        <f t="shared" si="205"/>
        <v>43.75</v>
      </c>
      <c r="AM1412" s="38">
        <f t="shared" ca="1" si="206"/>
        <v>0.7142857142857143</v>
      </c>
      <c r="AN1412" s="1" t="str">
        <f t="shared" ca="1" si="207"/>
        <v>תקין</v>
      </c>
      <c r="AO1412" s="1" t="e">
        <f>VLOOKUP(AC1412,'תז מייל קניין'!$A:$C,3,0)</f>
        <v>#N/A</v>
      </c>
      <c r="AP1412" s="1" t="str">
        <f t="shared" si="208"/>
        <v xml:space="preserve"> חבר ועדה </v>
      </c>
    </row>
    <row r="1413" spans="1:42" x14ac:dyDescent="0.2">
      <c r="A1413" s="4"/>
      <c r="B1413" s="5"/>
      <c r="C1413" s="6" t="s">
        <v>5105</v>
      </c>
      <c r="D1413" s="7" t="s">
        <v>34</v>
      </c>
      <c r="E1413" s="7" t="s">
        <v>32</v>
      </c>
      <c r="F1413" s="8" t="s">
        <v>35</v>
      </c>
      <c r="G1413" s="9">
        <v>45223</v>
      </c>
      <c r="H1413" s="9">
        <v>45105</v>
      </c>
      <c r="I1413" s="10">
        <v>46200</v>
      </c>
      <c r="J1413" s="14"/>
      <c r="K1413" s="11" t="s">
        <v>5106</v>
      </c>
      <c r="L1413" s="8" t="s">
        <v>5107</v>
      </c>
      <c r="M1413" s="8" t="s">
        <v>5108</v>
      </c>
      <c r="N1413" s="8" t="s">
        <v>40</v>
      </c>
      <c r="O1413" s="12">
        <v>4305</v>
      </c>
      <c r="P1413" s="8" t="s">
        <v>41</v>
      </c>
      <c r="Q1413" s="12">
        <v>4305</v>
      </c>
      <c r="R1413" s="13">
        <v>30.95</v>
      </c>
      <c r="S1413" s="12">
        <v>1332.5</v>
      </c>
      <c r="T1413" s="12">
        <v>1332.5</v>
      </c>
      <c r="U1413" s="12">
        <v>2972.5</v>
      </c>
      <c r="V1413" s="8" t="s">
        <v>35</v>
      </c>
      <c r="W1413" s="8" t="s">
        <v>5098</v>
      </c>
      <c r="X1413" s="8" t="s">
        <v>57</v>
      </c>
      <c r="Y1413" s="13">
        <v>0</v>
      </c>
      <c r="Z1413" s="8" t="s">
        <v>42</v>
      </c>
      <c r="AA1413" s="8" t="s">
        <v>58</v>
      </c>
      <c r="AB1413" s="8" t="s">
        <v>35</v>
      </c>
      <c r="AC1413" s="8" t="s">
        <v>54</v>
      </c>
      <c r="AD1413" s="8" t="s">
        <v>5109</v>
      </c>
      <c r="AE1413" s="8" t="s">
        <v>2177</v>
      </c>
      <c r="AF1413" s="12">
        <v>2972.5</v>
      </c>
      <c r="AG1413" s="41">
        <f t="shared" si="201"/>
        <v>45105</v>
      </c>
      <c r="AH1413" s="41">
        <f t="shared" ca="1" si="202"/>
        <v>46200</v>
      </c>
      <c r="AI1413" s="1">
        <f t="shared" ca="1" si="200"/>
        <v>35</v>
      </c>
      <c r="AJ1413" s="1">
        <f t="shared" ca="1" si="203"/>
        <v>25</v>
      </c>
      <c r="AK1413" s="1">
        <f t="shared" ca="1" si="204"/>
        <v>10</v>
      </c>
      <c r="AL1413" s="1">
        <f t="shared" si="205"/>
        <v>30.95</v>
      </c>
      <c r="AM1413" s="38">
        <f t="shared" ca="1" si="206"/>
        <v>0.7142857142857143</v>
      </c>
      <c r="AN1413" s="1" t="str">
        <f t="shared" ca="1" si="207"/>
        <v>תקין</v>
      </c>
      <c r="AO1413" s="1" t="e">
        <f>VLOOKUP(AC1413,'תז מייל קניין'!$A:$C,3,0)</f>
        <v>#N/A</v>
      </c>
      <c r="AP1413" s="1" t="str">
        <f t="shared" si="208"/>
        <v xml:space="preserve"> חבר ועדה </v>
      </c>
    </row>
    <row r="1414" spans="1:42" x14ac:dyDescent="0.2">
      <c r="A1414" s="4"/>
      <c r="B1414" s="5"/>
      <c r="C1414" s="6" t="s">
        <v>5110</v>
      </c>
      <c r="D1414" s="7" t="s">
        <v>34</v>
      </c>
      <c r="E1414" s="7" t="s">
        <v>32</v>
      </c>
      <c r="F1414" s="8" t="s">
        <v>35</v>
      </c>
      <c r="G1414" s="9">
        <v>45223</v>
      </c>
      <c r="H1414" s="9">
        <v>45105</v>
      </c>
      <c r="I1414" s="10">
        <v>46200</v>
      </c>
      <c r="J1414" s="14"/>
      <c r="K1414" s="11" t="s">
        <v>5111</v>
      </c>
      <c r="L1414" s="8" t="s">
        <v>5112</v>
      </c>
      <c r="M1414" s="8" t="s">
        <v>35</v>
      </c>
      <c r="N1414" s="8" t="s">
        <v>40</v>
      </c>
      <c r="O1414" s="12">
        <v>8610</v>
      </c>
      <c r="P1414" s="8" t="s">
        <v>41</v>
      </c>
      <c r="Q1414" s="12">
        <v>8610</v>
      </c>
      <c r="R1414" s="13">
        <v>90.48</v>
      </c>
      <c r="S1414" s="12">
        <v>7380</v>
      </c>
      <c r="T1414" s="12">
        <v>7380</v>
      </c>
      <c r="U1414" s="13">
        <v>820</v>
      </c>
      <c r="V1414" s="8" t="s">
        <v>35</v>
      </c>
      <c r="W1414" s="8" t="s">
        <v>5098</v>
      </c>
      <c r="X1414" s="8" t="s">
        <v>57</v>
      </c>
      <c r="Y1414" s="13">
        <v>0</v>
      </c>
      <c r="Z1414" s="8" t="s">
        <v>42</v>
      </c>
      <c r="AA1414" s="8" t="s">
        <v>58</v>
      </c>
      <c r="AB1414" s="8" t="s">
        <v>35</v>
      </c>
      <c r="AC1414" s="8" t="s">
        <v>54</v>
      </c>
      <c r="AD1414" s="8" t="s">
        <v>5113</v>
      </c>
      <c r="AE1414" s="8" t="s">
        <v>2177</v>
      </c>
      <c r="AF1414" s="13">
        <v>820</v>
      </c>
      <c r="AG1414" s="41">
        <f t="shared" si="201"/>
        <v>45105</v>
      </c>
      <c r="AH1414" s="41">
        <f t="shared" ca="1" si="202"/>
        <v>46200</v>
      </c>
      <c r="AI1414" s="1">
        <f t="shared" ca="1" si="200"/>
        <v>35</v>
      </c>
      <c r="AJ1414" s="1">
        <f t="shared" ca="1" si="203"/>
        <v>25</v>
      </c>
      <c r="AK1414" s="1">
        <f t="shared" ca="1" si="204"/>
        <v>10</v>
      </c>
      <c r="AL1414" s="1">
        <f t="shared" si="205"/>
        <v>90.48</v>
      </c>
      <c r="AM1414" s="38">
        <f t="shared" ca="1" si="206"/>
        <v>0.7142857142857143</v>
      </c>
      <c r="AN1414" s="1" t="str">
        <f t="shared" ca="1" si="207"/>
        <v>תקין</v>
      </c>
      <c r="AO1414" s="1" t="e">
        <f>VLOOKUP(AC1414,'תז מייל קניין'!$A:$C,3,0)</f>
        <v>#N/A</v>
      </c>
      <c r="AP1414" s="1" t="str">
        <f t="shared" si="208"/>
        <v xml:space="preserve"> חבר ועדה </v>
      </c>
    </row>
    <row r="1415" spans="1:42" x14ac:dyDescent="0.2">
      <c r="A1415" s="4"/>
      <c r="B1415" s="5"/>
      <c r="C1415" s="6" t="s">
        <v>5114</v>
      </c>
      <c r="D1415" s="7" t="s">
        <v>34</v>
      </c>
      <c r="E1415" s="7" t="s">
        <v>32</v>
      </c>
      <c r="F1415" s="8" t="s">
        <v>35</v>
      </c>
      <c r="G1415" s="9">
        <v>45223</v>
      </c>
      <c r="H1415" s="9">
        <v>45105</v>
      </c>
      <c r="I1415" s="10">
        <v>46200</v>
      </c>
      <c r="J1415" s="14"/>
      <c r="K1415" s="11" t="s">
        <v>5115</v>
      </c>
      <c r="L1415" s="8" t="s">
        <v>5116</v>
      </c>
      <c r="M1415" s="8" t="s">
        <v>5117</v>
      </c>
      <c r="N1415" s="8" t="s">
        <v>40</v>
      </c>
      <c r="O1415" s="12">
        <v>8610</v>
      </c>
      <c r="P1415" s="8" t="s">
        <v>41</v>
      </c>
      <c r="Q1415" s="12">
        <v>8610</v>
      </c>
      <c r="R1415" s="13">
        <v>83.33</v>
      </c>
      <c r="S1415" s="12">
        <v>6765</v>
      </c>
      <c r="T1415" s="12">
        <v>6765</v>
      </c>
      <c r="U1415" s="12">
        <v>1435</v>
      </c>
      <c r="V1415" s="8" t="s">
        <v>35</v>
      </c>
      <c r="W1415" s="8" t="s">
        <v>5098</v>
      </c>
      <c r="X1415" s="8" t="s">
        <v>57</v>
      </c>
      <c r="Y1415" s="13">
        <v>0</v>
      </c>
      <c r="Z1415" s="8" t="s">
        <v>42</v>
      </c>
      <c r="AA1415" s="8" t="s">
        <v>58</v>
      </c>
      <c r="AB1415" s="8" t="s">
        <v>35</v>
      </c>
      <c r="AC1415" s="8" t="s">
        <v>54</v>
      </c>
      <c r="AD1415" s="8" t="s">
        <v>5118</v>
      </c>
      <c r="AE1415" s="8" t="s">
        <v>2177</v>
      </c>
      <c r="AF1415" s="12">
        <v>1435</v>
      </c>
      <c r="AG1415" s="41">
        <f t="shared" si="201"/>
        <v>45105</v>
      </c>
      <c r="AH1415" s="41">
        <f t="shared" ca="1" si="202"/>
        <v>46200</v>
      </c>
      <c r="AI1415" s="1">
        <f t="shared" ca="1" si="200"/>
        <v>35</v>
      </c>
      <c r="AJ1415" s="1">
        <f t="shared" ca="1" si="203"/>
        <v>25</v>
      </c>
      <c r="AK1415" s="1">
        <f t="shared" ca="1" si="204"/>
        <v>10</v>
      </c>
      <c r="AL1415" s="1">
        <f t="shared" si="205"/>
        <v>83.33</v>
      </c>
      <c r="AM1415" s="38">
        <f t="shared" ca="1" si="206"/>
        <v>0.7142857142857143</v>
      </c>
      <c r="AN1415" s="1" t="str">
        <f t="shared" ca="1" si="207"/>
        <v>תקין</v>
      </c>
      <c r="AO1415" s="1" t="e">
        <f>VLOOKUP(AC1415,'תז מייל קניין'!$A:$C,3,0)</f>
        <v>#N/A</v>
      </c>
      <c r="AP1415" s="1" t="str">
        <f t="shared" si="208"/>
        <v xml:space="preserve"> חבר ועדה </v>
      </c>
    </row>
    <row r="1416" spans="1:42" x14ac:dyDescent="0.2">
      <c r="A1416" s="4"/>
      <c r="B1416" s="5"/>
      <c r="C1416" s="6" t="s">
        <v>5119</v>
      </c>
      <c r="D1416" s="7" t="s">
        <v>47</v>
      </c>
      <c r="E1416" s="7" t="s">
        <v>32</v>
      </c>
      <c r="F1416" s="8" t="s">
        <v>35</v>
      </c>
      <c r="G1416" s="9">
        <v>45223</v>
      </c>
      <c r="H1416" s="9">
        <v>45105</v>
      </c>
      <c r="I1416" s="10">
        <v>46200</v>
      </c>
      <c r="J1416" s="14"/>
      <c r="K1416" s="11" t="s">
        <v>5120</v>
      </c>
      <c r="L1416" s="8" t="s">
        <v>5121</v>
      </c>
      <c r="M1416" s="8" t="s">
        <v>35</v>
      </c>
      <c r="N1416" s="8" t="s">
        <v>40</v>
      </c>
      <c r="O1416" s="12">
        <v>11568.15</v>
      </c>
      <c r="P1416" s="8" t="s">
        <v>41</v>
      </c>
      <c r="Q1416" s="12">
        <v>11568.15</v>
      </c>
      <c r="R1416" s="13">
        <v>43.75</v>
      </c>
      <c r="S1416" s="12">
        <v>5036.87</v>
      </c>
      <c r="T1416" s="12">
        <v>5036.87</v>
      </c>
      <c r="U1416" s="12">
        <v>6531.3</v>
      </c>
      <c r="V1416" s="8" t="s">
        <v>35</v>
      </c>
      <c r="W1416" s="8" t="s">
        <v>5098</v>
      </c>
      <c r="X1416" s="8" t="s">
        <v>57</v>
      </c>
      <c r="Y1416" s="13">
        <v>0</v>
      </c>
      <c r="Z1416" s="8" t="s">
        <v>42</v>
      </c>
      <c r="AA1416" s="8" t="s">
        <v>58</v>
      </c>
      <c r="AB1416" s="8" t="s">
        <v>35</v>
      </c>
      <c r="AC1416" s="8" t="s">
        <v>54</v>
      </c>
      <c r="AD1416" s="8" t="s">
        <v>35</v>
      </c>
      <c r="AE1416" s="8" t="s">
        <v>2177</v>
      </c>
      <c r="AF1416" s="12">
        <v>6531.3</v>
      </c>
      <c r="AG1416" s="41">
        <f t="shared" si="201"/>
        <v>45105</v>
      </c>
      <c r="AH1416" s="41">
        <f t="shared" ca="1" si="202"/>
        <v>46200</v>
      </c>
      <c r="AI1416" s="1">
        <f t="shared" ca="1" si="200"/>
        <v>35</v>
      </c>
      <c r="AJ1416" s="1">
        <f t="shared" ca="1" si="203"/>
        <v>25</v>
      </c>
      <c r="AK1416" s="1">
        <f t="shared" ca="1" si="204"/>
        <v>10</v>
      </c>
      <c r="AL1416" s="1">
        <f t="shared" si="205"/>
        <v>43.75</v>
      </c>
      <c r="AM1416" s="38">
        <f t="shared" ca="1" si="206"/>
        <v>0.7142857142857143</v>
      </c>
      <c r="AN1416" s="1" t="str">
        <f t="shared" ca="1" si="207"/>
        <v>תקין</v>
      </c>
      <c r="AO1416" s="1" t="e">
        <f>VLOOKUP(AC1416,'תז מייל קניין'!$A:$C,3,0)</f>
        <v>#N/A</v>
      </c>
      <c r="AP1416" s="1" t="str">
        <f t="shared" si="208"/>
        <v xml:space="preserve"> חבר ועדה </v>
      </c>
    </row>
    <row r="1417" spans="1:42" x14ac:dyDescent="0.2">
      <c r="A1417" s="4"/>
      <c r="B1417" s="5"/>
      <c r="C1417" s="6" t="s">
        <v>5122</v>
      </c>
      <c r="D1417" s="7" t="s">
        <v>34</v>
      </c>
      <c r="E1417" s="7" t="s">
        <v>32</v>
      </c>
      <c r="F1417" s="8" t="s">
        <v>35</v>
      </c>
      <c r="G1417" s="9">
        <v>45223</v>
      </c>
      <c r="H1417" s="9">
        <v>45195</v>
      </c>
      <c r="I1417" s="10">
        <v>46290</v>
      </c>
      <c r="J1417" s="14"/>
      <c r="K1417" s="11" t="s">
        <v>5123</v>
      </c>
      <c r="L1417" s="8" t="s">
        <v>5124</v>
      </c>
      <c r="M1417" s="8" t="s">
        <v>5125</v>
      </c>
      <c r="N1417" s="8" t="s">
        <v>40</v>
      </c>
      <c r="O1417" s="12">
        <v>90558.75</v>
      </c>
      <c r="P1417" s="8" t="s">
        <v>41</v>
      </c>
      <c r="Q1417" s="12">
        <v>90558.75</v>
      </c>
      <c r="R1417" s="13">
        <v>58.87</v>
      </c>
      <c r="S1417" s="12">
        <v>51333.77</v>
      </c>
      <c r="T1417" s="12">
        <v>51317.46</v>
      </c>
      <c r="U1417" s="12">
        <v>37248.080000000002</v>
      </c>
      <c r="V1417" s="8" t="s">
        <v>35</v>
      </c>
      <c r="W1417" s="8" t="s">
        <v>5126</v>
      </c>
      <c r="X1417" s="8" t="s">
        <v>57</v>
      </c>
      <c r="Y1417" s="13">
        <v>0</v>
      </c>
      <c r="Z1417" s="8" t="s">
        <v>42</v>
      </c>
      <c r="AA1417" s="8" t="s">
        <v>58</v>
      </c>
      <c r="AB1417" s="8" t="s">
        <v>35</v>
      </c>
      <c r="AC1417" s="8" t="s">
        <v>54</v>
      </c>
      <c r="AD1417" s="8" t="s">
        <v>5127</v>
      </c>
      <c r="AE1417" s="8" t="s">
        <v>625</v>
      </c>
      <c r="AF1417" s="12">
        <v>37248.080000000002</v>
      </c>
      <c r="AG1417" s="41">
        <f t="shared" si="201"/>
        <v>45195</v>
      </c>
      <c r="AH1417" s="41">
        <f t="shared" ca="1" si="202"/>
        <v>46290</v>
      </c>
      <c r="AI1417" s="1">
        <f t="shared" ca="1" si="200"/>
        <v>35</v>
      </c>
      <c r="AJ1417" s="1">
        <f t="shared" ca="1" si="203"/>
        <v>22</v>
      </c>
      <c r="AK1417" s="1">
        <f t="shared" ca="1" si="204"/>
        <v>13</v>
      </c>
      <c r="AL1417" s="1">
        <f t="shared" si="205"/>
        <v>58.87</v>
      </c>
      <c r="AM1417" s="38">
        <f t="shared" ca="1" si="206"/>
        <v>0.62857142857142856</v>
      </c>
      <c r="AN1417" s="1" t="str">
        <f t="shared" ca="1" si="207"/>
        <v>תקין</v>
      </c>
      <c r="AO1417" s="1" t="e">
        <f>VLOOKUP(AC1417,'תז מייל קניין'!$A:$C,3,0)</f>
        <v>#N/A</v>
      </c>
      <c r="AP1417" s="1" t="str">
        <f t="shared" si="208"/>
        <v xml:space="preserve"> חבר ועדת </v>
      </c>
    </row>
    <row r="1418" spans="1:42" x14ac:dyDescent="0.2">
      <c r="A1418" s="4"/>
      <c r="B1418" s="5"/>
      <c r="C1418" s="6" t="s">
        <v>5128</v>
      </c>
      <c r="D1418" s="7" t="s">
        <v>50</v>
      </c>
      <c r="E1418" s="7" t="s">
        <v>32</v>
      </c>
      <c r="F1418" s="8" t="s">
        <v>35</v>
      </c>
      <c r="G1418" s="9">
        <v>45225</v>
      </c>
      <c r="H1418" s="9"/>
      <c r="I1418" s="10"/>
      <c r="J1418" s="14"/>
      <c r="K1418" s="11" t="s">
        <v>2144</v>
      </c>
      <c r="L1418" s="8" t="s">
        <v>2145</v>
      </c>
      <c r="M1418" s="8" t="s">
        <v>2146</v>
      </c>
      <c r="N1418" s="8" t="s">
        <v>40</v>
      </c>
      <c r="O1418" s="12">
        <v>5430.49</v>
      </c>
      <c r="P1418" s="8" t="s">
        <v>41</v>
      </c>
      <c r="Q1418" s="12">
        <v>5430.49</v>
      </c>
      <c r="R1418" s="13">
        <v>85.29</v>
      </c>
      <c r="S1418" s="12">
        <v>4614.49</v>
      </c>
      <c r="T1418" s="12">
        <v>4264.6499999999996</v>
      </c>
      <c r="U1418" s="13">
        <v>764.74</v>
      </c>
      <c r="V1418" s="8" t="s">
        <v>35</v>
      </c>
      <c r="W1418" s="8" t="s">
        <v>5129</v>
      </c>
      <c r="X1418" s="8" t="s">
        <v>57</v>
      </c>
      <c r="Y1418" s="13">
        <v>0</v>
      </c>
      <c r="Z1418" s="8" t="s">
        <v>42</v>
      </c>
      <c r="AA1418" s="8" t="s">
        <v>65</v>
      </c>
      <c r="AB1418" s="8" t="s">
        <v>35</v>
      </c>
      <c r="AC1418" s="8" t="s">
        <v>54</v>
      </c>
      <c r="AD1418" s="8" t="s">
        <v>35</v>
      </c>
      <c r="AE1418" s="8" t="s">
        <v>4826</v>
      </c>
      <c r="AF1418" s="13">
        <v>802.4</v>
      </c>
      <c r="AG1418" s="41">
        <f t="shared" si="201"/>
        <v>45225</v>
      </c>
      <c r="AH1418" s="41">
        <f t="shared" ca="1" si="202"/>
        <v>46022</v>
      </c>
      <c r="AI1418" s="1">
        <f t="shared" ca="1" si="200"/>
        <v>26</v>
      </c>
      <c r="AJ1418" s="1">
        <f t="shared" ca="1" si="203"/>
        <v>21</v>
      </c>
      <c r="AK1418" s="1">
        <f t="shared" ca="1" si="204"/>
        <v>4</v>
      </c>
      <c r="AL1418" s="1">
        <f t="shared" si="205"/>
        <v>85.29</v>
      </c>
      <c r="AM1418" s="38">
        <f t="shared" ca="1" si="206"/>
        <v>0.80769230769230771</v>
      </c>
      <c r="AN1418" s="1" t="str">
        <f t="shared" ca="1" si="207"/>
        <v>תקין</v>
      </c>
      <c r="AO1418" s="1" t="e">
        <f>VLOOKUP(AC1418,'תז מייל קניין'!$A:$C,3,0)</f>
        <v>#N/A</v>
      </c>
      <c r="AP1418" s="1" t="str">
        <f t="shared" si="208"/>
        <v xml:space="preserve"> ריהוט משר</v>
      </c>
    </row>
    <row r="1419" spans="1:42" x14ac:dyDescent="0.2">
      <c r="A1419" s="4"/>
      <c r="B1419" s="5"/>
      <c r="C1419" s="6" t="s">
        <v>5130</v>
      </c>
      <c r="D1419" s="7" t="s">
        <v>34</v>
      </c>
      <c r="E1419" s="7" t="s">
        <v>32</v>
      </c>
      <c r="F1419" s="8" t="s">
        <v>35</v>
      </c>
      <c r="G1419" s="9">
        <v>45225</v>
      </c>
      <c r="H1419" s="9">
        <v>45105</v>
      </c>
      <c r="I1419" s="10">
        <v>46200</v>
      </c>
      <c r="J1419" s="14"/>
      <c r="K1419" s="11" t="s">
        <v>5131</v>
      </c>
      <c r="L1419" s="8" t="s">
        <v>5132</v>
      </c>
      <c r="M1419" s="8" t="s">
        <v>5133</v>
      </c>
      <c r="N1419" s="8" t="s">
        <v>40</v>
      </c>
      <c r="O1419" s="12">
        <v>11611.2</v>
      </c>
      <c r="P1419" s="8" t="s">
        <v>41</v>
      </c>
      <c r="Q1419" s="12">
        <v>11611.2</v>
      </c>
      <c r="R1419" s="13">
        <v>66.67</v>
      </c>
      <c r="S1419" s="12">
        <v>7457.92</v>
      </c>
      <c r="T1419" s="12">
        <v>7457.92</v>
      </c>
      <c r="U1419" s="12">
        <v>3870.4</v>
      </c>
      <c r="V1419" s="8" t="s">
        <v>35</v>
      </c>
      <c r="W1419" s="8" t="s">
        <v>5098</v>
      </c>
      <c r="X1419" s="8" t="s">
        <v>57</v>
      </c>
      <c r="Y1419" s="13">
        <v>0</v>
      </c>
      <c r="Z1419" s="8" t="s">
        <v>42</v>
      </c>
      <c r="AA1419" s="8" t="s">
        <v>58</v>
      </c>
      <c r="AB1419" s="8" t="s">
        <v>35</v>
      </c>
      <c r="AC1419" s="8" t="s">
        <v>54</v>
      </c>
      <c r="AD1419" s="8" t="s">
        <v>5134</v>
      </c>
      <c r="AE1419" s="8" t="s">
        <v>2177</v>
      </c>
      <c r="AF1419" s="12">
        <v>3870.4</v>
      </c>
      <c r="AG1419" s="41">
        <f t="shared" si="201"/>
        <v>45105</v>
      </c>
      <c r="AH1419" s="41">
        <f t="shared" ca="1" si="202"/>
        <v>46200</v>
      </c>
      <c r="AI1419" s="1">
        <f t="shared" ca="1" si="200"/>
        <v>35</v>
      </c>
      <c r="AJ1419" s="1">
        <f t="shared" ca="1" si="203"/>
        <v>25</v>
      </c>
      <c r="AK1419" s="1">
        <f t="shared" ca="1" si="204"/>
        <v>10</v>
      </c>
      <c r="AL1419" s="1">
        <f t="shared" si="205"/>
        <v>66.67</v>
      </c>
      <c r="AM1419" s="38">
        <f t="shared" ca="1" si="206"/>
        <v>0.7142857142857143</v>
      </c>
      <c r="AN1419" s="1" t="str">
        <f t="shared" ca="1" si="207"/>
        <v>תקין</v>
      </c>
      <c r="AO1419" s="1" t="e">
        <f>VLOOKUP(AC1419,'תז מייל קניין'!$A:$C,3,0)</f>
        <v>#N/A</v>
      </c>
      <c r="AP1419" s="1" t="str">
        <f t="shared" si="208"/>
        <v xml:space="preserve"> חבר ועדה </v>
      </c>
    </row>
    <row r="1420" spans="1:42" x14ac:dyDescent="0.2">
      <c r="A1420" s="4"/>
      <c r="B1420" s="5"/>
      <c r="C1420" s="6" t="s">
        <v>5135</v>
      </c>
      <c r="D1420" s="7" t="s">
        <v>34</v>
      </c>
      <c r="E1420" s="7" t="s">
        <v>32</v>
      </c>
      <c r="F1420" s="8" t="s">
        <v>35</v>
      </c>
      <c r="G1420" s="9">
        <v>45225</v>
      </c>
      <c r="H1420" s="9">
        <v>45105</v>
      </c>
      <c r="I1420" s="10">
        <v>46200</v>
      </c>
      <c r="J1420" s="14"/>
      <c r="K1420" s="11" t="s">
        <v>5136</v>
      </c>
      <c r="L1420" s="8" t="s">
        <v>5137</v>
      </c>
      <c r="M1420" s="8" t="s">
        <v>5138</v>
      </c>
      <c r="N1420" s="8" t="s">
        <v>40</v>
      </c>
      <c r="O1420" s="12">
        <v>9430</v>
      </c>
      <c r="P1420" s="8" t="s">
        <v>41</v>
      </c>
      <c r="Q1420" s="12">
        <v>9430</v>
      </c>
      <c r="R1420" s="13">
        <v>63.04</v>
      </c>
      <c r="S1420" s="12">
        <v>4407.5</v>
      </c>
      <c r="T1420" s="12">
        <v>4407.5</v>
      </c>
      <c r="U1420" s="12">
        <v>3485</v>
      </c>
      <c r="V1420" s="8" t="s">
        <v>35</v>
      </c>
      <c r="W1420" s="8" t="s">
        <v>5098</v>
      </c>
      <c r="X1420" s="8" t="s">
        <v>57</v>
      </c>
      <c r="Y1420" s="13">
        <v>0</v>
      </c>
      <c r="Z1420" s="8" t="s">
        <v>42</v>
      </c>
      <c r="AA1420" s="8" t="s">
        <v>58</v>
      </c>
      <c r="AB1420" s="8" t="s">
        <v>35</v>
      </c>
      <c r="AC1420" s="8" t="s">
        <v>54</v>
      </c>
      <c r="AD1420" s="8" t="s">
        <v>4511</v>
      </c>
      <c r="AE1420" s="8" t="s">
        <v>2177</v>
      </c>
      <c r="AF1420" s="12">
        <v>3485</v>
      </c>
      <c r="AG1420" s="41">
        <f t="shared" si="201"/>
        <v>45105</v>
      </c>
      <c r="AH1420" s="41">
        <f t="shared" ca="1" si="202"/>
        <v>46200</v>
      </c>
      <c r="AI1420" s="1">
        <f t="shared" ca="1" si="200"/>
        <v>35</v>
      </c>
      <c r="AJ1420" s="1">
        <f t="shared" ca="1" si="203"/>
        <v>25</v>
      </c>
      <c r="AK1420" s="1">
        <f t="shared" ca="1" si="204"/>
        <v>10</v>
      </c>
      <c r="AL1420" s="1">
        <f t="shared" si="205"/>
        <v>63.04</v>
      </c>
      <c r="AM1420" s="38">
        <f t="shared" ca="1" si="206"/>
        <v>0.7142857142857143</v>
      </c>
      <c r="AN1420" s="1" t="str">
        <f t="shared" ca="1" si="207"/>
        <v>תקין</v>
      </c>
      <c r="AO1420" s="1" t="e">
        <f>VLOOKUP(AC1420,'תז מייל קניין'!$A:$C,3,0)</f>
        <v>#N/A</v>
      </c>
      <c r="AP1420" s="1" t="str">
        <f t="shared" si="208"/>
        <v xml:space="preserve"> חבר ועדה </v>
      </c>
    </row>
    <row r="1421" spans="1:42" x14ac:dyDescent="0.2">
      <c r="A1421" s="4"/>
      <c r="B1421" s="5"/>
      <c r="C1421" s="6" t="s">
        <v>5139</v>
      </c>
      <c r="D1421" s="7" t="s">
        <v>47</v>
      </c>
      <c r="E1421" s="7" t="s">
        <v>32</v>
      </c>
      <c r="F1421" s="8" t="s">
        <v>35</v>
      </c>
      <c r="G1421" s="9">
        <v>45229</v>
      </c>
      <c r="H1421" s="9">
        <v>45166</v>
      </c>
      <c r="I1421" s="10">
        <v>46261</v>
      </c>
      <c r="J1421" s="14"/>
      <c r="K1421" s="11" t="s">
        <v>5140</v>
      </c>
      <c r="L1421" s="8" t="s">
        <v>5141</v>
      </c>
      <c r="M1421" s="8" t="s">
        <v>5142</v>
      </c>
      <c r="N1421" s="8" t="s">
        <v>40</v>
      </c>
      <c r="O1421" s="12">
        <v>14391</v>
      </c>
      <c r="P1421" s="8" t="s">
        <v>41</v>
      </c>
      <c r="Q1421" s="12">
        <v>14391</v>
      </c>
      <c r="R1421" s="13">
        <v>0</v>
      </c>
      <c r="S1421" s="13">
        <v>0</v>
      </c>
      <c r="T1421" s="13">
        <v>0</v>
      </c>
      <c r="U1421" s="12">
        <v>14391</v>
      </c>
      <c r="V1421" s="8" t="s">
        <v>35</v>
      </c>
      <c r="W1421" s="8" t="s">
        <v>5143</v>
      </c>
      <c r="X1421" s="8" t="s">
        <v>57</v>
      </c>
      <c r="Y1421" s="13">
        <v>0</v>
      </c>
      <c r="Z1421" s="8" t="s">
        <v>42</v>
      </c>
      <c r="AA1421" s="8" t="s">
        <v>58</v>
      </c>
      <c r="AB1421" s="8" t="s">
        <v>35</v>
      </c>
      <c r="AC1421" s="8" t="s">
        <v>54</v>
      </c>
      <c r="AD1421" s="8" t="s">
        <v>35</v>
      </c>
      <c r="AE1421" s="8" t="s">
        <v>625</v>
      </c>
      <c r="AF1421" s="12">
        <v>14391</v>
      </c>
      <c r="AG1421" s="41">
        <f t="shared" si="201"/>
        <v>45166</v>
      </c>
      <c r="AH1421" s="41">
        <f t="shared" ca="1" si="202"/>
        <v>46261</v>
      </c>
      <c r="AI1421" s="1">
        <f t="shared" ca="1" si="200"/>
        <v>35</v>
      </c>
      <c r="AJ1421" s="1">
        <f t="shared" ca="1" si="203"/>
        <v>23</v>
      </c>
      <c r="AK1421" s="1">
        <f t="shared" ca="1" si="204"/>
        <v>12</v>
      </c>
      <c r="AL1421" s="1">
        <f t="shared" si="205"/>
        <v>0</v>
      </c>
      <c r="AM1421" s="38">
        <f t="shared" ca="1" si="206"/>
        <v>0.65714285714285714</v>
      </c>
      <c r="AN1421" s="1" t="str">
        <f t="shared" ca="1" si="207"/>
        <v>לא תקין</v>
      </c>
      <c r="AO1421" s="1" t="e">
        <f>VLOOKUP(AC1421,'תז מייל קניין'!$A:$C,3,0)</f>
        <v>#N/A</v>
      </c>
      <c r="AP1421" s="1" t="str">
        <f t="shared" si="208"/>
        <v xml:space="preserve"> חבר ועדת </v>
      </c>
    </row>
    <row r="1422" spans="1:42" x14ac:dyDescent="0.2">
      <c r="A1422" s="4"/>
      <c r="B1422" s="5"/>
      <c r="C1422" s="6" t="s">
        <v>5144</v>
      </c>
      <c r="D1422" s="7" t="s">
        <v>34</v>
      </c>
      <c r="E1422" s="7" t="s">
        <v>32</v>
      </c>
      <c r="F1422" s="8" t="s">
        <v>35</v>
      </c>
      <c r="G1422" s="9">
        <v>45229</v>
      </c>
      <c r="H1422" s="9">
        <v>45083</v>
      </c>
      <c r="I1422" s="10">
        <v>46178</v>
      </c>
      <c r="J1422" s="14"/>
      <c r="K1422" s="11" t="s">
        <v>4844</v>
      </c>
      <c r="L1422" s="8" t="s">
        <v>4845</v>
      </c>
      <c r="M1422" s="8" t="s">
        <v>4846</v>
      </c>
      <c r="N1422" s="8" t="s">
        <v>40</v>
      </c>
      <c r="O1422" s="12">
        <v>10856</v>
      </c>
      <c r="P1422" s="8" t="s">
        <v>41</v>
      </c>
      <c r="Q1422" s="12">
        <v>10856</v>
      </c>
      <c r="R1422" s="13">
        <v>33.46</v>
      </c>
      <c r="S1422" s="12">
        <v>3632.85</v>
      </c>
      <c r="T1422" s="12">
        <v>3632.85</v>
      </c>
      <c r="U1422" s="12">
        <v>7223.15</v>
      </c>
      <c r="V1422" s="8" t="s">
        <v>35</v>
      </c>
      <c r="W1422" s="8" t="s">
        <v>5145</v>
      </c>
      <c r="X1422" s="8" t="s">
        <v>57</v>
      </c>
      <c r="Y1422" s="13">
        <v>0</v>
      </c>
      <c r="Z1422" s="8" t="s">
        <v>42</v>
      </c>
      <c r="AA1422" s="8" t="s">
        <v>58</v>
      </c>
      <c r="AB1422" s="8" t="s">
        <v>35</v>
      </c>
      <c r="AC1422" s="8" t="s">
        <v>54</v>
      </c>
      <c r="AD1422" s="8" t="s">
        <v>5146</v>
      </c>
      <c r="AE1422" s="8" t="s">
        <v>625</v>
      </c>
      <c r="AF1422" s="12">
        <v>7223.15</v>
      </c>
      <c r="AG1422" s="41">
        <f t="shared" si="201"/>
        <v>45083</v>
      </c>
      <c r="AH1422" s="41">
        <f t="shared" ca="1" si="202"/>
        <v>46178</v>
      </c>
      <c r="AI1422" s="1">
        <f t="shared" ca="1" si="200"/>
        <v>35</v>
      </c>
      <c r="AJ1422" s="1">
        <f t="shared" ca="1" si="203"/>
        <v>26</v>
      </c>
      <c r="AK1422" s="1">
        <f t="shared" ca="1" si="204"/>
        <v>9</v>
      </c>
      <c r="AL1422" s="1">
        <f t="shared" si="205"/>
        <v>33.46</v>
      </c>
      <c r="AM1422" s="38">
        <f t="shared" ca="1" si="206"/>
        <v>0.74285714285714288</v>
      </c>
      <c r="AN1422" s="1" t="str">
        <f t="shared" ca="1" si="207"/>
        <v>תקין</v>
      </c>
      <c r="AO1422" s="1" t="e">
        <f>VLOOKUP(AC1422,'תז מייל קניין'!$A:$C,3,0)</f>
        <v>#N/A</v>
      </c>
      <c r="AP1422" s="1" t="str">
        <f t="shared" si="208"/>
        <v xml:space="preserve"> יו"ר ועדת</v>
      </c>
    </row>
    <row r="1423" spans="1:42" x14ac:dyDescent="0.2">
      <c r="A1423" s="4"/>
      <c r="B1423" s="5"/>
      <c r="C1423" s="6" t="s">
        <v>5147</v>
      </c>
      <c r="D1423" s="7" t="s">
        <v>34</v>
      </c>
      <c r="E1423" s="7" t="s">
        <v>32</v>
      </c>
      <c r="F1423" s="8" t="s">
        <v>35</v>
      </c>
      <c r="G1423" s="9">
        <v>45230</v>
      </c>
      <c r="H1423" s="9">
        <v>45189</v>
      </c>
      <c r="I1423" s="10">
        <v>46284</v>
      </c>
      <c r="J1423" s="14"/>
      <c r="K1423" s="11" t="s">
        <v>5148</v>
      </c>
      <c r="L1423" s="8" t="s">
        <v>5149</v>
      </c>
      <c r="M1423" s="8" t="s">
        <v>5150</v>
      </c>
      <c r="N1423" s="8" t="s">
        <v>40</v>
      </c>
      <c r="O1423" s="12">
        <v>14514</v>
      </c>
      <c r="P1423" s="8" t="s">
        <v>41</v>
      </c>
      <c r="Q1423" s="12">
        <v>14514</v>
      </c>
      <c r="R1423" s="13">
        <v>22.31</v>
      </c>
      <c r="S1423" s="12">
        <v>3237.99</v>
      </c>
      <c r="T1423" s="12">
        <v>3237.99</v>
      </c>
      <c r="U1423" s="12">
        <v>11276.01</v>
      </c>
      <c r="V1423" s="8" t="s">
        <v>35</v>
      </c>
      <c r="W1423" s="8" t="s">
        <v>5143</v>
      </c>
      <c r="X1423" s="8" t="s">
        <v>57</v>
      </c>
      <c r="Y1423" s="13">
        <v>0</v>
      </c>
      <c r="Z1423" s="8" t="s">
        <v>42</v>
      </c>
      <c r="AA1423" s="8" t="s">
        <v>58</v>
      </c>
      <c r="AB1423" s="8" t="s">
        <v>35</v>
      </c>
      <c r="AC1423" s="8" t="s">
        <v>54</v>
      </c>
      <c r="AD1423" s="8" t="s">
        <v>5151</v>
      </c>
      <c r="AE1423" s="8" t="s">
        <v>625</v>
      </c>
      <c r="AF1423" s="12">
        <v>11276.01</v>
      </c>
      <c r="AG1423" s="41">
        <f t="shared" si="201"/>
        <v>45189</v>
      </c>
      <c r="AH1423" s="41">
        <f t="shared" ca="1" si="202"/>
        <v>46284</v>
      </c>
      <c r="AI1423" s="1">
        <f t="shared" ca="1" si="200"/>
        <v>35</v>
      </c>
      <c r="AJ1423" s="1">
        <f t="shared" ca="1" si="203"/>
        <v>22</v>
      </c>
      <c r="AK1423" s="1">
        <f t="shared" ca="1" si="204"/>
        <v>13</v>
      </c>
      <c r="AL1423" s="1">
        <f t="shared" si="205"/>
        <v>22.31</v>
      </c>
      <c r="AM1423" s="38">
        <f t="shared" ca="1" si="206"/>
        <v>0.62857142857142856</v>
      </c>
      <c r="AN1423" s="1" t="str">
        <f t="shared" ca="1" si="207"/>
        <v>תקין</v>
      </c>
      <c r="AO1423" s="1" t="e">
        <f>VLOOKUP(AC1423,'תז מייל קניין'!$A:$C,3,0)</f>
        <v>#N/A</v>
      </c>
      <c r="AP1423" s="1" t="str">
        <f t="shared" si="208"/>
        <v xml:space="preserve"> חבר ועדת </v>
      </c>
    </row>
    <row r="1424" spans="1:42" x14ac:dyDescent="0.2">
      <c r="A1424" s="4"/>
      <c r="B1424" s="5"/>
      <c r="C1424" s="6" t="s">
        <v>5152</v>
      </c>
      <c r="D1424" s="7" t="s">
        <v>34</v>
      </c>
      <c r="E1424" s="7" t="s">
        <v>32</v>
      </c>
      <c r="F1424" s="8" t="s">
        <v>35</v>
      </c>
      <c r="G1424" s="9">
        <v>45230</v>
      </c>
      <c r="H1424" s="9">
        <v>45105</v>
      </c>
      <c r="I1424" s="10">
        <v>46200</v>
      </c>
      <c r="J1424" s="14"/>
      <c r="K1424" s="11" t="s">
        <v>5153</v>
      </c>
      <c r="L1424" s="8" t="s">
        <v>5154</v>
      </c>
      <c r="M1424" s="8" t="s">
        <v>35</v>
      </c>
      <c r="N1424" s="8" t="s">
        <v>40</v>
      </c>
      <c r="O1424" s="12">
        <v>9430</v>
      </c>
      <c r="P1424" s="8" t="s">
        <v>41</v>
      </c>
      <c r="Q1424" s="12">
        <v>9430</v>
      </c>
      <c r="R1424" s="13">
        <v>45.65</v>
      </c>
      <c r="S1424" s="12">
        <v>1947.5</v>
      </c>
      <c r="T1424" s="12">
        <v>1947.5</v>
      </c>
      <c r="U1424" s="12">
        <v>5125</v>
      </c>
      <c r="V1424" s="8" t="s">
        <v>35</v>
      </c>
      <c r="W1424" s="8" t="s">
        <v>5098</v>
      </c>
      <c r="X1424" s="8" t="s">
        <v>57</v>
      </c>
      <c r="Y1424" s="13">
        <v>0</v>
      </c>
      <c r="Z1424" s="8" t="s">
        <v>42</v>
      </c>
      <c r="AA1424" s="8" t="s">
        <v>58</v>
      </c>
      <c r="AB1424" s="8" t="s">
        <v>35</v>
      </c>
      <c r="AC1424" s="8" t="s">
        <v>54</v>
      </c>
      <c r="AD1424" s="8" t="s">
        <v>5155</v>
      </c>
      <c r="AE1424" s="8" t="s">
        <v>2177</v>
      </c>
      <c r="AF1424" s="12">
        <v>5125</v>
      </c>
      <c r="AG1424" s="41">
        <f t="shared" si="201"/>
        <v>45105</v>
      </c>
      <c r="AH1424" s="41">
        <f t="shared" ca="1" si="202"/>
        <v>46200</v>
      </c>
      <c r="AI1424" s="1">
        <f t="shared" ca="1" si="200"/>
        <v>35</v>
      </c>
      <c r="AJ1424" s="1">
        <f t="shared" ca="1" si="203"/>
        <v>25</v>
      </c>
      <c r="AK1424" s="1">
        <f t="shared" ca="1" si="204"/>
        <v>10</v>
      </c>
      <c r="AL1424" s="1">
        <f t="shared" si="205"/>
        <v>45.65</v>
      </c>
      <c r="AM1424" s="38">
        <f t="shared" ca="1" si="206"/>
        <v>0.7142857142857143</v>
      </c>
      <c r="AN1424" s="1" t="str">
        <f t="shared" ca="1" si="207"/>
        <v>תקין</v>
      </c>
      <c r="AO1424" s="1" t="e">
        <f>VLOOKUP(AC1424,'תז מייל קניין'!$A:$C,3,0)</f>
        <v>#N/A</v>
      </c>
      <c r="AP1424" s="1" t="str">
        <f t="shared" si="208"/>
        <v xml:space="preserve"> חבר ועדה </v>
      </c>
    </row>
    <row r="1425" spans="1:42" x14ac:dyDescent="0.2">
      <c r="A1425" s="4"/>
      <c r="B1425" s="5"/>
      <c r="C1425" s="6" t="s">
        <v>5156</v>
      </c>
      <c r="D1425" s="7" t="s">
        <v>47</v>
      </c>
      <c r="E1425" s="7" t="s">
        <v>32</v>
      </c>
      <c r="F1425" s="8" t="s">
        <v>35</v>
      </c>
      <c r="G1425" s="9">
        <v>45232</v>
      </c>
      <c r="H1425" s="9">
        <v>45105</v>
      </c>
      <c r="I1425" s="10">
        <v>46200</v>
      </c>
      <c r="J1425" s="14"/>
      <c r="K1425" s="11" t="s">
        <v>5157</v>
      </c>
      <c r="L1425" s="8" t="s">
        <v>5158</v>
      </c>
      <c r="M1425" s="8" t="s">
        <v>35</v>
      </c>
      <c r="N1425" s="8" t="s">
        <v>40</v>
      </c>
      <c r="O1425" s="12">
        <v>9917.9</v>
      </c>
      <c r="P1425" s="8" t="s">
        <v>41</v>
      </c>
      <c r="Q1425" s="12">
        <v>9917.9</v>
      </c>
      <c r="R1425" s="13">
        <v>46.34</v>
      </c>
      <c r="S1425" s="12">
        <v>4557.17</v>
      </c>
      <c r="T1425" s="12">
        <v>4557.17</v>
      </c>
      <c r="U1425" s="12">
        <v>4838</v>
      </c>
      <c r="V1425" s="8" t="s">
        <v>35</v>
      </c>
      <c r="W1425" s="8" t="s">
        <v>5098</v>
      </c>
      <c r="X1425" s="8" t="s">
        <v>57</v>
      </c>
      <c r="Y1425" s="13">
        <v>0</v>
      </c>
      <c r="Z1425" s="8" t="s">
        <v>42</v>
      </c>
      <c r="AA1425" s="8" t="s">
        <v>58</v>
      </c>
      <c r="AB1425" s="8" t="s">
        <v>35</v>
      </c>
      <c r="AC1425" s="8" t="s">
        <v>54</v>
      </c>
      <c r="AD1425" s="8" t="s">
        <v>35</v>
      </c>
      <c r="AE1425" s="8" t="s">
        <v>2177</v>
      </c>
      <c r="AF1425" s="12">
        <v>4838</v>
      </c>
      <c r="AG1425" s="41">
        <f t="shared" si="201"/>
        <v>45105</v>
      </c>
      <c r="AH1425" s="41">
        <f t="shared" ca="1" si="202"/>
        <v>46200</v>
      </c>
      <c r="AI1425" s="1">
        <f t="shared" ca="1" si="200"/>
        <v>35</v>
      </c>
      <c r="AJ1425" s="1">
        <f t="shared" ca="1" si="203"/>
        <v>25</v>
      </c>
      <c r="AK1425" s="1">
        <f t="shared" ca="1" si="204"/>
        <v>10</v>
      </c>
      <c r="AL1425" s="1">
        <f t="shared" si="205"/>
        <v>46.34</v>
      </c>
      <c r="AM1425" s="38">
        <f t="shared" ca="1" si="206"/>
        <v>0.7142857142857143</v>
      </c>
      <c r="AN1425" s="1" t="str">
        <f t="shared" ca="1" si="207"/>
        <v>תקין</v>
      </c>
      <c r="AO1425" s="1" t="e">
        <f>VLOOKUP(AC1425,'תז מייל קניין'!$A:$C,3,0)</f>
        <v>#N/A</v>
      </c>
      <c r="AP1425" s="1" t="str">
        <f t="shared" si="208"/>
        <v xml:space="preserve"> חבר ועדה </v>
      </c>
    </row>
    <row r="1426" spans="1:42" x14ac:dyDescent="0.2">
      <c r="A1426" s="4"/>
      <c r="B1426" s="5"/>
      <c r="C1426" s="6" t="s">
        <v>5159</v>
      </c>
      <c r="D1426" s="7" t="s">
        <v>47</v>
      </c>
      <c r="E1426" s="7" t="s">
        <v>32</v>
      </c>
      <c r="F1426" s="8" t="s">
        <v>35</v>
      </c>
      <c r="G1426" s="9">
        <v>45232</v>
      </c>
      <c r="H1426" s="9">
        <v>45105</v>
      </c>
      <c r="I1426" s="10">
        <v>46200</v>
      </c>
      <c r="J1426" s="14"/>
      <c r="K1426" s="11" t="s">
        <v>5160</v>
      </c>
      <c r="L1426" s="8" t="s">
        <v>5161</v>
      </c>
      <c r="M1426" s="8" t="s">
        <v>35</v>
      </c>
      <c r="N1426" s="8" t="s">
        <v>40</v>
      </c>
      <c r="O1426" s="12">
        <v>9917.9</v>
      </c>
      <c r="P1426" s="8" t="s">
        <v>41</v>
      </c>
      <c r="Q1426" s="12">
        <v>9917.9</v>
      </c>
      <c r="R1426" s="13">
        <v>50</v>
      </c>
      <c r="S1426" s="12">
        <v>4916.95</v>
      </c>
      <c r="T1426" s="12">
        <v>4916.95</v>
      </c>
      <c r="U1426" s="12">
        <v>4838</v>
      </c>
      <c r="V1426" s="8" t="s">
        <v>35</v>
      </c>
      <c r="W1426" s="8" t="s">
        <v>5098</v>
      </c>
      <c r="X1426" s="8" t="s">
        <v>57</v>
      </c>
      <c r="Y1426" s="13">
        <v>0</v>
      </c>
      <c r="Z1426" s="8" t="s">
        <v>42</v>
      </c>
      <c r="AA1426" s="8" t="s">
        <v>58</v>
      </c>
      <c r="AB1426" s="8" t="s">
        <v>35</v>
      </c>
      <c r="AC1426" s="8" t="s">
        <v>54</v>
      </c>
      <c r="AD1426" s="8" t="s">
        <v>35</v>
      </c>
      <c r="AE1426" s="8" t="s">
        <v>2177</v>
      </c>
      <c r="AF1426" s="12">
        <v>4838</v>
      </c>
      <c r="AG1426" s="41">
        <f t="shared" si="201"/>
        <v>45105</v>
      </c>
      <c r="AH1426" s="41">
        <f t="shared" ca="1" si="202"/>
        <v>46200</v>
      </c>
      <c r="AI1426" s="1">
        <f t="shared" ca="1" si="200"/>
        <v>35</v>
      </c>
      <c r="AJ1426" s="1">
        <f t="shared" ca="1" si="203"/>
        <v>25</v>
      </c>
      <c r="AK1426" s="1">
        <f t="shared" ca="1" si="204"/>
        <v>10</v>
      </c>
      <c r="AL1426" s="1">
        <f t="shared" si="205"/>
        <v>50</v>
      </c>
      <c r="AM1426" s="38">
        <f t="shared" ca="1" si="206"/>
        <v>0.7142857142857143</v>
      </c>
      <c r="AN1426" s="1" t="str">
        <f t="shared" ca="1" si="207"/>
        <v>תקין</v>
      </c>
      <c r="AO1426" s="1" t="e">
        <f>VLOOKUP(AC1426,'תז מייל קניין'!$A:$C,3,0)</f>
        <v>#N/A</v>
      </c>
      <c r="AP1426" s="1" t="str">
        <f t="shared" si="208"/>
        <v xml:space="preserve"> חבר ועדה </v>
      </c>
    </row>
    <row r="1427" spans="1:42" x14ac:dyDescent="0.2">
      <c r="A1427" s="4"/>
      <c r="B1427" s="5"/>
      <c r="C1427" s="6" t="s">
        <v>5162</v>
      </c>
      <c r="D1427" s="7" t="s">
        <v>34</v>
      </c>
      <c r="E1427" s="7" t="s">
        <v>32</v>
      </c>
      <c r="F1427" s="8" t="s">
        <v>35</v>
      </c>
      <c r="G1427" s="9">
        <v>45232</v>
      </c>
      <c r="H1427" s="9"/>
      <c r="I1427" s="10"/>
      <c r="J1427" s="14"/>
      <c r="K1427" s="11" t="s">
        <v>5163</v>
      </c>
      <c r="L1427" s="8" t="s">
        <v>5164</v>
      </c>
      <c r="M1427" s="8" t="s">
        <v>5165</v>
      </c>
      <c r="N1427" s="8" t="s">
        <v>40</v>
      </c>
      <c r="O1427" s="12">
        <v>32952.5</v>
      </c>
      <c r="P1427" s="8" t="s">
        <v>41</v>
      </c>
      <c r="Q1427" s="12">
        <v>32952.5</v>
      </c>
      <c r="R1427" s="13">
        <v>15.53</v>
      </c>
      <c r="S1427" s="12">
        <v>5118.8</v>
      </c>
      <c r="T1427" s="12">
        <v>5118.8</v>
      </c>
      <c r="U1427" s="12">
        <v>27833.7</v>
      </c>
      <c r="V1427" s="8" t="s">
        <v>35</v>
      </c>
      <c r="W1427" s="8" t="s">
        <v>5166</v>
      </c>
      <c r="X1427" s="8" t="s">
        <v>35</v>
      </c>
      <c r="Y1427" s="13">
        <v>0</v>
      </c>
      <c r="Z1427" s="8" t="s">
        <v>42</v>
      </c>
      <c r="AA1427" s="8" t="s">
        <v>2622</v>
      </c>
      <c r="AB1427" s="8" t="s">
        <v>35</v>
      </c>
      <c r="AC1427" s="8" t="s">
        <v>54</v>
      </c>
      <c r="AD1427" s="8" t="s">
        <v>35</v>
      </c>
      <c r="AE1427" s="8" t="s">
        <v>35</v>
      </c>
      <c r="AF1427" s="12">
        <v>27833.7</v>
      </c>
      <c r="AG1427" s="41">
        <f t="shared" si="201"/>
        <v>45232</v>
      </c>
      <c r="AH1427" s="41">
        <f t="shared" ca="1" si="202"/>
        <v>46022</v>
      </c>
      <c r="AI1427" s="1">
        <f t="shared" ca="1" si="200"/>
        <v>25</v>
      </c>
      <c r="AJ1427" s="1">
        <f t="shared" ca="1" si="203"/>
        <v>21</v>
      </c>
      <c r="AK1427" s="1">
        <f t="shared" ca="1" si="204"/>
        <v>4</v>
      </c>
      <c r="AL1427" s="1">
        <f t="shared" si="205"/>
        <v>15.53</v>
      </c>
      <c r="AM1427" s="38">
        <f t="shared" ca="1" si="206"/>
        <v>0.84</v>
      </c>
      <c r="AN1427" s="1" t="str">
        <f t="shared" ca="1" si="207"/>
        <v>לא תקין</v>
      </c>
      <c r="AO1427" s="1" t="e">
        <f>VLOOKUP(AC1427,'תז מייל קניין'!$A:$C,3,0)</f>
        <v>#N/A</v>
      </c>
      <c r="AP1427" s="1" t="str">
        <f t="shared" si="208"/>
        <v xml:space="preserve"> בעניין ת"</v>
      </c>
    </row>
    <row r="1428" spans="1:42" x14ac:dyDescent="0.2">
      <c r="A1428" s="4"/>
      <c r="B1428" s="5"/>
      <c r="C1428" s="6" t="s">
        <v>5167</v>
      </c>
      <c r="D1428" s="7" t="s">
        <v>47</v>
      </c>
      <c r="E1428" s="7" t="s">
        <v>32</v>
      </c>
      <c r="F1428" s="8" t="s">
        <v>35</v>
      </c>
      <c r="G1428" s="9">
        <v>45237</v>
      </c>
      <c r="H1428" s="9">
        <v>45105</v>
      </c>
      <c r="I1428" s="10">
        <v>46200</v>
      </c>
      <c r="J1428" s="14"/>
      <c r="K1428" s="11" t="s">
        <v>5168</v>
      </c>
      <c r="L1428" s="8" t="s">
        <v>5169</v>
      </c>
      <c r="M1428" s="8" t="s">
        <v>35</v>
      </c>
      <c r="N1428" s="8" t="s">
        <v>40</v>
      </c>
      <c r="O1428" s="12">
        <v>9917.9</v>
      </c>
      <c r="P1428" s="8" t="s">
        <v>41</v>
      </c>
      <c r="Q1428" s="12">
        <v>9917.9</v>
      </c>
      <c r="R1428" s="13">
        <v>39.020000000000003</v>
      </c>
      <c r="S1428" s="12">
        <v>3837.62</v>
      </c>
      <c r="T1428" s="12">
        <v>3837.62</v>
      </c>
      <c r="U1428" s="12">
        <v>4838</v>
      </c>
      <c r="V1428" s="8" t="s">
        <v>35</v>
      </c>
      <c r="W1428" s="8" t="s">
        <v>5098</v>
      </c>
      <c r="X1428" s="8" t="s">
        <v>57</v>
      </c>
      <c r="Y1428" s="13">
        <v>0</v>
      </c>
      <c r="Z1428" s="8" t="s">
        <v>42</v>
      </c>
      <c r="AA1428" s="8" t="s">
        <v>58</v>
      </c>
      <c r="AB1428" s="8" t="s">
        <v>35</v>
      </c>
      <c r="AC1428" s="8" t="s">
        <v>54</v>
      </c>
      <c r="AD1428" s="8" t="s">
        <v>35</v>
      </c>
      <c r="AE1428" s="8" t="s">
        <v>2177</v>
      </c>
      <c r="AF1428" s="12">
        <v>4838</v>
      </c>
      <c r="AG1428" s="41">
        <f t="shared" si="201"/>
        <v>45105</v>
      </c>
      <c r="AH1428" s="41">
        <f t="shared" ca="1" si="202"/>
        <v>46200</v>
      </c>
      <c r="AI1428" s="1">
        <f t="shared" ca="1" si="200"/>
        <v>35</v>
      </c>
      <c r="AJ1428" s="1">
        <f t="shared" ca="1" si="203"/>
        <v>25</v>
      </c>
      <c r="AK1428" s="1">
        <f t="shared" ca="1" si="204"/>
        <v>10</v>
      </c>
      <c r="AL1428" s="1">
        <f t="shared" si="205"/>
        <v>39.020000000000003</v>
      </c>
      <c r="AM1428" s="38">
        <f t="shared" ca="1" si="206"/>
        <v>0.7142857142857143</v>
      </c>
      <c r="AN1428" s="1" t="str">
        <f t="shared" ca="1" si="207"/>
        <v>תקין</v>
      </c>
      <c r="AO1428" s="1" t="e">
        <f>VLOOKUP(AC1428,'תז מייל קניין'!$A:$C,3,0)</f>
        <v>#N/A</v>
      </c>
      <c r="AP1428" s="1" t="str">
        <f t="shared" si="208"/>
        <v xml:space="preserve"> חבר ועדה </v>
      </c>
    </row>
    <row r="1429" spans="1:42" x14ac:dyDescent="0.2">
      <c r="A1429" s="4"/>
      <c r="B1429" s="5"/>
      <c r="C1429" s="6" t="s">
        <v>5170</v>
      </c>
      <c r="D1429" s="7" t="s">
        <v>34</v>
      </c>
      <c r="E1429" s="7" t="s">
        <v>32</v>
      </c>
      <c r="F1429" s="8" t="s">
        <v>35</v>
      </c>
      <c r="G1429" s="9">
        <v>45237</v>
      </c>
      <c r="H1429" s="9">
        <v>45105</v>
      </c>
      <c r="I1429" s="10">
        <v>46200</v>
      </c>
      <c r="J1429" s="14"/>
      <c r="K1429" s="11" t="s">
        <v>5171</v>
      </c>
      <c r="L1429" s="8" t="s">
        <v>5172</v>
      </c>
      <c r="M1429" s="8" t="s">
        <v>5173</v>
      </c>
      <c r="N1429" s="8" t="s">
        <v>40</v>
      </c>
      <c r="O1429" s="12">
        <v>9430</v>
      </c>
      <c r="P1429" s="8" t="s">
        <v>41</v>
      </c>
      <c r="Q1429" s="12">
        <v>9430</v>
      </c>
      <c r="R1429" s="13">
        <v>45.65</v>
      </c>
      <c r="S1429" s="12">
        <v>3895</v>
      </c>
      <c r="T1429" s="12">
        <v>3895</v>
      </c>
      <c r="U1429" s="12">
        <v>5125</v>
      </c>
      <c r="V1429" s="8" t="s">
        <v>35</v>
      </c>
      <c r="W1429" s="8" t="s">
        <v>5098</v>
      </c>
      <c r="X1429" s="8" t="s">
        <v>57</v>
      </c>
      <c r="Y1429" s="13">
        <v>0</v>
      </c>
      <c r="Z1429" s="8" t="s">
        <v>42</v>
      </c>
      <c r="AA1429" s="8" t="s">
        <v>58</v>
      </c>
      <c r="AB1429" s="8" t="s">
        <v>35</v>
      </c>
      <c r="AC1429" s="8" t="s">
        <v>54</v>
      </c>
      <c r="AD1429" s="8" t="s">
        <v>5155</v>
      </c>
      <c r="AE1429" s="8" t="s">
        <v>2177</v>
      </c>
      <c r="AF1429" s="12">
        <v>5125</v>
      </c>
      <c r="AG1429" s="41">
        <f t="shared" si="201"/>
        <v>45105</v>
      </c>
      <c r="AH1429" s="41">
        <f t="shared" ca="1" si="202"/>
        <v>46200</v>
      </c>
      <c r="AI1429" s="1">
        <f t="shared" ca="1" si="200"/>
        <v>35</v>
      </c>
      <c r="AJ1429" s="1">
        <f t="shared" ca="1" si="203"/>
        <v>25</v>
      </c>
      <c r="AK1429" s="1">
        <f t="shared" ca="1" si="204"/>
        <v>10</v>
      </c>
      <c r="AL1429" s="1">
        <f t="shared" si="205"/>
        <v>45.65</v>
      </c>
      <c r="AM1429" s="38">
        <f t="shared" ca="1" si="206"/>
        <v>0.7142857142857143</v>
      </c>
      <c r="AN1429" s="1" t="str">
        <f t="shared" ca="1" si="207"/>
        <v>תקין</v>
      </c>
      <c r="AO1429" s="1" t="e">
        <f>VLOOKUP(AC1429,'תז מייל קניין'!$A:$C,3,0)</f>
        <v>#N/A</v>
      </c>
      <c r="AP1429" s="1" t="str">
        <f t="shared" si="208"/>
        <v xml:space="preserve"> חבר ועדה </v>
      </c>
    </row>
    <row r="1430" spans="1:42" x14ac:dyDescent="0.2">
      <c r="A1430" s="4"/>
      <c r="B1430" s="5"/>
      <c r="C1430" s="6" t="s">
        <v>5174</v>
      </c>
      <c r="D1430" s="7" t="s">
        <v>47</v>
      </c>
      <c r="E1430" s="7" t="s">
        <v>32</v>
      </c>
      <c r="F1430" s="8" t="s">
        <v>35</v>
      </c>
      <c r="G1430" s="9">
        <v>45237</v>
      </c>
      <c r="H1430" s="9">
        <v>45105</v>
      </c>
      <c r="I1430" s="10">
        <v>46200</v>
      </c>
      <c r="J1430" s="14"/>
      <c r="K1430" s="11" t="s">
        <v>5175</v>
      </c>
      <c r="L1430" s="8" t="s">
        <v>5176</v>
      </c>
      <c r="M1430" s="8" t="s">
        <v>35</v>
      </c>
      <c r="N1430" s="8" t="s">
        <v>40</v>
      </c>
      <c r="O1430" s="12">
        <v>5079.8999999999996</v>
      </c>
      <c r="P1430" s="8" t="s">
        <v>41</v>
      </c>
      <c r="Q1430" s="12">
        <v>5079.8999999999996</v>
      </c>
      <c r="R1430" s="13">
        <v>0</v>
      </c>
      <c r="S1430" s="13">
        <v>0</v>
      </c>
      <c r="T1430" s="13">
        <v>0</v>
      </c>
      <c r="U1430" s="12">
        <v>5079.8999999999996</v>
      </c>
      <c r="V1430" s="8" t="s">
        <v>35</v>
      </c>
      <c r="W1430" s="8" t="s">
        <v>5098</v>
      </c>
      <c r="X1430" s="8" t="s">
        <v>57</v>
      </c>
      <c r="Y1430" s="13">
        <v>0</v>
      </c>
      <c r="Z1430" s="8" t="s">
        <v>42</v>
      </c>
      <c r="AA1430" s="8" t="s">
        <v>58</v>
      </c>
      <c r="AB1430" s="8" t="s">
        <v>35</v>
      </c>
      <c r="AC1430" s="8" t="s">
        <v>54</v>
      </c>
      <c r="AD1430" s="8" t="s">
        <v>35</v>
      </c>
      <c r="AE1430" s="8" t="s">
        <v>2177</v>
      </c>
      <c r="AF1430" s="12">
        <v>5079.8999999999996</v>
      </c>
      <c r="AG1430" s="41">
        <f t="shared" si="201"/>
        <v>45105</v>
      </c>
      <c r="AH1430" s="41">
        <f t="shared" ca="1" si="202"/>
        <v>46200</v>
      </c>
      <c r="AI1430" s="1">
        <f t="shared" ca="1" si="200"/>
        <v>35</v>
      </c>
      <c r="AJ1430" s="1">
        <f t="shared" ca="1" si="203"/>
        <v>25</v>
      </c>
      <c r="AK1430" s="1">
        <f t="shared" ca="1" si="204"/>
        <v>10</v>
      </c>
      <c r="AL1430" s="1">
        <f t="shared" si="205"/>
        <v>0</v>
      </c>
      <c r="AM1430" s="38">
        <f t="shared" ca="1" si="206"/>
        <v>0.7142857142857143</v>
      </c>
      <c r="AN1430" s="1" t="str">
        <f t="shared" ca="1" si="207"/>
        <v>לא תקין</v>
      </c>
      <c r="AO1430" s="1" t="e">
        <f>VLOOKUP(AC1430,'תז מייל קניין'!$A:$C,3,0)</f>
        <v>#N/A</v>
      </c>
      <c r="AP1430" s="1" t="str">
        <f t="shared" si="208"/>
        <v xml:space="preserve"> חבר ועדה </v>
      </c>
    </row>
    <row r="1431" spans="1:42" x14ac:dyDescent="0.2">
      <c r="A1431" s="4"/>
      <c r="B1431" s="5"/>
      <c r="C1431" s="6" t="s">
        <v>5177</v>
      </c>
      <c r="D1431" s="7" t="s">
        <v>34</v>
      </c>
      <c r="E1431" s="7" t="s">
        <v>32</v>
      </c>
      <c r="F1431" s="8" t="s">
        <v>35</v>
      </c>
      <c r="G1431" s="9">
        <v>45237</v>
      </c>
      <c r="H1431" s="9">
        <v>45105</v>
      </c>
      <c r="I1431" s="10">
        <v>46200</v>
      </c>
      <c r="J1431" s="14"/>
      <c r="K1431" s="11" t="s">
        <v>5178</v>
      </c>
      <c r="L1431" s="8" t="s">
        <v>5179</v>
      </c>
      <c r="M1431" s="8" t="s">
        <v>5180</v>
      </c>
      <c r="N1431" s="8" t="s">
        <v>40</v>
      </c>
      <c r="O1431" s="12">
        <v>9430</v>
      </c>
      <c r="P1431" s="8" t="s">
        <v>41</v>
      </c>
      <c r="Q1431" s="12">
        <v>9430</v>
      </c>
      <c r="R1431" s="13">
        <v>69.569999999999993</v>
      </c>
      <c r="S1431" s="12">
        <v>6355</v>
      </c>
      <c r="T1431" s="12">
        <v>6355</v>
      </c>
      <c r="U1431" s="12">
        <v>2870</v>
      </c>
      <c r="V1431" s="8" t="s">
        <v>35</v>
      </c>
      <c r="W1431" s="8" t="s">
        <v>5098</v>
      </c>
      <c r="X1431" s="8" t="s">
        <v>57</v>
      </c>
      <c r="Y1431" s="13">
        <v>0</v>
      </c>
      <c r="Z1431" s="8" t="s">
        <v>42</v>
      </c>
      <c r="AA1431" s="8" t="s">
        <v>58</v>
      </c>
      <c r="AB1431" s="8" t="s">
        <v>35</v>
      </c>
      <c r="AC1431" s="8" t="s">
        <v>54</v>
      </c>
      <c r="AD1431" s="8" t="s">
        <v>5181</v>
      </c>
      <c r="AE1431" s="8" t="s">
        <v>2177</v>
      </c>
      <c r="AF1431" s="12">
        <v>2870</v>
      </c>
      <c r="AG1431" s="41">
        <f t="shared" si="201"/>
        <v>45105</v>
      </c>
      <c r="AH1431" s="41">
        <f t="shared" ca="1" si="202"/>
        <v>46200</v>
      </c>
      <c r="AI1431" s="1">
        <f t="shared" ca="1" si="200"/>
        <v>35</v>
      </c>
      <c r="AJ1431" s="1">
        <f t="shared" ca="1" si="203"/>
        <v>25</v>
      </c>
      <c r="AK1431" s="1">
        <f t="shared" ca="1" si="204"/>
        <v>10</v>
      </c>
      <c r="AL1431" s="1">
        <f t="shared" si="205"/>
        <v>69.569999999999993</v>
      </c>
      <c r="AM1431" s="38">
        <f t="shared" ca="1" si="206"/>
        <v>0.7142857142857143</v>
      </c>
      <c r="AN1431" s="1" t="str">
        <f t="shared" ca="1" si="207"/>
        <v>תקין</v>
      </c>
      <c r="AO1431" s="1" t="e">
        <f>VLOOKUP(AC1431,'תז מייל קניין'!$A:$C,3,0)</f>
        <v>#N/A</v>
      </c>
      <c r="AP1431" s="1" t="str">
        <f t="shared" si="208"/>
        <v xml:space="preserve"> חבר ועדה </v>
      </c>
    </row>
    <row r="1432" spans="1:42" x14ac:dyDescent="0.2">
      <c r="A1432" s="4"/>
      <c r="B1432" s="5"/>
      <c r="C1432" s="6" t="s">
        <v>5182</v>
      </c>
      <c r="D1432" s="7" t="s">
        <v>34</v>
      </c>
      <c r="E1432" s="7" t="s">
        <v>32</v>
      </c>
      <c r="F1432" s="8" t="s">
        <v>35</v>
      </c>
      <c r="G1432" s="9">
        <v>45238</v>
      </c>
      <c r="H1432" s="9">
        <v>45105</v>
      </c>
      <c r="I1432" s="10">
        <v>46200</v>
      </c>
      <c r="J1432" s="14"/>
      <c r="K1432" s="11" t="s">
        <v>5183</v>
      </c>
      <c r="L1432" s="8" t="s">
        <v>5184</v>
      </c>
      <c r="M1432" s="8" t="s">
        <v>5185</v>
      </c>
      <c r="N1432" s="8" t="s">
        <v>40</v>
      </c>
      <c r="O1432" s="12">
        <v>5079.8999999999996</v>
      </c>
      <c r="P1432" s="8" t="s">
        <v>41</v>
      </c>
      <c r="Q1432" s="12">
        <v>5079.8999999999996</v>
      </c>
      <c r="R1432" s="13">
        <v>0</v>
      </c>
      <c r="S1432" s="13">
        <v>0</v>
      </c>
      <c r="T1432" s="13">
        <v>0</v>
      </c>
      <c r="U1432" s="12">
        <v>5079.8999999999996</v>
      </c>
      <c r="V1432" s="8" t="s">
        <v>35</v>
      </c>
      <c r="W1432" s="8" t="s">
        <v>5098</v>
      </c>
      <c r="X1432" s="8" t="s">
        <v>57</v>
      </c>
      <c r="Y1432" s="13">
        <v>0</v>
      </c>
      <c r="Z1432" s="8" t="s">
        <v>42</v>
      </c>
      <c r="AA1432" s="8" t="s">
        <v>58</v>
      </c>
      <c r="AB1432" s="8" t="s">
        <v>35</v>
      </c>
      <c r="AC1432" s="8" t="s">
        <v>54</v>
      </c>
      <c r="AD1432" s="8" t="s">
        <v>5186</v>
      </c>
      <c r="AE1432" s="8" t="s">
        <v>2177</v>
      </c>
      <c r="AF1432" s="12">
        <v>5079.8999999999996</v>
      </c>
      <c r="AG1432" s="41">
        <f t="shared" si="201"/>
        <v>45105</v>
      </c>
      <c r="AH1432" s="41">
        <f t="shared" ca="1" si="202"/>
        <v>46200</v>
      </c>
      <c r="AI1432" s="1">
        <f t="shared" ca="1" si="200"/>
        <v>35</v>
      </c>
      <c r="AJ1432" s="1">
        <f t="shared" ca="1" si="203"/>
        <v>25</v>
      </c>
      <c r="AK1432" s="1">
        <f t="shared" ca="1" si="204"/>
        <v>10</v>
      </c>
      <c r="AL1432" s="1">
        <f t="shared" si="205"/>
        <v>0</v>
      </c>
      <c r="AM1432" s="38">
        <f t="shared" ca="1" si="206"/>
        <v>0.7142857142857143</v>
      </c>
      <c r="AN1432" s="1" t="str">
        <f t="shared" ca="1" si="207"/>
        <v>לא תקין</v>
      </c>
      <c r="AO1432" s="1" t="e">
        <f>VLOOKUP(AC1432,'תז מייל קניין'!$A:$C,3,0)</f>
        <v>#N/A</v>
      </c>
      <c r="AP1432" s="1" t="str">
        <f t="shared" si="208"/>
        <v xml:space="preserve"> חבר ועדה </v>
      </c>
    </row>
    <row r="1433" spans="1:42" x14ac:dyDescent="0.2">
      <c r="A1433" s="4"/>
      <c r="B1433" s="5"/>
      <c r="C1433" s="6" t="s">
        <v>5187</v>
      </c>
      <c r="D1433" s="7" t="s">
        <v>50</v>
      </c>
      <c r="E1433" s="7" t="s">
        <v>32</v>
      </c>
      <c r="F1433" s="8" t="s">
        <v>35</v>
      </c>
      <c r="G1433" s="9">
        <v>45239</v>
      </c>
      <c r="H1433" s="9"/>
      <c r="I1433" s="10"/>
      <c r="J1433" s="14"/>
      <c r="K1433" s="11" t="s">
        <v>3439</v>
      </c>
      <c r="L1433" s="8" t="s">
        <v>3440</v>
      </c>
      <c r="M1433" s="8" t="s">
        <v>3441</v>
      </c>
      <c r="N1433" s="8" t="s">
        <v>40</v>
      </c>
      <c r="O1433" s="12">
        <v>26906.14</v>
      </c>
      <c r="P1433" s="8" t="s">
        <v>41</v>
      </c>
      <c r="Q1433" s="12">
        <v>26906.14</v>
      </c>
      <c r="R1433" s="13">
        <v>9.36</v>
      </c>
      <c r="S1433" s="12">
        <v>2500</v>
      </c>
      <c r="T1433" s="12">
        <v>2500</v>
      </c>
      <c r="U1433" s="12">
        <v>24911.040000000001</v>
      </c>
      <c r="V1433" s="8" t="s">
        <v>35</v>
      </c>
      <c r="W1433" s="8" t="s">
        <v>5188</v>
      </c>
      <c r="X1433" s="8" t="s">
        <v>57</v>
      </c>
      <c r="Y1433" s="13">
        <v>0</v>
      </c>
      <c r="Z1433" s="8" t="s">
        <v>42</v>
      </c>
      <c r="AA1433" s="8" t="s">
        <v>65</v>
      </c>
      <c r="AB1433" s="8" t="s">
        <v>35</v>
      </c>
      <c r="AC1433" s="8" t="s">
        <v>54</v>
      </c>
      <c r="AD1433" s="8" t="s">
        <v>35</v>
      </c>
      <c r="AE1433" s="8" t="s">
        <v>2919</v>
      </c>
      <c r="AF1433" s="12">
        <v>24406.14</v>
      </c>
      <c r="AG1433" s="41">
        <f t="shared" si="201"/>
        <v>45239</v>
      </c>
      <c r="AH1433" s="41">
        <f t="shared" ca="1" si="202"/>
        <v>46022</v>
      </c>
      <c r="AI1433" s="1">
        <f t="shared" ca="1" si="200"/>
        <v>25</v>
      </c>
      <c r="AJ1433" s="1">
        <f t="shared" ca="1" si="203"/>
        <v>20</v>
      </c>
      <c r="AK1433" s="1">
        <f t="shared" ca="1" si="204"/>
        <v>4</v>
      </c>
      <c r="AL1433" s="1">
        <f t="shared" si="205"/>
        <v>9.36</v>
      </c>
      <c r="AM1433" s="38">
        <f t="shared" ca="1" si="206"/>
        <v>0.8</v>
      </c>
      <c r="AN1433" s="1" t="str">
        <f t="shared" ca="1" si="207"/>
        <v>לא תקין</v>
      </c>
      <c r="AO1433" s="1" t="e">
        <f>VLOOKUP(AC1433,'תז מייל קניין'!$A:$C,3,0)</f>
        <v>#N/A</v>
      </c>
      <c r="AP1433" s="1" t="str">
        <f t="shared" si="208"/>
        <v xml:space="preserve"> טלפון לוו</v>
      </c>
    </row>
    <row r="1434" spans="1:42" x14ac:dyDescent="0.2">
      <c r="A1434" s="4"/>
      <c r="B1434" s="5"/>
      <c r="C1434" s="6" t="s">
        <v>5189</v>
      </c>
      <c r="D1434" s="7" t="s">
        <v>34</v>
      </c>
      <c r="E1434" s="7" t="s">
        <v>32</v>
      </c>
      <c r="F1434" s="8" t="s">
        <v>35</v>
      </c>
      <c r="G1434" s="9">
        <v>45239</v>
      </c>
      <c r="H1434" s="9"/>
      <c r="I1434" s="10"/>
      <c r="J1434" s="14"/>
      <c r="K1434" s="11" t="s">
        <v>4447</v>
      </c>
      <c r="L1434" s="8" t="s">
        <v>4448</v>
      </c>
      <c r="M1434" s="8" t="s">
        <v>4449</v>
      </c>
      <c r="N1434" s="8" t="s">
        <v>40</v>
      </c>
      <c r="O1434" s="12">
        <v>51056</v>
      </c>
      <c r="P1434" s="8" t="s">
        <v>41</v>
      </c>
      <c r="Q1434" s="12">
        <v>51056</v>
      </c>
      <c r="R1434" s="13">
        <v>2.0699999999999998</v>
      </c>
      <c r="S1434" s="12">
        <v>1056</v>
      </c>
      <c r="T1434" s="12">
        <v>1056</v>
      </c>
      <c r="U1434" s="12">
        <v>50000</v>
      </c>
      <c r="V1434" s="8" t="s">
        <v>35</v>
      </c>
      <c r="W1434" s="8" t="s">
        <v>5190</v>
      </c>
      <c r="X1434" s="8" t="s">
        <v>35</v>
      </c>
      <c r="Y1434" s="13">
        <v>0</v>
      </c>
      <c r="Z1434" s="8" t="s">
        <v>42</v>
      </c>
      <c r="AA1434" s="8" t="s">
        <v>2622</v>
      </c>
      <c r="AB1434" s="8" t="s">
        <v>35</v>
      </c>
      <c r="AC1434" s="8" t="s">
        <v>54</v>
      </c>
      <c r="AD1434" s="8" t="s">
        <v>35</v>
      </c>
      <c r="AE1434" s="8" t="s">
        <v>2610</v>
      </c>
      <c r="AF1434" s="12">
        <v>50000</v>
      </c>
      <c r="AG1434" s="41">
        <f t="shared" si="201"/>
        <v>45239</v>
      </c>
      <c r="AH1434" s="41">
        <f t="shared" ca="1" si="202"/>
        <v>46022</v>
      </c>
      <c r="AI1434" s="1">
        <f t="shared" ca="1" si="200"/>
        <v>25</v>
      </c>
      <c r="AJ1434" s="1">
        <f t="shared" ca="1" si="203"/>
        <v>20</v>
      </c>
      <c r="AK1434" s="1">
        <f t="shared" ca="1" si="204"/>
        <v>4</v>
      </c>
      <c r="AL1434" s="1">
        <f t="shared" si="205"/>
        <v>2.0699999999999998</v>
      </c>
      <c r="AM1434" s="38">
        <f t="shared" ca="1" si="206"/>
        <v>0.8</v>
      </c>
      <c r="AN1434" s="1" t="str">
        <f t="shared" ca="1" si="207"/>
        <v>לא תקין</v>
      </c>
      <c r="AO1434" s="1" t="e">
        <f>VLOOKUP(AC1434,'תז מייל קניין'!$A:$C,3,0)</f>
        <v>#N/A</v>
      </c>
      <c r="AP1434" s="1" t="str">
        <f t="shared" si="208"/>
        <v xml:space="preserve"> קו לעובד </v>
      </c>
    </row>
    <row r="1435" spans="1:42" x14ac:dyDescent="0.2">
      <c r="A1435" s="4"/>
      <c r="B1435" s="5"/>
      <c r="C1435" s="6" t="s">
        <v>5191</v>
      </c>
      <c r="D1435" s="7" t="s">
        <v>34</v>
      </c>
      <c r="E1435" s="7" t="s">
        <v>32</v>
      </c>
      <c r="F1435" s="8" t="s">
        <v>35</v>
      </c>
      <c r="G1435" s="9">
        <v>45239</v>
      </c>
      <c r="H1435" s="9"/>
      <c r="I1435" s="10"/>
      <c r="J1435" s="14"/>
      <c r="K1435" s="11" t="s">
        <v>5192</v>
      </c>
      <c r="L1435" s="8" t="s">
        <v>5193</v>
      </c>
      <c r="M1435" s="8" t="s">
        <v>5194</v>
      </c>
      <c r="N1435" s="8" t="s">
        <v>40</v>
      </c>
      <c r="O1435" s="12">
        <v>30000</v>
      </c>
      <c r="P1435" s="8" t="s">
        <v>41</v>
      </c>
      <c r="Q1435" s="12">
        <v>30000</v>
      </c>
      <c r="R1435" s="13">
        <v>0</v>
      </c>
      <c r="S1435" s="13">
        <v>0</v>
      </c>
      <c r="T1435" s="13">
        <v>0</v>
      </c>
      <c r="U1435" s="12">
        <v>30000</v>
      </c>
      <c r="V1435" s="8" t="s">
        <v>35</v>
      </c>
      <c r="W1435" s="8" t="s">
        <v>5195</v>
      </c>
      <c r="X1435" s="8" t="s">
        <v>35</v>
      </c>
      <c r="Y1435" s="13">
        <v>0</v>
      </c>
      <c r="Z1435" s="8" t="s">
        <v>42</v>
      </c>
      <c r="AA1435" s="8" t="s">
        <v>2622</v>
      </c>
      <c r="AB1435" s="8" t="s">
        <v>35</v>
      </c>
      <c r="AC1435" s="8" t="s">
        <v>54</v>
      </c>
      <c r="AD1435" s="8" t="s">
        <v>35</v>
      </c>
      <c r="AE1435" s="8" t="s">
        <v>2610</v>
      </c>
      <c r="AF1435" s="12">
        <v>30000</v>
      </c>
      <c r="AG1435" s="41">
        <f t="shared" si="201"/>
        <v>45239</v>
      </c>
      <c r="AH1435" s="41">
        <f t="shared" ca="1" si="202"/>
        <v>46022</v>
      </c>
      <c r="AI1435" s="1">
        <f t="shared" ca="1" si="200"/>
        <v>25</v>
      </c>
      <c r="AJ1435" s="1">
        <f t="shared" ca="1" si="203"/>
        <v>20</v>
      </c>
      <c r="AK1435" s="1">
        <f t="shared" ca="1" si="204"/>
        <v>4</v>
      </c>
      <c r="AL1435" s="1">
        <f t="shared" si="205"/>
        <v>0</v>
      </c>
      <c r="AM1435" s="38">
        <f t="shared" ca="1" si="206"/>
        <v>0.8</v>
      </c>
      <c r="AN1435" s="1" t="str">
        <f t="shared" ca="1" si="207"/>
        <v>לא תקין</v>
      </c>
      <c r="AO1435" s="1" t="e">
        <f>VLOOKUP(AC1435,'תז מייל קניין'!$A:$C,3,0)</f>
        <v>#N/A</v>
      </c>
      <c r="AP1435" s="1" t="str">
        <f t="shared" si="208"/>
        <v xml:space="preserve"> צור נ' ור</v>
      </c>
    </row>
    <row r="1436" spans="1:42" x14ac:dyDescent="0.2">
      <c r="A1436" s="4"/>
      <c r="B1436" s="5"/>
      <c r="C1436" s="6" t="s">
        <v>5196</v>
      </c>
      <c r="D1436" s="7" t="s">
        <v>34</v>
      </c>
      <c r="E1436" s="7" t="s">
        <v>32</v>
      </c>
      <c r="F1436" s="8" t="s">
        <v>35</v>
      </c>
      <c r="G1436" s="9">
        <v>45242</v>
      </c>
      <c r="H1436" s="9"/>
      <c r="I1436" s="10"/>
      <c r="J1436" s="14"/>
      <c r="K1436" s="11" t="s">
        <v>5197</v>
      </c>
      <c r="L1436" s="8" t="s">
        <v>5198</v>
      </c>
      <c r="M1436" s="8" t="s">
        <v>5199</v>
      </c>
      <c r="N1436" s="8" t="s">
        <v>40</v>
      </c>
      <c r="O1436" s="12">
        <v>30362.66</v>
      </c>
      <c r="P1436" s="8" t="s">
        <v>41</v>
      </c>
      <c r="Q1436" s="12">
        <v>30362.66</v>
      </c>
      <c r="R1436" s="13">
        <v>95.72</v>
      </c>
      <c r="S1436" s="12">
        <v>29048.76</v>
      </c>
      <c r="T1436" s="12">
        <v>29048.76</v>
      </c>
      <c r="U1436" s="12">
        <v>1309.8</v>
      </c>
      <c r="V1436" s="8" t="s">
        <v>35</v>
      </c>
      <c r="W1436" s="8" t="s">
        <v>5200</v>
      </c>
      <c r="X1436" s="8" t="s">
        <v>35</v>
      </c>
      <c r="Y1436" s="13">
        <v>0</v>
      </c>
      <c r="Z1436" s="8" t="s">
        <v>42</v>
      </c>
      <c r="AA1436" s="8" t="s">
        <v>43</v>
      </c>
      <c r="AB1436" s="8" t="s">
        <v>60</v>
      </c>
      <c r="AC1436" s="8" t="s">
        <v>54</v>
      </c>
      <c r="AD1436" s="8" t="s">
        <v>35</v>
      </c>
      <c r="AE1436" s="8" t="s">
        <v>5201</v>
      </c>
      <c r="AF1436" s="12">
        <v>1309.8</v>
      </c>
      <c r="AG1436" s="41">
        <f t="shared" si="201"/>
        <v>45242</v>
      </c>
      <c r="AH1436" s="41">
        <f t="shared" ca="1" si="202"/>
        <v>46022</v>
      </c>
      <c r="AI1436" s="1">
        <f t="shared" ca="1" si="200"/>
        <v>25</v>
      </c>
      <c r="AJ1436" s="1">
        <f t="shared" ca="1" si="203"/>
        <v>20</v>
      </c>
      <c r="AK1436" s="1">
        <f t="shared" ca="1" si="204"/>
        <v>4</v>
      </c>
      <c r="AL1436" s="1">
        <f t="shared" si="205"/>
        <v>95.72</v>
      </c>
      <c r="AM1436" s="38">
        <f t="shared" ca="1" si="206"/>
        <v>0.8</v>
      </c>
      <c r="AN1436" s="1" t="str">
        <f t="shared" ca="1" si="207"/>
        <v>תקין</v>
      </c>
      <c r="AO1436" s="1" t="e">
        <f>VLOOKUP(AC1436,'תז מייל קניין'!$A:$C,3,0)</f>
        <v>#N/A</v>
      </c>
      <c r="AP1436" s="1" t="str">
        <f t="shared" si="208"/>
        <v xml:space="preserve"> רכזות מער</v>
      </c>
    </row>
    <row r="1437" spans="1:42" x14ac:dyDescent="0.2">
      <c r="A1437" s="4"/>
      <c r="B1437" s="5"/>
      <c r="C1437" s="6" t="s">
        <v>5202</v>
      </c>
      <c r="D1437" s="7" t="s">
        <v>34</v>
      </c>
      <c r="E1437" s="7" t="s">
        <v>32</v>
      </c>
      <c r="F1437" s="8" t="s">
        <v>35</v>
      </c>
      <c r="G1437" s="9">
        <v>45243</v>
      </c>
      <c r="H1437" s="9"/>
      <c r="I1437" s="10"/>
      <c r="J1437" s="14"/>
      <c r="K1437" s="11" t="s">
        <v>5203</v>
      </c>
      <c r="L1437" s="8" t="s">
        <v>5204</v>
      </c>
      <c r="M1437" s="8" t="s">
        <v>5205</v>
      </c>
      <c r="N1437" s="8" t="s">
        <v>40</v>
      </c>
      <c r="O1437" s="12">
        <v>31850</v>
      </c>
      <c r="P1437" s="8" t="s">
        <v>41</v>
      </c>
      <c r="Q1437" s="12">
        <v>31850</v>
      </c>
      <c r="R1437" s="13">
        <v>43.49</v>
      </c>
      <c r="S1437" s="12">
        <v>13850</v>
      </c>
      <c r="T1437" s="12">
        <v>13850</v>
      </c>
      <c r="U1437" s="12">
        <v>18000</v>
      </c>
      <c r="V1437" s="8" t="s">
        <v>35</v>
      </c>
      <c r="W1437" s="8" t="s">
        <v>5206</v>
      </c>
      <c r="X1437" s="8" t="s">
        <v>35</v>
      </c>
      <c r="Y1437" s="13">
        <v>0</v>
      </c>
      <c r="Z1437" s="8" t="s">
        <v>42</v>
      </c>
      <c r="AA1437" s="8" t="s">
        <v>2622</v>
      </c>
      <c r="AB1437" s="8" t="s">
        <v>35</v>
      </c>
      <c r="AC1437" s="8" t="s">
        <v>54</v>
      </c>
      <c r="AD1437" s="8" t="s">
        <v>35</v>
      </c>
      <c r="AE1437" s="8" t="s">
        <v>2610</v>
      </c>
      <c r="AF1437" s="12">
        <v>18000</v>
      </c>
      <c r="AG1437" s="41">
        <f t="shared" si="201"/>
        <v>45243</v>
      </c>
      <c r="AH1437" s="41">
        <f t="shared" ca="1" si="202"/>
        <v>46022</v>
      </c>
      <c r="AI1437" s="1">
        <f t="shared" ref="AI1437:AI1500" ca="1" si="209">DATEDIF(AG1437,AH1437, "m")</f>
        <v>25</v>
      </c>
      <c r="AJ1437" s="1">
        <f t="shared" ca="1" si="203"/>
        <v>20</v>
      </c>
      <c r="AK1437" s="1">
        <f t="shared" ca="1" si="204"/>
        <v>4</v>
      </c>
      <c r="AL1437" s="1">
        <f t="shared" si="205"/>
        <v>43.49</v>
      </c>
      <c r="AM1437" s="38">
        <f t="shared" ca="1" si="206"/>
        <v>0.8</v>
      </c>
      <c r="AN1437" s="1" t="str">
        <f t="shared" ca="1" si="207"/>
        <v>לא תקין</v>
      </c>
      <c r="AO1437" s="1" t="e">
        <f>VLOOKUP(AC1437,'תז מייל קניין'!$A:$C,3,0)</f>
        <v>#N/A</v>
      </c>
      <c r="AP1437" s="1" t="str">
        <f t="shared" si="208"/>
        <v xml:space="preserve"> שפר נ' עי</v>
      </c>
    </row>
    <row r="1438" spans="1:42" x14ac:dyDescent="0.2">
      <c r="A1438" s="4"/>
      <c r="B1438" s="5"/>
      <c r="C1438" s="6" t="s">
        <v>5207</v>
      </c>
      <c r="D1438" s="7" t="s">
        <v>34</v>
      </c>
      <c r="E1438" s="7" t="s">
        <v>32</v>
      </c>
      <c r="F1438" s="8" t="s">
        <v>35</v>
      </c>
      <c r="G1438" s="9">
        <v>45243</v>
      </c>
      <c r="H1438" s="9"/>
      <c r="I1438" s="10"/>
      <c r="J1438" s="14"/>
      <c r="K1438" s="11" t="s">
        <v>5203</v>
      </c>
      <c r="L1438" s="8" t="s">
        <v>5204</v>
      </c>
      <c r="M1438" s="8" t="s">
        <v>5205</v>
      </c>
      <c r="N1438" s="8" t="s">
        <v>40</v>
      </c>
      <c r="O1438" s="12">
        <v>15671</v>
      </c>
      <c r="P1438" s="8" t="s">
        <v>41</v>
      </c>
      <c r="Q1438" s="12">
        <v>15671</v>
      </c>
      <c r="R1438" s="13">
        <v>36.19</v>
      </c>
      <c r="S1438" s="12">
        <v>5671</v>
      </c>
      <c r="T1438" s="12">
        <v>5671</v>
      </c>
      <c r="U1438" s="12">
        <v>10000</v>
      </c>
      <c r="V1438" s="8" t="s">
        <v>35</v>
      </c>
      <c r="W1438" s="8" t="s">
        <v>5208</v>
      </c>
      <c r="X1438" s="8" t="s">
        <v>35</v>
      </c>
      <c r="Y1438" s="13">
        <v>0</v>
      </c>
      <c r="Z1438" s="8" t="s">
        <v>42</v>
      </c>
      <c r="AA1438" s="8" t="s">
        <v>2622</v>
      </c>
      <c r="AB1438" s="8" t="s">
        <v>35</v>
      </c>
      <c r="AC1438" s="8" t="s">
        <v>54</v>
      </c>
      <c r="AD1438" s="8" t="s">
        <v>35</v>
      </c>
      <c r="AE1438" s="8" t="s">
        <v>2610</v>
      </c>
      <c r="AF1438" s="12">
        <v>10000</v>
      </c>
      <c r="AG1438" s="41">
        <f t="shared" si="201"/>
        <v>45243</v>
      </c>
      <c r="AH1438" s="41">
        <f t="shared" ca="1" si="202"/>
        <v>46022</v>
      </c>
      <c r="AI1438" s="1">
        <f t="shared" ca="1" si="209"/>
        <v>25</v>
      </c>
      <c r="AJ1438" s="1">
        <f t="shared" ca="1" si="203"/>
        <v>20</v>
      </c>
      <c r="AK1438" s="1">
        <f t="shared" ca="1" si="204"/>
        <v>4</v>
      </c>
      <c r="AL1438" s="1">
        <f t="shared" si="205"/>
        <v>36.19</v>
      </c>
      <c r="AM1438" s="38">
        <f t="shared" ca="1" si="206"/>
        <v>0.8</v>
      </c>
      <c r="AN1438" s="1" t="str">
        <f t="shared" ca="1" si="207"/>
        <v>לא תקין</v>
      </c>
      <c r="AO1438" s="1" t="e">
        <f>VLOOKUP(AC1438,'תז מייל קניין'!$A:$C,3,0)</f>
        <v>#N/A</v>
      </c>
      <c r="AP1438" s="1" t="str">
        <f t="shared" si="208"/>
        <v xml:space="preserve"> שפר נ' מכ</v>
      </c>
    </row>
    <row r="1439" spans="1:42" x14ac:dyDescent="0.2">
      <c r="A1439" s="4"/>
      <c r="B1439" s="5"/>
      <c r="C1439" s="6" t="s">
        <v>5209</v>
      </c>
      <c r="D1439" s="7" t="s">
        <v>34</v>
      </c>
      <c r="E1439" s="7" t="s">
        <v>32</v>
      </c>
      <c r="F1439" s="8" t="s">
        <v>35</v>
      </c>
      <c r="G1439" s="9">
        <v>45246</v>
      </c>
      <c r="H1439" s="9"/>
      <c r="I1439" s="10"/>
      <c r="J1439" s="14"/>
      <c r="K1439" s="11" t="s">
        <v>5210</v>
      </c>
      <c r="L1439" s="8" t="s">
        <v>5211</v>
      </c>
      <c r="M1439" s="8" t="s">
        <v>5212</v>
      </c>
      <c r="N1439" s="8" t="s">
        <v>40</v>
      </c>
      <c r="O1439" s="13">
        <v>559.32000000000005</v>
      </c>
      <c r="P1439" s="8" t="s">
        <v>41</v>
      </c>
      <c r="Q1439" s="13">
        <v>559.32000000000005</v>
      </c>
      <c r="R1439" s="13">
        <v>0</v>
      </c>
      <c r="S1439" s="13">
        <v>0</v>
      </c>
      <c r="T1439" s="13">
        <v>0</v>
      </c>
      <c r="U1439" s="13">
        <v>559.32000000000005</v>
      </c>
      <c r="V1439" s="8" t="s">
        <v>35</v>
      </c>
      <c r="W1439" s="8" t="s">
        <v>5213</v>
      </c>
      <c r="X1439" s="8" t="s">
        <v>35</v>
      </c>
      <c r="Y1439" s="13">
        <v>0</v>
      </c>
      <c r="Z1439" s="8" t="s">
        <v>42</v>
      </c>
      <c r="AA1439" s="8" t="s">
        <v>2622</v>
      </c>
      <c r="AB1439" s="8" t="s">
        <v>35</v>
      </c>
      <c r="AC1439" s="8" t="s">
        <v>54</v>
      </c>
      <c r="AD1439" s="8" t="s">
        <v>5024</v>
      </c>
      <c r="AE1439" s="8" t="s">
        <v>35</v>
      </c>
      <c r="AF1439" s="13">
        <v>559.32000000000005</v>
      </c>
      <c r="AG1439" s="41">
        <f t="shared" si="201"/>
        <v>45246</v>
      </c>
      <c r="AH1439" s="41">
        <f t="shared" ca="1" si="202"/>
        <v>46022</v>
      </c>
      <c r="AI1439" s="1">
        <f t="shared" ca="1" si="209"/>
        <v>25</v>
      </c>
      <c r="AJ1439" s="1">
        <f t="shared" ca="1" si="203"/>
        <v>20</v>
      </c>
      <c r="AK1439" s="1">
        <f t="shared" ca="1" si="204"/>
        <v>4</v>
      </c>
      <c r="AL1439" s="1">
        <f t="shared" si="205"/>
        <v>0</v>
      </c>
      <c r="AM1439" s="38">
        <f t="shared" ca="1" si="206"/>
        <v>0.8</v>
      </c>
      <c r="AN1439" s="1" t="str">
        <f t="shared" ca="1" si="207"/>
        <v>לא תקין</v>
      </c>
      <c r="AO1439" s="1" t="e">
        <f>VLOOKUP(AC1439,'תז מייל קניין'!$A:$C,3,0)</f>
        <v>#N/A</v>
      </c>
      <c r="AP1439" s="1" t="str">
        <f t="shared" si="208"/>
        <v xml:space="preserve"> ועדת בוחנ</v>
      </c>
    </row>
    <row r="1440" spans="1:42" x14ac:dyDescent="0.2">
      <c r="A1440" s="4"/>
      <c r="B1440" s="5"/>
      <c r="C1440" s="6" t="s">
        <v>5214</v>
      </c>
      <c r="D1440" s="7" t="s">
        <v>34</v>
      </c>
      <c r="E1440" s="7" t="s">
        <v>32</v>
      </c>
      <c r="F1440" s="8" t="s">
        <v>35</v>
      </c>
      <c r="G1440" s="9">
        <v>45249</v>
      </c>
      <c r="H1440" s="9"/>
      <c r="I1440" s="10"/>
      <c r="J1440" s="14"/>
      <c r="K1440" s="11" t="s">
        <v>5215</v>
      </c>
      <c r="L1440" s="8" t="s">
        <v>5216</v>
      </c>
      <c r="M1440" s="8" t="s">
        <v>5217</v>
      </c>
      <c r="N1440" s="8" t="s">
        <v>40</v>
      </c>
      <c r="O1440" s="12">
        <v>95000</v>
      </c>
      <c r="P1440" s="8" t="s">
        <v>41</v>
      </c>
      <c r="Q1440" s="12">
        <v>95000</v>
      </c>
      <c r="R1440" s="13">
        <v>78.95</v>
      </c>
      <c r="S1440" s="12">
        <v>75000</v>
      </c>
      <c r="T1440" s="12">
        <v>75000</v>
      </c>
      <c r="U1440" s="12">
        <v>20000</v>
      </c>
      <c r="V1440" s="8" t="s">
        <v>35</v>
      </c>
      <c r="W1440" s="8" t="s">
        <v>5218</v>
      </c>
      <c r="X1440" s="8" t="s">
        <v>35</v>
      </c>
      <c r="Y1440" s="13">
        <v>0</v>
      </c>
      <c r="Z1440" s="8" t="s">
        <v>42</v>
      </c>
      <c r="AA1440" s="8" t="s">
        <v>2622</v>
      </c>
      <c r="AB1440" s="8" t="s">
        <v>35</v>
      </c>
      <c r="AC1440" s="8" t="s">
        <v>54</v>
      </c>
      <c r="AD1440" s="8" t="s">
        <v>35</v>
      </c>
      <c r="AE1440" s="8" t="s">
        <v>2610</v>
      </c>
      <c r="AF1440" s="12">
        <v>20000</v>
      </c>
      <c r="AG1440" s="41">
        <f t="shared" si="201"/>
        <v>45249</v>
      </c>
      <c r="AH1440" s="41">
        <f t="shared" ca="1" si="202"/>
        <v>46022</v>
      </c>
      <c r="AI1440" s="1">
        <f t="shared" ca="1" si="209"/>
        <v>25</v>
      </c>
      <c r="AJ1440" s="1">
        <f t="shared" ca="1" si="203"/>
        <v>20</v>
      </c>
      <c r="AK1440" s="1">
        <f t="shared" ca="1" si="204"/>
        <v>4</v>
      </c>
      <c r="AL1440" s="1">
        <f t="shared" si="205"/>
        <v>78.95</v>
      </c>
      <c r="AM1440" s="38">
        <f t="shared" ca="1" si="206"/>
        <v>0.8</v>
      </c>
      <c r="AN1440" s="1" t="str">
        <f t="shared" ca="1" si="207"/>
        <v>תקין</v>
      </c>
      <c r="AO1440" s="1" t="e">
        <f>VLOOKUP(AC1440,'תז מייל קניין'!$A:$C,3,0)</f>
        <v>#N/A</v>
      </c>
      <c r="AP1440" s="1" t="str">
        <f t="shared" si="208"/>
        <v xml:space="preserve"> מירב ואח'</v>
      </c>
    </row>
    <row r="1441" spans="1:42" x14ac:dyDescent="0.2">
      <c r="A1441" s="4"/>
      <c r="B1441" s="5"/>
      <c r="C1441" s="6" t="s">
        <v>5219</v>
      </c>
      <c r="D1441" s="7" t="s">
        <v>50</v>
      </c>
      <c r="E1441" s="7" t="s">
        <v>32</v>
      </c>
      <c r="F1441" s="8" t="s">
        <v>35</v>
      </c>
      <c r="G1441" s="9">
        <v>45253</v>
      </c>
      <c r="H1441" s="9"/>
      <c r="I1441" s="10"/>
      <c r="J1441" s="14"/>
      <c r="K1441" s="11" t="s">
        <v>1764</v>
      </c>
      <c r="L1441" s="8" t="s">
        <v>1765</v>
      </c>
      <c r="M1441" s="8" t="s">
        <v>1766</v>
      </c>
      <c r="N1441" s="8" t="s">
        <v>40</v>
      </c>
      <c r="O1441" s="12">
        <v>5056.07</v>
      </c>
      <c r="P1441" s="8" t="s">
        <v>41</v>
      </c>
      <c r="Q1441" s="12">
        <v>5056.07</v>
      </c>
      <c r="R1441" s="13">
        <v>97.85</v>
      </c>
      <c r="S1441" s="12">
        <v>4947.8900000000003</v>
      </c>
      <c r="T1441" s="12">
        <v>5485.1</v>
      </c>
      <c r="U1441" s="13">
        <v>125.14</v>
      </c>
      <c r="V1441" s="8" t="s">
        <v>35</v>
      </c>
      <c r="W1441" s="8" t="s">
        <v>4767</v>
      </c>
      <c r="X1441" s="8" t="s">
        <v>57</v>
      </c>
      <c r="Y1441" s="13">
        <v>0</v>
      </c>
      <c r="Z1441" s="8" t="s">
        <v>42</v>
      </c>
      <c r="AA1441" s="8" t="s">
        <v>65</v>
      </c>
      <c r="AB1441" s="8" t="s">
        <v>35</v>
      </c>
      <c r="AC1441" s="8" t="s">
        <v>54</v>
      </c>
      <c r="AD1441" s="8" t="s">
        <v>35</v>
      </c>
      <c r="AE1441" s="8" t="s">
        <v>603</v>
      </c>
      <c r="AF1441" s="13">
        <v>108.18</v>
      </c>
      <c r="AG1441" s="41">
        <f t="shared" si="201"/>
        <v>45253</v>
      </c>
      <c r="AH1441" s="41">
        <f t="shared" ca="1" si="202"/>
        <v>46022</v>
      </c>
      <c r="AI1441" s="1">
        <f t="shared" ca="1" si="209"/>
        <v>25</v>
      </c>
      <c r="AJ1441" s="1">
        <f t="shared" ca="1" si="203"/>
        <v>20</v>
      </c>
      <c r="AK1441" s="1">
        <f t="shared" ca="1" si="204"/>
        <v>4</v>
      </c>
      <c r="AL1441" s="1">
        <f t="shared" si="205"/>
        <v>97.85</v>
      </c>
      <c r="AM1441" s="38">
        <f t="shared" ca="1" si="206"/>
        <v>0.8</v>
      </c>
      <c r="AN1441" s="1" t="str">
        <f t="shared" ca="1" si="207"/>
        <v>תקין</v>
      </c>
      <c r="AO1441" s="1" t="e">
        <f>VLOOKUP(AC1441,'תז מייל קניין'!$A:$C,3,0)</f>
        <v>#N/A</v>
      </c>
      <c r="AP1441" s="1" t="str">
        <f t="shared" si="208"/>
        <v xml:space="preserve"> ציוד משרד</v>
      </c>
    </row>
    <row r="1442" spans="1:42" x14ac:dyDescent="0.2">
      <c r="A1442" s="4"/>
      <c r="B1442" s="5"/>
      <c r="C1442" s="6" t="s">
        <v>5220</v>
      </c>
      <c r="D1442" s="7" t="s">
        <v>34</v>
      </c>
      <c r="E1442" s="7" t="s">
        <v>32</v>
      </c>
      <c r="F1442" s="8" t="s">
        <v>35</v>
      </c>
      <c r="G1442" s="9">
        <v>45256</v>
      </c>
      <c r="H1442" s="9"/>
      <c r="I1442" s="10"/>
      <c r="J1442" s="14"/>
      <c r="K1442" s="11" t="s">
        <v>4447</v>
      </c>
      <c r="L1442" s="8" t="s">
        <v>4448</v>
      </c>
      <c r="M1442" s="8" t="s">
        <v>4449</v>
      </c>
      <c r="N1442" s="8" t="s">
        <v>40</v>
      </c>
      <c r="O1442" s="12">
        <v>40000</v>
      </c>
      <c r="P1442" s="8" t="s">
        <v>41</v>
      </c>
      <c r="Q1442" s="12">
        <v>40000</v>
      </c>
      <c r="R1442" s="13">
        <v>0</v>
      </c>
      <c r="S1442" s="13">
        <v>0</v>
      </c>
      <c r="T1442" s="13">
        <v>0</v>
      </c>
      <c r="U1442" s="12">
        <v>40000</v>
      </c>
      <c r="V1442" s="8" t="s">
        <v>35</v>
      </c>
      <c r="W1442" s="8" t="s">
        <v>5221</v>
      </c>
      <c r="X1442" s="8" t="s">
        <v>35</v>
      </c>
      <c r="Y1442" s="13">
        <v>0</v>
      </c>
      <c r="Z1442" s="8" t="s">
        <v>42</v>
      </c>
      <c r="AA1442" s="8" t="s">
        <v>2622</v>
      </c>
      <c r="AB1442" s="8" t="s">
        <v>35</v>
      </c>
      <c r="AC1442" s="8" t="s">
        <v>54</v>
      </c>
      <c r="AD1442" s="8" t="s">
        <v>35</v>
      </c>
      <c r="AE1442" s="8" t="s">
        <v>2610</v>
      </c>
      <c r="AF1442" s="12">
        <v>40000</v>
      </c>
      <c r="AG1442" s="41">
        <f t="shared" si="201"/>
        <v>45256</v>
      </c>
      <c r="AH1442" s="41">
        <f t="shared" ca="1" si="202"/>
        <v>46022</v>
      </c>
      <c r="AI1442" s="1">
        <f t="shared" ca="1" si="209"/>
        <v>25</v>
      </c>
      <c r="AJ1442" s="1">
        <f t="shared" ca="1" si="203"/>
        <v>20</v>
      </c>
      <c r="AK1442" s="1">
        <f t="shared" ca="1" si="204"/>
        <v>4</v>
      </c>
      <c r="AL1442" s="1">
        <f t="shared" si="205"/>
        <v>0</v>
      </c>
      <c r="AM1442" s="38">
        <f t="shared" ca="1" si="206"/>
        <v>0.8</v>
      </c>
      <c r="AN1442" s="1" t="str">
        <f t="shared" ca="1" si="207"/>
        <v>לא תקין</v>
      </c>
      <c r="AO1442" s="1" t="e">
        <f>VLOOKUP(AC1442,'תז מייל קניין'!$A:$C,3,0)</f>
        <v>#N/A</v>
      </c>
      <c r="AP1442" s="1" t="str">
        <f t="shared" si="208"/>
        <v xml:space="preserve"> אביב נ' M</v>
      </c>
    </row>
    <row r="1443" spans="1:42" x14ac:dyDescent="0.2">
      <c r="A1443" s="4"/>
      <c r="B1443" s="5"/>
      <c r="C1443" s="6" t="s">
        <v>5222</v>
      </c>
      <c r="D1443" s="7" t="s">
        <v>34</v>
      </c>
      <c r="E1443" s="7" t="s">
        <v>32</v>
      </c>
      <c r="F1443" s="8" t="s">
        <v>35</v>
      </c>
      <c r="G1443" s="9">
        <v>45256</v>
      </c>
      <c r="H1443" s="9"/>
      <c r="I1443" s="10"/>
      <c r="J1443" s="14"/>
      <c r="K1443" s="11" t="s">
        <v>4570</v>
      </c>
      <c r="L1443" s="8" t="s">
        <v>4571</v>
      </c>
      <c r="M1443" s="8" t="s">
        <v>4572</v>
      </c>
      <c r="N1443" s="8" t="s">
        <v>40</v>
      </c>
      <c r="O1443" s="12">
        <v>20000</v>
      </c>
      <c r="P1443" s="8" t="s">
        <v>41</v>
      </c>
      <c r="Q1443" s="12">
        <v>20000</v>
      </c>
      <c r="R1443" s="13">
        <v>0</v>
      </c>
      <c r="S1443" s="13">
        <v>0</v>
      </c>
      <c r="T1443" s="13">
        <v>0</v>
      </c>
      <c r="U1443" s="12">
        <v>20000</v>
      </c>
      <c r="V1443" s="8" t="s">
        <v>35</v>
      </c>
      <c r="W1443" s="8" t="s">
        <v>5223</v>
      </c>
      <c r="X1443" s="8" t="s">
        <v>35</v>
      </c>
      <c r="Y1443" s="13">
        <v>0</v>
      </c>
      <c r="Z1443" s="8" t="s">
        <v>42</v>
      </c>
      <c r="AA1443" s="8" t="s">
        <v>2622</v>
      </c>
      <c r="AB1443" s="8" t="s">
        <v>35</v>
      </c>
      <c r="AC1443" s="8" t="s">
        <v>54</v>
      </c>
      <c r="AD1443" s="8" t="s">
        <v>35</v>
      </c>
      <c r="AE1443" s="8" t="s">
        <v>2610</v>
      </c>
      <c r="AF1443" s="12">
        <v>20000</v>
      </c>
      <c r="AG1443" s="41">
        <f t="shared" si="201"/>
        <v>45256</v>
      </c>
      <c r="AH1443" s="41">
        <f t="shared" ca="1" si="202"/>
        <v>46022</v>
      </c>
      <c r="AI1443" s="1">
        <f t="shared" ca="1" si="209"/>
        <v>25</v>
      </c>
      <c r="AJ1443" s="1">
        <f t="shared" ca="1" si="203"/>
        <v>20</v>
      </c>
      <c r="AK1443" s="1">
        <f t="shared" ca="1" si="204"/>
        <v>4</v>
      </c>
      <c r="AL1443" s="1">
        <f t="shared" si="205"/>
        <v>0</v>
      </c>
      <c r="AM1443" s="38">
        <f t="shared" ca="1" si="206"/>
        <v>0.8</v>
      </c>
      <c r="AN1443" s="1" t="str">
        <f t="shared" ca="1" si="207"/>
        <v>לא תקין</v>
      </c>
      <c r="AO1443" s="1" t="e">
        <f>VLOOKUP(AC1443,'תז מייל קניין'!$A:$C,3,0)</f>
        <v>#N/A</v>
      </c>
      <c r="AP1443" s="1" t="str">
        <f t="shared" si="208"/>
        <v xml:space="preserve"> נצר נ' הו</v>
      </c>
    </row>
    <row r="1444" spans="1:42" x14ac:dyDescent="0.2">
      <c r="A1444" s="4"/>
      <c r="B1444" s="5"/>
      <c r="C1444" s="6" t="s">
        <v>5224</v>
      </c>
      <c r="D1444" s="7" t="s">
        <v>34</v>
      </c>
      <c r="E1444" s="7" t="s">
        <v>32</v>
      </c>
      <c r="F1444" s="8" t="s">
        <v>35</v>
      </c>
      <c r="G1444" s="9">
        <v>45256</v>
      </c>
      <c r="H1444" s="9"/>
      <c r="I1444" s="10"/>
      <c r="J1444" s="14"/>
      <c r="K1444" s="11" t="s">
        <v>5225</v>
      </c>
      <c r="L1444" s="8" t="s">
        <v>5226</v>
      </c>
      <c r="M1444" s="8" t="s">
        <v>5227</v>
      </c>
      <c r="N1444" s="8" t="s">
        <v>40</v>
      </c>
      <c r="O1444" s="12">
        <v>40000</v>
      </c>
      <c r="P1444" s="8" t="s">
        <v>41</v>
      </c>
      <c r="Q1444" s="12">
        <v>40000</v>
      </c>
      <c r="R1444" s="13">
        <v>0</v>
      </c>
      <c r="S1444" s="13">
        <v>0</v>
      </c>
      <c r="T1444" s="13">
        <v>0</v>
      </c>
      <c r="U1444" s="12">
        <v>40000</v>
      </c>
      <c r="V1444" s="8" t="s">
        <v>35</v>
      </c>
      <c r="W1444" s="8" t="s">
        <v>5228</v>
      </c>
      <c r="X1444" s="8" t="s">
        <v>35</v>
      </c>
      <c r="Y1444" s="13">
        <v>0</v>
      </c>
      <c r="Z1444" s="8" t="s">
        <v>42</v>
      </c>
      <c r="AA1444" s="8" t="s">
        <v>2622</v>
      </c>
      <c r="AB1444" s="8" t="s">
        <v>35</v>
      </c>
      <c r="AC1444" s="8" t="s">
        <v>54</v>
      </c>
      <c r="AD1444" s="8" t="s">
        <v>35</v>
      </c>
      <c r="AE1444" s="8" t="s">
        <v>2610</v>
      </c>
      <c r="AF1444" s="12">
        <v>40000</v>
      </c>
      <c r="AG1444" s="41">
        <f t="shared" si="201"/>
        <v>45256</v>
      </c>
      <c r="AH1444" s="41">
        <f t="shared" ca="1" si="202"/>
        <v>46022</v>
      </c>
      <c r="AI1444" s="1">
        <f t="shared" ca="1" si="209"/>
        <v>25</v>
      </c>
      <c r="AJ1444" s="1">
        <f t="shared" ca="1" si="203"/>
        <v>20</v>
      </c>
      <c r="AK1444" s="1">
        <f t="shared" ca="1" si="204"/>
        <v>4</v>
      </c>
      <c r="AL1444" s="1">
        <f t="shared" si="205"/>
        <v>0</v>
      </c>
      <c r="AM1444" s="38">
        <f t="shared" ca="1" si="206"/>
        <v>0.8</v>
      </c>
      <c r="AN1444" s="1" t="str">
        <f t="shared" ca="1" si="207"/>
        <v>לא תקין</v>
      </c>
      <c r="AO1444" s="1" t="e">
        <f>VLOOKUP(AC1444,'תז מייל קניין'!$A:$C,3,0)</f>
        <v>#N/A</v>
      </c>
      <c r="AP1444" s="1" t="str">
        <f t="shared" si="208"/>
        <v xml:space="preserve"> כרכבי נ' </v>
      </c>
    </row>
    <row r="1445" spans="1:42" x14ac:dyDescent="0.2">
      <c r="A1445" s="4"/>
      <c r="B1445" s="5"/>
      <c r="C1445" s="6" t="s">
        <v>5229</v>
      </c>
      <c r="D1445" s="7" t="s">
        <v>34</v>
      </c>
      <c r="E1445" s="7" t="s">
        <v>32</v>
      </c>
      <c r="F1445" s="8" t="s">
        <v>35</v>
      </c>
      <c r="G1445" s="9">
        <v>45256</v>
      </c>
      <c r="H1445" s="9">
        <v>45103</v>
      </c>
      <c r="I1445" s="10">
        <v>46198</v>
      </c>
      <c r="J1445" s="14"/>
      <c r="K1445" s="11" t="s">
        <v>5230</v>
      </c>
      <c r="L1445" s="8" t="s">
        <v>5231</v>
      </c>
      <c r="M1445" s="8" t="s">
        <v>5232</v>
      </c>
      <c r="N1445" s="8" t="s">
        <v>40</v>
      </c>
      <c r="O1445" s="12">
        <v>24190</v>
      </c>
      <c r="P1445" s="8" t="s">
        <v>41</v>
      </c>
      <c r="Q1445" s="12">
        <v>24190</v>
      </c>
      <c r="R1445" s="13">
        <v>0</v>
      </c>
      <c r="S1445" s="13">
        <v>0</v>
      </c>
      <c r="T1445" s="13">
        <v>0</v>
      </c>
      <c r="U1445" s="12">
        <v>24190</v>
      </c>
      <c r="V1445" s="8" t="s">
        <v>35</v>
      </c>
      <c r="W1445" s="8" t="s">
        <v>4398</v>
      </c>
      <c r="X1445" s="8" t="s">
        <v>57</v>
      </c>
      <c r="Y1445" s="13">
        <v>0</v>
      </c>
      <c r="Z1445" s="8" t="s">
        <v>42</v>
      </c>
      <c r="AA1445" s="8" t="s">
        <v>58</v>
      </c>
      <c r="AB1445" s="8" t="s">
        <v>35</v>
      </c>
      <c r="AC1445" s="8" t="s">
        <v>54</v>
      </c>
      <c r="AD1445" s="8" t="s">
        <v>5233</v>
      </c>
      <c r="AE1445" s="8" t="s">
        <v>35</v>
      </c>
      <c r="AF1445" s="12">
        <v>24190</v>
      </c>
      <c r="AG1445" s="41">
        <f t="shared" si="201"/>
        <v>45103</v>
      </c>
      <c r="AH1445" s="41">
        <f t="shared" ca="1" si="202"/>
        <v>46198</v>
      </c>
      <c r="AI1445" s="1">
        <f t="shared" ca="1" si="209"/>
        <v>35</v>
      </c>
      <c r="AJ1445" s="1">
        <f t="shared" ca="1" si="203"/>
        <v>25</v>
      </c>
      <c r="AK1445" s="1">
        <f t="shared" ca="1" si="204"/>
        <v>10</v>
      </c>
      <c r="AL1445" s="1">
        <f t="shared" si="205"/>
        <v>0</v>
      </c>
      <c r="AM1445" s="38">
        <f t="shared" ca="1" si="206"/>
        <v>0.7142857142857143</v>
      </c>
      <c r="AN1445" s="1" t="str">
        <f t="shared" ca="1" si="207"/>
        <v>לא תקין</v>
      </c>
      <c r="AO1445" s="1" t="e">
        <f>VLOOKUP(AC1445,'תז מייל קניין'!$A:$C,3,0)</f>
        <v>#N/A</v>
      </c>
      <c r="AP1445" s="1" t="str">
        <f t="shared" si="208"/>
        <v xml:space="preserve"> חבר ועדת </v>
      </c>
    </row>
    <row r="1446" spans="1:42" x14ac:dyDescent="0.2">
      <c r="A1446" s="4"/>
      <c r="B1446" s="5"/>
      <c r="C1446" s="6" t="s">
        <v>5234</v>
      </c>
      <c r="D1446" s="7" t="s">
        <v>34</v>
      </c>
      <c r="E1446" s="7" t="s">
        <v>32</v>
      </c>
      <c r="F1446" s="8" t="s">
        <v>35</v>
      </c>
      <c r="G1446" s="9">
        <v>45256</v>
      </c>
      <c r="H1446" s="9"/>
      <c r="I1446" s="10"/>
      <c r="J1446" s="14"/>
      <c r="K1446" s="11" t="s">
        <v>5235</v>
      </c>
      <c r="L1446" s="8" t="s">
        <v>5236</v>
      </c>
      <c r="M1446" s="8" t="s">
        <v>5237</v>
      </c>
      <c r="N1446" s="8" t="s">
        <v>40</v>
      </c>
      <c r="O1446" s="12">
        <v>100000</v>
      </c>
      <c r="P1446" s="8" t="s">
        <v>41</v>
      </c>
      <c r="Q1446" s="12">
        <v>100000</v>
      </c>
      <c r="R1446" s="13">
        <v>30</v>
      </c>
      <c r="S1446" s="12">
        <v>30000</v>
      </c>
      <c r="T1446" s="12">
        <v>30000</v>
      </c>
      <c r="U1446" s="12">
        <v>70000</v>
      </c>
      <c r="V1446" s="8" t="s">
        <v>35</v>
      </c>
      <c r="W1446" s="8" t="s">
        <v>5238</v>
      </c>
      <c r="X1446" s="8" t="s">
        <v>35</v>
      </c>
      <c r="Y1446" s="13">
        <v>0</v>
      </c>
      <c r="Z1446" s="8" t="s">
        <v>42</v>
      </c>
      <c r="AA1446" s="8" t="s">
        <v>2622</v>
      </c>
      <c r="AB1446" s="8" t="s">
        <v>35</v>
      </c>
      <c r="AC1446" s="8" t="s">
        <v>54</v>
      </c>
      <c r="AD1446" s="8" t="s">
        <v>35</v>
      </c>
      <c r="AE1446" s="8" t="s">
        <v>2610</v>
      </c>
      <c r="AF1446" s="12">
        <v>70000</v>
      </c>
      <c r="AG1446" s="41">
        <f t="shared" si="201"/>
        <v>45256</v>
      </c>
      <c r="AH1446" s="41">
        <f t="shared" ca="1" si="202"/>
        <v>46022</v>
      </c>
      <c r="AI1446" s="1">
        <f t="shared" ca="1" si="209"/>
        <v>25</v>
      </c>
      <c r="AJ1446" s="1">
        <f t="shared" ca="1" si="203"/>
        <v>20</v>
      </c>
      <c r="AK1446" s="1">
        <f t="shared" ca="1" si="204"/>
        <v>4</v>
      </c>
      <c r="AL1446" s="1">
        <f t="shared" si="205"/>
        <v>30</v>
      </c>
      <c r="AM1446" s="38">
        <f t="shared" ca="1" si="206"/>
        <v>0.8</v>
      </c>
      <c r="AN1446" s="1" t="str">
        <f t="shared" ca="1" si="207"/>
        <v>לא תקין</v>
      </c>
      <c r="AO1446" s="1" t="e">
        <f>VLOOKUP(AC1446,'תז מייל קניין'!$A:$C,3,0)</f>
        <v>#N/A</v>
      </c>
      <c r="AP1446" s="1" t="str">
        <f t="shared" si="208"/>
        <v xml:space="preserve"> פלוני ואח</v>
      </c>
    </row>
    <row r="1447" spans="1:42" x14ac:dyDescent="0.2">
      <c r="A1447" s="4"/>
      <c r="B1447" s="5"/>
      <c r="C1447" s="6" t="s">
        <v>5239</v>
      </c>
      <c r="D1447" s="7" t="s">
        <v>34</v>
      </c>
      <c r="E1447" s="7" t="s">
        <v>32</v>
      </c>
      <c r="F1447" s="8" t="s">
        <v>35</v>
      </c>
      <c r="G1447" s="9">
        <v>45259</v>
      </c>
      <c r="H1447" s="9">
        <v>45103</v>
      </c>
      <c r="I1447" s="10">
        <v>46198</v>
      </c>
      <c r="J1447" s="14"/>
      <c r="K1447" s="11" t="s">
        <v>5240</v>
      </c>
      <c r="L1447" s="8" t="s">
        <v>5241</v>
      </c>
      <c r="M1447" s="8" t="s">
        <v>5242</v>
      </c>
      <c r="N1447" s="8" t="s">
        <v>40</v>
      </c>
      <c r="O1447" s="12">
        <v>79178</v>
      </c>
      <c r="P1447" s="8" t="s">
        <v>41</v>
      </c>
      <c r="Q1447" s="12">
        <v>79178</v>
      </c>
      <c r="R1447" s="13">
        <v>42.67</v>
      </c>
      <c r="S1447" s="12">
        <v>24790.36</v>
      </c>
      <c r="T1447" s="12">
        <v>24788</v>
      </c>
      <c r="U1447" s="12">
        <v>45394.6</v>
      </c>
      <c r="V1447" s="8" t="s">
        <v>35</v>
      </c>
      <c r="W1447" s="8" t="s">
        <v>4398</v>
      </c>
      <c r="X1447" s="8" t="s">
        <v>57</v>
      </c>
      <c r="Y1447" s="13">
        <v>0</v>
      </c>
      <c r="Z1447" s="8" t="s">
        <v>42</v>
      </c>
      <c r="AA1447" s="8" t="s">
        <v>58</v>
      </c>
      <c r="AB1447" s="8" t="s">
        <v>35</v>
      </c>
      <c r="AC1447" s="8" t="s">
        <v>54</v>
      </c>
      <c r="AD1447" s="8" t="s">
        <v>5243</v>
      </c>
      <c r="AE1447" s="8" t="s">
        <v>66</v>
      </c>
      <c r="AF1447" s="12">
        <v>45394.6</v>
      </c>
      <c r="AG1447" s="41">
        <f t="shared" si="201"/>
        <v>45103</v>
      </c>
      <c r="AH1447" s="41">
        <f t="shared" ca="1" si="202"/>
        <v>46198</v>
      </c>
      <c r="AI1447" s="1">
        <f t="shared" ca="1" si="209"/>
        <v>35</v>
      </c>
      <c r="AJ1447" s="1">
        <f t="shared" ca="1" si="203"/>
        <v>25</v>
      </c>
      <c r="AK1447" s="1">
        <f t="shared" ca="1" si="204"/>
        <v>10</v>
      </c>
      <c r="AL1447" s="1">
        <f t="shared" si="205"/>
        <v>42.67</v>
      </c>
      <c r="AM1447" s="38">
        <f t="shared" ca="1" si="206"/>
        <v>0.7142857142857143</v>
      </c>
      <c r="AN1447" s="1" t="str">
        <f t="shared" ca="1" si="207"/>
        <v>תקין</v>
      </c>
      <c r="AO1447" s="1" t="e">
        <f>VLOOKUP(AC1447,'תז מייל קניין'!$A:$C,3,0)</f>
        <v>#N/A</v>
      </c>
      <c r="AP1447" s="1" t="str">
        <f t="shared" si="208"/>
        <v xml:space="preserve"> חבר ועדת </v>
      </c>
    </row>
    <row r="1448" spans="1:42" x14ac:dyDescent="0.2">
      <c r="A1448" s="4"/>
      <c r="B1448" s="5"/>
      <c r="C1448" s="6" t="s">
        <v>5244</v>
      </c>
      <c r="D1448" s="7" t="s">
        <v>34</v>
      </c>
      <c r="E1448" s="7" t="s">
        <v>32</v>
      </c>
      <c r="F1448" s="8" t="s">
        <v>35</v>
      </c>
      <c r="G1448" s="9">
        <v>45263</v>
      </c>
      <c r="H1448" s="9"/>
      <c r="I1448" s="10"/>
      <c r="J1448" s="14"/>
      <c r="K1448" s="11" t="s">
        <v>5245</v>
      </c>
      <c r="L1448" s="8" t="s">
        <v>5246</v>
      </c>
      <c r="M1448" s="8" t="s">
        <v>5247</v>
      </c>
      <c r="N1448" s="8" t="s">
        <v>40</v>
      </c>
      <c r="O1448" s="12">
        <v>15000</v>
      </c>
      <c r="P1448" s="8" t="s">
        <v>41</v>
      </c>
      <c r="Q1448" s="12">
        <v>15000</v>
      </c>
      <c r="R1448" s="13">
        <v>0</v>
      </c>
      <c r="S1448" s="13">
        <v>0</v>
      </c>
      <c r="T1448" s="13">
        <v>0</v>
      </c>
      <c r="U1448" s="12">
        <v>15000</v>
      </c>
      <c r="V1448" s="8" t="s">
        <v>35</v>
      </c>
      <c r="W1448" s="8" t="s">
        <v>5248</v>
      </c>
      <c r="X1448" s="8" t="s">
        <v>35</v>
      </c>
      <c r="Y1448" s="13">
        <v>0</v>
      </c>
      <c r="Z1448" s="8" t="s">
        <v>42</v>
      </c>
      <c r="AA1448" s="8" t="s">
        <v>2622</v>
      </c>
      <c r="AB1448" s="8" t="s">
        <v>35</v>
      </c>
      <c r="AC1448" s="8" t="s">
        <v>54</v>
      </c>
      <c r="AD1448" s="8" t="s">
        <v>35</v>
      </c>
      <c r="AE1448" s="8" t="s">
        <v>2610</v>
      </c>
      <c r="AF1448" s="12">
        <v>15000</v>
      </c>
      <c r="AG1448" s="41">
        <f t="shared" si="201"/>
        <v>45263</v>
      </c>
      <c r="AH1448" s="41">
        <f t="shared" ca="1" si="202"/>
        <v>46022</v>
      </c>
      <c r="AI1448" s="1">
        <f t="shared" ca="1" si="209"/>
        <v>24</v>
      </c>
      <c r="AJ1448" s="1">
        <f t="shared" ca="1" si="203"/>
        <v>20</v>
      </c>
      <c r="AK1448" s="1">
        <f t="shared" ca="1" si="204"/>
        <v>4</v>
      </c>
      <c r="AL1448" s="1">
        <f t="shared" si="205"/>
        <v>0</v>
      </c>
      <c r="AM1448" s="38">
        <f t="shared" ca="1" si="206"/>
        <v>0.83333333333333337</v>
      </c>
      <c r="AN1448" s="1" t="str">
        <f t="shared" ca="1" si="207"/>
        <v>לא תקין</v>
      </c>
      <c r="AO1448" s="1" t="e">
        <f>VLOOKUP(AC1448,'תז מייל קניין'!$A:$C,3,0)</f>
        <v>#N/A</v>
      </c>
      <c r="AP1448" s="1" t="str">
        <f t="shared" si="208"/>
        <v xml:space="preserve"> חורי ואח'</v>
      </c>
    </row>
    <row r="1449" spans="1:42" x14ac:dyDescent="0.2">
      <c r="A1449" s="4"/>
      <c r="B1449" s="5"/>
      <c r="C1449" s="6" t="s">
        <v>5249</v>
      </c>
      <c r="D1449" s="7" t="s">
        <v>34</v>
      </c>
      <c r="E1449" s="7" t="s">
        <v>32</v>
      </c>
      <c r="F1449" s="8" t="s">
        <v>35</v>
      </c>
      <c r="G1449" s="9">
        <v>45263</v>
      </c>
      <c r="H1449" s="9"/>
      <c r="I1449" s="10"/>
      <c r="J1449" s="14"/>
      <c r="K1449" s="11" t="s">
        <v>5245</v>
      </c>
      <c r="L1449" s="8" t="s">
        <v>5246</v>
      </c>
      <c r="M1449" s="8" t="s">
        <v>5247</v>
      </c>
      <c r="N1449" s="8" t="s">
        <v>40</v>
      </c>
      <c r="O1449" s="12">
        <v>15000</v>
      </c>
      <c r="P1449" s="8" t="s">
        <v>41</v>
      </c>
      <c r="Q1449" s="12">
        <v>15000</v>
      </c>
      <c r="R1449" s="13">
        <v>0</v>
      </c>
      <c r="S1449" s="13">
        <v>0</v>
      </c>
      <c r="T1449" s="13">
        <v>0</v>
      </c>
      <c r="U1449" s="12">
        <v>15000</v>
      </c>
      <c r="V1449" s="8" t="s">
        <v>35</v>
      </c>
      <c r="W1449" s="8" t="s">
        <v>5250</v>
      </c>
      <c r="X1449" s="8" t="s">
        <v>35</v>
      </c>
      <c r="Y1449" s="13">
        <v>0</v>
      </c>
      <c r="Z1449" s="8" t="s">
        <v>42</v>
      </c>
      <c r="AA1449" s="8" t="s">
        <v>2622</v>
      </c>
      <c r="AB1449" s="8" t="s">
        <v>35</v>
      </c>
      <c r="AC1449" s="8" t="s">
        <v>54</v>
      </c>
      <c r="AD1449" s="8" t="s">
        <v>35</v>
      </c>
      <c r="AE1449" s="8" t="s">
        <v>2610</v>
      </c>
      <c r="AF1449" s="12">
        <v>15000</v>
      </c>
      <c r="AG1449" s="41">
        <f t="shared" si="201"/>
        <v>45263</v>
      </c>
      <c r="AH1449" s="41">
        <f t="shared" ca="1" si="202"/>
        <v>46022</v>
      </c>
      <c r="AI1449" s="1">
        <f t="shared" ca="1" si="209"/>
        <v>24</v>
      </c>
      <c r="AJ1449" s="1">
        <f t="shared" ca="1" si="203"/>
        <v>20</v>
      </c>
      <c r="AK1449" s="1">
        <f t="shared" ca="1" si="204"/>
        <v>4</v>
      </c>
      <c r="AL1449" s="1">
        <f t="shared" si="205"/>
        <v>0</v>
      </c>
      <c r="AM1449" s="38">
        <f t="shared" ca="1" si="206"/>
        <v>0.83333333333333337</v>
      </c>
      <c r="AN1449" s="1" t="str">
        <f t="shared" ca="1" si="207"/>
        <v>לא תקין</v>
      </c>
      <c r="AO1449" s="1" t="e">
        <f>VLOOKUP(AC1449,'תז מייל קניין'!$A:$C,3,0)</f>
        <v>#N/A</v>
      </c>
      <c r="AP1449" s="1" t="str">
        <f t="shared" si="208"/>
        <v xml:space="preserve"> דרעי נ' ר</v>
      </c>
    </row>
    <row r="1450" spans="1:42" x14ac:dyDescent="0.2">
      <c r="A1450" s="4"/>
      <c r="B1450" s="5"/>
      <c r="C1450" s="6" t="s">
        <v>5251</v>
      </c>
      <c r="D1450" s="7" t="s">
        <v>34</v>
      </c>
      <c r="E1450" s="7" t="s">
        <v>32</v>
      </c>
      <c r="F1450" s="8" t="s">
        <v>35</v>
      </c>
      <c r="G1450" s="9">
        <v>45263</v>
      </c>
      <c r="H1450" s="9"/>
      <c r="I1450" s="10"/>
      <c r="J1450" s="14"/>
      <c r="K1450" s="11" t="s">
        <v>4352</v>
      </c>
      <c r="L1450" s="8" t="s">
        <v>4353</v>
      </c>
      <c r="M1450" s="8" t="s">
        <v>4354</v>
      </c>
      <c r="N1450" s="8" t="s">
        <v>40</v>
      </c>
      <c r="O1450" s="12">
        <v>30000</v>
      </c>
      <c r="P1450" s="8" t="s">
        <v>41</v>
      </c>
      <c r="Q1450" s="12">
        <v>30000</v>
      </c>
      <c r="R1450" s="13">
        <v>0</v>
      </c>
      <c r="S1450" s="13">
        <v>0</v>
      </c>
      <c r="T1450" s="13">
        <v>0</v>
      </c>
      <c r="U1450" s="12">
        <v>30000</v>
      </c>
      <c r="V1450" s="8" t="s">
        <v>35</v>
      </c>
      <c r="W1450" s="8" t="s">
        <v>5252</v>
      </c>
      <c r="X1450" s="8" t="s">
        <v>35</v>
      </c>
      <c r="Y1450" s="13">
        <v>0</v>
      </c>
      <c r="Z1450" s="8" t="s">
        <v>42</v>
      </c>
      <c r="AA1450" s="8" t="s">
        <v>2622</v>
      </c>
      <c r="AB1450" s="8" t="s">
        <v>35</v>
      </c>
      <c r="AC1450" s="8" t="s">
        <v>54</v>
      </c>
      <c r="AD1450" s="8" t="s">
        <v>35</v>
      </c>
      <c r="AE1450" s="8" t="s">
        <v>2610</v>
      </c>
      <c r="AF1450" s="12">
        <v>30000</v>
      </c>
      <c r="AG1450" s="41">
        <f t="shared" si="201"/>
        <v>45263</v>
      </c>
      <c r="AH1450" s="41">
        <f t="shared" ca="1" si="202"/>
        <v>46022</v>
      </c>
      <c r="AI1450" s="1">
        <f t="shared" ca="1" si="209"/>
        <v>24</v>
      </c>
      <c r="AJ1450" s="1">
        <f t="shared" ca="1" si="203"/>
        <v>20</v>
      </c>
      <c r="AK1450" s="1">
        <f t="shared" ca="1" si="204"/>
        <v>4</v>
      </c>
      <c r="AL1450" s="1">
        <f t="shared" si="205"/>
        <v>0</v>
      </c>
      <c r="AM1450" s="38">
        <f t="shared" ca="1" si="206"/>
        <v>0.83333333333333337</v>
      </c>
      <c r="AN1450" s="1" t="str">
        <f t="shared" ca="1" si="207"/>
        <v>לא תקין</v>
      </c>
      <c r="AO1450" s="1" t="e">
        <f>VLOOKUP(AC1450,'תז מייל קניין'!$A:$C,3,0)</f>
        <v>#N/A</v>
      </c>
      <c r="AP1450" s="1" t="str">
        <f t="shared" si="208"/>
        <v xml:space="preserve"> פלוני (קט</v>
      </c>
    </row>
    <row r="1451" spans="1:42" x14ac:dyDescent="0.2">
      <c r="A1451" s="4"/>
      <c r="B1451" s="5"/>
      <c r="C1451" s="6" t="s">
        <v>5253</v>
      </c>
      <c r="D1451" s="7" t="s">
        <v>34</v>
      </c>
      <c r="E1451" s="7" t="s">
        <v>32</v>
      </c>
      <c r="F1451" s="8" t="s">
        <v>35</v>
      </c>
      <c r="G1451" s="9">
        <v>45263</v>
      </c>
      <c r="H1451" s="9"/>
      <c r="I1451" s="10"/>
      <c r="J1451" s="14"/>
      <c r="K1451" s="11" t="s">
        <v>4518</v>
      </c>
      <c r="L1451" s="8" t="s">
        <v>4519</v>
      </c>
      <c r="M1451" s="8" t="s">
        <v>4520</v>
      </c>
      <c r="N1451" s="8" t="s">
        <v>40</v>
      </c>
      <c r="O1451" s="12">
        <v>44959</v>
      </c>
      <c r="P1451" s="8" t="s">
        <v>41</v>
      </c>
      <c r="Q1451" s="12">
        <v>44959</v>
      </c>
      <c r="R1451" s="13">
        <v>32.770000000000003</v>
      </c>
      <c r="S1451" s="12">
        <v>14734</v>
      </c>
      <c r="T1451" s="12">
        <v>14734</v>
      </c>
      <c r="U1451" s="12">
        <v>30000</v>
      </c>
      <c r="V1451" s="8" t="s">
        <v>35</v>
      </c>
      <c r="W1451" s="8" t="s">
        <v>5254</v>
      </c>
      <c r="X1451" s="8" t="s">
        <v>35</v>
      </c>
      <c r="Y1451" s="13">
        <v>0</v>
      </c>
      <c r="Z1451" s="8" t="s">
        <v>42</v>
      </c>
      <c r="AA1451" s="8" t="s">
        <v>2622</v>
      </c>
      <c r="AB1451" s="8" t="s">
        <v>35</v>
      </c>
      <c r="AC1451" s="8" t="s">
        <v>54</v>
      </c>
      <c r="AD1451" s="8" t="s">
        <v>35</v>
      </c>
      <c r="AE1451" s="8" t="s">
        <v>2610</v>
      </c>
      <c r="AF1451" s="12">
        <v>30000</v>
      </c>
      <c r="AG1451" s="41">
        <f t="shared" si="201"/>
        <v>45263</v>
      </c>
      <c r="AH1451" s="41">
        <f t="shared" ca="1" si="202"/>
        <v>46022</v>
      </c>
      <c r="AI1451" s="1">
        <f t="shared" ca="1" si="209"/>
        <v>24</v>
      </c>
      <c r="AJ1451" s="1">
        <f t="shared" ca="1" si="203"/>
        <v>20</v>
      </c>
      <c r="AK1451" s="1">
        <f t="shared" ca="1" si="204"/>
        <v>4</v>
      </c>
      <c r="AL1451" s="1">
        <f t="shared" si="205"/>
        <v>32.770000000000003</v>
      </c>
      <c r="AM1451" s="38">
        <f t="shared" ca="1" si="206"/>
        <v>0.83333333333333337</v>
      </c>
      <c r="AN1451" s="1" t="str">
        <f t="shared" ca="1" si="207"/>
        <v>לא תקין</v>
      </c>
      <c r="AO1451" s="1" t="e">
        <f>VLOOKUP(AC1451,'תז מייל קניין'!$A:$C,3,0)</f>
        <v>#N/A</v>
      </c>
      <c r="AP1451" s="1" t="str">
        <f t="shared" si="208"/>
        <v xml:space="preserve"> פלוני נ' </v>
      </c>
    </row>
    <row r="1452" spans="1:42" x14ac:dyDescent="0.2">
      <c r="A1452" s="4"/>
      <c r="B1452" s="5"/>
      <c r="C1452" s="6" t="s">
        <v>5255</v>
      </c>
      <c r="D1452" s="7" t="s">
        <v>34</v>
      </c>
      <c r="E1452" s="7" t="s">
        <v>32</v>
      </c>
      <c r="F1452" s="8" t="s">
        <v>35</v>
      </c>
      <c r="G1452" s="9">
        <v>45264</v>
      </c>
      <c r="H1452" s="9"/>
      <c r="I1452" s="10"/>
      <c r="J1452" s="14"/>
      <c r="K1452" s="11" t="s">
        <v>4711</v>
      </c>
      <c r="L1452" s="8" t="s">
        <v>4712</v>
      </c>
      <c r="M1452" s="8" t="s">
        <v>4713</v>
      </c>
      <c r="N1452" s="8" t="s">
        <v>40</v>
      </c>
      <c r="O1452" s="12">
        <v>50000</v>
      </c>
      <c r="P1452" s="8" t="s">
        <v>41</v>
      </c>
      <c r="Q1452" s="12">
        <v>50000</v>
      </c>
      <c r="R1452" s="13">
        <v>35</v>
      </c>
      <c r="S1452" s="12">
        <v>17500</v>
      </c>
      <c r="T1452" s="12">
        <v>17500</v>
      </c>
      <c r="U1452" s="12">
        <v>32500</v>
      </c>
      <c r="V1452" s="8" t="s">
        <v>35</v>
      </c>
      <c r="W1452" s="8" t="s">
        <v>5256</v>
      </c>
      <c r="X1452" s="8" t="s">
        <v>35</v>
      </c>
      <c r="Y1452" s="13">
        <v>0</v>
      </c>
      <c r="Z1452" s="8" t="s">
        <v>42</v>
      </c>
      <c r="AA1452" s="8" t="s">
        <v>2622</v>
      </c>
      <c r="AB1452" s="8" t="s">
        <v>35</v>
      </c>
      <c r="AC1452" s="8" t="s">
        <v>54</v>
      </c>
      <c r="AD1452" s="8" t="s">
        <v>35</v>
      </c>
      <c r="AE1452" s="8" t="s">
        <v>2610</v>
      </c>
      <c r="AF1452" s="12">
        <v>32500</v>
      </c>
      <c r="AG1452" s="41">
        <f t="shared" si="201"/>
        <v>45264</v>
      </c>
      <c r="AH1452" s="41">
        <f t="shared" ca="1" si="202"/>
        <v>46022</v>
      </c>
      <c r="AI1452" s="1">
        <f t="shared" ca="1" si="209"/>
        <v>24</v>
      </c>
      <c r="AJ1452" s="1">
        <f t="shared" ca="1" si="203"/>
        <v>20</v>
      </c>
      <c r="AK1452" s="1">
        <f t="shared" ca="1" si="204"/>
        <v>4</v>
      </c>
      <c r="AL1452" s="1">
        <f t="shared" si="205"/>
        <v>35</v>
      </c>
      <c r="AM1452" s="38">
        <f t="shared" ca="1" si="206"/>
        <v>0.83333333333333337</v>
      </c>
      <c r="AN1452" s="1" t="str">
        <f t="shared" ca="1" si="207"/>
        <v>לא תקין</v>
      </c>
      <c r="AO1452" s="1" t="e">
        <f>VLOOKUP(AC1452,'תז מייל קניין'!$A:$C,3,0)</f>
        <v>#N/A</v>
      </c>
      <c r="AP1452" s="1" t="str">
        <f t="shared" si="208"/>
        <v xml:space="preserve"> ראובן רום</v>
      </c>
    </row>
    <row r="1453" spans="1:42" x14ac:dyDescent="0.2">
      <c r="A1453" s="4"/>
      <c r="B1453" s="5"/>
      <c r="C1453" s="6" t="s">
        <v>5257</v>
      </c>
      <c r="D1453" s="7" t="s">
        <v>34</v>
      </c>
      <c r="E1453" s="7" t="s">
        <v>32</v>
      </c>
      <c r="F1453" s="8" t="s">
        <v>35</v>
      </c>
      <c r="G1453" s="9">
        <v>45266</v>
      </c>
      <c r="H1453" s="9"/>
      <c r="I1453" s="10"/>
      <c r="J1453" s="14"/>
      <c r="K1453" s="11" t="s">
        <v>4579</v>
      </c>
      <c r="L1453" s="8" t="s">
        <v>4580</v>
      </c>
      <c r="M1453" s="8" t="s">
        <v>4581</v>
      </c>
      <c r="N1453" s="8" t="s">
        <v>40</v>
      </c>
      <c r="O1453" s="12">
        <v>12000</v>
      </c>
      <c r="P1453" s="8" t="s">
        <v>41</v>
      </c>
      <c r="Q1453" s="12">
        <v>12000</v>
      </c>
      <c r="R1453" s="13">
        <v>0</v>
      </c>
      <c r="S1453" s="13">
        <v>0</v>
      </c>
      <c r="T1453" s="13">
        <v>0</v>
      </c>
      <c r="U1453" s="12">
        <v>12000</v>
      </c>
      <c r="V1453" s="8" t="s">
        <v>35</v>
      </c>
      <c r="W1453" s="8" t="s">
        <v>5258</v>
      </c>
      <c r="X1453" s="8" t="s">
        <v>35</v>
      </c>
      <c r="Y1453" s="13">
        <v>0</v>
      </c>
      <c r="Z1453" s="8" t="s">
        <v>42</v>
      </c>
      <c r="AA1453" s="8" t="s">
        <v>2622</v>
      </c>
      <c r="AB1453" s="8" t="s">
        <v>35</v>
      </c>
      <c r="AC1453" s="8" t="s">
        <v>54</v>
      </c>
      <c r="AD1453" s="8" t="s">
        <v>35</v>
      </c>
      <c r="AE1453" s="8" t="s">
        <v>2610</v>
      </c>
      <c r="AF1453" s="12">
        <v>12000</v>
      </c>
      <c r="AG1453" s="41">
        <f t="shared" si="201"/>
        <v>45266</v>
      </c>
      <c r="AH1453" s="41">
        <f t="shared" ca="1" si="202"/>
        <v>46022</v>
      </c>
      <c r="AI1453" s="1">
        <f t="shared" ca="1" si="209"/>
        <v>24</v>
      </c>
      <c r="AJ1453" s="1">
        <f t="shared" ca="1" si="203"/>
        <v>20</v>
      </c>
      <c r="AK1453" s="1">
        <f t="shared" ca="1" si="204"/>
        <v>4</v>
      </c>
      <c r="AL1453" s="1">
        <f t="shared" si="205"/>
        <v>0</v>
      </c>
      <c r="AM1453" s="38">
        <f t="shared" ca="1" si="206"/>
        <v>0.83333333333333337</v>
      </c>
      <c r="AN1453" s="1" t="str">
        <f t="shared" ca="1" si="207"/>
        <v>לא תקין</v>
      </c>
      <c r="AO1453" s="1" t="e">
        <f>VLOOKUP(AC1453,'תז מייל קניין'!$A:$C,3,0)</f>
        <v>#N/A</v>
      </c>
      <c r="AP1453" s="1" t="str">
        <f t="shared" si="208"/>
        <v xml:space="preserve"> לוין נ' ל</v>
      </c>
    </row>
    <row r="1454" spans="1:42" x14ac:dyDescent="0.2">
      <c r="A1454" s="4"/>
      <c r="B1454" s="5"/>
      <c r="C1454" s="6" t="s">
        <v>5259</v>
      </c>
      <c r="D1454" s="7" t="s">
        <v>34</v>
      </c>
      <c r="E1454" s="7" t="s">
        <v>32</v>
      </c>
      <c r="F1454" s="8" t="s">
        <v>35</v>
      </c>
      <c r="G1454" s="9">
        <v>45266</v>
      </c>
      <c r="H1454" s="9"/>
      <c r="I1454" s="10"/>
      <c r="J1454" s="14"/>
      <c r="K1454" s="11" t="s">
        <v>4579</v>
      </c>
      <c r="L1454" s="8" t="s">
        <v>4580</v>
      </c>
      <c r="M1454" s="8" t="s">
        <v>4581</v>
      </c>
      <c r="N1454" s="8" t="s">
        <v>40</v>
      </c>
      <c r="O1454" s="12">
        <v>30000</v>
      </c>
      <c r="P1454" s="8" t="s">
        <v>41</v>
      </c>
      <c r="Q1454" s="12">
        <v>30000</v>
      </c>
      <c r="R1454" s="13">
        <v>0</v>
      </c>
      <c r="S1454" s="13">
        <v>0</v>
      </c>
      <c r="T1454" s="13">
        <v>0</v>
      </c>
      <c r="U1454" s="12">
        <v>30000</v>
      </c>
      <c r="V1454" s="8" t="s">
        <v>35</v>
      </c>
      <c r="W1454" s="8" t="s">
        <v>5260</v>
      </c>
      <c r="X1454" s="8" t="s">
        <v>35</v>
      </c>
      <c r="Y1454" s="13">
        <v>0</v>
      </c>
      <c r="Z1454" s="8" t="s">
        <v>42</v>
      </c>
      <c r="AA1454" s="8" t="s">
        <v>2622</v>
      </c>
      <c r="AB1454" s="8" t="s">
        <v>35</v>
      </c>
      <c r="AC1454" s="8" t="s">
        <v>54</v>
      </c>
      <c r="AD1454" s="8" t="s">
        <v>35</v>
      </c>
      <c r="AE1454" s="8" t="s">
        <v>2610</v>
      </c>
      <c r="AF1454" s="12">
        <v>30000</v>
      </c>
      <c r="AG1454" s="41">
        <f t="shared" si="201"/>
        <v>45266</v>
      </c>
      <c r="AH1454" s="41">
        <f t="shared" ca="1" si="202"/>
        <v>46022</v>
      </c>
      <c r="AI1454" s="1">
        <f t="shared" ca="1" si="209"/>
        <v>24</v>
      </c>
      <c r="AJ1454" s="1">
        <f t="shared" ca="1" si="203"/>
        <v>20</v>
      </c>
      <c r="AK1454" s="1">
        <f t="shared" ca="1" si="204"/>
        <v>4</v>
      </c>
      <c r="AL1454" s="1">
        <f t="shared" si="205"/>
        <v>0</v>
      </c>
      <c r="AM1454" s="38">
        <f t="shared" ca="1" si="206"/>
        <v>0.83333333333333337</v>
      </c>
      <c r="AN1454" s="1" t="str">
        <f t="shared" ca="1" si="207"/>
        <v>לא תקין</v>
      </c>
      <c r="AO1454" s="1" t="e">
        <f>VLOOKUP(AC1454,'תז מייל קניין'!$A:$C,3,0)</f>
        <v>#N/A</v>
      </c>
      <c r="AP1454" s="1" t="str">
        <f t="shared" si="208"/>
        <v xml:space="preserve"> ניני ואח'</v>
      </c>
    </row>
    <row r="1455" spans="1:42" x14ac:dyDescent="0.2">
      <c r="A1455" s="4"/>
      <c r="B1455" s="5"/>
      <c r="C1455" s="6" t="s">
        <v>5261</v>
      </c>
      <c r="D1455" s="7" t="s">
        <v>34</v>
      </c>
      <c r="E1455" s="7" t="s">
        <v>32</v>
      </c>
      <c r="F1455" s="8" t="s">
        <v>35</v>
      </c>
      <c r="G1455" s="9">
        <v>45266</v>
      </c>
      <c r="H1455" s="9"/>
      <c r="I1455" s="10"/>
      <c r="J1455" s="14"/>
      <c r="K1455" s="11" t="s">
        <v>4579</v>
      </c>
      <c r="L1455" s="8" t="s">
        <v>4580</v>
      </c>
      <c r="M1455" s="8" t="s">
        <v>4581</v>
      </c>
      <c r="N1455" s="8" t="s">
        <v>40</v>
      </c>
      <c r="O1455" s="12">
        <v>35000</v>
      </c>
      <c r="P1455" s="8" t="s">
        <v>41</v>
      </c>
      <c r="Q1455" s="12">
        <v>35000</v>
      </c>
      <c r="R1455" s="13">
        <v>0</v>
      </c>
      <c r="S1455" s="13">
        <v>0</v>
      </c>
      <c r="T1455" s="13">
        <v>0</v>
      </c>
      <c r="U1455" s="12">
        <v>35000</v>
      </c>
      <c r="V1455" s="8" t="s">
        <v>35</v>
      </c>
      <c r="W1455" s="8" t="s">
        <v>5262</v>
      </c>
      <c r="X1455" s="8" t="s">
        <v>35</v>
      </c>
      <c r="Y1455" s="13">
        <v>0</v>
      </c>
      <c r="Z1455" s="8" t="s">
        <v>42</v>
      </c>
      <c r="AA1455" s="8" t="s">
        <v>2622</v>
      </c>
      <c r="AB1455" s="8" t="s">
        <v>35</v>
      </c>
      <c r="AC1455" s="8" t="s">
        <v>54</v>
      </c>
      <c r="AD1455" s="8" t="s">
        <v>35</v>
      </c>
      <c r="AE1455" s="8" t="s">
        <v>2610</v>
      </c>
      <c r="AF1455" s="12">
        <v>35000</v>
      </c>
      <c r="AG1455" s="41">
        <f t="shared" si="201"/>
        <v>45266</v>
      </c>
      <c r="AH1455" s="41">
        <f t="shared" ca="1" si="202"/>
        <v>46022</v>
      </c>
      <c r="AI1455" s="1">
        <f t="shared" ca="1" si="209"/>
        <v>24</v>
      </c>
      <c r="AJ1455" s="1">
        <f t="shared" ca="1" si="203"/>
        <v>20</v>
      </c>
      <c r="AK1455" s="1">
        <f t="shared" ca="1" si="204"/>
        <v>4</v>
      </c>
      <c r="AL1455" s="1">
        <f t="shared" si="205"/>
        <v>0</v>
      </c>
      <c r="AM1455" s="38">
        <f t="shared" ca="1" si="206"/>
        <v>0.83333333333333337</v>
      </c>
      <c r="AN1455" s="1" t="str">
        <f t="shared" ca="1" si="207"/>
        <v>לא תקין</v>
      </c>
      <c r="AO1455" s="1" t="e">
        <f>VLOOKUP(AC1455,'תז מייל קניין'!$A:$C,3,0)</f>
        <v>#N/A</v>
      </c>
      <c r="AP1455" s="1" t="str">
        <f t="shared" si="208"/>
        <v xml:space="preserve"> חיות ואח'</v>
      </c>
    </row>
    <row r="1456" spans="1:42" x14ac:dyDescent="0.2">
      <c r="A1456" s="4"/>
      <c r="B1456" s="5"/>
      <c r="C1456" s="6" t="s">
        <v>5263</v>
      </c>
      <c r="D1456" s="7" t="s">
        <v>34</v>
      </c>
      <c r="E1456" s="7" t="s">
        <v>32</v>
      </c>
      <c r="F1456" s="8" t="s">
        <v>35</v>
      </c>
      <c r="G1456" s="9">
        <v>45266</v>
      </c>
      <c r="H1456" s="9"/>
      <c r="I1456" s="10"/>
      <c r="J1456" s="14"/>
      <c r="K1456" s="11" t="s">
        <v>4518</v>
      </c>
      <c r="L1456" s="8" t="s">
        <v>4519</v>
      </c>
      <c r="M1456" s="8" t="s">
        <v>4520</v>
      </c>
      <c r="N1456" s="8" t="s">
        <v>40</v>
      </c>
      <c r="O1456" s="12">
        <v>25959</v>
      </c>
      <c r="P1456" s="8" t="s">
        <v>41</v>
      </c>
      <c r="Q1456" s="12">
        <v>25959</v>
      </c>
      <c r="R1456" s="13">
        <v>22.96</v>
      </c>
      <c r="S1456" s="12">
        <v>5959</v>
      </c>
      <c r="T1456" s="12">
        <v>5959</v>
      </c>
      <c r="U1456" s="12">
        <v>20000</v>
      </c>
      <c r="V1456" s="8" t="s">
        <v>35</v>
      </c>
      <c r="W1456" s="8" t="s">
        <v>5264</v>
      </c>
      <c r="X1456" s="8" t="s">
        <v>35</v>
      </c>
      <c r="Y1456" s="13">
        <v>0</v>
      </c>
      <c r="Z1456" s="8" t="s">
        <v>42</v>
      </c>
      <c r="AA1456" s="8" t="s">
        <v>2622</v>
      </c>
      <c r="AB1456" s="8" t="s">
        <v>35</v>
      </c>
      <c r="AC1456" s="8" t="s">
        <v>54</v>
      </c>
      <c r="AD1456" s="8" t="s">
        <v>35</v>
      </c>
      <c r="AE1456" s="8" t="s">
        <v>2610</v>
      </c>
      <c r="AF1456" s="12">
        <v>20000</v>
      </c>
      <c r="AG1456" s="41">
        <f t="shared" si="201"/>
        <v>45266</v>
      </c>
      <c r="AH1456" s="41">
        <f t="shared" ca="1" si="202"/>
        <v>46022</v>
      </c>
      <c r="AI1456" s="1">
        <f t="shared" ca="1" si="209"/>
        <v>24</v>
      </c>
      <c r="AJ1456" s="1">
        <f t="shared" ca="1" si="203"/>
        <v>20</v>
      </c>
      <c r="AK1456" s="1">
        <f t="shared" ca="1" si="204"/>
        <v>4</v>
      </c>
      <c r="AL1456" s="1">
        <f t="shared" si="205"/>
        <v>22.96</v>
      </c>
      <c r="AM1456" s="38">
        <f t="shared" ca="1" si="206"/>
        <v>0.83333333333333337</v>
      </c>
      <c r="AN1456" s="1" t="str">
        <f t="shared" ca="1" si="207"/>
        <v>לא תקין</v>
      </c>
      <c r="AO1456" s="1" t="e">
        <f>VLOOKUP(AC1456,'תז מייל קניין'!$A:$C,3,0)</f>
        <v>#N/A</v>
      </c>
      <c r="AP1456" s="1" t="str">
        <f t="shared" si="208"/>
        <v xml:space="preserve"> פלונית נ'</v>
      </c>
    </row>
    <row r="1457" spans="1:42" x14ac:dyDescent="0.2">
      <c r="A1457" s="4"/>
      <c r="B1457" s="5"/>
      <c r="C1457" s="6" t="s">
        <v>5265</v>
      </c>
      <c r="D1457" s="7" t="s">
        <v>34</v>
      </c>
      <c r="E1457" s="7" t="s">
        <v>32</v>
      </c>
      <c r="F1457" s="8" t="s">
        <v>35</v>
      </c>
      <c r="G1457" s="9">
        <v>45266</v>
      </c>
      <c r="H1457" s="9"/>
      <c r="I1457" s="10"/>
      <c r="J1457" s="14"/>
      <c r="K1457" s="11" t="s">
        <v>4518</v>
      </c>
      <c r="L1457" s="8" t="s">
        <v>4519</v>
      </c>
      <c r="M1457" s="8" t="s">
        <v>4520</v>
      </c>
      <c r="N1457" s="8" t="s">
        <v>40</v>
      </c>
      <c r="O1457" s="12">
        <v>30000</v>
      </c>
      <c r="P1457" s="8" t="s">
        <v>41</v>
      </c>
      <c r="Q1457" s="12">
        <v>30000</v>
      </c>
      <c r="R1457" s="13">
        <v>0</v>
      </c>
      <c r="S1457" s="13">
        <v>0</v>
      </c>
      <c r="T1457" s="13">
        <v>0</v>
      </c>
      <c r="U1457" s="12">
        <v>30000</v>
      </c>
      <c r="V1457" s="8" t="s">
        <v>35</v>
      </c>
      <c r="W1457" s="8" t="s">
        <v>5266</v>
      </c>
      <c r="X1457" s="8" t="s">
        <v>35</v>
      </c>
      <c r="Y1457" s="13">
        <v>0</v>
      </c>
      <c r="Z1457" s="8" t="s">
        <v>42</v>
      </c>
      <c r="AA1457" s="8" t="s">
        <v>2622</v>
      </c>
      <c r="AB1457" s="8" t="s">
        <v>35</v>
      </c>
      <c r="AC1457" s="8" t="s">
        <v>54</v>
      </c>
      <c r="AD1457" s="8" t="s">
        <v>35</v>
      </c>
      <c r="AE1457" s="8" t="s">
        <v>2610</v>
      </c>
      <c r="AF1457" s="12">
        <v>30000</v>
      </c>
      <c r="AG1457" s="41">
        <f t="shared" si="201"/>
        <v>45266</v>
      </c>
      <c r="AH1457" s="41">
        <f t="shared" ca="1" si="202"/>
        <v>46022</v>
      </c>
      <c r="AI1457" s="1">
        <f t="shared" ca="1" si="209"/>
        <v>24</v>
      </c>
      <c r="AJ1457" s="1">
        <f t="shared" ca="1" si="203"/>
        <v>20</v>
      </c>
      <c r="AK1457" s="1">
        <f t="shared" ca="1" si="204"/>
        <v>4</v>
      </c>
      <c r="AL1457" s="1">
        <f t="shared" si="205"/>
        <v>0</v>
      </c>
      <c r="AM1457" s="38">
        <f t="shared" ca="1" si="206"/>
        <v>0.83333333333333337</v>
      </c>
      <c r="AN1457" s="1" t="str">
        <f t="shared" ca="1" si="207"/>
        <v>לא תקין</v>
      </c>
      <c r="AO1457" s="1" t="e">
        <f>VLOOKUP(AC1457,'תז מייל קניין'!$A:$C,3,0)</f>
        <v>#N/A</v>
      </c>
      <c r="AP1457" s="1" t="str">
        <f t="shared" si="208"/>
        <v xml:space="preserve"> פיינטוך נ</v>
      </c>
    </row>
    <row r="1458" spans="1:42" x14ac:dyDescent="0.2">
      <c r="A1458" s="4"/>
      <c r="B1458" s="5"/>
      <c r="C1458" s="6" t="s">
        <v>5267</v>
      </c>
      <c r="D1458" s="7" t="s">
        <v>34</v>
      </c>
      <c r="E1458" s="7" t="s">
        <v>32</v>
      </c>
      <c r="F1458" s="8" t="s">
        <v>35</v>
      </c>
      <c r="G1458" s="9">
        <v>45266</v>
      </c>
      <c r="H1458" s="9"/>
      <c r="I1458" s="10"/>
      <c r="J1458" s="14"/>
      <c r="K1458" s="11" t="s">
        <v>4447</v>
      </c>
      <c r="L1458" s="8" t="s">
        <v>4448</v>
      </c>
      <c r="M1458" s="8" t="s">
        <v>4449</v>
      </c>
      <c r="N1458" s="8" t="s">
        <v>40</v>
      </c>
      <c r="O1458" s="12">
        <v>42000</v>
      </c>
      <c r="P1458" s="8" t="s">
        <v>41</v>
      </c>
      <c r="Q1458" s="12">
        <v>42000</v>
      </c>
      <c r="R1458" s="13">
        <v>41.67</v>
      </c>
      <c r="S1458" s="12">
        <v>17500</v>
      </c>
      <c r="T1458" s="12">
        <v>17500</v>
      </c>
      <c r="U1458" s="12">
        <v>24500</v>
      </c>
      <c r="V1458" s="8" t="s">
        <v>35</v>
      </c>
      <c r="W1458" s="8" t="s">
        <v>5268</v>
      </c>
      <c r="X1458" s="8" t="s">
        <v>35</v>
      </c>
      <c r="Y1458" s="13">
        <v>0</v>
      </c>
      <c r="Z1458" s="8" t="s">
        <v>42</v>
      </c>
      <c r="AA1458" s="8" t="s">
        <v>2622</v>
      </c>
      <c r="AB1458" s="8" t="s">
        <v>35</v>
      </c>
      <c r="AC1458" s="8" t="s">
        <v>54</v>
      </c>
      <c r="AD1458" s="8" t="s">
        <v>35</v>
      </c>
      <c r="AE1458" s="8" t="s">
        <v>2610</v>
      </c>
      <c r="AF1458" s="12">
        <v>24500</v>
      </c>
      <c r="AG1458" s="41">
        <f t="shared" si="201"/>
        <v>45266</v>
      </c>
      <c r="AH1458" s="41">
        <f t="shared" ca="1" si="202"/>
        <v>46022</v>
      </c>
      <c r="AI1458" s="1">
        <f t="shared" ca="1" si="209"/>
        <v>24</v>
      </c>
      <c r="AJ1458" s="1">
        <f t="shared" ca="1" si="203"/>
        <v>20</v>
      </c>
      <c r="AK1458" s="1">
        <f t="shared" ca="1" si="204"/>
        <v>4</v>
      </c>
      <c r="AL1458" s="1">
        <f t="shared" si="205"/>
        <v>41.67</v>
      </c>
      <c r="AM1458" s="38">
        <f t="shared" ca="1" si="206"/>
        <v>0.83333333333333337</v>
      </c>
      <c r="AN1458" s="1" t="str">
        <f t="shared" ca="1" si="207"/>
        <v>לא תקין</v>
      </c>
      <c r="AO1458" s="1" t="e">
        <f>VLOOKUP(AC1458,'תז מייל קניין'!$A:$C,3,0)</f>
        <v>#N/A</v>
      </c>
      <c r="AP1458" s="1" t="str">
        <f t="shared" si="208"/>
        <v xml:space="preserve"> גנור נ' מ</v>
      </c>
    </row>
    <row r="1459" spans="1:42" x14ac:dyDescent="0.2">
      <c r="A1459" s="4"/>
      <c r="B1459" s="5"/>
      <c r="C1459" s="6" t="s">
        <v>5269</v>
      </c>
      <c r="D1459" s="7" t="s">
        <v>34</v>
      </c>
      <c r="E1459" s="7" t="s">
        <v>32</v>
      </c>
      <c r="F1459" s="8" t="s">
        <v>35</v>
      </c>
      <c r="G1459" s="9">
        <v>45270</v>
      </c>
      <c r="H1459" s="9"/>
      <c r="I1459" s="10"/>
      <c r="J1459" s="14"/>
      <c r="K1459" s="11" t="s">
        <v>5270</v>
      </c>
      <c r="L1459" s="8" t="s">
        <v>5271</v>
      </c>
      <c r="M1459" s="8" t="s">
        <v>5272</v>
      </c>
      <c r="N1459" s="8" t="s">
        <v>40</v>
      </c>
      <c r="O1459" s="12">
        <v>25698.18</v>
      </c>
      <c r="P1459" s="8" t="s">
        <v>41</v>
      </c>
      <c r="Q1459" s="12">
        <v>25698.18</v>
      </c>
      <c r="R1459" s="13">
        <v>0</v>
      </c>
      <c r="S1459" s="13">
        <v>0</v>
      </c>
      <c r="T1459" s="13">
        <v>0</v>
      </c>
      <c r="U1459" s="12">
        <v>25698.18</v>
      </c>
      <c r="V1459" s="8" t="s">
        <v>35</v>
      </c>
      <c r="W1459" s="8" t="s">
        <v>5273</v>
      </c>
      <c r="X1459" s="8" t="s">
        <v>35</v>
      </c>
      <c r="Y1459" s="13">
        <v>0</v>
      </c>
      <c r="Z1459" s="8" t="s">
        <v>42</v>
      </c>
      <c r="AA1459" s="8" t="s">
        <v>43</v>
      </c>
      <c r="AB1459" s="8" t="s">
        <v>60</v>
      </c>
      <c r="AC1459" s="8" t="s">
        <v>54</v>
      </c>
      <c r="AD1459" s="8" t="s">
        <v>35</v>
      </c>
      <c r="AE1459" s="8" t="s">
        <v>603</v>
      </c>
      <c r="AF1459" s="12">
        <v>25698.18</v>
      </c>
      <c r="AG1459" s="41">
        <f t="shared" si="201"/>
        <v>45270</v>
      </c>
      <c r="AH1459" s="41">
        <f t="shared" ca="1" si="202"/>
        <v>46022</v>
      </c>
      <c r="AI1459" s="1">
        <f t="shared" ca="1" si="209"/>
        <v>24</v>
      </c>
      <c r="AJ1459" s="1">
        <f t="shared" ca="1" si="203"/>
        <v>19</v>
      </c>
      <c r="AK1459" s="1">
        <f t="shared" ca="1" si="204"/>
        <v>4</v>
      </c>
      <c r="AL1459" s="1">
        <f t="shared" si="205"/>
        <v>0</v>
      </c>
      <c r="AM1459" s="38">
        <f t="shared" ca="1" si="206"/>
        <v>0.79166666666666663</v>
      </c>
      <c r="AN1459" s="1" t="str">
        <f t="shared" ca="1" si="207"/>
        <v>לא תקין</v>
      </c>
      <c r="AO1459" s="1" t="e">
        <f>VLOOKUP(AC1459,'תז מייל קניין'!$A:$C,3,0)</f>
        <v>#N/A</v>
      </c>
      <c r="AP1459" s="1" t="str">
        <f t="shared" si="208"/>
        <v xml:space="preserve"> לינה עבור</v>
      </c>
    </row>
    <row r="1460" spans="1:42" x14ac:dyDescent="0.2">
      <c r="A1460" s="4"/>
      <c r="B1460" s="5"/>
      <c r="C1460" s="6" t="s">
        <v>5274</v>
      </c>
      <c r="D1460" s="7" t="s">
        <v>34</v>
      </c>
      <c r="E1460" s="7" t="s">
        <v>32</v>
      </c>
      <c r="F1460" s="8" t="s">
        <v>35</v>
      </c>
      <c r="G1460" s="9">
        <v>45272</v>
      </c>
      <c r="H1460" s="9"/>
      <c r="I1460" s="10"/>
      <c r="J1460" s="14"/>
      <c r="K1460" s="11" t="s">
        <v>2088</v>
      </c>
      <c r="L1460" s="8" t="s">
        <v>2089</v>
      </c>
      <c r="M1460" s="8" t="s">
        <v>2090</v>
      </c>
      <c r="N1460" s="8" t="s">
        <v>40</v>
      </c>
      <c r="O1460" s="12">
        <v>1791</v>
      </c>
      <c r="P1460" s="8" t="s">
        <v>41</v>
      </c>
      <c r="Q1460" s="12">
        <v>1791</v>
      </c>
      <c r="R1460" s="13">
        <v>88.16</v>
      </c>
      <c r="S1460" s="12">
        <v>1567.8</v>
      </c>
      <c r="T1460" s="12">
        <v>1567.8</v>
      </c>
      <c r="U1460" s="13">
        <v>212.4</v>
      </c>
      <c r="V1460" s="8" t="s">
        <v>35</v>
      </c>
      <c r="W1460" s="8" t="s">
        <v>5275</v>
      </c>
      <c r="X1460" s="8" t="s">
        <v>35</v>
      </c>
      <c r="Y1460" s="13">
        <v>0</v>
      </c>
      <c r="Z1460" s="8" t="s">
        <v>42</v>
      </c>
      <c r="AA1460" s="8" t="s">
        <v>43</v>
      </c>
      <c r="AB1460" s="8" t="s">
        <v>60</v>
      </c>
      <c r="AC1460" s="8" t="s">
        <v>54</v>
      </c>
      <c r="AD1460" s="8" t="s">
        <v>35</v>
      </c>
      <c r="AE1460" s="8" t="s">
        <v>5276</v>
      </c>
      <c r="AF1460" s="13">
        <v>212.4</v>
      </c>
      <c r="AG1460" s="41">
        <f t="shared" si="201"/>
        <v>45272</v>
      </c>
      <c r="AH1460" s="41">
        <f t="shared" ca="1" si="202"/>
        <v>46022</v>
      </c>
      <c r="AI1460" s="1">
        <f t="shared" ca="1" si="209"/>
        <v>24</v>
      </c>
      <c r="AJ1460" s="1">
        <f t="shared" ca="1" si="203"/>
        <v>19</v>
      </c>
      <c r="AK1460" s="1">
        <f t="shared" ca="1" si="204"/>
        <v>4</v>
      </c>
      <c r="AL1460" s="1">
        <f t="shared" si="205"/>
        <v>88.16</v>
      </c>
      <c r="AM1460" s="38">
        <f t="shared" ca="1" si="206"/>
        <v>0.79166666666666663</v>
      </c>
      <c r="AN1460" s="1" t="str">
        <f t="shared" ca="1" si="207"/>
        <v>תקין</v>
      </c>
      <c r="AO1460" s="1" t="e">
        <f>VLOOKUP(AC1460,'תז מייל קניין'!$A:$C,3,0)</f>
        <v>#N/A</v>
      </c>
      <c r="AP1460" s="1" t="str">
        <f t="shared" si="208"/>
        <v xml:space="preserve"> שכפול מפת</v>
      </c>
    </row>
    <row r="1461" spans="1:42" x14ac:dyDescent="0.2">
      <c r="A1461" s="4"/>
      <c r="B1461" s="5"/>
      <c r="C1461" s="6" t="s">
        <v>5277</v>
      </c>
      <c r="D1461" s="7" t="s">
        <v>34</v>
      </c>
      <c r="E1461" s="7" t="s">
        <v>32</v>
      </c>
      <c r="F1461" s="8" t="s">
        <v>35</v>
      </c>
      <c r="G1461" s="9">
        <v>45272</v>
      </c>
      <c r="H1461" s="9"/>
      <c r="I1461" s="10"/>
      <c r="J1461" s="14"/>
      <c r="K1461" s="11" t="s">
        <v>5278</v>
      </c>
      <c r="L1461" s="8" t="s">
        <v>5279</v>
      </c>
      <c r="M1461" s="8" t="s">
        <v>5280</v>
      </c>
      <c r="N1461" s="8" t="s">
        <v>40</v>
      </c>
      <c r="O1461" s="12">
        <v>131203.5</v>
      </c>
      <c r="P1461" s="8" t="s">
        <v>41</v>
      </c>
      <c r="Q1461" s="12">
        <v>131203.5</v>
      </c>
      <c r="R1461" s="13">
        <v>37.94</v>
      </c>
      <c r="S1461" s="12">
        <v>32964.75</v>
      </c>
      <c r="T1461" s="12">
        <v>32964.75</v>
      </c>
      <c r="U1461" s="12">
        <v>81420</v>
      </c>
      <c r="V1461" s="8" t="s">
        <v>35</v>
      </c>
      <c r="W1461" s="8" t="s">
        <v>5281</v>
      </c>
      <c r="X1461" s="8" t="s">
        <v>57</v>
      </c>
      <c r="Y1461" s="13">
        <v>0</v>
      </c>
      <c r="Z1461" s="8" t="s">
        <v>42</v>
      </c>
      <c r="AA1461" s="8" t="s">
        <v>58</v>
      </c>
      <c r="AB1461" s="8" t="s">
        <v>35</v>
      </c>
      <c r="AC1461" s="8" t="s">
        <v>54</v>
      </c>
      <c r="AD1461" s="8" t="s">
        <v>5282</v>
      </c>
      <c r="AE1461" s="8" t="s">
        <v>66</v>
      </c>
      <c r="AF1461" s="12">
        <v>81420</v>
      </c>
      <c r="AG1461" s="41">
        <f t="shared" si="201"/>
        <v>45272</v>
      </c>
      <c r="AH1461" s="41">
        <f t="shared" ca="1" si="202"/>
        <v>46022</v>
      </c>
      <c r="AI1461" s="1">
        <f t="shared" ca="1" si="209"/>
        <v>24</v>
      </c>
      <c r="AJ1461" s="1">
        <f t="shared" ca="1" si="203"/>
        <v>19</v>
      </c>
      <c r="AK1461" s="1">
        <f t="shared" ca="1" si="204"/>
        <v>4</v>
      </c>
      <c r="AL1461" s="1">
        <f t="shared" si="205"/>
        <v>37.94</v>
      </c>
      <c r="AM1461" s="38">
        <f t="shared" ca="1" si="206"/>
        <v>0.79166666666666663</v>
      </c>
      <c r="AN1461" s="1" t="str">
        <f t="shared" ca="1" si="207"/>
        <v>לא תקין</v>
      </c>
      <c r="AO1461" s="1" t="e">
        <f>VLOOKUP(AC1461,'תז מייל קניין'!$A:$C,3,0)</f>
        <v>#N/A</v>
      </c>
      <c r="AP1461" s="1" t="str">
        <f t="shared" si="208"/>
        <v xml:space="preserve"> יו"ר וועד</v>
      </c>
    </row>
    <row r="1462" spans="1:42" x14ac:dyDescent="0.2">
      <c r="A1462" s="4"/>
      <c r="B1462" s="5"/>
      <c r="C1462" s="6" t="s">
        <v>5283</v>
      </c>
      <c r="D1462" s="7" t="s">
        <v>34</v>
      </c>
      <c r="E1462" s="7" t="s">
        <v>32</v>
      </c>
      <c r="F1462" s="8" t="s">
        <v>35</v>
      </c>
      <c r="G1462" s="9">
        <v>45285</v>
      </c>
      <c r="H1462" s="9"/>
      <c r="I1462" s="10"/>
      <c r="J1462" s="14"/>
      <c r="K1462" s="11" t="s">
        <v>4570</v>
      </c>
      <c r="L1462" s="8" t="s">
        <v>4571</v>
      </c>
      <c r="M1462" s="8" t="s">
        <v>4572</v>
      </c>
      <c r="N1462" s="8" t="s">
        <v>40</v>
      </c>
      <c r="O1462" s="12">
        <v>53216</v>
      </c>
      <c r="P1462" s="8" t="s">
        <v>41</v>
      </c>
      <c r="Q1462" s="12">
        <v>53216</v>
      </c>
      <c r="R1462" s="13">
        <v>0</v>
      </c>
      <c r="S1462" s="13">
        <v>0</v>
      </c>
      <c r="T1462" s="13">
        <v>0</v>
      </c>
      <c r="U1462" s="12">
        <v>53216</v>
      </c>
      <c r="V1462" s="8" t="s">
        <v>35</v>
      </c>
      <c r="W1462" s="8" t="s">
        <v>5284</v>
      </c>
      <c r="X1462" s="8" t="s">
        <v>35</v>
      </c>
      <c r="Y1462" s="13">
        <v>0</v>
      </c>
      <c r="Z1462" s="8" t="s">
        <v>42</v>
      </c>
      <c r="AA1462" s="8" t="s">
        <v>2622</v>
      </c>
      <c r="AB1462" s="8" t="s">
        <v>35</v>
      </c>
      <c r="AC1462" s="8" t="s">
        <v>54</v>
      </c>
      <c r="AD1462" s="8" t="s">
        <v>35</v>
      </c>
      <c r="AE1462" s="8" t="s">
        <v>2610</v>
      </c>
      <c r="AF1462" s="12">
        <v>53216</v>
      </c>
      <c r="AG1462" s="41">
        <f t="shared" si="201"/>
        <v>45285</v>
      </c>
      <c r="AH1462" s="41">
        <f t="shared" ca="1" si="202"/>
        <v>46022</v>
      </c>
      <c r="AI1462" s="1">
        <f t="shared" ca="1" si="209"/>
        <v>24</v>
      </c>
      <c r="AJ1462" s="1">
        <f t="shared" ca="1" si="203"/>
        <v>19</v>
      </c>
      <c r="AK1462" s="1">
        <f t="shared" ca="1" si="204"/>
        <v>4</v>
      </c>
      <c r="AL1462" s="1">
        <f t="shared" si="205"/>
        <v>0</v>
      </c>
      <c r="AM1462" s="38">
        <f t="shared" ca="1" si="206"/>
        <v>0.79166666666666663</v>
      </c>
      <c r="AN1462" s="1" t="str">
        <f t="shared" ca="1" si="207"/>
        <v>לא תקין</v>
      </c>
      <c r="AO1462" s="1" t="e">
        <f>VLOOKUP(AC1462,'תז מייל קניין'!$A:$C,3,0)</f>
        <v>#N/A</v>
      </c>
      <c r="AP1462" s="1" t="str">
        <f t="shared" si="208"/>
        <v xml:space="preserve"> בעניין ע"</v>
      </c>
    </row>
    <row r="1463" spans="1:42" x14ac:dyDescent="0.2">
      <c r="A1463" s="4"/>
      <c r="B1463" s="5"/>
      <c r="C1463" s="6" t="s">
        <v>5285</v>
      </c>
      <c r="D1463" s="7" t="s">
        <v>34</v>
      </c>
      <c r="E1463" s="7" t="s">
        <v>32</v>
      </c>
      <c r="F1463" s="8" t="s">
        <v>35</v>
      </c>
      <c r="G1463" s="9">
        <v>45285</v>
      </c>
      <c r="H1463" s="9"/>
      <c r="I1463" s="10"/>
      <c r="J1463" s="14"/>
      <c r="K1463" s="11" t="s">
        <v>4352</v>
      </c>
      <c r="L1463" s="8" t="s">
        <v>4353</v>
      </c>
      <c r="M1463" s="8" t="s">
        <v>4354</v>
      </c>
      <c r="N1463" s="8" t="s">
        <v>40</v>
      </c>
      <c r="O1463" s="12">
        <v>45671</v>
      </c>
      <c r="P1463" s="8" t="s">
        <v>41</v>
      </c>
      <c r="Q1463" s="12">
        <v>45671</v>
      </c>
      <c r="R1463" s="13">
        <v>0</v>
      </c>
      <c r="S1463" s="13">
        <v>0</v>
      </c>
      <c r="T1463" s="13">
        <v>0</v>
      </c>
      <c r="U1463" s="12">
        <v>45671</v>
      </c>
      <c r="V1463" s="8" t="s">
        <v>35</v>
      </c>
      <c r="W1463" s="8" t="s">
        <v>5286</v>
      </c>
      <c r="X1463" s="8" t="s">
        <v>35</v>
      </c>
      <c r="Y1463" s="13">
        <v>0</v>
      </c>
      <c r="Z1463" s="8" t="s">
        <v>42</v>
      </c>
      <c r="AA1463" s="8" t="s">
        <v>2622</v>
      </c>
      <c r="AB1463" s="8" t="s">
        <v>35</v>
      </c>
      <c r="AC1463" s="8" t="s">
        <v>54</v>
      </c>
      <c r="AD1463" s="8" t="s">
        <v>35</v>
      </c>
      <c r="AE1463" s="8" t="s">
        <v>2610</v>
      </c>
      <c r="AF1463" s="12">
        <v>45671</v>
      </c>
      <c r="AG1463" s="41">
        <f t="shared" si="201"/>
        <v>45285</v>
      </c>
      <c r="AH1463" s="41">
        <f t="shared" ca="1" si="202"/>
        <v>46022</v>
      </c>
      <c r="AI1463" s="1">
        <f t="shared" ca="1" si="209"/>
        <v>24</v>
      </c>
      <c r="AJ1463" s="1">
        <f t="shared" ca="1" si="203"/>
        <v>19</v>
      </c>
      <c r="AK1463" s="1">
        <f t="shared" ca="1" si="204"/>
        <v>4</v>
      </c>
      <c r="AL1463" s="1">
        <f t="shared" si="205"/>
        <v>0</v>
      </c>
      <c r="AM1463" s="38">
        <f t="shared" ca="1" si="206"/>
        <v>0.79166666666666663</v>
      </c>
      <c r="AN1463" s="1" t="str">
        <f t="shared" ca="1" si="207"/>
        <v>לא תקין</v>
      </c>
      <c r="AO1463" s="1" t="e">
        <f>VLOOKUP(AC1463,'תז מייל קניין'!$A:$C,3,0)</f>
        <v>#N/A</v>
      </c>
      <c r="AP1463" s="1" t="str">
        <f t="shared" si="208"/>
        <v xml:space="preserve"> פיריץ נ' </v>
      </c>
    </row>
    <row r="1464" spans="1:42" x14ac:dyDescent="0.2">
      <c r="A1464" s="4"/>
      <c r="B1464" s="5"/>
      <c r="C1464" s="6" t="s">
        <v>5287</v>
      </c>
      <c r="D1464" s="7" t="s">
        <v>34</v>
      </c>
      <c r="E1464" s="7" t="s">
        <v>32</v>
      </c>
      <c r="F1464" s="8" t="s">
        <v>35</v>
      </c>
      <c r="G1464" s="9">
        <v>45294</v>
      </c>
      <c r="H1464" s="9"/>
      <c r="I1464" s="10"/>
      <c r="J1464" s="14"/>
      <c r="K1464" s="11" t="s">
        <v>699</v>
      </c>
      <c r="L1464" s="8" t="s">
        <v>700</v>
      </c>
      <c r="M1464" s="8" t="s">
        <v>701</v>
      </c>
      <c r="N1464" s="8" t="s">
        <v>40</v>
      </c>
      <c r="O1464" s="12">
        <v>49413.4</v>
      </c>
      <c r="P1464" s="8" t="s">
        <v>41</v>
      </c>
      <c r="Q1464" s="12">
        <v>49413.4</v>
      </c>
      <c r="R1464" s="13">
        <v>59.42</v>
      </c>
      <c r="S1464" s="12">
        <v>29843.4</v>
      </c>
      <c r="T1464" s="12">
        <v>29843.4</v>
      </c>
      <c r="U1464" s="12">
        <v>19570</v>
      </c>
      <c r="V1464" s="8" t="s">
        <v>35</v>
      </c>
      <c r="W1464" s="8" t="s">
        <v>5288</v>
      </c>
      <c r="X1464" s="8" t="s">
        <v>35</v>
      </c>
      <c r="Y1464" s="13">
        <v>0</v>
      </c>
      <c r="Z1464" s="8" t="s">
        <v>42</v>
      </c>
      <c r="AA1464" s="8" t="s">
        <v>43</v>
      </c>
      <c r="AB1464" s="8" t="s">
        <v>60</v>
      </c>
      <c r="AC1464" s="8" t="s">
        <v>54</v>
      </c>
      <c r="AD1464" s="8" t="s">
        <v>35</v>
      </c>
      <c r="AE1464" s="8" t="s">
        <v>1450</v>
      </c>
      <c r="AF1464" s="12">
        <v>19570</v>
      </c>
      <c r="AG1464" s="41">
        <f t="shared" si="201"/>
        <v>45294</v>
      </c>
      <c r="AH1464" s="41">
        <f t="shared" ca="1" si="202"/>
        <v>46022</v>
      </c>
      <c r="AI1464" s="1">
        <f t="shared" ca="1" si="209"/>
        <v>23</v>
      </c>
      <c r="AJ1464" s="1">
        <f t="shared" ca="1" si="203"/>
        <v>19</v>
      </c>
      <c r="AK1464" s="1">
        <f t="shared" ca="1" si="204"/>
        <v>4</v>
      </c>
      <c r="AL1464" s="1">
        <f t="shared" si="205"/>
        <v>59.42</v>
      </c>
      <c r="AM1464" s="38">
        <f t="shared" ca="1" si="206"/>
        <v>0.82608695652173914</v>
      </c>
      <c r="AN1464" s="1" t="str">
        <f t="shared" ca="1" si="207"/>
        <v>תקין</v>
      </c>
      <c r="AO1464" s="1" t="e">
        <f>VLOOKUP(AC1464,'תז מייל קניין'!$A:$C,3,0)</f>
        <v>#N/A</v>
      </c>
      <c r="AP1464" s="1" t="str">
        <f t="shared" si="208"/>
        <v xml:space="preserve"> לינה+ אול</v>
      </c>
    </row>
    <row r="1465" spans="1:42" x14ac:dyDescent="0.2">
      <c r="A1465" s="4"/>
      <c r="B1465" s="5"/>
      <c r="C1465" s="6" t="s">
        <v>5289</v>
      </c>
      <c r="D1465" s="7" t="s">
        <v>34</v>
      </c>
      <c r="E1465" s="7" t="s">
        <v>32</v>
      </c>
      <c r="F1465" s="8" t="s">
        <v>35</v>
      </c>
      <c r="G1465" s="9">
        <v>45299</v>
      </c>
      <c r="H1465" s="9"/>
      <c r="I1465" s="10"/>
      <c r="J1465" s="14"/>
      <c r="K1465" s="11" t="s">
        <v>5290</v>
      </c>
      <c r="L1465" s="8" t="s">
        <v>1865</v>
      </c>
      <c r="M1465" s="8" t="s">
        <v>5291</v>
      </c>
      <c r="N1465" s="8" t="s">
        <v>40</v>
      </c>
      <c r="O1465" s="13">
        <v>559.32000000000005</v>
      </c>
      <c r="P1465" s="8" t="s">
        <v>41</v>
      </c>
      <c r="Q1465" s="13">
        <v>559.32000000000005</v>
      </c>
      <c r="R1465" s="13">
        <v>0</v>
      </c>
      <c r="S1465" s="13">
        <v>0</v>
      </c>
      <c r="T1465" s="13">
        <v>0</v>
      </c>
      <c r="U1465" s="13">
        <v>559.32000000000005</v>
      </c>
      <c r="V1465" s="8" t="s">
        <v>35</v>
      </c>
      <c r="W1465" s="8" t="s">
        <v>5292</v>
      </c>
      <c r="X1465" s="8" t="s">
        <v>35</v>
      </c>
      <c r="Y1465" s="13">
        <v>0</v>
      </c>
      <c r="Z1465" s="8" t="s">
        <v>42</v>
      </c>
      <c r="AA1465" s="8" t="s">
        <v>2622</v>
      </c>
      <c r="AB1465" s="8" t="s">
        <v>35</v>
      </c>
      <c r="AC1465" s="8" t="s">
        <v>54</v>
      </c>
      <c r="AD1465" s="8" t="s">
        <v>5024</v>
      </c>
      <c r="AE1465" s="8" t="s">
        <v>51</v>
      </c>
      <c r="AF1465" s="13">
        <v>559.32000000000005</v>
      </c>
      <c r="AG1465" s="41">
        <f t="shared" si="201"/>
        <v>45299</v>
      </c>
      <c r="AH1465" s="41">
        <f t="shared" ca="1" si="202"/>
        <v>46022</v>
      </c>
      <c r="AI1465" s="1">
        <f t="shared" ca="1" si="209"/>
        <v>23</v>
      </c>
      <c r="AJ1465" s="1">
        <f t="shared" ca="1" si="203"/>
        <v>18</v>
      </c>
      <c r="AK1465" s="1">
        <f t="shared" ca="1" si="204"/>
        <v>4</v>
      </c>
      <c r="AL1465" s="1">
        <f t="shared" si="205"/>
        <v>0</v>
      </c>
      <c r="AM1465" s="38">
        <f t="shared" ca="1" si="206"/>
        <v>0.78260869565217395</v>
      </c>
      <c r="AN1465" s="1" t="str">
        <f t="shared" ca="1" si="207"/>
        <v>לא תקין</v>
      </c>
      <c r="AO1465" s="1" t="e">
        <f>VLOOKUP(AC1465,'תז מייל קניין'!$A:$C,3,0)</f>
        <v>#N/A</v>
      </c>
      <c r="AP1465" s="1" t="str">
        <f t="shared" si="208"/>
        <v xml:space="preserve"> ועדת בוחנ</v>
      </c>
    </row>
    <row r="1466" spans="1:42" x14ac:dyDescent="0.2">
      <c r="A1466" s="4"/>
      <c r="B1466" s="5"/>
      <c r="C1466" s="6" t="s">
        <v>5293</v>
      </c>
      <c r="D1466" s="7" t="s">
        <v>34</v>
      </c>
      <c r="E1466" s="7" t="s">
        <v>32</v>
      </c>
      <c r="F1466" s="8" t="s">
        <v>35</v>
      </c>
      <c r="G1466" s="9">
        <v>45305</v>
      </c>
      <c r="H1466" s="9"/>
      <c r="I1466" s="10"/>
      <c r="J1466" s="14"/>
      <c r="K1466" s="11" t="s">
        <v>4791</v>
      </c>
      <c r="L1466" s="8" t="s">
        <v>4792</v>
      </c>
      <c r="M1466" s="8" t="s">
        <v>4793</v>
      </c>
      <c r="N1466" s="8" t="s">
        <v>40</v>
      </c>
      <c r="O1466" s="12">
        <v>6354.4</v>
      </c>
      <c r="P1466" s="8" t="s">
        <v>41</v>
      </c>
      <c r="Q1466" s="12">
        <v>6354.4</v>
      </c>
      <c r="R1466" s="13">
        <v>72.540000000000006</v>
      </c>
      <c r="S1466" s="12">
        <v>4574.7</v>
      </c>
      <c r="T1466" s="12">
        <v>4574.7</v>
      </c>
      <c r="U1466" s="12">
        <v>1746.4</v>
      </c>
      <c r="V1466" s="8" t="s">
        <v>35</v>
      </c>
      <c r="W1466" s="8" t="s">
        <v>5294</v>
      </c>
      <c r="X1466" s="8" t="s">
        <v>35</v>
      </c>
      <c r="Y1466" s="13">
        <v>0</v>
      </c>
      <c r="Z1466" s="8" t="s">
        <v>42</v>
      </c>
      <c r="AA1466" s="8" t="s">
        <v>43</v>
      </c>
      <c r="AB1466" s="8" t="s">
        <v>60</v>
      </c>
      <c r="AC1466" s="8" t="s">
        <v>54</v>
      </c>
      <c r="AD1466" s="8" t="s">
        <v>35</v>
      </c>
      <c r="AE1466" s="8" t="s">
        <v>4789</v>
      </c>
      <c r="AF1466" s="12">
        <v>1746.4</v>
      </c>
      <c r="AG1466" s="41">
        <f t="shared" si="201"/>
        <v>45305</v>
      </c>
      <c r="AH1466" s="41">
        <f t="shared" ca="1" si="202"/>
        <v>46022</v>
      </c>
      <c r="AI1466" s="1">
        <f t="shared" ca="1" si="209"/>
        <v>23</v>
      </c>
      <c r="AJ1466" s="1">
        <f t="shared" ca="1" si="203"/>
        <v>18</v>
      </c>
      <c r="AK1466" s="1">
        <f t="shared" ca="1" si="204"/>
        <v>4</v>
      </c>
      <c r="AL1466" s="1">
        <f t="shared" si="205"/>
        <v>72.540000000000006</v>
      </c>
      <c r="AM1466" s="38">
        <f t="shared" ca="1" si="206"/>
        <v>0.78260869565217395</v>
      </c>
      <c r="AN1466" s="1" t="str">
        <f t="shared" ca="1" si="207"/>
        <v>תקין</v>
      </c>
      <c r="AO1466" s="1" t="e">
        <f>VLOOKUP(AC1466,'תז מייל קניין'!$A:$C,3,0)</f>
        <v>#N/A</v>
      </c>
      <c r="AP1466" s="1" t="str">
        <f t="shared" si="208"/>
        <v xml:space="preserve"> חלפים למע</v>
      </c>
    </row>
    <row r="1467" spans="1:42" x14ac:dyDescent="0.2">
      <c r="A1467" s="4"/>
      <c r="B1467" s="5"/>
      <c r="C1467" s="6" t="s">
        <v>5295</v>
      </c>
      <c r="D1467" s="7" t="s">
        <v>34</v>
      </c>
      <c r="E1467" s="7" t="s">
        <v>32</v>
      </c>
      <c r="F1467" s="8" t="s">
        <v>35</v>
      </c>
      <c r="G1467" s="9">
        <v>45305</v>
      </c>
      <c r="H1467" s="9"/>
      <c r="I1467" s="10"/>
      <c r="J1467" s="14"/>
      <c r="K1467" s="11" t="s">
        <v>5290</v>
      </c>
      <c r="L1467" s="8" t="s">
        <v>1865</v>
      </c>
      <c r="M1467" s="8" t="s">
        <v>5291</v>
      </c>
      <c r="N1467" s="8" t="s">
        <v>40</v>
      </c>
      <c r="O1467" s="12">
        <v>1184.72</v>
      </c>
      <c r="P1467" s="8" t="s">
        <v>41</v>
      </c>
      <c r="Q1467" s="12">
        <v>1184.72</v>
      </c>
      <c r="R1467" s="13">
        <v>0</v>
      </c>
      <c r="S1467" s="13">
        <v>0</v>
      </c>
      <c r="T1467" s="13">
        <v>0</v>
      </c>
      <c r="U1467" s="12">
        <v>1184.72</v>
      </c>
      <c r="V1467" s="8" t="s">
        <v>35</v>
      </c>
      <c r="W1467" s="8" t="s">
        <v>5296</v>
      </c>
      <c r="X1467" s="8" t="s">
        <v>35</v>
      </c>
      <c r="Y1467" s="13">
        <v>0</v>
      </c>
      <c r="Z1467" s="8" t="s">
        <v>42</v>
      </c>
      <c r="AA1467" s="8" t="s">
        <v>2622</v>
      </c>
      <c r="AB1467" s="8" t="s">
        <v>35</v>
      </c>
      <c r="AC1467" s="8" t="s">
        <v>54</v>
      </c>
      <c r="AD1467" s="8" t="s">
        <v>5297</v>
      </c>
      <c r="AE1467" s="8" t="s">
        <v>51</v>
      </c>
      <c r="AF1467" s="12">
        <v>1184.72</v>
      </c>
      <c r="AG1467" s="41">
        <f t="shared" si="201"/>
        <v>45305</v>
      </c>
      <c r="AH1467" s="41">
        <f t="shared" ca="1" si="202"/>
        <v>46022</v>
      </c>
      <c r="AI1467" s="1">
        <f t="shared" ca="1" si="209"/>
        <v>23</v>
      </c>
      <c r="AJ1467" s="1">
        <f t="shared" ca="1" si="203"/>
        <v>18</v>
      </c>
      <c r="AK1467" s="1">
        <f t="shared" ca="1" si="204"/>
        <v>4</v>
      </c>
      <c r="AL1467" s="1">
        <f t="shared" si="205"/>
        <v>0</v>
      </c>
      <c r="AM1467" s="38">
        <f t="shared" ca="1" si="206"/>
        <v>0.78260869565217395</v>
      </c>
      <c r="AN1467" s="1" t="str">
        <f t="shared" ca="1" si="207"/>
        <v>לא תקין</v>
      </c>
      <c r="AO1467" s="1" t="e">
        <f>VLOOKUP(AC1467,'תז מייל קניין'!$A:$C,3,0)</f>
        <v>#N/A</v>
      </c>
      <c r="AP1467" s="1" t="str">
        <f t="shared" si="208"/>
        <v xml:space="preserve"> ועדת בוחנ</v>
      </c>
    </row>
    <row r="1468" spans="1:42" x14ac:dyDescent="0.2">
      <c r="A1468" s="4"/>
      <c r="B1468" s="5"/>
      <c r="C1468" s="6" t="s">
        <v>5298</v>
      </c>
      <c r="D1468" s="7" t="s">
        <v>34</v>
      </c>
      <c r="E1468" s="7" t="s">
        <v>32</v>
      </c>
      <c r="F1468" s="8" t="s">
        <v>35</v>
      </c>
      <c r="G1468" s="9">
        <v>45308</v>
      </c>
      <c r="H1468" s="9"/>
      <c r="I1468" s="10"/>
      <c r="J1468" s="14"/>
      <c r="K1468" s="11" t="s">
        <v>5299</v>
      </c>
      <c r="L1468" s="8" t="s">
        <v>5300</v>
      </c>
      <c r="M1468" s="8" t="s">
        <v>5301</v>
      </c>
      <c r="N1468" s="8" t="s">
        <v>40</v>
      </c>
      <c r="O1468" s="12">
        <v>122458.8</v>
      </c>
      <c r="P1468" s="8" t="s">
        <v>41</v>
      </c>
      <c r="Q1468" s="12">
        <v>122458.8</v>
      </c>
      <c r="R1468" s="13">
        <v>76.89</v>
      </c>
      <c r="S1468" s="12">
        <v>90564.9</v>
      </c>
      <c r="T1468" s="12">
        <v>90564.9</v>
      </c>
      <c r="U1468" s="12">
        <v>28296.15</v>
      </c>
      <c r="V1468" s="8" t="s">
        <v>35</v>
      </c>
      <c r="W1468" s="8" t="s">
        <v>5302</v>
      </c>
      <c r="X1468" s="8" t="s">
        <v>57</v>
      </c>
      <c r="Y1468" s="13">
        <v>0</v>
      </c>
      <c r="Z1468" s="8" t="s">
        <v>42</v>
      </c>
      <c r="AA1468" s="8" t="s">
        <v>58</v>
      </c>
      <c r="AB1468" s="8" t="s">
        <v>35</v>
      </c>
      <c r="AC1468" s="8" t="s">
        <v>54</v>
      </c>
      <c r="AD1468" s="8" t="s">
        <v>5303</v>
      </c>
      <c r="AE1468" s="8" t="s">
        <v>66</v>
      </c>
      <c r="AF1468" s="12">
        <v>28296.15</v>
      </c>
      <c r="AG1468" s="41">
        <f t="shared" si="201"/>
        <v>45308</v>
      </c>
      <c r="AH1468" s="41">
        <f t="shared" ca="1" si="202"/>
        <v>46022</v>
      </c>
      <c r="AI1468" s="1">
        <f t="shared" ca="1" si="209"/>
        <v>23</v>
      </c>
      <c r="AJ1468" s="1">
        <f t="shared" ca="1" si="203"/>
        <v>18</v>
      </c>
      <c r="AK1468" s="1">
        <f t="shared" ca="1" si="204"/>
        <v>4</v>
      </c>
      <c r="AL1468" s="1">
        <f t="shared" si="205"/>
        <v>76.89</v>
      </c>
      <c r="AM1468" s="38">
        <f t="shared" ca="1" si="206"/>
        <v>0.78260869565217395</v>
      </c>
      <c r="AN1468" s="1" t="str">
        <f t="shared" ca="1" si="207"/>
        <v>תקין</v>
      </c>
      <c r="AO1468" s="1" t="e">
        <f>VLOOKUP(AC1468,'תז מייל קניין'!$A:$C,3,0)</f>
        <v>#N/A</v>
      </c>
      <c r="AP1468" s="1" t="str">
        <f t="shared" si="208"/>
        <v xml:space="preserve"> חבר וועדה</v>
      </c>
    </row>
    <row r="1469" spans="1:42" x14ac:dyDescent="0.2">
      <c r="A1469" s="4"/>
      <c r="B1469" s="5"/>
      <c r="C1469" s="6" t="s">
        <v>5304</v>
      </c>
      <c r="D1469" s="7" t="s">
        <v>34</v>
      </c>
      <c r="E1469" s="7" t="s">
        <v>32</v>
      </c>
      <c r="F1469" s="8" t="s">
        <v>35</v>
      </c>
      <c r="G1469" s="9">
        <v>45308</v>
      </c>
      <c r="H1469" s="9">
        <v>45264</v>
      </c>
      <c r="I1469" s="10">
        <v>46359</v>
      </c>
      <c r="J1469" s="14"/>
      <c r="K1469" s="11" t="s">
        <v>5305</v>
      </c>
      <c r="L1469" s="8" t="s">
        <v>5306</v>
      </c>
      <c r="M1469" s="8" t="s">
        <v>5307</v>
      </c>
      <c r="N1469" s="8" t="s">
        <v>40</v>
      </c>
      <c r="O1469" s="12">
        <v>50209</v>
      </c>
      <c r="P1469" s="8" t="s">
        <v>41</v>
      </c>
      <c r="Q1469" s="12">
        <v>50209</v>
      </c>
      <c r="R1469" s="13">
        <v>0</v>
      </c>
      <c r="S1469" s="13">
        <v>0</v>
      </c>
      <c r="T1469" s="13">
        <v>0</v>
      </c>
      <c r="U1469" s="12">
        <v>50209</v>
      </c>
      <c r="V1469" s="8" t="s">
        <v>35</v>
      </c>
      <c r="W1469" s="8" t="s">
        <v>5308</v>
      </c>
      <c r="X1469" s="8" t="s">
        <v>57</v>
      </c>
      <c r="Y1469" s="13">
        <v>0</v>
      </c>
      <c r="Z1469" s="8" t="s">
        <v>42</v>
      </c>
      <c r="AA1469" s="8" t="s">
        <v>58</v>
      </c>
      <c r="AB1469" s="8" t="s">
        <v>35</v>
      </c>
      <c r="AC1469" s="8" t="s">
        <v>54</v>
      </c>
      <c r="AD1469" s="8" t="s">
        <v>5309</v>
      </c>
      <c r="AE1469" s="8" t="s">
        <v>66</v>
      </c>
      <c r="AF1469" s="12">
        <v>50209</v>
      </c>
      <c r="AG1469" s="41">
        <f t="shared" si="201"/>
        <v>45264</v>
      </c>
      <c r="AH1469" s="41">
        <f t="shared" ca="1" si="202"/>
        <v>46359</v>
      </c>
      <c r="AI1469" s="1">
        <f t="shared" ca="1" si="209"/>
        <v>35</v>
      </c>
      <c r="AJ1469" s="1">
        <f t="shared" ca="1" si="203"/>
        <v>20</v>
      </c>
      <c r="AK1469" s="1">
        <f t="shared" ca="1" si="204"/>
        <v>15</v>
      </c>
      <c r="AL1469" s="1">
        <f t="shared" si="205"/>
        <v>0</v>
      </c>
      <c r="AM1469" s="38">
        <f t="shared" ca="1" si="206"/>
        <v>0.5714285714285714</v>
      </c>
      <c r="AN1469" s="1" t="str">
        <f t="shared" ca="1" si="207"/>
        <v>לא תקין</v>
      </c>
      <c r="AO1469" s="1" t="e">
        <f>VLOOKUP(AC1469,'תז מייל קניין'!$A:$C,3,0)</f>
        <v>#N/A</v>
      </c>
      <c r="AP1469" s="1" t="str">
        <f t="shared" si="208"/>
        <v xml:space="preserve"> יו"ר וועד</v>
      </c>
    </row>
    <row r="1470" spans="1:42" x14ac:dyDescent="0.2">
      <c r="A1470" s="4"/>
      <c r="B1470" s="5"/>
      <c r="C1470" s="6" t="s">
        <v>5310</v>
      </c>
      <c r="D1470" s="7" t="s">
        <v>34</v>
      </c>
      <c r="E1470" s="7" t="s">
        <v>32</v>
      </c>
      <c r="F1470" s="8" t="s">
        <v>35</v>
      </c>
      <c r="G1470" s="9">
        <v>45308</v>
      </c>
      <c r="H1470" s="9">
        <v>45264</v>
      </c>
      <c r="I1470" s="10">
        <v>46359</v>
      </c>
      <c r="J1470" s="14"/>
      <c r="K1470" s="11" t="s">
        <v>5311</v>
      </c>
      <c r="L1470" s="8" t="s">
        <v>5312</v>
      </c>
      <c r="M1470" s="8" t="s">
        <v>5313</v>
      </c>
      <c r="N1470" s="8" t="s">
        <v>40</v>
      </c>
      <c r="O1470" s="12">
        <v>94990</v>
      </c>
      <c r="P1470" s="8" t="s">
        <v>41</v>
      </c>
      <c r="Q1470" s="12">
        <v>94990</v>
      </c>
      <c r="R1470" s="13">
        <v>81.16</v>
      </c>
      <c r="S1470" s="12">
        <v>77098.3</v>
      </c>
      <c r="T1470" s="12">
        <v>77098.3</v>
      </c>
      <c r="U1470" s="12">
        <v>17891.7</v>
      </c>
      <c r="V1470" s="8" t="s">
        <v>35</v>
      </c>
      <c r="W1470" s="8" t="s">
        <v>5308</v>
      </c>
      <c r="X1470" s="8" t="s">
        <v>57</v>
      </c>
      <c r="Y1470" s="13">
        <v>0</v>
      </c>
      <c r="Z1470" s="8" t="s">
        <v>42</v>
      </c>
      <c r="AA1470" s="8" t="s">
        <v>58</v>
      </c>
      <c r="AB1470" s="8" t="s">
        <v>35</v>
      </c>
      <c r="AC1470" s="8" t="s">
        <v>54</v>
      </c>
      <c r="AD1470" s="8" t="s">
        <v>5314</v>
      </c>
      <c r="AE1470" s="8" t="s">
        <v>66</v>
      </c>
      <c r="AF1470" s="12">
        <v>17891.7</v>
      </c>
      <c r="AG1470" s="41">
        <f t="shared" si="201"/>
        <v>45264</v>
      </c>
      <c r="AH1470" s="41">
        <f t="shared" ca="1" si="202"/>
        <v>46359</v>
      </c>
      <c r="AI1470" s="1">
        <f t="shared" ca="1" si="209"/>
        <v>35</v>
      </c>
      <c r="AJ1470" s="1">
        <f t="shared" ca="1" si="203"/>
        <v>20</v>
      </c>
      <c r="AK1470" s="1">
        <f t="shared" ca="1" si="204"/>
        <v>15</v>
      </c>
      <c r="AL1470" s="1">
        <f t="shared" si="205"/>
        <v>81.16</v>
      </c>
      <c r="AM1470" s="38">
        <f t="shared" ca="1" si="206"/>
        <v>0.5714285714285714</v>
      </c>
      <c r="AN1470" s="1" t="str">
        <f t="shared" ca="1" si="207"/>
        <v>תקין</v>
      </c>
      <c r="AO1470" s="1" t="e">
        <f>VLOOKUP(AC1470,'תז מייל קניין'!$A:$C,3,0)</f>
        <v>#N/A</v>
      </c>
      <c r="AP1470" s="1" t="str">
        <f t="shared" si="208"/>
        <v xml:space="preserve"> יו"ר וועד</v>
      </c>
    </row>
    <row r="1471" spans="1:42" x14ac:dyDescent="0.2">
      <c r="A1471" s="4"/>
      <c r="B1471" s="5"/>
      <c r="C1471" s="6" t="s">
        <v>5315</v>
      </c>
      <c r="D1471" s="7" t="s">
        <v>34</v>
      </c>
      <c r="E1471" s="7" t="s">
        <v>32</v>
      </c>
      <c r="F1471" s="8" t="s">
        <v>35</v>
      </c>
      <c r="G1471" s="9">
        <v>45308</v>
      </c>
      <c r="H1471" s="9">
        <v>45260</v>
      </c>
      <c r="I1471" s="10">
        <v>46355</v>
      </c>
      <c r="J1471" s="14"/>
      <c r="K1471" s="11" t="s">
        <v>5316</v>
      </c>
      <c r="L1471" s="8" t="s">
        <v>5317</v>
      </c>
      <c r="M1471" s="8" t="s">
        <v>5318</v>
      </c>
      <c r="N1471" s="8" t="s">
        <v>40</v>
      </c>
      <c r="O1471" s="12">
        <v>50209</v>
      </c>
      <c r="P1471" s="8" t="s">
        <v>41</v>
      </c>
      <c r="Q1471" s="12">
        <v>50209</v>
      </c>
      <c r="R1471" s="13">
        <v>0</v>
      </c>
      <c r="S1471" s="13">
        <v>0</v>
      </c>
      <c r="T1471" s="13">
        <v>0</v>
      </c>
      <c r="U1471" s="12">
        <v>50209</v>
      </c>
      <c r="V1471" s="8" t="s">
        <v>35</v>
      </c>
      <c r="W1471" s="8" t="s">
        <v>5308</v>
      </c>
      <c r="X1471" s="8" t="s">
        <v>57</v>
      </c>
      <c r="Y1471" s="13">
        <v>0</v>
      </c>
      <c r="Z1471" s="8" t="s">
        <v>42</v>
      </c>
      <c r="AA1471" s="8" t="s">
        <v>58</v>
      </c>
      <c r="AB1471" s="8" t="s">
        <v>35</v>
      </c>
      <c r="AC1471" s="8" t="s">
        <v>54</v>
      </c>
      <c r="AD1471" s="8" t="s">
        <v>5309</v>
      </c>
      <c r="AE1471" s="8" t="s">
        <v>66</v>
      </c>
      <c r="AF1471" s="12">
        <v>50209</v>
      </c>
      <c r="AG1471" s="41">
        <f t="shared" si="201"/>
        <v>45260</v>
      </c>
      <c r="AH1471" s="41">
        <f t="shared" ca="1" si="202"/>
        <v>46355</v>
      </c>
      <c r="AI1471" s="1">
        <f t="shared" ca="1" si="209"/>
        <v>35</v>
      </c>
      <c r="AJ1471" s="1">
        <f t="shared" ca="1" si="203"/>
        <v>20</v>
      </c>
      <c r="AK1471" s="1">
        <f t="shared" ca="1" si="204"/>
        <v>15</v>
      </c>
      <c r="AL1471" s="1">
        <f t="shared" si="205"/>
        <v>0</v>
      </c>
      <c r="AM1471" s="38">
        <f t="shared" ca="1" si="206"/>
        <v>0.5714285714285714</v>
      </c>
      <c r="AN1471" s="1" t="str">
        <f t="shared" ca="1" si="207"/>
        <v>לא תקין</v>
      </c>
      <c r="AO1471" s="1" t="e">
        <f>VLOOKUP(AC1471,'תז מייל קניין'!$A:$C,3,0)</f>
        <v>#N/A</v>
      </c>
      <c r="AP1471" s="1" t="str">
        <f t="shared" si="208"/>
        <v xml:space="preserve"> יו"ר וועד</v>
      </c>
    </row>
    <row r="1472" spans="1:42" x14ac:dyDescent="0.2">
      <c r="A1472" s="4"/>
      <c r="B1472" s="5"/>
      <c r="C1472" s="6" t="s">
        <v>5319</v>
      </c>
      <c r="D1472" s="7" t="s">
        <v>50</v>
      </c>
      <c r="E1472" s="7" t="s">
        <v>32</v>
      </c>
      <c r="F1472" s="8" t="s">
        <v>35</v>
      </c>
      <c r="G1472" s="9">
        <v>45313</v>
      </c>
      <c r="H1472" s="9">
        <v>45292</v>
      </c>
      <c r="I1472" s="10">
        <v>46022</v>
      </c>
      <c r="J1472" s="14"/>
      <c r="K1472" s="11" t="s">
        <v>2712</v>
      </c>
      <c r="L1472" s="8" t="s">
        <v>2713</v>
      </c>
      <c r="M1472" s="8" t="s">
        <v>2714</v>
      </c>
      <c r="N1472" s="8" t="s">
        <v>40</v>
      </c>
      <c r="O1472" s="12">
        <v>3012820.18</v>
      </c>
      <c r="P1472" s="8" t="s">
        <v>41</v>
      </c>
      <c r="Q1472" s="12">
        <v>3012820.18</v>
      </c>
      <c r="R1472" s="13">
        <v>53.52</v>
      </c>
      <c r="S1472" s="12">
        <v>1627229.42</v>
      </c>
      <c r="T1472" s="12">
        <v>1612442.48</v>
      </c>
      <c r="U1472" s="12">
        <v>1586586.47</v>
      </c>
      <c r="V1472" s="8" t="s">
        <v>35</v>
      </c>
      <c r="W1472" s="8" t="s">
        <v>5320</v>
      </c>
      <c r="X1472" s="8" t="s">
        <v>57</v>
      </c>
      <c r="Y1472" s="13">
        <v>0</v>
      </c>
      <c r="Z1472" s="8" t="s">
        <v>42</v>
      </c>
      <c r="AA1472" s="8" t="s">
        <v>65</v>
      </c>
      <c r="AB1472" s="8" t="s">
        <v>35</v>
      </c>
      <c r="AC1472" s="8" t="s">
        <v>54</v>
      </c>
      <c r="AD1472" s="8" t="s">
        <v>5321</v>
      </c>
      <c r="AE1472" s="8" t="s">
        <v>1450</v>
      </c>
      <c r="AF1472" s="12">
        <v>1400377.69</v>
      </c>
      <c r="AG1472" s="41">
        <f t="shared" si="201"/>
        <v>45292</v>
      </c>
      <c r="AH1472" s="41">
        <f t="shared" ca="1" si="202"/>
        <v>46022</v>
      </c>
      <c r="AI1472" s="1">
        <f t="shared" ca="1" si="209"/>
        <v>23</v>
      </c>
      <c r="AJ1472" s="1">
        <f t="shared" ca="1" si="203"/>
        <v>19</v>
      </c>
      <c r="AK1472" s="1">
        <f t="shared" ca="1" si="204"/>
        <v>4</v>
      </c>
      <c r="AL1472" s="1">
        <f t="shared" si="205"/>
        <v>53.52</v>
      </c>
      <c r="AM1472" s="38">
        <f t="shared" ca="1" si="206"/>
        <v>0.82608695652173914</v>
      </c>
      <c r="AN1472" s="1" t="str">
        <f t="shared" ca="1" si="207"/>
        <v>תקין</v>
      </c>
      <c r="AO1472" s="1" t="e">
        <f>VLOOKUP(AC1472,'תז מייל קניין'!$A:$C,3,0)</f>
        <v>#N/A</v>
      </c>
      <c r="AP1472" s="1" t="str">
        <f t="shared" si="208"/>
        <v xml:space="preserve"> תדלוק רכב</v>
      </c>
    </row>
    <row r="1473" spans="1:42" x14ac:dyDescent="0.2">
      <c r="A1473" s="4"/>
      <c r="B1473" s="5"/>
      <c r="C1473" s="6" t="s">
        <v>5322</v>
      </c>
      <c r="D1473" s="7" t="s">
        <v>50</v>
      </c>
      <c r="E1473" s="7" t="s">
        <v>32</v>
      </c>
      <c r="F1473" s="8" t="s">
        <v>35</v>
      </c>
      <c r="G1473" s="9">
        <v>45313</v>
      </c>
      <c r="H1473" s="9">
        <v>45292</v>
      </c>
      <c r="I1473" s="10">
        <v>46022</v>
      </c>
      <c r="J1473" s="14"/>
      <c r="K1473" s="11" t="s">
        <v>5323</v>
      </c>
      <c r="L1473" s="8" t="s">
        <v>5324</v>
      </c>
      <c r="M1473" s="8" t="s">
        <v>5325</v>
      </c>
      <c r="N1473" s="8" t="s">
        <v>40</v>
      </c>
      <c r="O1473" s="12">
        <v>422563.8</v>
      </c>
      <c r="P1473" s="8" t="s">
        <v>41</v>
      </c>
      <c r="Q1473" s="12">
        <v>422563.8</v>
      </c>
      <c r="R1473" s="13">
        <v>74.28</v>
      </c>
      <c r="S1473" s="12">
        <v>317615.09000000003</v>
      </c>
      <c r="T1473" s="12">
        <v>313882.92</v>
      </c>
      <c r="U1473" s="12">
        <v>108680.88</v>
      </c>
      <c r="V1473" s="8" t="s">
        <v>35</v>
      </c>
      <c r="W1473" s="8" t="s">
        <v>5320</v>
      </c>
      <c r="X1473" s="8" t="s">
        <v>35</v>
      </c>
      <c r="Y1473" s="13">
        <v>0</v>
      </c>
      <c r="Z1473" s="8" t="s">
        <v>42</v>
      </c>
      <c r="AA1473" s="8" t="s">
        <v>65</v>
      </c>
      <c r="AB1473" s="8" t="s">
        <v>35</v>
      </c>
      <c r="AC1473" s="8" t="s">
        <v>54</v>
      </c>
      <c r="AD1473" s="8" t="s">
        <v>5326</v>
      </c>
      <c r="AE1473" s="8" t="s">
        <v>1450</v>
      </c>
      <c r="AF1473" s="12">
        <v>108680.88</v>
      </c>
      <c r="AG1473" s="41">
        <f t="shared" si="201"/>
        <v>45292</v>
      </c>
      <c r="AH1473" s="41">
        <f t="shared" ca="1" si="202"/>
        <v>46022</v>
      </c>
      <c r="AI1473" s="1">
        <f t="shared" ca="1" si="209"/>
        <v>23</v>
      </c>
      <c r="AJ1473" s="1">
        <f t="shared" ca="1" si="203"/>
        <v>19</v>
      </c>
      <c r="AK1473" s="1">
        <f t="shared" ca="1" si="204"/>
        <v>4</v>
      </c>
      <c r="AL1473" s="1">
        <f t="shared" si="205"/>
        <v>74.28</v>
      </c>
      <c r="AM1473" s="38">
        <f t="shared" ca="1" si="206"/>
        <v>0.82608695652173914</v>
      </c>
      <c r="AN1473" s="1" t="str">
        <f t="shared" ca="1" si="207"/>
        <v>תקין</v>
      </c>
      <c r="AO1473" s="1" t="e">
        <f>VLOOKUP(AC1473,'תז מייל קניין'!$A:$C,3,0)</f>
        <v>#N/A</v>
      </c>
      <c r="AP1473" s="1" t="str">
        <f t="shared" si="208"/>
        <v xml:space="preserve"> תדלוק רכב</v>
      </c>
    </row>
    <row r="1474" spans="1:42" x14ac:dyDescent="0.2">
      <c r="A1474" s="4"/>
      <c r="B1474" s="5"/>
      <c r="C1474" s="6" t="s">
        <v>5327</v>
      </c>
      <c r="D1474" s="7" t="s">
        <v>50</v>
      </c>
      <c r="E1474" s="7" t="s">
        <v>32</v>
      </c>
      <c r="F1474" s="8" t="s">
        <v>35</v>
      </c>
      <c r="G1474" s="9">
        <v>45313</v>
      </c>
      <c r="H1474" s="9">
        <v>45292</v>
      </c>
      <c r="I1474" s="10">
        <v>46022</v>
      </c>
      <c r="J1474" s="14"/>
      <c r="K1474" s="11" t="s">
        <v>2712</v>
      </c>
      <c r="L1474" s="8" t="s">
        <v>2713</v>
      </c>
      <c r="M1474" s="8" t="s">
        <v>2714</v>
      </c>
      <c r="N1474" s="8" t="s">
        <v>40</v>
      </c>
      <c r="O1474" s="12">
        <v>105998.22</v>
      </c>
      <c r="P1474" s="8" t="s">
        <v>41</v>
      </c>
      <c r="Q1474" s="12">
        <v>105998.22</v>
      </c>
      <c r="R1474" s="13">
        <v>35.61</v>
      </c>
      <c r="S1474" s="12">
        <v>37920.9</v>
      </c>
      <c r="T1474" s="12">
        <v>41196.01</v>
      </c>
      <c r="U1474" s="12">
        <v>77333.66</v>
      </c>
      <c r="V1474" s="8" t="s">
        <v>35</v>
      </c>
      <c r="W1474" s="8" t="s">
        <v>5328</v>
      </c>
      <c r="X1474" s="8" t="s">
        <v>57</v>
      </c>
      <c r="Y1474" s="13">
        <v>0</v>
      </c>
      <c r="Z1474" s="8" t="s">
        <v>42</v>
      </c>
      <c r="AA1474" s="8" t="s">
        <v>65</v>
      </c>
      <c r="AB1474" s="8" t="s">
        <v>35</v>
      </c>
      <c r="AC1474" s="8" t="s">
        <v>54</v>
      </c>
      <c r="AD1474" s="8" t="s">
        <v>5329</v>
      </c>
      <c r="AE1474" s="8" t="s">
        <v>1450</v>
      </c>
      <c r="AF1474" s="12">
        <v>68257.440000000002</v>
      </c>
      <c r="AG1474" s="41">
        <f t="shared" si="201"/>
        <v>45292</v>
      </c>
      <c r="AH1474" s="41">
        <f t="shared" ca="1" si="202"/>
        <v>46022</v>
      </c>
      <c r="AI1474" s="1">
        <f t="shared" ca="1" si="209"/>
        <v>23</v>
      </c>
      <c r="AJ1474" s="1">
        <f t="shared" ca="1" si="203"/>
        <v>19</v>
      </c>
      <c r="AK1474" s="1">
        <f t="shared" ca="1" si="204"/>
        <v>4</v>
      </c>
      <c r="AL1474" s="1">
        <f t="shared" si="205"/>
        <v>35.61</v>
      </c>
      <c r="AM1474" s="38">
        <f t="shared" ca="1" si="206"/>
        <v>0.82608695652173914</v>
      </c>
      <c r="AN1474" s="1" t="str">
        <f t="shared" ca="1" si="207"/>
        <v>לא תקין</v>
      </c>
      <c r="AO1474" s="1" t="e">
        <f>VLOOKUP(AC1474,'תז מייל קניין'!$A:$C,3,0)</f>
        <v>#N/A</v>
      </c>
      <c r="AP1474" s="1" t="str">
        <f t="shared" si="208"/>
        <v xml:space="preserve"> שטיפת רכב</v>
      </c>
    </row>
    <row r="1475" spans="1:42" x14ac:dyDescent="0.2">
      <c r="A1475" s="4"/>
      <c r="B1475" s="5"/>
      <c r="C1475" s="6" t="s">
        <v>5330</v>
      </c>
      <c r="D1475" s="7" t="s">
        <v>67</v>
      </c>
      <c r="E1475" s="7" t="s">
        <v>32</v>
      </c>
      <c r="F1475" s="8" t="s">
        <v>35</v>
      </c>
      <c r="G1475" s="9">
        <v>45313</v>
      </c>
      <c r="H1475" s="9">
        <v>45292</v>
      </c>
      <c r="I1475" s="10">
        <v>46022</v>
      </c>
      <c r="J1475" s="14"/>
      <c r="K1475" s="11" t="s">
        <v>5331</v>
      </c>
      <c r="L1475" s="8" t="s">
        <v>5332</v>
      </c>
      <c r="M1475" s="8" t="s">
        <v>35</v>
      </c>
      <c r="N1475" s="8" t="s">
        <v>40</v>
      </c>
      <c r="O1475" s="12">
        <v>400000</v>
      </c>
      <c r="P1475" s="8" t="s">
        <v>41</v>
      </c>
      <c r="Q1475" s="12">
        <v>400000</v>
      </c>
      <c r="R1475" s="13">
        <v>45.3</v>
      </c>
      <c r="S1475" s="13">
        <v>0</v>
      </c>
      <c r="T1475" s="12">
        <v>181212</v>
      </c>
      <c r="U1475" s="12">
        <v>218788</v>
      </c>
      <c r="V1475" s="8" t="s">
        <v>35</v>
      </c>
      <c r="W1475" s="8" t="s">
        <v>5333</v>
      </c>
      <c r="X1475" s="8" t="s">
        <v>35</v>
      </c>
      <c r="Y1475" s="13">
        <v>0</v>
      </c>
      <c r="Z1475" s="8" t="s">
        <v>42</v>
      </c>
      <c r="AA1475" s="8" t="s">
        <v>1804</v>
      </c>
      <c r="AB1475" s="8" t="s">
        <v>35</v>
      </c>
      <c r="AC1475" s="8" t="s">
        <v>54</v>
      </c>
      <c r="AD1475" s="8" t="s">
        <v>35</v>
      </c>
      <c r="AE1475" s="8" t="s">
        <v>1450</v>
      </c>
      <c r="AF1475" s="12">
        <v>218788</v>
      </c>
      <c r="AG1475" s="41">
        <f t="shared" ref="AG1475:AG1538" si="210">IF(H1475&gt;1,H1475,G1475)</f>
        <v>45292</v>
      </c>
      <c r="AH1475" s="41">
        <f t="shared" ref="AH1475:AH1538" ca="1" si="211">IF(I1475&gt;1, I1475, DATE(YEAR(TODAY()), 12, 31))</f>
        <v>46022</v>
      </c>
      <c r="AI1475" s="1">
        <f t="shared" ca="1" si="209"/>
        <v>23</v>
      </c>
      <c r="AJ1475" s="1">
        <f t="shared" ref="AJ1475:AJ1538" ca="1" si="212">DATEDIF(AG1475, TODAY(), "m")</f>
        <v>19</v>
      </c>
      <c r="AK1475" s="1">
        <f t="shared" ref="AK1475:AK1538" ca="1" si="213">IF(AH1475 &gt; TODAY(), DATEDIF(TODAY(), AH1475, "m"), -DATEDIF(AH1475, TODAY(), "m"))</f>
        <v>4</v>
      </c>
      <c r="AL1475" s="1">
        <f t="shared" ref="AL1475:AL1538" si="214">R1475</f>
        <v>45.3</v>
      </c>
      <c r="AM1475" s="38">
        <f t="shared" ref="AM1475:AM1538" ca="1" si="215">AJ1475/AI1475</f>
        <v>0.82608695652173914</v>
      </c>
      <c r="AN1475" s="1" t="str">
        <f t="shared" ref="AN1475:AN1538" ca="1" si="216">IF(AM1475&lt;0.5, "טרם נבדק",
   IF(AND(AM1475&gt;0.5, AM1475&lt;0.75, AL1475&lt;20), "לא תקין",
   IF(AND(AM1475&gt;0.75, AM1475&lt;0.9, AL1475&lt;50), "לא תקין",
   IF(AND(AM1475&gt;0.9, AL1475&lt;50), "לא תקין", "תקין"))))</f>
        <v>לא תקין</v>
      </c>
      <c r="AO1475" s="1" t="e">
        <f>VLOOKUP(AC1475,'תז מייל קניין'!$A:$C,3,0)</f>
        <v>#N/A</v>
      </c>
      <c r="AP1475" s="1" t="str">
        <f t="shared" ref="AP1475:AP1538" si="217">LEFT(W1475,10)</f>
        <v xml:space="preserve"> רישיונות </v>
      </c>
    </row>
    <row r="1476" spans="1:42" x14ac:dyDescent="0.2">
      <c r="A1476" s="4"/>
      <c r="B1476" s="5"/>
      <c r="C1476" s="6" t="s">
        <v>5334</v>
      </c>
      <c r="D1476" s="7" t="s">
        <v>67</v>
      </c>
      <c r="E1476" s="7" t="s">
        <v>32</v>
      </c>
      <c r="F1476" s="8" t="s">
        <v>35</v>
      </c>
      <c r="G1476" s="9">
        <v>45313</v>
      </c>
      <c r="H1476" s="9">
        <v>45292</v>
      </c>
      <c r="I1476" s="10">
        <v>45657</v>
      </c>
      <c r="J1476" s="14"/>
      <c r="K1476" s="11" t="s">
        <v>5335</v>
      </c>
      <c r="L1476" s="8" t="s">
        <v>5336</v>
      </c>
      <c r="M1476" s="8" t="s">
        <v>5337</v>
      </c>
      <c r="N1476" s="8" t="s">
        <v>40</v>
      </c>
      <c r="O1476" s="12">
        <v>79999.92</v>
      </c>
      <c r="P1476" s="8" t="s">
        <v>41</v>
      </c>
      <c r="Q1476" s="12">
        <v>79999.92</v>
      </c>
      <c r="R1476" s="13">
        <v>87.24</v>
      </c>
      <c r="S1476" s="13">
        <v>0</v>
      </c>
      <c r="T1476" s="12">
        <v>69792.95</v>
      </c>
      <c r="U1476" s="12">
        <v>10206.969999999999</v>
      </c>
      <c r="V1476" s="8" t="s">
        <v>35</v>
      </c>
      <c r="W1476" s="8" t="s">
        <v>5338</v>
      </c>
      <c r="X1476" s="8" t="s">
        <v>35</v>
      </c>
      <c r="Y1476" s="13">
        <v>0</v>
      </c>
      <c r="Z1476" s="8" t="s">
        <v>42</v>
      </c>
      <c r="AA1476" s="8" t="s">
        <v>297</v>
      </c>
      <c r="AB1476" s="8" t="s">
        <v>35</v>
      </c>
      <c r="AC1476" s="8" t="s">
        <v>54</v>
      </c>
      <c r="AD1476" s="8" t="s">
        <v>35</v>
      </c>
      <c r="AE1476" s="8" t="s">
        <v>1450</v>
      </c>
      <c r="AF1476" s="12">
        <v>10206.969999999999</v>
      </c>
      <c r="AG1476" s="41">
        <f t="shared" si="210"/>
        <v>45292</v>
      </c>
      <c r="AH1476" s="41">
        <f t="shared" ca="1" si="211"/>
        <v>45657</v>
      </c>
      <c r="AI1476" s="1">
        <f t="shared" ca="1" si="209"/>
        <v>11</v>
      </c>
      <c r="AJ1476" s="1">
        <f t="shared" ca="1" si="212"/>
        <v>19</v>
      </c>
      <c r="AK1476" s="1">
        <f t="shared" ca="1" si="213"/>
        <v>-7</v>
      </c>
      <c r="AL1476" s="1">
        <f t="shared" si="214"/>
        <v>87.24</v>
      </c>
      <c r="AM1476" s="38">
        <f t="shared" ca="1" si="215"/>
        <v>1.7272727272727273</v>
      </c>
      <c r="AN1476" s="1" t="str">
        <f t="shared" ca="1" si="216"/>
        <v>תקין</v>
      </c>
      <c r="AO1476" s="1" t="e">
        <f>VLOOKUP(AC1476,'תז מייל קניין'!$A:$C,3,0)</f>
        <v>#N/A</v>
      </c>
      <c r="AP1476" s="1" t="str">
        <f t="shared" si="217"/>
        <v xml:space="preserve"> כביש 6 הת</v>
      </c>
    </row>
    <row r="1477" spans="1:42" x14ac:dyDescent="0.2">
      <c r="A1477" s="4"/>
      <c r="B1477" s="5"/>
      <c r="C1477" s="6" t="s">
        <v>5339</v>
      </c>
      <c r="D1477" s="7" t="s">
        <v>67</v>
      </c>
      <c r="E1477" s="7" t="s">
        <v>32</v>
      </c>
      <c r="F1477" s="8" t="s">
        <v>35</v>
      </c>
      <c r="G1477" s="9">
        <v>45313</v>
      </c>
      <c r="H1477" s="9">
        <v>45292</v>
      </c>
      <c r="I1477" s="10">
        <v>45657</v>
      </c>
      <c r="J1477" s="14"/>
      <c r="K1477" s="11" t="s">
        <v>5340</v>
      </c>
      <c r="L1477" s="8" t="s">
        <v>5341</v>
      </c>
      <c r="M1477" s="8" t="s">
        <v>5342</v>
      </c>
      <c r="N1477" s="8" t="s">
        <v>40</v>
      </c>
      <c r="O1477" s="12">
        <v>8190</v>
      </c>
      <c r="P1477" s="8" t="s">
        <v>41</v>
      </c>
      <c r="Q1477" s="12">
        <v>8190</v>
      </c>
      <c r="R1477" s="13">
        <v>29.22</v>
      </c>
      <c r="S1477" s="13">
        <v>0</v>
      </c>
      <c r="T1477" s="12">
        <v>2392.9299999999998</v>
      </c>
      <c r="U1477" s="12">
        <v>5797.07</v>
      </c>
      <c r="V1477" s="8" t="s">
        <v>35</v>
      </c>
      <c r="W1477" s="8" t="s">
        <v>5343</v>
      </c>
      <c r="X1477" s="8" t="s">
        <v>35</v>
      </c>
      <c r="Y1477" s="13">
        <v>0</v>
      </c>
      <c r="Z1477" s="8" t="s">
        <v>42</v>
      </c>
      <c r="AA1477" s="8" t="s">
        <v>297</v>
      </c>
      <c r="AB1477" s="8" t="s">
        <v>35</v>
      </c>
      <c r="AC1477" s="8" t="s">
        <v>54</v>
      </c>
      <c r="AD1477" s="8" t="s">
        <v>35</v>
      </c>
      <c r="AE1477" s="8" t="s">
        <v>1450</v>
      </c>
      <c r="AF1477" s="12">
        <v>5797.07</v>
      </c>
      <c r="AG1477" s="41">
        <f t="shared" si="210"/>
        <v>45292</v>
      </c>
      <c r="AH1477" s="41">
        <f t="shared" ca="1" si="211"/>
        <v>45657</v>
      </c>
      <c r="AI1477" s="1">
        <f t="shared" ca="1" si="209"/>
        <v>11</v>
      </c>
      <c r="AJ1477" s="1">
        <f t="shared" ca="1" si="212"/>
        <v>19</v>
      </c>
      <c r="AK1477" s="1">
        <f t="shared" ca="1" si="213"/>
        <v>-7</v>
      </c>
      <c r="AL1477" s="1">
        <f t="shared" si="214"/>
        <v>29.22</v>
      </c>
      <c r="AM1477" s="38">
        <f t="shared" ca="1" si="215"/>
        <v>1.7272727272727273</v>
      </c>
      <c r="AN1477" s="1" t="str">
        <f t="shared" ca="1" si="216"/>
        <v>לא תקין</v>
      </c>
      <c r="AO1477" s="1" t="e">
        <f>VLOOKUP(AC1477,'תז מייל קניין'!$A:$C,3,0)</f>
        <v>#N/A</v>
      </c>
      <c r="AP1477" s="1" t="str">
        <f t="shared" si="217"/>
        <v xml:space="preserve"> הזמנה עבו</v>
      </c>
    </row>
    <row r="1478" spans="1:42" x14ac:dyDescent="0.2">
      <c r="A1478" s="4"/>
      <c r="B1478" s="5"/>
      <c r="C1478" s="6" t="s">
        <v>5344</v>
      </c>
      <c r="D1478" s="7" t="s">
        <v>67</v>
      </c>
      <c r="E1478" s="7" t="s">
        <v>32</v>
      </c>
      <c r="F1478" s="8" t="s">
        <v>35</v>
      </c>
      <c r="G1478" s="9">
        <v>45313</v>
      </c>
      <c r="H1478" s="9">
        <v>45292</v>
      </c>
      <c r="I1478" s="10">
        <v>46022</v>
      </c>
      <c r="J1478" s="14"/>
      <c r="K1478" s="11" t="s">
        <v>5345</v>
      </c>
      <c r="L1478" s="8" t="s">
        <v>5346</v>
      </c>
      <c r="M1478" s="8" t="s">
        <v>5347</v>
      </c>
      <c r="N1478" s="8" t="s">
        <v>40</v>
      </c>
      <c r="O1478" s="12">
        <v>23500</v>
      </c>
      <c r="P1478" s="8" t="s">
        <v>41</v>
      </c>
      <c r="Q1478" s="12">
        <v>23500</v>
      </c>
      <c r="R1478" s="13">
        <v>29.66</v>
      </c>
      <c r="S1478" s="13">
        <v>0</v>
      </c>
      <c r="T1478" s="12">
        <v>6970</v>
      </c>
      <c r="U1478" s="12">
        <v>16530</v>
      </c>
      <c r="V1478" s="8" t="s">
        <v>35</v>
      </c>
      <c r="W1478" s="8" t="s">
        <v>5348</v>
      </c>
      <c r="X1478" s="8" t="s">
        <v>35</v>
      </c>
      <c r="Y1478" s="13">
        <v>0</v>
      </c>
      <c r="Z1478" s="8" t="s">
        <v>42</v>
      </c>
      <c r="AA1478" s="8" t="s">
        <v>297</v>
      </c>
      <c r="AB1478" s="8" t="s">
        <v>35</v>
      </c>
      <c r="AC1478" s="8" t="s">
        <v>54</v>
      </c>
      <c r="AD1478" s="8" t="s">
        <v>35</v>
      </c>
      <c r="AE1478" s="8" t="s">
        <v>1450</v>
      </c>
      <c r="AF1478" s="12">
        <v>16530</v>
      </c>
      <c r="AG1478" s="41">
        <f t="shared" si="210"/>
        <v>45292</v>
      </c>
      <c r="AH1478" s="41">
        <f t="shared" ca="1" si="211"/>
        <v>46022</v>
      </c>
      <c r="AI1478" s="1">
        <f t="shared" ca="1" si="209"/>
        <v>23</v>
      </c>
      <c r="AJ1478" s="1">
        <f t="shared" ca="1" si="212"/>
        <v>19</v>
      </c>
      <c r="AK1478" s="1">
        <f t="shared" ca="1" si="213"/>
        <v>4</v>
      </c>
      <c r="AL1478" s="1">
        <f t="shared" si="214"/>
        <v>29.66</v>
      </c>
      <c r="AM1478" s="38">
        <f t="shared" ca="1" si="215"/>
        <v>0.82608695652173914</v>
      </c>
      <c r="AN1478" s="1" t="str">
        <f t="shared" ca="1" si="216"/>
        <v>לא תקין</v>
      </c>
      <c r="AO1478" s="1" t="e">
        <f>VLOOKUP(AC1478,'תז מייל קניין'!$A:$C,3,0)</f>
        <v>#N/A</v>
      </c>
      <c r="AP1478" s="1" t="str">
        <f t="shared" si="217"/>
        <v xml:space="preserve"> הזמנה עבו</v>
      </c>
    </row>
    <row r="1479" spans="1:42" x14ac:dyDescent="0.2">
      <c r="A1479" s="4"/>
      <c r="B1479" s="5"/>
      <c r="C1479" s="6" t="s">
        <v>5349</v>
      </c>
      <c r="D1479" s="7" t="s">
        <v>67</v>
      </c>
      <c r="E1479" s="7" t="s">
        <v>32</v>
      </c>
      <c r="F1479" s="8" t="s">
        <v>35</v>
      </c>
      <c r="G1479" s="9">
        <v>45313</v>
      </c>
      <c r="H1479" s="9">
        <v>45292</v>
      </c>
      <c r="I1479" s="10">
        <v>45657</v>
      </c>
      <c r="J1479" s="14"/>
      <c r="K1479" s="11" t="s">
        <v>5350</v>
      </c>
      <c r="L1479" s="8" t="s">
        <v>5351</v>
      </c>
      <c r="M1479" s="8" t="s">
        <v>5352</v>
      </c>
      <c r="N1479" s="8" t="s">
        <v>40</v>
      </c>
      <c r="O1479" s="12">
        <v>11700</v>
      </c>
      <c r="P1479" s="8" t="s">
        <v>41</v>
      </c>
      <c r="Q1479" s="12">
        <v>11700</v>
      </c>
      <c r="R1479" s="13">
        <v>42.12</v>
      </c>
      <c r="S1479" s="13">
        <v>0</v>
      </c>
      <c r="T1479" s="12">
        <v>4928.29</v>
      </c>
      <c r="U1479" s="12">
        <v>6771.71</v>
      </c>
      <c r="V1479" s="8" t="s">
        <v>35</v>
      </c>
      <c r="W1479" s="8" t="s">
        <v>5353</v>
      </c>
      <c r="X1479" s="8" t="s">
        <v>35</v>
      </c>
      <c r="Y1479" s="13">
        <v>0</v>
      </c>
      <c r="Z1479" s="8" t="s">
        <v>42</v>
      </c>
      <c r="AA1479" s="8" t="s">
        <v>297</v>
      </c>
      <c r="AB1479" s="8" t="s">
        <v>35</v>
      </c>
      <c r="AC1479" s="8" t="s">
        <v>54</v>
      </c>
      <c r="AD1479" s="8" t="s">
        <v>35</v>
      </c>
      <c r="AE1479" s="8" t="s">
        <v>1450</v>
      </c>
      <c r="AF1479" s="12">
        <v>6771.71</v>
      </c>
      <c r="AG1479" s="41">
        <f t="shared" si="210"/>
        <v>45292</v>
      </c>
      <c r="AH1479" s="41">
        <f t="shared" ca="1" si="211"/>
        <v>45657</v>
      </c>
      <c r="AI1479" s="1">
        <f t="shared" ca="1" si="209"/>
        <v>11</v>
      </c>
      <c r="AJ1479" s="1">
        <f t="shared" ca="1" si="212"/>
        <v>19</v>
      </c>
      <c r="AK1479" s="1">
        <f t="shared" ca="1" si="213"/>
        <v>-7</v>
      </c>
      <c r="AL1479" s="1">
        <f t="shared" si="214"/>
        <v>42.12</v>
      </c>
      <c r="AM1479" s="38">
        <f t="shared" ca="1" si="215"/>
        <v>1.7272727272727273</v>
      </c>
      <c r="AN1479" s="1" t="str">
        <f t="shared" ca="1" si="216"/>
        <v>לא תקין</v>
      </c>
      <c r="AO1479" s="1" t="e">
        <f>VLOOKUP(AC1479,'תז מייל קניין'!$A:$C,3,0)</f>
        <v>#N/A</v>
      </c>
      <c r="AP1479" s="1" t="str">
        <f t="shared" si="217"/>
        <v xml:space="preserve"> הזמנה עבו</v>
      </c>
    </row>
    <row r="1480" spans="1:42" x14ac:dyDescent="0.2">
      <c r="A1480" s="4"/>
      <c r="B1480" s="5"/>
      <c r="C1480" s="6" t="s">
        <v>5354</v>
      </c>
      <c r="D1480" s="7" t="s">
        <v>67</v>
      </c>
      <c r="E1480" s="7" t="s">
        <v>32</v>
      </c>
      <c r="F1480" s="8" t="s">
        <v>35</v>
      </c>
      <c r="G1480" s="9">
        <v>45313</v>
      </c>
      <c r="H1480" s="9">
        <v>45292</v>
      </c>
      <c r="I1480" s="10">
        <v>45657</v>
      </c>
      <c r="J1480" s="14"/>
      <c r="K1480" s="11" t="s">
        <v>5355</v>
      </c>
      <c r="L1480" s="8" t="s">
        <v>5356</v>
      </c>
      <c r="M1480" s="8" t="s">
        <v>35</v>
      </c>
      <c r="N1480" s="8" t="s">
        <v>40</v>
      </c>
      <c r="O1480" s="12">
        <v>200000</v>
      </c>
      <c r="P1480" s="8" t="s">
        <v>41</v>
      </c>
      <c r="Q1480" s="12">
        <v>200000</v>
      </c>
      <c r="R1480" s="13">
        <v>98.67</v>
      </c>
      <c r="S1480" s="13">
        <v>0</v>
      </c>
      <c r="T1480" s="12">
        <v>197339.19</v>
      </c>
      <c r="U1480" s="12">
        <v>2660.81</v>
      </c>
      <c r="V1480" s="8" t="s">
        <v>35</v>
      </c>
      <c r="W1480" s="8" t="s">
        <v>5357</v>
      </c>
      <c r="X1480" s="8" t="s">
        <v>35</v>
      </c>
      <c r="Y1480" s="13">
        <v>0</v>
      </c>
      <c r="Z1480" s="8" t="s">
        <v>42</v>
      </c>
      <c r="AA1480" s="8" t="s">
        <v>1804</v>
      </c>
      <c r="AB1480" s="8" t="s">
        <v>35</v>
      </c>
      <c r="AC1480" s="8" t="s">
        <v>54</v>
      </c>
      <c r="AD1480" s="8" t="s">
        <v>35</v>
      </c>
      <c r="AE1480" s="8" t="s">
        <v>1450</v>
      </c>
      <c r="AF1480" s="12">
        <v>2660.81</v>
      </c>
      <c r="AG1480" s="41">
        <f t="shared" si="210"/>
        <v>45292</v>
      </c>
      <c r="AH1480" s="41">
        <f t="shared" ca="1" si="211"/>
        <v>45657</v>
      </c>
      <c r="AI1480" s="1">
        <f t="shared" ca="1" si="209"/>
        <v>11</v>
      </c>
      <c r="AJ1480" s="1">
        <f t="shared" ca="1" si="212"/>
        <v>19</v>
      </c>
      <c r="AK1480" s="1">
        <f t="shared" ca="1" si="213"/>
        <v>-7</v>
      </c>
      <c r="AL1480" s="1">
        <f t="shared" si="214"/>
        <v>98.67</v>
      </c>
      <c r="AM1480" s="38">
        <f t="shared" ca="1" si="215"/>
        <v>1.7272727272727273</v>
      </c>
      <c r="AN1480" s="1" t="str">
        <f t="shared" ca="1" si="216"/>
        <v>תקין</v>
      </c>
      <c r="AO1480" s="1" t="e">
        <f>VLOOKUP(AC1480,'תז מייל קניין'!$A:$C,3,0)</f>
        <v>#N/A</v>
      </c>
      <c r="AP1480" s="1" t="str">
        <f t="shared" si="217"/>
        <v xml:space="preserve"> שכירות רכ</v>
      </c>
    </row>
    <row r="1481" spans="1:42" x14ac:dyDescent="0.2">
      <c r="A1481" s="4"/>
      <c r="B1481" s="5"/>
      <c r="C1481" s="6" t="s">
        <v>5358</v>
      </c>
      <c r="D1481" s="7" t="s">
        <v>34</v>
      </c>
      <c r="E1481" s="7" t="s">
        <v>32</v>
      </c>
      <c r="F1481" s="8" t="s">
        <v>35</v>
      </c>
      <c r="G1481" s="9">
        <v>45320</v>
      </c>
      <c r="H1481" s="9"/>
      <c r="I1481" s="10"/>
      <c r="J1481" s="14"/>
      <c r="K1481" s="11" t="s">
        <v>4406</v>
      </c>
      <c r="L1481" s="8" t="s">
        <v>4407</v>
      </c>
      <c r="M1481" s="8" t="s">
        <v>35</v>
      </c>
      <c r="N1481" s="8" t="s">
        <v>40</v>
      </c>
      <c r="O1481" s="12">
        <v>5000</v>
      </c>
      <c r="P1481" s="8" t="s">
        <v>41</v>
      </c>
      <c r="Q1481" s="12">
        <v>5000</v>
      </c>
      <c r="R1481" s="13">
        <v>0</v>
      </c>
      <c r="S1481" s="13">
        <v>0</v>
      </c>
      <c r="T1481" s="13">
        <v>0</v>
      </c>
      <c r="U1481" s="12">
        <v>5000</v>
      </c>
      <c r="V1481" s="8" t="s">
        <v>35</v>
      </c>
      <c r="W1481" s="8" t="s">
        <v>5359</v>
      </c>
      <c r="X1481" s="8" t="s">
        <v>35</v>
      </c>
      <c r="Y1481" s="13">
        <v>0</v>
      </c>
      <c r="Z1481" s="8" t="s">
        <v>42</v>
      </c>
      <c r="AA1481" s="8" t="s">
        <v>43</v>
      </c>
      <c r="AB1481" s="8" t="s">
        <v>60</v>
      </c>
      <c r="AC1481" s="8" t="s">
        <v>54</v>
      </c>
      <c r="AD1481" s="8" t="s">
        <v>35</v>
      </c>
      <c r="AE1481" s="8" t="s">
        <v>122</v>
      </c>
      <c r="AF1481" s="12">
        <v>5000</v>
      </c>
      <c r="AG1481" s="41">
        <f t="shared" si="210"/>
        <v>45320</v>
      </c>
      <c r="AH1481" s="41">
        <f t="shared" ca="1" si="211"/>
        <v>46022</v>
      </c>
      <c r="AI1481" s="1">
        <f t="shared" ca="1" si="209"/>
        <v>23</v>
      </c>
      <c r="AJ1481" s="1">
        <f t="shared" ca="1" si="212"/>
        <v>18</v>
      </c>
      <c r="AK1481" s="1">
        <f t="shared" ca="1" si="213"/>
        <v>4</v>
      </c>
      <c r="AL1481" s="1">
        <f t="shared" si="214"/>
        <v>0</v>
      </c>
      <c r="AM1481" s="38">
        <f t="shared" ca="1" si="215"/>
        <v>0.78260869565217395</v>
      </c>
      <c r="AN1481" s="1" t="str">
        <f t="shared" ca="1" si="216"/>
        <v>לא תקין</v>
      </c>
      <c r="AO1481" s="1" t="e">
        <f>VLOOKUP(AC1481,'תז מייל קניין'!$A:$C,3,0)</f>
        <v>#N/A</v>
      </c>
      <c r="AP1481" s="1" t="str">
        <f t="shared" si="217"/>
        <v xml:space="preserve"> שכירות מח</v>
      </c>
    </row>
    <row r="1482" spans="1:42" x14ac:dyDescent="0.2">
      <c r="A1482" s="4"/>
      <c r="B1482" s="5"/>
      <c r="C1482" s="6" t="s">
        <v>5360</v>
      </c>
      <c r="D1482" s="7" t="s">
        <v>34</v>
      </c>
      <c r="E1482" s="7" t="s">
        <v>32</v>
      </c>
      <c r="F1482" s="8" t="s">
        <v>35</v>
      </c>
      <c r="G1482" s="9">
        <v>45330</v>
      </c>
      <c r="H1482" s="9"/>
      <c r="I1482" s="10"/>
      <c r="J1482" s="14"/>
      <c r="K1482" s="11" t="s">
        <v>1377</v>
      </c>
      <c r="L1482" s="8" t="s">
        <v>1378</v>
      </c>
      <c r="M1482" s="8" t="s">
        <v>1379</v>
      </c>
      <c r="N1482" s="8" t="s">
        <v>40</v>
      </c>
      <c r="O1482" s="12">
        <v>2537</v>
      </c>
      <c r="P1482" s="8" t="s">
        <v>41</v>
      </c>
      <c r="Q1482" s="12">
        <v>2537</v>
      </c>
      <c r="R1482" s="13">
        <v>0</v>
      </c>
      <c r="S1482" s="13">
        <v>0</v>
      </c>
      <c r="T1482" s="13">
        <v>0</v>
      </c>
      <c r="U1482" s="12">
        <v>2537</v>
      </c>
      <c r="V1482" s="8" t="s">
        <v>35</v>
      </c>
      <c r="W1482" s="8" t="s">
        <v>5361</v>
      </c>
      <c r="X1482" s="8" t="s">
        <v>35</v>
      </c>
      <c r="Y1482" s="13">
        <v>0</v>
      </c>
      <c r="Z1482" s="8" t="s">
        <v>42</v>
      </c>
      <c r="AA1482" s="8" t="s">
        <v>43</v>
      </c>
      <c r="AB1482" s="8" t="s">
        <v>60</v>
      </c>
      <c r="AC1482" s="8" t="s">
        <v>54</v>
      </c>
      <c r="AD1482" s="8" t="s">
        <v>35</v>
      </c>
      <c r="AE1482" s="8" t="s">
        <v>4548</v>
      </c>
      <c r="AF1482" s="12">
        <v>2537</v>
      </c>
      <c r="AG1482" s="41">
        <f t="shared" si="210"/>
        <v>45330</v>
      </c>
      <c r="AH1482" s="41">
        <f t="shared" ca="1" si="211"/>
        <v>46022</v>
      </c>
      <c r="AI1482" s="1">
        <f t="shared" ca="1" si="209"/>
        <v>22</v>
      </c>
      <c r="AJ1482" s="1">
        <f t="shared" ca="1" si="212"/>
        <v>17</v>
      </c>
      <c r="AK1482" s="1">
        <f t="shared" ca="1" si="213"/>
        <v>4</v>
      </c>
      <c r="AL1482" s="1">
        <f t="shared" si="214"/>
        <v>0</v>
      </c>
      <c r="AM1482" s="38">
        <f t="shared" ca="1" si="215"/>
        <v>0.77272727272727271</v>
      </c>
      <c r="AN1482" s="1" t="str">
        <f t="shared" ca="1" si="216"/>
        <v>לא תקין</v>
      </c>
      <c r="AO1482" s="1" t="e">
        <f>VLOOKUP(AC1482,'תז מייל קניין'!$A:$C,3,0)</f>
        <v>#N/A</v>
      </c>
      <c r="AP1482" s="1" t="str">
        <f t="shared" si="217"/>
        <v xml:space="preserve"> התקנת שקע</v>
      </c>
    </row>
    <row r="1483" spans="1:42" x14ac:dyDescent="0.2">
      <c r="A1483" s="4"/>
      <c r="B1483" s="5"/>
      <c r="C1483" s="6" t="s">
        <v>5362</v>
      </c>
      <c r="D1483" s="7" t="s">
        <v>50</v>
      </c>
      <c r="E1483" s="7" t="s">
        <v>32</v>
      </c>
      <c r="F1483" s="8" t="s">
        <v>35</v>
      </c>
      <c r="G1483" s="9">
        <v>45335</v>
      </c>
      <c r="H1483" s="9"/>
      <c r="I1483" s="10"/>
      <c r="J1483" s="14"/>
      <c r="K1483" s="11" t="s">
        <v>1916</v>
      </c>
      <c r="L1483" s="8" t="s">
        <v>1917</v>
      </c>
      <c r="M1483" s="8" t="s">
        <v>1918</v>
      </c>
      <c r="N1483" s="8" t="s">
        <v>40</v>
      </c>
      <c r="O1483" s="12">
        <v>20000.88</v>
      </c>
      <c r="P1483" s="8" t="s">
        <v>41</v>
      </c>
      <c r="Q1483" s="12">
        <v>20000.88</v>
      </c>
      <c r="R1483" s="13">
        <v>99.5</v>
      </c>
      <c r="S1483" s="12">
        <v>19899.990000000002</v>
      </c>
      <c r="T1483" s="12">
        <v>19899.990000000002</v>
      </c>
      <c r="U1483" s="13">
        <v>100.89</v>
      </c>
      <c r="V1483" s="8" t="s">
        <v>35</v>
      </c>
      <c r="W1483" s="8" t="s">
        <v>5363</v>
      </c>
      <c r="X1483" s="8" t="s">
        <v>35</v>
      </c>
      <c r="Y1483" s="13">
        <v>0</v>
      </c>
      <c r="Z1483" s="8" t="s">
        <v>42</v>
      </c>
      <c r="AA1483" s="8" t="s">
        <v>65</v>
      </c>
      <c r="AB1483" s="8" t="s">
        <v>35</v>
      </c>
      <c r="AC1483" s="8" t="s">
        <v>54</v>
      </c>
      <c r="AD1483" s="8" t="s">
        <v>35</v>
      </c>
      <c r="AE1483" s="8" t="s">
        <v>4548</v>
      </c>
      <c r="AF1483" s="13">
        <v>100.89</v>
      </c>
      <c r="AG1483" s="41">
        <f t="shared" si="210"/>
        <v>45335</v>
      </c>
      <c r="AH1483" s="41">
        <f t="shared" ca="1" si="211"/>
        <v>46022</v>
      </c>
      <c r="AI1483" s="1">
        <f t="shared" ca="1" si="209"/>
        <v>22</v>
      </c>
      <c r="AJ1483" s="1">
        <f t="shared" ca="1" si="212"/>
        <v>17</v>
      </c>
      <c r="AK1483" s="1">
        <f t="shared" ca="1" si="213"/>
        <v>4</v>
      </c>
      <c r="AL1483" s="1">
        <f t="shared" si="214"/>
        <v>99.5</v>
      </c>
      <c r="AM1483" s="38">
        <f t="shared" ca="1" si="215"/>
        <v>0.77272727272727271</v>
      </c>
      <c r="AN1483" s="1" t="str">
        <f t="shared" ca="1" si="216"/>
        <v>תקין</v>
      </c>
      <c r="AO1483" s="1" t="e">
        <f>VLOOKUP(AC1483,'תז מייל קניין'!$A:$C,3,0)</f>
        <v>#N/A</v>
      </c>
      <c r="AP1483" s="1" t="str">
        <f t="shared" si="217"/>
        <v xml:space="preserve"> עיצוב דוח</v>
      </c>
    </row>
    <row r="1484" spans="1:42" x14ac:dyDescent="0.2">
      <c r="A1484" s="4"/>
      <c r="B1484" s="5"/>
      <c r="C1484" s="6" t="s">
        <v>5364</v>
      </c>
      <c r="D1484" s="7" t="s">
        <v>50</v>
      </c>
      <c r="E1484" s="7" t="s">
        <v>32</v>
      </c>
      <c r="F1484" s="8" t="s">
        <v>35</v>
      </c>
      <c r="G1484" s="9">
        <v>45335</v>
      </c>
      <c r="H1484" s="9"/>
      <c r="I1484" s="10"/>
      <c r="J1484" s="14"/>
      <c r="K1484" s="11" t="s">
        <v>1764</v>
      </c>
      <c r="L1484" s="8" t="s">
        <v>1765</v>
      </c>
      <c r="M1484" s="8" t="s">
        <v>1766</v>
      </c>
      <c r="N1484" s="8" t="s">
        <v>40</v>
      </c>
      <c r="O1484" s="12">
        <v>1863.31</v>
      </c>
      <c r="P1484" s="8" t="s">
        <v>41</v>
      </c>
      <c r="Q1484" s="12">
        <v>1863.31</v>
      </c>
      <c r="R1484" s="13">
        <v>96.58</v>
      </c>
      <c r="S1484" s="12">
        <v>1862.77</v>
      </c>
      <c r="T1484" s="12">
        <v>2004.41</v>
      </c>
      <c r="U1484" s="13">
        <v>74.39</v>
      </c>
      <c r="V1484" s="8" t="s">
        <v>35</v>
      </c>
      <c r="W1484" s="8" t="s">
        <v>5365</v>
      </c>
      <c r="X1484" s="8" t="s">
        <v>57</v>
      </c>
      <c r="Y1484" s="13">
        <v>0</v>
      </c>
      <c r="Z1484" s="8" t="s">
        <v>42</v>
      </c>
      <c r="AA1484" s="8" t="s">
        <v>65</v>
      </c>
      <c r="AB1484" s="8" t="s">
        <v>35</v>
      </c>
      <c r="AC1484" s="8" t="s">
        <v>54</v>
      </c>
      <c r="AD1484" s="8" t="s">
        <v>35</v>
      </c>
      <c r="AE1484" s="8" t="s">
        <v>603</v>
      </c>
      <c r="AF1484" s="13">
        <v>64.31</v>
      </c>
      <c r="AG1484" s="41">
        <f t="shared" si="210"/>
        <v>45335</v>
      </c>
      <c r="AH1484" s="41">
        <f t="shared" ca="1" si="211"/>
        <v>46022</v>
      </c>
      <c r="AI1484" s="1">
        <f t="shared" ca="1" si="209"/>
        <v>22</v>
      </c>
      <c r="AJ1484" s="1">
        <f t="shared" ca="1" si="212"/>
        <v>17</v>
      </c>
      <c r="AK1484" s="1">
        <f t="shared" ca="1" si="213"/>
        <v>4</v>
      </c>
      <c r="AL1484" s="1">
        <f t="shared" si="214"/>
        <v>96.58</v>
      </c>
      <c r="AM1484" s="38">
        <f t="shared" ca="1" si="215"/>
        <v>0.77272727272727271</v>
      </c>
      <c r="AN1484" s="1" t="str">
        <f t="shared" ca="1" si="216"/>
        <v>תקין</v>
      </c>
      <c r="AO1484" s="1" t="e">
        <f>VLOOKUP(AC1484,'תז מייל קניין'!$A:$C,3,0)</f>
        <v>#N/A</v>
      </c>
      <c r="AP1484" s="1" t="str">
        <f t="shared" si="217"/>
        <v xml:space="preserve"> כיבוד משק</v>
      </c>
    </row>
    <row r="1485" spans="1:42" x14ac:dyDescent="0.2">
      <c r="A1485" s="4"/>
      <c r="B1485" s="5"/>
      <c r="C1485" s="6" t="s">
        <v>5366</v>
      </c>
      <c r="D1485" s="7" t="s">
        <v>34</v>
      </c>
      <c r="E1485" s="7" t="s">
        <v>32</v>
      </c>
      <c r="F1485" s="8" t="s">
        <v>35</v>
      </c>
      <c r="G1485" s="9">
        <v>45337</v>
      </c>
      <c r="H1485" s="9"/>
      <c r="I1485" s="10"/>
      <c r="J1485" s="14"/>
      <c r="K1485" s="11" t="s">
        <v>5355</v>
      </c>
      <c r="L1485" s="8" t="s">
        <v>5356</v>
      </c>
      <c r="M1485" s="8" t="s">
        <v>35</v>
      </c>
      <c r="N1485" s="8" t="s">
        <v>40</v>
      </c>
      <c r="O1485" s="12">
        <v>200000</v>
      </c>
      <c r="P1485" s="8" t="s">
        <v>41</v>
      </c>
      <c r="Q1485" s="12">
        <v>200000</v>
      </c>
      <c r="R1485" s="13">
        <v>93.39</v>
      </c>
      <c r="S1485" s="12">
        <v>186788</v>
      </c>
      <c r="T1485" s="12">
        <v>186777</v>
      </c>
      <c r="U1485" s="12">
        <v>4000</v>
      </c>
      <c r="V1485" s="8" t="s">
        <v>35</v>
      </c>
      <c r="W1485" s="8" t="s">
        <v>5367</v>
      </c>
      <c r="X1485" s="8" t="s">
        <v>35</v>
      </c>
      <c r="Y1485" s="13">
        <v>0</v>
      </c>
      <c r="Z1485" s="8" t="s">
        <v>42</v>
      </c>
      <c r="AA1485" s="8" t="s">
        <v>1804</v>
      </c>
      <c r="AB1485" s="8" t="s">
        <v>35</v>
      </c>
      <c r="AC1485" s="8" t="s">
        <v>54</v>
      </c>
      <c r="AD1485" s="8" t="s">
        <v>35</v>
      </c>
      <c r="AE1485" s="8" t="s">
        <v>1450</v>
      </c>
      <c r="AF1485" s="12">
        <v>4000</v>
      </c>
      <c r="AG1485" s="41">
        <f t="shared" si="210"/>
        <v>45337</v>
      </c>
      <c r="AH1485" s="41">
        <f t="shared" ca="1" si="211"/>
        <v>46022</v>
      </c>
      <c r="AI1485" s="1">
        <f t="shared" ca="1" si="209"/>
        <v>22</v>
      </c>
      <c r="AJ1485" s="1">
        <f t="shared" ca="1" si="212"/>
        <v>17</v>
      </c>
      <c r="AK1485" s="1">
        <f t="shared" ca="1" si="213"/>
        <v>4</v>
      </c>
      <c r="AL1485" s="1">
        <f t="shared" si="214"/>
        <v>93.39</v>
      </c>
      <c r="AM1485" s="38">
        <f t="shared" ca="1" si="215"/>
        <v>0.77272727272727271</v>
      </c>
      <c r="AN1485" s="1" t="str">
        <f t="shared" ca="1" si="216"/>
        <v>תקין</v>
      </c>
      <c r="AO1485" s="1" t="e">
        <f>VLOOKUP(AC1485,'תז מייל קניין'!$A:$C,3,0)</f>
        <v>#N/A</v>
      </c>
      <c r="AP1485" s="1" t="str">
        <f t="shared" si="217"/>
        <v xml:space="preserve"> התחייבות </v>
      </c>
    </row>
    <row r="1486" spans="1:42" x14ac:dyDescent="0.2">
      <c r="A1486" s="4"/>
      <c r="B1486" s="5"/>
      <c r="C1486" s="6" t="s">
        <v>5368</v>
      </c>
      <c r="D1486" s="7" t="s">
        <v>50</v>
      </c>
      <c r="E1486" s="7" t="s">
        <v>32</v>
      </c>
      <c r="F1486" s="8" t="s">
        <v>35</v>
      </c>
      <c r="G1486" s="9">
        <v>45340</v>
      </c>
      <c r="H1486" s="9">
        <v>45340</v>
      </c>
      <c r="I1486" s="10">
        <v>45657</v>
      </c>
      <c r="J1486" s="14"/>
      <c r="K1486" s="11" t="s">
        <v>1764</v>
      </c>
      <c r="L1486" s="8" t="s">
        <v>1765</v>
      </c>
      <c r="M1486" s="8" t="s">
        <v>1766</v>
      </c>
      <c r="N1486" s="8" t="s">
        <v>40</v>
      </c>
      <c r="O1486" s="12">
        <v>100854.6</v>
      </c>
      <c r="P1486" s="8" t="s">
        <v>41</v>
      </c>
      <c r="Q1486" s="12">
        <v>100854.6</v>
      </c>
      <c r="R1486" s="13">
        <v>62.64</v>
      </c>
      <c r="S1486" s="12">
        <v>64157.77</v>
      </c>
      <c r="T1486" s="12">
        <v>63174.239999999998</v>
      </c>
      <c r="U1486" s="12">
        <v>37680.29</v>
      </c>
      <c r="V1486" s="8" t="s">
        <v>35</v>
      </c>
      <c r="W1486" s="8" t="s">
        <v>5369</v>
      </c>
      <c r="X1486" s="8" t="s">
        <v>35</v>
      </c>
      <c r="Y1486" s="13">
        <v>0</v>
      </c>
      <c r="Z1486" s="8" t="s">
        <v>42</v>
      </c>
      <c r="AA1486" s="8" t="s">
        <v>43</v>
      </c>
      <c r="AB1486" s="8" t="s">
        <v>60</v>
      </c>
      <c r="AC1486" s="8" t="s">
        <v>54</v>
      </c>
      <c r="AD1486" s="8" t="s">
        <v>5370</v>
      </c>
      <c r="AE1486" s="8" t="s">
        <v>625</v>
      </c>
      <c r="AF1486" s="12">
        <v>37680.29</v>
      </c>
      <c r="AG1486" s="41">
        <f t="shared" si="210"/>
        <v>45340</v>
      </c>
      <c r="AH1486" s="41">
        <f t="shared" ca="1" si="211"/>
        <v>45657</v>
      </c>
      <c r="AI1486" s="1">
        <f t="shared" ca="1" si="209"/>
        <v>10</v>
      </c>
      <c r="AJ1486" s="1">
        <f t="shared" ca="1" si="212"/>
        <v>17</v>
      </c>
      <c r="AK1486" s="1">
        <f t="shared" ca="1" si="213"/>
        <v>-7</v>
      </c>
      <c r="AL1486" s="1">
        <f t="shared" si="214"/>
        <v>62.64</v>
      </c>
      <c r="AM1486" s="38">
        <f t="shared" ca="1" si="215"/>
        <v>1.7</v>
      </c>
      <c r="AN1486" s="1" t="str">
        <f t="shared" ca="1" si="216"/>
        <v>תקין</v>
      </c>
      <c r="AO1486" s="1" t="e">
        <f>VLOOKUP(AC1486,'תז מייל קניין'!$A:$C,3,0)</f>
        <v>#N/A</v>
      </c>
      <c r="AP1486" s="1" t="str">
        <f t="shared" si="217"/>
        <v xml:space="preserve"> מוצרי חד </v>
      </c>
    </row>
    <row r="1487" spans="1:42" x14ac:dyDescent="0.2">
      <c r="A1487" s="4"/>
      <c r="B1487" s="5"/>
      <c r="C1487" s="6" t="s">
        <v>5371</v>
      </c>
      <c r="D1487" s="7" t="s">
        <v>34</v>
      </c>
      <c r="E1487" s="7" t="s">
        <v>32</v>
      </c>
      <c r="F1487" s="8" t="s">
        <v>35</v>
      </c>
      <c r="G1487" s="9">
        <v>45340</v>
      </c>
      <c r="H1487" s="9">
        <v>44696</v>
      </c>
      <c r="I1487" s="10">
        <v>45791</v>
      </c>
      <c r="J1487" s="14"/>
      <c r="K1487" s="11" t="s">
        <v>5372</v>
      </c>
      <c r="L1487" s="8" t="s">
        <v>5373</v>
      </c>
      <c r="M1487" s="8" t="s">
        <v>5374</v>
      </c>
      <c r="N1487" s="8" t="s">
        <v>40</v>
      </c>
      <c r="O1487" s="12">
        <v>50209</v>
      </c>
      <c r="P1487" s="8" t="s">
        <v>41</v>
      </c>
      <c r="Q1487" s="12">
        <v>50209</v>
      </c>
      <c r="R1487" s="13">
        <v>7.48</v>
      </c>
      <c r="S1487" s="12">
        <v>3799.6</v>
      </c>
      <c r="T1487" s="12">
        <v>3754.76</v>
      </c>
      <c r="U1487" s="12">
        <v>46454.239999999998</v>
      </c>
      <c r="V1487" s="8" t="s">
        <v>35</v>
      </c>
      <c r="W1487" s="8" t="s">
        <v>5375</v>
      </c>
      <c r="X1487" s="8" t="s">
        <v>57</v>
      </c>
      <c r="Y1487" s="13">
        <v>0</v>
      </c>
      <c r="Z1487" s="8" t="s">
        <v>42</v>
      </c>
      <c r="AA1487" s="8" t="s">
        <v>58</v>
      </c>
      <c r="AB1487" s="8" t="s">
        <v>35</v>
      </c>
      <c r="AC1487" s="8" t="s">
        <v>54</v>
      </c>
      <c r="AD1487" s="8" t="s">
        <v>5376</v>
      </c>
      <c r="AE1487" s="8" t="s">
        <v>66</v>
      </c>
      <c r="AF1487" s="12">
        <v>46454.239999999998</v>
      </c>
      <c r="AG1487" s="41">
        <f t="shared" si="210"/>
        <v>44696</v>
      </c>
      <c r="AH1487" s="41">
        <f t="shared" ca="1" si="211"/>
        <v>45791</v>
      </c>
      <c r="AI1487" s="1">
        <f t="shared" ca="1" si="209"/>
        <v>35</v>
      </c>
      <c r="AJ1487" s="1">
        <f t="shared" ca="1" si="212"/>
        <v>38</v>
      </c>
      <c r="AK1487" s="1">
        <f t="shared" ca="1" si="213"/>
        <v>-2</v>
      </c>
      <c r="AL1487" s="1">
        <f t="shared" si="214"/>
        <v>7.48</v>
      </c>
      <c r="AM1487" s="38">
        <f t="shared" ca="1" si="215"/>
        <v>1.0857142857142856</v>
      </c>
      <c r="AN1487" s="1" t="str">
        <f t="shared" ca="1" si="216"/>
        <v>לא תקין</v>
      </c>
      <c r="AO1487" s="1" t="e">
        <f>VLOOKUP(AC1487,'תז מייל קניין'!$A:$C,3,0)</f>
        <v>#N/A</v>
      </c>
      <c r="AP1487" s="1" t="str">
        <f t="shared" si="217"/>
        <v xml:space="preserve"> יו"ר ועדת</v>
      </c>
    </row>
    <row r="1488" spans="1:42" x14ac:dyDescent="0.2">
      <c r="A1488" s="4"/>
      <c r="B1488" s="5"/>
      <c r="C1488" s="6" t="s">
        <v>5377</v>
      </c>
      <c r="D1488" s="7" t="s">
        <v>50</v>
      </c>
      <c r="E1488" s="7" t="s">
        <v>32</v>
      </c>
      <c r="F1488" s="8" t="s">
        <v>35</v>
      </c>
      <c r="G1488" s="9">
        <v>45340</v>
      </c>
      <c r="H1488" s="9">
        <v>45340</v>
      </c>
      <c r="I1488" s="10">
        <v>45699</v>
      </c>
      <c r="J1488" s="14"/>
      <c r="K1488" s="11" t="s">
        <v>5378</v>
      </c>
      <c r="L1488" s="8" t="s">
        <v>5379</v>
      </c>
      <c r="M1488" s="8" t="s">
        <v>5380</v>
      </c>
      <c r="N1488" s="8" t="s">
        <v>40</v>
      </c>
      <c r="O1488" s="12">
        <v>3025.52</v>
      </c>
      <c r="P1488" s="8" t="s">
        <v>41</v>
      </c>
      <c r="Q1488" s="12">
        <v>3025.52</v>
      </c>
      <c r="R1488" s="13">
        <v>69.28</v>
      </c>
      <c r="S1488" s="12">
        <v>2134.08</v>
      </c>
      <c r="T1488" s="12">
        <v>2096.1999999999998</v>
      </c>
      <c r="U1488" s="13">
        <v>929.31</v>
      </c>
      <c r="V1488" s="8" t="s">
        <v>35</v>
      </c>
      <c r="W1488" s="8" t="s">
        <v>5381</v>
      </c>
      <c r="X1488" s="8" t="s">
        <v>35</v>
      </c>
      <c r="Y1488" s="13">
        <v>0</v>
      </c>
      <c r="Z1488" s="8" t="s">
        <v>42</v>
      </c>
      <c r="AA1488" s="8" t="s">
        <v>43</v>
      </c>
      <c r="AB1488" s="8" t="s">
        <v>60</v>
      </c>
      <c r="AC1488" s="8" t="s">
        <v>54</v>
      </c>
      <c r="AD1488" s="8" t="s">
        <v>5382</v>
      </c>
      <c r="AE1488" s="8" t="s">
        <v>122</v>
      </c>
      <c r="AF1488" s="13">
        <v>929.31</v>
      </c>
      <c r="AG1488" s="41">
        <f t="shared" si="210"/>
        <v>45340</v>
      </c>
      <c r="AH1488" s="41">
        <f t="shared" ca="1" si="211"/>
        <v>45699</v>
      </c>
      <c r="AI1488" s="1">
        <f t="shared" ca="1" si="209"/>
        <v>11</v>
      </c>
      <c r="AJ1488" s="1">
        <f t="shared" ca="1" si="212"/>
        <v>17</v>
      </c>
      <c r="AK1488" s="1">
        <f t="shared" ca="1" si="213"/>
        <v>-5</v>
      </c>
      <c r="AL1488" s="1">
        <f t="shared" si="214"/>
        <v>69.28</v>
      </c>
      <c r="AM1488" s="38">
        <f t="shared" ca="1" si="215"/>
        <v>1.5454545454545454</v>
      </c>
      <c r="AN1488" s="1" t="str">
        <f t="shared" ca="1" si="216"/>
        <v>תקין</v>
      </c>
      <c r="AO1488" s="1" t="e">
        <f>VLOOKUP(AC1488,'תז מייל קניין'!$A:$C,3,0)</f>
        <v>#N/A</v>
      </c>
      <c r="AP1488" s="1" t="str">
        <f t="shared" si="217"/>
        <v xml:space="preserve"> שתייה עבו</v>
      </c>
    </row>
    <row r="1489" spans="1:42" x14ac:dyDescent="0.2">
      <c r="A1489" s="4"/>
      <c r="B1489" s="5"/>
      <c r="C1489" s="6" t="s">
        <v>5383</v>
      </c>
      <c r="D1489" s="7" t="s">
        <v>34</v>
      </c>
      <c r="E1489" s="7" t="s">
        <v>32</v>
      </c>
      <c r="F1489" s="8" t="s">
        <v>35</v>
      </c>
      <c r="G1489" s="9">
        <v>45340</v>
      </c>
      <c r="H1489" s="9">
        <v>45307</v>
      </c>
      <c r="I1489" s="10">
        <v>46402</v>
      </c>
      <c r="J1489" s="14"/>
      <c r="K1489" s="11" t="s">
        <v>5384</v>
      </c>
      <c r="L1489" s="8" t="s">
        <v>5385</v>
      </c>
      <c r="M1489" s="8" t="s">
        <v>5386</v>
      </c>
      <c r="N1489" s="8" t="s">
        <v>40</v>
      </c>
      <c r="O1489" s="12">
        <v>24190</v>
      </c>
      <c r="P1489" s="8" t="s">
        <v>41</v>
      </c>
      <c r="Q1489" s="12">
        <v>24190</v>
      </c>
      <c r="R1489" s="13">
        <v>55.01</v>
      </c>
      <c r="S1489" s="12">
        <v>13307.07</v>
      </c>
      <c r="T1489" s="12">
        <v>13307.07</v>
      </c>
      <c r="U1489" s="12">
        <v>10882.93</v>
      </c>
      <c r="V1489" s="8" t="s">
        <v>35</v>
      </c>
      <c r="W1489" s="8" t="s">
        <v>5387</v>
      </c>
      <c r="X1489" s="8" t="s">
        <v>57</v>
      </c>
      <c r="Y1489" s="13">
        <v>0</v>
      </c>
      <c r="Z1489" s="8" t="s">
        <v>42</v>
      </c>
      <c r="AA1489" s="8" t="s">
        <v>58</v>
      </c>
      <c r="AB1489" s="8" t="s">
        <v>35</v>
      </c>
      <c r="AC1489" s="8" t="s">
        <v>54</v>
      </c>
      <c r="AD1489" s="8" t="s">
        <v>5388</v>
      </c>
      <c r="AE1489" s="8" t="s">
        <v>66</v>
      </c>
      <c r="AF1489" s="12">
        <v>10882.93</v>
      </c>
      <c r="AG1489" s="41">
        <f t="shared" si="210"/>
        <v>45307</v>
      </c>
      <c r="AH1489" s="41">
        <f t="shared" ca="1" si="211"/>
        <v>46402</v>
      </c>
      <c r="AI1489" s="1">
        <f t="shared" ca="1" si="209"/>
        <v>35</v>
      </c>
      <c r="AJ1489" s="1">
        <f t="shared" ca="1" si="212"/>
        <v>18</v>
      </c>
      <c r="AK1489" s="1">
        <f t="shared" ca="1" si="213"/>
        <v>17</v>
      </c>
      <c r="AL1489" s="1">
        <f t="shared" si="214"/>
        <v>55.01</v>
      </c>
      <c r="AM1489" s="38">
        <f t="shared" ca="1" si="215"/>
        <v>0.51428571428571423</v>
      </c>
      <c r="AN1489" s="1" t="str">
        <f t="shared" ca="1" si="216"/>
        <v>תקין</v>
      </c>
      <c r="AO1489" s="1" t="e">
        <f>VLOOKUP(AC1489,'תז מייל קניין'!$A:$C,3,0)</f>
        <v>#N/A</v>
      </c>
      <c r="AP1489" s="1" t="str">
        <f t="shared" si="217"/>
        <v xml:space="preserve"> חבר וועדה</v>
      </c>
    </row>
    <row r="1490" spans="1:42" x14ac:dyDescent="0.2">
      <c r="A1490" s="4"/>
      <c r="B1490" s="5"/>
      <c r="C1490" s="6" t="s">
        <v>5389</v>
      </c>
      <c r="D1490" s="7" t="s">
        <v>50</v>
      </c>
      <c r="E1490" s="7" t="s">
        <v>32</v>
      </c>
      <c r="F1490" s="8" t="s">
        <v>35</v>
      </c>
      <c r="G1490" s="9">
        <v>45340</v>
      </c>
      <c r="H1490" s="9"/>
      <c r="I1490" s="10"/>
      <c r="J1490" s="14"/>
      <c r="K1490" s="11" t="s">
        <v>1990</v>
      </c>
      <c r="L1490" s="8" t="s">
        <v>1991</v>
      </c>
      <c r="M1490" s="8" t="s">
        <v>1992</v>
      </c>
      <c r="N1490" s="8" t="s">
        <v>40</v>
      </c>
      <c r="O1490" s="12">
        <v>2527.4499999999998</v>
      </c>
      <c r="P1490" s="8" t="s">
        <v>41</v>
      </c>
      <c r="Q1490" s="12">
        <v>2527.4499999999998</v>
      </c>
      <c r="R1490" s="13">
        <v>0</v>
      </c>
      <c r="S1490" s="13">
        <v>0</v>
      </c>
      <c r="T1490" s="13">
        <v>0</v>
      </c>
      <c r="U1490" s="12">
        <v>2464.5500000000002</v>
      </c>
      <c r="V1490" s="8" t="s">
        <v>35</v>
      </c>
      <c r="W1490" s="8" t="s">
        <v>5390</v>
      </c>
      <c r="X1490" s="8" t="s">
        <v>57</v>
      </c>
      <c r="Y1490" s="13">
        <v>0</v>
      </c>
      <c r="Z1490" s="8" t="s">
        <v>42</v>
      </c>
      <c r="AA1490" s="8" t="s">
        <v>65</v>
      </c>
      <c r="AB1490" s="8" t="s">
        <v>35</v>
      </c>
      <c r="AC1490" s="8" t="s">
        <v>54</v>
      </c>
      <c r="AD1490" s="8" t="s">
        <v>35</v>
      </c>
      <c r="AE1490" s="8" t="s">
        <v>603</v>
      </c>
      <c r="AF1490" s="12">
        <v>2527.4499999999998</v>
      </c>
      <c r="AG1490" s="41">
        <f t="shared" si="210"/>
        <v>45340</v>
      </c>
      <c r="AH1490" s="41">
        <f t="shared" ca="1" si="211"/>
        <v>46022</v>
      </c>
      <c r="AI1490" s="1">
        <f t="shared" ca="1" si="209"/>
        <v>22</v>
      </c>
      <c r="AJ1490" s="1">
        <f t="shared" ca="1" si="212"/>
        <v>17</v>
      </c>
      <c r="AK1490" s="1">
        <f t="shared" ca="1" si="213"/>
        <v>4</v>
      </c>
      <c r="AL1490" s="1">
        <f t="shared" si="214"/>
        <v>0</v>
      </c>
      <c r="AM1490" s="38">
        <f t="shared" ca="1" si="215"/>
        <v>0.77272727272727271</v>
      </c>
      <c r="AN1490" s="1" t="str">
        <f t="shared" ca="1" si="216"/>
        <v>לא תקין</v>
      </c>
      <c r="AO1490" s="1" t="e">
        <f>VLOOKUP(AC1490,'תז מייל קניין'!$A:$C,3,0)</f>
        <v>#N/A</v>
      </c>
      <c r="AP1490" s="1" t="str">
        <f t="shared" si="217"/>
        <v xml:space="preserve"> מסך 65 +ת</v>
      </c>
    </row>
    <row r="1491" spans="1:42" x14ac:dyDescent="0.2">
      <c r="A1491" s="4"/>
      <c r="B1491" s="5"/>
      <c r="C1491" s="6" t="s">
        <v>5391</v>
      </c>
      <c r="D1491" s="7" t="s">
        <v>34</v>
      </c>
      <c r="E1491" s="7" t="s">
        <v>32</v>
      </c>
      <c r="F1491" s="8" t="s">
        <v>35</v>
      </c>
      <c r="G1491" s="9">
        <v>45344</v>
      </c>
      <c r="H1491" s="9">
        <v>45323</v>
      </c>
      <c r="I1491" s="10">
        <v>45688</v>
      </c>
      <c r="J1491" s="14"/>
      <c r="K1491" s="11" t="s">
        <v>5392</v>
      </c>
      <c r="L1491" s="8" t="s">
        <v>5393</v>
      </c>
      <c r="M1491" s="8" t="s">
        <v>35</v>
      </c>
      <c r="N1491" s="8" t="s">
        <v>40</v>
      </c>
      <c r="O1491" s="12">
        <v>5664</v>
      </c>
      <c r="P1491" s="8" t="s">
        <v>807</v>
      </c>
      <c r="Q1491" s="12">
        <v>20837.86</v>
      </c>
      <c r="R1491" s="13">
        <v>0</v>
      </c>
      <c r="S1491" s="12">
        <v>20694.96</v>
      </c>
      <c r="T1491" s="13">
        <v>0</v>
      </c>
      <c r="U1491" s="12">
        <v>20837.86</v>
      </c>
      <c r="V1491" s="8" t="s">
        <v>35</v>
      </c>
      <c r="W1491" s="8" t="s">
        <v>5394</v>
      </c>
      <c r="X1491" s="8" t="s">
        <v>35</v>
      </c>
      <c r="Y1491" s="13">
        <v>0</v>
      </c>
      <c r="Z1491" s="8" t="s">
        <v>42</v>
      </c>
      <c r="AA1491" s="8" t="s">
        <v>43</v>
      </c>
      <c r="AB1491" s="8" t="s">
        <v>60</v>
      </c>
      <c r="AC1491" s="8" t="s">
        <v>54</v>
      </c>
      <c r="AD1491" s="8" t="s">
        <v>35</v>
      </c>
      <c r="AE1491" s="8" t="s">
        <v>1832</v>
      </c>
      <c r="AF1491" s="12">
        <v>20837.86</v>
      </c>
      <c r="AG1491" s="41">
        <f t="shared" si="210"/>
        <v>45323</v>
      </c>
      <c r="AH1491" s="41">
        <f t="shared" ca="1" si="211"/>
        <v>45688</v>
      </c>
      <c r="AI1491" s="1">
        <f t="shared" ca="1" si="209"/>
        <v>11</v>
      </c>
      <c r="AJ1491" s="1">
        <f t="shared" ca="1" si="212"/>
        <v>18</v>
      </c>
      <c r="AK1491" s="1">
        <f t="shared" ca="1" si="213"/>
        <v>-6</v>
      </c>
      <c r="AL1491" s="1">
        <f t="shared" si="214"/>
        <v>0</v>
      </c>
      <c r="AM1491" s="38">
        <f t="shared" ca="1" si="215"/>
        <v>1.6363636363636365</v>
      </c>
      <c r="AN1491" s="1" t="str">
        <f t="shared" ca="1" si="216"/>
        <v>לא תקין</v>
      </c>
      <c r="AO1491" s="1" t="e">
        <f>VLOOKUP(AC1491,'תז מייל קניין'!$A:$C,3,0)</f>
        <v>#N/A</v>
      </c>
      <c r="AP1491" s="1" t="str">
        <f t="shared" si="217"/>
        <v xml:space="preserve"> מנוי שנתי</v>
      </c>
    </row>
    <row r="1492" spans="1:42" x14ac:dyDescent="0.2">
      <c r="A1492" s="4"/>
      <c r="B1492" s="5"/>
      <c r="C1492" s="6" t="s">
        <v>5395</v>
      </c>
      <c r="D1492" s="7" t="s">
        <v>34</v>
      </c>
      <c r="E1492" s="7" t="s">
        <v>32</v>
      </c>
      <c r="F1492" s="8" t="s">
        <v>35</v>
      </c>
      <c r="G1492" s="9">
        <v>45348</v>
      </c>
      <c r="H1492" s="9"/>
      <c r="I1492" s="10"/>
      <c r="J1492" s="14"/>
      <c r="K1492" s="11" t="s">
        <v>5396</v>
      </c>
      <c r="L1492" s="8" t="s">
        <v>5397</v>
      </c>
      <c r="M1492" s="8" t="s">
        <v>5398</v>
      </c>
      <c r="N1492" s="8" t="s">
        <v>40</v>
      </c>
      <c r="O1492" s="12">
        <v>2478</v>
      </c>
      <c r="P1492" s="8" t="s">
        <v>41</v>
      </c>
      <c r="Q1492" s="12">
        <v>2478</v>
      </c>
      <c r="R1492" s="13">
        <v>0</v>
      </c>
      <c r="S1492" s="13">
        <v>0</v>
      </c>
      <c r="T1492" s="13">
        <v>0</v>
      </c>
      <c r="U1492" s="12">
        <v>2478</v>
      </c>
      <c r="V1492" s="8" t="s">
        <v>35</v>
      </c>
      <c r="W1492" s="8" t="s">
        <v>5399</v>
      </c>
      <c r="X1492" s="8" t="s">
        <v>35</v>
      </c>
      <c r="Y1492" s="13">
        <v>0</v>
      </c>
      <c r="Z1492" s="8" t="s">
        <v>42</v>
      </c>
      <c r="AA1492" s="8" t="s">
        <v>43</v>
      </c>
      <c r="AB1492" s="8" t="s">
        <v>60</v>
      </c>
      <c r="AC1492" s="8" t="s">
        <v>54</v>
      </c>
      <c r="AD1492" s="8" t="s">
        <v>35</v>
      </c>
      <c r="AE1492" s="8" t="s">
        <v>5201</v>
      </c>
      <c r="AF1492" s="12">
        <v>2478</v>
      </c>
      <c r="AG1492" s="41">
        <f t="shared" si="210"/>
        <v>45348</v>
      </c>
      <c r="AH1492" s="41">
        <f t="shared" ca="1" si="211"/>
        <v>46022</v>
      </c>
      <c r="AI1492" s="1">
        <f t="shared" ca="1" si="209"/>
        <v>22</v>
      </c>
      <c r="AJ1492" s="1">
        <f t="shared" ca="1" si="212"/>
        <v>17</v>
      </c>
      <c r="AK1492" s="1">
        <f t="shared" ca="1" si="213"/>
        <v>4</v>
      </c>
      <c r="AL1492" s="1">
        <f t="shared" si="214"/>
        <v>0</v>
      </c>
      <c r="AM1492" s="38">
        <f t="shared" ca="1" si="215"/>
        <v>0.77272727272727271</v>
      </c>
      <c r="AN1492" s="1" t="str">
        <f t="shared" ca="1" si="216"/>
        <v>לא תקין</v>
      </c>
      <c r="AO1492" s="1" t="e">
        <f>VLOOKUP(AC1492,'תז מייל קניין'!$A:$C,3,0)</f>
        <v>#N/A</v>
      </c>
      <c r="AP1492" s="1" t="str">
        <f t="shared" si="217"/>
        <v xml:space="preserve"> מערכת גיל</v>
      </c>
    </row>
    <row r="1493" spans="1:42" x14ac:dyDescent="0.2">
      <c r="A1493" s="4"/>
      <c r="B1493" s="5"/>
      <c r="C1493" s="6" t="s">
        <v>5400</v>
      </c>
      <c r="D1493" s="7" t="s">
        <v>34</v>
      </c>
      <c r="E1493" s="7" t="s">
        <v>32</v>
      </c>
      <c r="F1493" s="8" t="s">
        <v>35</v>
      </c>
      <c r="G1493" s="9">
        <v>45348</v>
      </c>
      <c r="H1493" s="9">
        <v>45166</v>
      </c>
      <c r="I1493" s="10">
        <v>46261</v>
      </c>
      <c r="J1493" s="14"/>
      <c r="K1493" s="11" t="s">
        <v>5140</v>
      </c>
      <c r="L1493" s="8" t="s">
        <v>5141</v>
      </c>
      <c r="M1493" s="8" t="s">
        <v>5142</v>
      </c>
      <c r="N1493" s="8" t="s">
        <v>40</v>
      </c>
      <c r="O1493" s="12">
        <v>12300</v>
      </c>
      <c r="P1493" s="8" t="s">
        <v>41</v>
      </c>
      <c r="Q1493" s="12">
        <v>12300</v>
      </c>
      <c r="R1493" s="13">
        <v>22.5</v>
      </c>
      <c r="S1493" s="12">
        <v>2767.5</v>
      </c>
      <c r="T1493" s="12">
        <v>2767.5</v>
      </c>
      <c r="U1493" s="12">
        <v>9532.5</v>
      </c>
      <c r="V1493" s="8" t="s">
        <v>35</v>
      </c>
      <c r="W1493" s="8" t="s">
        <v>5143</v>
      </c>
      <c r="X1493" s="8" t="s">
        <v>57</v>
      </c>
      <c r="Y1493" s="13">
        <v>0</v>
      </c>
      <c r="Z1493" s="8" t="s">
        <v>42</v>
      </c>
      <c r="AA1493" s="8" t="s">
        <v>58</v>
      </c>
      <c r="AB1493" s="8" t="s">
        <v>35</v>
      </c>
      <c r="AC1493" s="8" t="s">
        <v>54</v>
      </c>
      <c r="AD1493" s="8" t="s">
        <v>5151</v>
      </c>
      <c r="AE1493" s="8" t="s">
        <v>66</v>
      </c>
      <c r="AF1493" s="12">
        <v>9532.5</v>
      </c>
      <c r="AG1493" s="41">
        <f t="shared" si="210"/>
        <v>45166</v>
      </c>
      <c r="AH1493" s="41">
        <f t="shared" ca="1" si="211"/>
        <v>46261</v>
      </c>
      <c r="AI1493" s="1">
        <f t="shared" ca="1" si="209"/>
        <v>35</v>
      </c>
      <c r="AJ1493" s="1">
        <f t="shared" ca="1" si="212"/>
        <v>23</v>
      </c>
      <c r="AK1493" s="1">
        <f t="shared" ca="1" si="213"/>
        <v>12</v>
      </c>
      <c r="AL1493" s="1">
        <f t="shared" si="214"/>
        <v>22.5</v>
      </c>
      <c r="AM1493" s="38">
        <f t="shared" ca="1" si="215"/>
        <v>0.65714285714285714</v>
      </c>
      <c r="AN1493" s="1" t="str">
        <f t="shared" ca="1" si="216"/>
        <v>תקין</v>
      </c>
      <c r="AO1493" s="1" t="e">
        <f>VLOOKUP(AC1493,'תז מייל קניין'!$A:$C,3,0)</f>
        <v>#N/A</v>
      </c>
      <c r="AP1493" s="1" t="str">
        <f t="shared" si="217"/>
        <v xml:space="preserve"> חבר ועדת </v>
      </c>
    </row>
    <row r="1494" spans="1:42" x14ac:dyDescent="0.2">
      <c r="A1494" s="4"/>
      <c r="B1494" s="5"/>
      <c r="C1494" s="6" t="s">
        <v>5401</v>
      </c>
      <c r="D1494" s="7" t="s">
        <v>50</v>
      </c>
      <c r="E1494" s="7" t="s">
        <v>32</v>
      </c>
      <c r="F1494" s="8" t="s">
        <v>35</v>
      </c>
      <c r="G1494" s="9">
        <v>45350</v>
      </c>
      <c r="H1494" s="9"/>
      <c r="I1494" s="10"/>
      <c r="J1494" s="14"/>
      <c r="K1494" s="11" t="s">
        <v>1764</v>
      </c>
      <c r="L1494" s="8" t="s">
        <v>1765</v>
      </c>
      <c r="M1494" s="8" t="s">
        <v>1766</v>
      </c>
      <c r="N1494" s="8" t="s">
        <v>40</v>
      </c>
      <c r="O1494" s="12">
        <v>2749.15</v>
      </c>
      <c r="P1494" s="8" t="s">
        <v>41</v>
      </c>
      <c r="Q1494" s="12">
        <v>2749.15</v>
      </c>
      <c r="R1494" s="13">
        <v>95</v>
      </c>
      <c r="S1494" s="12">
        <v>2610.5</v>
      </c>
      <c r="T1494" s="12">
        <v>2908.53</v>
      </c>
      <c r="U1494" s="13">
        <v>160.38</v>
      </c>
      <c r="V1494" s="8" t="s">
        <v>35</v>
      </c>
      <c r="W1494" s="8" t="s">
        <v>5402</v>
      </c>
      <c r="X1494" s="8" t="s">
        <v>57</v>
      </c>
      <c r="Y1494" s="13">
        <v>0</v>
      </c>
      <c r="Z1494" s="8" t="s">
        <v>42</v>
      </c>
      <c r="AA1494" s="8" t="s">
        <v>65</v>
      </c>
      <c r="AB1494" s="8" t="s">
        <v>35</v>
      </c>
      <c r="AC1494" s="8" t="s">
        <v>54</v>
      </c>
      <c r="AD1494" s="8" t="s">
        <v>35</v>
      </c>
      <c r="AE1494" s="8" t="s">
        <v>4654</v>
      </c>
      <c r="AF1494" s="13">
        <v>138.65</v>
      </c>
      <c r="AG1494" s="41">
        <f t="shared" si="210"/>
        <v>45350</v>
      </c>
      <c r="AH1494" s="41">
        <f t="shared" ca="1" si="211"/>
        <v>46022</v>
      </c>
      <c r="AI1494" s="1">
        <f t="shared" ca="1" si="209"/>
        <v>22</v>
      </c>
      <c r="AJ1494" s="1">
        <f t="shared" ca="1" si="212"/>
        <v>17</v>
      </c>
      <c r="AK1494" s="1">
        <f t="shared" ca="1" si="213"/>
        <v>4</v>
      </c>
      <c r="AL1494" s="1">
        <f t="shared" si="214"/>
        <v>95</v>
      </c>
      <c r="AM1494" s="38">
        <f t="shared" ca="1" si="215"/>
        <v>0.77272727272727271</v>
      </c>
      <c r="AN1494" s="1" t="str">
        <f t="shared" ca="1" si="216"/>
        <v>תקין</v>
      </c>
      <c r="AO1494" s="1" t="e">
        <f>VLOOKUP(AC1494,'תז מייל קניין'!$A:$C,3,0)</f>
        <v>#N/A</v>
      </c>
      <c r="AP1494" s="1" t="str">
        <f t="shared" si="217"/>
        <v xml:space="preserve"> ציוד משרד</v>
      </c>
    </row>
    <row r="1495" spans="1:42" x14ac:dyDescent="0.2">
      <c r="A1495" s="4"/>
      <c r="B1495" s="5"/>
      <c r="C1495" s="6" t="s">
        <v>5403</v>
      </c>
      <c r="D1495" s="7" t="s">
        <v>47</v>
      </c>
      <c r="E1495" s="7" t="s">
        <v>32</v>
      </c>
      <c r="F1495" s="8" t="s">
        <v>35</v>
      </c>
      <c r="G1495" s="9">
        <v>45350</v>
      </c>
      <c r="H1495" s="9">
        <v>44601</v>
      </c>
      <c r="I1495" s="10">
        <v>46061</v>
      </c>
      <c r="J1495" s="14"/>
      <c r="K1495" s="11" t="s">
        <v>5404</v>
      </c>
      <c r="L1495" s="8" t="s">
        <v>5405</v>
      </c>
      <c r="M1495" s="8" t="s">
        <v>5406</v>
      </c>
      <c r="N1495" s="8" t="s">
        <v>40</v>
      </c>
      <c r="O1495" s="12">
        <v>26620.799999999999</v>
      </c>
      <c r="P1495" s="8" t="s">
        <v>41</v>
      </c>
      <c r="Q1495" s="12">
        <v>26620.799999999999</v>
      </c>
      <c r="R1495" s="13">
        <v>66.040000000000006</v>
      </c>
      <c r="S1495" s="12">
        <v>17431.830000000002</v>
      </c>
      <c r="T1495" s="12">
        <v>18593.939999999999</v>
      </c>
      <c r="U1495" s="12">
        <v>9861.5</v>
      </c>
      <c r="V1495" s="8" t="s">
        <v>35</v>
      </c>
      <c r="W1495" s="8" t="s">
        <v>4968</v>
      </c>
      <c r="X1495" s="8" t="s">
        <v>57</v>
      </c>
      <c r="Y1495" s="13">
        <v>0</v>
      </c>
      <c r="Z1495" s="8" t="s">
        <v>42</v>
      </c>
      <c r="AA1495" s="8" t="s">
        <v>58</v>
      </c>
      <c r="AB1495" s="8" t="s">
        <v>35</v>
      </c>
      <c r="AC1495" s="8" t="s">
        <v>54</v>
      </c>
      <c r="AD1495" s="8" t="s">
        <v>35</v>
      </c>
      <c r="AE1495" s="8" t="s">
        <v>66</v>
      </c>
      <c r="AF1495" s="12">
        <v>9039.98</v>
      </c>
      <c r="AG1495" s="41">
        <f t="shared" si="210"/>
        <v>44601</v>
      </c>
      <c r="AH1495" s="41">
        <f t="shared" ca="1" si="211"/>
        <v>46061</v>
      </c>
      <c r="AI1495" s="1">
        <f t="shared" ca="1" si="209"/>
        <v>47</v>
      </c>
      <c r="AJ1495" s="1">
        <f t="shared" ca="1" si="212"/>
        <v>41</v>
      </c>
      <c r="AK1495" s="1">
        <f t="shared" ca="1" si="213"/>
        <v>6</v>
      </c>
      <c r="AL1495" s="1">
        <f t="shared" si="214"/>
        <v>66.040000000000006</v>
      </c>
      <c r="AM1495" s="38">
        <f t="shared" ca="1" si="215"/>
        <v>0.87234042553191493</v>
      </c>
      <c r="AN1495" s="1" t="str">
        <f t="shared" ca="1" si="216"/>
        <v>תקין</v>
      </c>
      <c r="AO1495" s="1" t="e">
        <f>VLOOKUP(AC1495,'תז מייל קניין'!$A:$C,3,0)</f>
        <v>#N/A</v>
      </c>
      <c r="AP1495" s="1" t="str">
        <f t="shared" si="217"/>
        <v xml:space="preserve"> חבר ועדה </v>
      </c>
    </row>
    <row r="1496" spans="1:42" x14ac:dyDescent="0.2">
      <c r="A1496" s="4"/>
      <c r="B1496" s="5"/>
      <c r="C1496" s="6" t="s">
        <v>5407</v>
      </c>
      <c r="D1496" s="7" t="s">
        <v>50</v>
      </c>
      <c r="E1496" s="7" t="s">
        <v>32</v>
      </c>
      <c r="F1496" s="8" t="s">
        <v>35</v>
      </c>
      <c r="G1496" s="9">
        <v>45350</v>
      </c>
      <c r="H1496" s="9">
        <v>45292</v>
      </c>
      <c r="I1496" s="10">
        <v>45991</v>
      </c>
      <c r="J1496" s="14"/>
      <c r="K1496" s="11" t="s">
        <v>5408</v>
      </c>
      <c r="L1496" s="8" t="s">
        <v>5409</v>
      </c>
      <c r="M1496" s="8" t="s">
        <v>5410</v>
      </c>
      <c r="N1496" s="8" t="s">
        <v>40</v>
      </c>
      <c r="O1496" s="12">
        <v>40341.839999999997</v>
      </c>
      <c r="P1496" s="8" t="s">
        <v>41</v>
      </c>
      <c r="Q1496" s="12">
        <v>40341.839999999997</v>
      </c>
      <c r="R1496" s="13">
        <v>51.07</v>
      </c>
      <c r="S1496" s="12">
        <v>26625.37</v>
      </c>
      <c r="T1496" s="12">
        <v>21064.14</v>
      </c>
      <c r="U1496" s="12">
        <v>20597.8</v>
      </c>
      <c r="V1496" s="8" t="s">
        <v>35</v>
      </c>
      <c r="W1496" s="8" t="s">
        <v>5411</v>
      </c>
      <c r="X1496" s="8" t="s">
        <v>57</v>
      </c>
      <c r="Y1496" s="13">
        <v>0</v>
      </c>
      <c r="Z1496" s="8" t="s">
        <v>42</v>
      </c>
      <c r="AA1496" s="8" t="s">
        <v>65</v>
      </c>
      <c r="AB1496" s="8" t="s">
        <v>35</v>
      </c>
      <c r="AC1496" s="8" t="s">
        <v>54</v>
      </c>
      <c r="AD1496" s="8" t="s">
        <v>5412</v>
      </c>
      <c r="AE1496" s="8" t="s">
        <v>1450</v>
      </c>
      <c r="AF1496" s="12">
        <v>19738.23</v>
      </c>
      <c r="AG1496" s="41">
        <f t="shared" si="210"/>
        <v>45292</v>
      </c>
      <c r="AH1496" s="41">
        <f t="shared" ca="1" si="211"/>
        <v>45991</v>
      </c>
      <c r="AI1496" s="1">
        <f t="shared" ca="1" si="209"/>
        <v>22</v>
      </c>
      <c r="AJ1496" s="1">
        <f t="shared" ca="1" si="212"/>
        <v>19</v>
      </c>
      <c r="AK1496" s="1">
        <f t="shared" ca="1" si="213"/>
        <v>3</v>
      </c>
      <c r="AL1496" s="1">
        <f t="shared" si="214"/>
        <v>51.07</v>
      </c>
      <c r="AM1496" s="38">
        <f t="shared" ca="1" si="215"/>
        <v>0.86363636363636365</v>
      </c>
      <c r="AN1496" s="1" t="str">
        <f t="shared" ca="1" si="216"/>
        <v>תקין</v>
      </c>
      <c r="AO1496" s="1" t="e">
        <f>VLOOKUP(AC1496,'תז מייל קניין'!$A:$C,3,0)</f>
        <v>#N/A</v>
      </c>
      <c r="AP1496" s="1" t="str">
        <f t="shared" si="217"/>
        <v xml:space="preserve"> הסעות עוב</v>
      </c>
    </row>
    <row r="1497" spans="1:42" x14ac:dyDescent="0.2">
      <c r="A1497" s="4"/>
      <c r="B1497" s="5"/>
      <c r="C1497" s="6" t="s">
        <v>5413</v>
      </c>
      <c r="D1497" s="7" t="s">
        <v>50</v>
      </c>
      <c r="E1497" s="7" t="s">
        <v>32</v>
      </c>
      <c r="F1497" s="8" t="s">
        <v>35</v>
      </c>
      <c r="G1497" s="9">
        <v>45350</v>
      </c>
      <c r="H1497" s="9">
        <v>45292</v>
      </c>
      <c r="I1497" s="10">
        <v>45991</v>
      </c>
      <c r="J1497" s="14"/>
      <c r="K1497" s="11" t="s">
        <v>1850</v>
      </c>
      <c r="L1497" s="8" t="s">
        <v>1851</v>
      </c>
      <c r="M1497" s="8" t="s">
        <v>1852</v>
      </c>
      <c r="N1497" s="8" t="s">
        <v>113</v>
      </c>
      <c r="O1497" s="12">
        <v>80426.44</v>
      </c>
      <c r="P1497" s="8" t="s">
        <v>41</v>
      </c>
      <c r="Q1497" s="12">
        <v>80426.44</v>
      </c>
      <c r="R1497" s="13">
        <v>60.3</v>
      </c>
      <c r="S1497" s="12">
        <v>48789.279999999999</v>
      </c>
      <c r="T1497" s="12">
        <v>49613.3</v>
      </c>
      <c r="U1497" s="12">
        <v>33321.97</v>
      </c>
      <c r="V1497" s="8" t="s">
        <v>35</v>
      </c>
      <c r="W1497" s="8" t="s">
        <v>5414</v>
      </c>
      <c r="X1497" s="8" t="s">
        <v>57</v>
      </c>
      <c r="Y1497" s="13">
        <v>0</v>
      </c>
      <c r="Z1497" s="8" t="s">
        <v>42</v>
      </c>
      <c r="AA1497" s="8" t="s">
        <v>65</v>
      </c>
      <c r="AB1497" s="8" t="s">
        <v>35</v>
      </c>
      <c r="AC1497" s="8" t="s">
        <v>54</v>
      </c>
      <c r="AD1497" s="8" t="s">
        <v>5415</v>
      </c>
      <c r="AE1497" s="8" t="s">
        <v>1450</v>
      </c>
      <c r="AF1497" s="12">
        <v>31931.41</v>
      </c>
      <c r="AG1497" s="41">
        <f t="shared" si="210"/>
        <v>45292</v>
      </c>
      <c r="AH1497" s="41">
        <f t="shared" ca="1" si="211"/>
        <v>45991</v>
      </c>
      <c r="AI1497" s="1">
        <f t="shared" ca="1" si="209"/>
        <v>22</v>
      </c>
      <c r="AJ1497" s="1">
        <f t="shared" ca="1" si="212"/>
        <v>19</v>
      </c>
      <c r="AK1497" s="1">
        <f t="shared" ca="1" si="213"/>
        <v>3</v>
      </c>
      <c r="AL1497" s="1">
        <f t="shared" si="214"/>
        <v>60.3</v>
      </c>
      <c r="AM1497" s="38">
        <f t="shared" ca="1" si="215"/>
        <v>0.86363636363636365</v>
      </c>
      <c r="AN1497" s="1" t="str">
        <f t="shared" ca="1" si="216"/>
        <v>תקין</v>
      </c>
      <c r="AO1497" s="1" t="e">
        <f>VLOOKUP(AC1497,'תז מייל קניין'!$A:$C,3,0)</f>
        <v>#N/A</v>
      </c>
      <c r="AP1497" s="1" t="str">
        <f t="shared" si="217"/>
        <v xml:space="preserve"> הסעות עוב</v>
      </c>
    </row>
    <row r="1498" spans="1:42" x14ac:dyDescent="0.2">
      <c r="A1498" s="4"/>
      <c r="B1498" s="5"/>
      <c r="C1498" s="6" t="s">
        <v>5416</v>
      </c>
      <c r="D1498" s="7" t="s">
        <v>34</v>
      </c>
      <c r="E1498" s="7" t="s">
        <v>32</v>
      </c>
      <c r="F1498" s="8" t="s">
        <v>35</v>
      </c>
      <c r="G1498" s="9">
        <v>45354</v>
      </c>
      <c r="H1498" s="9">
        <v>45354</v>
      </c>
      <c r="I1498" s="10">
        <v>45718</v>
      </c>
      <c r="J1498" s="14"/>
      <c r="K1498" s="11" t="s">
        <v>2901</v>
      </c>
      <c r="L1498" s="8" t="s">
        <v>2902</v>
      </c>
      <c r="M1498" s="8" t="s">
        <v>2903</v>
      </c>
      <c r="N1498" s="8" t="s">
        <v>40</v>
      </c>
      <c r="O1498" s="12">
        <v>2541.37</v>
      </c>
      <c r="P1498" s="8" t="s">
        <v>41</v>
      </c>
      <c r="Q1498" s="12">
        <v>2541.37</v>
      </c>
      <c r="R1498" s="13">
        <v>92.86</v>
      </c>
      <c r="S1498" s="12">
        <v>2339.8000000000002</v>
      </c>
      <c r="T1498" s="12">
        <v>2339.8000000000002</v>
      </c>
      <c r="U1498" s="13">
        <v>181.57</v>
      </c>
      <c r="V1498" s="8" t="s">
        <v>35</v>
      </c>
      <c r="W1498" s="8" t="s">
        <v>5417</v>
      </c>
      <c r="X1498" s="8" t="s">
        <v>35</v>
      </c>
      <c r="Y1498" s="13">
        <v>0</v>
      </c>
      <c r="Z1498" s="8" t="s">
        <v>42</v>
      </c>
      <c r="AA1498" s="8" t="s">
        <v>43</v>
      </c>
      <c r="AB1498" s="8" t="s">
        <v>60</v>
      </c>
      <c r="AC1498" s="8" t="s">
        <v>54</v>
      </c>
      <c r="AD1498" s="8" t="s">
        <v>35</v>
      </c>
      <c r="AE1498" s="8" t="s">
        <v>4654</v>
      </c>
      <c r="AF1498" s="13">
        <v>181.57</v>
      </c>
      <c r="AG1498" s="41">
        <f t="shared" si="210"/>
        <v>45354</v>
      </c>
      <c r="AH1498" s="41">
        <f t="shared" ca="1" si="211"/>
        <v>45718</v>
      </c>
      <c r="AI1498" s="1">
        <f t="shared" ca="1" si="209"/>
        <v>11</v>
      </c>
      <c r="AJ1498" s="1">
        <f t="shared" ca="1" si="212"/>
        <v>17</v>
      </c>
      <c r="AK1498" s="1">
        <f t="shared" ca="1" si="213"/>
        <v>-5</v>
      </c>
      <c r="AL1498" s="1">
        <f t="shared" si="214"/>
        <v>92.86</v>
      </c>
      <c r="AM1498" s="38">
        <f t="shared" ca="1" si="215"/>
        <v>1.5454545454545454</v>
      </c>
      <c r="AN1498" s="1" t="str">
        <f t="shared" ca="1" si="216"/>
        <v>תקין</v>
      </c>
      <c r="AO1498" s="1" t="e">
        <f>VLOOKUP(AC1498,'תז מייל קניין'!$A:$C,3,0)</f>
        <v>#N/A</v>
      </c>
      <c r="AP1498" s="1" t="str">
        <f t="shared" si="217"/>
        <v xml:space="preserve"> כיבוד עבו</v>
      </c>
    </row>
    <row r="1499" spans="1:42" x14ac:dyDescent="0.2">
      <c r="A1499" s="4"/>
      <c r="B1499" s="5"/>
      <c r="C1499" s="6" t="s">
        <v>5418</v>
      </c>
      <c r="D1499" s="7" t="s">
        <v>34</v>
      </c>
      <c r="E1499" s="7" t="s">
        <v>32</v>
      </c>
      <c r="F1499" s="8" t="s">
        <v>35</v>
      </c>
      <c r="G1499" s="9">
        <v>45356</v>
      </c>
      <c r="H1499" s="9"/>
      <c r="I1499" s="10"/>
      <c r="J1499" s="14"/>
      <c r="K1499" s="11" t="s">
        <v>4815</v>
      </c>
      <c r="L1499" s="8" t="s">
        <v>4816</v>
      </c>
      <c r="M1499" s="8" t="s">
        <v>4817</v>
      </c>
      <c r="N1499" s="8" t="s">
        <v>40</v>
      </c>
      <c r="O1499" s="12">
        <v>2907.52</v>
      </c>
      <c r="P1499" s="8" t="s">
        <v>41</v>
      </c>
      <c r="Q1499" s="12">
        <v>2907.52</v>
      </c>
      <c r="R1499" s="13">
        <v>0</v>
      </c>
      <c r="S1499" s="13">
        <v>0</v>
      </c>
      <c r="T1499" s="13">
        <v>0</v>
      </c>
      <c r="U1499" s="12">
        <v>2907.52</v>
      </c>
      <c r="V1499" s="8" t="s">
        <v>35</v>
      </c>
      <c r="W1499" s="8" t="s">
        <v>5419</v>
      </c>
      <c r="X1499" s="8" t="s">
        <v>35</v>
      </c>
      <c r="Y1499" s="13">
        <v>0</v>
      </c>
      <c r="Z1499" s="8" t="s">
        <v>42</v>
      </c>
      <c r="AA1499" s="8" t="s">
        <v>43</v>
      </c>
      <c r="AB1499" s="8" t="s">
        <v>60</v>
      </c>
      <c r="AC1499" s="8" t="s">
        <v>54</v>
      </c>
      <c r="AD1499" s="8" t="s">
        <v>35</v>
      </c>
      <c r="AE1499" s="8" t="s">
        <v>4789</v>
      </c>
      <c r="AF1499" s="12">
        <v>2907.52</v>
      </c>
      <c r="AG1499" s="41">
        <f t="shared" si="210"/>
        <v>45356</v>
      </c>
      <c r="AH1499" s="41">
        <f t="shared" ca="1" si="211"/>
        <v>46022</v>
      </c>
      <c r="AI1499" s="1">
        <f t="shared" ca="1" si="209"/>
        <v>21</v>
      </c>
      <c r="AJ1499" s="1">
        <f t="shared" ca="1" si="212"/>
        <v>17</v>
      </c>
      <c r="AK1499" s="1">
        <f t="shared" ca="1" si="213"/>
        <v>4</v>
      </c>
      <c r="AL1499" s="1">
        <f t="shared" si="214"/>
        <v>0</v>
      </c>
      <c r="AM1499" s="38">
        <f t="shared" ca="1" si="215"/>
        <v>0.80952380952380953</v>
      </c>
      <c r="AN1499" s="1" t="str">
        <f t="shared" ca="1" si="216"/>
        <v>לא תקין</v>
      </c>
      <c r="AO1499" s="1" t="e">
        <f>VLOOKUP(AC1499,'תז מייל קניין'!$A:$C,3,0)</f>
        <v>#N/A</v>
      </c>
      <c r="AP1499" s="1" t="str">
        <f t="shared" si="217"/>
        <v xml:space="preserve"> אינדוקציה</v>
      </c>
    </row>
    <row r="1500" spans="1:42" x14ac:dyDescent="0.2">
      <c r="A1500" s="4"/>
      <c r="B1500" s="5"/>
      <c r="C1500" s="6" t="s">
        <v>5420</v>
      </c>
      <c r="D1500" s="7" t="s">
        <v>34</v>
      </c>
      <c r="E1500" s="7" t="s">
        <v>32</v>
      </c>
      <c r="F1500" s="8" t="s">
        <v>35</v>
      </c>
      <c r="G1500" s="9">
        <v>45363</v>
      </c>
      <c r="H1500" s="9">
        <v>45000</v>
      </c>
      <c r="I1500" s="10">
        <v>46022</v>
      </c>
      <c r="J1500" s="14"/>
      <c r="K1500" s="11" t="s">
        <v>4804</v>
      </c>
      <c r="L1500" s="8" t="s">
        <v>4805</v>
      </c>
      <c r="M1500" s="8" t="s">
        <v>4806</v>
      </c>
      <c r="N1500" s="8" t="s">
        <v>40</v>
      </c>
      <c r="O1500" s="12">
        <v>10072.48</v>
      </c>
      <c r="P1500" s="8" t="s">
        <v>41</v>
      </c>
      <c r="Q1500" s="12">
        <v>10072.48</v>
      </c>
      <c r="R1500" s="13">
        <v>30.64</v>
      </c>
      <c r="S1500" s="12">
        <v>3177.72</v>
      </c>
      <c r="T1500" s="12">
        <v>3267.81</v>
      </c>
      <c r="U1500" s="12">
        <v>7398.94</v>
      </c>
      <c r="V1500" s="8" t="s">
        <v>35</v>
      </c>
      <c r="W1500" s="8" t="s">
        <v>5421</v>
      </c>
      <c r="X1500" s="8" t="s">
        <v>57</v>
      </c>
      <c r="Y1500" s="13">
        <v>0</v>
      </c>
      <c r="Z1500" s="8" t="s">
        <v>42</v>
      </c>
      <c r="AA1500" s="8" t="s">
        <v>58</v>
      </c>
      <c r="AB1500" s="8" t="s">
        <v>35</v>
      </c>
      <c r="AC1500" s="8" t="s">
        <v>54</v>
      </c>
      <c r="AD1500" s="8" t="s">
        <v>5422</v>
      </c>
      <c r="AE1500" s="8" t="s">
        <v>35</v>
      </c>
      <c r="AF1500" s="12">
        <v>6986.73</v>
      </c>
      <c r="AG1500" s="41">
        <f t="shared" si="210"/>
        <v>45000</v>
      </c>
      <c r="AH1500" s="41">
        <f t="shared" ca="1" si="211"/>
        <v>46022</v>
      </c>
      <c r="AI1500" s="1">
        <f t="shared" ca="1" si="209"/>
        <v>33</v>
      </c>
      <c r="AJ1500" s="1">
        <f t="shared" ca="1" si="212"/>
        <v>28</v>
      </c>
      <c r="AK1500" s="1">
        <f t="shared" ca="1" si="213"/>
        <v>4</v>
      </c>
      <c r="AL1500" s="1">
        <f t="shared" si="214"/>
        <v>30.64</v>
      </c>
      <c r="AM1500" s="38">
        <f t="shared" ca="1" si="215"/>
        <v>0.84848484848484851</v>
      </c>
      <c r="AN1500" s="1" t="str">
        <f t="shared" ca="1" si="216"/>
        <v>לא תקין</v>
      </c>
      <c r="AO1500" s="1" t="e">
        <f>VLOOKUP(AC1500,'תז מייל קניין'!$A:$C,3,0)</f>
        <v>#N/A</v>
      </c>
      <c r="AP1500" s="1" t="str">
        <f t="shared" si="217"/>
        <v xml:space="preserve"> חבר וועדה</v>
      </c>
    </row>
    <row r="1501" spans="1:42" x14ac:dyDescent="0.2">
      <c r="A1501" s="4"/>
      <c r="B1501" s="5"/>
      <c r="C1501" s="6" t="s">
        <v>5423</v>
      </c>
      <c r="D1501" s="7" t="s">
        <v>34</v>
      </c>
      <c r="E1501" s="7" t="s">
        <v>32</v>
      </c>
      <c r="F1501" s="8" t="s">
        <v>35</v>
      </c>
      <c r="G1501" s="9">
        <v>45371</v>
      </c>
      <c r="H1501" s="9"/>
      <c r="I1501" s="10"/>
      <c r="J1501" s="14"/>
      <c r="K1501" s="11" t="s">
        <v>5424</v>
      </c>
      <c r="L1501" s="8" t="s">
        <v>5425</v>
      </c>
      <c r="M1501" s="8" t="s">
        <v>5426</v>
      </c>
      <c r="N1501" s="8" t="s">
        <v>40</v>
      </c>
      <c r="O1501" s="13">
        <v>504.21</v>
      </c>
      <c r="P1501" s="8" t="s">
        <v>41</v>
      </c>
      <c r="Q1501" s="13">
        <v>504.21</v>
      </c>
      <c r="R1501" s="13">
        <v>0</v>
      </c>
      <c r="S1501" s="13">
        <v>0</v>
      </c>
      <c r="T1501" s="13">
        <v>0</v>
      </c>
      <c r="U1501" s="13">
        <v>504.21</v>
      </c>
      <c r="V1501" s="8" t="s">
        <v>35</v>
      </c>
      <c r="W1501" s="8" t="s">
        <v>5427</v>
      </c>
      <c r="X1501" s="8" t="s">
        <v>35</v>
      </c>
      <c r="Y1501" s="13">
        <v>0</v>
      </c>
      <c r="Z1501" s="8" t="s">
        <v>42</v>
      </c>
      <c r="AA1501" s="8" t="s">
        <v>43</v>
      </c>
      <c r="AB1501" s="8" t="s">
        <v>60</v>
      </c>
      <c r="AC1501" s="8" t="s">
        <v>54</v>
      </c>
      <c r="AD1501" s="8" t="s">
        <v>35</v>
      </c>
      <c r="AE1501" s="8" t="s">
        <v>4548</v>
      </c>
      <c r="AF1501" s="13">
        <v>504.21</v>
      </c>
      <c r="AG1501" s="41">
        <f t="shared" si="210"/>
        <v>45371</v>
      </c>
      <c r="AH1501" s="41">
        <f t="shared" ca="1" si="211"/>
        <v>46022</v>
      </c>
      <c r="AI1501" s="1">
        <f t="shared" ref="AI1501:AI1564" ca="1" si="218">DATEDIF(AG1501,AH1501, "m")</f>
        <v>21</v>
      </c>
      <c r="AJ1501" s="1">
        <f t="shared" ca="1" si="212"/>
        <v>16</v>
      </c>
      <c r="AK1501" s="1">
        <f t="shared" ca="1" si="213"/>
        <v>4</v>
      </c>
      <c r="AL1501" s="1">
        <f t="shared" si="214"/>
        <v>0</v>
      </c>
      <c r="AM1501" s="38">
        <f t="shared" ca="1" si="215"/>
        <v>0.76190476190476186</v>
      </c>
      <c r="AN1501" s="1" t="str">
        <f t="shared" ca="1" si="216"/>
        <v>לא תקין</v>
      </c>
      <c r="AO1501" s="1" t="e">
        <f>VLOOKUP(AC1501,'תז מייל קניין'!$A:$C,3,0)</f>
        <v>#N/A</v>
      </c>
      <c r="AP1501" s="1" t="str">
        <f t="shared" si="217"/>
        <v xml:space="preserve"> קפה נחלה </v>
      </c>
    </row>
    <row r="1502" spans="1:42" x14ac:dyDescent="0.2">
      <c r="A1502" s="4"/>
      <c r="B1502" s="5"/>
      <c r="C1502" s="6" t="s">
        <v>5428</v>
      </c>
      <c r="D1502" s="7" t="s">
        <v>50</v>
      </c>
      <c r="E1502" s="7" t="s">
        <v>32</v>
      </c>
      <c r="F1502" s="8" t="s">
        <v>35</v>
      </c>
      <c r="G1502" s="9">
        <v>45371</v>
      </c>
      <c r="H1502" s="9"/>
      <c r="I1502" s="10"/>
      <c r="J1502" s="14"/>
      <c r="K1502" s="11" t="s">
        <v>1764</v>
      </c>
      <c r="L1502" s="8" t="s">
        <v>1765</v>
      </c>
      <c r="M1502" s="8" t="s">
        <v>1766</v>
      </c>
      <c r="N1502" s="8" t="s">
        <v>40</v>
      </c>
      <c r="O1502" s="12">
        <v>6999.34</v>
      </c>
      <c r="P1502" s="8" t="s">
        <v>41</v>
      </c>
      <c r="Q1502" s="12">
        <v>6999.34</v>
      </c>
      <c r="R1502" s="13">
        <v>95.3</v>
      </c>
      <c r="S1502" s="12">
        <v>6669.65</v>
      </c>
      <c r="T1502" s="12">
        <v>7428.87</v>
      </c>
      <c r="U1502" s="13">
        <v>381.36</v>
      </c>
      <c r="V1502" s="8" t="s">
        <v>35</v>
      </c>
      <c r="W1502" s="8" t="s">
        <v>5429</v>
      </c>
      <c r="X1502" s="8" t="s">
        <v>57</v>
      </c>
      <c r="Y1502" s="13">
        <v>0</v>
      </c>
      <c r="Z1502" s="8" t="s">
        <v>42</v>
      </c>
      <c r="AA1502" s="8" t="s">
        <v>65</v>
      </c>
      <c r="AB1502" s="8" t="s">
        <v>35</v>
      </c>
      <c r="AC1502" s="8" t="s">
        <v>54</v>
      </c>
      <c r="AD1502" s="8" t="s">
        <v>35</v>
      </c>
      <c r="AE1502" s="8" t="s">
        <v>1832</v>
      </c>
      <c r="AF1502" s="13">
        <v>329.69</v>
      </c>
      <c r="AG1502" s="41">
        <f t="shared" si="210"/>
        <v>45371</v>
      </c>
      <c r="AH1502" s="41">
        <f t="shared" ca="1" si="211"/>
        <v>46022</v>
      </c>
      <c r="AI1502" s="1">
        <f t="shared" ca="1" si="218"/>
        <v>21</v>
      </c>
      <c r="AJ1502" s="1">
        <f t="shared" ca="1" si="212"/>
        <v>16</v>
      </c>
      <c r="AK1502" s="1">
        <f t="shared" ca="1" si="213"/>
        <v>4</v>
      </c>
      <c r="AL1502" s="1">
        <f t="shared" si="214"/>
        <v>95.3</v>
      </c>
      <c r="AM1502" s="38">
        <f t="shared" ca="1" si="215"/>
        <v>0.76190476190476186</v>
      </c>
      <c r="AN1502" s="1" t="str">
        <f t="shared" ca="1" si="216"/>
        <v>תקין</v>
      </c>
      <c r="AO1502" s="1" t="e">
        <f>VLOOKUP(AC1502,'תז מייל קניין'!$A:$C,3,0)</f>
        <v>#N/A</v>
      </c>
      <c r="AP1502" s="1" t="str">
        <f t="shared" si="217"/>
        <v xml:space="preserve"> ציוד משרד</v>
      </c>
    </row>
    <row r="1503" spans="1:42" x14ac:dyDescent="0.2">
      <c r="A1503" s="4"/>
      <c r="B1503" s="5"/>
      <c r="C1503" s="6" t="s">
        <v>5430</v>
      </c>
      <c r="D1503" s="7" t="s">
        <v>34</v>
      </c>
      <c r="E1503" s="7" t="s">
        <v>32</v>
      </c>
      <c r="F1503" s="8" t="s">
        <v>35</v>
      </c>
      <c r="G1503" s="9">
        <v>45377</v>
      </c>
      <c r="H1503" s="9"/>
      <c r="I1503" s="10"/>
      <c r="J1503" s="14"/>
      <c r="K1503" s="11" t="s">
        <v>5424</v>
      </c>
      <c r="L1503" s="8" t="s">
        <v>5425</v>
      </c>
      <c r="M1503" s="8" t="s">
        <v>5426</v>
      </c>
      <c r="N1503" s="8" t="s">
        <v>40</v>
      </c>
      <c r="O1503" s="12">
        <v>2117.6999999999998</v>
      </c>
      <c r="P1503" s="8" t="s">
        <v>41</v>
      </c>
      <c r="Q1503" s="12">
        <v>2117.6999999999998</v>
      </c>
      <c r="R1503" s="13">
        <v>0</v>
      </c>
      <c r="S1503" s="13">
        <v>0</v>
      </c>
      <c r="T1503" s="13">
        <v>0</v>
      </c>
      <c r="U1503" s="12">
        <v>2117.6999999999998</v>
      </c>
      <c r="V1503" s="8" t="s">
        <v>35</v>
      </c>
      <c r="W1503" s="8" t="s">
        <v>5431</v>
      </c>
      <c r="X1503" s="8" t="s">
        <v>35</v>
      </c>
      <c r="Y1503" s="13">
        <v>0</v>
      </c>
      <c r="Z1503" s="8" t="s">
        <v>42</v>
      </c>
      <c r="AA1503" s="8" t="s">
        <v>43</v>
      </c>
      <c r="AB1503" s="8" t="s">
        <v>60</v>
      </c>
      <c r="AC1503" s="8" t="s">
        <v>54</v>
      </c>
      <c r="AD1503" s="8" t="s">
        <v>35</v>
      </c>
      <c r="AE1503" s="8" t="s">
        <v>4548</v>
      </c>
      <c r="AF1503" s="12">
        <v>2117.6999999999998</v>
      </c>
      <c r="AG1503" s="41">
        <f t="shared" si="210"/>
        <v>45377</v>
      </c>
      <c r="AH1503" s="41">
        <f t="shared" ca="1" si="211"/>
        <v>46022</v>
      </c>
      <c r="AI1503" s="1">
        <f t="shared" ca="1" si="218"/>
        <v>21</v>
      </c>
      <c r="AJ1503" s="1">
        <f t="shared" ca="1" si="212"/>
        <v>16</v>
      </c>
      <c r="AK1503" s="1">
        <f t="shared" ca="1" si="213"/>
        <v>4</v>
      </c>
      <c r="AL1503" s="1">
        <f t="shared" si="214"/>
        <v>0</v>
      </c>
      <c r="AM1503" s="38">
        <f t="shared" ca="1" si="215"/>
        <v>0.76190476190476186</v>
      </c>
      <c r="AN1503" s="1" t="str">
        <f t="shared" ca="1" si="216"/>
        <v>לא תקין</v>
      </c>
      <c r="AO1503" s="1" t="e">
        <f>VLOOKUP(AC1503,'תז מייל קניין'!$A:$C,3,0)</f>
        <v>#N/A</v>
      </c>
      <c r="AP1503" s="1" t="str">
        <f t="shared" si="217"/>
        <v xml:space="preserve"> קפה נחלה </v>
      </c>
    </row>
    <row r="1504" spans="1:42" x14ac:dyDescent="0.2">
      <c r="A1504" s="4"/>
      <c r="B1504" s="5"/>
      <c r="C1504" s="6" t="s">
        <v>5432</v>
      </c>
      <c r="D1504" s="7" t="s">
        <v>50</v>
      </c>
      <c r="E1504" s="7" t="s">
        <v>32</v>
      </c>
      <c r="F1504" s="8" t="s">
        <v>35</v>
      </c>
      <c r="G1504" s="9">
        <v>45378</v>
      </c>
      <c r="H1504" s="9"/>
      <c r="I1504" s="10"/>
      <c r="J1504" s="14"/>
      <c r="K1504" s="11" t="s">
        <v>1943</v>
      </c>
      <c r="L1504" s="8" t="s">
        <v>1944</v>
      </c>
      <c r="M1504" s="8" t="s">
        <v>1945</v>
      </c>
      <c r="N1504" s="8" t="s">
        <v>40</v>
      </c>
      <c r="O1504" s="13">
        <v>118</v>
      </c>
      <c r="P1504" s="8" t="s">
        <v>41</v>
      </c>
      <c r="Q1504" s="13">
        <v>118</v>
      </c>
      <c r="R1504" s="13">
        <v>0</v>
      </c>
      <c r="S1504" s="13">
        <v>0</v>
      </c>
      <c r="T1504" s="13">
        <v>0</v>
      </c>
      <c r="U1504" s="13">
        <v>118</v>
      </c>
      <c r="V1504" s="8" t="s">
        <v>35</v>
      </c>
      <c r="W1504" s="8" t="s">
        <v>5433</v>
      </c>
      <c r="X1504" s="8" t="s">
        <v>35</v>
      </c>
      <c r="Y1504" s="13">
        <v>0</v>
      </c>
      <c r="Z1504" s="8" t="s">
        <v>42</v>
      </c>
      <c r="AA1504" s="8" t="s">
        <v>43</v>
      </c>
      <c r="AB1504" s="8" t="s">
        <v>60</v>
      </c>
      <c r="AC1504" s="8" t="s">
        <v>54</v>
      </c>
      <c r="AD1504" s="8" t="s">
        <v>35</v>
      </c>
      <c r="AE1504" s="8" t="s">
        <v>4393</v>
      </c>
      <c r="AF1504" s="13">
        <v>118</v>
      </c>
      <c r="AG1504" s="41">
        <f t="shared" si="210"/>
        <v>45378</v>
      </c>
      <c r="AH1504" s="41">
        <f t="shared" ca="1" si="211"/>
        <v>46022</v>
      </c>
      <c r="AI1504" s="1">
        <f t="shared" ca="1" si="218"/>
        <v>21</v>
      </c>
      <c r="AJ1504" s="1">
        <f t="shared" ca="1" si="212"/>
        <v>16</v>
      </c>
      <c r="AK1504" s="1">
        <f t="shared" ca="1" si="213"/>
        <v>4</v>
      </c>
      <c r="AL1504" s="1">
        <f t="shared" si="214"/>
        <v>0</v>
      </c>
      <c r="AM1504" s="38">
        <f t="shared" ca="1" si="215"/>
        <v>0.76190476190476186</v>
      </c>
      <c r="AN1504" s="1" t="str">
        <f t="shared" ca="1" si="216"/>
        <v>לא תקין</v>
      </c>
      <c r="AO1504" s="1" t="e">
        <f>VLOOKUP(AC1504,'תז מייל קניין'!$A:$C,3,0)</f>
        <v>#N/A</v>
      </c>
      <c r="AP1504" s="1" t="str">
        <f t="shared" si="217"/>
        <v xml:space="preserve"> חותמת עבו</v>
      </c>
    </row>
    <row r="1505" spans="1:42" x14ac:dyDescent="0.2">
      <c r="A1505" s="4"/>
      <c r="B1505" s="5"/>
      <c r="C1505" s="6" t="s">
        <v>5434</v>
      </c>
      <c r="D1505" s="7" t="s">
        <v>34</v>
      </c>
      <c r="E1505" s="7" t="s">
        <v>32</v>
      </c>
      <c r="F1505" s="8" t="s">
        <v>35</v>
      </c>
      <c r="G1505" s="9">
        <v>45386</v>
      </c>
      <c r="H1505" s="9">
        <v>45365</v>
      </c>
      <c r="I1505" s="10">
        <v>46459</v>
      </c>
      <c r="J1505" s="14"/>
      <c r="K1505" s="11" t="s">
        <v>5435</v>
      </c>
      <c r="L1505" s="8" t="s">
        <v>5436</v>
      </c>
      <c r="M1505" s="8" t="s">
        <v>5437</v>
      </c>
      <c r="N1505" s="8" t="s">
        <v>40</v>
      </c>
      <c r="O1505" s="12">
        <v>54280</v>
      </c>
      <c r="P1505" s="8" t="s">
        <v>41</v>
      </c>
      <c r="Q1505" s="12">
        <v>54280</v>
      </c>
      <c r="R1505" s="13">
        <v>0</v>
      </c>
      <c r="S1505" s="13">
        <v>0</v>
      </c>
      <c r="T1505" s="13">
        <v>0</v>
      </c>
      <c r="U1505" s="12">
        <v>54280</v>
      </c>
      <c r="V1505" s="8" t="s">
        <v>35</v>
      </c>
      <c r="W1505" s="8" t="s">
        <v>5438</v>
      </c>
      <c r="X1505" s="8" t="s">
        <v>57</v>
      </c>
      <c r="Y1505" s="13">
        <v>0</v>
      </c>
      <c r="Z1505" s="8" t="s">
        <v>42</v>
      </c>
      <c r="AA1505" s="8" t="s">
        <v>58</v>
      </c>
      <c r="AB1505" s="8" t="s">
        <v>35</v>
      </c>
      <c r="AC1505" s="8" t="s">
        <v>54</v>
      </c>
      <c r="AD1505" s="8" t="s">
        <v>5439</v>
      </c>
      <c r="AE1505" s="8" t="s">
        <v>625</v>
      </c>
      <c r="AF1505" s="12">
        <v>54280</v>
      </c>
      <c r="AG1505" s="41">
        <f t="shared" si="210"/>
        <v>45365</v>
      </c>
      <c r="AH1505" s="41">
        <f t="shared" ca="1" si="211"/>
        <v>46459</v>
      </c>
      <c r="AI1505" s="1">
        <f t="shared" ca="1" si="218"/>
        <v>35</v>
      </c>
      <c r="AJ1505" s="1">
        <f t="shared" ca="1" si="212"/>
        <v>16</v>
      </c>
      <c r="AK1505" s="1">
        <f t="shared" ca="1" si="213"/>
        <v>19</v>
      </c>
      <c r="AL1505" s="1">
        <f t="shared" si="214"/>
        <v>0</v>
      </c>
      <c r="AM1505" s="38">
        <f t="shared" ca="1" si="215"/>
        <v>0.45714285714285713</v>
      </c>
      <c r="AN1505" s="1" t="str">
        <f t="shared" ca="1" si="216"/>
        <v>טרם נבדק</v>
      </c>
      <c r="AO1505" s="1" t="e">
        <f>VLOOKUP(AC1505,'תז מייל קניין'!$A:$C,3,0)</f>
        <v>#N/A</v>
      </c>
      <c r="AP1505" s="1" t="str">
        <f t="shared" si="217"/>
        <v xml:space="preserve"> יו"ר ועדת</v>
      </c>
    </row>
    <row r="1506" spans="1:42" x14ac:dyDescent="0.2">
      <c r="A1506" s="4"/>
      <c r="B1506" s="5"/>
      <c r="C1506" s="6" t="s">
        <v>5440</v>
      </c>
      <c r="D1506" s="7" t="s">
        <v>34</v>
      </c>
      <c r="E1506" s="7" t="s">
        <v>32</v>
      </c>
      <c r="F1506" s="8" t="s">
        <v>35</v>
      </c>
      <c r="G1506" s="9">
        <v>45386</v>
      </c>
      <c r="H1506" s="9"/>
      <c r="I1506" s="10"/>
      <c r="J1506" s="14"/>
      <c r="K1506" s="11" t="s">
        <v>4860</v>
      </c>
      <c r="L1506" s="8" t="s">
        <v>4861</v>
      </c>
      <c r="M1506" s="8" t="s">
        <v>4862</v>
      </c>
      <c r="N1506" s="8" t="s">
        <v>40</v>
      </c>
      <c r="O1506" s="12">
        <v>70210</v>
      </c>
      <c r="P1506" s="8" t="s">
        <v>41</v>
      </c>
      <c r="Q1506" s="12">
        <v>70210</v>
      </c>
      <c r="R1506" s="13">
        <v>79.099999999999994</v>
      </c>
      <c r="S1506" s="12">
        <v>55294.2</v>
      </c>
      <c r="T1506" s="12">
        <v>55294.2</v>
      </c>
      <c r="U1506" s="12">
        <v>14738.2</v>
      </c>
      <c r="V1506" s="8" t="s">
        <v>35</v>
      </c>
      <c r="W1506" s="8" t="s">
        <v>5441</v>
      </c>
      <c r="X1506" s="8" t="s">
        <v>35</v>
      </c>
      <c r="Y1506" s="13">
        <v>0</v>
      </c>
      <c r="Z1506" s="8" t="s">
        <v>42</v>
      </c>
      <c r="AA1506" s="8" t="s">
        <v>43</v>
      </c>
      <c r="AB1506" s="8" t="s">
        <v>60</v>
      </c>
      <c r="AC1506" s="8" t="s">
        <v>54</v>
      </c>
      <c r="AD1506" s="8" t="s">
        <v>35</v>
      </c>
      <c r="AE1506" s="8" t="s">
        <v>122</v>
      </c>
      <c r="AF1506" s="12">
        <v>14738.2</v>
      </c>
      <c r="AG1506" s="41">
        <f t="shared" si="210"/>
        <v>45386</v>
      </c>
      <c r="AH1506" s="41">
        <f t="shared" ca="1" si="211"/>
        <v>46022</v>
      </c>
      <c r="AI1506" s="1">
        <f t="shared" ca="1" si="218"/>
        <v>20</v>
      </c>
      <c r="AJ1506" s="1">
        <f t="shared" ca="1" si="212"/>
        <v>16</v>
      </c>
      <c r="AK1506" s="1">
        <f t="shared" ca="1" si="213"/>
        <v>4</v>
      </c>
      <c r="AL1506" s="1">
        <f t="shared" si="214"/>
        <v>79.099999999999994</v>
      </c>
      <c r="AM1506" s="38">
        <f t="shared" ca="1" si="215"/>
        <v>0.8</v>
      </c>
      <c r="AN1506" s="1" t="str">
        <f t="shared" ca="1" si="216"/>
        <v>תקין</v>
      </c>
      <c r="AO1506" s="1" t="e">
        <f>VLOOKUP(AC1506,'תז מייל קניין'!$A:$C,3,0)</f>
        <v>#N/A</v>
      </c>
      <c r="AP1506" s="1" t="str">
        <f t="shared" si="217"/>
        <v xml:space="preserve"> שכירות מח</v>
      </c>
    </row>
    <row r="1507" spans="1:42" x14ac:dyDescent="0.2">
      <c r="A1507" s="4"/>
      <c r="B1507" s="5"/>
      <c r="C1507" s="6" t="s">
        <v>5442</v>
      </c>
      <c r="D1507" s="7" t="s">
        <v>34</v>
      </c>
      <c r="E1507" s="7" t="s">
        <v>32</v>
      </c>
      <c r="F1507" s="8" t="s">
        <v>35</v>
      </c>
      <c r="G1507" s="9">
        <v>45396</v>
      </c>
      <c r="H1507" s="9"/>
      <c r="I1507" s="10"/>
      <c r="J1507" s="14"/>
      <c r="K1507" s="11" t="s">
        <v>5443</v>
      </c>
      <c r="L1507" s="8" t="s">
        <v>5444</v>
      </c>
      <c r="M1507" s="8" t="s">
        <v>5445</v>
      </c>
      <c r="N1507" s="8" t="s">
        <v>40</v>
      </c>
      <c r="O1507" s="12">
        <v>6777.42</v>
      </c>
      <c r="P1507" s="8" t="s">
        <v>41</v>
      </c>
      <c r="Q1507" s="12">
        <v>6777.42</v>
      </c>
      <c r="R1507" s="13">
        <v>0</v>
      </c>
      <c r="S1507" s="13">
        <v>0</v>
      </c>
      <c r="T1507" s="13">
        <v>0</v>
      </c>
      <c r="U1507" s="12">
        <v>6777.42</v>
      </c>
      <c r="V1507" s="8" t="s">
        <v>35</v>
      </c>
      <c r="W1507" s="8" t="s">
        <v>5446</v>
      </c>
      <c r="X1507" s="8" t="s">
        <v>35</v>
      </c>
      <c r="Y1507" s="13">
        <v>0</v>
      </c>
      <c r="Z1507" s="8" t="s">
        <v>42</v>
      </c>
      <c r="AA1507" s="8" t="s">
        <v>43</v>
      </c>
      <c r="AB1507" s="8" t="s">
        <v>60</v>
      </c>
      <c r="AC1507" s="8" t="s">
        <v>54</v>
      </c>
      <c r="AD1507" s="8" t="s">
        <v>35</v>
      </c>
      <c r="AE1507" s="8" t="s">
        <v>4826</v>
      </c>
      <c r="AF1507" s="12">
        <v>6777.42</v>
      </c>
      <c r="AG1507" s="41">
        <f t="shared" si="210"/>
        <v>45396</v>
      </c>
      <c r="AH1507" s="41">
        <f t="shared" ca="1" si="211"/>
        <v>46022</v>
      </c>
      <c r="AI1507" s="1">
        <f t="shared" ca="1" si="218"/>
        <v>20</v>
      </c>
      <c r="AJ1507" s="1">
        <f t="shared" ca="1" si="212"/>
        <v>15</v>
      </c>
      <c r="AK1507" s="1">
        <f t="shared" ca="1" si="213"/>
        <v>4</v>
      </c>
      <c r="AL1507" s="1">
        <f t="shared" si="214"/>
        <v>0</v>
      </c>
      <c r="AM1507" s="38">
        <f t="shared" ca="1" si="215"/>
        <v>0.75</v>
      </c>
      <c r="AN1507" s="1" t="str">
        <f t="shared" ca="1" si="216"/>
        <v>תקין</v>
      </c>
      <c r="AO1507" s="1" t="e">
        <f>VLOOKUP(AC1507,'תז מייל קניין'!$A:$C,3,0)</f>
        <v>#N/A</v>
      </c>
      <c r="AP1507" s="1" t="str">
        <f t="shared" si="217"/>
        <v xml:space="preserve"> ארוחת ערב</v>
      </c>
    </row>
    <row r="1508" spans="1:42" x14ac:dyDescent="0.2">
      <c r="A1508" s="4"/>
      <c r="B1508" s="5"/>
      <c r="C1508" s="6" t="s">
        <v>5447</v>
      </c>
      <c r="D1508" s="7" t="s">
        <v>34</v>
      </c>
      <c r="E1508" s="7" t="s">
        <v>32</v>
      </c>
      <c r="F1508" s="8" t="s">
        <v>35</v>
      </c>
      <c r="G1508" s="9">
        <v>45399</v>
      </c>
      <c r="H1508" s="9">
        <v>45195</v>
      </c>
      <c r="I1508" s="10">
        <v>46290</v>
      </c>
      <c r="J1508" s="14"/>
      <c r="K1508" s="11" t="s">
        <v>5448</v>
      </c>
      <c r="L1508" s="8" t="s">
        <v>5449</v>
      </c>
      <c r="M1508" s="8" t="s">
        <v>5450</v>
      </c>
      <c r="N1508" s="8" t="s">
        <v>40</v>
      </c>
      <c r="O1508" s="12">
        <v>82246</v>
      </c>
      <c r="P1508" s="8" t="s">
        <v>41</v>
      </c>
      <c r="Q1508" s="12">
        <v>82246</v>
      </c>
      <c r="R1508" s="13">
        <v>57.26</v>
      </c>
      <c r="S1508" s="12">
        <v>38267.82</v>
      </c>
      <c r="T1508" s="12">
        <v>38243.019999999997</v>
      </c>
      <c r="U1508" s="12">
        <v>35155.33</v>
      </c>
      <c r="V1508" s="8" t="s">
        <v>35</v>
      </c>
      <c r="W1508" s="8" t="s">
        <v>5451</v>
      </c>
      <c r="X1508" s="8" t="s">
        <v>57</v>
      </c>
      <c r="Y1508" s="13">
        <v>0</v>
      </c>
      <c r="Z1508" s="8" t="s">
        <v>42</v>
      </c>
      <c r="AA1508" s="8" t="s">
        <v>58</v>
      </c>
      <c r="AB1508" s="8" t="s">
        <v>35</v>
      </c>
      <c r="AC1508" s="8" t="s">
        <v>54</v>
      </c>
      <c r="AD1508" s="8" t="s">
        <v>5452</v>
      </c>
      <c r="AE1508" s="8" t="s">
        <v>625</v>
      </c>
      <c r="AF1508" s="12">
        <v>35155.33</v>
      </c>
      <c r="AG1508" s="41">
        <f t="shared" si="210"/>
        <v>45195</v>
      </c>
      <c r="AH1508" s="41">
        <f t="shared" ca="1" si="211"/>
        <v>46290</v>
      </c>
      <c r="AI1508" s="1">
        <f t="shared" ca="1" si="218"/>
        <v>35</v>
      </c>
      <c r="AJ1508" s="1">
        <f t="shared" ca="1" si="212"/>
        <v>22</v>
      </c>
      <c r="AK1508" s="1">
        <f t="shared" ca="1" si="213"/>
        <v>13</v>
      </c>
      <c r="AL1508" s="1">
        <f t="shared" si="214"/>
        <v>57.26</v>
      </c>
      <c r="AM1508" s="38">
        <f t="shared" ca="1" si="215"/>
        <v>0.62857142857142856</v>
      </c>
      <c r="AN1508" s="1" t="str">
        <f t="shared" ca="1" si="216"/>
        <v>תקין</v>
      </c>
      <c r="AO1508" s="1" t="e">
        <f>VLOOKUP(AC1508,'תז מייל קניין'!$A:$C,3,0)</f>
        <v>#N/A</v>
      </c>
      <c r="AP1508" s="1" t="str">
        <f t="shared" si="217"/>
        <v xml:space="preserve"> חבר וועדת</v>
      </c>
    </row>
    <row r="1509" spans="1:42" x14ac:dyDescent="0.2">
      <c r="A1509" s="4"/>
      <c r="B1509" s="5"/>
      <c r="C1509" s="6" t="s">
        <v>5453</v>
      </c>
      <c r="D1509" s="7" t="s">
        <v>50</v>
      </c>
      <c r="E1509" s="7" t="s">
        <v>32</v>
      </c>
      <c r="F1509" s="8" t="s">
        <v>35</v>
      </c>
      <c r="G1509" s="9">
        <v>45412</v>
      </c>
      <c r="H1509" s="9"/>
      <c r="I1509" s="10"/>
      <c r="J1509" s="14"/>
      <c r="K1509" s="11" t="s">
        <v>1936</v>
      </c>
      <c r="L1509" s="8" t="s">
        <v>1937</v>
      </c>
      <c r="M1509" s="8" t="s">
        <v>1938</v>
      </c>
      <c r="N1509" s="8" t="s">
        <v>40</v>
      </c>
      <c r="O1509" s="12">
        <v>31718.400000000001</v>
      </c>
      <c r="P1509" s="8" t="s">
        <v>41</v>
      </c>
      <c r="Q1509" s="12">
        <v>31718.400000000001</v>
      </c>
      <c r="R1509" s="13">
        <v>66</v>
      </c>
      <c r="S1509" s="12">
        <v>20853.52</v>
      </c>
      <c r="T1509" s="12">
        <v>21149.85</v>
      </c>
      <c r="U1509" s="12">
        <v>10991.12</v>
      </c>
      <c r="V1509" s="8" t="s">
        <v>35</v>
      </c>
      <c r="W1509" s="8" t="s">
        <v>5454</v>
      </c>
      <c r="X1509" s="8" t="s">
        <v>57</v>
      </c>
      <c r="Y1509" s="13">
        <v>0</v>
      </c>
      <c r="Z1509" s="8" t="s">
        <v>42</v>
      </c>
      <c r="AA1509" s="8" t="s">
        <v>65</v>
      </c>
      <c r="AB1509" s="8" t="s">
        <v>35</v>
      </c>
      <c r="AC1509" s="8" t="s">
        <v>54</v>
      </c>
      <c r="AD1509" s="8" t="s">
        <v>35</v>
      </c>
      <c r="AE1509" s="8" t="s">
        <v>603</v>
      </c>
      <c r="AF1509" s="12">
        <v>10784.26</v>
      </c>
      <c r="AG1509" s="41">
        <f t="shared" si="210"/>
        <v>45412</v>
      </c>
      <c r="AH1509" s="41">
        <f t="shared" ca="1" si="211"/>
        <v>46022</v>
      </c>
      <c r="AI1509" s="1">
        <f t="shared" ca="1" si="218"/>
        <v>20</v>
      </c>
      <c r="AJ1509" s="1">
        <f t="shared" ca="1" si="212"/>
        <v>15</v>
      </c>
      <c r="AK1509" s="1">
        <f t="shared" ca="1" si="213"/>
        <v>4</v>
      </c>
      <c r="AL1509" s="1">
        <f t="shared" si="214"/>
        <v>66</v>
      </c>
      <c r="AM1509" s="38">
        <f t="shared" ca="1" si="215"/>
        <v>0.75</v>
      </c>
      <c r="AN1509" s="1" t="str">
        <f t="shared" ca="1" si="216"/>
        <v>תקין</v>
      </c>
      <c r="AO1509" s="1" t="e">
        <f>VLOOKUP(AC1509,'תז מייל קניין'!$A:$C,3,0)</f>
        <v>#N/A</v>
      </c>
      <c r="AP1509" s="1" t="str">
        <f t="shared" si="217"/>
        <v xml:space="preserve"> נייר צילו</v>
      </c>
    </row>
    <row r="1510" spans="1:42" x14ac:dyDescent="0.2">
      <c r="A1510" s="4"/>
      <c r="B1510" s="5"/>
      <c r="C1510" s="6" t="s">
        <v>5455</v>
      </c>
      <c r="D1510" s="7" t="s">
        <v>50</v>
      </c>
      <c r="E1510" s="7" t="s">
        <v>32</v>
      </c>
      <c r="F1510" s="8" t="s">
        <v>35</v>
      </c>
      <c r="G1510" s="9">
        <v>45418</v>
      </c>
      <c r="H1510" s="9"/>
      <c r="I1510" s="10"/>
      <c r="J1510" s="14"/>
      <c r="K1510" s="11" t="s">
        <v>1936</v>
      </c>
      <c r="L1510" s="8" t="s">
        <v>1937</v>
      </c>
      <c r="M1510" s="8" t="s">
        <v>1938</v>
      </c>
      <c r="N1510" s="8" t="s">
        <v>40</v>
      </c>
      <c r="O1510" s="12">
        <v>7929.6</v>
      </c>
      <c r="P1510" s="8" t="s">
        <v>41</v>
      </c>
      <c r="Q1510" s="12">
        <v>7929.6</v>
      </c>
      <c r="R1510" s="13">
        <v>0</v>
      </c>
      <c r="S1510" s="13">
        <v>0</v>
      </c>
      <c r="T1510" s="13">
        <v>0</v>
      </c>
      <c r="U1510" s="12">
        <v>8081.71</v>
      </c>
      <c r="V1510" s="8" t="s">
        <v>35</v>
      </c>
      <c r="W1510" s="8" t="s">
        <v>5456</v>
      </c>
      <c r="X1510" s="8" t="s">
        <v>57</v>
      </c>
      <c r="Y1510" s="13">
        <v>0</v>
      </c>
      <c r="Z1510" s="8" t="s">
        <v>42</v>
      </c>
      <c r="AA1510" s="8" t="s">
        <v>65</v>
      </c>
      <c r="AB1510" s="8" t="s">
        <v>35</v>
      </c>
      <c r="AC1510" s="8" t="s">
        <v>54</v>
      </c>
      <c r="AD1510" s="8" t="s">
        <v>35</v>
      </c>
      <c r="AE1510" s="8" t="s">
        <v>4654</v>
      </c>
      <c r="AF1510" s="12">
        <v>7929.6</v>
      </c>
      <c r="AG1510" s="41">
        <f t="shared" si="210"/>
        <v>45418</v>
      </c>
      <c r="AH1510" s="41">
        <f t="shared" ca="1" si="211"/>
        <v>46022</v>
      </c>
      <c r="AI1510" s="1">
        <f t="shared" ca="1" si="218"/>
        <v>19</v>
      </c>
      <c r="AJ1510" s="1">
        <f t="shared" ca="1" si="212"/>
        <v>15</v>
      </c>
      <c r="AK1510" s="1">
        <f t="shared" ca="1" si="213"/>
        <v>4</v>
      </c>
      <c r="AL1510" s="1">
        <f t="shared" si="214"/>
        <v>0</v>
      </c>
      <c r="AM1510" s="38">
        <f t="shared" ca="1" si="215"/>
        <v>0.78947368421052633</v>
      </c>
      <c r="AN1510" s="1" t="str">
        <f t="shared" ca="1" si="216"/>
        <v>לא תקין</v>
      </c>
      <c r="AO1510" s="1" t="e">
        <f>VLOOKUP(AC1510,'תז מייל קניין'!$A:$C,3,0)</f>
        <v>#N/A</v>
      </c>
      <c r="AP1510" s="1" t="str">
        <f t="shared" si="217"/>
        <v xml:space="preserve"> נייר צילו</v>
      </c>
    </row>
    <row r="1511" spans="1:42" x14ac:dyDescent="0.2">
      <c r="A1511" s="4"/>
      <c r="B1511" s="5"/>
      <c r="C1511" s="6" t="s">
        <v>5457</v>
      </c>
      <c r="D1511" s="7" t="s">
        <v>50</v>
      </c>
      <c r="E1511" s="7" t="s">
        <v>32</v>
      </c>
      <c r="F1511" s="8" t="s">
        <v>35</v>
      </c>
      <c r="G1511" s="9">
        <v>45418</v>
      </c>
      <c r="H1511" s="9"/>
      <c r="I1511" s="10"/>
      <c r="J1511" s="14"/>
      <c r="K1511" s="11" t="s">
        <v>1764</v>
      </c>
      <c r="L1511" s="8" t="s">
        <v>1765</v>
      </c>
      <c r="M1511" s="8" t="s">
        <v>1766</v>
      </c>
      <c r="N1511" s="8" t="s">
        <v>40</v>
      </c>
      <c r="O1511" s="12">
        <v>5470.75</v>
      </c>
      <c r="P1511" s="8" t="s">
        <v>41</v>
      </c>
      <c r="Q1511" s="12">
        <v>5470.75</v>
      </c>
      <c r="R1511" s="13">
        <v>97.05</v>
      </c>
      <c r="S1511" s="12">
        <v>5306.92</v>
      </c>
      <c r="T1511" s="12">
        <v>5912.81</v>
      </c>
      <c r="U1511" s="13">
        <v>188.22</v>
      </c>
      <c r="V1511" s="8" t="s">
        <v>35</v>
      </c>
      <c r="W1511" s="8" t="s">
        <v>4767</v>
      </c>
      <c r="X1511" s="8" t="s">
        <v>57</v>
      </c>
      <c r="Y1511" s="13">
        <v>0</v>
      </c>
      <c r="Z1511" s="8" t="s">
        <v>42</v>
      </c>
      <c r="AA1511" s="8" t="s">
        <v>65</v>
      </c>
      <c r="AB1511" s="8" t="s">
        <v>35</v>
      </c>
      <c r="AC1511" s="8" t="s">
        <v>54</v>
      </c>
      <c r="AD1511" s="8" t="s">
        <v>35</v>
      </c>
      <c r="AE1511" s="8" t="s">
        <v>603</v>
      </c>
      <c r="AF1511" s="13">
        <v>162.71</v>
      </c>
      <c r="AG1511" s="41">
        <f t="shared" si="210"/>
        <v>45418</v>
      </c>
      <c r="AH1511" s="41">
        <f t="shared" ca="1" si="211"/>
        <v>46022</v>
      </c>
      <c r="AI1511" s="1">
        <f t="shared" ca="1" si="218"/>
        <v>19</v>
      </c>
      <c r="AJ1511" s="1">
        <f t="shared" ca="1" si="212"/>
        <v>15</v>
      </c>
      <c r="AK1511" s="1">
        <f t="shared" ca="1" si="213"/>
        <v>4</v>
      </c>
      <c r="AL1511" s="1">
        <f t="shared" si="214"/>
        <v>97.05</v>
      </c>
      <c r="AM1511" s="38">
        <f t="shared" ca="1" si="215"/>
        <v>0.78947368421052633</v>
      </c>
      <c r="AN1511" s="1" t="str">
        <f t="shared" ca="1" si="216"/>
        <v>תקין</v>
      </c>
      <c r="AO1511" s="1" t="e">
        <f>VLOOKUP(AC1511,'תז מייל קניין'!$A:$C,3,0)</f>
        <v>#N/A</v>
      </c>
      <c r="AP1511" s="1" t="str">
        <f t="shared" si="217"/>
        <v xml:space="preserve"> ציוד משרד</v>
      </c>
    </row>
    <row r="1512" spans="1:42" x14ac:dyDescent="0.2">
      <c r="A1512" s="4"/>
      <c r="B1512" s="5"/>
      <c r="C1512" s="6" t="s">
        <v>5458</v>
      </c>
      <c r="D1512" s="7" t="s">
        <v>34</v>
      </c>
      <c r="E1512" s="7" t="s">
        <v>32</v>
      </c>
      <c r="F1512" s="8" t="s">
        <v>35</v>
      </c>
      <c r="G1512" s="9">
        <v>45424</v>
      </c>
      <c r="H1512" s="9"/>
      <c r="I1512" s="10"/>
      <c r="J1512" s="14"/>
      <c r="K1512" s="11" t="s">
        <v>130</v>
      </c>
      <c r="L1512" s="8" t="s">
        <v>131</v>
      </c>
      <c r="M1512" s="8" t="s">
        <v>132</v>
      </c>
      <c r="N1512" s="8" t="s">
        <v>40</v>
      </c>
      <c r="O1512" s="12">
        <v>3451.5</v>
      </c>
      <c r="P1512" s="8" t="s">
        <v>41</v>
      </c>
      <c r="Q1512" s="12">
        <v>3451.5</v>
      </c>
      <c r="R1512" s="13">
        <v>0</v>
      </c>
      <c r="S1512" s="13">
        <v>0</v>
      </c>
      <c r="T1512" s="13">
        <v>0</v>
      </c>
      <c r="U1512" s="12">
        <v>3451.5</v>
      </c>
      <c r="V1512" s="8" t="s">
        <v>35</v>
      </c>
      <c r="W1512" s="8" t="s">
        <v>5459</v>
      </c>
      <c r="X1512" s="8" t="s">
        <v>35</v>
      </c>
      <c r="Y1512" s="13">
        <v>0</v>
      </c>
      <c r="Z1512" s="8" t="s">
        <v>42</v>
      </c>
      <c r="AA1512" s="8" t="s">
        <v>43</v>
      </c>
      <c r="AB1512" s="8" t="s">
        <v>60</v>
      </c>
      <c r="AC1512" s="8" t="s">
        <v>54</v>
      </c>
      <c r="AD1512" s="8" t="s">
        <v>35</v>
      </c>
      <c r="AE1512" s="8" t="s">
        <v>4548</v>
      </c>
      <c r="AF1512" s="12">
        <v>3451.5</v>
      </c>
      <c r="AG1512" s="41">
        <f t="shared" si="210"/>
        <v>45424</v>
      </c>
      <c r="AH1512" s="41">
        <f t="shared" ca="1" si="211"/>
        <v>46022</v>
      </c>
      <c r="AI1512" s="1">
        <f t="shared" ca="1" si="218"/>
        <v>19</v>
      </c>
      <c r="AJ1512" s="1">
        <f t="shared" ca="1" si="212"/>
        <v>14</v>
      </c>
      <c r="AK1512" s="1">
        <f t="shared" ca="1" si="213"/>
        <v>4</v>
      </c>
      <c r="AL1512" s="1">
        <f t="shared" si="214"/>
        <v>0</v>
      </c>
      <c r="AM1512" s="38">
        <f t="shared" ca="1" si="215"/>
        <v>0.73684210526315785</v>
      </c>
      <c r="AN1512" s="1" t="str">
        <f t="shared" ca="1" si="216"/>
        <v>לא תקין</v>
      </c>
      <c r="AO1512" s="1" t="e">
        <f>VLOOKUP(AC1512,'תז מייל קניין'!$A:$C,3,0)</f>
        <v>#N/A</v>
      </c>
      <c r="AP1512" s="1" t="str">
        <f t="shared" si="217"/>
        <v xml:space="preserve"> הנפקת כרט</v>
      </c>
    </row>
    <row r="1513" spans="1:42" x14ac:dyDescent="0.2">
      <c r="A1513" s="4"/>
      <c r="B1513" s="5"/>
      <c r="C1513" s="6" t="s">
        <v>5460</v>
      </c>
      <c r="D1513" s="7" t="s">
        <v>34</v>
      </c>
      <c r="E1513" s="7" t="s">
        <v>32</v>
      </c>
      <c r="F1513" s="8" t="s">
        <v>35</v>
      </c>
      <c r="G1513" s="9">
        <v>45424</v>
      </c>
      <c r="H1513" s="9">
        <v>45260</v>
      </c>
      <c r="I1513" s="10">
        <v>46355</v>
      </c>
      <c r="J1513" s="14"/>
      <c r="K1513" s="11" t="s">
        <v>5316</v>
      </c>
      <c r="L1513" s="8" t="s">
        <v>5317</v>
      </c>
      <c r="M1513" s="8" t="s">
        <v>5318</v>
      </c>
      <c r="N1513" s="8" t="s">
        <v>40</v>
      </c>
      <c r="O1513" s="12">
        <v>54280</v>
      </c>
      <c r="P1513" s="8" t="s">
        <v>41</v>
      </c>
      <c r="Q1513" s="12">
        <v>54280</v>
      </c>
      <c r="R1513" s="13">
        <v>0</v>
      </c>
      <c r="S1513" s="13">
        <v>0</v>
      </c>
      <c r="T1513" s="13">
        <v>0</v>
      </c>
      <c r="U1513" s="12">
        <v>54280</v>
      </c>
      <c r="V1513" s="8" t="s">
        <v>35</v>
      </c>
      <c r="W1513" s="8" t="s">
        <v>5461</v>
      </c>
      <c r="X1513" s="8" t="s">
        <v>57</v>
      </c>
      <c r="Y1513" s="13">
        <v>0</v>
      </c>
      <c r="Z1513" s="8" t="s">
        <v>42</v>
      </c>
      <c r="AA1513" s="8" t="s">
        <v>58</v>
      </c>
      <c r="AB1513" s="8" t="s">
        <v>35</v>
      </c>
      <c r="AC1513" s="8" t="s">
        <v>54</v>
      </c>
      <c r="AD1513" s="8" t="s">
        <v>5439</v>
      </c>
      <c r="AE1513" s="8" t="s">
        <v>625</v>
      </c>
      <c r="AF1513" s="12">
        <v>54280</v>
      </c>
      <c r="AG1513" s="41">
        <f t="shared" si="210"/>
        <v>45260</v>
      </c>
      <c r="AH1513" s="41">
        <f t="shared" ca="1" si="211"/>
        <v>46355</v>
      </c>
      <c r="AI1513" s="1">
        <f t="shared" ca="1" si="218"/>
        <v>35</v>
      </c>
      <c r="AJ1513" s="1">
        <f t="shared" ca="1" si="212"/>
        <v>20</v>
      </c>
      <c r="AK1513" s="1">
        <f t="shared" ca="1" si="213"/>
        <v>15</v>
      </c>
      <c r="AL1513" s="1">
        <f t="shared" si="214"/>
        <v>0</v>
      </c>
      <c r="AM1513" s="38">
        <f t="shared" ca="1" si="215"/>
        <v>0.5714285714285714</v>
      </c>
      <c r="AN1513" s="1" t="str">
        <f t="shared" ca="1" si="216"/>
        <v>לא תקין</v>
      </c>
      <c r="AO1513" s="1" t="e">
        <f>VLOOKUP(AC1513,'תז מייל קניין'!$A:$C,3,0)</f>
        <v>#N/A</v>
      </c>
      <c r="AP1513" s="1" t="str">
        <f t="shared" si="217"/>
        <v xml:space="preserve"> יו"ר וועד</v>
      </c>
    </row>
    <row r="1514" spans="1:42" x14ac:dyDescent="0.2">
      <c r="A1514" s="4"/>
      <c r="B1514" s="5"/>
      <c r="C1514" s="6" t="s">
        <v>5462</v>
      </c>
      <c r="D1514" s="7" t="s">
        <v>34</v>
      </c>
      <c r="E1514" s="7" t="s">
        <v>32</v>
      </c>
      <c r="F1514" s="8" t="s">
        <v>35</v>
      </c>
      <c r="G1514" s="9">
        <v>45424</v>
      </c>
      <c r="H1514" s="9">
        <v>45144</v>
      </c>
      <c r="I1514" s="10">
        <v>46239</v>
      </c>
      <c r="J1514" s="14"/>
      <c r="K1514" s="11" t="s">
        <v>5463</v>
      </c>
      <c r="L1514" s="8" t="s">
        <v>5464</v>
      </c>
      <c r="M1514" s="8" t="s">
        <v>5465</v>
      </c>
      <c r="N1514" s="8" t="s">
        <v>40</v>
      </c>
      <c r="O1514" s="12">
        <v>48380</v>
      </c>
      <c r="P1514" s="8" t="s">
        <v>41</v>
      </c>
      <c r="Q1514" s="12">
        <v>48380</v>
      </c>
      <c r="R1514" s="13">
        <v>5.95</v>
      </c>
      <c r="S1514" s="12">
        <v>2398.5</v>
      </c>
      <c r="T1514" s="12">
        <v>2878.5</v>
      </c>
      <c r="U1514" s="12">
        <v>45501.5</v>
      </c>
      <c r="V1514" s="8" t="s">
        <v>35</v>
      </c>
      <c r="W1514" s="8" t="s">
        <v>5466</v>
      </c>
      <c r="X1514" s="8" t="s">
        <v>57</v>
      </c>
      <c r="Y1514" s="13">
        <v>0</v>
      </c>
      <c r="Z1514" s="8" t="s">
        <v>42</v>
      </c>
      <c r="AA1514" s="8" t="s">
        <v>58</v>
      </c>
      <c r="AB1514" s="8" t="s">
        <v>35</v>
      </c>
      <c r="AC1514" s="8" t="s">
        <v>54</v>
      </c>
      <c r="AD1514" s="8" t="s">
        <v>5467</v>
      </c>
      <c r="AE1514" s="8" t="s">
        <v>625</v>
      </c>
      <c r="AF1514" s="12">
        <v>45501.5</v>
      </c>
      <c r="AG1514" s="41">
        <f t="shared" si="210"/>
        <v>45144</v>
      </c>
      <c r="AH1514" s="41">
        <f t="shared" ca="1" si="211"/>
        <v>46239</v>
      </c>
      <c r="AI1514" s="1">
        <f t="shared" ca="1" si="218"/>
        <v>35</v>
      </c>
      <c r="AJ1514" s="1">
        <f t="shared" ca="1" si="212"/>
        <v>24</v>
      </c>
      <c r="AK1514" s="1">
        <f t="shared" ca="1" si="213"/>
        <v>11</v>
      </c>
      <c r="AL1514" s="1">
        <f t="shared" si="214"/>
        <v>5.95</v>
      </c>
      <c r="AM1514" s="38">
        <f t="shared" ca="1" si="215"/>
        <v>0.68571428571428572</v>
      </c>
      <c r="AN1514" s="1" t="str">
        <f t="shared" ca="1" si="216"/>
        <v>לא תקין</v>
      </c>
      <c r="AO1514" s="1" t="e">
        <f>VLOOKUP(AC1514,'תז מייל קניין'!$A:$C,3,0)</f>
        <v>#N/A</v>
      </c>
      <c r="AP1514" s="1" t="str">
        <f t="shared" si="217"/>
        <v xml:space="preserve"> חבר וועדת</v>
      </c>
    </row>
    <row r="1515" spans="1:42" x14ac:dyDescent="0.2">
      <c r="A1515" s="4"/>
      <c r="B1515" s="5"/>
      <c r="C1515" s="6" t="s">
        <v>5468</v>
      </c>
      <c r="D1515" s="7" t="s">
        <v>34</v>
      </c>
      <c r="E1515" s="7" t="s">
        <v>32</v>
      </c>
      <c r="F1515" s="8" t="s">
        <v>35</v>
      </c>
      <c r="G1515" s="9">
        <v>45427</v>
      </c>
      <c r="H1515" s="9"/>
      <c r="I1515" s="10"/>
      <c r="J1515" s="14"/>
      <c r="K1515" s="11" t="s">
        <v>1892</v>
      </c>
      <c r="L1515" s="8" t="s">
        <v>1893</v>
      </c>
      <c r="M1515" s="8" t="s">
        <v>1894</v>
      </c>
      <c r="N1515" s="8" t="s">
        <v>40</v>
      </c>
      <c r="O1515" s="12">
        <v>49923.03</v>
      </c>
      <c r="P1515" s="8" t="s">
        <v>41</v>
      </c>
      <c r="Q1515" s="12">
        <v>49923.03</v>
      </c>
      <c r="R1515" s="13">
        <v>54.55</v>
      </c>
      <c r="S1515" s="12">
        <v>27157.99</v>
      </c>
      <c r="T1515" s="12">
        <v>27128.1</v>
      </c>
      <c r="U1515" s="12">
        <v>22692.29</v>
      </c>
      <c r="V1515" s="8" t="s">
        <v>35</v>
      </c>
      <c r="W1515" s="8" t="s">
        <v>5469</v>
      </c>
      <c r="X1515" s="8" t="s">
        <v>35</v>
      </c>
      <c r="Y1515" s="13">
        <v>0</v>
      </c>
      <c r="Z1515" s="8" t="s">
        <v>42</v>
      </c>
      <c r="AA1515" s="8" t="s">
        <v>43</v>
      </c>
      <c r="AB1515" s="8" t="s">
        <v>60</v>
      </c>
      <c r="AC1515" s="8" t="s">
        <v>54</v>
      </c>
      <c r="AD1515" s="8" t="s">
        <v>35</v>
      </c>
      <c r="AE1515" s="8" t="s">
        <v>4548</v>
      </c>
      <c r="AF1515" s="12">
        <v>22692.29</v>
      </c>
      <c r="AG1515" s="41">
        <f t="shared" si="210"/>
        <v>45427</v>
      </c>
      <c r="AH1515" s="41">
        <f t="shared" ca="1" si="211"/>
        <v>46022</v>
      </c>
      <c r="AI1515" s="1">
        <f t="shared" ca="1" si="218"/>
        <v>19</v>
      </c>
      <c r="AJ1515" s="1">
        <f t="shared" ca="1" si="212"/>
        <v>14</v>
      </c>
      <c r="AK1515" s="1">
        <f t="shared" ca="1" si="213"/>
        <v>4</v>
      </c>
      <c r="AL1515" s="1">
        <f t="shared" si="214"/>
        <v>54.55</v>
      </c>
      <c r="AM1515" s="38">
        <f t="shared" ca="1" si="215"/>
        <v>0.73684210526315785</v>
      </c>
      <c r="AN1515" s="1" t="str">
        <f t="shared" ca="1" si="216"/>
        <v>תקין</v>
      </c>
      <c r="AO1515" s="1" t="e">
        <f>VLOOKUP(AC1515,'תז מייל קניין'!$A:$C,3,0)</f>
        <v>#N/A</v>
      </c>
      <c r="AP1515" s="1" t="str">
        <f t="shared" si="217"/>
        <v xml:space="preserve"> לינה עבור</v>
      </c>
    </row>
    <row r="1516" spans="1:42" x14ac:dyDescent="0.2">
      <c r="A1516" s="4"/>
      <c r="B1516" s="5"/>
      <c r="C1516" s="6" t="s">
        <v>5470</v>
      </c>
      <c r="D1516" s="7" t="s">
        <v>34</v>
      </c>
      <c r="E1516" s="7" t="s">
        <v>32</v>
      </c>
      <c r="F1516" s="8" t="s">
        <v>35</v>
      </c>
      <c r="G1516" s="9">
        <v>45427</v>
      </c>
      <c r="H1516" s="9"/>
      <c r="I1516" s="10"/>
      <c r="J1516" s="14"/>
      <c r="K1516" s="11" t="s">
        <v>3298</v>
      </c>
      <c r="L1516" s="8" t="s">
        <v>3299</v>
      </c>
      <c r="M1516" s="8" t="s">
        <v>35</v>
      </c>
      <c r="N1516" s="8" t="s">
        <v>40</v>
      </c>
      <c r="O1516" s="12">
        <v>18271.2</v>
      </c>
      <c r="P1516" s="8" t="s">
        <v>41</v>
      </c>
      <c r="Q1516" s="12">
        <v>18271.2</v>
      </c>
      <c r="R1516" s="13">
        <v>54.2</v>
      </c>
      <c r="S1516" s="12">
        <v>9902.99</v>
      </c>
      <c r="T1516" s="12">
        <v>9887.6299999999992</v>
      </c>
      <c r="U1516" s="12">
        <v>7598.2</v>
      </c>
      <c r="V1516" s="8" t="s">
        <v>35</v>
      </c>
      <c r="W1516" s="8" t="s">
        <v>5471</v>
      </c>
      <c r="X1516" s="8" t="s">
        <v>57</v>
      </c>
      <c r="Y1516" s="13">
        <v>0</v>
      </c>
      <c r="Z1516" s="8" t="s">
        <v>42</v>
      </c>
      <c r="AA1516" s="8" t="s">
        <v>1804</v>
      </c>
      <c r="AB1516" s="8" t="s">
        <v>35</v>
      </c>
      <c r="AC1516" s="8" t="s">
        <v>54</v>
      </c>
      <c r="AD1516" s="8" t="s">
        <v>35</v>
      </c>
      <c r="AE1516" s="8" t="s">
        <v>35</v>
      </c>
      <c r="AF1516" s="12">
        <v>8368.2099999999991</v>
      </c>
      <c r="AG1516" s="41">
        <f t="shared" si="210"/>
        <v>45427</v>
      </c>
      <c r="AH1516" s="41">
        <f t="shared" ca="1" si="211"/>
        <v>46022</v>
      </c>
      <c r="AI1516" s="1">
        <f t="shared" ca="1" si="218"/>
        <v>19</v>
      </c>
      <c r="AJ1516" s="1">
        <f t="shared" ca="1" si="212"/>
        <v>14</v>
      </c>
      <c r="AK1516" s="1">
        <f t="shared" ca="1" si="213"/>
        <v>4</v>
      </c>
      <c r="AL1516" s="1">
        <f t="shared" si="214"/>
        <v>54.2</v>
      </c>
      <c r="AM1516" s="38">
        <f t="shared" ca="1" si="215"/>
        <v>0.73684210526315785</v>
      </c>
      <c r="AN1516" s="1" t="str">
        <f t="shared" ca="1" si="216"/>
        <v>תקין</v>
      </c>
      <c r="AO1516" s="1" t="e">
        <f>VLOOKUP(AC1516,'תז מייל קניין'!$A:$C,3,0)</f>
        <v>#N/A</v>
      </c>
      <c r="AP1516" s="1" t="str">
        <f t="shared" si="217"/>
        <v xml:space="preserve"> הוצאות מש</v>
      </c>
    </row>
    <row r="1517" spans="1:42" x14ac:dyDescent="0.2">
      <c r="A1517" s="4"/>
      <c r="B1517" s="5"/>
      <c r="C1517" s="6" t="s">
        <v>5472</v>
      </c>
      <c r="D1517" s="7" t="s">
        <v>34</v>
      </c>
      <c r="E1517" s="7" t="s">
        <v>32</v>
      </c>
      <c r="F1517" s="8" t="s">
        <v>35</v>
      </c>
      <c r="G1517" s="9">
        <v>45432</v>
      </c>
      <c r="H1517" s="9"/>
      <c r="I1517" s="10"/>
      <c r="J1517" s="14"/>
      <c r="K1517" s="11" t="s">
        <v>5473</v>
      </c>
      <c r="L1517" s="8" t="s">
        <v>5474</v>
      </c>
      <c r="M1517" s="8" t="s">
        <v>5475</v>
      </c>
      <c r="N1517" s="8" t="s">
        <v>40</v>
      </c>
      <c r="O1517" s="12">
        <v>4602</v>
      </c>
      <c r="P1517" s="8" t="s">
        <v>41</v>
      </c>
      <c r="Q1517" s="12">
        <v>4602</v>
      </c>
      <c r="R1517" s="13">
        <v>0</v>
      </c>
      <c r="S1517" s="13">
        <v>0</v>
      </c>
      <c r="T1517" s="13">
        <v>0</v>
      </c>
      <c r="U1517" s="12">
        <v>4602</v>
      </c>
      <c r="V1517" s="8" t="s">
        <v>35</v>
      </c>
      <c r="W1517" s="8" t="s">
        <v>5476</v>
      </c>
      <c r="X1517" s="8" t="s">
        <v>35</v>
      </c>
      <c r="Y1517" s="13">
        <v>0</v>
      </c>
      <c r="Z1517" s="8" t="s">
        <v>42</v>
      </c>
      <c r="AA1517" s="8" t="s">
        <v>43</v>
      </c>
      <c r="AB1517" s="8" t="s">
        <v>60</v>
      </c>
      <c r="AC1517" s="8" t="s">
        <v>54</v>
      </c>
      <c r="AD1517" s="8" t="s">
        <v>35</v>
      </c>
      <c r="AE1517" s="8" t="s">
        <v>4789</v>
      </c>
      <c r="AF1517" s="12">
        <v>4602</v>
      </c>
      <c r="AG1517" s="41">
        <f t="shared" si="210"/>
        <v>45432</v>
      </c>
      <c r="AH1517" s="41">
        <f t="shared" ca="1" si="211"/>
        <v>46022</v>
      </c>
      <c r="AI1517" s="1">
        <f t="shared" ca="1" si="218"/>
        <v>19</v>
      </c>
      <c r="AJ1517" s="1">
        <f t="shared" ca="1" si="212"/>
        <v>14</v>
      </c>
      <c r="AK1517" s="1">
        <f t="shared" ca="1" si="213"/>
        <v>4</v>
      </c>
      <c r="AL1517" s="1">
        <f t="shared" si="214"/>
        <v>0</v>
      </c>
      <c r="AM1517" s="38">
        <f t="shared" ca="1" si="215"/>
        <v>0.73684210526315785</v>
      </c>
      <c r="AN1517" s="1" t="str">
        <f t="shared" ca="1" si="216"/>
        <v>לא תקין</v>
      </c>
      <c r="AO1517" s="1" t="e">
        <f>VLOOKUP(AC1517,'תז מייל קניין'!$A:$C,3,0)</f>
        <v>#N/A</v>
      </c>
      <c r="AP1517" s="1" t="str">
        <f t="shared" si="217"/>
        <v xml:space="preserve"> הדרכות יר</v>
      </c>
    </row>
    <row r="1518" spans="1:42" x14ac:dyDescent="0.2">
      <c r="A1518" s="4"/>
      <c r="B1518" s="5"/>
      <c r="C1518" s="6" t="s">
        <v>5477</v>
      </c>
      <c r="D1518" s="7" t="s">
        <v>50</v>
      </c>
      <c r="E1518" s="7" t="s">
        <v>32</v>
      </c>
      <c r="F1518" s="8" t="s">
        <v>35</v>
      </c>
      <c r="G1518" s="9">
        <v>45432</v>
      </c>
      <c r="H1518" s="9"/>
      <c r="I1518" s="10"/>
      <c r="J1518" s="14"/>
      <c r="K1518" s="11" t="s">
        <v>1943</v>
      </c>
      <c r="L1518" s="8" t="s">
        <v>1944</v>
      </c>
      <c r="M1518" s="8" t="s">
        <v>1945</v>
      </c>
      <c r="N1518" s="8" t="s">
        <v>40</v>
      </c>
      <c r="O1518" s="13">
        <v>735.14</v>
      </c>
      <c r="P1518" s="8" t="s">
        <v>41</v>
      </c>
      <c r="Q1518" s="13">
        <v>735.14</v>
      </c>
      <c r="R1518" s="13">
        <v>0</v>
      </c>
      <c r="S1518" s="13">
        <v>0</v>
      </c>
      <c r="T1518" s="13">
        <v>0</v>
      </c>
      <c r="U1518" s="13">
        <v>735.14</v>
      </c>
      <c r="V1518" s="8" t="s">
        <v>35</v>
      </c>
      <c r="W1518" s="8" t="s">
        <v>5478</v>
      </c>
      <c r="X1518" s="8" t="s">
        <v>35</v>
      </c>
      <c r="Y1518" s="13">
        <v>0</v>
      </c>
      <c r="Z1518" s="8" t="s">
        <v>42</v>
      </c>
      <c r="AA1518" s="8" t="s">
        <v>43</v>
      </c>
      <c r="AB1518" s="8" t="s">
        <v>60</v>
      </c>
      <c r="AC1518" s="8" t="s">
        <v>54</v>
      </c>
      <c r="AD1518" s="8" t="s">
        <v>35</v>
      </c>
      <c r="AE1518" s="8" t="s">
        <v>35</v>
      </c>
      <c r="AF1518" s="13">
        <v>735.14</v>
      </c>
      <c r="AG1518" s="41">
        <f t="shared" si="210"/>
        <v>45432</v>
      </c>
      <c r="AH1518" s="41">
        <f t="shared" ca="1" si="211"/>
        <v>46022</v>
      </c>
      <c r="AI1518" s="1">
        <f t="shared" ca="1" si="218"/>
        <v>19</v>
      </c>
      <c r="AJ1518" s="1">
        <f t="shared" ca="1" si="212"/>
        <v>14</v>
      </c>
      <c r="AK1518" s="1">
        <f t="shared" ca="1" si="213"/>
        <v>4</v>
      </c>
      <c r="AL1518" s="1">
        <f t="shared" si="214"/>
        <v>0</v>
      </c>
      <c r="AM1518" s="38">
        <f t="shared" ca="1" si="215"/>
        <v>0.73684210526315785</v>
      </c>
      <c r="AN1518" s="1" t="str">
        <f t="shared" ca="1" si="216"/>
        <v>לא תקין</v>
      </c>
      <c r="AO1518" s="1" t="e">
        <f>VLOOKUP(AC1518,'תז מייל קניין'!$A:$C,3,0)</f>
        <v>#N/A</v>
      </c>
      <c r="AP1518" s="1" t="str">
        <f t="shared" si="217"/>
        <v xml:space="preserve"> חותמות עב</v>
      </c>
    </row>
    <row r="1519" spans="1:42" x14ac:dyDescent="0.2">
      <c r="A1519" s="4"/>
      <c r="B1519" s="5"/>
      <c r="C1519" s="6" t="s">
        <v>5479</v>
      </c>
      <c r="D1519" s="7" t="s">
        <v>34</v>
      </c>
      <c r="E1519" s="7" t="s">
        <v>32</v>
      </c>
      <c r="F1519" s="8" t="s">
        <v>35</v>
      </c>
      <c r="G1519" s="9">
        <v>45439</v>
      </c>
      <c r="H1519" s="9"/>
      <c r="I1519" s="10"/>
      <c r="J1519" s="14"/>
      <c r="K1519" s="11" t="s">
        <v>5480</v>
      </c>
      <c r="L1519" s="8" t="s">
        <v>5481</v>
      </c>
      <c r="M1519" s="8" t="s">
        <v>35</v>
      </c>
      <c r="N1519" s="8" t="s">
        <v>40</v>
      </c>
      <c r="O1519" s="12">
        <v>588000</v>
      </c>
      <c r="P1519" s="8" t="s">
        <v>41</v>
      </c>
      <c r="Q1519" s="12">
        <v>588000</v>
      </c>
      <c r="R1519" s="13">
        <v>93.03</v>
      </c>
      <c r="S1519" s="12">
        <v>547000</v>
      </c>
      <c r="T1519" s="12">
        <v>547000</v>
      </c>
      <c r="U1519" s="12">
        <v>41000</v>
      </c>
      <c r="V1519" s="8" t="s">
        <v>35</v>
      </c>
      <c r="W1519" s="8" t="s">
        <v>5482</v>
      </c>
      <c r="X1519" s="8" t="s">
        <v>35</v>
      </c>
      <c r="Y1519" s="13">
        <v>0</v>
      </c>
      <c r="Z1519" s="8" t="s">
        <v>42</v>
      </c>
      <c r="AA1519" s="8" t="s">
        <v>1804</v>
      </c>
      <c r="AB1519" s="8" t="s">
        <v>35</v>
      </c>
      <c r="AC1519" s="8" t="s">
        <v>54</v>
      </c>
      <c r="AD1519" s="8" t="s">
        <v>35</v>
      </c>
      <c r="AE1519" s="8" t="s">
        <v>633</v>
      </c>
      <c r="AF1519" s="12">
        <v>41000</v>
      </c>
      <c r="AG1519" s="41">
        <f t="shared" si="210"/>
        <v>45439</v>
      </c>
      <c r="AH1519" s="41">
        <f t="shared" ca="1" si="211"/>
        <v>46022</v>
      </c>
      <c r="AI1519" s="1">
        <f t="shared" ca="1" si="218"/>
        <v>19</v>
      </c>
      <c r="AJ1519" s="1">
        <f t="shared" ca="1" si="212"/>
        <v>14</v>
      </c>
      <c r="AK1519" s="1">
        <f t="shared" ca="1" si="213"/>
        <v>4</v>
      </c>
      <c r="AL1519" s="1">
        <f t="shared" si="214"/>
        <v>93.03</v>
      </c>
      <c r="AM1519" s="38">
        <f t="shared" ca="1" si="215"/>
        <v>0.73684210526315785</v>
      </c>
      <c r="AN1519" s="1" t="str">
        <f t="shared" ca="1" si="216"/>
        <v>תקין</v>
      </c>
      <c r="AO1519" s="1" t="e">
        <f>VLOOKUP(AC1519,'תז מייל קניין'!$A:$C,3,0)</f>
        <v>#N/A</v>
      </c>
      <c r="AP1519" s="1" t="str">
        <f t="shared" si="217"/>
        <v xml:space="preserve"> אין אפשרו</v>
      </c>
    </row>
    <row r="1520" spans="1:42" x14ac:dyDescent="0.2">
      <c r="A1520" s="4"/>
      <c r="B1520" s="5"/>
      <c r="C1520" s="6" t="s">
        <v>5483</v>
      </c>
      <c r="D1520" s="7" t="s">
        <v>34</v>
      </c>
      <c r="E1520" s="7" t="s">
        <v>32</v>
      </c>
      <c r="F1520" s="8" t="s">
        <v>35</v>
      </c>
      <c r="G1520" s="9">
        <v>45442</v>
      </c>
      <c r="H1520" s="9"/>
      <c r="I1520" s="10"/>
      <c r="J1520" s="14"/>
      <c r="K1520" s="11" t="s">
        <v>2088</v>
      </c>
      <c r="L1520" s="8" t="s">
        <v>2089</v>
      </c>
      <c r="M1520" s="8" t="s">
        <v>2090</v>
      </c>
      <c r="N1520" s="8" t="s">
        <v>40</v>
      </c>
      <c r="O1520" s="13">
        <v>944</v>
      </c>
      <c r="P1520" s="8" t="s">
        <v>41</v>
      </c>
      <c r="Q1520" s="13">
        <v>944</v>
      </c>
      <c r="R1520" s="13">
        <v>0</v>
      </c>
      <c r="S1520" s="13">
        <v>0</v>
      </c>
      <c r="T1520" s="13">
        <v>0</v>
      </c>
      <c r="U1520" s="13">
        <v>944</v>
      </c>
      <c r="V1520" s="8" t="s">
        <v>35</v>
      </c>
      <c r="W1520" s="8" t="s">
        <v>5484</v>
      </c>
      <c r="X1520" s="8" t="s">
        <v>35</v>
      </c>
      <c r="Y1520" s="13">
        <v>0</v>
      </c>
      <c r="Z1520" s="8" t="s">
        <v>42</v>
      </c>
      <c r="AA1520" s="8" t="s">
        <v>43</v>
      </c>
      <c r="AB1520" s="8" t="s">
        <v>60</v>
      </c>
      <c r="AC1520" s="8" t="s">
        <v>54</v>
      </c>
      <c r="AD1520" s="8" t="s">
        <v>35</v>
      </c>
      <c r="AE1520" s="8" t="s">
        <v>4672</v>
      </c>
      <c r="AF1520" s="13">
        <v>944</v>
      </c>
      <c r="AG1520" s="41">
        <f t="shared" si="210"/>
        <v>45442</v>
      </c>
      <c r="AH1520" s="41">
        <f t="shared" ca="1" si="211"/>
        <v>46022</v>
      </c>
      <c r="AI1520" s="1">
        <f t="shared" ca="1" si="218"/>
        <v>19</v>
      </c>
      <c r="AJ1520" s="1">
        <f t="shared" ca="1" si="212"/>
        <v>14</v>
      </c>
      <c r="AK1520" s="1">
        <f t="shared" ca="1" si="213"/>
        <v>4</v>
      </c>
      <c r="AL1520" s="1">
        <f t="shared" si="214"/>
        <v>0</v>
      </c>
      <c r="AM1520" s="38">
        <f t="shared" ca="1" si="215"/>
        <v>0.73684210526315785</v>
      </c>
      <c r="AN1520" s="1" t="str">
        <f t="shared" ca="1" si="216"/>
        <v>לא תקין</v>
      </c>
      <c r="AO1520" s="1" t="e">
        <f>VLOOKUP(AC1520,'תז מייל קניין'!$A:$C,3,0)</f>
        <v>#N/A</v>
      </c>
      <c r="AP1520" s="1" t="str">
        <f t="shared" si="217"/>
        <v xml:space="preserve"> שירות טכנ</v>
      </c>
    </row>
    <row r="1521" spans="1:42" x14ac:dyDescent="0.2">
      <c r="A1521" s="4"/>
      <c r="B1521" s="5"/>
      <c r="C1521" s="6" t="s">
        <v>5485</v>
      </c>
      <c r="D1521" s="7" t="s">
        <v>34</v>
      </c>
      <c r="E1521" s="7" t="s">
        <v>32</v>
      </c>
      <c r="F1521" s="8" t="s">
        <v>35</v>
      </c>
      <c r="G1521" s="9">
        <v>45445</v>
      </c>
      <c r="H1521" s="9"/>
      <c r="I1521" s="10"/>
      <c r="J1521" s="14"/>
      <c r="K1521" s="11" t="s">
        <v>5486</v>
      </c>
      <c r="L1521" s="8" t="s">
        <v>5487</v>
      </c>
      <c r="M1521" s="8" t="s">
        <v>5488</v>
      </c>
      <c r="N1521" s="8" t="s">
        <v>40</v>
      </c>
      <c r="O1521" s="12">
        <v>12095</v>
      </c>
      <c r="P1521" s="8" t="s">
        <v>41</v>
      </c>
      <c r="Q1521" s="12">
        <v>12095</v>
      </c>
      <c r="R1521" s="13">
        <v>9.92</v>
      </c>
      <c r="S1521" s="12">
        <v>1199.25</v>
      </c>
      <c r="T1521" s="12">
        <v>1199.25</v>
      </c>
      <c r="U1521" s="12">
        <v>10895.75</v>
      </c>
      <c r="V1521" s="8" t="s">
        <v>35</v>
      </c>
      <c r="W1521" s="8" t="s">
        <v>5489</v>
      </c>
      <c r="X1521" s="8" t="s">
        <v>57</v>
      </c>
      <c r="Y1521" s="13">
        <v>0</v>
      </c>
      <c r="Z1521" s="8" t="s">
        <v>42</v>
      </c>
      <c r="AA1521" s="8" t="s">
        <v>58</v>
      </c>
      <c r="AB1521" s="8" t="s">
        <v>35</v>
      </c>
      <c r="AC1521" s="8" t="s">
        <v>54</v>
      </c>
      <c r="AD1521" s="8" t="s">
        <v>5490</v>
      </c>
      <c r="AE1521" s="8" t="s">
        <v>625</v>
      </c>
      <c r="AF1521" s="12">
        <v>10895.75</v>
      </c>
      <c r="AG1521" s="41">
        <f t="shared" si="210"/>
        <v>45445</v>
      </c>
      <c r="AH1521" s="41">
        <f t="shared" ca="1" si="211"/>
        <v>46022</v>
      </c>
      <c r="AI1521" s="1">
        <f t="shared" ca="1" si="218"/>
        <v>18</v>
      </c>
      <c r="AJ1521" s="1">
        <f t="shared" ca="1" si="212"/>
        <v>14</v>
      </c>
      <c r="AK1521" s="1">
        <f t="shared" ca="1" si="213"/>
        <v>4</v>
      </c>
      <c r="AL1521" s="1">
        <f t="shared" si="214"/>
        <v>9.92</v>
      </c>
      <c r="AM1521" s="38">
        <f t="shared" ca="1" si="215"/>
        <v>0.77777777777777779</v>
      </c>
      <c r="AN1521" s="1" t="str">
        <f t="shared" ca="1" si="216"/>
        <v>לא תקין</v>
      </c>
      <c r="AO1521" s="1" t="e">
        <f>VLOOKUP(AC1521,'תז מייל קניין'!$A:$C,3,0)</f>
        <v>#N/A</v>
      </c>
      <c r="AP1521" s="1" t="str">
        <f t="shared" si="217"/>
        <v xml:space="preserve"> חבר ועדת </v>
      </c>
    </row>
    <row r="1522" spans="1:42" x14ac:dyDescent="0.2">
      <c r="A1522" s="4"/>
      <c r="B1522" s="5"/>
      <c r="C1522" s="6" t="s">
        <v>5491</v>
      </c>
      <c r="D1522" s="7" t="s">
        <v>34</v>
      </c>
      <c r="E1522" s="7" t="s">
        <v>32</v>
      </c>
      <c r="F1522" s="8" t="s">
        <v>35</v>
      </c>
      <c r="G1522" s="9">
        <v>45447</v>
      </c>
      <c r="H1522" s="9"/>
      <c r="I1522" s="10"/>
      <c r="J1522" s="14"/>
      <c r="K1522" s="11" t="s">
        <v>1878</v>
      </c>
      <c r="L1522" s="8" t="s">
        <v>1879</v>
      </c>
      <c r="M1522" s="8" t="s">
        <v>35</v>
      </c>
      <c r="N1522" s="8" t="s">
        <v>40</v>
      </c>
      <c r="O1522" s="12">
        <v>12060</v>
      </c>
      <c r="P1522" s="8" t="s">
        <v>41</v>
      </c>
      <c r="Q1522" s="12">
        <v>12060</v>
      </c>
      <c r="R1522" s="13">
        <v>0</v>
      </c>
      <c r="S1522" s="13">
        <v>0</v>
      </c>
      <c r="T1522" s="13">
        <v>0</v>
      </c>
      <c r="U1522" s="12">
        <v>12060</v>
      </c>
      <c r="V1522" s="8" t="s">
        <v>35</v>
      </c>
      <c r="W1522" s="8" t="s">
        <v>5492</v>
      </c>
      <c r="X1522" s="8" t="s">
        <v>35</v>
      </c>
      <c r="Y1522" s="13">
        <v>0</v>
      </c>
      <c r="Z1522" s="8" t="s">
        <v>42</v>
      </c>
      <c r="AA1522" s="8" t="s">
        <v>1804</v>
      </c>
      <c r="AB1522" s="8" t="s">
        <v>35</v>
      </c>
      <c r="AC1522" s="8" t="s">
        <v>54</v>
      </c>
      <c r="AD1522" s="8" t="s">
        <v>35</v>
      </c>
      <c r="AE1522" s="8" t="s">
        <v>5493</v>
      </c>
      <c r="AF1522" s="12">
        <v>12060</v>
      </c>
      <c r="AG1522" s="41">
        <f t="shared" si="210"/>
        <v>45447</v>
      </c>
      <c r="AH1522" s="41">
        <f t="shared" ca="1" si="211"/>
        <v>46022</v>
      </c>
      <c r="AI1522" s="1">
        <f t="shared" ca="1" si="218"/>
        <v>18</v>
      </c>
      <c r="AJ1522" s="1">
        <f t="shared" ca="1" si="212"/>
        <v>14</v>
      </c>
      <c r="AK1522" s="1">
        <f t="shared" ca="1" si="213"/>
        <v>4</v>
      </c>
      <c r="AL1522" s="1">
        <f t="shared" si="214"/>
        <v>0</v>
      </c>
      <c r="AM1522" s="38">
        <f t="shared" ca="1" si="215"/>
        <v>0.77777777777777779</v>
      </c>
      <c r="AN1522" s="1" t="str">
        <f t="shared" ca="1" si="216"/>
        <v>לא תקין</v>
      </c>
      <c r="AO1522" s="1" t="e">
        <f>VLOOKUP(AC1522,'תז מייל קניין'!$A:$C,3,0)</f>
        <v>#N/A</v>
      </c>
      <c r="AP1522" s="1" t="str">
        <f t="shared" si="217"/>
        <v xml:space="preserve"> הדפסת דוח</v>
      </c>
    </row>
    <row r="1523" spans="1:42" x14ac:dyDescent="0.2">
      <c r="A1523" s="4"/>
      <c r="B1523" s="5"/>
      <c r="C1523" s="6" t="s">
        <v>5494</v>
      </c>
      <c r="D1523" s="7" t="s">
        <v>34</v>
      </c>
      <c r="E1523" s="7" t="s">
        <v>32</v>
      </c>
      <c r="F1523" s="8" t="s">
        <v>35</v>
      </c>
      <c r="G1523" s="9">
        <v>45448</v>
      </c>
      <c r="H1523" s="9"/>
      <c r="I1523" s="10"/>
      <c r="J1523" s="14"/>
      <c r="K1523" s="11" t="s">
        <v>5495</v>
      </c>
      <c r="L1523" s="8" t="s">
        <v>5496</v>
      </c>
      <c r="M1523" s="8" t="s">
        <v>5497</v>
      </c>
      <c r="N1523" s="8" t="s">
        <v>40</v>
      </c>
      <c r="O1523" s="12">
        <v>96760</v>
      </c>
      <c r="P1523" s="8" t="s">
        <v>41</v>
      </c>
      <c r="Q1523" s="12">
        <v>96760</v>
      </c>
      <c r="R1523" s="13">
        <v>60.98</v>
      </c>
      <c r="S1523" s="12">
        <v>59081.01</v>
      </c>
      <c r="T1523" s="12">
        <v>59003.11</v>
      </c>
      <c r="U1523" s="12">
        <v>37756.89</v>
      </c>
      <c r="V1523" s="8" t="s">
        <v>35</v>
      </c>
      <c r="W1523" s="8" t="s">
        <v>5302</v>
      </c>
      <c r="X1523" s="8" t="s">
        <v>57</v>
      </c>
      <c r="Y1523" s="13">
        <v>0</v>
      </c>
      <c r="Z1523" s="8" t="s">
        <v>42</v>
      </c>
      <c r="AA1523" s="8" t="s">
        <v>58</v>
      </c>
      <c r="AB1523" s="8" t="s">
        <v>35</v>
      </c>
      <c r="AC1523" s="8" t="s">
        <v>54</v>
      </c>
      <c r="AD1523" s="8" t="s">
        <v>5498</v>
      </c>
      <c r="AE1523" s="8" t="s">
        <v>66</v>
      </c>
      <c r="AF1523" s="12">
        <v>37756.89</v>
      </c>
      <c r="AG1523" s="41">
        <f t="shared" si="210"/>
        <v>45448</v>
      </c>
      <c r="AH1523" s="41">
        <f t="shared" ca="1" si="211"/>
        <v>46022</v>
      </c>
      <c r="AI1523" s="1">
        <f t="shared" ca="1" si="218"/>
        <v>18</v>
      </c>
      <c r="AJ1523" s="1">
        <f t="shared" ca="1" si="212"/>
        <v>14</v>
      </c>
      <c r="AK1523" s="1">
        <f t="shared" ca="1" si="213"/>
        <v>4</v>
      </c>
      <c r="AL1523" s="1">
        <f t="shared" si="214"/>
        <v>60.98</v>
      </c>
      <c r="AM1523" s="38">
        <f t="shared" ca="1" si="215"/>
        <v>0.77777777777777779</v>
      </c>
      <c r="AN1523" s="1" t="str">
        <f t="shared" ca="1" si="216"/>
        <v>תקין</v>
      </c>
      <c r="AO1523" s="1" t="e">
        <f>VLOOKUP(AC1523,'תז מייל קניין'!$A:$C,3,0)</f>
        <v>#N/A</v>
      </c>
      <c r="AP1523" s="1" t="str">
        <f t="shared" si="217"/>
        <v xml:space="preserve"> חבר וועדה</v>
      </c>
    </row>
    <row r="1524" spans="1:42" x14ac:dyDescent="0.2">
      <c r="A1524" s="4"/>
      <c r="B1524" s="5"/>
      <c r="C1524" s="6" t="s">
        <v>5499</v>
      </c>
      <c r="D1524" s="7" t="s">
        <v>50</v>
      </c>
      <c r="E1524" s="7" t="s">
        <v>32</v>
      </c>
      <c r="F1524" s="8" t="s">
        <v>35</v>
      </c>
      <c r="G1524" s="9">
        <v>45452</v>
      </c>
      <c r="H1524" s="9">
        <v>45452</v>
      </c>
      <c r="I1524" s="10">
        <v>45810</v>
      </c>
      <c r="J1524" s="14"/>
      <c r="K1524" s="11" t="s">
        <v>5500</v>
      </c>
      <c r="L1524" s="8" t="s">
        <v>5501</v>
      </c>
      <c r="M1524" s="8" t="s">
        <v>5502</v>
      </c>
      <c r="N1524" s="8" t="s">
        <v>40</v>
      </c>
      <c r="O1524" s="12">
        <v>100854.6</v>
      </c>
      <c r="P1524" s="8" t="s">
        <v>41</v>
      </c>
      <c r="Q1524" s="12">
        <v>100854.6</v>
      </c>
      <c r="R1524" s="13">
        <v>24.69</v>
      </c>
      <c r="S1524" s="12">
        <v>24900</v>
      </c>
      <c r="T1524" s="12">
        <v>24900</v>
      </c>
      <c r="U1524" s="12">
        <v>75954.600000000006</v>
      </c>
      <c r="V1524" s="8" t="s">
        <v>35</v>
      </c>
      <c r="W1524" s="8" t="s">
        <v>5503</v>
      </c>
      <c r="X1524" s="8" t="s">
        <v>35</v>
      </c>
      <c r="Y1524" s="13">
        <v>0</v>
      </c>
      <c r="Z1524" s="8" t="s">
        <v>42</v>
      </c>
      <c r="AA1524" s="8" t="s">
        <v>43</v>
      </c>
      <c r="AB1524" s="8" t="s">
        <v>60</v>
      </c>
      <c r="AC1524" s="8" t="s">
        <v>54</v>
      </c>
      <c r="AD1524" s="8" t="s">
        <v>5504</v>
      </c>
      <c r="AE1524" s="8" t="s">
        <v>603</v>
      </c>
      <c r="AF1524" s="12">
        <v>75954.600000000006</v>
      </c>
      <c r="AG1524" s="41">
        <f t="shared" si="210"/>
        <v>45452</v>
      </c>
      <c r="AH1524" s="41">
        <f t="shared" ca="1" si="211"/>
        <v>45810</v>
      </c>
      <c r="AI1524" s="1">
        <f t="shared" ca="1" si="218"/>
        <v>11</v>
      </c>
      <c r="AJ1524" s="1">
        <f t="shared" ca="1" si="212"/>
        <v>13</v>
      </c>
      <c r="AK1524" s="1">
        <f t="shared" ca="1" si="213"/>
        <v>-2</v>
      </c>
      <c r="AL1524" s="1">
        <f t="shared" si="214"/>
        <v>24.69</v>
      </c>
      <c r="AM1524" s="38">
        <f t="shared" ca="1" si="215"/>
        <v>1.1818181818181819</v>
      </c>
      <c r="AN1524" s="1" t="str">
        <f t="shared" ca="1" si="216"/>
        <v>לא תקין</v>
      </c>
      <c r="AO1524" s="1" t="e">
        <f>VLOOKUP(AC1524,'תז מייל קניין'!$A:$C,3,0)</f>
        <v>#N/A</v>
      </c>
      <c r="AP1524" s="1" t="str">
        <f t="shared" si="217"/>
        <v xml:space="preserve"> בדיקות פו</v>
      </c>
    </row>
    <row r="1525" spans="1:42" x14ac:dyDescent="0.2">
      <c r="A1525" s="4"/>
      <c r="B1525" s="5"/>
      <c r="C1525" s="6" t="s">
        <v>5505</v>
      </c>
      <c r="D1525" s="7" t="s">
        <v>50</v>
      </c>
      <c r="E1525" s="7" t="s">
        <v>32</v>
      </c>
      <c r="F1525" s="8" t="s">
        <v>35</v>
      </c>
      <c r="G1525" s="9">
        <v>45463</v>
      </c>
      <c r="H1525" s="9">
        <v>45473</v>
      </c>
      <c r="I1525" s="10">
        <v>46022</v>
      </c>
      <c r="J1525" s="14"/>
      <c r="K1525" s="11" t="s">
        <v>3439</v>
      </c>
      <c r="L1525" s="8" t="s">
        <v>3440</v>
      </c>
      <c r="M1525" s="8" t="s">
        <v>3441</v>
      </c>
      <c r="N1525" s="8" t="s">
        <v>40</v>
      </c>
      <c r="O1525" s="12">
        <v>205856.95</v>
      </c>
      <c r="P1525" s="8" t="s">
        <v>41</v>
      </c>
      <c r="Q1525" s="12">
        <v>205856.95</v>
      </c>
      <c r="R1525" s="13">
        <v>35.08</v>
      </c>
      <c r="S1525" s="12">
        <v>71820.039999999994</v>
      </c>
      <c r="T1525" s="12">
        <v>81390.22</v>
      </c>
      <c r="U1525" s="12">
        <v>136809.79999999999</v>
      </c>
      <c r="V1525" s="8" t="s">
        <v>35</v>
      </c>
      <c r="W1525" s="8" t="s">
        <v>5506</v>
      </c>
      <c r="X1525" s="8" t="s">
        <v>57</v>
      </c>
      <c r="Y1525" s="13">
        <v>0</v>
      </c>
      <c r="Z1525" s="8" t="s">
        <v>42</v>
      </c>
      <c r="AA1525" s="8" t="s">
        <v>65</v>
      </c>
      <c r="AB1525" s="8" t="s">
        <v>35</v>
      </c>
      <c r="AC1525" s="8" t="s">
        <v>54</v>
      </c>
      <c r="AD1525" s="8" t="s">
        <v>35</v>
      </c>
      <c r="AE1525" s="8" t="s">
        <v>4789</v>
      </c>
      <c r="AF1525" s="12">
        <v>134036.91</v>
      </c>
      <c r="AG1525" s="41">
        <f t="shared" si="210"/>
        <v>45473</v>
      </c>
      <c r="AH1525" s="41">
        <f t="shared" ca="1" si="211"/>
        <v>46022</v>
      </c>
      <c r="AI1525" s="1">
        <f t="shared" ca="1" si="218"/>
        <v>18</v>
      </c>
      <c r="AJ1525" s="1">
        <f t="shared" ca="1" si="212"/>
        <v>13</v>
      </c>
      <c r="AK1525" s="1">
        <f t="shared" ca="1" si="213"/>
        <v>4</v>
      </c>
      <c r="AL1525" s="1">
        <f t="shared" si="214"/>
        <v>35.08</v>
      </c>
      <c r="AM1525" s="38">
        <f t="shared" ca="1" si="215"/>
        <v>0.72222222222222221</v>
      </c>
      <c r="AN1525" s="1" t="str">
        <f t="shared" ca="1" si="216"/>
        <v>תקין</v>
      </c>
      <c r="AO1525" s="1" t="e">
        <f>VLOOKUP(AC1525,'תז מייל קניין'!$A:$C,3,0)</f>
        <v>#N/A</v>
      </c>
      <c r="AP1525" s="1" t="str">
        <f t="shared" si="217"/>
        <v xml:space="preserve"> טלפונים ל</v>
      </c>
    </row>
    <row r="1526" spans="1:42" x14ac:dyDescent="0.2">
      <c r="A1526" s="4"/>
      <c r="B1526" s="5"/>
      <c r="C1526" s="6" t="s">
        <v>5507</v>
      </c>
      <c r="D1526" s="7" t="s">
        <v>50</v>
      </c>
      <c r="E1526" s="7" t="s">
        <v>32</v>
      </c>
      <c r="F1526" s="8" t="s">
        <v>35</v>
      </c>
      <c r="G1526" s="9">
        <v>45466</v>
      </c>
      <c r="H1526" s="9"/>
      <c r="I1526" s="10"/>
      <c r="J1526" s="14"/>
      <c r="K1526" s="11" t="s">
        <v>2144</v>
      </c>
      <c r="L1526" s="8" t="s">
        <v>2145</v>
      </c>
      <c r="M1526" s="8" t="s">
        <v>2146</v>
      </c>
      <c r="N1526" s="8" t="s">
        <v>40</v>
      </c>
      <c r="O1526" s="13">
        <v>727.12</v>
      </c>
      <c r="P1526" s="8" t="s">
        <v>41</v>
      </c>
      <c r="Q1526" s="13">
        <v>727.12</v>
      </c>
      <c r="R1526" s="13">
        <v>0</v>
      </c>
      <c r="S1526" s="13">
        <v>0</v>
      </c>
      <c r="T1526" s="13">
        <v>0</v>
      </c>
      <c r="U1526" s="13">
        <v>780.17</v>
      </c>
      <c r="V1526" s="8" t="s">
        <v>35</v>
      </c>
      <c r="W1526" s="8" t="s">
        <v>5508</v>
      </c>
      <c r="X1526" s="8" t="s">
        <v>57</v>
      </c>
      <c r="Y1526" s="13">
        <v>0</v>
      </c>
      <c r="Z1526" s="8" t="s">
        <v>42</v>
      </c>
      <c r="AA1526" s="8" t="s">
        <v>65</v>
      </c>
      <c r="AB1526" s="8" t="s">
        <v>35</v>
      </c>
      <c r="AC1526" s="8" t="s">
        <v>54</v>
      </c>
      <c r="AD1526" s="8" t="s">
        <v>35</v>
      </c>
      <c r="AE1526" s="8" t="s">
        <v>4419</v>
      </c>
      <c r="AF1526" s="13">
        <v>727.12</v>
      </c>
      <c r="AG1526" s="41">
        <f t="shared" si="210"/>
        <v>45466</v>
      </c>
      <c r="AH1526" s="41">
        <f t="shared" ca="1" si="211"/>
        <v>46022</v>
      </c>
      <c r="AI1526" s="1">
        <f t="shared" ca="1" si="218"/>
        <v>18</v>
      </c>
      <c r="AJ1526" s="1">
        <f t="shared" ca="1" si="212"/>
        <v>13</v>
      </c>
      <c r="AK1526" s="1">
        <f t="shared" ca="1" si="213"/>
        <v>4</v>
      </c>
      <c r="AL1526" s="1">
        <f t="shared" si="214"/>
        <v>0</v>
      </c>
      <c r="AM1526" s="38">
        <f t="shared" ca="1" si="215"/>
        <v>0.72222222222222221</v>
      </c>
      <c r="AN1526" s="1" t="str">
        <f t="shared" ca="1" si="216"/>
        <v>לא תקין</v>
      </c>
      <c r="AO1526" s="1" t="e">
        <f>VLOOKUP(AC1526,'תז מייל קניין'!$A:$C,3,0)</f>
        <v>#N/A</v>
      </c>
      <c r="AP1526" s="1" t="str">
        <f t="shared" si="217"/>
        <v xml:space="preserve"> כסא אורטו</v>
      </c>
    </row>
    <row r="1527" spans="1:42" x14ac:dyDescent="0.2">
      <c r="A1527" s="4"/>
      <c r="B1527" s="5"/>
      <c r="C1527" s="6" t="s">
        <v>5509</v>
      </c>
      <c r="D1527" s="7" t="s">
        <v>34</v>
      </c>
      <c r="E1527" s="7" t="s">
        <v>32</v>
      </c>
      <c r="F1527" s="8" t="s">
        <v>35</v>
      </c>
      <c r="G1527" s="9">
        <v>45467</v>
      </c>
      <c r="H1527" s="9"/>
      <c r="I1527" s="10"/>
      <c r="J1527" s="14"/>
      <c r="K1527" s="11" t="s">
        <v>5510</v>
      </c>
      <c r="L1527" s="8" t="s">
        <v>5511</v>
      </c>
      <c r="M1527" s="8" t="s">
        <v>5512</v>
      </c>
      <c r="N1527" s="8" t="s">
        <v>40</v>
      </c>
      <c r="O1527" s="12">
        <v>40000</v>
      </c>
      <c r="P1527" s="8" t="s">
        <v>41</v>
      </c>
      <c r="Q1527" s="12">
        <v>40000</v>
      </c>
      <c r="R1527" s="13">
        <v>5</v>
      </c>
      <c r="S1527" s="12">
        <v>2000</v>
      </c>
      <c r="T1527" s="12">
        <v>2000</v>
      </c>
      <c r="U1527" s="12">
        <v>38000</v>
      </c>
      <c r="V1527" s="8" t="s">
        <v>35</v>
      </c>
      <c r="W1527" s="8" t="s">
        <v>5513</v>
      </c>
      <c r="X1527" s="8" t="s">
        <v>35</v>
      </c>
      <c r="Y1527" s="13">
        <v>0</v>
      </c>
      <c r="Z1527" s="8" t="s">
        <v>42</v>
      </c>
      <c r="AA1527" s="8" t="s">
        <v>2622</v>
      </c>
      <c r="AB1527" s="8" t="s">
        <v>35</v>
      </c>
      <c r="AC1527" s="8" t="s">
        <v>54</v>
      </c>
      <c r="AD1527" s="8" t="s">
        <v>35</v>
      </c>
      <c r="AE1527" s="8" t="s">
        <v>2610</v>
      </c>
      <c r="AF1527" s="12">
        <v>38000</v>
      </c>
      <c r="AG1527" s="41">
        <f t="shared" si="210"/>
        <v>45467</v>
      </c>
      <c r="AH1527" s="41">
        <f t="shared" ca="1" si="211"/>
        <v>46022</v>
      </c>
      <c r="AI1527" s="1">
        <f t="shared" ca="1" si="218"/>
        <v>18</v>
      </c>
      <c r="AJ1527" s="1">
        <f t="shared" ca="1" si="212"/>
        <v>13</v>
      </c>
      <c r="AK1527" s="1">
        <f t="shared" ca="1" si="213"/>
        <v>4</v>
      </c>
      <c r="AL1527" s="1">
        <f t="shared" si="214"/>
        <v>5</v>
      </c>
      <c r="AM1527" s="38">
        <f t="shared" ca="1" si="215"/>
        <v>0.72222222222222221</v>
      </c>
      <c r="AN1527" s="1" t="str">
        <f t="shared" ca="1" si="216"/>
        <v>לא תקין</v>
      </c>
      <c r="AO1527" s="1" t="e">
        <f>VLOOKUP(AC1527,'תז מייל קניין'!$A:$C,3,0)</f>
        <v>#N/A</v>
      </c>
      <c r="AP1527" s="1" t="str">
        <f t="shared" si="217"/>
        <v xml:space="preserve"> דור נ' רמ</v>
      </c>
    </row>
    <row r="1528" spans="1:42" x14ac:dyDescent="0.2">
      <c r="A1528" s="4"/>
      <c r="B1528" s="5"/>
      <c r="C1528" s="6" t="s">
        <v>5514</v>
      </c>
      <c r="D1528" s="7" t="s">
        <v>34</v>
      </c>
      <c r="E1528" s="7" t="s">
        <v>32</v>
      </c>
      <c r="F1528" s="8" t="s">
        <v>35</v>
      </c>
      <c r="G1528" s="9">
        <v>45474</v>
      </c>
      <c r="H1528" s="9"/>
      <c r="I1528" s="10"/>
      <c r="J1528" s="14"/>
      <c r="K1528" s="11" t="s">
        <v>4815</v>
      </c>
      <c r="L1528" s="8" t="s">
        <v>4816</v>
      </c>
      <c r="M1528" s="8" t="s">
        <v>4817</v>
      </c>
      <c r="N1528" s="8" t="s">
        <v>40</v>
      </c>
      <c r="O1528" s="12">
        <v>2336.4</v>
      </c>
      <c r="P1528" s="8" t="s">
        <v>41</v>
      </c>
      <c r="Q1528" s="12">
        <v>2336.4</v>
      </c>
      <c r="R1528" s="13">
        <v>0</v>
      </c>
      <c r="S1528" s="13">
        <v>0</v>
      </c>
      <c r="T1528" s="13">
        <v>0</v>
      </c>
      <c r="U1528" s="12">
        <v>2336.4</v>
      </c>
      <c r="V1528" s="8" t="s">
        <v>35</v>
      </c>
      <c r="W1528" s="8" t="s">
        <v>5515</v>
      </c>
      <c r="X1528" s="8" t="s">
        <v>35</v>
      </c>
      <c r="Y1528" s="13">
        <v>0</v>
      </c>
      <c r="Z1528" s="8" t="s">
        <v>42</v>
      </c>
      <c r="AA1528" s="8" t="s">
        <v>43</v>
      </c>
      <c r="AB1528" s="8" t="s">
        <v>60</v>
      </c>
      <c r="AC1528" s="8" t="s">
        <v>54</v>
      </c>
      <c r="AD1528" s="8" t="s">
        <v>35</v>
      </c>
      <c r="AE1528" s="8" t="s">
        <v>5201</v>
      </c>
      <c r="AF1528" s="12">
        <v>2336.4</v>
      </c>
      <c r="AG1528" s="41">
        <f t="shared" si="210"/>
        <v>45474</v>
      </c>
      <c r="AH1528" s="41">
        <f t="shared" ca="1" si="211"/>
        <v>46022</v>
      </c>
      <c r="AI1528" s="1">
        <f t="shared" ca="1" si="218"/>
        <v>17</v>
      </c>
      <c r="AJ1528" s="1">
        <f t="shared" ca="1" si="212"/>
        <v>13</v>
      </c>
      <c r="AK1528" s="1">
        <f t="shared" ca="1" si="213"/>
        <v>4</v>
      </c>
      <c r="AL1528" s="1">
        <f t="shared" si="214"/>
        <v>0</v>
      </c>
      <c r="AM1528" s="38">
        <f t="shared" ca="1" si="215"/>
        <v>0.76470588235294112</v>
      </c>
      <c r="AN1528" s="1" t="str">
        <f t="shared" ca="1" si="216"/>
        <v>לא תקין</v>
      </c>
      <c r="AO1528" s="1" t="e">
        <f>VLOOKUP(AC1528,'תז מייל קניין'!$A:$C,3,0)</f>
        <v>#N/A</v>
      </c>
      <c r="AP1528" s="1" t="str">
        <f t="shared" si="217"/>
        <v xml:space="preserve"> ספק כוח ל</v>
      </c>
    </row>
    <row r="1529" spans="1:42" x14ac:dyDescent="0.2">
      <c r="A1529" s="4"/>
      <c r="B1529" s="5"/>
      <c r="C1529" s="6" t="s">
        <v>5516</v>
      </c>
      <c r="D1529" s="7" t="s">
        <v>34</v>
      </c>
      <c r="E1529" s="7" t="s">
        <v>32</v>
      </c>
      <c r="F1529" s="8" t="s">
        <v>35</v>
      </c>
      <c r="G1529" s="9">
        <v>45480</v>
      </c>
      <c r="H1529" s="9">
        <v>43793</v>
      </c>
      <c r="I1529" s="10">
        <v>46387</v>
      </c>
      <c r="J1529" s="14"/>
      <c r="K1529" s="11" t="s">
        <v>5517</v>
      </c>
      <c r="L1529" s="8" t="s">
        <v>5518</v>
      </c>
      <c r="M1529" s="8" t="s">
        <v>5519</v>
      </c>
      <c r="N1529" s="8" t="s">
        <v>40</v>
      </c>
      <c r="O1529" s="12">
        <v>218477</v>
      </c>
      <c r="P1529" s="8" t="s">
        <v>41</v>
      </c>
      <c r="Q1529" s="12">
        <v>218477</v>
      </c>
      <c r="R1529" s="13">
        <v>60.63</v>
      </c>
      <c r="S1529" s="12">
        <v>82956.58</v>
      </c>
      <c r="T1529" s="12">
        <v>82956.58</v>
      </c>
      <c r="U1529" s="12">
        <v>86012.56</v>
      </c>
      <c r="V1529" s="8" t="s">
        <v>35</v>
      </c>
      <c r="W1529" s="8" t="s">
        <v>5520</v>
      </c>
      <c r="X1529" s="8" t="s">
        <v>57</v>
      </c>
      <c r="Y1529" s="13">
        <v>0</v>
      </c>
      <c r="Z1529" s="8" t="s">
        <v>42</v>
      </c>
      <c r="AA1529" s="8" t="s">
        <v>58</v>
      </c>
      <c r="AB1529" s="8" t="s">
        <v>35</v>
      </c>
      <c r="AC1529" s="8" t="s">
        <v>54</v>
      </c>
      <c r="AD1529" s="8" t="s">
        <v>5521</v>
      </c>
      <c r="AE1529" s="8" t="s">
        <v>4393</v>
      </c>
      <c r="AF1529" s="12">
        <v>86012.56</v>
      </c>
      <c r="AG1529" s="41">
        <f t="shared" si="210"/>
        <v>43793</v>
      </c>
      <c r="AH1529" s="41">
        <f t="shared" ca="1" si="211"/>
        <v>46387</v>
      </c>
      <c r="AI1529" s="1">
        <f t="shared" ca="1" si="218"/>
        <v>85</v>
      </c>
      <c r="AJ1529" s="1">
        <f t="shared" ca="1" si="212"/>
        <v>68</v>
      </c>
      <c r="AK1529" s="1">
        <f t="shared" ca="1" si="213"/>
        <v>16</v>
      </c>
      <c r="AL1529" s="1">
        <f t="shared" si="214"/>
        <v>60.63</v>
      </c>
      <c r="AM1529" s="38">
        <f t="shared" ca="1" si="215"/>
        <v>0.8</v>
      </c>
      <c r="AN1529" s="1" t="str">
        <f t="shared" ca="1" si="216"/>
        <v>תקין</v>
      </c>
      <c r="AO1529" s="1" t="e">
        <f>VLOOKUP(AC1529,'תז מייל קניין'!$A:$C,3,0)</f>
        <v>#N/A</v>
      </c>
      <c r="AP1529" s="1" t="str">
        <f t="shared" si="217"/>
        <v xml:space="preserve"> חבר ועדת </v>
      </c>
    </row>
    <row r="1530" spans="1:42" x14ac:dyDescent="0.2">
      <c r="A1530" s="4"/>
      <c r="B1530" s="5"/>
      <c r="C1530" s="6" t="s">
        <v>5522</v>
      </c>
      <c r="D1530" s="7" t="s">
        <v>34</v>
      </c>
      <c r="E1530" s="7" t="s">
        <v>32</v>
      </c>
      <c r="F1530" s="8" t="s">
        <v>35</v>
      </c>
      <c r="G1530" s="9">
        <v>45480</v>
      </c>
      <c r="H1530" s="9"/>
      <c r="I1530" s="10"/>
      <c r="J1530" s="14"/>
      <c r="K1530" s="11" t="s">
        <v>72</v>
      </c>
      <c r="L1530" s="8" t="s">
        <v>73</v>
      </c>
      <c r="M1530" s="8" t="s">
        <v>74</v>
      </c>
      <c r="N1530" s="8" t="s">
        <v>40</v>
      </c>
      <c r="O1530" s="12">
        <v>46972.800000000003</v>
      </c>
      <c r="P1530" s="8" t="s">
        <v>41</v>
      </c>
      <c r="Q1530" s="12">
        <v>46972.800000000003</v>
      </c>
      <c r="R1530" s="13">
        <v>8.11</v>
      </c>
      <c r="S1530" s="12">
        <v>3808.8</v>
      </c>
      <c r="T1530" s="12">
        <v>3790.8</v>
      </c>
      <c r="U1530" s="12">
        <v>23788.799999999999</v>
      </c>
      <c r="V1530" s="8" t="s">
        <v>35</v>
      </c>
      <c r="W1530" s="8" t="s">
        <v>5523</v>
      </c>
      <c r="X1530" s="8" t="s">
        <v>35</v>
      </c>
      <c r="Y1530" s="13">
        <v>0</v>
      </c>
      <c r="Z1530" s="8" t="s">
        <v>42</v>
      </c>
      <c r="AA1530" s="8" t="s">
        <v>43</v>
      </c>
      <c r="AB1530" s="8" t="s">
        <v>60</v>
      </c>
      <c r="AC1530" s="8" t="s">
        <v>54</v>
      </c>
      <c r="AD1530" s="8" t="s">
        <v>35</v>
      </c>
      <c r="AE1530" s="8" t="s">
        <v>35</v>
      </c>
      <c r="AF1530" s="12">
        <v>23788.799999999999</v>
      </c>
      <c r="AG1530" s="41">
        <f t="shared" si="210"/>
        <v>45480</v>
      </c>
      <c r="AH1530" s="41">
        <f t="shared" ca="1" si="211"/>
        <v>46022</v>
      </c>
      <c r="AI1530" s="1">
        <f t="shared" ca="1" si="218"/>
        <v>17</v>
      </c>
      <c r="AJ1530" s="1">
        <f t="shared" ca="1" si="212"/>
        <v>12</v>
      </c>
      <c r="AK1530" s="1">
        <f t="shared" ca="1" si="213"/>
        <v>4</v>
      </c>
      <c r="AL1530" s="1">
        <f t="shared" si="214"/>
        <v>8.11</v>
      </c>
      <c r="AM1530" s="38">
        <f t="shared" ca="1" si="215"/>
        <v>0.70588235294117652</v>
      </c>
      <c r="AN1530" s="1" t="str">
        <f t="shared" ca="1" si="216"/>
        <v>לא תקין</v>
      </c>
      <c r="AO1530" s="1" t="e">
        <f>VLOOKUP(AC1530,'תז מייל קניין'!$A:$C,3,0)</f>
        <v>#N/A</v>
      </c>
      <c r="AP1530" s="1" t="str">
        <f t="shared" si="217"/>
        <v xml:space="preserve"> תהליך פית</v>
      </c>
    </row>
    <row r="1531" spans="1:42" x14ac:dyDescent="0.2">
      <c r="A1531" s="4"/>
      <c r="B1531" s="5"/>
      <c r="C1531" s="6" t="s">
        <v>5524</v>
      </c>
      <c r="D1531" s="7" t="s">
        <v>34</v>
      </c>
      <c r="E1531" s="7" t="s">
        <v>32</v>
      </c>
      <c r="F1531" s="8" t="s">
        <v>35</v>
      </c>
      <c r="G1531" s="9">
        <v>45482</v>
      </c>
      <c r="H1531" s="9"/>
      <c r="I1531" s="10"/>
      <c r="J1531" s="14"/>
      <c r="K1531" s="11" t="s">
        <v>5525</v>
      </c>
      <c r="L1531" s="8" t="s">
        <v>5526</v>
      </c>
      <c r="M1531" s="8" t="s">
        <v>35</v>
      </c>
      <c r="N1531" s="8" t="s">
        <v>40</v>
      </c>
      <c r="O1531" s="13">
        <v>823</v>
      </c>
      <c r="P1531" s="8" t="s">
        <v>41</v>
      </c>
      <c r="Q1531" s="13">
        <v>823</v>
      </c>
      <c r="R1531" s="13">
        <v>0</v>
      </c>
      <c r="S1531" s="13">
        <v>0</v>
      </c>
      <c r="T1531" s="13">
        <v>0</v>
      </c>
      <c r="U1531" s="13">
        <v>823</v>
      </c>
      <c r="V1531" s="8" t="s">
        <v>35</v>
      </c>
      <c r="W1531" s="8" t="s">
        <v>5527</v>
      </c>
      <c r="X1531" s="8" t="s">
        <v>35</v>
      </c>
      <c r="Y1531" s="13">
        <v>0</v>
      </c>
      <c r="Z1531" s="8" t="s">
        <v>42</v>
      </c>
      <c r="AA1531" s="8" t="s">
        <v>43</v>
      </c>
      <c r="AB1531" s="8" t="s">
        <v>60</v>
      </c>
      <c r="AC1531" s="8" t="s">
        <v>54</v>
      </c>
      <c r="AD1531" s="8" t="s">
        <v>5528</v>
      </c>
      <c r="AE1531" s="8" t="s">
        <v>35</v>
      </c>
      <c r="AF1531" s="13">
        <v>823</v>
      </c>
      <c r="AG1531" s="41">
        <f t="shared" si="210"/>
        <v>45482</v>
      </c>
      <c r="AH1531" s="41">
        <f t="shared" ca="1" si="211"/>
        <v>46022</v>
      </c>
      <c r="AI1531" s="1">
        <f t="shared" ca="1" si="218"/>
        <v>17</v>
      </c>
      <c r="AJ1531" s="1">
        <f t="shared" ca="1" si="212"/>
        <v>12</v>
      </c>
      <c r="AK1531" s="1">
        <f t="shared" ca="1" si="213"/>
        <v>4</v>
      </c>
      <c r="AL1531" s="1">
        <f t="shared" si="214"/>
        <v>0</v>
      </c>
      <c r="AM1531" s="38">
        <f t="shared" ca="1" si="215"/>
        <v>0.70588235294117652</v>
      </c>
      <c r="AN1531" s="1" t="str">
        <f t="shared" ca="1" si="216"/>
        <v>לא תקין</v>
      </c>
      <c r="AO1531" s="1" t="e">
        <f>VLOOKUP(AC1531,'תז מייל קניין'!$A:$C,3,0)</f>
        <v>#N/A</v>
      </c>
      <c r="AP1531" s="1" t="str">
        <f t="shared" si="217"/>
        <v xml:space="preserve"> הרצאה עבו</v>
      </c>
    </row>
    <row r="1532" spans="1:42" x14ac:dyDescent="0.2">
      <c r="A1532" s="4"/>
      <c r="B1532" s="5"/>
      <c r="C1532" s="6" t="s">
        <v>5529</v>
      </c>
      <c r="D1532" s="7" t="s">
        <v>50</v>
      </c>
      <c r="E1532" s="7" t="s">
        <v>32</v>
      </c>
      <c r="F1532" s="8" t="s">
        <v>35</v>
      </c>
      <c r="G1532" s="9">
        <v>45482</v>
      </c>
      <c r="H1532" s="9"/>
      <c r="I1532" s="10"/>
      <c r="J1532" s="14"/>
      <c r="K1532" s="11" t="s">
        <v>2144</v>
      </c>
      <c r="L1532" s="8" t="s">
        <v>2145</v>
      </c>
      <c r="M1532" s="8" t="s">
        <v>2146</v>
      </c>
      <c r="N1532" s="8" t="s">
        <v>40</v>
      </c>
      <c r="O1532" s="12">
        <v>4633.2</v>
      </c>
      <c r="P1532" s="8" t="s">
        <v>41</v>
      </c>
      <c r="Q1532" s="12">
        <v>4633.2</v>
      </c>
      <c r="R1532" s="13">
        <v>0</v>
      </c>
      <c r="S1532" s="12">
        <v>4633.2</v>
      </c>
      <c r="T1532" s="13">
        <v>0</v>
      </c>
      <c r="U1532" s="12">
        <v>4971.24</v>
      </c>
      <c r="V1532" s="8" t="s">
        <v>35</v>
      </c>
      <c r="W1532" s="8" t="s">
        <v>5530</v>
      </c>
      <c r="X1532" s="8" t="s">
        <v>57</v>
      </c>
      <c r="Y1532" s="13">
        <v>0</v>
      </c>
      <c r="Z1532" s="8" t="s">
        <v>42</v>
      </c>
      <c r="AA1532" s="8" t="s">
        <v>65</v>
      </c>
      <c r="AB1532" s="8" t="s">
        <v>35</v>
      </c>
      <c r="AC1532" s="8" t="s">
        <v>54</v>
      </c>
      <c r="AD1532" s="8" t="s">
        <v>35</v>
      </c>
      <c r="AE1532" s="8" t="s">
        <v>603</v>
      </c>
      <c r="AF1532" s="12">
        <v>4633.2</v>
      </c>
      <c r="AG1532" s="41">
        <f t="shared" si="210"/>
        <v>45482</v>
      </c>
      <c r="AH1532" s="41">
        <f t="shared" ca="1" si="211"/>
        <v>46022</v>
      </c>
      <c r="AI1532" s="1">
        <f t="shared" ca="1" si="218"/>
        <v>17</v>
      </c>
      <c r="AJ1532" s="1">
        <f t="shared" ca="1" si="212"/>
        <v>12</v>
      </c>
      <c r="AK1532" s="1">
        <f t="shared" ca="1" si="213"/>
        <v>4</v>
      </c>
      <c r="AL1532" s="1">
        <f t="shared" si="214"/>
        <v>0</v>
      </c>
      <c r="AM1532" s="38">
        <f t="shared" ca="1" si="215"/>
        <v>0.70588235294117652</v>
      </c>
      <c r="AN1532" s="1" t="str">
        <f t="shared" ca="1" si="216"/>
        <v>לא תקין</v>
      </c>
      <c r="AO1532" s="1" t="e">
        <f>VLOOKUP(AC1532,'תז מייל קניין'!$A:$C,3,0)</f>
        <v>#N/A</v>
      </c>
      <c r="AP1532" s="1" t="str">
        <f t="shared" si="217"/>
        <v xml:space="preserve"> כסא אורח </v>
      </c>
    </row>
    <row r="1533" spans="1:42" x14ac:dyDescent="0.2">
      <c r="A1533" s="4"/>
      <c r="B1533" s="5"/>
      <c r="C1533" s="6" t="s">
        <v>5531</v>
      </c>
      <c r="D1533" s="7" t="s">
        <v>34</v>
      </c>
      <c r="E1533" s="7" t="s">
        <v>32</v>
      </c>
      <c r="F1533" s="8" t="s">
        <v>35</v>
      </c>
      <c r="G1533" s="9">
        <v>45484</v>
      </c>
      <c r="H1533" s="9"/>
      <c r="I1533" s="10"/>
      <c r="J1533" s="14"/>
      <c r="K1533" s="11" t="s">
        <v>154</v>
      </c>
      <c r="L1533" s="8" t="s">
        <v>155</v>
      </c>
      <c r="M1533" s="8" t="s">
        <v>156</v>
      </c>
      <c r="N1533" s="8" t="s">
        <v>40</v>
      </c>
      <c r="O1533" s="12">
        <v>1062</v>
      </c>
      <c r="P1533" s="8" t="s">
        <v>41</v>
      </c>
      <c r="Q1533" s="12">
        <v>1062</v>
      </c>
      <c r="R1533" s="13">
        <v>33.33</v>
      </c>
      <c r="S1533" s="13">
        <v>351</v>
      </c>
      <c r="T1533" s="13">
        <v>351</v>
      </c>
      <c r="U1533" s="13">
        <v>708</v>
      </c>
      <c r="V1533" s="8" t="s">
        <v>35</v>
      </c>
      <c r="W1533" s="8" t="s">
        <v>5532</v>
      </c>
      <c r="X1533" s="8" t="s">
        <v>35</v>
      </c>
      <c r="Y1533" s="13">
        <v>0</v>
      </c>
      <c r="Z1533" s="8" t="s">
        <v>42</v>
      </c>
      <c r="AA1533" s="8" t="s">
        <v>43</v>
      </c>
      <c r="AB1533" s="8" t="s">
        <v>60</v>
      </c>
      <c r="AC1533" s="8" t="s">
        <v>54</v>
      </c>
      <c r="AD1533" s="8" t="s">
        <v>35</v>
      </c>
      <c r="AE1533" s="8" t="s">
        <v>4826</v>
      </c>
      <c r="AF1533" s="13">
        <v>708</v>
      </c>
      <c r="AG1533" s="41">
        <f t="shared" si="210"/>
        <v>45484</v>
      </c>
      <c r="AH1533" s="41">
        <f t="shared" ca="1" si="211"/>
        <v>46022</v>
      </c>
      <c r="AI1533" s="1">
        <f t="shared" ca="1" si="218"/>
        <v>17</v>
      </c>
      <c r="AJ1533" s="1">
        <f t="shared" ca="1" si="212"/>
        <v>12</v>
      </c>
      <c r="AK1533" s="1">
        <f t="shared" ca="1" si="213"/>
        <v>4</v>
      </c>
      <c r="AL1533" s="1">
        <f t="shared" si="214"/>
        <v>33.33</v>
      </c>
      <c r="AM1533" s="38">
        <f t="shared" ca="1" si="215"/>
        <v>0.70588235294117652</v>
      </c>
      <c r="AN1533" s="1" t="str">
        <f t="shared" ca="1" si="216"/>
        <v>תקין</v>
      </c>
      <c r="AO1533" s="1" t="e">
        <f>VLOOKUP(AC1533,'תז מייל קניין'!$A:$C,3,0)</f>
        <v>#N/A</v>
      </c>
      <c r="AP1533" s="1" t="str">
        <f t="shared" si="217"/>
        <v xml:space="preserve"> כרטיסי בי</v>
      </c>
    </row>
    <row r="1534" spans="1:42" x14ac:dyDescent="0.2">
      <c r="A1534" s="4"/>
      <c r="B1534" s="5"/>
      <c r="C1534" s="6" t="s">
        <v>5533</v>
      </c>
      <c r="D1534" s="7" t="s">
        <v>47</v>
      </c>
      <c r="E1534" s="7" t="s">
        <v>32</v>
      </c>
      <c r="F1534" s="8" t="s">
        <v>35</v>
      </c>
      <c r="G1534" s="9">
        <v>45488</v>
      </c>
      <c r="H1534" s="9">
        <v>44826</v>
      </c>
      <c r="I1534" s="10">
        <v>45921</v>
      </c>
      <c r="J1534" s="14"/>
      <c r="K1534" s="11" t="s">
        <v>5534</v>
      </c>
      <c r="L1534" s="8" t="s">
        <v>5535</v>
      </c>
      <c r="M1534" s="8" t="s">
        <v>35</v>
      </c>
      <c r="N1534" s="8" t="s">
        <v>40</v>
      </c>
      <c r="O1534" s="12">
        <v>100418</v>
      </c>
      <c r="P1534" s="8" t="s">
        <v>41</v>
      </c>
      <c r="Q1534" s="12">
        <v>100418</v>
      </c>
      <c r="R1534" s="13">
        <v>91.62</v>
      </c>
      <c r="S1534" s="12">
        <v>91744.7</v>
      </c>
      <c r="T1534" s="12">
        <v>91744.7</v>
      </c>
      <c r="U1534" s="12">
        <v>8413.4</v>
      </c>
      <c r="V1534" s="8" t="s">
        <v>35</v>
      </c>
      <c r="W1534" s="8" t="s">
        <v>5536</v>
      </c>
      <c r="X1534" s="8" t="s">
        <v>57</v>
      </c>
      <c r="Y1534" s="13">
        <v>0</v>
      </c>
      <c r="Z1534" s="8" t="s">
        <v>42</v>
      </c>
      <c r="AA1534" s="8" t="s">
        <v>58</v>
      </c>
      <c r="AB1534" s="8" t="s">
        <v>35</v>
      </c>
      <c r="AC1534" s="8" t="s">
        <v>54</v>
      </c>
      <c r="AD1534" s="8" t="s">
        <v>35</v>
      </c>
      <c r="AE1534" s="8" t="s">
        <v>66</v>
      </c>
      <c r="AF1534" s="12">
        <v>8413.4</v>
      </c>
      <c r="AG1534" s="41">
        <f t="shared" si="210"/>
        <v>44826</v>
      </c>
      <c r="AH1534" s="41">
        <f t="shared" ca="1" si="211"/>
        <v>45921</v>
      </c>
      <c r="AI1534" s="1">
        <f t="shared" ca="1" si="218"/>
        <v>35</v>
      </c>
      <c r="AJ1534" s="1">
        <f t="shared" ca="1" si="212"/>
        <v>34</v>
      </c>
      <c r="AK1534" s="1">
        <f t="shared" ca="1" si="213"/>
        <v>1</v>
      </c>
      <c r="AL1534" s="1">
        <f t="shared" si="214"/>
        <v>91.62</v>
      </c>
      <c r="AM1534" s="38">
        <f t="shared" ca="1" si="215"/>
        <v>0.97142857142857142</v>
      </c>
      <c r="AN1534" s="1" t="str">
        <f t="shared" ca="1" si="216"/>
        <v>תקין</v>
      </c>
      <c r="AO1534" s="1" t="e">
        <f>VLOOKUP(AC1534,'תז מייל קניין'!$A:$C,3,0)</f>
        <v>#N/A</v>
      </c>
      <c r="AP1534" s="1" t="str">
        <f t="shared" si="217"/>
        <v xml:space="preserve"> יו"ר ועדת</v>
      </c>
    </row>
    <row r="1535" spans="1:42" x14ac:dyDescent="0.2">
      <c r="A1535" s="4"/>
      <c r="B1535" s="5"/>
      <c r="C1535" s="6" t="s">
        <v>5537</v>
      </c>
      <c r="D1535" s="7" t="s">
        <v>34</v>
      </c>
      <c r="E1535" s="7" t="s">
        <v>32</v>
      </c>
      <c r="F1535" s="8" t="s">
        <v>35</v>
      </c>
      <c r="G1535" s="9">
        <v>45488</v>
      </c>
      <c r="H1535" s="9"/>
      <c r="I1535" s="10"/>
      <c r="J1535" s="14"/>
      <c r="K1535" s="11" t="s">
        <v>4815</v>
      </c>
      <c r="L1535" s="8" t="s">
        <v>4816</v>
      </c>
      <c r="M1535" s="8" t="s">
        <v>4817</v>
      </c>
      <c r="N1535" s="8" t="s">
        <v>40</v>
      </c>
      <c r="O1535" s="12">
        <v>3068</v>
      </c>
      <c r="P1535" s="8" t="s">
        <v>41</v>
      </c>
      <c r="Q1535" s="12">
        <v>3068</v>
      </c>
      <c r="R1535" s="13">
        <v>0</v>
      </c>
      <c r="S1535" s="13">
        <v>0</v>
      </c>
      <c r="T1535" s="13">
        <v>0</v>
      </c>
      <c r="U1535" s="12">
        <v>3068</v>
      </c>
      <c r="V1535" s="8" t="s">
        <v>35</v>
      </c>
      <c r="W1535" s="8" t="s">
        <v>5538</v>
      </c>
      <c r="X1535" s="8" t="s">
        <v>35</v>
      </c>
      <c r="Y1535" s="13">
        <v>0</v>
      </c>
      <c r="Z1535" s="8" t="s">
        <v>42</v>
      </c>
      <c r="AA1535" s="8" t="s">
        <v>43</v>
      </c>
      <c r="AB1535" s="8" t="s">
        <v>60</v>
      </c>
      <c r="AC1535" s="8" t="s">
        <v>54</v>
      </c>
      <c r="AD1535" s="8" t="s">
        <v>35</v>
      </c>
      <c r="AE1535" s="8" t="s">
        <v>4672</v>
      </c>
      <c r="AF1535" s="12">
        <v>3068</v>
      </c>
      <c r="AG1535" s="41">
        <f t="shared" si="210"/>
        <v>45488</v>
      </c>
      <c r="AH1535" s="41">
        <f t="shared" ca="1" si="211"/>
        <v>46022</v>
      </c>
      <c r="AI1535" s="1">
        <f t="shared" ca="1" si="218"/>
        <v>17</v>
      </c>
      <c r="AJ1535" s="1">
        <f t="shared" ca="1" si="212"/>
        <v>12</v>
      </c>
      <c r="AK1535" s="1">
        <f t="shared" ca="1" si="213"/>
        <v>4</v>
      </c>
      <c r="AL1535" s="1">
        <f t="shared" si="214"/>
        <v>0</v>
      </c>
      <c r="AM1535" s="38">
        <f t="shared" ca="1" si="215"/>
        <v>0.70588235294117652</v>
      </c>
      <c r="AN1535" s="1" t="str">
        <f t="shared" ca="1" si="216"/>
        <v>לא תקין</v>
      </c>
      <c r="AO1535" s="1" t="e">
        <f>VLOOKUP(AC1535,'תז מייל קניין'!$A:$C,3,0)</f>
        <v>#N/A</v>
      </c>
      <c r="AP1535" s="1" t="str">
        <f t="shared" si="217"/>
        <v xml:space="preserve"> טכנאי העת</v>
      </c>
    </row>
    <row r="1536" spans="1:42" x14ac:dyDescent="0.2">
      <c r="A1536" s="4"/>
      <c r="B1536" s="5"/>
      <c r="C1536" s="6" t="s">
        <v>5539</v>
      </c>
      <c r="D1536" s="7" t="s">
        <v>34</v>
      </c>
      <c r="E1536" s="7" t="s">
        <v>32</v>
      </c>
      <c r="F1536" s="8" t="s">
        <v>35</v>
      </c>
      <c r="G1536" s="9">
        <v>45490</v>
      </c>
      <c r="H1536" s="9"/>
      <c r="I1536" s="10"/>
      <c r="J1536" s="14"/>
      <c r="K1536" s="11" t="s">
        <v>3401</v>
      </c>
      <c r="L1536" s="8" t="s">
        <v>3402</v>
      </c>
      <c r="M1536" s="8" t="s">
        <v>3403</v>
      </c>
      <c r="N1536" s="8" t="s">
        <v>40</v>
      </c>
      <c r="O1536" s="12">
        <v>4425</v>
      </c>
      <c r="P1536" s="8" t="s">
        <v>41</v>
      </c>
      <c r="Q1536" s="12">
        <v>4425</v>
      </c>
      <c r="R1536" s="13">
        <v>0</v>
      </c>
      <c r="S1536" s="13">
        <v>0</v>
      </c>
      <c r="T1536" s="13">
        <v>0</v>
      </c>
      <c r="U1536" s="12">
        <v>4425</v>
      </c>
      <c r="V1536" s="8" t="s">
        <v>35</v>
      </c>
      <c r="W1536" s="8" t="s">
        <v>5540</v>
      </c>
      <c r="X1536" s="8" t="s">
        <v>35</v>
      </c>
      <c r="Y1536" s="13">
        <v>0</v>
      </c>
      <c r="Z1536" s="8" t="s">
        <v>42</v>
      </c>
      <c r="AA1536" s="8" t="s">
        <v>43</v>
      </c>
      <c r="AB1536" s="8" t="s">
        <v>60</v>
      </c>
      <c r="AC1536" s="8" t="s">
        <v>54</v>
      </c>
      <c r="AD1536" s="8" t="s">
        <v>35</v>
      </c>
      <c r="AE1536" s="8" t="s">
        <v>122</v>
      </c>
      <c r="AF1536" s="12">
        <v>4425</v>
      </c>
      <c r="AG1536" s="41">
        <f t="shared" si="210"/>
        <v>45490</v>
      </c>
      <c r="AH1536" s="41">
        <f t="shared" ca="1" si="211"/>
        <v>46022</v>
      </c>
      <c r="AI1536" s="1">
        <f t="shared" ca="1" si="218"/>
        <v>17</v>
      </c>
      <c r="AJ1536" s="1">
        <f t="shared" ca="1" si="212"/>
        <v>12</v>
      </c>
      <c r="AK1536" s="1">
        <f t="shared" ca="1" si="213"/>
        <v>4</v>
      </c>
      <c r="AL1536" s="1">
        <f t="shared" si="214"/>
        <v>0</v>
      </c>
      <c r="AM1536" s="38">
        <f t="shared" ca="1" si="215"/>
        <v>0.70588235294117652</v>
      </c>
      <c r="AN1536" s="1" t="str">
        <f t="shared" ca="1" si="216"/>
        <v>לא תקין</v>
      </c>
      <c r="AO1536" s="1" t="e">
        <f>VLOOKUP(AC1536,'תז מייל קניין'!$A:$C,3,0)</f>
        <v>#N/A</v>
      </c>
      <c r="AP1536" s="1" t="str">
        <f t="shared" si="217"/>
        <v xml:space="preserve"> שחזור כרי</v>
      </c>
    </row>
    <row r="1537" spans="1:42" x14ac:dyDescent="0.2">
      <c r="A1537" s="4"/>
      <c r="B1537" s="5"/>
      <c r="C1537" s="6" t="s">
        <v>5541</v>
      </c>
      <c r="D1537" s="7" t="s">
        <v>34</v>
      </c>
      <c r="E1537" s="7" t="s">
        <v>32</v>
      </c>
      <c r="F1537" s="8" t="s">
        <v>35</v>
      </c>
      <c r="G1537" s="9">
        <v>45490</v>
      </c>
      <c r="H1537" s="9"/>
      <c r="I1537" s="10"/>
      <c r="J1537" s="14"/>
      <c r="K1537" s="11" t="s">
        <v>4352</v>
      </c>
      <c r="L1537" s="8" t="s">
        <v>4353</v>
      </c>
      <c r="M1537" s="8" t="s">
        <v>4354</v>
      </c>
      <c r="N1537" s="8" t="s">
        <v>40</v>
      </c>
      <c r="O1537" s="12">
        <v>30000</v>
      </c>
      <c r="P1537" s="8" t="s">
        <v>41</v>
      </c>
      <c r="Q1537" s="12">
        <v>30000</v>
      </c>
      <c r="R1537" s="13">
        <v>33.33</v>
      </c>
      <c r="S1537" s="12">
        <v>10000</v>
      </c>
      <c r="T1537" s="12">
        <v>10000</v>
      </c>
      <c r="U1537" s="12">
        <v>20000</v>
      </c>
      <c r="V1537" s="8" t="s">
        <v>35</v>
      </c>
      <c r="W1537" s="8" t="s">
        <v>5542</v>
      </c>
      <c r="X1537" s="8" t="s">
        <v>35</v>
      </c>
      <c r="Y1537" s="13">
        <v>0</v>
      </c>
      <c r="Z1537" s="8" t="s">
        <v>42</v>
      </c>
      <c r="AA1537" s="8" t="s">
        <v>2622</v>
      </c>
      <c r="AB1537" s="8" t="s">
        <v>35</v>
      </c>
      <c r="AC1537" s="8" t="s">
        <v>54</v>
      </c>
      <c r="AD1537" s="8" t="s">
        <v>35</v>
      </c>
      <c r="AE1537" s="8" t="s">
        <v>2610</v>
      </c>
      <c r="AF1537" s="12">
        <v>20000</v>
      </c>
      <c r="AG1537" s="41">
        <f t="shared" si="210"/>
        <v>45490</v>
      </c>
      <c r="AH1537" s="41">
        <f t="shared" ca="1" si="211"/>
        <v>46022</v>
      </c>
      <c r="AI1537" s="1">
        <f t="shared" ca="1" si="218"/>
        <v>17</v>
      </c>
      <c r="AJ1537" s="1">
        <f t="shared" ca="1" si="212"/>
        <v>12</v>
      </c>
      <c r="AK1537" s="1">
        <f t="shared" ca="1" si="213"/>
        <v>4</v>
      </c>
      <c r="AL1537" s="1">
        <f t="shared" si="214"/>
        <v>33.33</v>
      </c>
      <c r="AM1537" s="38">
        <f t="shared" ca="1" si="215"/>
        <v>0.70588235294117652</v>
      </c>
      <c r="AN1537" s="1" t="str">
        <f t="shared" ca="1" si="216"/>
        <v>תקין</v>
      </c>
      <c r="AO1537" s="1" t="e">
        <f>VLOOKUP(AC1537,'תז מייל קניין'!$A:$C,3,0)</f>
        <v>#N/A</v>
      </c>
      <c r="AP1537" s="1" t="str">
        <f t="shared" si="217"/>
        <v xml:space="preserve"> ג'ובראן ו</v>
      </c>
    </row>
    <row r="1538" spans="1:42" x14ac:dyDescent="0.2">
      <c r="A1538" s="4"/>
      <c r="B1538" s="5"/>
      <c r="C1538" s="6" t="s">
        <v>5543</v>
      </c>
      <c r="D1538" s="7" t="s">
        <v>34</v>
      </c>
      <c r="E1538" s="7" t="s">
        <v>32</v>
      </c>
      <c r="F1538" s="8" t="s">
        <v>35</v>
      </c>
      <c r="G1538" s="9">
        <v>45490</v>
      </c>
      <c r="H1538" s="9"/>
      <c r="I1538" s="10"/>
      <c r="J1538" s="14"/>
      <c r="K1538" s="11" t="s">
        <v>4711</v>
      </c>
      <c r="L1538" s="8" t="s">
        <v>4712</v>
      </c>
      <c r="M1538" s="8" t="s">
        <v>4713</v>
      </c>
      <c r="N1538" s="8" t="s">
        <v>40</v>
      </c>
      <c r="O1538" s="12">
        <v>15000</v>
      </c>
      <c r="P1538" s="8" t="s">
        <v>41</v>
      </c>
      <c r="Q1538" s="12">
        <v>15000</v>
      </c>
      <c r="R1538" s="13">
        <v>0</v>
      </c>
      <c r="S1538" s="13">
        <v>0</v>
      </c>
      <c r="T1538" s="13">
        <v>0</v>
      </c>
      <c r="U1538" s="12">
        <v>15000</v>
      </c>
      <c r="V1538" s="8" t="s">
        <v>35</v>
      </c>
      <c r="W1538" s="8" t="s">
        <v>5544</v>
      </c>
      <c r="X1538" s="8" t="s">
        <v>35</v>
      </c>
      <c r="Y1538" s="13">
        <v>0</v>
      </c>
      <c r="Z1538" s="8" t="s">
        <v>42</v>
      </c>
      <c r="AA1538" s="8" t="s">
        <v>2622</v>
      </c>
      <c r="AB1538" s="8" t="s">
        <v>35</v>
      </c>
      <c r="AC1538" s="8" t="s">
        <v>54</v>
      </c>
      <c r="AD1538" s="8" t="s">
        <v>35</v>
      </c>
      <c r="AE1538" s="8" t="s">
        <v>2610</v>
      </c>
      <c r="AF1538" s="12">
        <v>15000</v>
      </c>
      <c r="AG1538" s="41">
        <f t="shared" si="210"/>
        <v>45490</v>
      </c>
      <c r="AH1538" s="41">
        <f t="shared" ca="1" si="211"/>
        <v>46022</v>
      </c>
      <c r="AI1538" s="1">
        <f t="shared" ca="1" si="218"/>
        <v>17</v>
      </c>
      <c r="AJ1538" s="1">
        <f t="shared" ca="1" si="212"/>
        <v>12</v>
      </c>
      <c r="AK1538" s="1">
        <f t="shared" ca="1" si="213"/>
        <v>4</v>
      </c>
      <c r="AL1538" s="1">
        <f t="shared" si="214"/>
        <v>0</v>
      </c>
      <c r="AM1538" s="38">
        <f t="shared" ca="1" si="215"/>
        <v>0.70588235294117652</v>
      </c>
      <c r="AN1538" s="1" t="str">
        <f t="shared" ca="1" si="216"/>
        <v>לא תקין</v>
      </c>
      <c r="AO1538" s="1" t="e">
        <f>VLOOKUP(AC1538,'תז מייל קניין'!$A:$C,3,0)</f>
        <v>#N/A</v>
      </c>
      <c r="AP1538" s="1" t="str">
        <f t="shared" si="217"/>
        <v xml:space="preserve"> עמית גנסי</v>
      </c>
    </row>
    <row r="1539" spans="1:42" x14ac:dyDescent="0.2">
      <c r="A1539" s="4"/>
      <c r="B1539" s="5"/>
      <c r="C1539" s="6" t="s">
        <v>5545</v>
      </c>
      <c r="D1539" s="7" t="s">
        <v>34</v>
      </c>
      <c r="E1539" s="7" t="s">
        <v>32</v>
      </c>
      <c r="F1539" s="8" t="s">
        <v>35</v>
      </c>
      <c r="G1539" s="9">
        <v>45490</v>
      </c>
      <c r="H1539" s="9"/>
      <c r="I1539" s="10"/>
      <c r="J1539" s="14"/>
      <c r="K1539" s="11" t="s">
        <v>5546</v>
      </c>
      <c r="L1539" s="8" t="s">
        <v>5547</v>
      </c>
      <c r="M1539" s="8" t="s">
        <v>5548</v>
      </c>
      <c r="N1539" s="8" t="s">
        <v>40</v>
      </c>
      <c r="O1539" s="12">
        <v>15000</v>
      </c>
      <c r="P1539" s="8" t="s">
        <v>41</v>
      </c>
      <c r="Q1539" s="12">
        <v>15000</v>
      </c>
      <c r="R1539" s="13">
        <v>0</v>
      </c>
      <c r="S1539" s="13">
        <v>0</v>
      </c>
      <c r="T1539" s="13">
        <v>0</v>
      </c>
      <c r="U1539" s="12">
        <v>15000</v>
      </c>
      <c r="V1539" s="8" t="s">
        <v>35</v>
      </c>
      <c r="W1539" s="8" t="s">
        <v>5549</v>
      </c>
      <c r="X1539" s="8" t="s">
        <v>35</v>
      </c>
      <c r="Y1539" s="13">
        <v>0</v>
      </c>
      <c r="Z1539" s="8" t="s">
        <v>42</v>
      </c>
      <c r="AA1539" s="8" t="s">
        <v>2622</v>
      </c>
      <c r="AB1539" s="8" t="s">
        <v>35</v>
      </c>
      <c r="AC1539" s="8" t="s">
        <v>54</v>
      </c>
      <c r="AD1539" s="8" t="s">
        <v>35</v>
      </c>
      <c r="AE1539" s="8" t="s">
        <v>2610</v>
      </c>
      <c r="AF1539" s="12">
        <v>15000</v>
      </c>
      <c r="AG1539" s="41">
        <f t="shared" ref="AG1539:AG1602" si="219">IF(H1539&gt;1,H1539,G1539)</f>
        <v>45490</v>
      </c>
      <c r="AH1539" s="41">
        <f t="shared" ref="AH1539:AH1602" ca="1" si="220">IF(I1539&gt;1, I1539, DATE(YEAR(TODAY()), 12, 31))</f>
        <v>46022</v>
      </c>
      <c r="AI1539" s="1">
        <f t="shared" ca="1" si="218"/>
        <v>17</v>
      </c>
      <c r="AJ1539" s="1">
        <f t="shared" ref="AJ1539:AJ1602" ca="1" si="221">DATEDIF(AG1539, TODAY(), "m")</f>
        <v>12</v>
      </c>
      <c r="AK1539" s="1">
        <f t="shared" ref="AK1539:AK1602" ca="1" si="222">IF(AH1539 &gt; TODAY(), DATEDIF(TODAY(), AH1539, "m"), -DATEDIF(AH1539, TODAY(), "m"))</f>
        <v>4</v>
      </c>
      <c r="AL1539" s="1">
        <f t="shared" ref="AL1539:AL1602" si="223">R1539</f>
        <v>0</v>
      </c>
      <c r="AM1539" s="38">
        <f t="shared" ref="AM1539:AM1602" ca="1" si="224">AJ1539/AI1539</f>
        <v>0.70588235294117652</v>
      </c>
      <c r="AN1539" s="1" t="str">
        <f t="shared" ref="AN1539:AN1602" ca="1" si="225">IF(AM1539&lt;0.5, "טרם נבדק",
   IF(AND(AM1539&gt;0.5, AM1539&lt;0.75, AL1539&lt;20), "לא תקין",
   IF(AND(AM1539&gt;0.75, AM1539&lt;0.9, AL1539&lt;50), "לא תקין",
   IF(AND(AM1539&gt;0.9, AL1539&lt;50), "לא תקין", "תקין"))))</f>
        <v>לא תקין</v>
      </c>
      <c r="AO1539" s="1" t="e">
        <f>VLOOKUP(AC1539,'תז מייל קניין'!$A:$C,3,0)</f>
        <v>#N/A</v>
      </c>
      <c r="AP1539" s="1" t="str">
        <f t="shared" ref="AP1539:AP1602" si="226">LEFT(W1539,10)</f>
        <v xml:space="preserve"> גרוסמן נ'</v>
      </c>
    </row>
    <row r="1540" spans="1:42" x14ac:dyDescent="0.2">
      <c r="A1540" s="4"/>
      <c r="B1540" s="5"/>
      <c r="C1540" s="6" t="s">
        <v>5550</v>
      </c>
      <c r="D1540" s="7" t="s">
        <v>34</v>
      </c>
      <c r="E1540" s="7" t="s">
        <v>32</v>
      </c>
      <c r="F1540" s="8" t="s">
        <v>35</v>
      </c>
      <c r="G1540" s="9">
        <v>45490</v>
      </c>
      <c r="H1540" s="9"/>
      <c r="I1540" s="10"/>
      <c r="J1540" s="14"/>
      <c r="K1540" s="11" t="s">
        <v>4437</v>
      </c>
      <c r="L1540" s="8" t="s">
        <v>4438</v>
      </c>
      <c r="M1540" s="8" t="s">
        <v>4439</v>
      </c>
      <c r="N1540" s="8" t="s">
        <v>40</v>
      </c>
      <c r="O1540" s="12">
        <v>25000</v>
      </c>
      <c r="P1540" s="8" t="s">
        <v>41</v>
      </c>
      <c r="Q1540" s="12">
        <v>25000</v>
      </c>
      <c r="R1540" s="13">
        <v>0</v>
      </c>
      <c r="S1540" s="13">
        <v>0</v>
      </c>
      <c r="T1540" s="13">
        <v>0</v>
      </c>
      <c r="U1540" s="12">
        <v>25000</v>
      </c>
      <c r="V1540" s="8" t="s">
        <v>35</v>
      </c>
      <c r="W1540" s="8" t="s">
        <v>5551</v>
      </c>
      <c r="X1540" s="8" t="s">
        <v>35</v>
      </c>
      <c r="Y1540" s="13">
        <v>0</v>
      </c>
      <c r="Z1540" s="8" t="s">
        <v>42</v>
      </c>
      <c r="AA1540" s="8" t="s">
        <v>2622</v>
      </c>
      <c r="AB1540" s="8" t="s">
        <v>35</v>
      </c>
      <c r="AC1540" s="8" t="s">
        <v>54</v>
      </c>
      <c r="AD1540" s="8" t="s">
        <v>35</v>
      </c>
      <c r="AE1540" s="8" t="s">
        <v>2610</v>
      </c>
      <c r="AF1540" s="12">
        <v>25000</v>
      </c>
      <c r="AG1540" s="41">
        <f t="shared" si="219"/>
        <v>45490</v>
      </c>
      <c r="AH1540" s="41">
        <f t="shared" ca="1" si="220"/>
        <v>46022</v>
      </c>
      <c r="AI1540" s="1">
        <f t="shared" ca="1" si="218"/>
        <v>17</v>
      </c>
      <c r="AJ1540" s="1">
        <f t="shared" ca="1" si="221"/>
        <v>12</v>
      </c>
      <c r="AK1540" s="1">
        <f t="shared" ca="1" si="222"/>
        <v>4</v>
      </c>
      <c r="AL1540" s="1">
        <f t="shared" si="223"/>
        <v>0</v>
      </c>
      <c r="AM1540" s="38">
        <f t="shared" ca="1" si="224"/>
        <v>0.70588235294117652</v>
      </c>
      <c r="AN1540" s="1" t="str">
        <f t="shared" ca="1" si="225"/>
        <v>לא תקין</v>
      </c>
      <c r="AO1540" s="1" t="e">
        <f>VLOOKUP(AC1540,'תז מייל קניין'!$A:$C,3,0)</f>
        <v>#N/A</v>
      </c>
      <c r="AP1540" s="1" t="str">
        <f t="shared" si="226"/>
        <v xml:space="preserve"> דיי נונה </v>
      </c>
    </row>
    <row r="1541" spans="1:42" x14ac:dyDescent="0.2">
      <c r="A1541" s="4"/>
      <c r="B1541" s="5"/>
      <c r="C1541" s="6" t="s">
        <v>5552</v>
      </c>
      <c r="D1541" s="7" t="s">
        <v>34</v>
      </c>
      <c r="E1541" s="7" t="s">
        <v>32</v>
      </c>
      <c r="F1541" s="8" t="s">
        <v>35</v>
      </c>
      <c r="G1541" s="9">
        <v>45490</v>
      </c>
      <c r="H1541" s="9"/>
      <c r="I1541" s="10"/>
      <c r="J1541" s="14"/>
      <c r="K1541" s="11" t="s">
        <v>5553</v>
      </c>
      <c r="L1541" s="8" t="s">
        <v>5554</v>
      </c>
      <c r="M1541" s="8" t="s">
        <v>5555</v>
      </c>
      <c r="N1541" s="8" t="s">
        <v>40</v>
      </c>
      <c r="O1541" s="12">
        <v>45000</v>
      </c>
      <c r="P1541" s="8" t="s">
        <v>41</v>
      </c>
      <c r="Q1541" s="12">
        <v>45000</v>
      </c>
      <c r="R1541" s="13">
        <v>55.56</v>
      </c>
      <c r="S1541" s="12">
        <v>25000</v>
      </c>
      <c r="T1541" s="12">
        <v>25000</v>
      </c>
      <c r="U1541" s="12">
        <v>20000</v>
      </c>
      <c r="V1541" s="8" t="s">
        <v>35</v>
      </c>
      <c r="W1541" s="8" t="s">
        <v>5556</v>
      </c>
      <c r="X1541" s="8" t="s">
        <v>35</v>
      </c>
      <c r="Y1541" s="13">
        <v>0</v>
      </c>
      <c r="Z1541" s="8" t="s">
        <v>42</v>
      </c>
      <c r="AA1541" s="8" t="s">
        <v>2622</v>
      </c>
      <c r="AB1541" s="8" t="s">
        <v>35</v>
      </c>
      <c r="AC1541" s="8" t="s">
        <v>54</v>
      </c>
      <c r="AD1541" s="8" t="s">
        <v>35</v>
      </c>
      <c r="AE1541" s="8" t="s">
        <v>2610</v>
      </c>
      <c r="AF1541" s="12">
        <v>20000</v>
      </c>
      <c r="AG1541" s="41">
        <f t="shared" si="219"/>
        <v>45490</v>
      </c>
      <c r="AH1541" s="41">
        <f t="shared" ca="1" si="220"/>
        <v>46022</v>
      </c>
      <c r="AI1541" s="1">
        <f t="shared" ca="1" si="218"/>
        <v>17</v>
      </c>
      <c r="AJ1541" s="1">
        <f t="shared" ca="1" si="221"/>
        <v>12</v>
      </c>
      <c r="AK1541" s="1">
        <f t="shared" ca="1" si="222"/>
        <v>4</v>
      </c>
      <c r="AL1541" s="1">
        <f t="shared" si="223"/>
        <v>55.56</v>
      </c>
      <c r="AM1541" s="38">
        <f t="shared" ca="1" si="224"/>
        <v>0.70588235294117652</v>
      </c>
      <c r="AN1541" s="1" t="str">
        <f t="shared" ca="1" si="225"/>
        <v>תקין</v>
      </c>
      <c r="AO1541" s="1" t="e">
        <f>VLOOKUP(AC1541,'תז מייל קניין'!$A:$C,3,0)</f>
        <v>#N/A</v>
      </c>
      <c r="AP1541" s="1" t="str">
        <f t="shared" si="226"/>
        <v xml:space="preserve"> טל ואח' נ</v>
      </c>
    </row>
    <row r="1542" spans="1:42" x14ac:dyDescent="0.2">
      <c r="A1542" s="4"/>
      <c r="B1542" s="5"/>
      <c r="C1542" s="6" t="s">
        <v>5557</v>
      </c>
      <c r="D1542" s="7" t="s">
        <v>34</v>
      </c>
      <c r="E1542" s="7" t="s">
        <v>32</v>
      </c>
      <c r="F1542" s="8" t="s">
        <v>35</v>
      </c>
      <c r="G1542" s="9">
        <v>45490</v>
      </c>
      <c r="H1542" s="9"/>
      <c r="I1542" s="10"/>
      <c r="J1542" s="14"/>
      <c r="K1542" s="11" t="s">
        <v>4352</v>
      </c>
      <c r="L1542" s="8" t="s">
        <v>4353</v>
      </c>
      <c r="M1542" s="8" t="s">
        <v>4354</v>
      </c>
      <c r="N1542" s="8" t="s">
        <v>40</v>
      </c>
      <c r="O1542" s="12">
        <v>15000</v>
      </c>
      <c r="P1542" s="8" t="s">
        <v>41</v>
      </c>
      <c r="Q1542" s="12">
        <v>15000</v>
      </c>
      <c r="R1542" s="13">
        <v>0</v>
      </c>
      <c r="S1542" s="13">
        <v>0</v>
      </c>
      <c r="T1542" s="13">
        <v>0</v>
      </c>
      <c r="U1542" s="12">
        <v>15000</v>
      </c>
      <c r="V1542" s="8" t="s">
        <v>35</v>
      </c>
      <c r="W1542" s="8" t="s">
        <v>5558</v>
      </c>
      <c r="X1542" s="8" t="s">
        <v>35</v>
      </c>
      <c r="Y1542" s="13">
        <v>0</v>
      </c>
      <c r="Z1542" s="8" t="s">
        <v>42</v>
      </c>
      <c r="AA1542" s="8" t="s">
        <v>2622</v>
      </c>
      <c r="AB1542" s="8" t="s">
        <v>35</v>
      </c>
      <c r="AC1542" s="8" t="s">
        <v>54</v>
      </c>
      <c r="AD1542" s="8" t="s">
        <v>35</v>
      </c>
      <c r="AE1542" s="8" t="s">
        <v>2610</v>
      </c>
      <c r="AF1542" s="12">
        <v>15000</v>
      </c>
      <c r="AG1542" s="41">
        <f t="shared" si="219"/>
        <v>45490</v>
      </c>
      <c r="AH1542" s="41">
        <f t="shared" ca="1" si="220"/>
        <v>46022</v>
      </c>
      <c r="AI1542" s="1">
        <f t="shared" ca="1" si="218"/>
        <v>17</v>
      </c>
      <c r="AJ1542" s="1">
        <f t="shared" ca="1" si="221"/>
        <v>12</v>
      </c>
      <c r="AK1542" s="1">
        <f t="shared" ca="1" si="222"/>
        <v>4</v>
      </c>
      <c r="AL1542" s="1">
        <f t="shared" si="223"/>
        <v>0</v>
      </c>
      <c r="AM1542" s="38">
        <f t="shared" ca="1" si="224"/>
        <v>0.70588235294117652</v>
      </c>
      <c r="AN1542" s="1" t="str">
        <f t="shared" ca="1" si="225"/>
        <v>לא תקין</v>
      </c>
      <c r="AO1542" s="1" t="e">
        <f>VLOOKUP(AC1542,'תז מייל קניין'!$A:$C,3,0)</f>
        <v>#N/A</v>
      </c>
      <c r="AP1542" s="1" t="str">
        <f t="shared" si="226"/>
        <v xml:space="preserve"> לב נ' גול</v>
      </c>
    </row>
    <row r="1543" spans="1:42" x14ac:dyDescent="0.2">
      <c r="A1543" s="4"/>
      <c r="B1543" s="5"/>
      <c r="C1543" s="6" t="s">
        <v>5559</v>
      </c>
      <c r="D1543" s="7" t="s">
        <v>34</v>
      </c>
      <c r="E1543" s="7" t="s">
        <v>32</v>
      </c>
      <c r="F1543" s="8" t="s">
        <v>35</v>
      </c>
      <c r="G1543" s="9">
        <v>45490</v>
      </c>
      <c r="H1543" s="9"/>
      <c r="I1543" s="10"/>
      <c r="J1543" s="14"/>
      <c r="K1543" s="11" t="s">
        <v>4352</v>
      </c>
      <c r="L1543" s="8" t="s">
        <v>4353</v>
      </c>
      <c r="M1543" s="8" t="s">
        <v>4354</v>
      </c>
      <c r="N1543" s="8" t="s">
        <v>40</v>
      </c>
      <c r="O1543" s="12">
        <v>15000</v>
      </c>
      <c r="P1543" s="8" t="s">
        <v>41</v>
      </c>
      <c r="Q1543" s="12">
        <v>15000</v>
      </c>
      <c r="R1543" s="13">
        <v>0</v>
      </c>
      <c r="S1543" s="13">
        <v>0</v>
      </c>
      <c r="T1543" s="13">
        <v>0</v>
      </c>
      <c r="U1543" s="12">
        <v>15000</v>
      </c>
      <c r="V1543" s="8" t="s">
        <v>35</v>
      </c>
      <c r="W1543" s="8" t="s">
        <v>5560</v>
      </c>
      <c r="X1543" s="8" t="s">
        <v>35</v>
      </c>
      <c r="Y1543" s="13">
        <v>0</v>
      </c>
      <c r="Z1543" s="8" t="s">
        <v>42</v>
      </c>
      <c r="AA1543" s="8" t="s">
        <v>2622</v>
      </c>
      <c r="AB1543" s="8" t="s">
        <v>35</v>
      </c>
      <c r="AC1543" s="8" t="s">
        <v>54</v>
      </c>
      <c r="AD1543" s="8" t="s">
        <v>35</v>
      </c>
      <c r="AE1543" s="8" t="s">
        <v>2610</v>
      </c>
      <c r="AF1543" s="12">
        <v>15000</v>
      </c>
      <c r="AG1543" s="41">
        <f t="shared" si="219"/>
        <v>45490</v>
      </c>
      <c r="AH1543" s="41">
        <f t="shared" ca="1" si="220"/>
        <v>46022</v>
      </c>
      <c r="AI1543" s="1">
        <f t="shared" ca="1" si="218"/>
        <v>17</v>
      </c>
      <c r="AJ1543" s="1">
        <f t="shared" ca="1" si="221"/>
        <v>12</v>
      </c>
      <c r="AK1543" s="1">
        <f t="shared" ca="1" si="222"/>
        <v>4</v>
      </c>
      <c r="AL1543" s="1">
        <f t="shared" si="223"/>
        <v>0</v>
      </c>
      <c r="AM1543" s="38">
        <f t="shared" ca="1" si="224"/>
        <v>0.70588235294117652</v>
      </c>
      <c r="AN1543" s="1" t="str">
        <f t="shared" ca="1" si="225"/>
        <v>לא תקין</v>
      </c>
      <c r="AO1543" s="1" t="e">
        <f>VLOOKUP(AC1543,'תז מייל קניין'!$A:$C,3,0)</f>
        <v>#N/A</v>
      </c>
      <c r="AP1543" s="1" t="str">
        <f t="shared" si="226"/>
        <v xml:space="preserve"> אלעד מילר</v>
      </c>
    </row>
    <row r="1544" spans="1:42" x14ac:dyDescent="0.2">
      <c r="A1544" s="4"/>
      <c r="B1544" s="5"/>
      <c r="C1544" s="6" t="s">
        <v>5561</v>
      </c>
      <c r="D1544" s="7" t="s">
        <v>34</v>
      </c>
      <c r="E1544" s="7" t="s">
        <v>32</v>
      </c>
      <c r="F1544" s="8" t="s">
        <v>35</v>
      </c>
      <c r="G1544" s="9">
        <v>45490</v>
      </c>
      <c r="H1544" s="9"/>
      <c r="I1544" s="10"/>
      <c r="J1544" s="14"/>
      <c r="K1544" s="11" t="s">
        <v>4518</v>
      </c>
      <c r="L1544" s="8" t="s">
        <v>4519</v>
      </c>
      <c r="M1544" s="8" t="s">
        <v>4520</v>
      </c>
      <c r="N1544" s="8" t="s">
        <v>40</v>
      </c>
      <c r="O1544" s="12">
        <v>15000</v>
      </c>
      <c r="P1544" s="8" t="s">
        <v>41</v>
      </c>
      <c r="Q1544" s="12">
        <v>15000</v>
      </c>
      <c r="R1544" s="13">
        <v>71.540000000000006</v>
      </c>
      <c r="S1544" s="12">
        <v>10731</v>
      </c>
      <c r="T1544" s="12">
        <v>10731</v>
      </c>
      <c r="U1544" s="12">
        <v>4269</v>
      </c>
      <c r="V1544" s="8" t="s">
        <v>35</v>
      </c>
      <c r="W1544" s="8" t="s">
        <v>5562</v>
      </c>
      <c r="X1544" s="8" t="s">
        <v>35</v>
      </c>
      <c r="Y1544" s="13">
        <v>0</v>
      </c>
      <c r="Z1544" s="8" t="s">
        <v>42</v>
      </c>
      <c r="AA1544" s="8" t="s">
        <v>2622</v>
      </c>
      <c r="AB1544" s="8" t="s">
        <v>35</v>
      </c>
      <c r="AC1544" s="8" t="s">
        <v>54</v>
      </c>
      <c r="AD1544" s="8" t="s">
        <v>35</v>
      </c>
      <c r="AE1544" s="8" t="s">
        <v>2610</v>
      </c>
      <c r="AF1544" s="12">
        <v>4269</v>
      </c>
      <c r="AG1544" s="41">
        <f t="shared" si="219"/>
        <v>45490</v>
      </c>
      <c r="AH1544" s="41">
        <f t="shared" ca="1" si="220"/>
        <v>46022</v>
      </c>
      <c r="AI1544" s="1">
        <f t="shared" ca="1" si="218"/>
        <v>17</v>
      </c>
      <c r="AJ1544" s="1">
        <f t="shared" ca="1" si="221"/>
        <v>12</v>
      </c>
      <c r="AK1544" s="1">
        <f t="shared" ca="1" si="222"/>
        <v>4</v>
      </c>
      <c r="AL1544" s="1">
        <f t="shared" si="223"/>
        <v>71.540000000000006</v>
      </c>
      <c r="AM1544" s="38">
        <f t="shared" ca="1" si="224"/>
        <v>0.70588235294117652</v>
      </c>
      <c r="AN1544" s="1" t="str">
        <f t="shared" ca="1" si="225"/>
        <v>תקין</v>
      </c>
      <c r="AO1544" s="1" t="e">
        <f>VLOOKUP(AC1544,'תז מייל קניין'!$A:$C,3,0)</f>
        <v>#N/A</v>
      </c>
      <c r="AP1544" s="1" t="str">
        <f t="shared" si="226"/>
        <v xml:space="preserve"> חיים נזרי</v>
      </c>
    </row>
    <row r="1545" spans="1:42" x14ac:dyDescent="0.2">
      <c r="A1545" s="4"/>
      <c r="B1545" s="5"/>
      <c r="C1545" s="6" t="s">
        <v>5563</v>
      </c>
      <c r="D1545" s="7" t="s">
        <v>34</v>
      </c>
      <c r="E1545" s="7" t="s">
        <v>32</v>
      </c>
      <c r="F1545" s="8" t="s">
        <v>35</v>
      </c>
      <c r="G1545" s="9">
        <v>45490</v>
      </c>
      <c r="H1545" s="9"/>
      <c r="I1545" s="10"/>
      <c r="J1545" s="14"/>
      <c r="K1545" s="11" t="s">
        <v>4352</v>
      </c>
      <c r="L1545" s="8" t="s">
        <v>4353</v>
      </c>
      <c r="M1545" s="8" t="s">
        <v>4354</v>
      </c>
      <c r="N1545" s="8" t="s">
        <v>40</v>
      </c>
      <c r="O1545" s="12">
        <v>54040</v>
      </c>
      <c r="P1545" s="8" t="s">
        <v>41</v>
      </c>
      <c r="Q1545" s="12">
        <v>54040</v>
      </c>
      <c r="R1545" s="13">
        <v>0</v>
      </c>
      <c r="S1545" s="13">
        <v>0</v>
      </c>
      <c r="T1545" s="13">
        <v>0</v>
      </c>
      <c r="U1545" s="12">
        <v>54040</v>
      </c>
      <c r="V1545" s="8" t="s">
        <v>35</v>
      </c>
      <c r="W1545" s="8" t="s">
        <v>5564</v>
      </c>
      <c r="X1545" s="8" t="s">
        <v>35</v>
      </c>
      <c r="Y1545" s="13">
        <v>0</v>
      </c>
      <c r="Z1545" s="8" t="s">
        <v>42</v>
      </c>
      <c r="AA1545" s="8" t="s">
        <v>2622</v>
      </c>
      <c r="AB1545" s="8" t="s">
        <v>35</v>
      </c>
      <c r="AC1545" s="8" t="s">
        <v>54</v>
      </c>
      <c r="AD1545" s="8" t="s">
        <v>35</v>
      </c>
      <c r="AE1545" s="8" t="s">
        <v>2610</v>
      </c>
      <c r="AF1545" s="12">
        <v>54040</v>
      </c>
      <c r="AG1545" s="41">
        <f t="shared" si="219"/>
        <v>45490</v>
      </c>
      <c r="AH1545" s="41">
        <f t="shared" ca="1" si="220"/>
        <v>46022</v>
      </c>
      <c r="AI1545" s="1">
        <f t="shared" ca="1" si="218"/>
        <v>17</v>
      </c>
      <c r="AJ1545" s="1">
        <f t="shared" ca="1" si="221"/>
        <v>12</v>
      </c>
      <c r="AK1545" s="1">
        <f t="shared" ca="1" si="222"/>
        <v>4</v>
      </c>
      <c r="AL1545" s="1">
        <f t="shared" si="223"/>
        <v>0</v>
      </c>
      <c r="AM1545" s="38">
        <f t="shared" ca="1" si="224"/>
        <v>0.70588235294117652</v>
      </c>
      <c r="AN1545" s="1" t="str">
        <f t="shared" ca="1" si="225"/>
        <v>לא תקין</v>
      </c>
      <c r="AO1545" s="1" t="e">
        <f>VLOOKUP(AC1545,'תז מייל קניין'!$A:$C,3,0)</f>
        <v>#N/A</v>
      </c>
      <c r="AP1545" s="1" t="str">
        <f t="shared" si="226"/>
        <v xml:space="preserve"> פלונית נ'</v>
      </c>
    </row>
    <row r="1546" spans="1:42" x14ac:dyDescent="0.2">
      <c r="A1546" s="4"/>
      <c r="B1546" s="5"/>
      <c r="C1546" s="6" t="s">
        <v>5565</v>
      </c>
      <c r="D1546" s="7" t="s">
        <v>34</v>
      </c>
      <c r="E1546" s="7" t="s">
        <v>32</v>
      </c>
      <c r="F1546" s="8" t="s">
        <v>35</v>
      </c>
      <c r="G1546" s="9">
        <v>45490</v>
      </c>
      <c r="H1546" s="9"/>
      <c r="I1546" s="10"/>
      <c r="J1546" s="14"/>
      <c r="K1546" s="11" t="s">
        <v>4352</v>
      </c>
      <c r="L1546" s="8" t="s">
        <v>4353</v>
      </c>
      <c r="M1546" s="8" t="s">
        <v>4354</v>
      </c>
      <c r="N1546" s="8" t="s">
        <v>40</v>
      </c>
      <c r="O1546" s="12">
        <v>61700</v>
      </c>
      <c r="P1546" s="8" t="s">
        <v>41</v>
      </c>
      <c r="Q1546" s="12">
        <v>61700</v>
      </c>
      <c r="R1546" s="13">
        <v>35.17</v>
      </c>
      <c r="S1546" s="12">
        <v>21700</v>
      </c>
      <c r="T1546" s="12">
        <v>21700</v>
      </c>
      <c r="U1546" s="12">
        <v>40000</v>
      </c>
      <c r="V1546" s="8" t="s">
        <v>35</v>
      </c>
      <c r="W1546" s="8" t="s">
        <v>5566</v>
      </c>
      <c r="X1546" s="8" t="s">
        <v>35</v>
      </c>
      <c r="Y1546" s="13">
        <v>0</v>
      </c>
      <c r="Z1546" s="8" t="s">
        <v>42</v>
      </c>
      <c r="AA1546" s="8" t="s">
        <v>2622</v>
      </c>
      <c r="AB1546" s="8" t="s">
        <v>35</v>
      </c>
      <c r="AC1546" s="8" t="s">
        <v>54</v>
      </c>
      <c r="AD1546" s="8" t="s">
        <v>35</v>
      </c>
      <c r="AE1546" s="8" t="s">
        <v>2610</v>
      </c>
      <c r="AF1546" s="12">
        <v>40000</v>
      </c>
      <c r="AG1546" s="41">
        <f t="shared" si="219"/>
        <v>45490</v>
      </c>
      <c r="AH1546" s="41">
        <f t="shared" ca="1" si="220"/>
        <v>46022</v>
      </c>
      <c r="AI1546" s="1">
        <f t="shared" ca="1" si="218"/>
        <v>17</v>
      </c>
      <c r="AJ1546" s="1">
        <f t="shared" ca="1" si="221"/>
        <v>12</v>
      </c>
      <c r="AK1546" s="1">
        <f t="shared" ca="1" si="222"/>
        <v>4</v>
      </c>
      <c r="AL1546" s="1">
        <f t="shared" si="223"/>
        <v>35.17</v>
      </c>
      <c r="AM1546" s="38">
        <f t="shared" ca="1" si="224"/>
        <v>0.70588235294117652</v>
      </c>
      <c r="AN1546" s="1" t="str">
        <f t="shared" ca="1" si="225"/>
        <v>תקין</v>
      </c>
      <c r="AO1546" s="1" t="e">
        <f>VLOOKUP(AC1546,'תז מייל קניין'!$A:$C,3,0)</f>
        <v>#N/A</v>
      </c>
      <c r="AP1546" s="1" t="str">
        <f t="shared" si="226"/>
        <v xml:space="preserve"> פלונית נ'</v>
      </c>
    </row>
    <row r="1547" spans="1:42" x14ac:dyDescent="0.2">
      <c r="A1547" s="4"/>
      <c r="B1547" s="5"/>
      <c r="C1547" s="6" t="s">
        <v>5567</v>
      </c>
      <c r="D1547" s="7" t="s">
        <v>34</v>
      </c>
      <c r="E1547" s="7" t="s">
        <v>32</v>
      </c>
      <c r="F1547" s="8" t="s">
        <v>35</v>
      </c>
      <c r="G1547" s="9">
        <v>45490</v>
      </c>
      <c r="H1547" s="9"/>
      <c r="I1547" s="10"/>
      <c r="J1547" s="14"/>
      <c r="K1547" s="11" t="s">
        <v>4352</v>
      </c>
      <c r="L1547" s="8" t="s">
        <v>4353</v>
      </c>
      <c r="M1547" s="8" t="s">
        <v>4354</v>
      </c>
      <c r="N1547" s="8" t="s">
        <v>40</v>
      </c>
      <c r="O1547" s="12">
        <v>40000</v>
      </c>
      <c r="P1547" s="8" t="s">
        <v>41</v>
      </c>
      <c r="Q1547" s="12">
        <v>40000</v>
      </c>
      <c r="R1547" s="13">
        <v>0</v>
      </c>
      <c r="S1547" s="13">
        <v>0</v>
      </c>
      <c r="T1547" s="13">
        <v>0</v>
      </c>
      <c r="U1547" s="12">
        <v>40000</v>
      </c>
      <c r="V1547" s="8" t="s">
        <v>35</v>
      </c>
      <c r="W1547" s="8" t="s">
        <v>5568</v>
      </c>
      <c r="X1547" s="8" t="s">
        <v>35</v>
      </c>
      <c r="Y1547" s="13">
        <v>0</v>
      </c>
      <c r="Z1547" s="8" t="s">
        <v>42</v>
      </c>
      <c r="AA1547" s="8" t="s">
        <v>2622</v>
      </c>
      <c r="AB1547" s="8" t="s">
        <v>35</v>
      </c>
      <c r="AC1547" s="8" t="s">
        <v>54</v>
      </c>
      <c r="AD1547" s="8" t="s">
        <v>35</v>
      </c>
      <c r="AE1547" s="8" t="s">
        <v>2610</v>
      </c>
      <c r="AF1547" s="12">
        <v>40000</v>
      </c>
      <c r="AG1547" s="41">
        <f t="shared" si="219"/>
        <v>45490</v>
      </c>
      <c r="AH1547" s="41">
        <f t="shared" ca="1" si="220"/>
        <v>46022</v>
      </c>
      <c r="AI1547" s="1">
        <f t="shared" ca="1" si="218"/>
        <v>17</v>
      </c>
      <c r="AJ1547" s="1">
        <f t="shared" ca="1" si="221"/>
        <v>12</v>
      </c>
      <c r="AK1547" s="1">
        <f t="shared" ca="1" si="222"/>
        <v>4</v>
      </c>
      <c r="AL1547" s="1">
        <f t="shared" si="223"/>
        <v>0</v>
      </c>
      <c r="AM1547" s="38">
        <f t="shared" ca="1" si="224"/>
        <v>0.70588235294117652</v>
      </c>
      <c r="AN1547" s="1" t="str">
        <f t="shared" ca="1" si="225"/>
        <v>לא תקין</v>
      </c>
      <c r="AO1547" s="1" t="e">
        <f>VLOOKUP(AC1547,'תז מייל קניין'!$A:$C,3,0)</f>
        <v>#N/A</v>
      </c>
      <c r="AP1547" s="1" t="str">
        <f t="shared" si="226"/>
        <v xml:space="preserve"> קרבקי מלר</v>
      </c>
    </row>
    <row r="1548" spans="1:42" x14ac:dyDescent="0.2">
      <c r="A1548" s="4"/>
      <c r="B1548" s="5"/>
      <c r="C1548" s="6" t="s">
        <v>5569</v>
      </c>
      <c r="D1548" s="7" t="s">
        <v>34</v>
      </c>
      <c r="E1548" s="7" t="s">
        <v>32</v>
      </c>
      <c r="F1548" s="8" t="s">
        <v>35</v>
      </c>
      <c r="G1548" s="9">
        <v>45490</v>
      </c>
      <c r="H1548" s="9"/>
      <c r="I1548" s="10"/>
      <c r="J1548" s="14"/>
      <c r="K1548" s="11" t="s">
        <v>4352</v>
      </c>
      <c r="L1548" s="8" t="s">
        <v>4353</v>
      </c>
      <c r="M1548" s="8" t="s">
        <v>4354</v>
      </c>
      <c r="N1548" s="8" t="s">
        <v>40</v>
      </c>
      <c r="O1548" s="12">
        <v>15000</v>
      </c>
      <c r="P1548" s="8" t="s">
        <v>41</v>
      </c>
      <c r="Q1548" s="12">
        <v>15000</v>
      </c>
      <c r="R1548" s="13">
        <v>0</v>
      </c>
      <c r="S1548" s="13">
        <v>0</v>
      </c>
      <c r="T1548" s="13">
        <v>0</v>
      </c>
      <c r="U1548" s="12">
        <v>15000</v>
      </c>
      <c r="V1548" s="8" t="s">
        <v>35</v>
      </c>
      <c r="W1548" s="8" t="s">
        <v>5570</v>
      </c>
      <c r="X1548" s="8" t="s">
        <v>35</v>
      </c>
      <c r="Y1548" s="13">
        <v>0</v>
      </c>
      <c r="Z1548" s="8" t="s">
        <v>42</v>
      </c>
      <c r="AA1548" s="8" t="s">
        <v>2622</v>
      </c>
      <c r="AB1548" s="8" t="s">
        <v>35</v>
      </c>
      <c r="AC1548" s="8" t="s">
        <v>54</v>
      </c>
      <c r="AD1548" s="8" t="s">
        <v>35</v>
      </c>
      <c r="AE1548" s="8" t="s">
        <v>2610</v>
      </c>
      <c r="AF1548" s="12">
        <v>15000</v>
      </c>
      <c r="AG1548" s="41">
        <f t="shared" si="219"/>
        <v>45490</v>
      </c>
      <c r="AH1548" s="41">
        <f t="shared" ca="1" si="220"/>
        <v>46022</v>
      </c>
      <c r="AI1548" s="1">
        <f t="shared" ca="1" si="218"/>
        <v>17</v>
      </c>
      <c r="AJ1548" s="1">
        <f t="shared" ca="1" si="221"/>
        <v>12</v>
      </c>
      <c r="AK1548" s="1">
        <f t="shared" ca="1" si="222"/>
        <v>4</v>
      </c>
      <c r="AL1548" s="1">
        <f t="shared" si="223"/>
        <v>0</v>
      </c>
      <c r="AM1548" s="38">
        <f t="shared" ca="1" si="224"/>
        <v>0.70588235294117652</v>
      </c>
      <c r="AN1548" s="1" t="str">
        <f t="shared" ca="1" si="225"/>
        <v>לא תקין</v>
      </c>
      <c r="AO1548" s="1" t="e">
        <f>VLOOKUP(AC1548,'תז מייל קניין'!$A:$C,3,0)</f>
        <v>#N/A</v>
      </c>
      <c r="AP1548" s="1" t="str">
        <f t="shared" si="226"/>
        <v xml:space="preserve"> אור קרבקי</v>
      </c>
    </row>
    <row r="1549" spans="1:42" x14ac:dyDescent="0.2">
      <c r="A1549" s="4"/>
      <c r="B1549" s="5"/>
      <c r="C1549" s="6" t="s">
        <v>5571</v>
      </c>
      <c r="D1549" s="7" t="s">
        <v>34</v>
      </c>
      <c r="E1549" s="7" t="s">
        <v>32</v>
      </c>
      <c r="F1549" s="8" t="s">
        <v>35</v>
      </c>
      <c r="G1549" s="9">
        <v>45490</v>
      </c>
      <c r="H1549" s="9"/>
      <c r="I1549" s="10"/>
      <c r="J1549" s="14"/>
      <c r="K1549" s="11" t="s">
        <v>4579</v>
      </c>
      <c r="L1549" s="8" t="s">
        <v>4580</v>
      </c>
      <c r="M1549" s="8" t="s">
        <v>4581</v>
      </c>
      <c r="N1549" s="8" t="s">
        <v>40</v>
      </c>
      <c r="O1549" s="12">
        <v>10000</v>
      </c>
      <c r="P1549" s="8" t="s">
        <v>41</v>
      </c>
      <c r="Q1549" s="12">
        <v>10000</v>
      </c>
      <c r="R1549" s="13">
        <v>0</v>
      </c>
      <c r="S1549" s="13">
        <v>0</v>
      </c>
      <c r="T1549" s="13">
        <v>0</v>
      </c>
      <c r="U1549" s="12">
        <v>10000</v>
      </c>
      <c r="V1549" s="8" t="s">
        <v>35</v>
      </c>
      <c r="W1549" s="8" t="s">
        <v>5572</v>
      </c>
      <c r="X1549" s="8" t="s">
        <v>35</v>
      </c>
      <c r="Y1549" s="13">
        <v>0</v>
      </c>
      <c r="Z1549" s="8" t="s">
        <v>42</v>
      </c>
      <c r="AA1549" s="8" t="s">
        <v>2622</v>
      </c>
      <c r="AB1549" s="8" t="s">
        <v>35</v>
      </c>
      <c r="AC1549" s="8" t="s">
        <v>54</v>
      </c>
      <c r="AD1549" s="8" t="s">
        <v>35</v>
      </c>
      <c r="AE1549" s="8" t="s">
        <v>2610</v>
      </c>
      <c r="AF1549" s="12">
        <v>10000</v>
      </c>
      <c r="AG1549" s="41">
        <f t="shared" si="219"/>
        <v>45490</v>
      </c>
      <c r="AH1549" s="41">
        <f t="shared" ca="1" si="220"/>
        <v>46022</v>
      </c>
      <c r="AI1549" s="1">
        <f t="shared" ca="1" si="218"/>
        <v>17</v>
      </c>
      <c r="AJ1549" s="1">
        <f t="shared" ca="1" si="221"/>
        <v>12</v>
      </c>
      <c r="AK1549" s="1">
        <f t="shared" ca="1" si="222"/>
        <v>4</v>
      </c>
      <c r="AL1549" s="1">
        <f t="shared" si="223"/>
        <v>0</v>
      </c>
      <c r="AM1549" s="38">
        <f t="shared" ca="1" si="224"/>
        <v>0.70588235294117652</v>
      </c>
      <c r="AN1549" s="1" t="str">
        <f t="shared" ca="1" si="225"/>
        <v>לא תקין</v>
      </c>
      <c r="AO1549" s="1" t="e">
        <f>VLOOKUP(AC1549,'תז מייל קניין'!$A:$C,3,0)</f>
        <v>#N/A</v>
      </c>
      <c r="AP1549" s="1" t="str">
        <f t="shared" si="226"/>
        <v xml:space="preserve"> רובין ואח</v>
      </c>
    </row>
    <row r="1550" spans="1:42" x14ac:dyDescent="0.2">
      <c r="A1550" s="4"/>
      <c r="B1550" s="5"/>
      <c r="C1550" s="6" t="s">
        <v>5573</v>
      </c>
      <c r="D1550" s="7" t="s">
        <v>34</v>
      </c>
      <c r="E1550" s="7" t="s">
        <v>32</v>
      </c>
      <c r="F1550" s="8" t="s">
        <v>35</v>
      </c>
      <c r="G1550" s="9">
        <v>45490</v>
      </c>
      <c r="H1550" s="9"/>
      <c r="I1550" s="10"/>
      <c r="J1550" s="14"/>
      <c r="K1550" s="11" t="s">
        <v>4523</v>
      </c>
      <c r="L1550" s="8" t="s">
        <v>4524</v>
      </c>
      <c r="M1550" s="8" t="s">
        <v>4525</v>
      </c>
      <c r="N1550" s="8" t="s">
        <v>40</v>
      </c>
      <c r="O1550" s="12">
        <v>54190</v>
      </c>
      <c r="P1550" s="8" t="s">
        <v>41</v>
      </c>
      <c r="Q1550" s="12">
        <v>54190</v>
      </c>
      <c r="R1550" s="13">
        <v>18.45</v>
      </c>
      <c r="S1550" s="12">
        <v>10000</v>
      </c>
      <c r="T1550" s="12">
        <v>10000</v>
      </c>
      <c r="U1550" s="12">
        <v>44190</v>
      </c>
      <c r="V1550" s="8" t="s">
        <v>35</v>
      </c>
      <c r="W1550" s="8" t="s">
        <v>5574</v>
      </c>
      <c r="X1550" s="8" t="s">
        <v>35</v>
      </c>
      <c r="Y1550" s="13">
        <v>0</v>
      </c>
      <c r="Z1550" s="8" t="s">
        <v>42</v>
      </c>
      <c r="AA1550" s="8" t="s">
        <v>2622</v>
      </c>
      <c r="AB1550" s="8" t="s">
        <v>35</v>
      </c>
      <c r="AC1550" s="8" t="s">
        <v>54</v>
      </c>
      <c r="AD1550" s="8" t="s">
        <v>35</v>
      </c>
      <c r="AE1550" s="8" t="s">
        <v>2610</v>
      </c>
      <c r="AF1550" s="12">
        <v>44190</v>
      </c>
      <c r="AG1550" s="41">
        <f t="shared" si="219"/>
        <v>45490</v>
      </c>
      <c r="AH1550" s="41">
        <f t="shared" ca="1" si="220"/>
        <v>46022</v>
      </c>
      <c r="AI1550" s="1">
        <f t="shared" ca="1" si="218"/>
        <v>17</v>
      </c>
      <c r="AJ1550" s="1">
        <f t="shared" ca="1" si="221"/>
        <v>12</v>
      </c>
      <c r="AK1550" s="1">
        <f t="shared" ca="1" si="222"/>
        <v>4</v>
      </c>
      <c r="AL1550" s="1">
        <f t="shared" si="223"/>
        <v>18.45</v>
      </c>
      <c r="AM1550" s="38">
        <f t="shared" ca="1" si="224"/>
        <v>0.70588235294117652</v>
      </c>
      <c r="AN1550" s="1" t="str">
        <f t="shared" ca="1" si="225"/>
        <v>לא תקין</v>
      </c>
      <c r="AO1550" s="1" t="e">
        <f>VLOOKUP(AC1550,'תז מייל קניין'!$A:$C,3,0)</f>
        <v>#N/A</v>
      </c>
      <c r="AP1550" s="1" t="str">
        <f t="shared" si="226"/>
        <v xml:space="preserve"> עומר שוור</v>
      </c>
    </row>
    <row r="1551" spans="1:42" x14ac:dyDescent="0.2">
      <c r="A1551" s="4"/>
      <c r="B1551" s="5"/>
      <c r="C1551" s="6" t="s">
        <v>5575</v>
      </c>
      <c r="D1551" s="7" t="s">
        <v>34</v>
      </c>
      <c r="E1551" s="7" t="s">
        <v>32</v>
      </c>
      <c r="F1551" s="8" t="s">
        <v>35</v>
      </c>
      <c r="G1551" s="9">
        <v>45490</v>
      </c>
      <c r="H1551" s="9"/>
      <c r="I1551" s="10"/>
      <c r="J1551" s="14"/>
      <c r="K1551" s="11" t="s">
        <v>4523</v>
      </c>
      <c r="L1551" s="8" t="s">
        <v>4524</v>
      </c>
      <c r="M1551" s="8" t="s">
        <v>4525</v>
      </c>
      <c r="N1551" s="8" t="s">
        <v>40</v>
      </c>
      <c r="O1551" s="12">
        <v>30000</v>
      </c>
      <c r="P1551" s="8" t="s">
        <v>41</v>
      </c>
      <c r="Q1551" s="12">
        <v>30000</v>
      </c>
      <c r="R1551" s="13">
        <v>33.33</v>
      </c>
      <c r="S1551" s="12">
        <v>10000</v>
      </c>
      <c r="T1551" s="12">
        <v>10000</v>
      </c>
      <c r="U1551" s="12">
        <v>20000</v>
      </c>
      <c r="V1551" s="8" t="s">
        <v>35</v>
      </c>
      <c r="W1551" s="8" t="s">
        <v>5576</v>
      </c>
      <c r="X1551" s="8" t="s">
        <v>35</v>
      </c>
      <c r="Y1551" s="13">
        <v>0</v>
      </c>
      <c r="Z1551" s="8" t="s">
        <v>42</v>
      </c>
      <c r="AA1551" s="8" t="s">
        <v>2622</v>
      </c>
      <c r="AB1551" s="8" t="s">
        <v>35</v>
      </c>
      <c r="AC1551" s="8" t="s">
        <v>54</v>
      </c>
      <c r="AD1551" s="8" t="s">
        <v>35</v>
      </c>
      <c r="AE1551" s="8" t="s">
        <v>2610</v>
      </c>
      <c r="AF1551" s="12">
        <v>20000</v>
      </c>
      <c r="AG1551" s="41">
        <f t="shared" si="219"/>
        <v>45490</v>
      </c>
      <c r="AH1551" s="41">
        <f t="shared" ca="1" si="220"/>
        <v>46022</v>
      </c>
      <c r="AI1551" s="1">
        <f t="shared" ca="1" si="218"/>
        <v>17</v>
      </c>
      <c r="AJ1551" s="1">
        <f t="shared" ca="1" si="221"/>
        <v>12</v>
      </c>
      <c r="AK1551" s="1">
        <f t="shared" ca="1" si="222"/>
        <v>4</v>
      </c>
      <c r="AL1551" s="1">
        <f t="shared" si="223"/>
        <v>33.33</v>
      </c>
      <c r="AM1551" s="38">
        <f t="shared" ca="1" si="224"/>
        <v>0.70588235294117652</v>
      </c>
      <c r="AN1551" s="1" t="str">
        <f t="shared" ca="1" si="225"/>
        <v>תקין</v>
      </c>
      <c r="AO1551" s="1" t="e">
        <f>VLOOKUP(AC1551,'תז מייל קניין'!$A:$C,3,0)</f>
        <v>#N/A</v>
      </c>
      <c r="AP1551" s="1" t="str">
        <f t="shared" si="226"/>
        <v xml:space="preserve"> שחף ואח' </v>
      </c>
    </row>
    <row r="1552" spans="1:42" x14ac:dyDescent="0.2">
      <c r="A1552" s="4"/>
      <c r="B1552" s="5"/>
      <c r="C1552" s="6" t="s">
        <v>5577</v>
      </c>
      <c r="D1552" s="7" t="s">
        <v>34</v>
      </c>
      <c r="E1552" s="7" t="s">
        <v>32</v>
      </c>
      <c r="F1552" s="8" t="s">
        <v>35</v>
      </c>
      <c r="G1552" s="9">
        <v>45490</v>
      </c>
      <c r="H1552" s="9"/>
      <c r="I1552" s="10"/>
      <c r="J1552" s="14"/>
      <c r="K1552" s="11" t="s">
        <v>4523</v>
      </c>
      <c r="L1552" s="8" t="s">
        <v>4524</v>
      </c>
      <c r="M1552" s="8" t="s">
        <v>4525</v>
      </c>
      <c r="N1552" s="8" t="s">
        <v>40</v>
      </c>
      <c r="O1552" s="12">
        <v>29540</v>
      </c>
      <c r="P1552" s="8" t="s">
        <v>41</v>
      </c>
      <c r="Q1552" s="12">
        <v>29540</v>
      </c>
      <c r="R1552" s="13">
        <v>20.309999999999999</v>
      </c>
      <c r="S1552" s="12">
        <v>6000</v>
      </c>
      <c r="T1552" s="12">
        <v>6000</v>
      </c>
      <c r="U1552" s="12">
        <v>23540</v>
      </c>
      <c r="V1552" s="8" t="s">
        <v>35</v>
      </c>
      <c r="W1552" s="8" t="s">
        <v>5578</v>
      </c>
      <c r="X1552" s="8" t="s">
        <v>35</v>
      </c>
      <c r="Y1552" s="13">
        <v>0</v>
      </c>
      <c r="Z1552" s="8" t="s">
        <v>42</v>
      </c>
      <c r="AA1552" s="8" t="s">
        <v>2622</v>
      </c>
      <c r="AB1552" s="8" t="s">
        <v>35</v>
      </c>
      <c r="AC1552" s="8" t="s">
        <v>54</v>
      </c>
      <c r="AD1552" s="8" t="s">
        <v>35</v>
      </c>
      <c r="AE1552" s="8" t="s">
        <v>2610</v>
      </c>
      <c r="AF1552" s="12">
        <v>23540</v>
      </c>
      <c r="AG1552" s="41">
        <f t="shared" si="219"/>
        <v>45490</v>
      </c>
      <c r="AH1552" s="41">
        <f t="shared" ca="1" si="220"/>
        <v>46022</v>
      </c>
      <c r="AI1552" s="1">
        <f t="shared" ca="1" si="218"/>
        <v>17</v>
      </c>
      <c r="AJ1552" s="1">
        <f t="shared" ca="1" si="221"/>
        <v>12</v>
      </c>
      <c r="AK1552" s="1">
        <f t="shared" ca="1" si="222"/>
        <v>4</v>
      </c>
      <c r="AL1552" s="1">
        <f t="shared" si="223"/>
        <v>20.309999999999999</v>
      </c>
      <c r="AM1552" s="38">
        <f t="shared" ca="1" si="224"/>
        <v>0.70588235294117652</v>
      </c>
      <c r="AN1552" s="1" t="str">
        <f t="shared" ca="1" si="225"/>
        <v>תקין</v>
      </c>
      <c r="AO1552" s="1" t="e">
        <f>VLOOKUP(AC1552,'תז מייל קניין'!$A:$C,3,0)</f>
        <v>#N/A</v>
      </c>
      <c r="AP1552" s="1" t="str">
        <f t="shared" si="226"/>
        <v xml:space="preserve"> שמיר ואח'</v>
      </c>
    </row>
    <row r="1553" spans="1:42" x14ac:dyDescent="0.2">
      <c r="A1553" s="4"/>
      <c r="B1553" s="5"/>
      <c r="C1553" s="6" t="s">
        <v>5579</v>
      </c>
      <c r="D1553" s="7" t="s">
        <v>34</v>
      </c>
      <c r="E1553" s="7" t="s">
        <v>32</v>
      </c>
      <c r="F1553" s="8" t="s">
        <v>35</v>
      </c>
      <c r="G1553" s="9">
        <v>45490</v>
      </c>
      <c r="H1553" s="9"/>
      <c r="I1553" s="10"/>
      <c r="J1553" s="14"/>
      <c r="K1553" s="11" t="s">
        <v>4352</v>
      </c>
      <c r="L1553" s="8" t="s">
        <v>4353</v>
      </c>
      <c r="M1553" s="8" t="s">
        <v>4354</v>
      </c>
      <c r="N1553" s="8" t="s">
        <v>40</v>
      </c>
      <c r="O1553" s="12">
        <v>29355</v>
      </c>
      <c r="P1553" s="8" t="s">
        <v>41</v>
      </c>
      <c r="Q1553" s="12">
        <v>29355</v>
      </c>
      <c r="R1553" s="13">
        <v>0</v>
      </c>
      <c r="S1553" s="13">
        <v>0</v>
      </c>
      <c r="T1553" s="13">
        <v>0</v>
      </c>
      <c r="U1553" s="12">
        <v>29355</v>
      </c>
      <c r="V1553" s="8" t="s">
        <v>35</v>
      </c>
      <c r="W1553" s="8" t="s">
        <v>5580</v>
      </c>
      <c r="X1553" s="8" t="s">
        <v>35</v>
      </c>
      <c r="Y1553" s="13">
        <v>0</v>
      </c>
      <c r="Z1553" s="8" t="s">
        <v>42</v>
      </c>
      <c r="AA1553" s="8" t="s">
        <v>2622</v>
      </c>
      <c r="AB1553" s="8" t="s">
        <v>35</v>
      </c>
      <c r="AC1553" s="8" t="s">
        <v>54</v>
      </c>
      <c r="AD1553" s="8" t="s">
        <v>35</v>
      </c>
      <c r="AE1553" s="8" t="s">
        <v>2610</v>
      </c>
      <c r="AF1553" s="12">
        <v>29355</v>
      </c>
      <c r="AG1553" s="41">
        <f t="shared" si="219"/>
        <v>45490</v>
      </c>
      <c r="AH1553" s="41">
        <f t="shared" ca="1" si="220"/>
        <v>46022</v>
      </c>
      <c r="AI1553" s="1">
        <f t="shared" ca="1" si="218"/>
        <v>17</v>
      </c>
      <c r="AJ1553" s="1">
        <f t="shared" ca="1" si="221"/>
        <v>12</v>
      </c>
      <c r="AK1553" s="1">
        <f t="shared" ca="1" si="222"/>
        <v>4</v>
      </c>
      <c r="AL1553" s="1">
        <f t="shared" si="223"/>
        <v>0</v>
      </c>
      <c r="AM1553" s="38">
        <f t="shared" ca="1" si="224"/>
        <v>0.70588235294117652</v>
      </c>
      <c r="AN1553" s="1" t="str">
        <f t="shared" ca="1" si="225"/>
        <v>לא תקין</v>
      </c>
      <c r="AO1553" s="1" t="e">
        <f>VLOOKUP(AC1553,'תז מייל קניין'!$A:$C,3,0)</f>
        <v>#N/A</v>
      </c>
      <c r="AP1553" s="1" t="str">
        <f t="shared" si="226"/>
        <v xml:space="preserve"> שחר ואח' </v>
      </c>
    </row>
    <row r="1554" spans="1:42" x14ac:dyDescent="0.2">
      <c r="A1554" s="4"/>
      <c r="B1554" s="5"/>
      <c r="C1554" s="6" t="s">
        <v>5581</v>
      </c>
      <c r="D1554" s="7" t="s">
        <v>34</v>
      </c>
      <c r="E1554" s="7" t="s">
        <v>32</v>
      </c>
      <c r="F1554" s="8" t="s">
        <v>35</v>
      </c>
      <c r="G1554" s="9">
        <v>45490</v>
      </c>
      <c r="H1554" s="9"/>
      <c r="I1554" s="10"/>
      <c r="J1554" s="14"/>
      <c r="K1554" s="11" t="s">
        <v>5553</v>
      </c>
      <c r="L1554" s="8" t="s">
        <v>5554</v>
      </c>
      <c r="M1554" s="8" t="s">
        <v>5555</v>
      </c>
      <c r="N1554" s="8" t="s">
        <v>40</v>
      </c>
      <c r="O1554" s="12">
        <v>70000</v>
      </c>
      <c r="P1554" s="8" t="s">
        <v>41</v>
      </c>
      <c r="Q1554" s="12">
        <v>70000</v>
      </c>
      <c r="R1554" s="13">
        <v>71.430000000000007</v>
      </c>
      <c r="S1554" s="12">
        <v>50000</v>
      </c>
      <c r="T1554" s="12">
        <v>50000</v>
      </c>
      <c r="U1554" s="12">
        <v>20000</v>
      </c>
      <c r="V1554" s="8" t="s">
        <v>35</v>
      </c>
      <c r="W1554" s="8" t="s">
        <v>5582</v>
      </c>
      <c r="X1554" s="8" t="s">
        <v>35</v>
      </c>
      <c r="Y1554" s="13">
        <v>0</v>
      </c>
      <c r="Z1554" s="8" t="s">
        <v>42</v>
      </c>
      <c r="AA1554" s="8" t="s">
        <v>2622</v>
      </c>
      <c r="AB1554" s="8" t="s">
        <v>35</v>
      </c>
      <c r="AC1554" s="8" t="s">
        <v>54</v>
      </c>
      <c r="AD1554" s="8" t="s">
        <v>35</v>
      </c>
      <c r="AE1554" s="8" t="s">
        <v>2610</v>
      </c>
      <c r="AF1554" s="12">
        <v>20000</v>
      </c>
      <c r="AG1554" s="41">
        <f t="shared" si="219"/>
        <v>45490</v>
      </c>
      <c r="AH1554" s="41">
        <f t="shared" ca="1" si="220"/>
        <v>46022</v>
      </c>
      <c r="AI1554" s="1">
        <f t="shared" ca="1" si="218"/>
        <v>17</v>
      </c>
      <c r="AJ1554" s="1">
        <f t="shared" ca="1" si="221"/>
        <v>12</v>
      </c>
      <c r="AK1554" s="1">
        <f t="shared" ca="1" si="222"/>
        <v>4</v>
      </c>
      <c r="AL1554" s="1">
        <f t="shared" si="223"/>
        <v>71.430000000000007</v>
      </c>
      <c r="AM1554" s="38">
        <f t="shared" ca="1" si="224"/>
        <v>0.70588235294117652</v>
      </c>
      <c r="AN1554" s="1" t="str">
        <f t="shared" ca="1" si="225"/>
        <v>תקין</v>
      </c>
      <c r="AO1554" s="1" t="e">
        <f>VLOOKUP(AC1554,'תז מייל קניין'!$A:$C,3,0)</f>
        <v>#N/A</v>
      </c>
      <c r="AP1554" s="1" t="str">
        <f t="shared" si="226"/>
        <v xml:space="preserve"> יונתן שלי</v>
      </c>
    </row>
    <row r="1555" spans="1:42" x14ac:dyDescent="0.2">
      <c r="A1555" s="4"/>
      <c r="B1555" s="5"/>
      <c r="C1555" s="6" t="s">
        <v>5583</v>
      </c>
      <c r="D1555" s="7" t="s">
        <v>34</v>
      </c>
      <c r="E1555" s="7" t="s">
        <v>32</v>
      </c>
      <c r="F1555" s="8" t="s">
        <v>35</v>
      </c>
      <c r="G1555" s="9">
        <v>45491</v>
      </c>
      <c r="H1555" s="9"/>
      <c r="I1555" s="10"/>
      <c r="J1555" s="14"/>
      <c r="K1555" s="11" t="s">
        <v>5584</v>
      </c>
      <c r="L1555" s="8" t="s">
        <v>5585</v>
      </c>
      <c r="M1555" s="8" t="s">
        <v>5586</v>
      </c>
      <c r="N1555" s="8" t="s">
        <v>40</v>
      </c>
      <c r="O1555" s="12">
        <v>12095</v>
      </c>
      <c r="P1555" s="8" t="s">
        <v>41</v>
      </c>
      <c r="Q1555" s="12">
        <v>12095</v>
      </c>
      <c r="R1555" s="13">
        <v>49.23</v>
      </c>
      <c r="S1555" s="12">
        <v>5954.75</v>
      </c>
      <c r="T1555" s="12">
        <v>5954.75</v>
      </c>
      <c r="U1555" s="12">
        <v>6140.25</v>
      </c>
      <c r="V1555" s="8" t="s">
        <v>35</v>
      </c>
      <c r="W1555" s="8" t="s">
        <v>5587</v>
      </c>
      <c r="X1555" s="8" t="s">
        <v>57</v>
      </c>
      <c r="Y1555" s="13">
        <v>0</v>
      </c>
      <c r="Z1555" s="8" t="s">
        <v>42</v>
      </c>
      <c r="AA1555" s="8" t="s">
        <v>58</v>
      </c>
      <c r="AB1555" s="8" t="s">
        <v>35</v>
      </c>
      <c r="AC1555" s="8" t="s">
        <v>54</v>
      </c>
      <c r="AD1555" s="8" t="s">
        <v>5588</v>
      </c>
      <c r="AE1555" s="8" t="s">
        <v>2610</v>
      </c>
      <c r="AF1555" s="12">
        <v>6140.25</v>
      </c>
      <c r="AG1555" s="41">
        <f t="shared" si="219"/>
        <v>45491</v>
      </c>
      <c r="AH1555" s="41">
        <f t="shared" ca="1" si="220"/>
        <v>46022</v>
      </c>
      <c r="AI1555" s="1">
        <f t="shared" ca="1" si="218"/>
        <v>17</v>
      </c>
      <c r="AJ1555" s="1">
        <f t="shared" ca="1" si="221"/>
        <v>12</v>
      </c>
      <c r="AK1555" s="1">
        <f t="shared" ca="1" si="222"/>
        <v>4</v>
      </c>
      <c r="AL1555" s="1">
        <f t="shared" si="223"/>
        <v>49.23</v>
      </c>
      <c r="AM1555" s="38">
        <f t="shared" ca="1" si="224"/>
        <v>0.70588235294117652</v>
      </c>
      <c r="AN1555" s="1" t="str">
        <f t="shared" ca="1" si="225"/>
        <v>תקין</v>
      </c>
      <c r="AO1555" s="1" t="e">
        <f>VLOOKUP(AC1555,'תז מייל קניין'!$A:$C,3,0)</f>
        <v>#N/A</v>
      </c>
      <c r="AP1555" s="1" t="str">
        <f t="shared" si="226"/>
        <v xml:space="preserve"> חבר וועדה</v>
      </c>
    </row>
    <row r="1556" spans="1:42" x14ac:dyDescent="0.2">
      <c r="A1556" s="4"/>
      <c r="B1556" s="5"/>
      <c r="C1556" s="6" t="s">
        <v>5589</v>
      </c>
      <c r="D1556" s="7" t="s">
        <v>34</v>
      </c>
      <c r="E1556" s="7" t="s">
        <v>32</v>
      </c>
      <c r="F1556" s="8" t="s">
        <v>35</v>
      </c>
      <c r="G1556" s="9">
        <v>45491</v>
      </c>
      <c r="H1556" s="9">
        <v>45505</v>
      </c>
      <c r="I1556" s="10">
        <v>45869</v>
      </c>
      <c r="J1556" s="14"/>
      <c r="K1556" s="11" t="s">
        <v>4815</v>
      </c>
      <c r="L1556" s="8" t="s">
        <v>4816</v>
      </c>
      <c r="M1556" s="8" t="s">
        <v>4817</v>
      </c>
      <c r="N1556" s="8" t="s">
        <v>40</v>
      </c>
      <c r="O1556" s="12">
        <v>13729.3</v>
      </c>
      <c r="P1556" s="8" t="s">
        <v>41</v>
      </c>
      <c r="Q1556" s="12">
        <v>13729.3</v>
      </c>
      <c r="R1556" s="13">
        <v>50</v>
      </c>
      <c r="S1556" s="12">
        <v>6864.66</v>
      </c>
      <c r="T1556" s="12">
        <v>6835.57</v>
      </c>
      <c r="U1556" s="12">
        <v>6864.65</v>
      </c>
      <c r="V1556" s="8" t="s">
        <v>35</v>
      </c>
      <c r="W1556" s="8" t="s">
        <v>5590</v>
      </c>
      <c r="X1556" s="8" t="s">
        <v>35</v>
      </c>
      <c r="Y1556" s="13">
        <v>0</v>
      </c>
      <c r="Z1556" s="8" t="s">
        <v>42</v>
      </c>
      <c r="AA1556" s="8" t="s">
        <v>43</v>
      </c>
      <c r="AB1556" s="8" t="s">
        <v>60</v>
      </c>
      <c r="AC1556" s="8" t="s">
        <v>54</v>
      </c>
      <c r="AD1556" s="8" t="s">
        <v>35</v>
      </c>
      <c r="AE1556" s="8" t="s">
        <v>4672</v>
      </c>
      <c r="AF1556" s="12">
        <v>6864.65</v>
      </c>
      <c r="AG1556" s="41">
        <f t="shared" si="219"/>
        <v>45505</v>
      </c>
      <c r="AH1556" s="41">
        <f t="shared" ca="1" si="220"/>
        <v>45869</v>
      </c>
      <c r="AI1556" s="1">
        <f t="shared" ca="1" si="218"/>
        <v>11</v>
      </c>
      <c r="AJ1556" s="1">
        <f t="shared" ca="1" si="221"/>
        <v>12</v>
      </c>
      <c r="AK1556" s="1">
        <f t="shared" ca="1" si="222"/>
        <v>0</v>
      </c>
      <c r="AL1556" s="1">
        <f t="shared" si="223"/>
        <v>50</v>
      </c>
      <c r="AM1556" s="38">
        <f t="shared" ca="1" si="224"/>
        <v>1.0909090909090908</v>
      </c>
      <c r="AN1556" s="1" t="str">
        <f t="shared" ca="1" si="225"/>
        <v>תקין</v>
      </c>
      <c r="AO1556" s="1" t="e">
        <f>VLOOKUP(AC1556,'תז מייל קניין'!$A:$C,3,0)</f>
        <v>#N/A</v>
      </c>
      <c r="AP1556" s="1" t="str">
        <f t="shared" si="226"/>
        <v xml:space="preserve"> תחזוקה שנ</v>
      </c>
    </row>
    <row r="1557" spans="1:42" x14ac:dyDescent="0.2">
      <c r="A1557" s="4"/>
      <c r="B1557" s="5"/>
      <c r="C1557" s="6" t="s">
        <v>5591</v>
      </c>
      <c r="D1557" s="7" t="s">
        <v>34</v>
      </c>
      <c r="E1557" s="7" t="s">
        <v>32</v>
      </c>
      <c r="F1557" s="8" t="s">
        <v>35</v>
      </c>
      <c r="G1557" s="9">
        <v>45495</v>
      </c>
      <c r="H1557" s="9">
        <v>45179</v>
      </c>
      <c r="I1557" s="10">
        <v>46274</v>
      </c>
      <c r="J1557" s="14"/>
      <c r="K1557" s="11" t="s">
        <v>4395</v>
      </c>
      <c r="L1557" s="8" t="s">
        <v>4396</v>
      </c>
      <c r="M1557" s="8" t="s">
        <v>4397</v>
      </c>
      <c r="N1557" s="8" t="s">
        <v>40</v>
      </c>
      <c r="O1557" s="12">
        <v>96878</v>
      </c>
      <c r="P1557" s="8" t="s">
        <v>41</v>
      </c>
      <c r="Q1557" s="12">
        <v>96878</v>
      </c>
      <c r="R1557" s="13">
        <v>77.27</v>
      </c>
      <c r="S1557" s="12">
        <v>73001.570000000007</v>
      </c>
      <c r="T1557" s="12">
        <v>73001.56</v>
      </c>
      <c r="U1557" s="12">
        <v>22017.599999999999</v>
      </c>
      <c r="V1557" s="8" t="s">
        <v>35</v>
      </c>
      <c r="W1557" s="8" t="s">
        <v>4398</v>
      </c>
      <c r="X1557" s="8" t="s">
        <v>57</v>
      </c>
      <c r="Y1557" s="13">
        <v>0</v>
      </c>
      <c r="Z1557" s="8" t="s">
        <v>42</v>
      </c>
      <c r="AA1557" s="8" t="s">
        <v>58</v>
      </c>
      <c r="AB1557" s="8" t="s">
        <v>35</v>
      </c>
      <c r="AC1557" s="8" t="s">
        <v>54</v>
      </c>
      <c r="AD1557" s="8" t="s">
        <v>5592</v>
      </c>
      <c r="AE1557" s="8" t="s">
        <v>66</v>
      </c>
      <c r="AF1557" s="12">
        <v>22017.599999999999</v>
      </c>
      <c r="AG1557" s="41">
        <f t="shared" si="219"/>
        <v>45179</v>
      </c>
      <c r="AH1557" s="41">
        <f t="shared" ca="1" si="220"/>
        <v>46274</v>
      </c>
      <c r="AI1557" s="1">
        <f t="shared" ca="1" si="218"/>
        <v>35</v>
      </c>
      <c r="AJ1557" s="1">
        <f t="shared" ca="1" si="221"/>
        <v>22</v>
      </c>
      <c r="AK1557" s="1">
        <f t="shared" ca="1" si="222"/>
        <v>13</v>
      </c>
      <c r="AL1557" s="1">
        <f t="shared" si="223"/>
        <v>77.27</v>
      </c>
      <c r="AM1557" s="38">
        <f t="shared" ca="1" si="224"/>
        <v>0.62857142857142856</v>
      </c>
      <c r="AN1557" s="1" t="str">
        <f t="shared" ca="1" si="225"/>
        <v>תקין</v>
      </c>
      <c r="AO1557" s="1" t="e">
        <f>VLOOKUP(AC1557,'תז מייל קניין'!$A:$C,3,0)</f>
        <v>#N/A</v>
      </c>
      <c r="AP1557" s="1" t="str">
        <f t="shared" si="226"/>
        <v xml:space="preserve"> חבר ועדת </v>
      </c>
    </row>
    <row r="1558" spans="1:42" x14ac:dyDescent="0.2">
      <c r="A1558" s="4"/>
      <c r="B1558" s="5"/>
      <c r="C1558" s="6" t="s">
        <v>5593</v>
      </c>
      <c r="D1558" s="7" t="s">
        <v>34</v>
      </c>
      <c r="E1558" s="7" t="s">
        <v>32</v>
      </c>
      <c r="F1558" s="8" t="s">
        <v>35</v>
      </c>
      <c r="G1558" s="9">
        <v>45497</v>
      </c>
      <c r="H1558" s="9"/>
      <c r="I1558" s="10"/>
      <c r="J1558" s="14"/>
      <c r="K1558" s="11" t="s">
        <v>5594</v>
      </c>
      <c r="L1558" s="8" t="s">
        <v>5595</v>
      </c>
      <c r="M1558" s="8" t="s">
        <v>5596</v>
      </c>
      <c r="N1558" s="8" t="s">
        <v>40</v>
      </c>
      <c r="O1558" s="12">
        <v>96925.2</v>
      </c>
      <c r="P1558" s="8" t="s">
        <v>41</v>
      </c>
      <c r="Q1558" s="12">
        <v>96925.2</v>
      </c>
      <c r="R1558" s="13">
        <v>73.27</v>
      </c>
      <c r="S1558" s="12">
        <v>70410.600000000006</v>
      </c>
      <c r="T1558" s="12">
        <v>70410.600000000006</v>
      </c>
      <c r="U1558" s="12">
        <v>25912.799999999999</v>
      </c>
      <c r="V1558" s="8" t="s">
        <v>35</v>
      </c>
      <c r="W1558" s="8" t="s">
        <v>5597</v>
      </c>
      <c r="X1558" s="8" t="s">
        <v>35</v>
      </c>
      <c r="Y1558" s="13">
        <v>0</v>
      </c>
      <c r="Z1558" s="8" t="s">
        <v>42</v>
      </c>
      <c r="AA1558" s="8" t="s">
        <v>43</v>
      </c>
      <c r="AB1558" s="8" t="s">
        <v>60</v>
      </c>
      <c r="AC1558" s="8" t="s">
        <v>54</v>
      </c>
      <c r="AD1558" s="8" t="s">
        <v>35</v>
      </c>
      <c r="AE1558" s="8" t="s">
        <v>122</v>
      </c>
      <c r="AF1558" s="12">
        <v>25912.799999999999</v>
      </c>
      <c r="AG1558" s="41">
        <f t="shared" si="219"/>
        <v>45497</v>
      </c>
      <c r="AH1558" s="41">
        <f t="shared" ca="1" si="220"/>
        <v>46022</v>
      </c>
      <c r="AI1558" s="1">
        <f t="shared" ca="1" si="218"/>
        <v>17</v>
      </c>
      <c r="AJ1558" s="1">
        <f t="shared" ca="1" si="221"/>
        <v>12</v>
      </c>
      <c r="AK1558" s="1">
        <f t="shared" ca="1" si="222"/>
        <v>4</v>
      </c>
      <c r="AL1558" s="1">
        <f t="shared" si="223"/>
        <v>73.27</v>
      </c>
      <c r="AM1558" s="38">
        <f t="shared" ca="1" si="224"/>
        <v>0.70588235294117652</v>
      </c>
      <c r="AN1558" s="1" t="str">
        <f t="shared" ca="1" si="225"/>
        <v>תקין</v>
      </c>
      <c r="AO1558" s="1" t="e">
        <f>VLOOKUP(AC1558,'תז מייל קניין'!$A:$C,3,0)</f>
        <v>#N/A</v>
      </c>
      <c r="AP1558" s="1" t="str">
        <f t="shared" si="226"/>
        <v xml:space="preserve"> שכירות מח</v>
      </c>
    </row>
    <row r="1559" spans="1:42" x14ac:dyDescent="0.2">
      <c r="A1559" s="4"/>
      <c r="B1559" s="5"/>
      <c r="C1559" s="6" t="s">
        <v>5598</v>
      </c>
      <c r="D1559" s="7" t="s">
        <v>50</v>
      </c>
      <c r="E1559" s="7" t="s">
        <v>32</v>
      </c>
      <c r="F1559" s="8" t="s">
        <v>35</v>
      </c>
      <c r="G1559" s="9">
        <v>45516</v>
      </c>
      <c r="H1559" s="9"/>
      <c r="I1559" s="10"/>
      <c r="J1559" s="14"/>
      <c r="K1559" s="11" t="s">
        <v>185</v>
      </c>
      <c r="L1559" s="8" t="s">
        <v>186</v>
      </c>
      <c r="M1559" s="8" t="s">
        <v>187</v>
      </c>
      <c r="N1559" s="8" t="s">
        <v>40</v>
      </c>
      <c r="O1559" s="12">
        <v>2051.46</v>
      </c>
      <c r="P1559" s="8" t="s">
        <v>41</v>
      </c>
      <c r="Q1559" s="12">
        <v>2051.46</v>
      </c>
      <c r="R1559" s="13">
        <v>91.19</v>
      </c>
      <c r="S1559" s="12">
        <v>1877.06</v>
      </c>
      <c r="T1559" s="12">
        <v>1869.38</v>
      </c>
      <c r="U1559" s="13">
        <v>180.38</v>
      </c>
      <c r="V1559" s="8" t="s">
        <v>35</v>
      </c>
      <c r="W1559" s="8" t="s">
        <v>5599</v>
      </c>
      <c r="X1559" s="8" t="s">
        <v>57</v>
      </c>
      <c r="Y1559" s="13">
        <v>0</v>
      </c>
      <c r="Z1559" s="8" t="s">
        <v>42</v>
      </c>
      <c r="AA1559" s="8" t="s">
        <v>65</v>
      </c>
      <c r="AB1559" s="8" t="s">
        <v>35</v>
      </c>
      <c r="AC1559" s="8" t="s">
        <v>54</v>
      </c>
      <c r="AD1559" s="8" t="s">
        <v>35</v>
      </c>
      <c r="AE1559" s="8" t="s">
        <v>4414</v>
      </c>
      <c r="AF1559" s="13">
        <v>174.4</v>
      </c>
      <c r="AG1559" s="41">
        <f t="shared" si="219"/>
        <v>45516</v>
      </c>
      <c r="AH1559" s="41">
        <f t="shared" ca="1" si="220"/>
        <v>46022</v>
      </c>
      <c r="AI1559" s="1">
        <f t="shared" ca="1" si="218"/>
        <v>16</v>
      </c>
      <c r="AJ1559" s="1">
        <f t="shared" ca="1" si="221"/>
        <v>11</v>
      </c>
      <c r="AK1559" s="1">
        <f t="shared" ca="1" si="222"/>
        <v>4</v>
      </c>
      <c r="AL1559" s="1">
        <f t="shared" si="223"/>
        <v>91.19</v>
      </c>
      <c r="AM1559" s="38">
        <f t="shared" ca="1" si="224"/>
        <v>0.6875</v>
      </c>
      <c r="AN1559" s="1" t="str">
        <f t="shared" ca="1" si="225"/>
        <v>תקין</v>
      </c>
      <c r="AO1559" s="1" t="e">
        <f>VLOOKUP(AC1559,'תז מייל קניין'!$A:$C,3,0)</f>
        <v>#N/A</v>
      </c>
      <c r="AP1559" s="1" t="str">
        <f t="shared" si="226"/>
        <v xml:space="preserve"> כיבוד משק</v>
      </c>
    </row>
    <row r="1560" spans="1:42" x14ac:dyDescent="0.2">
      <c r="A1560" s="4"/>
      <c r="B1560" s="5"/>
      <c r="C1560" s="6" t="s">
        <v>5600</v>
      </c>
      <c r="D1560" s="7" t="s">
        <v>34</v>
      </c>
      <c r="E1560" s="7" t="s">
        <v>32</v>
      </c>
      <c r="F1560" s="8" t="s">
        <v>35</v>
      </c>
      <c r="G1560" s="9">
        <v>45516</v>
      </c>
      <c r="H1560" s="9"/>
      <c r="I1560" s="10"/>
      <c r="J1560" s="14"/>
      <c r="K1560" s="11" t="s">
        <v>3401</v>
      </c>
      <c r="L1560" s="8" t="s">
        <v>3402</v>
      </c>
      <c r="M1560" s="8" t="s">
        <v>3403</v>
      </c>
      <c r="N1560" s="8" t="s">
        <v>40</v>
      </c>
      <c r="O1560" s="13">
        <v>944</v>
      </c>
      <c r="P1560" s="8" t="s">
        <v>41</v>
      </c>
      <c r="Q1560" s="13">
        <v>944</v>
      </c>
      <c r="R1560" s="13">
        <v>0</v>
      </c>
      <c r="S1560" s="13">
        <v>0</v>
      </c>
      <c r="T1560" s="13">
        <v>0</v>
      </c>
      <c r="U1560" s="13">
        <v>944</v>
      </c>
      <c r="V1560" s="8" t="s">
        <v>35</v>
      </c>
      <c r="W1560" s="8" t="s">
        <v>5601</v>
      </c>
      <c r="X1560" s="8" t="s">
        <v>35</v>
      </c>
      <c r="Y1560" s="13">
        <v>0</v>
      </c>
      <c r="Z1560" s="8" t="s">
        <v>42</v>
      </c>
      <c r="AA1560" s="8" t="s">
        <v>43</v>
      </c>
      <c r="AB1560" s="8" t="s">
        <v>60</v>
      </c>
      <c r="AC1560" s="8" t="s">
        <v>54</v>
      </c>
      <c r="AD1560" s="8" t="s">
        <v>35</v>
      </c>
      <c r="AE1560" s="8" t="s">
        <v>122</v>
      </c>
      <c r="AF1560" s="13">
        <v>944</v>
      </c>
      <c r="AG1560" s="41">
        <f t="shared" si="219"/>
        <v>45516</v>
      </c>
      <c r="AH1560" s="41">
        <f t="shared" ca="1" si="220"/>
        <v>46022</v>
      </c>
      <c r="AI1560" s="1">
        <f t="shared" ca="1" si="218"/>
        <v>16</v>
      </c>
      <c r="AJ1560" s="1">
        <f t="shared" ca="1" si="221"/>
        <v>11</v>
      </c>
      <c r="AK1560" s="1">
        <f t="shared" ca="1" si="222"/>
        <v>4</v>
      </c>
      <c r="AL1560" s="1">
        <f t="shared" si="223"/>
        <v>0</v>
      </c>
      <c r="AM1560" s="38">
        <f t="shared" ca="1" si="224"/>
        <v>0.6875</v>
      </c>
      <c r="AN1560" s="1" t="str">
        <f t="shared" ca="1" si="225"/>
        <v>לא תקין</v>
      </c>
      <c r="AO1560" s="1" t="e">
        <f>VLOOKUP(AC1560,'תז מייל קניין'!$A:$C,3,0)</f>
        <v>#N/A</v>
      </c>
      <c r="AP1560" s="1" t="str">
        <f t="shared" si="226"/>
        <v xml:space="preserve"> הדפסת 5 ת</v>
      </c>
    </row>
    <row r="1561" spans="1:42" x14ac:dyDescent="0.2">
      <c r="A1561" s="4"/>
      <c r="B1561" s="5"/>
      <c r="C1561" s="6" t="s">
        <v>5602</v>
      </c>
      <c r="D1561" s="7" t="s">
        <v>34</v>
      </c>
      <c r="E1561" s="7" t="s">
        <v>32</v>
      </c>
      <c r="F1561" s="8" t="s">
        <v>35</v>
      </c>
      <c r="G1561" s="9">
        <v>45516</v>
      </c>
      <c r="H1561" s="9">
        <v>44766</v>
      </c>
      <c r="I1561" s="10">
        <v>45860</v>
      </c>
      <c r="J1561" s="14"/>
      <c r="K1561" s="11" t="s">
        <v>5603</v>
      </c>
      <c r="L1561" s="8" t="s">
        <v>5604</v>
      </c>
      <c r="M1561" s="8" t="s">
        <v>5605</v>
      </c>
      <c r="N1561" s="8" t="s">
        <v>40</v>
      </c>
      <c r="O1561" s="12">
        <v>61500</v>
      </c>
      <c r="P1561" s="8" t="s">
        <v>41</v>
      </c>
      <c r="Q1561" s="12">
        <v>61500</v>
      </c>
      <c r="R1561" s="13">
        <v>63.92</v>
      </c>
      <c r="S1561" s="12">
        <v>24407.3</v>
      </c>
      <c r="T1561" s="12">
        <v>24407.3</v>
      </c>
      <c r="U1561" s="12">
        <v>22191.25</v>
      </c>
      <c r="V1561" s="8" t="s">
        <v>35</v>
      </c>
      <c r="W1561" s="8" t="s">
        <v>5606</v>
      </c>
      <c r="X1561" s="8" t="s">
        <v>57</v>
      </c>
      <c r="Y1561" s="13">
        <v>0</v>
      </c>
      <c r="Z1561" s="8" t="s">
        <v>42</v>
      </c>
      <c r="AA1561" s="8" t="s">
        <v>58</v>
      </c>
      <c r="AB1561" s="8" t="s">
        <v>35</v>
      </c>
      <c r="AC1561" s="8" t="s">
        <v>54</v>
      </c>
      <c r="AD1561" s="8" t="s">
        <v>5607</v>
      </c>
      <c r="AE1561" s="8" t="s">
        <v>66</v>
      </c>
      <c r="AF1561" s="12">
        <v>22191.25</v>
      </c>
      <c r="AG1561" s="41">
        <f t="shared" si="219"/>
        <v>44766</v>
      </c>
      <c r="AH1561" s="41">
        <f t="shared" ca="1" si="220"/>
        <v>45860</v>
      </c>
      <c r="AI1561" s="1">
        <f t="shared" ca="1" si="218"/>
        <v>35</v>
      </c>
      <c r="AJ1561" s="1">
        <f t="shared" ca="1" si="221"/>
        <v>36</v>
      </c>
      <c r="AK1561" s="1">
        <f t="shared" ca="1" si="222"/>
        <v>0</v>
      </c>
      <c r="AL1561" s="1">
        <f t="shared" si="223"/>
        <v>63.92</v>
      </c>
      <c r="AM1561" s="38">
        <f t="shared" ca="1" si="224"/>
        <v>1.0285714285714285</v>
      </c>
      <c r="AN1561" s="1" t="str">
        <f t="shared" ca="1" si="225"/>
        <v>תקין</v>
      </c>
      <c r="AO1561" s="1" t="e">
        <f>VLOOKUP(AC1561,'תז מייל קניין'!$A:$C,3,0)</f>
        <v>#N/A</v>
      </c>
      <c r="AP1561" s="1" t="str">
        <f t="shared" si="226"/>
        <v xml:space="preserve"> חבר בועדת</v>
      </c>
    </row>
    <row r="1562" spans="1:42" x14ac:dyDescent="0.2">
      <c r="A1562" s="4"/>
      <c r="B1562" s="5"/>
      <c r="C1562" s="6" t="s">
        <v>5608</v>
      </c>
      <c r="D1562" s="7" t="s">
        <v>50</v>
      </c>
      <c r="E1562" s="7" t="s">
        <v>32</v>
      </c>
      <c r="F1562" s="8" t="s">
        <v>35</v>
      </c>
      <c r="G1562" s="9">
        <v>45518</v>
      </c>
      <c r="H1562" s="9"/>
      <c r="I1562" s="10"/>
      <c r="J1562" s="14"/>
      <c r="K1562" s="11" t="s">
        <v>1764</v>
      </c>
      <c r="L1562" s="8" t="s">
        <v>1765</v>
      </c>
      <c r="M1562" s="8" t="s">
        <v>1766</v>
      </c>
      <c r="N1562" s="8" t="s">
        <v>40</v>
      </c>
      <c r="O1562" s="12">
        <v>1191.92</v>
      </c>
      <c r="P1562" s="8" t="s">
        <v>41</v>
      </c>
      <c r="Q1562" s="12">
        <v>1191.92</v>
      </c>
      <c r="R1562" s="13">
        <v>79.3</v>
      </c>
      <c r="S1562" s="13">
        <v>943.2</v>
      </c>
      <c r="T1562" s="13">
        <v>943.17</v>
      </c>
      <c r="U1562" s="13">
        <v>256.83999999999997</v>
      </c>
      <c r="V1562" s="8" t="s">
        <v>35</v>
      </c>
      <c r="W1562" s="8" t="s">
        <v>5609</v>
      </c>
      <c r="X1562" s="8" t="s">
        <v>57</v>
      </c>
      <c r="Y1562" s="13">
        <v>0</v>
      </c>
      <c r="Z1562" s="8" t="s">
        <v>42</v>
      </c>
      <c r="AA1562" s="8" t="s">
        <v>65</v>
      </c>
      <c r="AB1562" s="8" t="s">
        <v>35</v>
      </c>
      <c r="AC1562" s="8" t="s">
        <v>54</v>
      </c>
      <c r="AD1562" s="8" t="s">
        <v>35</v>
      </c>
      <c r="AE1562" s="8" t="s">
        <v>5493</v>
      </c>
      <c r="AF1562" s="13">
        <v>248.31</v>
      </c>
      <c r="AG1562" s="41">
        <f t="shared" si="219"/>
        <v>45518</v>
      </c>
      <c r="AH1562" s="41">
        <f t="shared" ca="1" si="220"/>
        <v>46022</v>
      </c>
      <c r="AI1562" s="1">
        <f t="shared" ca="1" si="218"/>
        <v>16</v>
      </c>
      <c r="AJ1562" s="1">
        <f t="shared" ca="1" si="221"/>
        <v>11</v>
      </c>
      <c r="AK1562" s="1">
        <f t="shared" ca="1" si="222"/>
        <v>4</v>
      </c>
      <c r="AL1562" s="1">
        <f t="shared" si="223"/>
        <v>79.3</v>
      </c>
      <c r="AM1562" s="38">
        <f t="shared" ca="1" si="224"/>
        <v>0.6875</v>
      </c>
      <c r="AN1562" s="1" t="str">
        <f t="shared" ca="1" si="225"/>
        <v>תקין</v>
      </c>
      <c r="AO1562" s="1" t="e">
        <f>VLOOKUP(AC1562,'תז מייל קניין'!$A:$C,3,0)</f>
        <v>#N/A</v>
      </c>
      <c r="AP1562" s="1" t="str">
        <f t="shared" si="226"/>
        <v xml:space="preserve"> ציוד משרד</v>
      </c>
    </row>
    <row r="1563" spans="1:42" x14ac:dyDescent="0.2">
      <c r="A1563" s="4"/>
      <c r="B1563" s="5"/>
      <c r="C1563" s="6" t="s">
        <v>5610</v>
      </c>
      <c r="D1563" s="7" t="s">
        <v>50</v>
      </c>
      <c r="E1563" s="7" t="s">
        <v>32</v>
      </c>
      <c r="F1563" s="8" t="s">
        <v>35</v>
      </c>
      <c r="G1563" s="9">
        <v>45518</v>
      </c>
      <c r="H1563" s="9"/>
      <c r="I1563" s="10"/>
      <c r="J1563" s="14"/>
      <c r="K1563" s="11" t="s">
        <v>1764</v>
      </c>
      <c r="L1563" s="8" t="s">
        <v>1765</v>
      </c>
      <c r="M1563" s="8" t="s">
        <v>1766</v>
      </c>
      <c r="N1563" s="8" t="s">
        <v>40</v>
      </c>
      <c r="O1563" s="12">
        <v>1176.96</v>
      </c>
      <c r="P1563" s="8" t="s">
        <v>41</v>
      </c>
      <c r="Q1563" s="12">
        <v>1176.96</v>
      </c>
      <c r="R1563" s="13">
        <v>90.86</v>
      </c>
      <c r="S1563" s="12">
        <v>1068.51</v>
      </c>
      <c r="T1563" s="12">
        <v>1068.5</v>
      </c>
      <c r="U1563" s="13">
        <v>112.16</v>
      </c>
      <c r="V1563" s="8" t="s">
        <v>35</v>
      </c>
      <c r="W1563" s="8" t="s">
        <v>5611</v>
      </c>
      <c r="X1563" s="8" t="s">
        <v>57</v>
      </c>
      <c r="Y1563" s="13">
        <v>0</v>
      </c>
      <c r="Z1563" s="8" t="s">
        <v>42</v>
      </c>
      <c r="AA1563" s="8" t="s">
        <v>65</v>
      </c>
      <c r="AB1563" s="8" t="s">
        <v>35</v>
      </c>
      <c r="AC1563" s="8" t="s">
        <v>54</v>
      </c>
      <c r="AD1563" s="8" t="s">
        <v>35</v>
      </c>
      <c r="AE1563" s="8" t="s">
        <v>4548</v>
      </c>
      <c r="AF1563" s="13">
        <v>108.45</v>
      </c>
      <c r="AG1563" s="41">
        <f t="shared" si="219"/>
        <v>45518</v>
      </c>
      <c r="AH1563" s="41">
        <f t="shared" ca="1" si="220"/>
        <v>46022</v>
      </c>
      <c r="AI1563" s="1">
        <f t="shared" ca="1" si="218"/>
        <v>16</v>
      </c>
      <c r="AJ1563" s="1">
        <f t="shared" ca="1" si="221"/>
        <v>11</v>
      </c>
      <c r="AK1563" s="1">
        <f t="shared" ca="1" si="222"/>
        <v>4</v>
      </c>
      <c r="AL1563" s="1">
        <f t="shared" si="223"/>
        <v>90.86</v>
      </c>
      <c r="AM1563" s="38">
        <f t="shared" ca="1" si="224"/>
        <v>0.6875</v>
      </c>
      <c r="AN1563" s="1" t="str">
        <f t="shared" ca="1" si="225"/>
        <v>תקין</v>
      </c>
      <c r="AO1563" s="1" t="e">
        <f>VLOOKUP(AC1563,'תז מייל קניין'!$A:$C,3,0)</f>
        <v>#N/A</v>
      </c>
      <c r="AP1563" s="1" t="str">
        <f t="shared" si="226"/>
        <v xml:space="preserve"> ציוד משרד</v>
      </c>
    </row>
    <row r="1564" spans="1:42" x14ac:dyDescent="0.2">
      <c r="A1564" s="4"/>
      <c r="B1564" s="5"/>
      <c r="C1564" s="6" t="s">
        <v>5612</v>
      </c>
      <c r="D1564" s="7" t="s">
        <v>34</v>
      </c>
      <c r="E1564" s="7" t="s">
        <v>32</v>
      </c>
      <c r="F1564" s="8" t="s">
        <v>35</v>
      </c>
      <c r="G1564" s="9">
        <v>45519</v>
      </c>
      <c r="H1564" s="9"/>
      <c r="I1564" s="10"/>
      <c r="J1564" s="14"/>
      <c r="K1564" s="11" t="s">
        <v>5396</v>
      </c>
      <c r="L1564" s="8" t="s">
        <v>5397</v>
      </c>
      <c r="M1564" s="8" t="s">
        <v>5398</v>
      </c>
      <c r="N1564" s="8" t="s">
        <v>40</v>
      </c>
      <c r="O1564" s="12">
        <v>50303.4</v>
      </c>
      <c r="P1564" s="8" t="s">
        <v>41</v>
      </c>
      <c r="Q1564" s="12">
        <v>50303.4</v>
      </c>
      <c r="R1564" s="13">
        <v>86.27</v>
      </c>
      <c r="S1564" s="12">
        <v>43248.2</v>
      </c>
      <c r="T1564" s="12">
        <v>43248.2</v>
      </c>
      <c r="U1564" s="12">
        <v>6904.23</v>
      </c>
      <c r="V1564" s="8" t="s">
        <v>35</v>
      </c>
      <c r="W1564" s="8" t="s">
        <v>5613</v>
      </c>
      <c r="X1564" s="8" t="s">
        <v>35</v>
      </c>
      <c r="Y1564" s="13">
        <v>0</v>
      </c>
      <c r="Z1564" s="8" t="s">
        <v>42</v>
      </c>
      <c r="AA1564" s="8" t="s">
        <v>43</v>
      </c>
      <c r="AB1564" s="8" t="s">
        <v>60</v>
      </c>
      <c r="AC1564" s="8" t="s">
        <v>54</v>
      </c>
      <c r="AD1564" s="8" t="s">
        <v>35</v>
      </c>
      <c r="AE1564" s="8" t="s">
        <v>4672</v>
      </c>
      <c r="AF1564" s="12">
        <v>6904.23</v>
      </c>
      <c r="AG1564" s="41">
        <f t="shared" si="219"/>
        <v>45519</v>
      </c>
      <c r="AH1564" s="41">
        <f t="shared" ca="1" si="220"/>
        <v>46022</v>
      </c>
      <c r="AI1564" s="1">
        <f t="shared" ca="1" si="218"/>
        <v>16</v>
      </c>
      <c r="AJ1564" s="1">
        <f t="shared" ca="1" si="221"/>
        <v>11</v>
      </c>
      <c r="AK1564" s="1">
        <f t="shared" ca="1" si="222"/>
        <v>4</v>
      </c>
      <c r="AL1564" s="1">
        <f t="shared" si="223"/>
        <v>86.27</v>
      </c>
      <c r="AM1564" s="38">
        <f t="shared" ca="1" si="224"/>
        <v>0.6875</v>
      </c>
      <c r="AN1564" s="1" t="str">
        <f t="shared" ca="1" si="225"/>
        <v>תקין</v>
      </c>
      <c r="AO1564" s="1" t="e">
        <f>VLOOKUP(AC1564,'תז מייל קניין'!$A:$C,3,0)</f>
        <v>#N/A</v>
      </c>
      <c r="AP1564" s="1" t="str">
        <f t="shared" si="226"/>
        <v xml:space="preserve"> שירות טכנ</v>
      </c>
    </row>
    <row r="1565" spans="1:42" x14ac:dyDescent="0.2">
      <c r="A1565" s="4"/>
      <c r="B1565" s="5"/>
      <c r="C1565" s="6" t="s">
        <v>5614</v>
      </c>
      <c r="D1565" s="7" t="s">
        <v>34</v>
      </c>
      <c r="E1565" s="7" t="s">
        <v>32</v>
      </c>
      <c r="F1565" s="8" t="s">
        <v>35</v>
      </c>
      <c r="G1565" s="9">
        <v>45522</v>
      </c>
      <c r="H1565" s="9"/>
      <c r="I1565" s="10"/>
      <c r="J1565" s="14"/>
      <c r="K1565" s="11" t="s">
        <v>5615</v>
      </c>
      <c r="L1565" s="8" t="s">
        <v>5616</v>
      </c>
      <c r="M1565" s="8" t="s">
        <v>35</v>
      </c>
      <c r="N1565" s="8" t="s">
        <v>40</v>
      </c>
      <c r="O1565" s="12">
        <v>26600</v>
      </c>
      <c r="P1565" s="8" t="s">
        <v>41</v>
      </c>
      <c r="Q1565" s="12">
        <v>26600</v>
      </c>
      <c r="R1565" s="13">
        <v>94.89</v>
      </c>
      <c r="S1565" s="12">
        <v>25254.5</v>
      </c>
      <c r="T1565" s="12">
        <v>25242</v>
      </c>
      <c r="U1565" s="13">
        <v>0</v>
      </c>
      <c r="V1565" s="8" t="s">
        <v>35</v>
      </c>
      <c r="W1565" s="8" t="s">
        <v>5617</v>
      </c>
      <c r="X1565" s="8" t="s">
        <v>35</v>
      </c>
      <c r="Y1565" s="13">
        <v>0</v>
      </c>
      <c r="Z1565" s="8" t="s">
        <v>42</v>
      </c>
      <c r="AA1565" s="8" t="s">
        <v>1804</v>
      </c>
      <c r="AB1565" s="8" t="s">
        <v>35</v>
      </c>
      <c r="AC1565" s="8" t="s">
        <v>54</v>
      </c>
      <c r="AD1565" s="8" t="s">
        <v>35</v>
      </c>
      <c r="AE1565" s="8" t="s">
        <v>603</v>
      </c>
      <c r="AF1565" s="12">
        <v>1345.5</v>
      </c>
      <c r="AG1565" s="41">
        <f t="shared" si="219"/>
        <v>45522</v>
      </c>
      <c r="AH1565" s="41">
        <f t="shared" ca="1" si="220"/>
        <v>46022</v>
      </c>
      <c r="AI1565" s="1">
        <f t="shared" ref="AI1565:AI1628" ca="1" si="227">DATEDIF(AG1565,AH1565, "m")</f>
        <v>16</v>
      </c>
      <c r="AJ1565" s="1">
        <f t="shared" ca="1" si="221"/>
        <v>11</v>
      </c>
      <c r="AK1565" s="1">
        <f t="shared" ca="1" si="222"/>
        <v>4</v>
      </c>
      <c r="AL1565" s="1">
        <f t="shared" si="223"/>
        <v>94.89</v>
      </c>
      <c r="AM1565" s="38">
        <f t="shared" ca="1" si="224"/>
        <v>0.6875</v>
      </c>
      <c r="AN1565" s="1" t="str">
        <f t="shared" ca="1" si="225"/>
        <v>תקין</v>
      </c>
      <c r="AO1565" s="1" t="e">
        <f>VLOOKUP(AC1565,'תז מייל קניין'!$A:$C,3,0)</f>
        <v>#N/A</v>
      </c>
      <c r="AP1565" s="1" t="str">
        <f t="shared" si="226"/>
        <v xml:space="preserve"> תשתיות עב</v>
      </c>
    </row>
    <row r="1566" spans="1:42" x14ac:dyDescent="0.2">
      <c r="A1566" s="4"/>
      <c r="B1566" s="5"/>
      <c r="C1566" s="6" t="s">
        <v>5618</v>
      </c>
      <c r="D1566" s="7" t="s">
        <v>34</v>
      </c>
      <c r="E1566" s="7" t="s">
        <v>32</v>
      </c>
      <c r="F1566" s="8" t="s">
        <v>35</v>
      </c>
      <c r="G1566" s="9">
        <v>45522</v>
      </c>
      <c r="H1566" s="9"/>
      <c r="I1566" s="10"/>
      <c r="J1566" s="14"/>
      <c r="K1566" s="11" t="s">
        <v>5615</v>
      </c>
      <c r="L1566" s="8" t="s">
        <v>5616</v>
      </c>
      <c r="M1566" s="8" t="s">
        <v>35</v>
      </c>
      <c r="N1566" s="8" t="s">
        <v>40</v>
      </c>
      <c r="O1566" s="12">
        <v>15800</v>
      </c>
      <c r="P1566" s="8" t="s">
        <v>41</v>
      </c>
      <c r="Q1566" s="12">
        <v>15800</v>
      </c>
      <c r="R1566" s="13">
        <v>78.3</v>
      </c>
      <c r="S1566" s="12">
        <v>12375</v>
      </c>
      <c r="T1566" s="12">
        <v>12372</v>
      </c>
      <c r="U1566" s="13">
        <v>0</v>
      </c>
      <c r="V1566" s="8" t="s">
        <v>35</v>
      </c>
      <c r="W1566" s="8" t="s">
        <v>5619</v>
      </c>
      <c r="X1566" s="8" t="s">
        <v>35</v>
      </c>
      <c r="Y1566" s="13">
        <v>0</v>
      </c>
      <c r="Z1566" s="8" t="s">
        <v>42</v>
      </c>
      <c r="AA1566" s="8" t="s">
        <v>1804</v>
      </c>
      <c r="AB1566" s="8" t="s">
        <v>35</v>
      </c>
      <c r="AC1566" s="8" t="s">
        <v>54</v>
      </c>
      <c r="AD1566" s="8" t="s">
        <v>35</v>
      </c>
      <c r="AE1566" s="8" t="s">
        <v>603</v>
      </c>
      <c r="AF1566" s="12">
        <v>3425</v>
      </c>
      <c r="AG1566" s="41">
        <f t="shared" si="219"/>
        <v>45522</v>
      </c>
      <c r="AH1566" s="41">
        <f t="shared" ca="1" si="220"/>
        <v>46022</v>
      </c>
      <c r="AI1566" s="1">
        <f t="shared" ca="1" si="227"/>
        <v>16</v>
      </c>
      <c r="AJ1566" s="1">
        <f t="shared" ca="1" si="221"/>
        <v>11</v>
      </c>
      <c r="AK1566" s="1">
        <f t="shared" ca="1" si="222"/>
        <v>4</v>
      </c>
      <c r="AL1566" s="1">
        <f t="shared" si="223"/>
        <v>78.3</v>
      </c>
      <c r="AM1566" s="38">
        <f t="shared" ca="1" si="224"/>
        <v>0.6875</v>
      </c>
      <c r="AN1566" s="1" t="str">
        <f t="shared" ca="1" si="225"/>
        <v>תקין</v>
      </c>
      <c r="AO1566" s="1" t="e">
        <f>VLOOKUP(AC1566,'תז מייל קניין'!$A:$C,3,0)</f>
        <v>#N/A</v>
      </c>
      <c r="AP1566" s="1" t="str">
        <f t="shared" si="226"/>
        <v xml:space="preserve"> תשתיות עב</v>
      </c>
    </row>
    <row r="1567" spans="1:42" x14ac:dyDescent="0.2">
      <c r="A1567" s="4"/>
      <c r="B1567" s="5"/>
      <c r="C1567" s="6" t="s">
        <v>5620</v>
      </c>
      <c r="D1567" s="7" t="s">
        <v>34</v>
      </c>
      <c r="E1567" s="7" t="s">
        <v>32</v>
      </c>
      <c r="F1567" s="8" t="s">
        <v>35</v>
      </c>
      <c r="G1567" s="9">
        <v>45522</v>
      </c>
      <c r="H1567" s="9">
        <v>45292</v>
      </c>
      <c r="I1567" s="10">
        <v>45657</v>
      </c>
      <c r="J1567" s="14"/>
      <c r="K1567" s="11" t="s">
        <v>5197</v>
      </c>
      <c r="L1567" s="8" t="s">
        <v>5198</v>
      </c>
      <c r="M1567" s="8" t="s">
        <v>5199</v>
      </c>
      <c r="N1567" s="8" t="s">
        <v>40</v>
      </c>
      <c r="O1567" s="12">
        <v>8583.32</v>
      </c>
      <c r="P1567" s="8" t="s">
        <v>41</v>
      </c>
      <c r="Q1567" s="12">
        <v>8583.32</v>
      </c>
      <c r="R1567" s="13">
        <v>0</v>
      </c>
      <c r="S1567" s="13">
        <v>0</v>
      </c>
      <c r="T1567" s="13">
        <v>0</v>
      </c>
      <c r="U1567" s="12">
        <v>8583.32</v>
      </c>
      <c r="V1567" s="8" t="s">
        <v>35</v>
      </c>
      <c r="W1567" s="8" t="s">
        <v>5621</v>
      </c>
      <c r="X1567" s="8" t="s">
        <v>35</v>
      </c>
      <c r="Y1567" s="13">
        <v>0</v>
      </c>
      <c r="Z1567" s="8" t="s">
        <v>42</v>
      </c>
      <c r="AA1567" s="8" t="s">
        <v>43</v>
      </c>
      <c r="AB1567" s="8" t="s">
        <v>60</v>
      </c>
      <c r="AC1567" s="8" t="s">
        <v>54</v>
      </c>
      <c r="AD1567" s="8" t="s">
        <v>35</v>
      </c>
      <c r="AE1567" s="8" t="s">
        <v>4672</v>
      </c>
      <c r="AF1567" s="12">
        <v>8583.32</v>
      </c>
      <c r="AG1567" s="41">
        <f t="shared" si="219"/>
        <v>45292</v>
      </c>
      <c r="AH1567" s="41">
        <f t="shared" ca="1" si="220"/>
        <v>45657</v>
      </c>
      <c r="AI1567" s="1">
        <f t="shared" ca="1" si="227"/>
        <v>11</v>
      </c>
      <c r="AJ1567" s="1">
        <f t="shared" ca="1" si="221"/>
        <v>19</v>
      </c>
      <c r="AK1567" s="1">
        <f t="shared" ca="1" si="222"/>
        <v>-7</v>
      </c>
      <c r="AL1567" s="1">
        <f t="shared" si="223"/>
        <v>0</v>
      </c>
      <c r="AM1567" s="38">
        <f t="shared" ca="1" si="224"/>
        <v>1.7272727272727273</v>
      </c>
      <c r="AN1567" s="1" t="str">
        <f t="shared" ca="1" si="225"/>
        <v>לא תקין</v>
      </c>
      <c r="AO1567" s="1" t="e">
        <f>VLOOKUP(AC1567,'תז מייל קניין'!$A:$C,3,0)</f>
        <v>#N/A</v>
      </c>
      <c r="AP1567" s="1" t="str">
        <f t="shared" si="226"/>
        <v xml:space="preserve"> תחזוקת מע</v>
      </c>
    </row>
    <row r="1568" spans="1:42" x14ac:dyDescent="0.2">
      <c r="A1568" s="4"/>
      <c r="B1568" s="5"/>
      <c r="C1568" s="6" t="s">
        <v>5622</v>
      </c>
      <c r="D1568" s="7" t="s">
        <v>34</v>
      </c>
      <c r="E1568" s="7" t="s">
        <v>32</v>
      </c>
      <c r="F1568" s="8" t="s">
        <v>35</v>
      </c>
      <c r="G1568" s="9">
        <v>45522</v>
      </c>
      <c r="H1568" s="9">
        <v>45448</v>
      </c>
      <c r="I1568" s="10">
        <v>45812</v>
      </c>
      <c r="J1568" s="14"/>
      <c r="K1568" s="11" t="s">
        <v>5197</v>
      </c>
      <c r="L1568" s="8" t="s">
        <v>5198</v>
      </c>
      <c r="M1568" s="8" t="s">
        <v>5199</v>
      </c>
      <c r="N1568" s="8" t="s">
        <v>40</v>
      </c>
      <c r="O1568" s="12">
        <v>11897.94</v>
      </c>
      <c r="P1568" s="8" t="s">
        <v>41</v>
      </c>
      <c r="Q1568" s="12">
        <v>11897.94</v>
      </c>
      <c r="R1568" s="13">
        <v>0</v>
      </c>
      <c r="S1568" s="13">
        <v>0</v>
      </c>
      <c r="T1568" s="13">
        <v>0</v>
      </c>
      <c r="U1568" s="12">
        <v>11897.94</v>
      </c>
      <c r="V1568" s="8" t="s">
        <v>35</v>
      </c>
      <c r="W1568" s="8" t="s">
        <v>5623</v>
      </c>
      <c r="X1568" s="8" t="s">
        <v>35</v>
      </c>
      <c r="Y1568" s="13">
        <v>0</v>
      </c>
      <c r="Z1568" s="8" t="s">
        <v>42</v>
      </c>
      <c r="AA1568" s="8" t="s">
        <v>43</v>
      </c>
      <c r="AB1568" s="8" t="s">
        <v>60</v>
      </c>
      <c r="AC1568" s="8" t="s">
        <v>54</v>
      </c>
      <c r="AD1568" s="8" t="s">
        <v>35</v>
      </c>
      <c r="AE1568" s="8" t="s">
        <v>4672</v>
      </c>
      <c r="AF1568" s="12">
        <v>11897.94</v>
      </c>
      <c r="AG1568" s="41">
        <f t="shared" si="219"/>
        <v>45448</v>
      </c>
      <c r="AH1568" s="41">
        <f t="shared" ca="1" si="220"/>
        <v>45812</v>
      </c>
      <c r="AI1568" s="1">
        <f t="shared" ca="1" si="227"/>
        <v>11</v>
      </c>
      <c r="AJ1568" s="1">
        <f t="shared" ca="1" si="221"/>
        <v>14</v>
      </c>
      <c r="AK1568" s="1">
        <f t="shared" ca="1" si="222"/>
        <v>-2</v>
      </c>
      <c r="AL1568" s="1">
        <f t="shared" si="223"/>
        <v>0</v>
      </c>
      <c r="AM1568" s="38">
        <f t="shared" ca="1" si="224"/>
        <v>1.2727272727272727</v>
      </c>
      <c r="AN1568" s="1" t="str">
        <f t="shared" ca="1" si="225"/>
        <v>לא תקין</v>
      </c>
      <c r="AO1568" s="1" t="e">
        <f>VLOOKUP(AC1568,'תז מייל קניין'!$A:$C,3,0)</f>
        <v>#N/A</v>
      </c>
      <c r="AP1568" s="1" t="str">
        <f t="shared" si="226"/>
        <v xml:space="preserve"> אחזקת מער</v>
      </c>
    </row>
    <row r="1569" spans="1:42" x14ac:dyDescent="0.2">
      <c r="A1569" s="4"/>
      <c r="B1569" s="5"/>
      <c r="C1569" s="6" t="s">
        <v>5624</v>
      </c>
      <c r="D1569" s="7" t="s">
        <v>50</v>
      </c>
      <c r="E1569" s="7" t="s">
        <v>32</v>
      </c>
      <c r="F1569" s="8" t="s">
        <v>35</v>
      </c>
      <c r="G1569" s="9">
        <v>45522</v>
      </c>
      <c r="H1569" s="9"/>
      <c r="I1569" s="10"/>
      <c r="J1569" s="14"/>
      <c r="K1569" s="11" t="s">
        <v>1764</v>
      </c>
      <c r="L1569" s="8" t="s">
        <v>1765</v>
      </c>
      <c r="M1569" s="8" t="s">
        <v>1766</v>
      </c>
      <c r="N1569" s="8" t="s">
        <v>40</v>
      </c>
      <c r="O1569" s="12">
        <v>2324.5300000000002</v>
      </c>
      <c r="P1569" s="8" t="s">
        <v>41</v>
      </c>
      <c r="Q1569" s="12">
        <v>2324.5300000000002</v>
      </c>
      <c r="R1569" s="13">
        <v>81.680000000000007</v>
      </c>
      <c r="S1569" s="12">
        <v>1895.72</v>
      </c>
      <c r="T1569" s="12">
        <v>1895.72</v>
      </c>
      <c r="U1569" s="13">
        <v>443.5</v>
      </c>
      <c r="V1569" s="8" t="s">
        <v>35</v>
      </c>
      <c r="W1569" s="8" t="s">
        <v>5625</v>
      </c>
      <c r="X1569" s="8" t="s">
        <v>57</v>
      </c>
      <c r="Y1569" s="13">
        <v>0</v>
      </c>
      <c r="Z1569" s="8" t="s">
        <v>42</v>
      </c>
      <c r="AA1569" s="8" t="s">
        <v>65</v>
      </c>
      <c r="AB1569" s="8" t="s">
        <v>35</v>
      </c>
      <c r="AC1569" s="8" t="s">
        <v>54</v>
      </c>
      <c r="AD1569" s="8" t="s">
        <v>35</v>
      </c>
      <c r="AE1569" s="8" t="s">
        <v>1832</v>
      </c>
      <c r="AF1569" s="13">
        <v>428.81</v>
      </c>
      <c r="AG1569" s="41">
        <f t="shared" si="219"/>
        <v>45522</v>
      </c>
      <c r="AH1569" s="41">
        <f t="shared" ca="1" si="220"/>
        <v>46022</v>
      </c>
      <c r="AI1569" s="1">
        <f t="shared" ca="1" si="227"/>
        <v>16</v>
      </c>
      <c r="AJ1569" s="1">
        <f t="shared" ca="1" si="221"/>
        <v>11</v>
      </c>
      <c r="AK1569" s="1">
        <f t="shared" ca="1" si="222"/>
        <v>4</v>
      </c>
      <c r="AL1569" s="1">
        <f t="shared" si="223"/>
        <v>81.680000000000007</v>
      </c>
      <c r="AM1569" s="38">
        <f t="shared" ca="1" si="224"/>
        <v>0.6875</v>
      </c>
      <c r="AN1569" s="1" t="str">
        <f t="shared" ca="1" si="225"/>
        <v>תקין</v>
      </c>
      <c r="AO1569" s="1" t="e">
        <f>VLOOKUP(AC1569,'תז מייל קניין'!$A:$C,3,0)</f>
        <v>#N/A</v>
      </c>
      <c r="AP1569" s="1" t="str">
        <f t="shared" si="226"/>
        <v xml:space="preserve"> ציוד משרד</v>
      </c>
    </row>
    <row r="1570" spans="1:42" x14ac:dyDescent="0.2">
      <c r="A1570" s="4"/>
      <c r="B1570" s="5"/>
      <c r="C1570" s="6" t="s">
        <v>5626</v>
      </c>
      <c r="D1570" s="7" t="s">
        <v>50</v>
      </c>
      <c r="E1570" s="7" t="s">
        <v>32</v>
      </c>
      <c r="F1570" s="8" t="s">
        <v>35</v>
      </c>
      <c r="G1570" s="9">
        <v>45522</v>
      </c>
      <c r="H1570" s="9"/>
      <c r="I1570" s="10"/>
      <c r="J1570" s="14"/>
      <c r="K1570" s="11" t="s">
        <v>185</v>
      </c>
      <c r="L1570" s="8" t="s">
        <v>186</v>
      </c>
      <c r="M1570" s="8" t="s">
        <v>187</v>
      </c>
      <c r="N1570" s="8" t="s">
        <v>40</v>
      </c>
      <c r="O1570" s="12">
        <v>24884.41</v>
      </c>
      <c r="P1570" s="8" t="s">
        <v>41</v>
      </c>
      <c r="Q1570" s="12">
        <v>24884.41</v>
      </c>
      <c r="R1570" s="13">
        <v>23</v>
      </c>
      <c r="S1570" s="12">
        <v>5740.54</v>
      </c>
      <c r="T1570" s="12">
        <v>5711.5</v>
      </c>
      <c r="U1570" s="12">
        <v>8042.86</v>
      </c>
      <c r="V1570" s="8" t="s">
        <v>35</v>
      </c>
      <c r="W1570" s="8" t="s">
        <v>5627</v>
      </c>
      <c r="X1570" s="8" t="s">
        <v>57</v>
      </c>
      <c r="Y1570" s="13">
        <v>0</v>
      </c>
      <c r="Z1570" s="8" t="s">
        <v>42</v>
      </c>
      <c r="AA1570" s="8" t="s">
        <v>65</v>
      </c>
      <c r="AB1570" s="8" t="s">
        <v>35</v>
      </c>
      <c r="AC1570" s="8" t="s">
        <v>54</v>
      </c>
      <c r="AD1570" s="8" t="s">
        <v>35</v>
      </c>
      <c r="AE1570" s="8" t="s">
        <v>1762</v>
      </c>
      <c r="AF1570" s="12">
        <v>7776.44</v>
      </c>
      <c r="AG1570" s="41">
        <f t="shared" si="219"/>
        <v>45522</v>
      </c>
      <c r="AH1570" s="41">
        <f t="shared" ca="1" si="220"/>
        <v>46022</v>
      </c>
      <c r="AI1570" s="1">
        <f t="shared" ca="1" si="227"/>
        <v>16</v>
      </c>
      <c r="AJ1570" s="1">
        <f t="shared" ca="1" si="221"/>
        <v>11</v>
      </c>
      <c r="AK1570" s="1">
        <f t="shared" ca="1" si="222"/>
        <v>4</v>
      </c>
      <c r="AL1570" s="1">
        <f t="shared" si="223"/>
        <v>23</v>
      </c>
      <c r="AM1570" s="38">
        <f t="shared" ca="1" si="224"/>
        <v>0.6875</v>
      </c>
      <c r="AN1570" s="1" t="str">
        <f t="shared" ca="1" si="225"/>
        <v>תקין</v>
      </c>
      <c r="AO1570" s="1" t="e">
        <f>VLOOKUP(AC1570,'תז מייל קניין'!$A:$C,3,0)</f>
        <v>#N/A</v>
      </c>
      <c r="AP1570" s="1" t="str">
        <f t="shared" si="226"/>
        <v xml:space="preserve"> כיבוד משק</v>
      </c>
    </row>
    <row r="1571" spans="1:42" x14ac:dyDescent="0.2">
      <c r="A1571" s="4"/>
      <c r="B1571" s="5"/>
      <c r="C1571" s="6" t="s">
        <v>5628</v>
      </c>
      <c r="D1571" s="7" t="s">
        <v>50</v>
      </c>
      <c r="E1571" s="7" t="s">
        <v>32</v>
      </c>
      <c r="F1571" s="8" t="s">
        <v>35</v>
      </c>
      <c r="G1571" s="9">
        <v>45523</v>
      </c>
      <c r="H1571" s="9"/>
      <c r="I1571" s="10"/>
      <c r="J1571" s="14"/>
      <c r="K1571" s="11" t="s">
        <v>3352</v>
      </c>
      <c r="L1571" s="8" t="s">
        <v>3353</v>
      </c>
      <c r="M1571" s="8" t="s">
        <v>3354</v>
      </c>
      <c r="N1571" s="8" t="s">
        <v>40</v>
      </c>
      <c r="O1571" s="12">
        <v>2983.5</v>
      </c>
      <c r="P1571" s="8" t="s">
        <v>41</v>
      </c>
      <c r="Q1571" s="12">
        <v>2983.5</v>
      </c>
      <c r="R1571" s="13">
        <v>0</v>
      </c>
      <c r="S1571" s="13">
        <v>0</v>
      </c>
      <c r="T1571" s="13">
        <v>0</v>
      </c>
      <c r="U1571" s="13">
        <v>0</v>
      </c>
      <c r="V1571" s="8" t="s">
        <v>35</v>
      </c>
      <c r="W1571" s="8" t="s">
        <v>5629</v>
      </c>
      <c r="X1571" s="8" t="s">
        <v>35</v>
      </c>
      <c r="Y1571" s="13">
        <v>0</v>
      </c>
      <c r="Z1571" s="8" t="s">
        <v>42</v>
      </c>
      <c r="AA1571" s="8" t="s">
        <v>43</v>
      </c>
      <c r="AB1571" s="8" t="s">
        <v>60</v>
      </c>
      <c r="AC1571" s="8" t="s">
        <v>54</v>
      </c>
      <c r="AD1571" s="8" t="s">
        <v>35</v>
      </c>
      <c r="AE1571" s="8" t="s">
        <v>4548</v>
      </c>
      <c r="AF1571" s="12">
        <v>2983.5</v>
      </c>
      <c r="AG1571" s="41">
        <f t="shared" si="219"/>
        <v>45523</v>
      </c>
      <c r="AH1571" s="41">
        <f t="shared" ca="1" si="220"/>
        <v>46022</v>
      </c>
      <c r="AI1571" s="1">
        <f t="shared" ca="1" si="227"/>
        <v>16</v>
      </c>
      <c r="AJ1571" s="1">
        <f t="shared" ca="1" si="221"/>
        <v>11</v>
      </c>
      <c r="AK1571" s="1">
        <f t="shared" ca="1" si="222"/>
        <v>4</v>
      </c>
      <c r="AL1571" s="1">
        <f t="shared" si="223"/>
        <v>0</v>
      </c>
      <c r="AM1571" s="38">
        <f t="shared" ca="1" si="224"/>
        <v>0.6875</v>
      </c>
      <c r="AN1571" s="1" t="str">
        <f t="shared" ca="1" si="225"/>
        <v>לא תקין</v>
      </c>
      <c r="AO1571" s="1" t="e">
        <f>VLOOKUP(AC1571,'תז מייל קניין'!$A:$C,3,0)</f>
        <v>#N/A</v>
      </c>
      <c r="AP1571" s="1" t="str">
        <f t="shared" si="226"/>
        <v xml:space="preserve"> צמחייה עב</v>
      </c>
    </row>
    <row r="1572" spans="1:42" x14ac:dyDescent="0.2">
      <c r="A1572" s="4"/>
      <c r="B1572" s="5"/>
      <c r="C1572" s="6" t="s">
        <v>5630</v>
      </c>
      <c r="D1572" s="7" t="s">
        <v>34</v>
      </c>
      <c r="E1572" s="7" t="s">
        <v>32</v>
      </c>
      <c r="F1572" s="8" t="s">
        <v>35</v>
      </c>
      <c r="G1572" s="9">
        <v>45524</v>
      </c>
      <c r="H1572" s="9"/>
      <c r="I1572" s="10"/>
      <c r="J1572" s="14"/>
      <c r="K1572" s="11" t="s">
        <v>2119</v>
      </c>
      <c r="L1572" s="8" t="s">
        <v>2120</v>
      </c>
      <c r="M1572" s="8" t="s">
        <v>35</v>
      </c>
      <c r="N1572" s="8" t="s">
        <v>40</v>
      </c>
      <c r="O1572" s="12">
        <v>1872</v>
      </c>
      <c r="P1572" s="8" t="s">
        <v>41</v>
      </c>
      <c r="Q1572" s="12">
        <v>1872</v>
      </c>
      <c r="R1572" s="13">
        <v>0</v>
      </c>
      <c r="S1572" s="13">
        <v>0</v>
      </c>
      <c r="T1572" s="13">
        <v>0</v>
      </c>
      <c r="U1572" s="12">
        <v>1872</v>
      </c>
      <c r="V1572" s="8" t="s">
        <v>35</v>
      </c>
      <c r="W1572" s="8" t="s">
        <v>5631</v>
      </c>
      <c r="X1572" s="8" t="s">
        <v>35</v>
      </c>
      <c r="Y1572" s="13">
        <v>0</v>
      </c>
      <c r="Z1572" s="8" t="s">
        <v>42</v>
      </c>
      <c r="AA1572" s="8" t="s">
        <v>43</v>
      </c>
      <c r="AB1572" s="8" t="s">
        <v>60</v>
      </c>
      <c r="AC1572" s="8" t="s">
        <v>54</v>
      </c>
      <c r="AD1572" s="8" t="s">
        <v>35</v>
      </c>
      <c r="AE1572" s="8" t="s">
        <v>122</v>
      </c>
      <c r="AF1572" s="12">
        <v>1872</v>
      </c>
      <c r="AG1572" s="41">
        <f t="shared" si="219"/>
        <v>45524</v>
      </c>
      <c r="AH1572" s="41">
        <f t="shared" ca="1" si="220"/>
        <v>46022</v>
      </c>
      <c r="AI1572" s="1">
        <f t="shared" ca="1" si="227"/>
        <v>16</v>
      </c>
      <c r="AJ1572" s="1">
        <f t="shared" ca="1" si="221"/>
        <v>11</v>
      </c>
      <c r="AK1572" s="1">
        <f t="shared" ca="1" si="222"/>
        <v>4</v>
      </c>
      <c r="AL1572" s="1">
        <f t="shared" si="223"/>
        <v>0</v>
      </c>
      <c r="AM1572" s="38">
        <f t="shared" ca="1" si="224"/>
        <v>0.6875</v>
      </c>
      <c r="AN1572" s="1" t="str">
        <f t="shared" ca="1" si="225"/>
        <v>לא תקין</v>
      </c>
      <c r="AO1572" s="1" t="e">
        <f>VLOOKUP(AC1572,'תז מייל קניין'!$A:$C,3,0)</f>
        <v>#N/A</v>
      </c>
      <c r="AP1572" s="1" t="str">
        <f t="shared" si="226"/>
        <v xml:space="preserve"> תשלום עבו</v>
      </c>
    </row>
    <row r="1573" spans="1:42" x14ac:dyDescent="0.2">
      <c r="A1573" s="4"/>
      <c r="B1573" s="5"/>
      <c r="C1573" s="6" t="s">
        <v>5632</v>
      </c>
      <c r="D1573" s="7" t="s">
        <v>34</v>
      </c>
      <c r="E1573" s="7" t="s">
        <v>32</v>
      </c>
      <c r="F1573" s="8" t="s">
        <v>35</v>
      </c>
      <c r="G1573" s="9">
        <v>45524</v>
      </c>
      <c r="H1573" s="9"/>
      <c r="I1573" s="10"/>
      <c r="J1573" s="14"/>
      <c r="K1573" s="11" t="s">
        <v>1764</v>
      </c>
      <c r="L1573" s="8" t="s">
        <v>1765</v>
      </c>
      <c r="M1573" s="8" t="s">
        <v>1766</v>
      </c>
      <c r="N1573" s="8" t="s">
        <v>40</v>
      </c>
      <c r="O1573" s="12">
        <v>1392.4</v>
      </c>
      <c r="P1573" s="8" t="s">
        <v>41</v>
      </c>
      <c r="Q1573" s="12">
        <v>1392.4</v>
      </c>
      <c r="R1573" s="13">
        <v>0</v>
      </c>
      <c r="S1573" s="13">
        <v>0</v>
      </c>
      <c r="T1573" s="13">
        <v>0</v>
      </c>
      <c r="U1573" s="12">
        <v>1392.4</v>
      </c>
      <c r="V1573" s="8" t="s">
        <v>35</v>
      </c>
      <c r="W1573" s="8" t="s">
        <v>5633</v>
      </c>
      <c r="X1573" s="8" t="s">
        <v>35</v>
      </c>
      <c r="Y1573" s="13">
        <v>0</v>
      </c>
      <c r="Z1573" s="8" t="s">
        <v>42</v>
      </c>
      <c r="AA1573" s="8" t="s">
        <v>43</v>
      </c>
      <c r="AB1573" s="8" t="s">
        <v>60</v>
      </c>
      <c r="AC1573" s="8" t="s">
        <v>54</v>
      </c>
      <c r="AD1573" s="8" t="s">
        <v>35</v>
      </c>
      <c r="AE1573" s="8" t="s">
        <v>4654</v>
      </c>
      <c r="AF1573" s="12">
        <v>1392.4</v>
      </c>
      <c r="AG1573" s="41">
        <f t="shared" si="219"/>
        <v>45524</v>
      </c>
      <c r="AH1573" s="41">
        <f t="shared" ca="1" si="220"/>
        <v>46022</v>
      </c>
      <c r="AI1573" s="1">
        <f t="shared" ca="1" si="227"/>
        <v>16</v>
      </c>
      <c r="AJ1573" s="1">
        <f t="shared" ca="1" si="221"/>
        <v>11</v>
      </c>
      <c r="AK1573" s="1">
        <f t="shared" ca="1" si="222"/>
        <v>4</v>
      </c>
      <c r="AL1573" s="1">
        <f t="shared" si="223"/>
        <v>0</v>
      </c>
      <c r="AM1573" s="38">
        <f t="shared" ca="1" si="224"/>
        <v>0.6875</v>
      </c>
      <c r="AN1573" s="1" t="str">
        <f t="shared" ca="1" si="225"/>
        <v>לא תקין</v>
      </c>
      <c r="AO1573" s="1" t="e">
        <f>VLOOKUP(AC1573,'תז מייל קניין'!$A:$C,3,0)</f>
        <v>#N/A</v>
      </c>
      <c r="AP1573" s="1" t="str">
        <f t="shared" si="226"/>
        <v xml:space="preserve"> עטים ממות</v>
      </c>
    </row>
    <row r="1574" spans="1:42" x14ac:dyDescent="0.2">
      <c r="A1574" s="4"/>
      <c r="B1574" s="5"/>
      <c r="C1574" s="6" t="s">
        <v>5634</v>
      </c>
      <c r="D1574" s="7" t="s">
        <v>50</v>
      </c>
      <c r="E1574" s="7" t="s">
        <v>32</v>
      </c>
      <c r="F1574" s="8" t="s">
        <v>35</v>
      </c>
      <c r="G1574" s="9">
        <v>45529</v>
      </c>
      <c r="H1574" s="9">
        <v>45530</v>
      </c>
      <c r="I1574" s="10">
        <v>46022</v>
      </c>
      <c r="J1574" s="14"/>
      <c r="K1574" s="11" t="s">
        <v>3439</v>
      </c>
      <c r="L1574" s="8" t="s">
        <v>3440</v>
      </c>
      <c r="M1574" s="8" t="s">
        <v>3441</v>
      </c>
      <c r="N1574" s="8" t="s">
        <v>40</v>
      </c>
      <c r="O1574" s="12">
        <v>87426.98</v>
      </c>
      <c r="P1574" s="8" t="s">
        <v>41</v>
      </c>
      <c r="Q1574" s="12">
        <v>87426.98</v>
      </c>
      <c r="R1574" s="13">
        <v>35.97</v>
      </c>
      <c r="S1574" s="12">
        <v>31287.86</v>
      </c>
      <c r="T1574" s="12">
        <v>34893.360000000001</v>
      </c>
      <c r="U1574" s="12">
        <v>48155.69</v>
      </c>
      <c r="V1574" s="8" t="s">
        <v>35</v>
      </c>
      <c r="W1574" s="8" t="s">
        <v>5506</v>
      </c>
      <c r="X1574" s="8" t="s">
        <v>57</v>
      </c>
      <c r="Y1574" s="13">
        <v>0</v>
      </c>
      <c r="Z1574" s="8" t="s">
        <v>42</v>
      </c>
      <c r="AA1574" s="8" t="s">
        <v>65</v>
      </c>
      <c r="AB1574" s="8" t="s">
        <v>35</v>
      </c>
      <c r="AC1574" s="8" t="s">
        <v>54</v>
      </c>
      <c r="AD1574" s="8" t="s">
        <v>35</v>
      </c>
      <c r="AE1574" s="8" t="s">
        <v>4789</v>
      </c>
      <c r="AF1574" s="12">
        <v>47179.66</v>
      </c>
      <c r="AG1574" s="41">
        <f t="shared" si="219"/>
        <v>45530</v>
      </c>
      <c r="AH1574" s="41">
        <f t="shared" ca="1" si="220"/>
        <v>46022</v>
      </c>
      <c r="AI1574" s="1">
        <f t="shared" ca="1" si="227"/>
        <v>16</v>
      </c>
      <c r="AJ1574" s="1">
        <f t="shared" ca="1" si="221"/>
        <v>11</v>
      </c>
      <c r="AK1574" s="1">
        <f t="shared" ca="1" si="222"/>
        <v>4</v>
      </c>
      <c r="AL1574" s="1">
        <f t="shared" si="223"/>
        <v>35.97</v>
      </c>
      <c r="AM1574" s="38">
        <f t="shared" ca="1" si="224"/>
        <v>0.6875</v>
      </c>
      <c r="AN1574" s="1" t="str">
        <f t="shared" ca="1" si="225"/>
        <v>תקין</v>
      </c>
      <c r="AO1574" s="1" t="e">
        <f>VLOOKUP(AC1574,'תז מייל קניין'!$A:$C,3,0)</f>
        <v>#N/A</v>
      </c>
      <c r="AP1574" s="1" t="str">
        <f t="shared" si="226"/>
        <v xml:space="preserve"> טלפונים ל</v>
      </c>
    </row>
    <row r="1575" spans="1:42" x14ac:dyDescent="0.2">
      <c r="A1575" s="4"/>
      <c r="B1575" s="5"/>
      <c r="C1575" s="6" t="s">
        <v>5635</v>
      </c>
      <c r="D1575" s="7" t="s">
        <v>34</v>
      </c>
      <c r="E1575" s="7" t="s">
        <v>32</v>
      </c>
      <c r="F1575" s="8" t="s">
        <v>35</v>
      </c>
      <c r="G1575" s="9">
        <v>45530</v>
      </c>
      <c r="H1575" s="9">
        <v>45307</v>
      </c>
      <c r="I1575" s="10">
        <v>46402</v>
      </c>
      <c r="J1575" s="14"/>
      <c r="K1575" s="11" t="s">
        <v>5636</v>
      </c>
      <c r="L1575" s="8" t="s">
        <v>5637</v>
      </c>
      <c r="M1575" s="8" t="s">
        <v>5638</v>
      </c>
      <c r="N1575" s="8" t="s">
        <v>40</v>
      </c>
      <c r="O1575" s="12">
        <v>20090</v>
      </c>
      <c r="P1575" s="8" t="s">
        <v>41</v>
      </c>
      <c r="Q1575" s="12">
        <v>20090</v>
      </c>
      <c r="R1575" s="13">
        <v>48.98</v>
      </c>
      <c r="S1575" s="12">
        <v>9276.25</v>
      </c>
      <c r="T1575" s="12">
        <v>9276.25</v>
      </c>
      <c r="U1575" s="12">
        <v>10250</v>
      </c>
      <c r="V1575" s="8" t="s">
        <v>35</v>
      </c>
      <c r="W1575" s="8" t="s">
        <v>5387</v>
      </c>
      <c r="X1575" s="8" t="s">
        <v>57</v>
      </c>
      <c r="Y1575" s="13">
        <v>0</v>
      </c>
      <c r="Z1575" s="8" t="s">
        <v>42</v>
      </c>
      <c r="AA1575" s="8" t="s">
        <v>58</v>
      </c>
      <c r="AB1575" s="8" t="s">
        <v>35</v>
      </c>
      <c r="AC1575" s="8" t="s">
        <v>54</v>
      </c>
      <c r="AD1575" s="8" t="s">
        <v>5639</v>
      </c>
      <c r="AE1575" s="8" t="s">
        <v>66</v>
      </c>
      <c r="AF1575" s="12">
        <v>10250</v>
      </c>
      <c r="AG1575" s="41">
        <f t="shared" si="219"/>
        <v>45307</v>
      </c>
      <c r="AH1575" s="41">
        <f t="shared" ca="1" si="220"/>
        <v>46402</v>
      </c>
      <c r="AI1575" s="1">
        <f t="shared" ca="1" si="227"/>
        <v>35</v>
      </c>
      <c r="AJ1575" s="1">
        <f t="shared" ca="1" si="221"/>
        <v>18</v>
      </c>
      <c r="AK1575" s="1">
        <f t="shared" ca="1" si="222"/>
        <v>17</v>
      </c>
      <c r="AL1575" s="1">
        <f t="shared" si="223"/>
        <v>48.98</v>
      </c>
      <c r="AM1575" s="38">
        <f t="shared" ca="1" si="224"/>
        <v>0.51428571428571423</v>
      </c>
      <c r="AN1575" s="1" t="str">
        <f t="shared" ca="1" si="225"/>
        <v>תקין</v>
      </c>
      <c r="AO1575" s="1" t="e">
        <f>VLOOKUP(AC1575,'תז מייל קניין'!$A:$C,3,0)</f>
        <v>#N/A</v>
      </c>
      <c r="AP1575" s="1" t="str">
        <f t="shared" si="226"/>
        <v xml:space="preserve"> חבר וועדה</v>
      </c>
    </row>
    <row r="1576" spans="1:42" x14ac:dyDescent="0.2">
      <c r="A1576" s="4"/>
      <c r="B1576" s="5"/>
      <c r="C1576" s="6" t="s">
        <v>5640</v>
      </c>
      <c r="D1576" s="7" t="s">
        <v>34</v>
      </c>
      <c r="E1576" s="7" t="s">
        <v>32</v>
      </c>
      <c r="F1576" s="8" t="s">
        <v>35</v>
      </c>
      <c r="G1576" s="9">
        <v>45530</v>
      </c>
      <c r="H1576" s="9">
        <v>45307</v>
      </c>
      <c r="I1576" s="10">
        <v>46402</v>
      </c>
      <c r="J1576" s="14"/>
      <c r="K1576" s="11" t="s">
        <v>5641</v>
      </c>
      <c r="L1576" s="8" t="s">
        <v>5642</v>
      </c>
      <c r="M1576" s="8" t="s">
        <v>5643</v>
      </c>
      <c r="N1576" s="8" t="s">
        <v>40</v>
      </c>
      <c r="O1576" s="12">
        <v>9840</v>
      </c>
      <c r="P1576" s="8" t="s">
        <v>41</v>
      </c>
      <c r="Q1576" s="12">
        <v>9840</v>
      </c>
      <c r="R1576" s="13">
        <v>13.54</v>
      </c>
      <c r="S1576" s="12">
        <v>1332.5</v>
      </c>
      <c r="T1576" s="12">
        <v>1332.5</v>
      </c>
      <c r="U1576" s="12">
        <v>8507.5</v>
      </c>
      <c r="V1576" s="8" t="s">
        <v>35</v>
      </c>
      <c r="W1576" s="8" t="s">
        <v>5387</v>
      </c>
      <c r="X1576" s="8" t="s">
        <v>57</v>
      </c>
      <c r="Y1576" s="13">
        <v>0</v>
      </c>
      <c r="Z1576" s="8" t="s">
        <v>42</v>
      </c>
      <c r="AA1576" s="8" t="s">
        <v>58</v>
      </c>
      <c r="AB1576" s="8" t="s">
        <v>35</v>
      </c>
      <c r="AC1576" s="8" t="s">
        <v>54</v>
      </c>
      <c r="AD1576" s="8" t="s">
        <v>5644</v>
      </c>
      <c r="AE1576" s="8" t="s">
        <v>66</v>
      </c>
      <c r="AF1576" s="12">
        <v>8507.5</v>
      </c>
      <c r="AG1576" s="41">
        <f t="shared" si="219"/>
        <v>45307</v>
      </c>
      <c r="AH1576" s="41">
        <f t="shared" ca="1" si="220"/>
        <v>46402</v>
      </c>
      <c r="AI1576" s="1">
        <f t="shared" ca="1" si="227"/>
        <v>35</v>
      </c>
      <c r="AJ1576" s="1">
        <f t="shared" ca="1" si="221"/>
        <v>18</v>
      </c>
      <c r="AK1576" s="1">
        <f t="shared" ca="1" si="222"/>
        <v>17</v>
      </c>
      <c r="AL1576" s="1">
        <f t="shared" si="223"/>
        <v>13.54</v>
      </c>
      <c r="AM1576" s="38">
        <f t="shared" ca="1" si="224"/>
        <v>0.51428571428571423</v>
      </c>
      <c r="AN1576" s="1" t="str">
        <f t="shared" ca="1" si="225"/>
        <v>לא תקין</v>
      </c>
      <c r="AO1576" s="1" t="e">
        <f>VLOOKUP(AC1576,'תז מייל קניין'!$A:$C,3,0)</f>
        <v>#N/A</v>
      </c>
      <c r="AP1576" s="1" t="str">
        <f t="shared" si="226"/>
        <v xml:space="preserve"> חבר וועדה</v>
      </c>
    </row>
    <row r="1577" spans="1:42" x14ac:dyDescent="0.2">
      <c r="A1577" s="4"/>
      <c r="B1577" s="5"/>
      <c r="C1577" s="6" t="s">
        <v>5645</v>
      </c>
      <c r="D1577" s="7" t="s">
        <v>5646</v>
      </c>
      <c r="E1577" s="7" t="s">
        <v>32</v>
      </c>
      <c r="F1577" s="8" t="s">
        <v>35</v>
      </c>
      <c r="G1577" s="9">
        <v>45532</v>
      </c>
      <c r="H1577" s="9"/>
      <c r="I1577" s="10"/>
      <c r="J1577" s="14"/>
      <c r="K1577" s="11" t="s">
        <v>5647</v>
      </c>
      <c r="L1577" s="8" t="s">
        <v>5648</v>
      </c>
      <c r="M1577" s="8" t="s">
        <v>5649</v>
      </c>
      <c r="N1577" s="8" t="s">
        <v>40</v>
      </c>
      <c r="O1577" s="12">
        <v>2035.5</v>
      </c>
      <c r="P1577" s="8" t="s">
        <v>41</v>
      </c>
      <c r="Q1577" s="12">
        <v>2035.5</v>
      </c>
      <c r="R1577" s="13">
        <v>0</v>
      </c>
      <c r="S1577" s="13">
        <v>0</v>
      </c>
      <c r="T1577" s="13">
        <v>0</v>
      </c>
      <c r="U1577" s="12">
        <v>2035.5</v>
      </c>
      <c r="V1577" s="8" t="s">
        <v>35</v>
      </c>
      <c r="W1577" s="8" t="s">
        <v>5650</v>
      </c>
      <c r="X1577" s="8" t="s">
        <v>35</v>
      </c>
      <c r="Y1577" s="13">
        <v>0</v>
      </c>
      <c r="Z1577" s="8" t="s">
        <v>42</v>
      </c>
      <c r="AA1577" s="8" t="s">
        <v>43</v>
      </c>
      <c r="AB1577" s="8" t="s">
        <v>60</v>
      </c>
      <c r="AC1577" s="8" t="s">
        <v>54</v>
      </c>
      <c r="AD1577" s="8" t="s">
        <v>35</v>
      </c>
      <c r="AE1577" s="8" t="s">
        <v>5651</v>
      </c>
      <c r="AF1577" s="12">
        <v>2035.5</v>
      </c>
      <c r="AG1577" s="41">
        <f t="shared" si="219"/>
        <v>45532</v>
      </c>
      <c r="AH1577" s="41">
        <f t="shared" ca="1" si="220"/>
        <v>46022</v>
      </c>
      <c r="AI1577" s="1">
        <f t="shared" ca="1" si="227"/>
        <v>16</v>
      </c>
      <c r="AJ1577" s="1">
        <f t="shared" ca="1" si="221"/>
        <v>11</v>
      </c>
      <c r="AK1577" s="1">
        <f t="shared" ca="1" si="222"/>
        <v>4</v>
      </c>
      <c r="AL1577" s="1">
        <f t="shared" si="223"/>
        <v>0</v>
      </c>
      <c r="AM1577" s="38">
        <f t="shared" ca="1" si="224"/>
        <v>0.6875</v>
      </c>
      <c r="AN1577" s="1" t="str">
        <f t="shared" ca="1" si="225"/>
        <v>לא תקין</v>
      </c>
      <c r="AO1577" s="1" t="e">
        <f>VLOOKUP(AC1577,'תז מייל קניין'!$A:$C,3,0)</f>
        <v>#N/A</v>
      </c>
      <c r="AP1577" s="1" t="str">
        <f t="shared" si="226"/>
        <v xml:space="preserve"> ליווי מקצ</v>
      </c>
    </row>
    <row r="1578" spans="1:42" x14ac:dyDescent="0.2">
      <c r="A1578" s="4"/>
      <c r="B1578" s="5"/>
      <c r="C1578" s="6" t="s">
        <v>5652</v>
      </c>
      <c r="D1578" s="7" t="s">
        <v>50</v>
      </c>
      <c r="E1578" s="7" t="s">
        <v>32</v>
      </c>
      <c r="F1578" s="8" t="s">
        <v>35</v>
      </c>
      <c r="G1578" s="9">
        <v>45532</v>
      </c>
      <c r="H1578" s="9"/>
      <c r="I1578" s="10"/>
      <c r="J1578" s="14"/>
      <c r="K1578" s="11" t="s">
        <v>1764</v>
      </c>
      <c r="L1578" s="8" t="s">
        <v>1765</v>
      </c>
      <c r="M1578" s="8" t="s">
        <v>1766</v>
      </c>
      <c r="N1578" s="8" t="s">
        <v>40</v>
      </c>
      <c r="O1578" s="12">
        <v>2208.8000000000002</v>
      </c>
      <c r="P1578" s="8" t="s">
        <v>41</v>
      </c>
      <c r="Q1578" s="12">
        <v>2208.8000000000002</v>
      </c>
      <c r="R1578" s="13">
        <v>52.35</v>
      </c>
      <c r="S1578" s="12">
        <v>1151.52</v>
      </c>
      <c r="T1578" s="12">
        <v>1151.51</v>
      </c>
      <c r="U1578" s="12">
        <v>1093.5</v>
      </c>
      <c r="V1578" s="8" t="s">
        <v>35</v>
      </c>
      <c r="W1578" s="8" t="s">
        <v>5653</v>
      </c>
      <c r="X1578" s="8" t="s">
        <v>57</v>
      </c>
      <c r="Y1578" s="13">
        <v>0</v>
      </c>
      <c r="Z1578" s="8" t="s">
        <v>42</v>
      </c>
      <c r="AA1578" s="8" t="s">
        <v>65</v>
      </c>
      <c r="AB1578" s="8" t="s">
        <v>35</v>
      </c>
      <c r="AC1578" s="8" t="s">
        <v>54</v>
      </c>
      <c r="AD1578" s="8" t="s">
        <v>35</v>
      </c>
      <c r="AE1578" s="8" t="s">
        <v>4654</v>
      </c>
      <c r="AF1578" s="12">
        <v>1057.28</v>
      </c>
      <c r="AG1578" s="41">
        <f t="shared" si="219"/>
        <v>45532</v>
      </c>
      <c r="AH1578" s="41">
        <f t="shared" ca="1" si="220"/>
        <v>46022</v>
      </c>
      <c r="AI1578" s="1">
        <f t="shared" ca="1" si="227"/>
        <v>16</v>
      </c>
      <c r="AJ1578" s="1">
        <f t="shared" ca="1" si="221"/>
        <v>11</v>
      </c>
      <c r="AK1578" s="1">
        <f t="shared" ca="1" si="222"/>
        <v>4</v>
      </c>
      <c r="AL1578" s="1">
        <f t="shared" si="223"/>
        <v>52.35</v>
      </c>
      <c r="AM1578" s="38">
        <f t="shared" ca="1" si="224"/>
        <v>0.6875</v>
      </c>
      <c r="AN1578" s="1" t="str">
        <f t="shared" ca="1" si="225"/>
        <v>תקין</v>
      </c>
      <c r="AO1578" s="1" t="e">
        <f>VLOOKUP(AC1578,'תז מייל קניין'!$A:$C,3,0)</f>
        <v>#N/A</v>
      </c>
      <c r="AP1578" s="1" t="str">
        <f t="shared" si="226"/>
        <v xml:space="preserve"> ציוד משרד</v>
      </c>
    </row>
    <row r="1579" spans="1:42" x14ac:dyDescent="0.2">
      <c r="A1579" s="4"/>
      <c r="B1579" s="5"/>
      <c r="C1579" s="6" t="s">
        <v>5654</v>
      </c>
      <c r="D1579" s="7" t="s">
        <v>34</v>
      </c>
      <c r="E1579" s="7" t="s">
        <v>32</v>
      </c>
      <c r="F1579" s="8" t="s">
        <v>35</v>
      </c>
      <c r="G1579" s="9">
        <v>45537</v>
      </c>
      <c r="H1579" s="9"/>
      <c r="I1579" s="10"/>
      <c r="J1579" s="14"/>
      <c r="K1579" s="11" t="s">
        <v>5615</v>
      </c>
      <c r="L1579" s="8" t="s">
        <v>5616</v>
      </c>
      <c r="M1579" s="8" t="s">
        <v>35</v>
      </c>
      <c r="N1579" s="8" t="s">
        <v>40</v>
      </c>
      <c r="O1579" s="12">
        <v>29300</v>
      </c>
      <c r="P1579" s="8" t="s">
        <v>41</v>
      </c>
      <c r="Q1579" s="12">
        <v>29300</v>
      </c>
      <c r="R1579" s="13">
        <v>0</v>
      </c>
      <c r="S1579" s="13">
        <v>0</v>
      </c>
      <c r="T1579" s="13">
        <v>0</v>
      </c>
      <c r="U1579" s="12">
        <v>29300</v>
      </c>
      <c r="V1579" s="8" t="s">
        <v>35</v>
      </c>
      <c r="W1579" s="8" t="s">
        <v>5655</v>
      </c>
      <c r="X1579" s="8" t="s">
        <v>35</v>
      </c>
      <c r="Y1579" s="13">
        <v>0</v>
      </c>
      <c r="Z1579" s="8" t="s">
        <v>42</v>
      </c>
      <c r="AA1579" s="8" t="s">
        <v>1804</v>
      </c>
      <c r="AB1579" s="8" t="s">
        <v>35</v>
      </c>
      <c r="AC1579" s="8" t="s">
        <v>54</v>
      </c>
      <c r="AD1579" s="8" t="s">
        <v>35</v>
      </c>
      <c r="AE1579" s="8" t="s">
        <v>603</v>
      </c>
      <c r="AF1579" s="12">
        <v>29300</v>
      </c>
      <c r="AG1579" s="41">
        <f t="shared" si="219"/>
        <v>45537</v>
      </c>
      <c r="AH1579" s="41">
        <f t="shared" ca="1" si="220"/>
        <v>46022</v>
      </c>
      <c r="AI1579" s="1">
        <f t="shared" ca="1" si="227"/>
        <v>15</v>
      </c>
      <c r="AJ1579" s="1">
        <f t="shared" ca="1" si="221"/>
        <v>11</v>
      </c>
      <c r="AK1579" s="1">
        <f t="shared" ca="1" si="222"/>
        <v>4</v>
      </c>
      <c r="AL1579" s="1">
        <f t="shared" si="223"/>
        <v>0</v>
      </c>
      <c r="AM1579" s="38">
        <f t="shared" ca="1" si="224"/>
        <v>0.73333333333333328</v>
      </c>
      <c r="AN1579" s="1" t="str">
        <f t="shared" ca="1" si="225"/>
        <v>לא תקין</v>
      </c>
      <c r="AO1579" s="1" t="e">
        <f>VLOOKUP(AC1579,'תז מייל קניין'!$A:$C,3,0)</f>
        <v>#N/A</v>
      </c>
      <c r="AP1579" s="1" t="str">
        <f t="shared" si="226"/>
        <v xml:space="preserve"> תשתיות המ</v>
      </c>
    </row>
    <row r="1580" spans="1:42" x14ac:dyDescent="0.2">
      <c r="A1580" s="4"/>
      <c r="B1580" s="5"/>
      <c r="C1580" s="6" t="s">
        <v>5656</v>
      </c>
      <c r="D1580" s="7" t="s">
        <v>34</v>
      </c>
      <c r="E1580" s="7" t="s">
        <v>32</v>
      </c>
      <c r="F1580" s="8" t="s">
        <v>35</v>
      </c>
      <c r="G1580" s="9">
        <v>45544</v>
      </c>
      <c r="H1580" s="9"/>
      <c r="I1580" s="10"/>
      <c r="J1580" s="14"/>
      <c r="K1580" s="11" t="s">
        <v>4352</v>
      </c>
      <c r="L1580" s="8" t="s">
        <v>4353</v>
      </c>
      <c r="M1580" s="8" t="s">
        <v>4354</v>
      </c>
      <c r="N1580" s="8" t="s">
        <v>40</v>
      </c>
      <c r="O1580" s="12">
        <v>20000</v>
      </c>
      <c r="P1580" s="8" t="s">
        <v>41</v>
      </c>
      <c r="Q1580" s="12">
        <v>20000</v>
      </c>
      <c r="R1580" s="13">
        <v>0</v>
      </c>
      <c r="S1580" s="13">
        <v>0</v>
      </c>
      <c r="T1580" s="13">
        <v>0</v>
      </c>
      <c r="U1580" s="12">
        <v>20000</v>
      </c>
      <c r="V1580" s="8" t="s">
        <v>35</v>
      </c>
      <c r="W1580" s="8" t="s">
        <v>5657</v>
      </c>
      <c r="X1580" s="8" t="s">
        <v>35</v>
      </c>
      <c r="Y1580" s="13">
        <v>0</v>
      </c>
      <c r="Z1580" s="8" t="s">
        <v>42</v>
      </c>
      <c r="AA1580" s="8" t="s">
        <v>2622</v>
      </c>
      <c r="AB1580" s="8" t="s">
        <v>35</v>
      </c>
      <c r="AC1580" s="8" t="s">
        <v>54</v>
      </c>
      <c r="AD1580" s="8" t="s">
        <v>35</v>
      </c>
      <c r="AE1580" s="8" t="s">
        <v>2610</v>
      </c>
      <c r="AF1580" s="12">
        <v>20000</v>
      </c>
      <c r="AG1580" s="41">
        <f t="shared" si="219"/>
        <v>45544</v>
      </c>
      <c r="AH1580" s="41">
        <f t="shared" ca="1" si="220"/>
        <v>46022</v>
      </c>
      <c r="AI1580" s="1">
        <f t="shared" ca="1" si="227"/>
        <v>15</v>
      </c>
      <c r="AJ1580" s="1">
        <f t="shared" ca="1" si="221"/>
        <v>10</v>
      </c>
      <c r="AK1580" s="1">
        <f t="shared" ca="1" si="222"/>
        <v>4</v>
      </c>
      <c r="AL1580" s="1">
        <f t="shared" si="223"/>
        <v>0</v>
      </c>
      <c r="AM1580" s="38">
        <f t="shared" ca="1" si="224"/>
        <v>0.66666666666666663</v>
      </c>
      <c r="AN1580" s="1" t="str">
        <f t="shared" ca="1" si="225"/>
        <v>לא תקין</v>
      </c>
      <c r="AO1580" s="1" t="e">
        <f>VLOOKUP(AC1580,'תז מייל קניין'!$A:$C,3,0)</f>
        <v>#N/A</v>
      </c>
      <c r="AP1580" s="1" t="str">
        <f t="shared" si="226"/>
        <v xml:space="preserve"> גנסין נ' </v>
      </c>
    </row>
    <row r="1581" spans="1:42" x14ac:dyDescent="0.2">
      <c r="A1581" s="4"/>
      <c r="B1581" s="5"/>
      <c r="C1581" s="6" t="s">
        <v>5658</v>
      </c>
      <c r="D1581" s="7" t="s">
        <v>34</v>
      </c>
      <c r="E1581" s="7" t="s">
        <v>32</v>
      </c>
      <c r="F1581" s="8" t="s">
        <v>35</v>
      </c>
      <c r="G1581" s="9">
        <v>45544</v>
      </c>
      <c r="H1581" s="9"/>
      <c r="I1581" s="10"/>
      <c r="J1581" s="14"/>
      <c r="K1581" s="11" t="s">
        <v>4352</v>
      </c>
      <c r="L1581" s="8" t="s">
        <v>4353</v>
      </c>
      <c r="M1581" s="8" t="s">
        <v>4354</v>
      </c>
      <c r="N1581" s="8" t="s">
        <v>40</v>
      </c>
      <c r="O1581" s="12">
        <v>20000</v>
      </c>
      <c r="P1581" s="8" t="s">
        <v>41</v>
      </c>
      <c r="Q1581" s="12">
        <v>20000</v>
      </c>
      <c r="R1581" s="13">
        <v>0</v>
      </c>
      <c r="S1581" s="13">
        <v>0</v>
      </c>
      <c r="T1581" s="13">
        <v>0</v>
      </c>
      <c r="U1581" s="12">
        <v>20000</v>
      </c>
      <c r="V1581" s="8" t="s">
        <v>35</v>
      </c>
      <c r="W1581" s="8" t="s">
        <v>5659</v>
      </c>
      <c r="X1581" s="8" t="s">
        <v>35</v>
      </c>
      <c r="Y1581" s="13">
        <v>0</v>
      </c>
      <c r="Z1581" s="8" t="s">
        <v>42</v>
      </c>
      <c r="AA1581" s="8" t="s">
        <v>2622</v>
      </c>
      <c r="AB1581" s="8" t="s">
        <v>35</v>
      </c>
      <c r="AC1581" s="8" t="s">
        <v>54</v>
      </c>
      <c r="AD1581" s="8" t="s">
        <v>35</v>
      </c>
      <c r="AE1581" s="8" t="s">
        <v>2610</v>
      </c>
      <c r="AF1581" s="12">
        <v>20000</v>
      </c>
      <c r="AG1581" s="41">
        <f t="shared" si="219"/>
        <v>45544</v>
      </c>
      <c r="AH1581" s="41">
        <f t="shared" ca="1" si="220"/>
        <v>46022</v>
      </c>
      <c r="AI1581" s="1">
        <f t="shared" ca="1" si="227"/>
        <v>15</v>
      </c>
      <c r="AJ1581" s="1">
        <f t="shared" ca="1" si="221"/>
        <v>10</v>
      </c>
      <c r="AK1581" s="1">
        <f t="shared" ca="1" si="222"/>
        <v>4</v>
      </c>
      <c r="AL1581" s="1">
        <f t="shared" si="223"/>
        <v>0</v>
      </c>
      <c r="AM1581" s="38">
        <f t="shared" ca="1" si="224"/>
        <v>0.66666666666666663</v>
      </c>
      <c r="AN1581" s="1" t="str">
        <f t="shared" ca="1" si="225"/>
        <v>לא תקין</v>
      </c>
      <c r="AO1581" s="1" t="e">
        <f>VLOOKUP(AC1581,'תז מייל קניין'!$A:$C,3,0)</f>
        <v>#N/A</v>
      </c>
      <c r="AP1581" s="1" t="str">
        <f t="shared" si="226"/>
        <v xml:space="preserve"> שמעוני וא</v>
      </c>
    </row>
    <row r="1582" spans="1:42" x14ac:dyDescent="0.2">
      <c r="A1582" s="4"/>
      <c r="B1582" s="5"/>
      <c r="C1582" s="6" t="s">
        <v>5660</v>
      </c>
      <c r="D1582" s="7" t="s">
        <v>34</v>
      </c>
      <c r="E1582" s="7" t="s">
        <v>32</v>
      </c>
      <c r="F1582" s="8" t="s">
        <v>35</v>
      </c>
      <c r="G1582" s="9">
        <v>45546</v>
      </c>
      <c r="H1582" s="9"/>
      <c r="I1582" s="10"/>
      <c r="J1582" s="14"/>
      <c r="K1582" s="11" t="s">
        <v>5661</v>
      </c>
      <c r="L1582" s="8" t="s">
        <v>3313</v>
      </c>
      <c r="M1582" s="8" t="s">
        <v>5662</v>
      </c>
      <c r="N1582" s="8" t="s">
        <v>40</v>
      </c>
      <c r="O1582" s="12">
        <v>3630.77</v>
      </c>
      <c r="P1582" s="8" t="s">
        <v>41</v>
      </c>
      <c r="Q1582" s="12">
        <v>3630.77</v>
      </c>
      <c r="R1582" s="13">
        <v>0</v>
      </c>
      <c r="S1582" s="13">
        <v>0</v>
      </c>
      <c r="T1582" s="13">
        <v>0</v>
      </c>
      <c r="U1582" s="12">
        <v>3630.77</v>
      </c>
      <c r="V1582" s="8" t="s">
        <v>35</v>
      </c>
      <c r="W1582" s="8" t="s">
        <v>5663</v>
      </c>
      <c r="X1582" s="8" t="s">
        <v>35</v>
      </c>
      <c r="Y1582" s="13">
        <v>0</v>
      </c>
      <c r="Z1582" s="8" t="s">
        <v>42</v>
      </c>
      <c r="AA1582" s="8" t="s">
        <v>43</v>
      </c>
      <c r="AB1582" s="8" t="s">
        <v>60</v>
      </c>
      <c r="AC1582" s="8" t="s">
        <v>54</v>
      </c>
      <c r="AD1582" s="8" t="s">
        <v>35</v>
      </c>
      <c r="AE1582" s="8" t="s">
        <v>603</v>
      </c>
      <c r="AF1582" s="12">
        <v>3630.77</v>
      </c>
      <c r="AG1582" s="41">
        <f t="shared" si="219"/>
        <v>45546</v>
      </c>
      <c r="AH1582" s="41">
        <f t="shared" ca="1" si="220"/>
        <v>46022</v>
      </c>
      <c r="AI1582" s="1">
        <f t="shared" ca="1" si="227"/>
        <v>15</v>
      </c>
      <c r="AJ1582" s="1">
        <f t="shared" ca="1" si="221"/>
        <v>10</v>
      </c>
      <c r="AK1582" s="1">
        <f t="shared" ca="1" si="222"/>
        <v>4</v>
      </c>
      <c r="AL1582" s="1">
        <f t="shared" si="223"/>
        <v>0</v>
      </c>
      <c r="AM1582" s="38">
        <f t="shared" ca="1" si="224"/>
        <v>0.66666666666666663</v>
      </c>
      <c r="AN1582" s="1" t="str">
        <f t="shared" ca="1" si="225"/>
        <v>לא תקין</v>
      </c>
      <c r="AO1582" s="1" t="e">
        <f>VLOOKUP(AC1582,'תז מייל קניין'!$A:$C,3,0)</f>
        <v>#N/A</v>
      </c>
      <c r="AP1582" s="1" t="str">
        <f t="shared" si="226"/>
        <v xml:space="preserve"> כיבוד עבו</v>
      </c>
    </row>
    <row r="1583" spans="1:42" x14ac:dyDescent="0.2">
      <c r="A1583" s="4"/>
      <c r="B1583" s="5"/>
      <c r="C1583" s="6" t="s">
        <v>5664</v>
      </c>
      <c r="D1583" s="7" t="s">
        <v>34</v>
      </c>
      <c r="E1583" s="7" t="s">
        <v>32</v>
      </c>
      <c r="F1583" s="8" t="s">
        <v>35</v>
      </c>
      <c r="G1583" s="9">
        <v>45552</v>
      </c>
      <c r="H1583" s="9">
        <v>45489</v>
      </c>
      <c r="I1583" s="10">
        <v>45747</v>
      </c>
      <c r="J1583" s="14"/>
      <c r="K1583" s="11" t="s">
        <v>1710</v>
      </c>
      <c r="L1583" s="8" t="s">
        <v>1711</v>
      </c>
      <c r="M1583" s="8" t="s">
        <v>1712</v>
      </c>
      <c r="N1583" s="8" t="s">
        <v>40</v>
      </c>
      <c r="O1583" s="12">
        <v>31026.92</v>
      </c>
      <c r="P1583" s="8" t="s">
        <v>41</v>
      </c>
      <c r="Q1583" s="12">
        <v>31026.92</v>
      </c>
      <c r="R1583" s="13">
        <v>0</v>
      </c>
      <c r="S1583" s="13">
        <v>0</v>
      </c>
      <c r="T1583" s="13">
        <v>0</v>
      </c>
      <c r="U1583" s="12">
        <v>31026.92</v>
      </c>
      <c r="V1583" s="8" t="s">
        <v>35</v>
      </c>
      <c r="W1583" s="8" t="s">
        <v>5665</v>
      </c>
      <c r="X1583" s="8" t="s">
        <v>35</v>
      </c>
      <c r="Y1583" s="13">
        <v>0</v>
      </c>
      <c r="Z1583" s="8" t="s">
        <v>42</v>
      </c>
      <c r="AA1583" s="8" t="s">
        <v>5666</v>
      </c>
      <c r="AB1583" s="8" t="s">
        <v>35</v>
      </c>
      <c r="AC1583" s="8" t="s">
        <v>54</v>
      </c>
      <c r="AD1583" s="8" t="s">
        <v>35</v>
      </c>
      <c r="AE1583" s="8" t="s">
        <v>4672</v>
      </c>
      <c r="AF1583" s="12">
        <v>31026.92</v>
      </c>
      <c r="AG1583" s="41">
        <f t="shared" si="219"/>
        <v>45489</v>
      </c>
      <c r="AH1583" s="41">
        <f t="shared" ca="1" si="220"/>
        <v>45747</v>
      </c>
      <c r="AI1583" s="1">
        <f t="shared" ca="1" si="227"/>
        <v>8</v>
      </c>
      <c r="AJ1583" s="1">
        <f t="shared" ca="1" si="221"/>
        <v>12</v>
      </c>
      <c r="AK1583" s="1">
        <f t="shared" ca="1" si="222"/>
        <v>-4</v>
      </c>
      <c r="AL1583" s="1">
        <f t="shared" si="223"/>
        <v>0</v>
      </c>
      <c r="AM1583" s="38">
        <f t="shared" ca="1" si="224"/>
        <v>1.5</v>
      </c>
      <c r="AN1583" s="1" t="str">
        <f t="shared" ca="1" si="225"/>
        <v>לא תקין</v>
      </c>
      <c r="AO1583" s="1" t="e">
        <f>VLOOKUP(AC1583,'תז מייל קניין'!$A:$C,3,0)</f>
        <v>#N/A</v>
      </c>
      <c r="AP1583" s="1" t="str">
        <f t="shared" si="226"/>
        <v xml:space="preserve"> תחזוקת מע</v>
      </c>
    </row>
    <row r="1584" spans="1:42" x14ac:dyDescent="0.2">
      <c r="A1584" s="4"/>
      <c r="B1584" s="5"/>
      <c r="C1584" s="6" t="s">
        <v>5667</v>
      </c>
      <c r="D1584" s="7" t="s">
        <v>34</v>
      </c>
      <c r="E1584" s="7" t="s">
        <v>32</v>
      </c>
      <c r="F1584" s="8" t="s">
        <v>35</v>
      </c>
      <c r="G1584" s="9">
        <v>45552</v>
      </c>
      <c r="H1584" s="9"/>
      <c r="I1584" s="10"/>
      <c r="J1584" s="14"/>
      <c r="K1584" s="11" t="s">
        <v>5668</v>
      </c>
      <c r="L1584" s="8" t="s">
        <v>5669</v>
      </c>
      <c r="M1584" s="8" t="s">
        <v>5670</v>
      </c>
      <c r="N1584" s="8" t="s">
        <v>40</v>
      </c>
      <c r="O1584" s="12">
        <v>4169.97</v>
      </c>
      <c r="P1584" s="8" t="s">
        <v>41</v>
      </c>
      <c r="Q1584" s="12">
        <v>4169.97</v>
      </c>
      <c r="R1584" s="13">
        <v>0</v>
      </c>
      <c r="S1584" s="13">
        <v>0</v>
      </c>
      <c r="T1584" s="13">
        <v>0</v>
      </c>
      <c r="U1584" s="12">
        <v>4169.97</v>
      </c>
      <c r="V1584" s="8" t="s">
        <v>35</v>
      </c>
      <c r="W1584" s="8" t="s">
        <v>5671</v>
      </c>
      <c r="X1584" s="8" t="s">
        <v>35</v>
      </c>
      <c r="Y1584" s="13">
        <v>0</v>
      </c>
      <c r="Z1584" s="8" t="s">
        <v>42</v>
      </c>
      <c r="AA1584" s="8" t="s">
        <v>43</v>
      </c>
      <c r="AB1584" s="8" t="s">
        <v>60</v>
      </c>
      <c r="AC1584" s="8" t="s">
        <v>54</v>
      </c>
      <c r="AD1584" s="8" t="s">
        <v>5672</v>
      </c>
      <c r="AE1584" s="8" t="s">
        <v>35</v>
      </c>
      <c r="AF1584" s="12">
        <v>4169.97</v>
      </c>
      <c r="AG1584" s="41">
        <f t="shared" si="219"/>
        <v>45552</v>
      </c>
      <c r="AH1584" s="41">
        <f t="shared" ca="1" si="220"/>
        <v>46022</v>
      </c>
      <c r="AI1584" s="1">
        <f t="shared" ca="1" si="227"/>
        <v>15</v>
      </c>
      <c r="AJ1584" s="1">
        <f t="shared" ca="1" si="221"/>
        <v>10</v>
      </c>
      <c r="AK1584" s="1">
        <f t="shared" ca="1" si="222"/>
        <v>4</v>
      </c>
      <c r="AL1584" s="1">
        <f t="shared" si="223"/>
        <v>0</v>
      </c>
      <c r="AM1584" s="38">
        <f t="shared" ca="1" si="224"/>
        <v>0.66666666666666663</v>
      </c>
      <c r="AN1584" s="1" t="str">
        <f t="shared" ca="1" si="225"/>
        <v>לא תקין</v>
      </c>
      <c r="AO1584" s="1" t="e">
        <f>VLOOKUP(AC1584,'תז מייל קניין'!$A:$C,3,0)</f>
        <v>#N/A</v>
      </c>
      <c r="AP1584" s="1" t="str">
        <f t="shared" si="226"/>
        <v xml:space="preserve"> הרצאה ולי</v>
      </c>
    </row>
    <row r="1585" spans="1:42" x14ac:dyDescent="0.2">
      <c r="A1585" s="4"/>
      <c r="B1585" s="5"/>
      <c r="C1585" s="6" t="s">
        <v>5673</v>
      </c>
      <c r="D1585" s="7" t="s">
        <v>34</v>
      </c>
      <c r="E1585" s="7" t="s">
        <v>32</v>
      </c>
      <c r="F1585" s="8" t="s">
        <v>35</v>
      </c>
      <c r="G1585" s="9">
        <v>45552</v>
      </c>
      <c r="H1585" s="9"/>
      <c r="I1585" s="10"/>
      <c r="J1585" s="14"/>
      <c r="K1585" s="11" t="s">
        <v>5674</v>
      </c>
      <c r="L1585" s="8" t="s">
        <v>5675</v>
      </c>
      <c r="M1585" s="8" t="s">
        <v>5676</v>
      </c>
      <c r="N1585" s="8" t="s">
        <v>40</v>
      </c>
      <c r="O1585" s="12">
        <v>4625.26</v>
      </c>
      <c r="P1585" s="8" t="s">
        <v>41</v>
      </c>
      <c r="Q1585" s="12">
        <v>4625.26</v>
      </c>
      <c r="R1585" s="13">
        <v>0</v>
      </c>
      <c r="S1585" s="13">
        <v>0</v>
      </c>
      <c r="T1585" s="13">
        <v>0</v>
      </c>
      <c r="U1585" s="12">
        <v>4625.26</v>
      </c>
      <c r="V1585" s="8" t="s">
        <v>35</v>
      </c>
      <c r="W1585" s="8" t="s">
        <v>5671</v>
      </c>
      <c r="X1585" s="8" t="s">
        <v>35</v>
      </c>
      <c r="Y1585" s="13">
        <v>0</v>
      </c>
      <c r="Z1585" s="8" t="s">
        <v>42</v>
      </c>
      <c r="AA1585" s="8" t="s">
        <v>43</v>
      </c>
      <c r="AB1585" s="8" t="s">
        <v>60</v>
      </c>
      <c r="AC1585" s="8" t="s">
        <v>54</v>
      </c>
      <c r="AD1585" s="8" t="s">
        <v>5677</v>
      </c>
      <c r="AE1585" s="8" t="s">
        <v>35</v>
      </c>
      <c r="AF1585" s="12">
        <v>4625.26</v>
      </c>
      <c r="AG1585" s="41">
        <f t="shared" si="219"/>
        <v>45552</v>
      </c>
      <c r="AH1585" s="41">
        <f t="shared" ca="1" si="220"/>
        <v>46022</v>
      </c>
      <c r="AI1585" s="1">
        <f t="shared" ca="1" si="227"/>
        <v>15</v>
      </c>
      <c r="AJ1585" s="1">
        <f t="shared" ca="1" si="221"/>
        <v>10</v>
      </c>
      <c r="AK1585" s="1">
        <f t="shared" ca="1" si="222"/>
        <v>4</v>
      </c>
      <c r="AL1585" s="1">
        <f t="shared" si="223"/>
        <v>0</v>
      </c>
      <c r="AM1585" s="38">
        <f t="shared" ca="1" si="224"/>
        <v>0.66666666666666663</v>
      </c>
      <c r="AN1585" s="1" t="str">
        <f t="shared" ca="1" si="225"/>
        <v>לא תקין</v>
      </c>
      <c r="AO1585" s="1" t="e">
        <f>VLOOKUP(AC1585,'תז מייל קניין'!$A:$C,3,0)</f>
        <v>#N/A</v>
      </c>
      <c r="AP1585" s="1" t="str">
        <f t="shared" si="226"/>
        <v xml:space="preserve"> הרצאה ולי</v>
      </c>
    </row>
    <row r="1586" spans="1:42" x14ac:dyDescent="0.2">
      <c r="A1586" s="4"/>
      <c r="B1586" s="5"/>
      <c r="C1586" s="6" t="s">
        <v>5678</v>
      </c>
      <c r="D1586" s="7" t="s">
        <v>50</v>
      </c>
      <c r="E1586" s="7" t="s">
        <v>32</v>
      </c>
      <c r="F1586" s="8" t="s">
        <v>35</v>
      </c>
      <c r="G1586" s="9">
        <v>45552</v>
      </c>
      <c r="H1586" s="9"/>
      <c r="I1586" s="10"/>
      <c r="J1586" s="14"/>
      <c r="K1586" s="11" t="s">
        <v>2443</v>
      </c>
      <c r="L1586" s="8" t="s">
        <v>2444</v>
      </c>
      <c r="M1586" s="8" t="s">
        <v>2445</v>
      </c>
      <c r="N1586" s="8" t="s">
        <v>40</v>
      </c>
      <c r="O1586" s="12">
        <v>2796.6</v>
      </c>
      <c r="P1586" s="8" t="s">
        <v>41</v>
      </c>
      <c r="Q1586" s="12">
        <v>2796.6</v>
      </c>
      <c r="R1586" s="13">
        <v>0</v>
      </c>
      <c r="S1586" s="13">
        <v>0</v>
      </c>
      <c r="T1586" s="13">
        <v>0</v>
      </c>
      <c r="U1586" s="12">
        <v>2665.35</v>
      </c>
      <c r="V1586" s="8" t="s">
        <v>35</v>
      </c>
      <c r="W1586" s="8" t="s">
        <v>5679</v>
      </c>
      <c r="X1586" s="8" t="s">
        <v>57</v>
      </c>
      <c r="Y1586" s="13">
        <v>0</v>
      </c>
      <c r="Z1586" s="8" t="s">
        <v>42</v>
      </c>
      <c r="AA1586" s="8" t="s">
        <v>65</v>
      </c>
      <c r="AB1586" s="8" t="s">
        <v>35</v>
      </c>
      <c r="AC1586" s="8" t="s">
        <v>54</v>
      </c>
      <c r="AD1586" s="8" t="s">
        <v>35</v>
      </c>
      <c r="AE1586" s="8" t="s">
        <v>4414</v>
      </c>
      <c r="AF1586" s="12">
        <v>2796.6</v>
      </c>
      <c r="AG1586" s="41">
        <f t="shared" si="219"/>
        <v>45552</v>
      </c>
      <c r="AH1586" s="41">
        <f t="shared" ca="1" si="220"/>
        <v>46022</v>
      </c>
      <c r="AI1586" s="1">
        <f t="shared" ca="1" si="227"/>
        <v>15</v>
      </c>
      <c r="AJ1586" s="1">
        <f t="shared" ca="1" si="221"/>
        <v>10</v>
      </c>
      <c r="AK1586" s="1">
        <f t="shared" ca="1" si="222"/>
        <v>4</v>
      </c>
      <c r="AL1586" s="1">
        <f t="shared" si="223"/>
        <v>0</v>
      </c>
      <c r="AM1586" s="38">
        <f t="shared" ca="1" si="224"/>
        <v>0.66666666666666663</v>
      </c>
      <c r="AN1586" s="1" t="str">
        <f t="shared" ca="1" si="225"/>
        <v>לא תקין</v>
      </c>
      <c r="AO1586" s="1" t="e">
        <f>VLOOKUP(AC1586,'תז מייל קניין'!$A:$C,3,0)</f>
        <v>#N/A</v>
      </c>
      <c r="AP1586" s="1" t="str">
        <f t="shared" si="226"/>
        <v xml:space="preserve"> ריהוט משר</v>
      </c>
    </row>
    <row r="1587" spans="1:42" x14ac:dyDescent="0.2">
      <c r="A1587" s="4"/>
      <c r="B1587" s="5"/>
      <c r="C1587" s="6" t="s">
        <v>5680</v>
      </c>
      <c r="D1587" s="7" t="s">
        <v>34</v>
      </c>
      <c r="E1587" s="7" t="s">
        <v>32</v>
      </c>
      <c r="F1587" s="8" t="s">
        <v>35</v>
      </c>
      <c r="G1587" s="9">
        <v>45559</v>
      </c>
      <c r="H1587" s="9"/>
      <c r="I1587" s="10"/>
      <c r="J1587" s="14"/>
      <c r="K1587" s="11" t="s">
        <v>262</v>
      </c>
      <c r="L1587" s="8" t="s">
        <v>263</v>
      </c>
      <c r="M1587" s="8" t="s">
        <v>264</v>
      </c>
      <c r="N1587" s="8" t="s">
        <v>40</v>
      </c>
      <c r="O1587" s="12">
        <v>4827.8900000000003</v>
      </c>
      <c r="P1587" s="8" t="s">
        <v>41</v>
      </c>
      <c r="Q1587" s="12">
        <v>4827.8900000000003</v>
      </c>
      <c r="R1587" s="13">
        <v>25.73</v>
      </c>
      <c r="S1587" s="12">
        <v>1235.03</v>
      </c>
      <c r="T1587" s="12">
        <v>1235.03</v>
      </c>
      <c r="U1587" s="12">
        <v>3272.75</v>
      </c>
      <c r="V1587" s="8" t="s">
        <v>35</v>
      </c>
      <c r="W1587" s="8" t="s">
        <v>5681</v>
      </c>
      <c r="X1587" s="8" t="s">
        <v>35</v>
      </c>
      <c r="Y1587" s="13">
        <v>0</v>
      </c>
      <c r="Z1587" s="8" t="s">
        <v>42</v>
      </c>
      <c r="AA1587" s="8" t="s">
        <v>43</v>
      </c>
      <c r="AB1587" s="8" t="s">
        <v>60</v>
      </c>
      <c r="AC1587" s="8" t="s">
        <v>54</v>
      </c>
      <c r="AD1587" s="8" t="s">
        <v>35</v>
      </c>
      <c r="AE1587" s="8" t="s">
        <v>35</v>
      </c>
      <c r="AF1587" s="12">
        <v>3272.75</v>
      </c>
      <c r="AG1587" s="41">
        <f t="shared" si="219"/>
        <v>45559</v>
      </c>
      <c r="AH1587" s="41">
        <f t="shared" ca="1" si="220"/>
        <v>46022</v>
      </c>
      <c r="AI1587" s="1">
        <f t="shared" ca="1" si="227"/>
        <v>15</v>
      </c>
      <c r="AJ1587" s="1">
        <f t="shared" ca="1" si="221"/>
        <v>10</v>
      </c>
      <c r="AK1587" s="1">
        <f t="shared" ca="1" si="222"/>
        <v>4</v>
      </c>
      <c r="AL1587" s="1">
        <f t="shared" si="223"/>
        <v>25.73</v>
      </c>
      <c r="AM1587" s="38">
        <f t="shared" ca="1" si="224"/>
        <v>0.66666666666666663</v>
      </c>
      <c r="AN1587" s="1" t="str">
        <f t="shared" ca="1" si="225"/>
        <v>תקין</v>
      </c>
      <c r="AO1587" s="1" t="e">
        <f>VLOOKUP(AC1587,'תז מייל קניין'!$A:$C,3,0)</f>
        <v>#N/A</v>
      </c>
      <c r="AP1587" s="1" t="str">
        <f t="shared" si="226"/>
        <v xml:space="preserve"> כיבוד עבו</v>
      </c>
    </row>
    <row r="1588" spans="1:42" x14ac:dyDescent="0.2">
      <c r="A1588" s="4"/>
      <c r="B1588" s="5"/>
      <c r="C1588" s="6" t="s">
        <v>5682</v>
      </c>
      <c r="D1588" s="7" t="s">
        <v>34</v>
      </c>
      <c r="E1588" s="7" t="s">
        <v>32</v>
      </c>
      <c r="F1588" s="8" t="s">
        <v>35</v>
      </c>
      <c r="G1588" s="9">
        <v>45560</v>
      </c>
      <c r="H1588" s="9"/>
      <c r="I1588" s="10"/>
      <c r="J1588" s="14"/>
      <c r="K1588" s="11" t="s">
        <v>5683</v>
      </c>
      <c r="L1588" s="8" t="s">
        <v>5684</v>
      </c>
      <c r="M1588" s="8" t="s">
        <v>35</v>
      </c>
      <c r="N1588" s="8" t="s">
        <v>40</v>
      </c>
      <c r="O1588" s="12">
        <v>100536</v>
      </c>
      <c r="P1588" s="8" t="s">
        <v>41</v>
      </c>
      <c r="Q1588" s="12">
        <v>100536</v>
      </c>
      <c r="R1588" s="13">
        <v>0</v>
      </c>
      <c r="S1588" s="13">
        <v>0</v>
      </c>
      <c r="T1588" s="13">
        <v>0</v>
      </c>
      <c r="U1588" s="12">
        <v>100536</v>
      </c>
      <c r="V1588" s="8" t="s">
        <v>35</v>
      </c>
      <c r="W1588" s="8" t="s">
        <v>5685</v>
      </c>
      <c r="X1588" s="8" t="s">
        <v>57</v>
      </c>
      <c r="Y1588" s="13">
        <v>0</v>
      </c>
      <c r="Z1588" s="8" t="s">
        <v>42</v>
      </c>
      <c r="AA1588" s="8" t="s">
        <v>43</v>
      </c>
      <c r="AB1588" s="8" t="s">
        <v>60</v>
      </c>
      <c r="AC1588" s="8" t="s">
        <v>54</v>
      </c>
      <c r="AD1588" s="8" t="s">
        <v>5686</v>
      </c>
      <c r="AE1588" s="8" t="s">
        <v>35</v>
      </c>
      <c r="AF1588" s="12">
        <v>100536</v>
      </c>
      <c r="AG1588" s="41">
        <f t="shared" si="219"/>
        <v>45560</v>
      </c>
      <c r="AH1588" s="41">
        <f t="shared" ca="1" si="220"/>
        <v>46022</v>
      </c>
      <c r="AI1588" s="1">
        <f t="shared" ca="1" si="227"/>
        <v>15</v>
      </c>
      <c r="AJ1588" s="1">
        <f t="shared" ca="1" si="221"/>
        <v>10</v>
      </c>
      <c r="AK1588" s="1">
        <f t="shared" ca="1" si="222"/>
        <v>4</v>
      </c>
      <c r="AL1588" s="1">
        <f t="shared" si="223"/>
        <v>0</v>
      </c>
      <c r="AM1588" s="38">
        <f t="shared" ca="1" si="224"/>
        <v>0.66666666666666663</v>
      </c>
      <c r="AN1588" s="1" t="str">
        <f t="shared" ca="1" si="225"/>
        <v>לא תקין</v>
      </c>
      <c r="AO1588" s="1" t="e">
        <f>VLOOKUP(AC1588,'תז מייל קניין'!$A:$C,3,0)</f>
        <v>#N/A</v>
      </c>
      <c r="AP1588" s="1" t="str">
        <f t="shared" si="226"/>
        <v xml:space="preserve"> התקשרות ע</v>
      </c>
    </row>
    <row r="1589" spans="1:42" x14ac:dyDescent="0.2">
      <c r="A1589" s="4"/>
      <c r="B1589" s="5"/>
      <c r="C1589" s="6" t="s">
        <v>5687</v>
      </c>
      <c r="D1589" s="7" t="s">
        <v>50</v>
      </c>
      <c r="E1589" s="7" t="s">
        <v>32</v>
      </c>
      <c r="F1589" s="8" t="s">
        <v>35</v>
      </c>
      <c r="G1589" s="9">
        <v>45564</v>
      </c>
      <c r="H1589" s="9"/>
      <c r="I1589" s="10"/>
      <c r="J1589" s="14"/>
      <c r="K1589" s="11" t="s">
        <v>2144</v>
      </c>
      <c r="L1589" s="8" t="s">
        <v>2145</v>
      </c>
      <c r="M1589" s="8" t="s">
        <v>2146</v>
      </c>
      <c r="N1589" s="8" t="s">
        <v>40</v>
      </c>
      <c r="O1589" s="13">
        <v>257.18</v>
      </c>
      <c r="P1589" s="8" t="s">
        <v>41</v>
      </c>
      <c r="Q1589" s="13">
        <v>257.18</v>
      </c>
      <c r="R1589" s="13">
        <v>0</v>
      </c>
      <c r="S1589" s="13">
        <v>0</v>
      </c>
      <c r="T1589" s="13">
        <v>0</v>
      </c>
      <c r="U1589" s="13">
        <v>257.18</v>
      </c>
      <c r="V1589" s="8" t="s">
        <v>35</v>
      </c>
      <c r="W1589" s="8" t="s">
        <v>5688</v>
      </c>
      <c r="X1589" s="8" t="s">
        <v>35</v>
      </c>
      <c r="Y1589" s="13">
        <v>0</v>
      </c>
      <c r="Z1589" s="8" t="s">
        <v>42</v>
      </c>
      <c r="AA1589" s="8" t="s">
        <v>65</v>
      </c>
      <c r="AB1589" s="8" t="s">
        <v>35</v>
      </c>
      <c r="AC1589" s="8" t="s">
        <v>54</v>
      </c>
      <c r="AD1589" s="8" t="s">
        <v>35</v>
      </c>
      <c r="AE1589" s="8" t="s">
        <v>35</v>
      </c>
      <c r="AF1589" s="13">
        <v>257.18</v>
      </c>
      <c r="AG1589" s="41">
        <f t="shared" si="219"/>
        <v>45564</v>
      </c>
      <c r="AH1589" s="41">
        <f t="shared" ca="1" si="220"/>
        <v>46022</v>
      </c>
      <c r="AI1589" s="1">
        <f t="shared" ca="1" si="227"/>
        <v>15</v>
      </c>
      <c r="AJ1589" s="1">
        <f t="shared" ca="1" si="221"/>
        <v>10</v>
      </c>
      <c r="AK1589" s="1">
        <f t="shared" ca="1" si="222"/>
        <v>4</v>
      </c>
      <c r="AL1589" s="1">
        <f t="shared" si="223"/>
        <v>0</v>
      </c>
      <c r="AM1589" s="38">
        <f t="shared" ca="1" si="224"/>
        <v>0.66666666666666663</v>
      </c>
      <c r="AN1589" s="1" t="str">
        <f t="shared" ca="1" si="225"/>
        <v>לא תקין</v>
      </c>
      <c r="AO1589" s="1" t="e">
        <f>VLOOKUP(AC1589,'תז מייל קניין'!$A:$C,3,0)</f>
        <v>#N/A</v>
      </c>
      <c r="AP1589" s="1" t="str">
        <f t="shared" si="226"/>
        <v xml:space="preserve"> מדידה ותכ</v>
      </c>
    </row>
    <row r="1590" spans="1:42" x14ac:dyDescent="0.2">
      <c r="A1590" s="4"/>
      <c r="B1590" s="5"/>
      <c r="C1590" s="6" t="s">
        <v>5689</v>
      </c>
      <c r="D1590" s="7" t="s">
        <v>50</v>
      </c>
      <c r="E1590" s="7" t="s">
        <v>32</v>
      </c>
      <c r="F1590" s="8" t="s">
        <v>35</v>
      </c>
      <c r="G1590" s="9">
        <v>45564</v>
      </c>
      <c r="H1590" s="9"/>
      <c r="I1590" s="10"/>
      <c r="J1590" s="14"/>
      <c r="K1590" s="11" t="s">
        <v>2144</v>
      </c>
      <c r="L1590" s="8" t="s">
        <v>2145</v>
      </c>
      <c r="M1590" s="8" t="s">
        <v>2146</v>
      </c>
      <c r="N1590" s="8" t="s">
        <v>40</v>
      </c>
      <c r="O1590" s="13">
        <v>633.9</v>
      </c>
      <c r="P1590" s="8" t="s">
        <v>41</v>
      </c>
      <c r="Q1590" s="13">
        <v>633.9</v>
      </c>
      <c r="R1590" s="13">
        <v>0</v>
      </c>
      <c r="S1590" s="13">
        <v>0</v>
      </c>
      <c r="T1590" s="13">
        <v>0</v>
      </c>
      <c r="U1590" s="13">
        <v>680.15</v>
      </c>
      <c r="V1590" s="8" t="s">
        <v>35</v>
      </c>
      <c r="W1590" s="8" t="s">
        <v>5690</v>
      </c>
      <c r="X1590" s="8" t="s">
        <v>57</v>
      </c>
      <c r="Y1590" s="13">
        <v>0</v>
      </c>
      <c r="Z1590" s="8" t="s">
        <v>42</v>
      </c>
      <c r="AA1590" s="8" t="s">
        <v>65</v>
      </c>
      <c r="AB1590" s="8" t="s">
        <v>35</v>
      </c>
      <c r="AC1590" s="8" t="s">
        <v>54</v>
      </c>
      <c r="AD1590" s="8" t="s">
        <v>35</v>
      </c>
      <c r="AE1590" s="8" t="s">
        <v>171</v>
      </c>
      <c r="AF1590" s="13">
        <v>633.9</v>
      </c>
      <c r="AG1590" s="41">
        <f t="shared" si="219"/>
        <v>45564</v>
      </c>
      <c r="AH1590" s="41">
        <f t="shared" ca="1" si="220"/>
        <v>46022</v>
      </c>
      <c r="AI1590" s="1">
        <f t="shared" ca="1" si="227"/>
        <v>15</v>
      </c>
      <c r="AJ1590" s="1">
        <f t="shared" ca="1" si="221"/>
        <v>10</v>
      </c>
      <c r="AK1590" s="1">
        <f t="shared" ca="1" si="222"/>
        <v>4</v>
      </c>
      <c r="AL1590" s="1">
        <f t="shared" si="223"/>
        <v>0</v>
      </c>
      <c r="AM1590" s="38">
        <f t="shared" ca="1" si="224"/>
        <v>0.66666666666666663</v>
      </c>
      <c r="AN1590" s="1" t="str">
        <f t="shared" ca="1" si="225"/>
        <v>לא תקין</v>
      </c>
      <c r="AO1590" s="1" t="e">
        <f>VLOOKUP(AC1590,'תז מייל קניין'!$A:$C,3,0)</f>
        <v>#N/A</v>
      </c>
      <c r="AP1590" s="1" t="str">
        <f t="shared" si="226"/>
        <v xml:space="preserve"> כסא אורתו</v>
      </c>
    </row>
    <row r="1591" spans="1:42" x14ac:dyDescent="0.2">
      <c r="A1591" s="4"/>
      <c r="B1591" s="5"/>
      <c r="C1591" s="6" t="s">
        <v>5691</v>
      </c>
      <c r="D1591" s="7" t="s">
        <v>34</v>
      </c>
      <c r="E1591" s="7" t="s">
        <v>32</v>
      </c>
      <c r="F1591" s="8" t="s">
        <v>35</v>
      </c>
      <c r="G1591" s="9">
        <v>45565</v>
      </c>
      <c r="H1591" s="9"/>
      <c r="I1591" s="10"/>
      <c r="J1591" s="14"/>
      <c r="K1591" s="11" t="s">
        <v>5692</v>
      </c>
      <c r="L1591" s="8" t="s">
        <v>5693</v>
      </c>
      <c r="M1591" s="8" t="s">
        <v>5694</v>
      </c>
      <c r="N1591" s="8" t="s">
        <v>40</v>
      </c>
      <c r="O1591" s="12">
        <v>1051.3800000000001</v>
      </c>
      <c r="P1591" s="8" t="s">
        <v>41</v>
      </c>
      <c r="Q1591" s="12">
        <v>1051.3800000000001</v>
      </c>
      <c r="R1591" s="13">
        <v>0</v>
      </c>
      <c r="S1591" s="12">
        <v>1051.3800000000001</v>
      </c>
      <c r="T1591" s="13">
        <v>0</v>
      </c>
      <c r="U1591" s="12">
        <v>1051.3800000000001</v>
      </c>
      <c r="V1591" s="8" t="s">
        <v>35</v>
      </c>
      <c r="W1591" s="8" t="s">
        <v>5695</v>
      </c>
      <c r="X1591" s="8" t="s">
        <v>35</v>
      </c>
      <c r="Y1591" s="13">
        <v>0</v>
      </c>
      <c r="Z1591" s="8" t="s">
        <v>42</v>
      </c>
      <c r="AA1591" s="8" t="s">
        <v>43</v>
      </c>
      <c r="AB1591" s="8" t="s">
        <v>60</v>
      </c>
      <c r="AC1591" s="8" t="s">
        <v>54</v>
      </c>
      <c r="AD1591" s="8" t="s">
        <v>35</v>
      </c>
      <c r="AE1591" s="8" t="s">
        <v>4789</v>
      </c>
      <c r="AF1591" s="12">
        <v>1051.3800000000001</v>
      </c>
      <c r="AG1591" s="41">
        <f t="shared" si="219"/>
        <v>45565</v>
      </c>
      <c r="AH1591" s="41">
        <f t="shared" ca="1" si="220"/>
        <v>46022</v>
      </c>
      <c r="AI1591" s="1">
        <f t="shared" ca="1" si="227"/>
        <v>15</v>
      </c>
      <c r="AJ1591" s="1">
        <f t="shared" ca="1" si="221"/>
        <v>10</v>
      </c>
      <c r="AK1591" s="1">
        <f t="shared" ca="1" si="222"/>
        <v>4</v>
      </c>
      <c r="AL1591" s="1">
        <f t="shared" si="223"/>
        <v>0</v>
      </c>
      <c r="AM1591" s="38">
        <f t="shared" ca="1" si="224"/>
        <v>0.66666666666666663</v>
      </c>
      <c r="AN1591" s="1" t="str">
        <f t="shared" ca="1" si="225"/>
        <v>לא תקין</v>
      </c>
      <c r="AO1591" s="1" t="e">
        <f>VLOOKUP(AC1591,'תז מייל קניין'!$A:$C,3,0)</f>
        <v>#N/A</v>
      </c>
      <c r="AP1591" s="1" t="str">
        <f t="shared" si="226"/>
        <v xml:space="preserve"> פלסטרים ע</v>
      </c>
    </row>
    <row r="1592" spans="1:42" x14ac:dyDescent="0.2">
      <c r="A1592" s="4"/>
      <c r="B1592" s="5"/>
      <c r="C1592" s="6" t="s">
        <v>5696</v>
      </c>
      <c r="D1592" s="7" t="s">
        <v>34</v>
      </c>
      <c r="E1592" s="7" t="s">
        <v>32</v>
      </c>
      <c r="F1592" s="8" t="s">
        <v>35</v>
      </c>
      <c r="G1592" s="9">
        <v>45565</v>
      </c>
      <c r="H1592" s="9"/>
      <c r="I1592" s="10"/>
      <c r="J1592" s="14"/>
      <c r="K1592" s="11" t="s">
        <v>5697</v>
      </c>
      <c r="L1592" s="8" t="s">
        <v>5698</v>
      </c>
      <c r="M1592" s="8" t="s">
        <v>5699</v>
      </c>
      <c r="N1592" s="8" t="s">
        <v>40</v>
      </c>
      <c r="O1592" s="12">
        <v>4897</v>
      </c>
      <c r="P1592" s="8" t="s">
        <v>41</v>
      </c>
      <c r="Q1592" s="12">
        <v>4897</v>
      </c>
      <c r="R1592" s="13">
        <v>0</v>
      </c>
      <c r="S1592" s="13">
        <v>0</v>
      </c>
      <c r="T1592" s="13">
        <v>0</v>
      </c>
      <c r="U1592" s="12">
        <v>4897</v>
      </c>
      <c r="V1592" s="8" t="s">
        <v>35</v>
      </c>
      <c r="W1592" s="8" t="s">
        <v>5700</v>
      </c>
      <c r="X1592" s="8" t="s">
        <v>35</v>
      </c>
      <c r="Y1592" s="13">
        <v>0</v>
      </c>
      <c r="Z1592" s="8" t="s">
        <v>42</v>
      </c>
      <c r="AA1592" s="8" t="s">
        <v>43</v>
      </c>
      <c r="AB1592" s="8" t="s">
        <v>60</v>
      </c>
      <c r="AC1592" s="8" t="s">
        <v>54</v>
      </c>
      <c r="AD1592" s="8" t="s">
        <v>35</v>
      </c>
      <c r="AE1592" s="8" t="s">
        <v>4789</v>
      </c>
      <c r="AF1592" s="12">
        <v>4897</v>
      </c>
      <c r="AG1592" s="41">
        <f t="shared" si="219"/>
        <v>45565</v>
      </c>
      <c r="AH1592" s="41">
        <f t="shared" ca="1" si="220"/>
        <v>46022</v>
      </c>
      <c r="AI1592" s="1">
        <f t="shared" ca="1" si="227"/>
        <v>15</v>
      </c>
      <c r="AJ1592" s="1">
        <f t="shared" ca="1" si="221"/>
        <v>10</v>
      </c>
      <c r="AK1592" s="1">
        <f t="shared" ca="1" si="222"/>
        <v>4</v>
      </c>
      <c r="AL1592" s="1">
        <f t="shared" si="223"/>
        <v>0</v>
      </c>
      <c r="AM1592" s="38">
        <f t="shared" ca="1" si="224"/>
        <v>0.66666666666666663</v>
      </c>
      <c r="AN1592" s="1" t="str">
        <f t="shared" ca="1" si="225"/>
        <v>לא תקין</v>
      </c>
      <c r="AO1592" s="1" t="e">
        <f>VLOOKUP(AC1592,'תז מייל קניין'!$A:$C,3,0)</f>
        <v>#N/A</v>
      </c>
      <c r="AP1592" s="1" t="str">
        <f t="shared" si="226"/>
        <v xml:space="preserve"> ציוד נלוו</v>
      </c>
    </row>
    <row r="1593" spans="1:42" x14ac:dyDescent="0.2">
      <c r="A1593" s="4"/>
      <c r="B1593" s="5"/>
      <c r="C1593" s="6" t="s">
        <v>5701</v>
      </c>
      <c r="D1593" s="7" t="s">
        <v>34</v>
      </c>
      <c r="E1593" s="7" t="s">
        <v>32</v>
      </c>
      <c r="F1593" s="8" t="s">
        <v>35</v>
      </c>
      <c r="G1593" s="9">
        <v>45565</v>
      </c>
      <c r="H1593" s="9">
        <v>44854</v>
      </c>
      <c r="I1593" s="10">
        <v>45950</v>
      </c>
      <c r="J1593" s="14"/>
      <c r="K1593" s="11" t="s">
        <v>5702</v>
      </c>
      <c r="L1593" s="8" t="s">
        <v>5703</v>
      </c>
      <c r="M1593" s="8" t="s">
        <v>5704</v>
      </c>
      <c r="N1593" s="8" t="s">
        <v>40</v>
      </c>
      <c r="O1593" s="12">
        <v>10041.799999999999</v>
      </c>
      <c r="P1593" s="8" t="s">
        <v>41</v>
      </c>
      <c r="Q1593" s="12">
        <v>10041.799999999999</v>
      </c>
      <c r="R1593" s="13">
        <v>21.44</v>
      </c>
      <c r="S1593" s="12">
        <v>2152.8000000000002</v>
      </c>
      <c r="T1593" s="12">
        <v>2152.8000000000002</v>
      </c>
      <c r="U1593" s="12">
        <v>7889</v>
      </c>
      <c r="V1593" s="8" t="s">
        <v>35</v>
      </c>
      <c r="W1593" s="8" t="s">
        <v>5705</v>
      </c>
      <c r="X1593" s="8" t="s">
        <v>57</v>
      </c>
      <c r="Y1593" s="13">
        <v>0</v>
      </c>
      <c r="Z1593" s="8" t="s">
        <v>42</v>
      </c>
      <c r="AA1593" s="8" t="s">
        <v>58</v>
      </c>
      <c r="AB1593" s="8" t="s">
        <v>35</v>
      </c>
      <c r="AC1593" s="8" t="s">
        <v>54</v>
      </c>
      <c r="AD1593" s="8" t="s">
        <v>5706</v>
      </c>
      <c r="AE1593" s="8" t="s">
        <v>2610</v>
      </c>
      <c r="AF1593" s="12">
        <v>7889</v>
      </c>
      <c r="AG1593" s="41">
        <f t="shared" si="219"/>
        <v>44854</v>
      </c>
      <c r="AH1593" s="41">
        <f t="shared" ca="1" si="220"/>
        <v>45950</v>
      </c>
      <c r="AI1593" s="1">
        <f t="shared" ca="1" si="227"/>
        <v>36</v>
      </c>
      <c r="AJ1593" s="1">
        <f t="shared" ca="1" si="221"/>
        <v>33</v>
      </c>
      <c r="AK1593" s="1">
        <f t="shared" ca="1" si="222"/>
        <v>2</v>
      </c>
      <c r="AL1593" s="1">
        <f t="shared" si="223"/>
        <v>21.44</v>
      </c>
      <c r="AM1593" s="38">
        <f t="shared" ca="1" si="224"/>
        <v>0.91666666666666663</v>
      </c>
      <c r="AN1593" s="1" t="str">
        <f t="shared" ca="1" si="225"/>
        <v>לא תקין</v>
      </c>
      <c r="AO1593" s="1" t="e">
        <f>VLOOKUP(AC1593,'תז מייל קניין'!$A:$C,3,0)</f>
        <v>#N/A</v>
      </c>
      <c r="AP1593" s="1" t="str">
        <f t="shared" si="226"/>
        <v xml:space="preserve"> יו"ר ועדה</v>
      </c>
    </row>
    <row r="1594" spans="1:42" x14ac:dyDescent="0.2">
      <c r="A1594" s="4"/>
      <c r="B1594" s="5"/>
      <c r="C1594" s="6" t="s">
        <v>5707</v>
      </c>
      <c r="D1594" s="7" t="s">
        <v>34</v>
      </c>
      <c r="E1594" s="7" t="s">
        <v>32</v>
      </c>
      <c r="F1594" s="8" t="s">
        <v>35</v>
      </c>
      <c r="G1594" s="9">
        <v>45565</v>
      </c>
      <c r="H1594" s="9"/>
      <c r="I1594" s="10"/>
      <c r="J1594" s="14"/>
      <c r="K1594" s="11" t="s">
        <v>5708</v>
      </c>
      <c r="L1594" s="8" t="s">
        <v>5709</v>
      </c>
      <c r="M1594" s="8" t="s">
        <v>5710</v>
      </c>
      <c r="N1594" s="8" t="s">
        <v>35</v>
      </c>
      <c r="O1594" s="13">
        <v>0</v>
      </c>
      <c r="P1594" s="8" t="s">
        <v>41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8" t="s">
        <v>57</v>
      </c>
      <c r="W1594" s="8" t="s">
        <v>35</v>
      </c>
      <c r="X1594" s="8" t="s">
        <v>35</v>
      </c>
      <c r="Y1594" s="13">
        <v>0</v>
      </c>
      <c r="Z1594" s="8" t="s">
        <v>35</v>
      </c>
      <c r="AA1594" s="8" t="s">
        <v>35</v>
      </c>
      <c r="AB1594" s="8" t="s">
        <v>35</v>
      </c>
      <c r="AC1594" s="8" t="s">
        <v>54</v>
      </c>
      <c r="AD1594" s="8" t="s">
        <v>35</v>
      </c>
      <c r="AE1594" s="8" t="s">
        <v>35</v>
      </c>
      <c r="AF1594" s="13">
        <v>0</v>
      </c>
      <c r="AG1594" s="41">
        <f t="shared" si="219"/>
        <v>45565</v>
      </c>
      <c r="AH1594" s="41">
        <f t="shared" ca="1" si="220"/>
        <v>46022</v>
      </c>
      <c r="AI1594" s="1">
        <f t="shared" ca="1" si="227"/>
        <v>15</v>
      </c>
      <c r="AJ1594" s="1">
        <f t="shared" ca="1" si="221"/>
        <v>10</v>
      </c>
      <c r="AK1594" s="1">
        <f t="shared" ca="1" si="222"/>
        <v>4</v>
      </c>
      <c r="AL1594" s="1">
        <f t="shared" si="223"/>
        <v>0</v>
      </c>
      <c r="AM1594" s="38">
        <f t="shared" ca="1" si="224"/>
        <v>0.66666666666666663</v>
      </c>
      <c r="AN1594" s="1" t="str">
        <f t="shared" ca="1" si="225"/>
        <v>לא תקין</v>
      </c>
      <c r="AO1594" s="1" t="e">
        <f>VLOOKUP(AC1594,'תז מייל קניין'!$A:$C,3,0)</f>
        <v>#N/A</v>
      </c>
      <c r="AP1594" s="1" t="str">
        <f t="shared" si="226"/>
        <v/>
      </c>
    </row>
    <row r="1595" spans="1:42" x14ac:dyDescent="0.2">
      <c r="A1595" s="4"/>
      <c r="B1595" s="5"/>
      <c r="C1595" s="6" t="s">
        <v>5711</v>
      </c>
      <c r="D1595" s="7" t="s">
        <v>34</v>
      </c>
      <c r="E1595" s="7" t="s">
        <v>32</v>
      </c>
      <c r="F1595" s="8" t="s">
        <v>35</v>
      </c>
      <c r="G1595" s="9">
        <v>45571</v>
      </c>
      <c r="H1595" s="9">
        <v>45179</v>
      </c>
      <c r="I1595" s="10">
        <v>46274</v>
      </c>
      <c r="J1595" s="14"/>
      <c r="K1595" s="11" t="s">
        <v>5712</v>
      </c>
      <c r="L1595" s="8" t="s">
        <v>5713</v>
      </c>
      <c r="M1595" s="8" t="s">
        <v>5714</v>
      </c>
      <c r="N1595" s="8" t="s">
        <v>799</v>
      </c>
      <c r="O1595" s="12">
        <v>96760</v>
      </c>
      <c r="P1595" s="8" t="s">
        <v>41</v>
      </c>
      <c r="Q1595" s="12">
        <v>96760</v>
      </c>
      <c r="R1595" s="13">
        <v>50</v>
      </c>
      <c r="S1595" s="12">
        <v>41141.449999999997</v>
      </c>
      <c r="T1595" s="12">
        <v>41141.449999999997</v>
      </c>
      <c r="U1595" s="12">
        <v>48380</v>
      </c>
      <c r="V1595" s="8" t="s">
        <v>35</v>
      </c>
      <c r="W1595" s="8" t="s">
        <v>5715</v>
      </c>
      <c r="X1595" s="8" t="s">
        <v>57</v>
      </c>
      <c r="Y1595" s="13">
        <v>0</v>
      </c>
      <c r="Z1595" s="8" t="s">
        <v>42</v>
      </c>
      <c r="AA1595" s="8" t="s">
        <v>58</v>
      </c>
      <c r="AB1595" s="8" t="s">
        <v>35</v>
      </c>
      <c r="AC1595" s="8" t="s">
        <v>54</v>
      </c>
      <c r="AD1595" s="8" t="s">
        <v>5716</v>
      </c>
      <c r="AE1595" s="8" t="s">
        <v>625</v>
      </c>
      <c r="AF1595" s="12">
        <v>48380</v>
      </c>
      <c r="AG1595" s="41">
        <f t="shared" si="219"/>
        <v>45179</v>
      </c>
      <c r="AH1595" s="41">
        <f t="shared" ca="1" si="220"/>
        <v>46274</v>
      </c>
      <c r="AI1595" s="1">
        <f t="shared" ca="1" si="227"/>
        <v>35</v>
      </c>
      <c r="AJ1595" s="1">
        <f t="shared" ca="1" si="221"/>
        <v>22</v>
      </c>
      <c r="AK1595" s="1">
        <f t="shared" ca="1" si="222"/>
        <v>13</v>
      </c>
      <c r="AL1595" s="1">
        <f t="shared" si="223"/>
        <v>50</v>
      </c>
      <c r="AM1595" s="38">
        <f t="shared" ca="1" si="224"/>
        <v>0.62857142857142856</v>
      </c>
      <c r="AN1595" s="1" t="str">
        <f t="shared" ca="1" si="225"/>
        <v>תקין</v>
      </c>
      <c r="AO1595" s="1" t="e">
        <f>VLOOKUP(AC1595,'תז מייל קניין'!$A:$C,3,0)</f>
        <v>#N/A</v>
      </c>
      <c r="AP1595" s="1" t="str">
        <f t="shared" si="226"/>
        <v xml:space="preserve"> חבר ועדת </v>
      </c>
    </row>
    <row r="1596" spans="1:42" x14ac:dyDescent="0.2">
      <c r="A1596" s="4"/>
      <c r="B1596" s="5"/>
      <c r="C1596" s="6" t="s">
        <v>5717</v>
      </c>
      <c r="D1596" s="7" t="s">
        <v>50</v>
      </c>
      <c r="E1596" s="7" t="s">
        <v>32</v>
      </c>
      <c r="F1596" s="8" t="s">
        <v>35</v>
      </c>
      <c r="G1596" s="9">
        <v>45573</v>
      </c>
      <c r="H1596" s="9"/>
      <c r="I1596" s="10"/>
      <c r="J1596" s="14"/>
      <c r="K1596" s="11" t="s">
        <v>1764</v>
      </c>
      <c r="L1596" s="8" t="s">
        <v>1765</v>
      </c>
      <c r="M1596" s="8" t="s">
        <v>1766</v>
      </c>
      <c r="N1596" s="8" t="s">
        <v>40</v>
      </c>
      <c r="O1596" s="12">
        <v>2433.92</v>
      </c>
      <c r="P1596" s="8" t="s">
        <v>41</v>
      </c>
      <c r="Q1596" s="12">
        <v>2433.92</v>
      </c>
      <c r="R1596" s="13">
        <v>95.75</v>
      </c>
      <c r="S1596" s="12">
        <v>2335.7600000000002</v>
      </c>
      <c r="T1596" s="12">
        <v>2310.77</v>
      </c>
      <c r="U1596" s="13">
        <v>106.93</v>
      </c>
      <c r="V1596" s="8" t="s">
        <v>35</v>
      </c>
      <c r="W1596" s="8" t="s">
        <v>5718</v>
      </c>
      <c r="X1596" s="8" t="s">
        <v>57</v>
      </c>
      <c r="Y1596" s="13">
        <v>0</v>
      </c>
      <c r="Z1596" s="8" t="s">
        <v>42</v>
      </c>
      <c r="AA1596" s="8" t="s">
        <v>65</v>
      </c>
      <c r="AB1596" s="8" t="s">
        <v>35</v>
      </c>
      <c r="AC1596" s="8" t="s">
        <v>54</v>
      </c>
      <c r="AD1596" s="8" t="s">
        <v>35</v>
      </c>
      <c r="AE1596" s="8" t="s">
        <v>4548</v>
      </c>
      <c r="AF1596" s="13">
        <v>103.39</v>
      </c>
      <c r="AG1596" s="41">
        <f t="shared" si="219"/>
        <v>45573</v>
      </c>
      <c r="AH1596" s="41">
        <f t="shared" ca="1" si="220"/>
        <v>46022</v>
      </c>
      <c r="AI1596" s="1">
        <f t="shared" ca="1" si="227"/>
        <v>14</v>
      </c>
      <c r="AJ1596" s="1">
        <f t="shared" ca="1" si="221"/>
        <v>9</v>
      </c>
      <c r="AK1596" s="1">
        <f t="shared" ca="1" si="222"/>
        <v>4</v>
      </c>
      <c r="AL1596" s="1">
        <f t="shared" si="223"/>
        <v>95.75</v>
      </c>
      <c r="AM1596" s="38">
        <f t="shared" ca="1" si="224"/>
        <v>0.6428571428571429</v>
      </c>
      <c r="AN1596" s="1" t="str">
        <f t="shared" ca="1" si="225"/>
        <v>תקין</v>
      </c>
      <c r="AO1596" s="1" t="e">
        <f>VLOOKUP(AC1596,'תז מייל קניין'!$A:$C,3,0)</f>
        <v>#N/A</v>
      </c>
      <c r="AP1596" s="1" t="str">
        <f t="shared" si="226"/>
        <v xml:space="preserve"> ציוד משרד</v>
      </c>
    </row>
    <row r="1597" spans="1:42" x14ac:dyDescent="0.2">
      <c r="A1597" s="4"/>
      <c r="B1597" s="5"/>
      <c r="C1597" s="6" t="s">
        <v>5719</v>
      </c>
      <c r="D1597" s="7" t="s">
        <v>50</v>
      </c>
      <c r="E1597" s="7" t="s">
        <v>32</v>
      </c>
      <c r="F1597" s="8" t="s">
        <v>35</v>
      </c>
      <c r="G1597" s="9">
        <v>45573</v>
      </c>
      <c r="H1597" s="9"/>
      <c r="I1597" s="10"/>
      <c r="J1597" s="14"/>
      <c r="K1597" s="11" t="s">
        <v>2433</v>
      </c>
      <c r="L1597" s="8" t="s">
        <v>2434</v>
      </c>
      <c r="M1597" s="8" t="s">
        <v>2435</v>
      </c>
      <c r="N1597" s="8" t="s">
        <v>40</v>
      </c>
      <c r="O1597" s="12">
        <v>14430.81</v>
      </c>
      <c r="P1597" s="8" t="s">
        <v>41</v>
      </c>
      <c r="Q1597" s="12">
        <v>14430.81</v>
      </c>
      <c r="R1597" s="13">
        <v>0</v>
      </c>
      <c r="S1597" s="13">
        <v>0</v>
      </c>
      <c r="T1597" s="13">
        <v>0</v>
      </c>
      <c r="U1597" s="12">
        <v>15483.68</v>
      </c>
      <c r="V1597" s="8" t="s">
        <v>35</v>
      </c>
      <c r="W1597" s="8" t="s">
        <v>5720</v>
      </c>
      <c r="X1597" s="8" t="s">
        <v>57</v>
      </c>
      <c r="Y1597" s="13">
        <v>0</v>
      </c>
      <c r="Z1597" s="8" t="s">
        <v>42</v>
      </c>
      <c r="AA1597" s="8" t="s">
        <v>65</v>
      </c>
      <c r="AB1597" s="8" t="s">
        <v>35</v>
      </c>
      <c r="AC1597" s="8" t="s">
        <v>54</v>
      </c>
      <c r="AD1597" s="8" t="s">
        <v>35</v>
      </c>
      <c r="AE1597" s="8" t="s">
        <v>603</v>
      </c>
      <c r="AF1597" s="12">
        <v>14430.81</v>
      </c>
      <c r="AG1597" s="41">
        <f t="shared" si="219"/>
        <v>45573</v>
      </c>
      <c r="AH1597" s="41">
        <f t="shared" ca="1" si="220"/>
        <v>46022</v>
      </c>
      <c r="AI1597" s="1">
        <f t="shared" ca="1" si="227"/>
        <v>14</v>
      </c>
      <c r="AJ1597" s="1">
        <f t="shared" ca="1" si="221"/>
        <v>9</v>
      </c>
      <c r="AK1597" s="1">
        <f t="shared" ca="1" si="222"/>
        <v>4</v>
      </c>
      <c r="AL1597" s="1">
        <f t="shared" si="223"/>
        <v>0</v>
      </c>
      <c r="AM1597" s="38">
        <f t="shared" ca="1" si="224"/>
        <v>0.6428571428571429</v>
      </c>
      <c r="AN1597" s="1" t="str">
        <f t="shared" ca="1" si="225"/>
        <v>לא תקין</v>
      </c>
      <c r="AO1597" s="1" t="e">
        <f>VLOOKUP(AC1597,'תז מייל קניין'!$A:$C,3,0)</f>
        <v>#N/A</v>
      </c>
      <c r="AP1597" s="1" t="str">
        <f t="shared" si="226"/>
        <v xml:space="preserve"> כסאות עבו</v>
      </c>
    </row>
    <row r="1598" spans="1:42" x14ac:dyDescent="0.2">
      <c r="A1598" s="4"/>
      <c r="B1598" s="5"/>
      <c r="C1598" s="6" t="s">
        <v>5721</v>
      </c>
      <c r="D1598" s="7" t="s">
        <v>50</v>
      </c>
      <c r="E1598" s="7" t="s">
        <v>32</v>
      </c>
      <c r="F1598" s="8" t="s">
        <v>35</v>
      </c>
      <c r="G1598" s="9">
        <v>45573</v>
      </c>
      <c r="H1598" s="9"/>
      <c r="I1598" s="10"/>
      <c r="J1598" s="14"/>
      <c r="K1598" s="11" t="s">
        <v>3352</v>
      </c>
      <c r="L1598" s="8" t="s">
        <v>3353</v>
      </c>
      <c r="M1598" s="8" t="s">
        <v>3354</v>
      </c>
      <c r="N1598" s="8" t="s">
        <v>40</v>
      </c>
      <c r="O1598" s="12">
        <v>4189</v>
      </c>
      <c r="P1598" s="8" t="s">
        <v>41</v>
      </c>
      <c r="Q1598" s="12">
        <v>4189</v>
      </c>
      <c r="R1598" s="13">
        <v>0</v>
      </c>
      <c r="S1598" s="13">
        <v>0</v>
      </c>
      <c r="T1598" s="13">
        <v>0</v>
      </c>
      <c r="U1598" s="12">
        <v>4189</v>
      </c>
      <c r="V1598" s="8" t="s">
        <v>35</v>
      </c>
      <c r="W1598" s="8" t="s">
        <v>5722</v>
      </c>
      <c r="X1598" s="8" t="s">
        <v>35</v>
      </c>
      <c r="Y1598" s="13">
        <v>0</v>
      </c>
      <c r="Z1598" s="8" t="s">
        <v>42</v>
      </c>
      <c r="AA1598" s="8" t="s">
        <v>43</v>
      </c>
      <c r="AB1598" s="8" t="s">
        <v>60</v>
      </c>
      <c r="AC1598" s="8" t="s">
        <v>54</v>
      </c>
      <c r="AD1598" s="8" t="s">
        <v>35</v>
      </c>
      <c r="AE1598" s="8" t="s">
        <v>603</v>
      </c>
      <c r="AF1598" s="12">
        <v>4189</v>
      </c>
      <c r="AG1598" s="41">
        <f t="shared" si="219"/>
        <v>45573</v>
      </c>
      <c r="AH1598" s="41">
        <f t="shared" ca="1" si="220"/>
        <v>46022</v>
      </c>
      <c r="AI1598" s="1">
        <f t="shared" ca="1" si="227"/>
        <v>14</v>
      </c>
      <c r="AJ1598" s="1">
        <f t="shared" ca="1" si="221"/>
        <v>9</v>
      </c>
      <c r="AK1598" s="1">
        <f t="shared" ca="1" si="222"/>
        <v>4</v>
      </c>
      <c r="AL1598" s="1">
        <f t="shared" si="223"/>
        <v>0</v>
      </c>
      <c r="AM1598" s="38">
        <f t="shared" ca="1" si="224"/>
        <v>0.6428571428571429</v>
      </c>
      <c r="AN1598" s="1" t="str">
        <f t="shared" ca="1" si="225"/>
        <v>לא תקין</v>
      </c>
      <c r="AO1598" s="1" t="e">
        <f>VLOOKUP(AC1598,'תז מייל קניין'!$A:$C,3,0)</f>
        <v>#N/A</v>
      </c>
      <c r="AP1598" s="1" t="str">
        <f t="shared" si="226"/>
        <v xml:space="preserve"> צמחייה עב</v>
      </c>
    </row>
    <row r="1599" spans="1:42" x14ac:dyDescent="0.2">
      <c r="A1599" s="4"/>
      <c r="B1599" s="5"/>
      <c r="C1599" s="6" t="s">
        <v>5723</v>
      </c>
      <c r="D1599" s="7" t="s">
        <v>50</v>
      </c>
      <c r="E1599" s="7" t="s">
        <v>32</v>
      </c>
      <c r="F1599" s="8" t="s">
        <v>35</v>
      </c>
      <c r="G1599" s="9">
        <v>45573</v>
      </c>
      <c r="H1599" s="9"/>
      <c r="I1599" s="10"/>
      <c r="J1599" s="14"/>
      <c r="K1599" s="11" t="s">
        <v>1990</v>
      </c>
      <c r="L1599" s="8" t="s">
        <v>1991</v>
      </c>
      <c r="M1599" s="8" t="s">
        <v>1992</v>
      </c>
      <c r="N1599" s="8" t="s">
        <v>40</v>
      </c>
      <c r="O1599" s="12">
        <v>2527.4499999999998</v>
      </c>
      <c r="P1599" s="8" t="s">
        <v>41</v>
      </c>
      <c r="Q1599" s="12">
        <v>2527.4499999999998</v>
      </c>
      <c r="R1599" s="13">
        <v>0</v>
      </c>
      <c r="S1599" s="13">
        <v>0</v>
      </c>
      <c r="T1599" s="13">
        <v>0</v>
      </c>
      <c r="U1599" s="12">
        <v>2464.5500000000002</v>
      </c>
      <c r="V1599" s="8" t="s">
        <v>35</v>
      </c>
      <c r="W1599" s="8" t="s">
        <v>5724</v>
      </c>
      <c r="X1599" s="8" t="s">
        <v>57</v>
      </c>
      <c r="Y1599" s="13">
        <v>0</v>
      </c>
      <c r="Z1599" s="8" t="s">
        <v>42</v>
      </c>
      <c r="AA1599" s="8" t="s">
        <v>65</v>
      </c>
      <c r="AB1599" s="8" t="s">
        <v>35</v>
      </c>
      <c r="AC1599" s="8" t="s">
        <v>54</v>
      </c>
      <c r="AD1599" s="8" t="s">
        <v>35</v>
      </c>
      <c r="AE1599" s="8" t="s">
        <v>603</v>
      </c>
      <c r="AF1599" s="12">
        <v>2527.4499999999998</v>
      </c>
      <c r="AG1599" s="41">
        <f t="shared" si="219"/>
        <v>45573</v>
      </c>
      <c r="AH1599" s="41">
        <f t="shared" ca="1" si="220"/>
        <v>46022</v>
      </c>
      <c r="AI1599" s="1">
        <f t="shared" ca="1" si="227"/>
        <v>14</v>
      </c>
      <c r="AJ1599" s="1">
        <f t="shared" ca="1" si="221"/>
        <v>9</v>
      </c>
      <c r="AK1599" s="1">
        <f t="shared" ca="1" si="222"/>
        <v>4</v>
      </c>
      <c r="AL1599" s="1">
        <f t="shared" si="223"/>
        <v>0</v>
      </c>
      <c r="AM1599" s="38">
        <f t="shared" ca="1" si="224"/>
        <v>0.6428571428571429</v>
      </c>
      <c r="AN1599" s="1" t="str">
        <f t="shared" ca="1" si="225"/>
        <v>לא תקין</v>
      </c>
      <c r="AO1599" s="1" t="e">
        <f>VLOOKUP(AC1599,'תז מייל קניין'!$A:$C,3,0)</f>
        <v>#N/A</v>
      </c>
      <c r="AP1599" s="1" t="str">
        <f t="shared" si="226"/>
        <v xml:space="preserve"> מסף 65 +ה</v>
      </c>
    </row>
    <row r="1600" spans="1:42" x14ac:dyDescent="0.2">
      <c r="A1600" s="4"/>
      <c r="B1600" s="5"/>
      <c r="C1600" s="6" t="s">
        <v>5725</v>
      </c>
      <c r="D1600" s="7" t="s">
        <v>34</v>
      </c>
      <c r="E1600" s="7" t="s">
        <v>32</v>
      </c>
      <c r="F1600" s="8" t="s">
        <v>35</v>
      </c>
      <c r="G1600" s="9">
        <v>45573</v>
      </c>
      <c r="H1600" s="9"/>
      <c r="I1600" s="10"/>
      <c r="J1600" s="14"/>
      <c r="K1600" s="11" t="s">
        <v>5726</v>
      </c>
      <c r="L1600" s="8" t="s">
        <v>5727</v>
      </c>
      <c r="M1600" s="8" t="s">
        <v>5728</v>
      </c>
      <c r="N1600" s="8" t="s">
        <v>40</v>
      </c>
      <c r="O1600" s="12">
        <v>3926.4</v>
      </c>
      <c r="P1600" s="8" t="s">
        <v>41</v>
      </c>
      <c r="Q1600" s="12">
        <v>3926.4</v>
      </c>
      <c r="R1600" s="13">
        <v>45.03</v>
      </c>
      <c r="S1600" s="12">
        <v>1770.81</v>
      </c>
      <c r="T1600" s="12">
        <v>1767.92</v>
      </c>
      <c r="U1600" s="12">
        <v>2158.48</v>
      </c>
      <c r="V1600" s="8" t="s">
        <v>35</v>
      </c>
      <c r="W1600" s="8" t="s">
        <v>5729</v>
      </c>
      <c r="X1600" s="8" t="s">
        <v>57</v>
      </c>
      <c r="Y1600" s="13">
        <v>0</v>
      </c>
      <c r="Z1600" s="8" t="s">
        <v>42</v>
      </c>
      <c r="AA1600" s="8" t="s">
        <v>43</v>
      </c>
      <c r="AB1600" s="8" t="s">
        <v>60</v>
      </c>
      <c r="AC1600" s="8" t="s">
        <v>54</v>
      </c>
      <c r="AD1600" s="8" t="s">
        <v>5730</v>
      </c>
      <c r="AE1600" s="8" t="s">
        <v>35</v>
      </c>
      <c r="AF1600" s="12">
        <v>2158.48</v>
      </c>
      <c r="AG1600" s="41">
        <f t="shared" si="219"/>
        <v>45573</v>
      </c>
      <c r="AH1600" s="41">
        <f t="shared" ca="1" si="220"/>
        <v>46022</v>
      </c>
      <c r="AI1600" s="1">
        <f t="shared" ca="1" si="227"/>
        <v>14</v>
      </c>
      <c r="AJ1600" s="1">
        <f t="shared" ca="1" si="221"/>
        <v>9</v>
      </c>
      <c r="AK1600" s="1">
        <f t="shared" ca="1" si="222"/>
        <v>4</v>
      </c>
      <c r="AL1600" s="1">
        <f t="shared" si="223"/>
        <v>45.03</v>
      </c>
      <c r="AM1600" s="38">
        <f t="shared" ca="1" si="224"/>
        <v>0.6428571428571429</v>
      </c>
      <c r="AN1600" s="1" t="str">
        <f t="shared" ca="1" si="225"/>
        <v>תקין</v>
      </c>
      <c r="AO1600" s="1" t="e">
        <f>VLOOKUP(AC1600,'תז מייל קניין'!$A:$C,3,0)</f>
        <v>#N/A</v>
      </c>
      <c r="AP1600" s="1" t="str">
        <f t="shared" si="226"/>
        <v xml:space="preserve"> יעוץ סוצי</v>
      </c>
    </row>
    <row r="1601" spans="1:42" x14ac:dyDescent="0.2">
      <c r="A1601" s="4"/>
      <c r="B1601" s="5"/>
      <c r="C1601" s="6" t="s">
        <v>5731</v>
      </c>
      <c r="D1601" s="7" t="s">
        <v>34</v>
      </c>
      <c r="E1601" s="7" t="s">
        <v>32</v>
      </c>
      <c r="F1601" s="8" t="s">
        <v>35</v>
      </c>
      <c r="G1601" s="9">
        <v>45573</v>
      </c>
      <c r="H1601" s="9"/>
      <c r="I1601" s="10"/>
      <c r="J1601" s="14"/>
      <c r="K1601" s="11" t="s">
        <v>5708</v>
      </c>
      <c r="L1601" s="8" t="s">
        <v>5709</v>
      </c>
      <c r="M1601" s="8" t="s">
        <v>5710</v>
      </c>
      <c r="N1601" s="8" t="s">
        <v>40</v>
      </c>
      <c r="O1601" s="12">
        <v>4975</v>
      </c>
      <c r="P1601" s="8" t="s">
        <v>41</v>
      </c>
      <c r="Q1601" s="12">
        <v>4975</v>
      </c>
      <c r="R1601" s="13">
        <v>0</v>
      </c>
      <c r="S1601" s="13">
        <v>0</v>
      </c>
      <c r="T1601" s="13">
        <v>0</v>
      </c>
      <c r="U1601" s="12">
        <v>4975</v>
      </c>
      <c r="V1601" s="8" t="s">
        <v>35</v>
      </c>
      <c r="W1601" s="8" t="s">
        <v>5732</v>
      </c>
      <c r="X1601" s="8" t="s">
        <v>57</v>
      </c>
      <c r="Y1601" s="13">
        <v>0</v>
      </c>
      <c r="Z1601" s="8" t="s">
        <v>42</v>
      </c>
      <c r="AA1601" s="8" t="s">
        <v>43</v>
      </c>
      <c r="AB1601" s="8" t="s">
        <v>60</v>
      </c>
      <c r="AC1601" s="8" t="s">
        <v>54</v>
      </c>
      <c r="AD1601" s="8" t="s">
        <v>5733</v>
      </c>
      <c r="AE1601" s="8" t="s">
        <v>35</v>
      </c>
      <c r="AF1601" s="12">
        <v>4975</v>
      </c>
      <c r="AG1601" s="41">
        <f t="shared" si="219"/>
        <v>45573</v>
      </c>
      <c r="AH1601" s="41">
        <f t="shared" ca="1" si="220"/>
        <v>46022</v>
      </c>
      <c r="AI1601" s="1">
        <f t="shared" ca="1" si="227"/>
        <v>14</v>
      </c>
      <c r="AJ1601" s="1">
        <f t="shared" ca="1" si="221"/>
        <v>9</v>
      </c>
      <c r="AK1601" s="1">
        <f t="shared" ca="1" si="222"/>
        <v>4</v>
      </c>
      <c r="AL1601" s="1">
        <f t="shared" si="223"/>
        <v>0</v>
      </c>
      <c r="AM1601" s="38">
        <f t="shared" ca="1" si="224"/>
        <v>0.6428571428571429</v>
      </c>
      <c r="AN1601" s="1" t="str">
        <f t="shared" ca="1" si="225"/>
        <v>לא תקין</v>
      </c>
      <c r="AO1601" s="1" t="e">
        <f>VLOOKUP(AC1601,'תז מייל קניין'!$A:$C,3,0)</f>
        <v>#N/A</v>
      </c>
      <c r="AP1601" s="1" t="str">
        <f t="shared" si="226"/>
        <v xml:space="preserve"> ייעוץ למע</v>
      </c>
    </row>
    <row r="1602" spans="1:42" x14ac:dyDescent="0.2">
      <c r="A1602" s="4"/>
      <c r="B1602" s="5"/>
      <c r="C1602" s="6" t="s">
        <v>5734</v>
      </c>
      <c r="D1602" s="7" t="s">
        <v>50</v>
      </c>
      <c r="E1602" s="7" t="s">
        <v>32</v>
      </c>
      <c r="F1602" s="8" t="s">
        <v>35</v>
      </c>
      <c r="G1602" s="9">
        <v>45574</v>
      </c>
      <c r="H1602" s="9"/>
      <c r="I1602" s="10"/>
      <c r="J1602" s="14"/>
      <c r="K1602" s="11" t="s">
        <v>1943</v>
      </c>
      <c r="L1602" s="8" t="s">
        <v>1944</v>
      </c>
      <c r="M1602" s="8" t="s">
        <v>1945</v>
      </c>
      <c r="N1602" s="8" t="s">
        <v>40</v>
      </c>
      <c r="O1602" s="13">
        <v>503.86</v>
      </c>
      <c r="P1602" s="8" t="s">
        <v>41</v>
      </c>
      <c r="Q1602" s="13">
        <v>503.86</v>
      </c>
      <c r="R1602" s="13">
        <v>0</v>
      </c>
      <c r="S1602" s="13">
        <v>0</v>
      </c>
      <c r="T1602" s="13">
        <v>0</v>
      </c>
      <c r="U1602" s="13">
        <v>503.86</v>
      </c>
      <c r="V1602" s="8" t="s">
        <v>35</v>
      </c>
      <c r="W1602" s="8" t="s">
        <v>5735</v>
      </c>
      <c r="X1602" s="8" t="s">
        <v>35</v>
      </c>
      <c r="Y1602" s="13">
        <v>0</v>
      </c>
      <c r="Z1602" s="8" t="s">
        <v>42</v>
      </c>
      <c r="AA1602" s="8" t="s">
        <v>43</v>
      </c>
      <c r="AB1602" s="8" t="s">
        <v>60</v>
      </c>
      <c r="AC1602" s="8" t="s">
        <v>54</v>
      </c>
      <c r="AD1602" s="8" t="s">
        <v>35</v>
      </c>
      <c r="AE1602" s="8" t="s">
        <v>5736</v>
      </c>
      <c r="AF1602" s="13">
        <v>503.86</v>
      </c>
      <c r="AG1602" s="41">
        <f t="shared" si="219"/>
        <v>45574</v>
      </c>
      <c r="AH1602" s="41">
        <f t="shared" ca="1" si="220"/>
        <v>46022</v>
      </c>
      <c r="AI1602" s="1">
        <f t="shared" ca="1" si="227"/>
        <v>14</v>
      </c>
      <c r="AJ1602" s="1">
        <f t="shared" ca="1" si="221"/>
        <v>9</v>
      </c>
      <c r="AK1602" s="1">
        <f t="shared" ca="1" si="222"/>
        <v>4</v>
      </c>
      <c r="AL1602" s="1">
        <f t="shared" si="223"/>
        <v>0</v>
      </c>
      <c r="AM1602" s="38">
        <f t="shared" ca="1" si="224"/>
        <v>0.6428571428571429</v>
      </c>
      <c r="AN1602" s="1" t="str">
        <f t="shared" ca="1" si="225"/>
        <v>לא תקין</v>
      </c>
      <c r="AO1602" s="1" t="e">
        <f>VLOOKUP(AC1602,'תז מייל קניין'!$A:$C,3,0)</f>
        <v>#N/A</v>
      </c>
      <c r="AP1602" s="1" t="str">
        <f t="shared" si="226"/>
        <v xml:space="preserve"> חותמות עב</v>
      </c>
    </row>
    <row r="1603" spans="1:42" x14ac:dyDescent="0.2">
      <c r="A1603" s="4"/>
      <c r="B1603" s="5"/>
      <c r="C1603" s="6" t="s">
        <v>5737</v>
      </c>
      <c r="D1603" s="7" t="s">
        <v>50</v>
      </c>
      <c r="E1603" s="7" t="s">
        <v>32</v>
      </c>
      <c r="F1603" s="8" t="s">
        <v>35</v>
      </c>
      <c r="G1603" s="9">
        <v>45580</v>
      </c>
      <c r="H1603" s="9"/>
      <c r="I1603" s="10"/>
      <c r="J1603" s="14"/>
      <c r="K1603" s="11" t="s">
        <v>2123</v>
      </c>
      <c r="L1603" s="8" t="s">
        <v>2124</v>
      </c>
      <c r="M1603" s="8" t="s">
        <v>2125</v>
      </c>
      <c r="N1603" s="8" t="s">
        <v>40</v>
      </c>
      <c r="O1603" s="12">
        <v>3200</v>
      </c>
      <c r="P1603" s="8" t="s">
        <v>41</v>
      </c>
      <c r="Q1603" s="12">
        <v>3200</v>
      </c>
      <c r="R1603" s="13">
        <v>0</v>
      </c>
      <c r="S1603" s="13">
        <v>0</v>
      </c>
      <c r="T1603" s="13">
        <v>0</v>
      </c>
      <c r="U1603" s="12">
        <v>3200</v>
      </c>
      <c r="V1603" s="8" t="s">
        <v>35</v>
      </c>
      <c r="W1603" s="8" t="s">
        <v>5738</v>
      </c>
      <c r="X1603" s="8" t="s">
        <v>35</v>
      </c>
      <c r="Y1603" s="13">
        <v>0</v>
      </c>
      <c r="Z1603" s="8" t="s">
        <v>42</v>
      </c>
      <c r="AA1603" s="8" t="s">
        <v>43</v>
      </c>
      <c r="AB1603" s="8" t="s">
        <v>60</v>
      </c>
      <c r="AC1603" s="8" t="s">
        <v>54</v>
      </c>
      <c r="AD1603" s="8" t="s">
        <v>35</v>
      </c>
      <c r="AE1603" s="8" t="s">
        <v>603</v>
      </c>
      <c r="AF1603" s="12">
        <v>3200</v>
      </c>
      <c r="AG1603" s="41">
        <f t="shared" ref="AG1603:AG1666" si="228">IF(H1603&gt;1,H1603,G1603)</f>
        <v>45580</v>
      </c>
      <c r="AH1603" s="41">
        <f t="shared" ref="AH1603:AH1666" ca="1" si="229">IF(I1603&gt;1, I1603, DATE(YEAR(TODAY()), 12, 31))</f>
        <v>46022</v>
      </c>
      <c r="AI1603" s="1">
        <f t="shared" ca="1" si="227"/>
        <v>14</v>
      </c>
      <c r="AJ1603" s="1">
        <f t="shared" ref="AJ1603:AJ1666" ca="1" si="230">DATEDIF(AG1603, TODAY(), "m")</f>
        <v>9</v>
      </c>
      <c r="AK1603" s="1">
        <f t="shared" ref="AK1603:AK1666" ca="1" si="231">IF(AH1603 &gt; TODAY(), DATEDIF(TODAY(), AH1603, "m"), -DATEDIF(AH1603, TODAY(), "m"))</f>
        <v>4</v>
      </c>
      <c r="AL1603" s="1">
        <f t="shared" ref="AL1603:AL1666" si="232">R1603</f>
        <v>0</v>
      </c>
      <c r="AM1603" s="38">
        <f t="shared" ref="AM1603:AM1666" ca="1" si="233">AJ1603/AI1603</f>
        <v>0.6428571428571429</v>
      </c>
      <c r="AN1603" s="1" t="str">
        <f t="shared" ref="AN1603:AN1666" ca="1" si="234">IF(AM1603&lt;0.5, "טרם נבדק",
   IF(AND(AM1603&gt;0.5, AM1603&lt;0.75, AL1603&lt;20), "לא תקין",
   IF(AND(AM1603&gt;0.75, AM1603&lt;0.9, AL1603&lt;50), "לא תקין",
   IF(AND(AM1603&gt;0.9, AL1603&lt;50), "לא תקין", "תקין"))))</f>
        <v>לא תקין</v>
      </c>
      <c r="AO1603" s="1" t="e">
        <f>VLOOKUP(AC1603,'תז מייל קניין'!$A:$C,3,0)</f>
        <v>#N/A</v>
      </c>
      <c r="AP1603" s="1" t="str">
        <f t="shared" ref="AP1603:AP1666" si="235">LEFT(W1603,10)</f>
        <v xml:space="preserve"> הדפסה על </v>
      </c>
    </row>
    <row r="1604" spans="1:42" x14ac:dyDescent="0.2">
      <c r="A1604" s="4"/>
      <c r="B1604" s="5"/>
      <c r="C1604" s="6" t="s">
        <v>5739</v>
      </c>
      <c r="D1604" s="7" t="s">
        <v>34</v>
      </c>
      <c r="E1604" s="7" t="s">
        <v>32</v>
      </c>
      <c r="F1604" s="8" t="s">
        <v>35</v>
      </c>
      <c r="G1604" s="9">
        <v>45593</v>
      </c>
      <c r="H1604" s="9"/>
      <c r="I1604" s="10"/>
      <c r="J1604" s="14"/>
      <c r="K1604" s="11" t="s">
        <v>1764</v>
      </c>
      <c r="L1604" s="8" t="s">
        <v>1765</v>
      </c>
      <c r="M1604" s="8" t="s">
        <v>1766</v>
      </c>
      <c r="N1604" s="8" t="s">
        <v>40</v>
      </c>
      <c r="O1604" s="12">
        <v>1917.5</v>
      </c>
      <c r="P1604" s="8" t="s">
        <v>41</v>
      </c>
      <c r="Q1604" s="12">
        <v>1917.5</v>
      </c>
      <c r="R1604" s="13">
        <v>0</v>
      </c>
      <c r="S1604" s="12">
        <v>1917.5</v>
      </c>
      <c r="T1604" s="13">
        <v>0</v>
      </c>
      <c r="U1604" s="12">
        <v>1917.5</v>
      </c>
      <c r="V1604" s="8" t="s">
        <v>35</v>
      </c>
      <c r="W1604" s="8" t="s">
        <v>5740</v>
      </c>
      <c r="X1604" s="8" t="s">
        <v>35</v>
      </c>
      <c r="Y1604" s="13">
        <v>0</v>
      </c>
      <c r="Z1604" s="8" t="s">
        <v>42</v>
      </c>
      <c r="AA1604" s="8" t="s">
        <v>43</v>
      </c>
      <c r="AB1604" s="8" t="s">
        <v>60</v>
      </c>
      <c r="AC1604" s="8" t="s">
        <v>54</v>
      </c>
      <c r="AD1604" s="8" t="s">
        <v>35</v>
      </c>
      <c r="AE1604" s="8" t="s">
        <v>4654</v>
      </c>
      <c r="AF1604" s="12">
        <v>1917.5</v>
      </c>
      <c r="AG1604" s="41">
        <f t="shared" si="228"/>
        <v>45593</v>
      </c>
      <c r="AH1604" s="41">
        <f t="shared" ca="1" si="229"/>
        <v>46022</v>
      </c>
      <c r="AI1604" s="1">
        <f t="shared" ca="1" si="227"/>
        <v>14</v>
      </c>
      <c r="AJ1604" s="1">
        <f t="shared" ca="1" si="230"/>
        <v>9</v>
      </c>
      <c r="AK1604" s="1">
        <f t="shared" ca="1" si="231"/>
        <v>4</v>
      </c>
      <c r="AL1604" s="1">
        <f t="shared" si="232"/>
        <v>0</v>
      </c>
      <c r="AM1604" s="38">
        <f t="shared" ca="1" si="233"/>
        <v>0.6428571428571429</v>
      </c>
      <c r="AN1604" s="1" t="str">
        <f t="shared" ca="1" si="234"/>
        <v>לא תקין</v>
      </c>
      <c r="AO1604" s="1" t="e">
        <f>VLOOKUP(AC1604,'תז מייל קניין'!$A:$C,3,0)</f>
        <v>#N/A</v>
      </c>
      <c r="AP1604" s="1" t="str">
        <f t="shared" si="235"/>
        <v xml:space="preserve"> עט כדורי </v>
      </c>
    </row>
    <row r="1605" spans="1:42" x14ac:dyDescent="0.2">
      <c r="A1605" s="4"/>
      <c r="B1605" s="5"/>
      <c r="C1605" s="6" t="s">
        <v>5741</v>
      </c>
      <c r="D1605" s="7" t="s">
        <v>34</v>
      </c>
      <c r="E1605" s="7" t="s">
        <v>32</v>
      </c>
      <c r="F1605" s="8" t="s">
        <v>35</v>
      </c>
      <c r="G1605" s="9">
        <v>45594</v>
      </c>
      <c r="H1605" s="9"/>
      <c r="I1605" s="10"/>
      <c r="J1605" s="14"/>
      <c r="K1605" s="11" t="s">
        <v>5742</v>
      </c>
      <c r="L1605" s="8" t="s">
        <v>5743</v>
      </c>
      <c r="M1605" s="8" t="s">
        <v>5744</v>
      </c>
      <c r="N1605" s="8" t="s">
        <v>40</v>
      </c>
      <c r="O1605" s="12">
        <v>3630.86</v>
      </c>
      <c r="P1605" s="8" t="s">
        <v>41</v>
      </c>
      <c r="Q1605" s="12">
        <v>3630.86</v>
      </c>
      <c r="R1605" s="13">
        <v>0</v>
      </c>
      <c r="S1605" s="13">
        <v>0</v>
      </c>
      <c r="T1605" s="13">
        <v>0</v>
      </c>
      <c r="U1605" s="12">
        <v>3630.86</v>
      </c>
      <c r="V1605" s="8" t="s">
        <v>35</v>
      </c>
      <c r="W1605" s="8" t="s">
        <v>5745</v>
      </c>
      <c r="X1605" s="8" t="s">
        <v>35</v>
      </c>
      <c r="Y1605" s="13">
        <v>0</v>
      </c>
      <c r="Z1605" s="8" t="s">
        <v>42</v>
      </c>
      <c r="AA1605" s="8" t="s">
        <v>43</v>
      </c>
      <c r="AB1605" s="8" t="s">
        <v>60</v>
      </c>
      <c r="AC1605" s="8" t="s">
        <v>54</v>
      </c>
      <c r="AD1605" s="8" t="s">
        <v>35</v>
      </c>
      <c r="AE1605" s="8" t="s">
        <v>35</v>
      </c>
      <c r="AF1605" s="12">
        <v>3630.86</v>
      </c>
      <c r="AG1605" s="41">
        <f t="shared" si="228"/>
        <v>45594</v>
      </c>
      <c r="AH1605" s="41">
        <f t="shared" ca="1" si="229"/>
        <v>46022</v>
      </c>
      <c r="AI1605" s="1">
        <f t="shared" ca="1" si="227"/>
        <v>14</v>
      </c>
      <c r="AJ1605" s="1">
        <f t="shared" ca="1" si="230"/>
        <v>9</v>
      </c>
      <c r="AK1605" s="1">
        <f t="shared" ca="1" si="231"/>
        <v>4</v>
      </c>
      <c r="AL1605" s="1">
        <f t="shared" si="232"/>
        <v>0</v>
      </c>
      <c r="AM1605" s="38">
        <f t="shared" ca="1" si="233"/>
        <v>0.6428571428571429</v>
      </c>
      <c r="AN1605" s="1" t="str">
        <f t="shared" ca="1" si="234"/>
        <v>לא תקין</v>
      </c>
      <c r="AO1605" s="1" t="e">
        <f>VLOOKUP(AC1605,'תז מייל קניין'!$A:$C,3,0)</f>
        <v>#N/A</v>
      </c>
      <c r="AP1605" s="1" t="str">
        <f t="shared" si="235"/>
        <v xml:space="preserve"> חניה עבור</v>
      </c>
    </row>
    <row r="1606" spans="1:42" x14ac:dyDescent="0.2">
      <c r="A1606" s="4"/>
      <c r="B1606" s="5"/>
      <c r="C1606" s="6" t="s">
        <v>5746</v>
      </c>
      <c r="D1606" s="7" t="s">
        <v>34</v>
      </c>
      <c r="E1606" s="7" t="s">
        <v>32</v>
      </c>
      <c r="F1606" s="8" t="s">
        <v>35</v>
      </c>
      <c r="G1606" s="9">
        <v>45594</v>
      </c>
      <c r="H1606" s="9"/>
      <c r="I1606" s="10"/>
      <c r="J1606" s="14"/>
      <c r="K1606" s="11" t="s">
        <v>4711</v>
      </c>
      <c r="L1606" s="8" t="s">
        <v>4712</v>
      </c>
      <c r="M1606" s="8" t="s">
        <v>4713</v>
      </c>
      <c r="N1606" s="8" t="s">
        <v>40</v>
      </c>
      <c r="O1606" s="12">
        <v>20000</v>
      </c>
      <c r="P1606" s="8" t="s">
        <v>41</v>
      </c>
      <c r="Q1606" s="12">
        <v>20000</v>
      </c>
      <c r="R1606" s="13">
        <v>18</v>
      </c>
      <c r="S1606" s="12">
        <v>3600</v>
      </c>
      <c r="T1606" s="12">
        <v>3600</v>
      </c>
      <c r="U1606" s="12">
        <v>16400</v>
      </c>
      <c r="V1606" s="8" t="s">
        <v>35</v>
      </c>
      <c r="W1606" s="8" t="s">
        <v>5747</v>
      </c>
      <c r="X1606" s="8" t="s">
        <v>35</v>
      </c>
      <c r="Y1606" s="13">
        <v>0</v>
      </c>
      <c r="Z1606" s="8" t="s">
        <v>42</v>
      </c>
      <c r="AA1606" s="8" t="s">
        <v>2622</v>
      </c>
      <c r="AB1606" s="8" t="s">
        <v>35</v>
      </c>
      <c r="AC1606" s="8" t="s">
        <v>54</v>
      </c>
      <c r="AD1606" s="8" t="s">
        <v>35</v>
      </c>
      <c r="AE1606" s="8" t="s">
        <v>2610</v>
      </c>
      <c r="AF1606" s="12">
        <v>16400</v>
      </c>
      <c r="AG1606" s="41">
        <f t="shared" si="228"/>
        <v>45594</v>
      </c>
      <c r="AH1606" s="41">
        <f t="shared" ca="1" si="229"/>
        <v>46022</v>
      </c>
      <c r="AI1606" s="1">
        <f t="shared" ca="1" si="227"/>
        <v>14</v>
      </c>
      <c r="AJ1606" s="1">
        <f t="shared" ca="1" si="230"/>
        <v>9</v>
      </c>
      <c r="AK1606" s="1">
        <f t="shared" ca="1" si="231"/>
        <v>4</v>
      </c>
      <c r="AL1606" s="1">
        <f t="shared" si="232"/>
        <v>18</v>
      </c>
      <c r="AM1606" s="38">
        <f t="shared" ca="1" si="233"/>
        <v>0.6428571428571429</v>
      </c>
      <c r="AN1606" s="1" t="str">
        <f t="shared" ca="1" si="234"/>
        <v>לא תקין</v>
      </c>
      <c r="AO1606" s="1" t="e">
        <f>VLOOKUP(AC1606,'תז מייל קניין'!$A:$C,3,0)</f>
        <v>#N/A</v>
      </c>
      <c r="AP1606" s="1" t="str">
        <f t="shared" si="235"/>
        <v xml:space="preserve"> כרמי ואח'</v>
      </c>
    </row>
    <row r="1607" spans="1:42" x14ac:dyDescent="0.2">
      <c r="A1607" s="4"/>
      <c r="B1607" s="5"/>
      <c r="C1607" s="6" t="s">
        <v>5748</v>
      </c>
      <c r="D1607" s="7" t="s">
        <v>34</v>
      </c>
      <c r="E1607" s="7" t="s">
        <v>32</v>
      </c>
      <c r="F1607" s="8" t="s">
        <v>35</v>
      </c>
      <c r="G1607" s="9">
        <v>45595</v>
      </c>
      <c r="H1607" s="9"/>
      <c r="I1607" s="10"/>
      <c r="J1607" s="14"/>
      <c r="K1607" s="11" t="s">
        <v>5749</v>
      </c>
      <c r="L1607" s="8" t="s">
        <v>5750</v>
      </c>
      <c r="M1607" s="8" t="s">
        <v>5751</v>
      </c>
      <c r="N1607" s="8" t="s">
        <v>40</v>
      </c>
      <c r="O1607" s="12">
        <v>1205.58</v>
      </c>
      <c r="P1607" s="8" t="s">
        <v>41</v>
      </c>
      <c r="Q1607" s="12">
        <v>1205.58</v>
      </c>
      <c r="R1607" s="13">
        <v>0</v>
      </c>
      <c r="S1607" s="13">
        <v>0</v>
      </c>
      <c r="T1607" s="13">
        <v>0</v>
      </c>
      <c r="U1607" s="12">
        <v>1205.58</v>
      </c>
      <c r="V1607" s="8" t="s">
        <v>35</v>
      </c>
      <c r="W1607" s="8" t="s">
        <v>5752</v>
      </c>
      <c r="X1607" s="8" t="s">
        <v>35</v>
      </c>
      <c r="Y1607" s="13">
        <v>0</v>
      </c>
      <c r="Z1607" s="8" t="s">
        <v>42</v>
      </c>
      <c r="AA1607" s="8" t="s">
        <v>43</v>
      </c>
      <c r="AB1607" s="8" t="s">
        <v>60</v>
      </c>
      <c r="AC1607" s="8" t="s">
        <v>54</v>
      </c>
      <c r="AD1607" s="8" t="s">
        <v>5753</v>
      </c>
      <c r="AE1607" s="8" t="s">
        <v>35</v>
      </c>
      <c r="AF1607" s="12">
        <v>1205.58</v>
      </c>
      <c r="AG1607" s="41">
        <f t="shared" si="228"/>
        <v>45595</v>
      </c>
      <c r="AH1607" s="41">
        <f t="shared" ca="1" si="229"/>
        <v>46022</v>
      </c>
      <c r="AI1607" s="1">
        <f t="shared" ca="1" si="227"/>
        <v>14</v>
      </c>
      <c r="AJ1607" s="1">
        <f t="shared" ca="1" si="230"/>
        <v>9</v>
      </c>
      <c r="AK1607" s="1">
        <f t="shared" ca="1" si="231"/>
        <v>4</v>
      </c>
      <c r="AL1607" s="1">
        <f t="shared" si="232"/>
        <v>0</v>
      </c>
      <c r="AM1607" s="38">
        <f t="shared" ca="1" si="233"/>
        <v>0.6428571428571429</v>
      </c>
      <c r="AN1607" s="1" t="str">
        <f t="shared" ca="1" si="234"/>
        <v>לא תקין</v>
      </c>
      <c r="AO1607" s="1" t="e">
        <f>VLOOKUP(AC1607,'תז מייל קניין'!$A:$C,3,0)</f>
        <v>#N/A</v>
      </c>
      <c r="AP1607" s="1" t="str">
        <f t="shared" si="235"/>
        <v xml:space="preserve"> הרצאה עבו</v>
      </c>
    </row>
    <row r="1608" spans="1:42" x14ac:dyDescent="0.2">
      <c r="A1608" s="4"/>
      <c r="B1608" s="5"/>
      <c r="C1608" s="6" t="s">
        <v>5754</v>
      </c>
      <c r="D1608" s="7" t="s">
        <v>34</v>
      </c>
      <c r="E1608" s="7" t="s">
        <v>32</v>
      </c>
      <c r="F1608" s="8" t="s">
        <v>35</v>
      </c>
      <c r="G1608" s="9">
        <v>45596</v>
      </c>
      <c r="H1608" s="9"/>
      <c r="I1608" s="10"/>
      <c r="J1608" s="14"/>
      <c r="K1608" s="11" t="s">
        <v>72</v>
      </c>
      <c r="L1608" s="8" t="s">
        <v>73</v>
      </c>
      <c r="M1608" s="8" t="s">
        <v>74</v>
      </c>
      <c r="N1608" s="8" t="s">
        <v>40</v>
      </c>
      <c r="O1608" s="12">
        <v>44958</v>
      </c>
      <c r="P1608" s="8" t="s">
        <v>41</v>
      </c>
      <c r="Q1608" s="12">
        <v>44958</v>
      </c>
      <c r="R1608" s="13">
        <v>0</v>
      </c>
      <c r="S1608" s="13">
        <v>0</v>
      </c>
      <c r="T1608" s="13">
        <v>0</v>
      </c>
      <c r="U1608" s="12">
        <v>44958</v>
      </c>
      <c r="V1608" s="8" t="s">
        <v>35</v>
      </c>
      <c r="W1608" s="8" t="s">
        <v>5755</v>
      </c>
      <c r="X1608" s="8" t="s">
        <v>35</v>
      </c>
      <c r="Y1608" s="13">
        <v>0</v>
      </c>
      <c r="Z1608" s="8" t="s">
        <v>42</v>
      </c>
      <c r="AA1608" s="8" t="s">
        <v>43</v>
      </c>
      <c r="AB1608" s="8" t="s">
        <v>60</v>
      </c>
      <c r="AC1608" s="8" t="s">
        <v>54</v>
      </c>
      <c r="AD1608" s="8" t="s">
        <v>35</v>
      </c>
      <c r="AE1608" s="8" t="s">
        <v>35</v>
      </c>
      <c r="AF1608" s="12">
        <v>44958</v>
      </c>
      <c r="AG1608" s="41">
        <f t="shared" si="228"/>
        <v>45596</v>
      </c>
      <c r="AH1608" s="41">
        <f t="shared" ca="1" si="229"/>
        <v>46022</v>
      </c>
      <c r="AI1608" s="1">
        <f t="shared" ca="1" si="227"/>
        <v>14</v>
      </c>
      <c r="AJ1608" s="1">
        <f t="shared" ca="1" si="230"/>
        <v>9</v>
      </c>
      <c r="AK1608" s="1">
        <f t="shared" ca="1" si="231"/>
        <v>4</v>
      </c>
      <c r="AL1608" s="1">
        <f t="shared" si="232"/>
        <v>0</v>
      </c>
      <c r="AM1608" s="38">
        <f t="shared" ca="1" si="233"/>
        <v>0.6428571428571429</v>
      </c>
      <c r="AN1608" s="1" t="str">
        <f t="shared" ca="1" si="234"/>
        <v>לא תקין</v>
      </c>
      <c r="AO1608" s="1" t="e">
        <f>VLOOKUP(AC1608,'תז מייל קניין'!$A:$C,3,0)</f>
        <v>#N/A</v>
      </c>
      <c r="AP1608" s="1" t="str">
        <f t="shared" si="235"/>
        <v xml:space="preserve"> פיתוח ערכ</v>
      </c>
    </row>
    <row r="1609" spans="1:42" x14ac:dyDescent="0.2">
      <c r="A1609" s="4"/>
      <c r="B1609" s="5"/>
      <c r="C1609" s="6" t="s">
        <v>5756</v>
      </c>
      <c r="D1609" s="7" t="s">
        <v>34</v>
      </c>
      <c r="E1609" s="7" t="s">
        <v>32</v>
      </c>
      <c r="F1609" s="8" t="s">
        <v>35</v>
      </c>
      <c r="G1609" s="9">
        <v>45596</v>
      </c>
      <c r="H1609" s="9"/>
      <c r="I1609" s="10"/>
      <c r="J1609" s="14"/>
      <c r="K1609" s="11" t="s">
        <v>5757</v>
      </c>
      <c r="L1609" s="8" t="s">
        <v>5758</v>
      </c>
      <c r="M1609" s="8" t="s">
        <v>35</v>
      </c>
      <c r="N1609" s="8" t="s">
        <v>40</v>
      </c>
      <c r="O1609" s="12">
        <v>4000</v>
      </c>
      <c r="P1609" s="8" t="s">
        <v>41</v>
      </c>
      <c r="Q1609" s="12">
        <v>4000</v>
      </c>
      <c r="R1609" s="13">
        <v>0</v>
      </c>
      <c r="S1609" s="13">
        <v>0</v>
      </c>
      <c r="T1609" s="13">
        <v>0</v>
      </c>
      <c r="U1609" s="12">
        <v>4000</v>
      </c>
      <c r="V1609" s="8" t="s">
        <v>35</v>
      </c>
      <c r="W1609" s="8" t="s">
        <v>5759</v>
      </c>
      <c r="X1609" s="8" t="s">
        <v>35</v>
      </c>
      <c r="Y1609" s="13">
        <v>0</v>
      </c>
      <c r="Z1609" s="8" t="s">
        <v>42</v>
      </c>
      <c r="AA1609" s="8" t="s">
        <v>43</v>
      </c>
      <c r="AB1609" s="8" t="s">
        <v>60</v>
      </c>
      <c r="AC1609" s="8" t="s">
        <v>54</v>
      </c>
      <c r="AD1609" s="8" t="s">
        <v>35</v>
      </c>
      <c r="AE1609" s="8" t="s">
        <v>35</v>
      </c>
      <c r="AF1609" s="12">
        <v>4000</v>
      </c>
      <c r="AG1609" s="41">
        <f t="shared" si="228"/>
        <v>45596</v>
      </c>
      <c r="AH1609" s="41">
        <f t="shared" ca="1" si="229"/>
        <v>46022</v>
      </c>
      <c r="AI1609" s="1">
        <f t="shared" ca="1" si="227"/>
        <v>14</v>
      </c>
      <c r="AJ1609" s="1">
        <f t="shared" ca="1" si="230"/>
        <v>9</v>
      </c>
      <c r="AK1609" s="1">
        <f t="shared" ca="1" si="231"/>
        <v>4</v>
      </c>
      <c r="AL1609" s="1">
        <f t="shared" si="232"/>
        <v>0</v>
      </c>
      <c r="AM1609" s="38">
        <f t="shared" ca="1" si="233"/>
        <v>0.6428571428571429</v>
      </c>
      <c r="AN1609" s="1" t="str">
        <f t="shared" ca="1" si="234"/>
        <v>לא תקין</v>
      </c>
      <c r="AO1609" s="1" t="e">
        <f>VLOOKUP(AC1609,'תז מייל קניין'!$A:$C,3,0)</f>
        <v>#N/A</v>
      </c>
      <c r="AP1609" s="1" t="str">
        <f t="shared" si="235"/>
        <v xml:space="preserve"> סדנת שפת </v>
      </c>
    </row>
    <row r="1610" spans="1:42" x14ac:dyDescent="0.2">
      <c r="A1610" s="4"/>
      <c r="B1610" s="5"/>
      <c r="C1610" s="6" t="s">
        <v>5760</v>
      </c>
      <c r="D1610" s="7" t="s">
        <v>34</v>
      </c>
      <c r="E1610" s="7" t="s">
        <v>32</v>
      </c>
      <c r="F1610" s="8" t="s">
        <v>35</v>
      </c>
      <c r="G1610" s="9">
        <v>45596</v>
      </c>
      <c r="H1610" s="9"/>
      <c r="I1610" s="10"/>
      <c r="J1610" s="14"/>
      <c r="K1610" s="11" t="s">
        <v>5761</v>
      </c>
      <c r="L1610" s="8" t="s">
        <v>5762</v>
      </c>
      <c r="M1610" s="8" t="s">
        <v>5763</v>
      </c>
      <c r="N1610" s="8" t="s">
        <v>40</v>
      </c>
      <c r="O1610" s="13">
        <v>523.83000000000004</v>
      </c>
      <c r="P1610" s="8" t="s">
        <v>41</v>
      </c>
      <c r="Q1610" s="13">
        <v>523.83000000000004</v>
      </c>
      <c r="R1610" s="13">
        <v>0</v>
      </c>
      <c r="S1610" s="13">
        <v>0</v>
      </c>
      <c r="T1610" s="13">
        <v>0</v>
      </c>
      <c r="U1610" s="13">
        <v>523.83000000000004</v>
      </c>
      <c r="V1610" s="8" t="s">
        <v>35</v>
      </c>
      <c r="W1610" s="8" t="s">
        <v>5752</v>
      </c>
      <c r="X1610" s="8" t="s">
        <v>35</v>
      </c>
      <c r="Y1610" s="13">
        <v>0</v>
      </c>
      <c r="Z1610" s="8" t="s">
        <v>42</v>
      </c>
      <c r="AA1610" s="8" t="s">
        <v>43</v>
      </c>
      <c r="AB1610" s="8" t="s">
        <v>60</v>
      </c>
      <c r="AC1610" s="8" t="s">
        <v>54</v>
      </c>
      <c r="AD1610" s="8" t="s">
        <v>5764</v>
      </c>
      <c r="AE1610" s="8" t="s">
        <v>35</v>
      </c>
      <c r="AF1610" s="13">
        <v>523.83000000000004</v>
      </c>
      <c r="AG1610" s="41">
        <f t="shared" si="228"/>
        <v>45596</v>
      </c>
      <c r="AH1610" s="41">
        <f t="shared" ca="1" si="229"/>
        <v>46022</v>
      </c>
      <c r="AI1610" s="1">
        <f t="shared" ca="1" si="227"/>
        <v>14</v>
      </c>
      <c r="AJ1610" s="1">
        <f t="shared" ca="1" si="230"/>
        <v>9</v>
      </c>
      <c r="AK1610" s="1">
        <f t="shared" ca="1" si="231"/>
        <v>4</v>
      </c>
      <c r="AL1610" s="1">
        <f t="shared" si="232"/>
        <v>0</v>
      </c>
      <c r="AM1610" s="38">
        <f t="shared" ca="1" si="233"/>
        <v>0.6428571428571429</v>
      </c>
      <c r="AN1610" s="1" t="str">
        <f t="shared" ca="1" si="234"/>
        <v>לא תקין</v>
      </c>
      <c r="AO1610" s="1" t="e">
        <f>VLOOKUP(AC1610,'תז מייל קניין'!$A:$C,3,0)</f>
        <v>#N/A</v>
      </c>
      <c r="AP1610" s="1" t="str">
        <f t="shared" si="235"/>
        <v xml:space="preserve"> הרצאה עבו</v>
      </c>
    </row>
    <row r="1611" spans="1:42" x14ac:dyDescent="0.2">
      <c r="A1611" s="4"/>
      <c r="B1611" s="5"/>
      <c r="C1611" s="6" t="s">
        <v>5765</v>
      </c>
      <c r="D1611" s="7" t="s">
        <v>34</v>
      </c>
      <c r="E1611" s="7" t="s">
        <v>32</v>
      </c>
      <c r="F1611" s="8" t="s">
        <v>35</v>
      </c>
      <c r="G1611" s="9">
        <v>45596</v>
      </c>
      <c r="H1611" s="9"/>
      <c r="I1611" s="10"/>
      <c r="J1611" s="14"/>
      <c r="K1611" s="11" t="s">
        <v>5766</v>
      </c>
      <c r="L1611" s="8" t="s">
        <v>5767</v>
      </c>
      <c r="M1611" s="8" t="s">
        <v>5768</v>
      </c>
      <c r="N1611" s="8" t="s">
        <v>35</v>
      </c>
      <c r="O1611" s="12">
        <v>2442.67</v>
      </c>
      <c r="P1611" s="8" t="s">
        <v>41</v>
      </c>
      <c r="Q1611" s="12">
        <v>2442.67</v>
      </c>
      <c r="R1611" s="13">
        <v>0</v>
      </c>
      <c r="S1611" s="13">
        <v>0</v>
      </c>
      <c r="T1611" s="13">
        <v>0</v>
      </c>
      <c r="U1611" s="13">
        <v>0</v>
      </c>
      <c r="V1611" s="8" t="s">
        <v>57</v>
      </c>
      <c r="W1611" s="8" t="s">
        <v>35</v>
      </c>
      <c r="X1611" s="8" t="s">
        <v>35</v>
      </c>
      <c r="Y1611" s="13">
        <v>0</v>
      </c>
      <c r="Z1611" s="8" t="s">
        <v>42</v>
      </c>
      <c r="AA1611" s="8" t="s">
        <v>35</v>
      </c>
      <c r="AB1611" s="8" t="s">
        <v>35</v>
      </c>
      <c r="AC1611" s="8" t="s">
        <v>54</v>
      </c>
      <c r="AD1611" s="8" t="s">
        <v>35</v>
      </c>
      <c r="AE1611" s="8" t="s">
        <v>35</v>
      </c>
      <c r="AF1611" s="12">
        <v>2442.67</v>
      </c>
      <c r="AG1611" s="41">
        <f t="shared" si="228"/>
        <v>45596</v>
      </c>
      <c r="AH1611" s="41">
        <f t="shared" ca="1" si="229"/>
        <v>46022</v>
      </c>
      <c r="AI1611" s="1">
        <f t="shared" ca="1" si="227"/>
        <v>14</v>
      </c>
      <c r="AJ1611" s="1">
        <f t="shared" ca="1" si="230"/>
        <v>9</v>
      </c>
      <c r="AK1611" s="1">
        <f t="shared" ca="1" si="231"/>
        <v>4</v>
      </c>
      <c r="AL1611" s="1">
        <f t="shared" si="232"/>
        <v>0</v>
      </c>
      <c r="AM1611" s="38">
        <f t="shared" ca="1" si="233"/>
        <v>0.6428571428571429</v>
      </c>
      <c r="AN1611" s="1" t="str">
        <f t="shared" ca="1" si="234"/>
        <v>לא תקין</v>
      </c>
      <c r="AO1611" s="1" t="e">
        <f>VLOOKUP(AC1611,'תז מייל קניין'!$A:$C,3,0)</f>
        <v>#N/A</v>
      </c>
      <c r="AP1611" s="1" t="str">
        <f t="shared" si="235"/>
        <v/>
      </c>
    </row>
    <row r="1612" spans="1:42" x14ac:dyDescent="0.2">
      <c r="A1612" s="4"/>
      <c r="B1612" s="5"/>
      <c r="C1612" s="6" t="s">
        <v>5769</v>
      </c>
      <c r="D1612" s="7" t="s">
        <v>34</v>
      </c>
      <c r="E1612" s="7" t="s">
        <v>32</v>
      </c>
      <c r="F1612" s="8" t="s">
        <v>35</v>
      </c>
      <c r="G1612" s="9">
        <v>45596</v>
      </c>
      <c r="H1612" s="9"/>
      <c r="I1612" s="10"/>
      <c r="J1612" s="14"/>
      <c r="K1612" s="11" t="s">
        <v>262</v>
      </c>
      <c r="L1612" s="8" t="s">
        <v>263</v>
      </c>
      <c r="M1612" s="8" t="s">
        <v>264</v>
      </c>
      <c r="N1612" s="8" t="s">
        <v>35</v>
      </c>
      <c r="O1612" s="12">
        <v>2473.0500000000002</v>
      </c>
      <c r="P1612" s="8" t="s">
        <v>41</v>
      </c>
      <c r="Q1612" s="12">
        <v>2473.0500000000002</v>
      </c>
      <c r="R1612" s="13">
        <v>0</v>
      </c>
      <c r="S1612" s="13">
        <v>0</v>
      </c>
      <c r="T1612" s="13">
        <v>0</v>
      </c>
      <c r="U1612" s="13">
        <v>0</v>
      </c>
      <c r="V1612" s="8" t="s">
        <v>57</v>
      </c>
      <c r="W1612" s="8" t="s">
        <v>5770</v>
      </c>
      <c r="X1612" s="8" t="s">
        <v>35</v>
      </c>
      <c r="Y1612" s="13">
        <v>0</v>
      </c>
      <c r="Z1612" s="8" t="s">
        <v>42</v>
      </c>
      <c r="AA1612" s="8" t="s">
        <v>35</v>
      </c>
      <c r="AB1612" s="8" t="s">
        <v>35</v>
      </c>
      <c r="AC1612" s="8" t="s">
        <v>54</v>
      </c>
      <c r="AD1612" s="8" t="s">
        <v>35</v>
      </c>
      <c r="AE1612" s="8" t="s">
        <v>35</v>
      </c>
      <c r="AF1612" s="12">
        <v>2473.0500000000002</v>
      </c>
      <c r="AG1612" s="41">
        <f t="shared" si="228"/>
        <v>45596</v>
      </c>
      <c r="AH1612" s="41">
        <f t="shared" ca="1" si="229"/>
        <v>46022</v>
      </c>
      <c r="AI1612" s="1">
        <f t="shared" ca="1" si="227"/>
        <v>14</v>
      </c>
      <c r="AJ1612" s="1">
        <f t="shared" ca="1" si="230"/>
        <v>9</v>
      </c>
      <c r="AK1612" s="1">
        <f t="shared" ca="1" si="231"/>
        <v>4</v>
      </c>
      <c r="AL1612" s="1">
        <f t="shared" si="232"/>
        <v>0</v>
      </c>
      <c r="AM1612" s="38">
        <f t="shared" ca="1" si="233"/>
        <v>0.6428571428571429</v>
      </c>
      <c r="AN1612" s="1" t="str">
        <f t="shared" ca="1" si="234"/>
        <v>לא תקין</v>
      </c>
      <c r="AO1612" s="1" t="e">
        <f>VLOOKUP(AC1612,'תז מייל קניין'!$A:$C,3,0)</f>
        <v>#N/A</v>
      </c>
      <c r="AP1612" s="1" t="str">
        <f t="shared" si="235"/>
        <v xml:space="preserve"> כיבוד לסד</v>
      </c>
    </row>
    <row r="1613" spans="1:42" x14ac:dyDescent="0.2">
      <c r="A1613" s="4"/>
      <c r="B1613" s="5"/>
      <c r="C1613" s="6" t="s">
        <v>5771</v>
      </c>
      <c r="D1613" s="7" t="s">
        <v>34</v>
      </c>
      <c r="E1613" s="7" t="s">
        <v>32</v>
      </c>
      <c r="F1613" s="8" t="s">
        <v>35</v>
      </c>
      <c r="G1613" s="9">
        <v>45596</v>
      </c>
      <c r="H1613" s="9"/>
      <c r="I1613" s="10"/>
      <c r="J1613" s="14"/>
      <c r="K1613" s="11" t="s">
        <v>5772</v>
      </c>
      <c r="L1613" s="8" t="s">
        <v>5773</v>
      </c>
      <c r="M1613" s="8" t="s">
        <v>5774</v>
      </c>
      <c r="N1613" s="8" t="s">
        <v>35</v>
      </c>
      <c r="O1613" s="12">
        <v>2447.9899999999998</v>
      </c>
      <c r="P1613" s="8" t="s">
        <v>41</v>
      </c>
      <c r="Q1613" s="12">
        <v>2447.9899999999998</v>
      </c>
      <c r="R1613" s="13">
        <v>0</v>
      </c>
      <c r="S1613" s="13">
        <v>0</v>
      </c>
      <c r="T1613" s="13">
        <v>0</v>
      </c>
      <c r="U1613" s="13">
        <v>0</v>
      </c>
      <c r="V1613" s="8" t="s">
        <v>57</v>
      </c>
      <c r="W1613" s="8" t="s">
        <v>35</v>
      </c>
      <c r="X1613" s="8" t="s">
        <v>35</v>
      </c>
      <c r="Y1613" s="13">
        <v>0</v>
      </c>
      <c r="Z1613" s="8" t="s">
        <v>42</v>
      </c>
      <c r="AA1613" s="8" t="s">
        <v>35</v>
      </c>
      <c r="AB1613" s="8" t="s">
        <v>35</v>
      </c>
      <c r="AC1613" s="8" t="s">
        <v>54</v>
      </c>
      <c r="AD1613" s="8" t="s">
        <v>35</v>
      </c>
      <c r="AE1613" s="8" t="s">
        <v>35</v>
      </c>
      <c r="AF1613" s="12">
        <v>2447.9899999999998</v>
      </c>
      <c r="AG1613" s="41">
        <f t="shared" si="228"/>
        <v>45596</v>
      </c>
      <c r="AH1613" s="41">
        <f t="shared" ca="1" si="229"/>
        <v>46022</v>
      </c>
      <c r="AI1613" s="1">
        <f t="shared" ca="1" si="227"/>
        <v>14</v>
      </c>
      <c r="AJ1613" s="1">
        <f t="shared" ca="1" si="230"/>
        <v>9</v>
      </c>
      <c r="AK1613" s="1">
        <f t="shared" ca="1" si="231"/>
        <v>4</v>
      </c>
      <c r="AL1613" s="1">
        <f t="shared" si="232"/>
        <v>0</v>
      </c>
      <c r="AM1613" s="38">
        <f t="shared" ca="1" si="233"/>
        <v>0.6428571428571429</v>
      </c>
      <c r="AN1613" s="1" t="str">
        <f t="shared" ca="1" si="234"/>
        <v>לא תקין</v>
      </c>
      <c r="AO1613" s="1" t="e">
        <f>VLOOKUP(AC1613,'תז מייל קניין'!$A:$C,3,0)</f>
        <v>#N/A</v>
      </c>
      <c r="AP1613" s="1" t="str">
        <f t="shared" si="235"/>
        <v/>
      </c>
    </row>
    <row r="1614" spans="1:42" x14ac:dyDescent="0.2">
      <c r="A1614" s="4"/>
      <c r="B1614" s="5"/>
      <c r="C1614" s="6" t="s">
        <v>5775</v>
      </c>
      <c r="D1614" s="7" t="s">
        <v>34</v>
      </c>
      <c r="E1614" s="7" t="s">
        <v>32</v>
      </c>
      <c r="F1614" s="8" t="s">
        <v>35</v>
      </c>
      <c r="G1614" s="9">
        <v>45596</v>
      </c>
      <c r="H1614" s="9"/>
      <c r="I1614" s="10"/>
      <c r="J1614" s="14"/>
      <c r="K1614" s="11" t="s">
        <v>262</v>
      </c>
      <c r="L1614" s="8" t="s">
        <v>263</v>
      </c>
      <c r="M1614" s="8" t="s">
        <v>264</v>
      </c>
      <c r="N1614" s="8" t="s">
        <v>35</v>
      </c>
      <c r="O1614" s="12">
        <v>2454.0500000000002</v>
      </c>
      <c r="P1614" s="8" t="s">
        <v>41</v>
      </c>
      <c r="Q1614" s="12">
        <v>2454.0500000000002</v>
      </c>
      <c r="R1614" s="13">
        <v>0</v>
      </c>
      <c r="S1614" s="13">
        <v>0</v>
      </c>
      <c r="T1614" s="13">
        <v>0</v>
      </c>
      <c r="U1614" s="13">
        <v>0</v>
      </c>
      <c r="V1614" s="8" t="s">
        <v>57</v>
      </c>
      <c r="W1614" s="8" t="s">
        <v>35</v>
      </c>
      <c r="X1614" s="8" t="s">
        <v>35</v>
      </c>
      <c r="Y1614" s="13">
        <v>0</v>
      </c>
      <c r="Z1614" s="8" t="s">
        <v>42</v>
      </c>
      <c r="AA1614" s="8" t="s">
        <v>35</v>
      </c>
      <c r="AB1614" s="8" t="s">
        <v>35</v>
      </c>
      <c r="AC1614" s="8" t="s">
        <v>54</v>
      </c>
      <c r="AD1614" s="8" t="s">
        <v>35</v>
      </c>
      <c r="AE1614" s="8" t="s">
        <v>35</v>
      </c>
      <c r="AF1614" s="12">
        <v>2454.0500000000002</v>
      </c>
      <c r="AG1614" s="41">
        <f t="shared" si="228"/>
        <v>45596</v>
      </c>
      <c r="AH1614" s="41">
        <f t="shared" ca="1" si="229"/>
        <v>46022</v>
      </c>
      <c r="AI1614" s="1">
        <f t="shared" ca="1" si="227"/>
        <v>14</v>
      </c>
      <c r="AJ1614" s="1">
        <f t="shared" ca="1" si="230"/>
        <v>9</v>
      </c>
      <c r="AK1614" s="1">
        <f t="shared" ca="1" si="231"/>
        <v>4</v>
      </c>
      <c r="AL1614" s="1">
        <f t="shared" si="232"/>
        <v>0</v>
      </c>
      <c r="AM1614" s="38">
        <f t="shared" ca="1" si="233"/>
        <v>0.6428571428571429</v>
      </c>
      <c r="AN1614" s="1" t="str">
        <f t="shared" ca="1" si="234"/>
        <v>לא תקין</v>
      </c>
      <c r="AO1614" s="1" t="e">
        <f>VLOOKUP(AC1614,'תז מייל קניין'!$A:$C,3,0)</f>
        <v>#N/A</v>
      </c>
      <c r="AP1614" s="1" t="str">
        <f t="shared" si="235"/>
        <v/>
      </c>
    </row>
    <row r="1615" spans="1:42" x14ac:dyDescent="0.2">
      <c r="A1615" s="4"/>
      <c r="B1615" s="5"/>
      <c r="C1615" s="6" t="s">
        <v>5776</v>
      </c>
      <c r="D1615" s="7" t="s">
        <v>34</v>
      </c>
      <c r="E1615" s="7" t="s">
        <v>32</v>
      </c>
      <c r="F1615" s="8" t="s">
        <v>35</v>
      </c>
      <c r="G1615" s="9">
        <v>45610</v>
      </c>
      <c r="H1615" s="9"/>
      <c r="I1615" s="10"/>
      <c r="J1615" s="14"/>
      <c r="K1615" s="11" t="s">
        <v>5777</v>
      </c>
      <c r="L1615" s="8" t="s">
        <v>5778</v>
      </c>
      <c r="M1615" s="8" t="s">
        <v>5779</v>
      </c>
      <c r="N1615" s="8" t="s">
        <v>35</v>
      </c>
      <c r="O1615" s="12">
        <v>3991.02</v>
      </c>
      <c r="P1615" s="8" t="s">
        <v>41</v>
      </c>
      <c r="Q1615" s="12">
        <v>3991.02</v>
      </c>
      <c r="R1615" s="13">
        <v>0</v>
      </c>
      <c r="S1615" s="13">
        <v>0</v>
      </c>
      <c r="T1615" s="13">
        <v>0</v>
      </c>
      <c r="U1615" s="13">
        <v>0</v>
      </c>
      <c r="V1615" s="8" t="s">
        <v>57</v>
      </c>
      <c r="W1615" s="8" t="s">
        <v>5732</v>
      </c>
      <c r="X1615" s="8" t="s">
        <v>57</v>
      </c>
      <c r="Y1615" s="13">
        <v>0</v>
      </c>
      <c r="Z1615" s="8" t="s">
        <v>35</v>
      </c>
      <c r="AA1615" s="8" t="s">
        <v>35</v>
      </c>
      <c r="AB1615" s="8" t="s">
        <v>35</v>
      </c>
      <c r="AC1615" s="8" t="s">
        <v>54</v>
      </c>
      <c r="AD1615" s="8" t="s">
        <v>5780</v>
      </c>
      <c r="AE1615" s="8" t="s">
        <v>35</v>
      </c>
      <c r="AF1615" s="12">
        <v>3991.02</v>
      </c>
      <c r="AG1615" s="41">
        <f t="shared" si="228"/>
        <v>45610</v>
      </c>
      <c r="AH1615" s="41">
        <f t="shared" ca="1" si="229"/>
        <v>46022</v>
      </c>
      <c r="AI1615" s="1">
        <f t="shared" ca="1" si="227"/>
        <v>13</v>
      </c>
      <c r="AJ1615" s="1">
        <f t="shared" ca="1" si="230"/>
        <v>8</v>
      </c>
      <c r="AK1615" s="1">
        <f t="shared" ca="1" si="231"/>
        <v>4</v>
      </c>
      <c r="AL1615" s="1">
        <f t="shared" si="232"/>
        <v>0</v>
      </c>
      <c r="AM1615" s="38">
        <f t="shared" ca="1" si="233"/>
        <v>0.61538461538461542</v>
      </c>
      <c r="AN1615" s="1" t="str">
        <f t="shared" ca="1" si="234"/>
        <v>לא תקין</v>
      </c>
      <c r="AO1615" s="1" t="e">
        <f>VLOOKUP(AC1615,'תז מייל קניין'!$A:$C,3,0)</f>
        <v>#N/A</v>
      </c>
      <c r="AP1615" s="1" t="str">
        <f t="shared" si="235"/>
        <v xml:space="preserve"> ייעוץ למע</v>
      </c>
    </row>
    <row r="1616" spans="1:42" x14ac:dyDescent="0.2">
      <c r="A1616" s="4"/>
      <c r="B1616" s="5"/>
      <c r="C1616" s="6" t="s">
        <v>5781</v>
      </c>
      <c r="D1616" s="7" t="s">
        <v>61</v>
      </c>
      <c r="E1616" s="7" t="s">
        <v>32</v>
      </c>
      <c r="F1616" s="8" t="s">
        <v>35</v>
      </c>
      <c r="G1616" s="9">
        <v>45596</v>
      </c>
      <c r="H1616" s="9"/>
      <c r="I1616" s="10"/>
      <c r="J1616" s="14"/>
      <c r="K1616" s="11" t="s">
        <v>5772</v>
      </c>
      <c r="L1616" s="8" t="s">
        <v>5773</v>
      </c>
      <c r="M1616" s="8" t="s">
        <v>5774</v>
      </c>
      <c r="N1616" s="8" t="s">
        <v>35</v>
      </c>
      <c r="O1616" s="12">
        <v>3300.03</v>
      </c>
      <c r="P1616" s="8" t="s">
        <v>41</v>
      </c>
      <c r="Q1616" s="12">
        <v>3300.03</v>
      </c>
      <c r="R1616" s="13">
        <v>0</v>
      </c>
      <c r="S1616" s="13">
        <v>0</v>
      </c>
      <c r="T1616" s="13">
        <v>0</v>
      </c>
      <c r="U1616" s="13">
        <v>0</v>
      </c>
      <c r="V1616" s="8" t="s">
        <v>57</v>
      </c>
      <c r="W1616" s="8" t="s">
        <v>5782</v>
      </c>
      <c r="X1616" s="8" t="s">
        <v>35</v>
      </c>
      <c r="Y1616" s="13">
        <v>0</v>
      </c>
      <c r="Z1616" s="8" t="s">
        <v>42</v>
      </c>
      <c r="AA1616" s="8" t="s">
        <v>35</v>
      </c>
      <c r="AB1616" s="8" t="s">
        <v>35</v>
      </c>
      <c r="AC1616" s="8" t="s">
        <v>54</v>
      </c>
      <c r="AD1616" s="8" t="s">
        <v>35</v>
      </c>
      <c r="AE1616" s="8" t="s">
        <v>35</v>
      </c>
      <c r="AF1616" s="12">
        <v>3300.03</v>
      </c>
      <c r="AG1616" s="41">
        <f t="shared" si="228"/>
        <v>45596</v>
      </c>
      <c r="AH1616" s="41">
        <f t="shared" ca="1" si="229"/>
        <v>46022</v>
      </c>
      <c r="AI1616" s="1">
        <f t="shared" ca="1" si="227"/>
        <v>14</v>
      </c>
      <c r="AJ1616" s="1">
        <f t="shared" ca="1" si="230"/>
        <v>9</v>
      </c>
      <c r="AK1616" s="1">
        <f t="shared" ca="1" si="231"/>
        <v>4</v>
      </c>
      <c r="AL1616" s="1">
        <f t="shared" si="232"/>
        <v>0</v>
      </c>
      <c r="AM1616" s="38">
        <f t="shared" ca="1" si="233"/>
        <v>0.6428571428571429</v>
      </c>
      <c r="AN1616" s="1" t="str">
        <f t="shared" ca="1" si="234"/>
        <v>לא תקין</v>
      </c>
      <c r="AO1616" s="1" t="e">
        <f>VLOOKUP(AC1616,'תז מייל קניין'!$A:$C,3,0)</f>
        <v>#N/A</v>
      </c>
      <c r="AP1616" s="1" t="str">
        <f t="shared" si="235"/>
        <v xml:space="preserve"> כיבוד להכ</v>
      </c>
    </row>
    <row r="1617" spans="1:42" x14ac:dyDescent="0.2">
      <c r="A1617" s="4"/>
      <c r="B1617" s="5"/>
      <c r="C1617" s="6" t="s">
        <v>5783</v>
      </c>
      <c r="D1617" s="7" t="s">
        <v>34</v>
      </c>
      <c r="E1617" s="7" t="s">
        <v>32</v>
      </c>
      <c r="F1617" s="8" t="s">
        <v>35</v>
      </c>
      <c r="G1617" s="9">
        <v>45596</v>
      </c>
      <c r="H1617" s="9"/>
      <c r="I1617" s="10"/>
      <c r="J1617" s="14"/>
      <c r="K1617" s="11" t="s">
        <v>5784</v>
      </c>
      <c r="L1617" s="8" t="s">
        <v>5785</v>
      </c>
      <c r="M1617" s="8" t="s">
        <v>5786</v>
      </c>
      <c r="N1617" s="8" t="s">
        <v>40</v>
      </c>
      <c r="O1617" s="12">
        <v>20500</v>
      </c>
      <c r="P1617" s="8" t="s">
        <v>41</v>
      </c>
      <c r="Q1617" s="12">
        <v>20500</v>
      </c>
      <c r="R1617" s="13">
        <v>0</v>
      </c>
      <c r="S1617" s="13">
        <v>0</v>
      </c>
      <c r="T1617" s="13">
        <v>0</v>
      </c>
      <c r="U1617" s="12">
        <v>20500</v>
      </c>
      <c r="V1617" s="8" t="s">
        <v>35</v>
      </c>
      <c r="W1617" s="8" t="s">
        <v>5787</v>
      </c>
      <c r="X1617" s="8" t="s">
        <v>35</v>
      </c>
      <c r="Y1617" s="13">
        <v>0</v>
      </c>
      <c r="Z1617" s="8" t="s">
        <v>42</v>
      </c>
      <c r="AA1617" s="8" t="s">
        <v>43</v>
      </c>
      <c r="AB1617" s="8" t="s">
        <v>60</v>
      </c>
      <c r="AC1617" s="8" t="s">
        <v>54</v>
      </c>
      <c r="AD1617" s="8" t="s">
        <v>35</v>
      </c>
      <c r="AE1617" s="8" t="s">
        <v>35</v>
      </c>
      <c r="AF1617" s="12">
        <v>20500</v>
      </c>
      <c r="AG1617" s="41">
        <f t="shared" si="228"/>
        <v>45596</v>
      </c>
      <c r="AH1617" s="41">
        <f t="shared" ca="1" si="229"/>
        <v>46022</v>
      </c>
      <c r="AI1617" s="1">
        <f t="shared" ca="1" si="227"/>
        <v>14</v>
      </c>
      <c r="AJ1617" s="1">
        <f t="shared" ca="1" si="230"/>
        <v>9</v>
      </c>
      <c r="AK1617" s="1">
        <f t="shared" ca="1" si="231"/>
        <v>4</v>
      </c>
      <c r="AL1617" s="1">
        <f t="shared" si="232"/>
        <v>0</v>
      </c>
      <c r="AM1617" s="38">
        <f t="shared" ca="1" si="233"/>
        <v>0.6428571428571429</v>
      </c>
      <c r="AN1617" s="1" t="str">
        <f t="shared" ca="1" si="234"/>
        <v>לא תקין</v>
      </c>
      <c r="AO1617" s="1" t="e">
        <f>VLOOKUP(AC1617,'תז מייל קניין'!$A:$C,3,0)</f>
        <v>#N/A</v>
      </c>
      <c r="AP1617" s="1" t="str">
        <f t="shared" si="235"/>
        <v xml:space="preserve"> פיתוח כלי</v>
      </c>
    </row>
    <row r="1618" spans="1:42" x14ac:dyDescent="0.2">
      <c r="A1618" s="4"/>
      <c r="B1618" s="5"/>
      <c r="C1618" s="6" t="s">
        <v>5788</v>
      </c>
      <c r="D1618" s="7" t="s">
        <v>34</v>
      </c>
      <c r="E1618" s="7" t="s">
        <v>32</v>
      </c>
      <c r="F1618" s="8" t="s">
        <v>35</v>
      </c>
      <c r="G1618" s="9">
        <v>45600</v>
      </c>
      <c r="H1618" s="9">
        <v>45536</v>
      </c>
      <c r="I1618" s="10">
        <v>46022</v>
      </c>
      <c r="J1618" s="14"/>
      <c r="K1618" s="11" t="s">
        <v>239</v>
      </c>
      <c r="L1618" s="8" t="s">
        <v>240</v>
      </c>
      <c r="M1618" s="8" t="s">
        <v>241</v>
      </c>
      <c r="N1618" s="8" t="s">
        <v>40</v>
      </c>
      <c r="O1618" s="12">
        <v>100854.6</v>
      </c>
      <c r="P1618" s="8" t="s">
        <v>41</v>
      </c>
      <c r="Q1618" s="12">
        <v>100854.6</v>
      </c>
      <c r="R1618" s="13">
        <v>0</v>
      </c>
      <c r="S1618" s="13">
        <v>0</v>
      </c>
      <c r="T1618" s="13">
        <v>0</v>
      </c>
      <c r="U1618" s="12">
        <v>100854.6</v>
      </c>
      <c r="V1618" s="8" t="s">
        <v>35</v>
      </c>
      <c r="W1618" s="8" t="s">
        <v>5789</v>
      </c>
      <c r="X1618" s="8" t="s">
        <v>35</v>
      </c>
      <c r="Y1618" s="13">
        <v>0</v>
      </c>
      <c r="Z1618" s="8" t="s">
        <v>42</v>
      </c>
      <c r="AA1618" s="8" t="s">
        <v>43</v>
      </c>
      <c r="AB1618" s="8" t="s">
        <v>44</v>
      </c>
      <c r="AC1618" s="8" t="s">
        <v>54</v>
      </c>
      <c r="AD1618" s="8" t="s">
        <v>35</v>
      </c>
      <c r="AE1618" s="8" t="s">
        <v>46</v>
      </c>
      <c r="AF1618" s="12">
        <v>100854.6</v>
      </c>
      <c r="AG1618" s="41">
        <f t="shared" si="228"/>
        <v>45536</v>
      </c>
      <c r="AH1618" s="41">
        <f t="shared" ca="1" si="229"/>
        <v>46022</v>
      </c>
      <c r="AI1618" s="1">
        <f t="shared" ca="1" si="227"/>
        <v>15</v>
      </c>
      <c r="AJ1618" s="1">
        <f t="shared" ca="1" si="230"/>
        <v>11</v>
      </c>
      <c r="AK1618" s="1">
        <f t="shared" ca="1" si="231"/>
        <v>4</v>
      </c>
      <c r="AL1618" s="1">
        <f t="shared" si="232"/>
        <v>0</v>
      </c>
      <c r="AM1618" s="38">
        <f t="shared" ca="1" si="233"/>
        <v>0.73333333333333328</v>
      </c>
      <c r="AN1618" s="1" t="str">
        <f t="shared" ca="1" si="234"/>
        <v>לא תקין</v>
      </c>
      <c r="AO1618" s="1" t="e">
        <f>VLOOKUP(AC1618,'תז מייל קניין'!$A:$C,3,0)</f>
        <v>#N/A</v>
      </c>
      <c r="AP1618" s="1" t="str">
        <f t="shared" si="235"/>
        <v xml:space="preserve"> עבודות בי</v>
      </c>
    </row>
    <row r="1619" spans="1:42" x14ac:dyDescent="0.2">
      <c r="A1619" s="4"/>
      <c r="B1619" s="5"/>
      <c r="C1619" s="6" t="s">
        <v>5790</v>
      </c>
      <c r="D1619" s="7" t="s">
        <v>34</v>
      </c>
      <c r="E1619" s="7" t="s">
        <v>32</v>
      </c>
      <c r="F1619" s="8" t="s">
        <v>35</v>
      </c>
      <c r="G1619" s="9">
        <v>45603</v>
      </c>
      <c r="H1619" s="9">
        <v>45561</v>
      </c>
      <c r="I1619" s="10">
        <v>46655</v>
      </c>
      <c r="J1619" s="14"/>
      <c r="K1619" s="11" t="s">
        <v>5791</v>
      </c>
      <c r="L1619" s="8" t="s">
        <v>5792</v>
      </c>
      <c r="M1619" s="8" t="s">
        <v>5793</v>
      </c>
      <c r="N1619" s="8" t="s">
        <v>40</v>
      </c>
      <c r="O1619" s="12">
        <v>48380</v>
      </c>
      <c r="P1619" s="8" t="s">
        <v>41</v>
      </c>
      <c r="Q1619" s="12">
        <v>48380</v>
      </c>
      <c r="R1619" s="13">
        <v>17.63</v>
      </c>
      <c r="S1619" s="12">
        <v>8526.98</v>
      </c>
      <c r="T1619" s="12">
        <v>8526.98</v>
      </c>
      <c r="U1619" s="12">
        <v>39853.019999999997</v>
      </c>
      <c r="V1619" s="8" t="s">
        <v>35</v>
      </c>
      <c r="W1619" s="8" t="s">
        <v>5794</v>
      </c>
      <c r="X1619" s="8" t="s">
        <v>57</v>
      </c>
      <c r="Y1619" s="13">
        <v>0</v>
      </c>
      <c r="Z1619" s="8" t="s">
        <v>42</v>
      </c>
      <c r="AA1619" s="8" t="s">
        <v>58</v>
      </c>
      <c r="AB1619" s="8" t="s">
        <v>35</v>
      </c>
      <c r="AC1619" s="8" t="s">
        <v>54</v>
      </c>
      <c r="AD1619" s="8" t="s">
        <v>5795</v>
      </c>
      <c r="AE1619" s="8" t="s">
        <v>66</v>
      </c>
      <c r="AF1619" s="12">
        <v>39853.019999999997</v>
      </c>
      <c r="AG1619" s="41">
        <f t="shared" si="228"/>
        <v>45561</v>
      </c>
      <c r="AH1619" s="41">
        <f t="shared" ca="1" si="229"/>
        <v>46655</v>
      </c>
      <c r="AI1619" s="1">
        <f t="shared" ca="1" si="227"/>
        <v>35</v>
      </c>
      <c r="AJ1619" s="1">
        <f t="shared" ca="1" si="230"/>
        <v>10</v>
      </c>
      <c r="AK1619" s="1">
        <f t="shared" ca="1" si="231"/>
        <v>25</v>
      </c>
      <c r="AL1619" s="1">
        <f t="shared" si="232"/>
        <v>17.63</v>
      </c>
      <c r="AM1619" s="38">
        <f t="shared" ca="1" si="233"/>
        <v>0.2857142857142857</v>
      </c>
      <c r="AN1619" s="1" t="str">
        <f t="shared" ca="1" si="234"/>
        <v>טרם נבדק</v>
      </c>
      <c r="AO1619" s="1" t="e">
        <f>VLOOKUP(AC1619,'תז מייל קניין'!$A:$C,3,0)</f>
        <v>#N/A</v>
      </c>
      <c r="AP1619" s="1" t="str">
        <f t="shared" si="235"/>
        <v xml:space="preserve"> חבר וועדת</v>
      </c>
    </row>
    <row r="1620" spans="1:42" x14ac:dyDescent="0.2">
      <c r="A1620" s="4"/>
      <c r="B1620" s="5"/>
      <c r="C1620" s="6" t="s">
        <v>5796</v>
      </c>
      <c r="D1620" s="7" t="s">
        <v>34</v>
      </c>
      <c r="E1620" s="7" t="s">
        <v>32</v>
      </c>
      <c r="F1620" s="8" t="s">
        <v>35</v>
      </c>
      <c r="G1620" s="9">
        <v>45606</v>
      </c>
      <c r="H1620" s="9"/>
      <c r="I1620" s="10"/>
      <c r="J1620" s="14"/>
      <c r="K1620" s="11" t="s">
        <v>5797</v>
      </c>
      <c r="L1620" s="8" t="s">
        <v>5798</v>
      </c>
      <c r="M1620" s="8" t="s">
        <v>5799</v>
      </c>
      <c r="N1620" s="8" t="s">
        <v>40</v>
      </c>
      <c r="O1620" s="13">
        <v>580</v>
      </c>
      <c r="P1620" s="8" t="s">
        <v>41</v>
      </c>
      <c r="Q1620" s="13">
        <v>580</v>
      </c>
      <c r="R1620" s="13">
        <v>0</v>
      </c>
      <c r="S1620" s="13">
        <v>0</v>
      </c>
      <c r="T1620" s="13">
        <v>0</v>
      </c>
      <c r="U1620" s="13">
        <v>580</v>
      </c>
      <c r="V1620" s="8" t="s">
        <v>35</v>
      </c>
      <c r="W1620" s="8" t="s">
        <v>5800</v>
      </c>
      <c r="X1620" s="8" t="s">
        <v>35</v>
      </c>
      <c r="Y1620" s="13">
        <v>0</v>
      </c>
      <c r="Z1620" s="8" t="s">
        <v>42</v>
      </c>
      <c r="AA1620" s="8" t="s">
        <v>43</v>
      </c>
      <c r="AB1620" s="8" t="s">
        <v>60</v>
      </c>
      <c r="AC1620" s="8" t="s">
        <v>54</v>
      </c>
      <c r="AD1620" s="8" t="s">
        <v>5801</v>
      </c>
      <c r="AE1620" s="8" t="s">
        <v>35</v>
      </c>
      <c r="AF1620" s="13">
        <v>580</v>
      </c>
      <c r="AG1620" s="41">
        <f t="shared" si="228"/>
        <v>45606</v>
      </c>
      <c r="AH1620" s="41">
        <f t="shared" ca="1" si="229"/>
        <v>46022</v>
      </c>
      <c r="AI1620" s="1">
        <f t="shared" ca="1" si="227"/>
        <v>13</v>
      </c>
      <c r="AJ1620" s="1">
        <f t="shared" ca="1" si="230"/>
        <v>8</v>
      </c>
      <c r="AK1620" s="1">
        <f t="shared" ca="1" si="231"/>
        <v>4</v>
      </c>
      <c r="AL1620" s="1">
        <f t="shared" si="232"/>
        <v>0</v>
      </c>
      <c r="AM1620" s="38">
        <f t="shared" ca="1" si="233"/>
        <v>0.61538461538461542</v>
      </c>
      <c r="AN1620" s="1" t="str">
        <f t="shared" ca="1" si="234"/>
        <v>לא תקין</v>
      </c>
      <c r="AO1620" s="1" t="e">
        <f>VLOOKUP(AC1620,'תז מייל קניין'!$A:$C,3,0)</f>
        <v>#N/A</v>
      </c>
      <c r="AP1620" s="1" t="str">
        <f t="shared" si="235"/>
        <v xml:space="preserve"> הרצאה בנו</v>
      </c>
    </row>
    <row r="1621" spans="1:42" x14ac:dyDescent="0.2">
      <c r="A1621" s="4"/>
      <c r="B1621" s="5"/>
      <c r="C1621" s="6" t="s">
        <v>5802</v>
      </c>
      <c r="D1621" s="7" t="s">
        <v>34</v>
      </c>
      <c r="E1621" s="7" t="s">
        <v>32</v>
      </c>
      <c r="F1621" s="8" t="s">
        <v>35</v>
      </c>
      <c r="G1621" s="9">
        <v>45606</v>
      </c>
      <c r="H1621" s="9"/>
      <c r="I1621" s="10"/>
      <c r="J1621" s="14"/>
      <c r="K1621" s="11" t="s">
        <v>5803</v>
      </c>
      <c r="L1621" s="8" t="s">
        <v>5804</v>
      </c>
      <c r="M1621" s="8" t="s">
        <v>5805</v>
      </c>
      <c r="N1621" s="8" t="s">
        <v>40</v>
      </c>
      <c r="O1621" s="12">
        <v>6911.22</v>
      </c>
      <c r="P1621" s="8" t="s">
        <v>41</v>
      </c>
      <c r="Q1621" s="12">
        <v>6911.22</v>
      </c>
      <c r="R1621" s="13">
        <v>75</v>
      </c>
      <c r="S1621" s="12">
        <v>5183.49</v>
      </c>
      <c r="T1621" s="12">
        <v>5139.3900000000003</v>
      </c>
      <c r="U1621" s="12">
        <v>1727.78</v>
      </c>
      <c r="V1621" s="8" t="s">
        <v>35</v>
      </c>
      <c r="W1621" s="8" t="s">
        <v>5806</v>
      </c>
      <c r="X1621" s="8" t="s">
        <v>35</v>
      </c>
      <c r="Y1621" s="13">
        <v>0</v>
      </c>
      <c r="Z1621" s="8" t="s">
        <v>42</v>
      </c>
      <c r="AA1621" s="8" t="s">
        <v>43</v>
      </c>
      <c r="AB1621" s="8" t="s">
        <v>60</v>
      </c>
      <c r="AC1621" s="8" t="s">
        <v>54</v>
      </c>
      <c r="AD1621" s="8" t="s">
        <v>35</v>
      </c>
      <c r="AE1621" s="8" t="s">
        <v>35</v>
      </c>
      <c r="AF1621" s="12">
        <v>1727.82</v>
      </c>
      <c r="AG1621" s="41">
        <f t="shared" si="228"/>
        <v>45606</v>
      </c>
      <c r="AH1621" s="41">
        <f t="shared" ca="1" si="229"/>
        <v>46022</v>
      </c>
      <c r="AI1621" s="1">
        <f t="shared" ca="1" si="227"/>
        <v>13</v>
      </c>
      <c r="AJ1621" s="1">
        <f t="shared" ca="1" si="230"/>
        <v>8</v>
      </c>
      <c r="AK1621" s="1">
        <f t="shared" ca="1" si="231"/>
        <v>4</v>
      </c>
      <c r="AL1621" s="1">
        <f t="shared" si="232"/>
        <v>75</v>
      </c>
      <c r="AM1621" s="38">
        <f t="shared" ca="1" si="233"/>
        <v>0.61538461538461542</v>
      </c>
      <c r="AN1621" s="1" t="str">
        <f t="shared" ca="1" si="234"/>
        <v>תקין</v>
      </c>
      <c r="AO1621" s="1" t="e">
        <f>VLOOKUP(AC1621,'תז מייל קניין'!$A:$C,3,0)</f>
        <v>#N/A</v>
      </c>
      <c r="AP1621" s="1" t="str">
        <f t="shared" si="235"/>
        <v xml:space="preserve"> כיבוד עבו</v>
      </c>
    </row>
    <row r="1622" spans="1:42" x14ac:dyDescent="0.2">
      <c r="A1622" s="4"/>
      <c r="B1622" s="5"/>
      <c r="C1622" s="6" t="s">
        <v>5807</v>
      </c>
      <c r="D1622" s="7" t="s">
        <v>50</v>
      </c>
      <c r="E1622" s="7" t="s">
        <v>32</v>
      </c>
      <c r="F1622" s="8" t="s">
        <v>35</v>
      </c>
      <c r="G1622" s="9">
        <v>45607</v>
      </c>
      <c r="H1622" s="9"/>
      <c r="I1622" s="10"/>
      <c r="J1622" s="14"/>
      <c r="K1622" s="11" t="s">
        <v>185</v>
      </c>
      <c r="L1622" s="8" t="s">
        <v>186</v>
      </c>
      <c r="M1622" s="8" t="s">
        <v>187</v>
      </c>
      <c r="N1622" s="8" t="s">
        <v>40</v>
      </c>
      <c r="O1622" s="12">
        <v>1262.3399999999999</v>
      </c>
      <c r="P1622" s="8" t="s">
        <v>41</v>
      </c>
      <c r="Q1622" s="12">
        <v>1262.3399999999999</v>
      </c>
      <c r="R1622" s="13">
        <v>0</v>
      </c>
      <c r="S1622" s="13">
        <v>0</v>
      </c>
      <c r="T1622" s="13">
        <v>0</v>
      </c>
      <c r="U1622" s="12">
        <v>1305.5999999999999</v>
      </c>
      <c r="V1622" s="8" t="s">
        <v>35</v>
      </c>
      <c r="W1622" s="8" t="s">
        <v>5808</v>
      </c>
      <c r="X1622" s="8" t="s">
        <v>57</v>
      </c>
      <c r="Y1622" s="13">
        <v>0</v>
      </c>
      <c r="Z1622" s="8" t="s">
        <v>42</v>
      </c>
      <c r="AA1622" s="8" t="s">
        <v>65</v>
      </c>
      <c r="AB1622" s="8" t="s">
        <v>35</v>
      </c>
      <c r="AC1622" s="8" t="s">
        <v>54</v>
      </c>
      <c r="AD1622" s="8" t="s">
        <v>35</v>
      </c>
      <c r="AE1622" s="8" t="s">
        <v>5736</v>
      </c>
      <c r="AF1622" s="12">
        <v>1262.3399999999999</v>
      </c>
      <c r="AG1622" s="41">
        <f t="shared" si="228"/>
        <v>45607</v>
      </c>
      <c r="AH1622" s="41">
        <f t="shared" ca="1" si="229"/>
        <v>46022</v>
      </c>
      <c r="AI1622" s="1">
        <f t="shared" ca="1" si="227"/>
        <v>13</v>
      </c>
      <c r="AJ1622" s="1">
        <f t="shared" ca="1" si="230"/>
        <v>8</v>
      </c>
      <c r="AK1622" s="1">
        <f t="shared" ca="1" si="231"/>
        <v>4</v>
      </c>
      <c r="AL1622" s="1">
        <f t="shared" si="232"/>
        <v>0</v>
      </c>
      <c r="AM1622" s="38">
        <f t="shared" ca="1" si="233"/>
        <v>0.61538461538461542</v>
      </c>
      <c r="AN1622" s="1" t="str">
        <f t="shared" ca="1" si="234"/>
        <v>לא תקין</v>
      </c>
      <c r="AO1622" s="1" t="e">
        <f>VLOOKUP(AC1622,'תז מייל קניין'!$A:$C,3,0)</f>
        <v>#N/A</v>
      </c>
      <c r="AP1622" s="1" t="str">
        <f t="shared" si="235"/>
        <v xml:space="preserve"> כיבוד משק</v>
      </c>
    </row>
    <row r="1623" spans="1:42" x14ac:dyDescent="0.2">
      <c r="A1623" s="4"/>
      <c r="B1623" s="5"/>
      <c r="C1623" s="6" t="s">
        <v>5809</v>
      </c>
      <c r="D1623" s="7" t="s">
        <v>34</v>
      </c>
      <c r="E1623" s="7" t="s">
        <v>32</v>
      </c>
      <c r="F1623" s="8" t="s">
        <v>35</v>
      </c>
      <c r="G1623" s="9">
        <v>45609</v>
      </c>
      <c r="H1623" s="9"/>
      <c r="I1623" s="10"/>
      <c r="J1623" s="14"/>
      <c r="K1623" s="11" t="s">
        <v>5810</v>
      </c>
      <c r="L1623" s="8" t="s">
        <v>5811</v>
      </c>
      <c r="M1623" s="8" t="s">
        <v>5812</v>
      </c>
      <c r="N1623" s="8" t="s">
        <v>40</v>
      </c>
      <c r="O1623" s="12">
        <v>50000</v>
      </c>
      <c r="P1623" s="8" t="s">
        <v>41</v>
      </c>
      <c r="Q1623" s="12">
        <v>50000</v>
      </c>
      <c r="R1623" s="13">
        <v>0</v>
      </c>
      <c r="S1623" s="13">
        <v>0</v>
      </c>
      <c r="T1623" s="13">
        <v>0</v>
      </c>
      <c r="U1623" s="12">
        <v>50000</v>
      </c>
      <c r="V1623" s="8" t="s">
        <v>35</v>
      </c>
      <c r="W1623" s="8" t="s">
        <v>5813</v>
      </c>
      <c r="X1623" s="8" t="s">
        <v>35</v>
      </c>
      <c r="Y1623" s="13">
        <v>0</v>
      </c>
      <c r="Z1623" s="8" t="s">
        <v>42</v>
      </c>
      <c r="AA1623" s="8" t="s">
        <v>43</v>
      </c>
      <c r="AB1623" s="8" t="s">
        <v>60</v>
      </c>
      <c r="AC1623" s="8" t="s">
        <v>54</v>
      </c>
      <c r="AD1623" s="8" t="s">
        <v>35</v>
      </c>
      <c r="AE1623" s="8" t="s">
        <v>35</v>
      </c>
      <c r="AF1623" s="12">
        <v>50000</v>
      </c>
      <c r="AG1623" s="41">
        <f t="shared" si="228"/>
        <v>45609</v>
      </c>
      <c r="AH1623" s="41">
        <f t="shared" ca="1" si="229"/>
        <v>46022</v>
      </c>
      <c r="AI1623" s="1">
        <f t="shared" ca="1" si="227"/>
        <v>13</v>
      </c>
      <c r="AJ1623" s="1">
        <f t="shared" ca="1" si="230"/>
        <v>8</v>
      </c>
      <c r="AK1623" s="1">
        <f t="shared" ca="1" si="231"/>
        <v>4</v>
      </c>
      <c r="AL1623" s="1">
        <f t="shared" si="232"/>
        <v>0</v>
      </c>
      <c r="AM1623" s="38">
        <f t="shared" ca="1" si="233"/>
        <v>0.61538461538461542</v>
      </c>
      <c r="AN1623" s="1" t="str">
        <f t="shared" ca="1" si="234"/>
        <v>לא תקין</v>
      </c>
      <c r="AO1623" s="1" t="e">
        <f>VLOOKUP(AC1623,'תז מייל קניין'!$A:$C,3,0)</f>
        <v>#N/A</v>
      </c>
      <c r="AP1623" s="1" t="str">
        <f t="shared" si="235"/>
        <v xml:space="preserve"> שיתוף פעו</v>
      </c>
    </row>
    <row r="1624" spans="1:42" x14ac:dyDescent="0.2">
      <c r="A1624" s="4"/>
      <c r="B1624" s="5"/>
      <c r="C1624" s="6" t="s">
        <v>5814</v>
      </c>
      <c r="D1624" s="7" t="s">
        <v>47</v>
      </c>
      <c r="E1624" s="7" t="s">
        <v>32</v>
      </c>
      <c r="F1624" s="8" t="s">
        <v>35</v>
      </c>
      <c r="G1624" s="9">
        <v>45610</v>
      </c>
      <c r="H1624" s="9"/>
      <c r="I1624" s="10"/>
      <c r="J1624" s="14"/>
      <c r="K1624" s="11" t="s">
        <v>5815</v>
      </c>
      <c r="L1624" s="8" t="s">
        <v>5816</v>
      </c>
      <c r="M1624" s="8" t="s">
        <v>35</v>
      </c>
      <c r="N1624" s="8" t="s">
        <v>40</v>
      </c>
      <c r="O1624" s="13">
        <v>592.36</v>
      </c>
      <c r="P1624" s="8" t="s">
        <v>41</v>
      </c>
      <c r="Q1624" s="13">
        <v>592.36</v>
      </c>
      <c r="R1624" s="13">
        <v>0</v>
      </c>
      <c r="S1624" s="13">
        <v>0</v>
      </c>
      <c r="T1624" s="13">
        <v>0</v>
      </c>
      <c r="U1624" s="13">
        <v>592.36</v>
      </c>
      <c r="V1624" s="8" t="s">
        <v>35</v>
      </c>
      <c r="W1624" s="8" t="s">
        <v>5817</v>
      </c>
      <c r="X1624" s="8" t="s">
        <v>35</v>
      </c>
      <c r="Y1624" s="13">
        <v>0</v>
      </c>
      <c r="Z1624" s="8" t="s">
        <v>42</v>
      </c>
      <c r="AA1624" s="8" t="s">
        <v>2622</v>
      </c>
      <c r="AB1624" s="8" t="s">
        <v>35</v>
      </c>
      <c r="AC1624" s="8" t="s">
        <v>54</v>
      </c>
      <c r="AD1624" s="8" t="s">
        <v>35</v>
      </c>
      <c r="AE1624" s="8" t="s">
        <v>66</v>
      </c>
      <c r="AF1624" s="13">
        <v>592.36</v>
      </c>
      <c r="AG1624" s="41">
        <f t="shared" si="228"/>
        <v>45610</v>
      </c>
      <c r="AH1624" s="41">
        <f t="shared" ca="1" si="229"/>
        <v>46022</v>
      </c>
      <c r="AI1624" s="1">
        <f t="shared" ca="1" si="227"/>
        <v>13</v>
      </c>
      <c r="AJ1624" s="1">
        <f t="shared" ca="1" si="230"/>
        <v>8</v>
      </c>
      <c r="AK1624" s="1">
        <f t="shared" ca="1" si="231"/>
        <v>4</v>
      </c>
      <c r="AL1624" s="1">
        <f t="shared" si="232"/>
        <v>0</v>
      </c>
      <c r="AM1624" s="38">
        <f t="shared" ca="1" si="233"/>
        <v>0.61538461538461542</v>
      </c>
      <c r="AN1624" s="1" t="str">
        <f t="shared" ca="1" si="234"/>
        <v>לא תקין</v>
      </c>
      <c r="AO1624" s="1" t="e">
        <f>VLOOKUP(AC1624,'תז מייל קניין'!$A:$C,3,0)</f>
        <v>#N/A</v>
      </c>
      <c r="AP1624" s="1" t="str">
        <f t="shared" si="235"/>
        <v xml:space="preserve"> ועדת בוחנ</v>
      </c>
    </row>
    <row r="1625" spans="1:42" x14ac:dyDescent="0.2">
      <c r="A1625" s="4"/>
      <c r="B1625" s="5"/>
      <c r="C1625" s="6" t="s">
        <v>5818</v>
      </c>
      <c r="D1625" s="7" t="s">
        <v>50</v>
      </c>
      <c r="E1625" s="7" t="s">
        <v>32</v>
      </c>
      <c r="F1625" s="8" t="s">
        <v>35</v>
      </c>
      <c r="G1625" s="9">
        <v>45615</v>
      </c>
      <c r="H1625" s="9"/>
      <c r="I1625" s="10"/>
      <c r="J1625" s="14"/>
      <c r="K1625" s="11" t="s">
        <v>5819</v>
      </c>
      <c r="L1625" s="8" t="s">
        <v>5820</v>
      </c>
      <c r="M1625" s="8" t="s">
        <v>5821</v>
      </c>
      <c r="N1625" s="8" t="s">
        <v>40</v>
      </c>
      <c r="O1625" s="12">
        <v>35400</v>
      </c>
      <c r="P1625" s="8" t="s">
        <v>41</v>
      </c>
      <c r="Q1625" s="12">
        <v>35400</v>
      </c>
      <c r="R1625" s="13">
        <v>0</v>
      </c>
      <c r="S1625" s="13">
        <v>0</v>
      </c>
      <c r="T1625" s="13">
        <v>0</v>
      </c>
      <c r="U1625" s="12">
        <v>35400</v>
      </c>
      <c r="V1625" s="8" t="s">
        <v>35</v>
      </c>
      <c r="W1625" s="8" t="s">
        <v>5822</v>
      </c>
      <c r="X1625" s="8" t="s">
        <v>35</v>
      </c>
      <c r="Y1625" s="13">
        <v>0</v>
      </c>
      <c r="Z1625" s="8" t="s">
        <v>42</v>
      </c>
      <c r="AA1625" s="8" t="s">
        <v>65</v>
      </c>
      <c r="AB1625" s="8" t="s">
        <v>35</v>
      </c>
      <c r="AC1625" s="8" t="s">
        <v>54</v>
      </c>
      <c r="AD1625" s="8" t="s">
        <v>35</v>
      </c>
      <c r="AE1625" s="8" t="s">
        <v>35</v>
      </c>
      <c r="AF1625" s="12">
        <v>35400</v>
      </c>
      <c r="AG1625" s="41">
        <f t="shared" si="228"/>
        <v>45615</v>
      </c>
      <c r="AH1625" s="41">
        <f t="shared" ca="1" si="229"/>
        <v>46022</v>
      </c>
      <c r="AI1625" s="1">
        <f t="shared" ca="1" si="227"/>
        <v>13</v>
      </c>
      <c r="AJ1625" s="1">
        <f t="shared" ca="1" si="230"/>
        <v>8</v>
      </c>
      <c r="AK1625" s="1">
        <f t="shared" ca="1" si="231"/>
        <v>4</v>
      </c>
      <c r="AL1625" s="1">
        <f t="shared" si="232"/>
        <v>0</v>
      </c>
      <c r="AM1625" s="38">
        <f t="shared" ca="1" si="233"/>
        <v>0.61538461538461542</v>
      </c>
      <c r="AN1625" s="1" t="str">
        <f t="shared" ca="1" si="234"/>
        <v>לא תקין</v>
      </c>
      <c r="AO1625" s="1" t="e">
        <f>VLOOKUP(AC1625,'תז מייל קניין'!$A:$C,3,0)</f>
        <v>#N/A</v>
      </c>
      <c r="AP1625" s="1" t="str">
        <f t="shared" si="235"/>
        <v xml:space="preserve"> מחקר לבחי</v>
      </c>
    </row>
    <row r="1626" spans="1:42" x14ac:dyDescent="0.2">
      <c r="A1626" s="4"/>
      <c r="B1626" s="5"/>
      <c r="C1626" s="6" t="s">
        <v>5823</v>
      </c>
      <c r="D1626" s="7" t="s">
        <v>34</v>
      </c>
      <c r="E1626" s="7" t="s">
        <v>32</v>
      </c>
      <c r="F1626" s="8" t="s">
        <v>35</v>
      </c>
      <c r="G1626" s="9">
        <v>45615</v>
      </c>
      <c r="H1626" s="9"/>
      <c r="I1626" s="10"/>
      <c r="J1626" s="14"/>
      <c r="K1626" s="11" t="s">
        <v>1518</v>
      </c>
      <c r="L1626" s="8" t="s">
        <v>1519</v>
      </c>
      <c r="M1626" s="8" t="s">
        <v>35</v>
      </c>
      <c r="N1626" s="8" t="s">
        <v>40</v>
      </c>
      <c r="O1626" s="12">
        <v>25000</v>
      </c>
      <c r="P1626" s="8" t="s">
        <v>41</v>
      </c>
      <c r="Q1626" s="12">
        <v>25000</v>
      </c>
      <c r="R1626" s="13">
        <v>70</v>
      </c>
      <c r="S1626" s="12">
        <v>17500</v>
      </c>
      <c r="T1626" s="12">
        <v>17500</v>
      </c>
      <c r="U1626" s="12">
        <v>7500</v>
      </c>
      <c r="V1626" s="8" t="s">
        <v>35</v>
      </c>
      <c r="W1626" s="8" t="s">
        <v>5824</v>
      </c>
      <c r="X1626" s="8" t="s">
        <v>35</v>
      </c>
      <c r="Y1626" s="13">
        <v>0</v>
      </c>
      <c r="Z1626" s="8" t="s">
        <v>42</v>
      </c>
      <c r="AA1626" s="8" t="s">
        <v>43</v>
      </c>
      <c r="AB1626" s="8" t="s">
        <v>60</v>
      </c>
      <c r="AC1626" s="8" t="s">
        <v>54</v>
      </c>
      <c r="AD1626" s="8" t="s">
        <v>35</v>
      </c>
      <c r="AE1626" s="8" t="s">
        <v>35</v>
      </c>
      <c r="AF1626" s="12">
        <v>7500</v>
      </c>
      <c r="AG1626" s="41">
        <f t="shared" si="228"/>
        <v>45615</v>
      </c>
      <c r="AH1626" s="41">
        <f t="shared" ca="1" si="229"/>
        <v>46022</v>
      </c>
      <c r="AI1626" s="1">
        <f t="shared" ca="1" si="227"/>
        <v>13</v>
      </c>
      <c r="AJ1626" s="1">
        <f t="shared" ca="1" si="230"/>
        <v>8</v>
      </c>
      <c r="AK1626" s="1">
        <f t="shared" ca="1" si="231"/>
        <v>4</v>
      </c>
      <c r="AL1626" s="1">
        <f t="shared" si="232"/>
        <v>70</v>
      </c>
      <c r="AM1626" s="38">
        <f t="shared" ca="1" si="233"/>
        <v>0.61538461538461542</v>
      </c>
      <c r="AN1626" s="1" t="str">
        <f t="shared" ca="1" si="234"/>
        <v>תקין</v>
      </c>
      <c r="AO1626" s="1" t="e">
        <f>VLOOKUP(AC1626,'תז מייל קניין'!$A:$C,3,0)</f>
        <v>#N/A</v>
      </c>
      <c r="AP1626" s="1" t="str">
        <f t="shared" si="235"/>
        <v xml:space="preserve"> פיתוח כלי</v>
      </c>
    </row>
    <row r="1627" spans="1:42" x14ac:dyDescent="0.2">
      <c r="A1627" s="4"/>
      <c r="B1627" s="5"/>
      <c r="C1627" s="6" t="s">
        <v>5825</v>
      </c>
      <c r="D1627" s="7" t="s">
        <v>50</v>
      </c>
      <c r="E1627" s="7" t="s">
        <v>32</v>
      </c>
      <c r="F1627" s="8" t="s">
        <v>35</v>
      </c>
      <c r="G1627" s="9">
        <v>45615</v>
      </c>
      <c r="H1627" s="9"/>
      <c r="I1627" s="10"/>
      <c r="J1627" s="14"/>
      <c r="K1627" s="11" t="s">
        <v>1764</v>
      </c>
      <c r="L1627" s="8" t="s">
        <v>1765</v>
      </c>
      <c r="M1627" s="8" t="s">
        <v>1766</v>
      </c>
      <c r="N1627" s="8" t="s">
        <v>40</v>
      </c>
      <c r="O1627" s="12">
        <v>1197.8399999999999</v>
      </c>
      <c r="P1627" s="8" t="s">
        <v>41</v>
      </c>
      <c r="Q1627" s="12">
        <v>1197.8399999999999</v>
      </c>
      <c r="R1627" s="13">
        <v>85.24</v>
      </c>
      <c r="S1627" s="12">
        <v>1196.81</v>
      </c>
      <c r="T1627" s="12">
        <v>1020.12</v>
      </c>
      <c r="U1627" s="13">
        <v>126.31</v>
      </c>
      <c r="V1627" s="8" t="s">
        <v>35</v>
      </c>
      <c r="W1627" s="8" t="s">
        <v>5826</v>
      </c>
      <c r="X1627" s="8" t="s">
        <v>57</v>
      </c>
      <c r="Y1627" s="13">
        <v>0</v>
      </c>
      <c r="Z1627" s="8" t="s">
        <v>42</v>
      </c>
      <c r="AA1627" s="8" t="s">
        <v>65</v>
      </c>
      <c r="AB1627" s="8" t="s">
        <v>35</v>
      </c>
      <c r="AC1627" s="8" t="s">
        <v>54</v>
      </c>
      <c r="AD1627" s="8" t="s">
        <v>35</v>
      </c>
      <c r="AE1627" s="8" t="s">
        <v>35</v>
      </c>
      <c r="AF1627" s="13">
        <v>122.13</v>
      </c>
      <c r="AG1627" s="41">
        <f t="shared" si="228"/>
        <v>45615</v>
      </c>
      <c r="AH1627" s="41">
        <f t="shared" ca="1" si="229"/>
        <v>46022</v>
      </c>
      <c r="AI1627" s="1">
        <f t="shared" ca="1" si="227"/>
        <v>13</v>
      </c>
      <c r="AJ1627" s="1">
        <f t="shared" ca="1" si="230"/>
        <v>8</v>
      </c>
      <c r="AK1627" s="1">
        <f t="shared" ca="1" si="231"/>
        <v>4</v>
      </c>
      <c r="AL1627" s="1">
        <f t="shared" si="232"/>
        <v>85.24</v>
      </c>
      <c r="AM1627" s="38">
        <f t="shared" ca="1" si="233"/>
        <v>0.61538461538461542</v>
      </c>
      <c r="AN1627" s="1" t="str">
        <f t="shared" ca="1" si="234"/>
        <v>תקין</v>
      </c>
      <c r="AO1627" s="1" t="e">
        <f>VLOOKUP(AC1627,'תז מייל קניין'!$A:$C,3,0)</f>
        <v>#N/A</v>
      </c>
      <c r="AP1627" s="1" t="str">
        <f t="shared" si="235"/>
        <v xml:space="preserve"> ציוד משרד</v>
      </c>
    </row>
    <row r="1628" spans="1:42" x14ac:dyDescent="0.2">
      <c r="A1628" s="4"/>
      <c r="B1628" s="5"/>
      <c r="C1628" s="6" t="s">
        <v>5827</v>
      </c>
      <c r="D1628" s="7" t="s">
        <v>34</v>
      </c>
      <c r="E1628" s="7" t="s">
        <v>32</v>
      </c>
      <c r="F1628" s="8" t="s">
        <v>35</v>
      </c>
      <c r="G1628" s="9">
        <v>45615</v>
      </c>
      <c r="H1628" s="9"/>
      <c r="I1628" s="10"/>
      <c r="J1628" s="14"/>
      <c r="K1628" s="11" t="s">
        <v>3557</v>
      </c>
      <c r="L1628" s="8" t="s">
        <v>3558</v>
      </c>
      <c r="M1628" s="8" t="s">
        <v>3559</v>
      </c>
      <c r="N1628" s="8" t="s">
        <v>40</v>
      </c>
      <c r="O1628" s="13">
        <v>474.22</v>
      </c>
      <c r="P1628" s="8" t="s">
        <v>41</v>
      </c>
      <c r="Q1628" s="13">
        <v>474.22</v>
      </c>
      <c r="R1628" s="13">
        <v>0</v>
      </c>
      <c r="S1628" s="13">
        <v>0</v>
      </c>
      <c r="T1628" s="13">
        <v>0</v>
      </c>
      <c r="U1628" s="13">
        <v>474.22</v>
      </c>
      <c r="V1628" s="8" t="s">
        <v>35</v>
      </c>
      <c r="W1628" s="8" t="s">
        <v>5828</v>
      </c>
      <c r="X1628" s="8" t="s">
        <v>35</v>
      </c>
      <c r="Y1628" s="13">
        <v>0</v>
      </c>
      <c r="Z1628" s="8" t="s">
        <v>42</v>
      </c>
      <c r="AA1628" s="8" t="s">
        <v>43</v>
      </c>
      <c r="AB1628" s="8" t="s">
        <v>60</v>
      </c>
      <c r="AC1628" s="8" t="s">
        <v>54</v>
      </c>
      <c r="AD1628" s="8" t="s">
        <v>35</v>
      </c>
      <c r="AE1628" s="8" t="s">
        <v>4826</v>
      </c>
      <c r="AF1628" s="13">
        <v>474.22</v>
      </c>
      <c r="AG1628" s="41">
        <f t="shared" si="228"/>
        <v>45615</v>
      </c>
      <c r="AH1628" s="41">
        <f t="shared" ca="1" si="229"/>
        <v>46022</v>
      </c>
      <c r="AI1628" s="1">
        <f t="shared" ca="1" si="227"/>
        <v>13</v>
      </c>
      <c r="AJ1628" s="1">
        <f t="shared" ca="1" si="230"/>
        <v>8</v>
      </c>
      <c r="AK1628" s="1">
        <f t="shared" ca="1" si="231"/>
        <v>4</v>
      </c>
      <c r="AL1628" s="1">
        <f t="shared" si="232"/>
        <v>0</v>
      </c>
      <c r="AM1628" s="38">
        <f t="shared" ca="1" si="233"/>
        <v>0.61538461538461542</v>
      </c>
      <c r="AN1628" s="1" t="str">
        <f t="shared" ca="1" si="234"/>
        <v>לא תקין</v>
      </c>
      <c r="AO1628" s="1" t="e">
        <f>VLOOKUP(AC1628,'תז מייל קניין'!$A:$C,3,0)</f>
        <v>#N/A</v>
      </c>
      <c r="AP1628" s="1" t="str">
        <f t="shared" si="235"/>
        <v xml:space="preserve"> פחי מחזור</v>
      </c>
    </row>
    <row r="1629" spans="1:42" x14ac:dyDescent="0.2">
      <c r="A1629" s="4"/>
      <c r="B1629" s="5"/>
      <c r="C1629" s="6" t="s">
        <v>5829</v>
      </c>
      <c r="D1629" s="7" t="s">
        <v>50</v>
      </c>
      <c r="E1629" s="7" t="s">
        <v>32</v>
      </c>
      <c r="F1629" s="8" t="s">
        <v>35</v>
      </c>
      <c r="G1629" s="9">
        <v>45615</v>
      </c>
      <c r="H1629" s="9"/>
      <c r="I1629" s="10"/>
      <c r="J1629" s="14"/>
      <c r="K1629" s="11" t="s">
        <v>2123</v>
      </c>
      <c r="L1629" s="8" t="s">
        <v>2124</v>
      </c>
      <c r="M1629" s="8" t="s">
        <v>2125</v>
      </c>
      <c r="N1629" s="8" t="s">
        <v>40</v>
      </c>
      <c r="O1629" s="12">
        <v>5690</v>
      </c>
      <c r="P1629" s="8" t="s">
        <v>41</v>
      </c>
      <c r="Q1629" s="12">
        <v>5690</v>
      </c>
      <c r="R1629" s="13">
        <v>0</v>
      </c>
      <c r="S1629" s="13">
        <v>0</v>
      </c>
      <c r="T1629" s="13">
        <v>0</v>
      </c>
      <c r="U1629" s="12">
        <v>5690</v>
      </c>
      <c r="V1629" s="8" t="s">
        <v>35</v>
      </c>
      <c r="W1629" s="8" t="s">
        <v>5830</v>
      </c>
      <c r="X1629" s="8" t="s">
        <v>35</v>
      </c>
      <c r="Y1629" s="13">
        <v>0</v>
      </c>
      <c r="Z1629" s="8" t="s">
        <v>42</v>
      </c>
      <c r="AA1629" s="8" t="s">
        <v>43</v>
      </c>
      <c r="AB1629" s="8" t="s">
        <v>60</v>
      </c>
      <c r="AC1629" s="8" t="s">
        <v>54</v>
      </c>
      <c r="AD1629" s="8" t="s">
        <v>35</v>
      </c>
      <c r="AE1629" s="8" t="s">
        <v>4414</v>
      </c>
      <c r="AF1629" s="12">
        <v>5690</v>
      </c>
      <c r="AG1629" s="41">
        <f t="shared" si="228"/>
        <v>45615</v>
      </c>
      <c r="AH1629" s="41">
        <f t="shared" ca="1" si="229"/>
        <v>46022</v>
      </c>
      <c r="AI1629" s="1">
        <f t="shared" ref="AI1629:AI1692" ca="1" si="236">DATEDIF(AG1629,AH1629, "m")</f>
        <v>13</v>
      </c>
      <c r="AJ1629" s="1">
        <f t="shared" ca="1" si="230"/>
        <v>8</v>
      </c>
      <c r="AK1629" s="1">
        <f t="shared" ca="1" si="231"/>
        <v>4</v>
      </c>
      <c r="AL1629" s="1">
        <f t="shared" si="232"/>
        <v>0</v>
      </c>
      <c r="AM1629" s="38">
        <f t="shared" ca="1" si="233"/>
        <v>0.61538461538461542</v>
      </c>
      <c r="AN1629" s="1" t="str">
        <f t="shared" ca="1" si="234"/>
        <v>לא תקין</v>
      </c>
      <c r="AO1629" s="1" t="e">
        <f>VLOOKUP(AC1629,'תז מייל קניין'!$A:$C,3,0)</f>
        <v>#N/A</v>
      </c>
      <c r="AP1629" s="1" t="str">
        <f t="shared" si="235"/>
        <v xml:space="preserve"> הדפסה על </v>
      </c>
    </row>
    <row r="1630" spans="1:42" x14ac:dyDescent="0.2">
      <c r="A1630" s="4"/>
      <c r="B1630" s="5"/>
      <c r="C1630" s="6" t="s">
        <v>5831</v>
      </c>
      <c r="D1630" s="7" t="s">
        <v>50</v>
      </c>
      <c r="E1630" s="7" t="s">
        <v>32</v>
      </c>
      <c r="F1630" s="8" t="s">
        <v>35</v>
      </c>
      <c r="G1630" s="9">
        <v>45615</v>
      </c>
      <c r="H1630" s="9">
        <v>45615</v>
      </c>
      <c r="I1630" s="10">
        <v>46022</v>
      </c>
      <c r="J1630" s="14"/>
      <c r="K1630" s="11" t="s">
        <v>5832</v>
      </c>
      <c r="L1630" s="8" t="s">
        <v>5833</v>
      </c>
      <c r="M1630" s="8" t="s">
        <v>5834</v>
      </c>
      <c r="N1630" s="8" t="s">
        <v>40</v>
      </c>
      <c r="O1630" s="12">
        <v>403418.81</v>
      </c>
      <c r="P1630" s="8" t="s">
        <v>41</v>
      </c>
      <c r="Q1630" s="12">
        <v>403418.81</v>
      </c>
      <c r="R1630" s="13">
        <v>0</v>
      </c>
      <c r="S1630" s="13">
        <v>0</v>
      </c>
      <c r="T1630" s="13">
        <v>0</v>
      </c>
      <c r="U1630" s="12">
        <v>472624.62</v>
      </c>
      <c r="V1630" s="8" t="s">
        <v>35</v>
      </c>
      <c r="W1630" s="8" t="s">
        <v>5835</v>
      </c>
      <c r="X1630" s="8" t="s">
        <v>57</v>
      </c>
      <c r="Y1630" s="13">
        <v>0</v>
      </c>
      <c r="Z1630" s="8" t="s">
        <v>42</v>
      </c>
      <c r="AA1630" s="8" t="s">
        <v>65</v>
      </c>
      <c r="AB1630" s="8" t="s">
        <v>35</v>
      </c>
      <c r="AC1630" s="8" t="s">
        <v>54</v>
      </c>
      <c r="AD1630" s="8" t="s">
        <v>35</v>
      </c>
      <c r="AE1630" s="8" t="s">
        <v>35</v>
      </c>
      <c r="AF1630" s="12">
        <v>403418.81</v>
      </c>
      <c r="AG1630" s="41">
        <f t="shared" si="228"/>
        <v>45615</v>
      </c>
      <c r="AH1630" s="41">
        <f t="shared" ca="1" si="229"/>
        <v>46022</v>
      </c>
      <c r="AI1630" s="1">
        <f t="shared" ca="1" si="236"/>
        <v>13</v>
      </c>
      <c r="AJ1630" s="1">
        <f t="shared" ca="1" si="230"/>
        <v>8</v>
      </c>
      <c r="AK1630" s="1">
        <f t="shared" ca="1" si="231"/>
        <v>4</v>
      </c>
      <c r="AL1630" s="1">
        <f t="shared" si="232"/>
        <v>0</v>
      </c>
      <c r="AM1630" s="38">
        <f t="shared" ca="1" si="233"/>
        <v>0.61538461538461542</v>
      </c>
      <c r="AN1630" s="1" t="str">
        <f t="shared" ca="1" si="234"/>
        <v>לא תקין</v>
      </c>
      <c r="AO1630" s="1" t="e">
        <f>VLOOKUP(AC1630,'תז מייל קניין'!$A:$C,3,0)</f>
        <v>#N/A</v>
      </c>
      <c r="AP1630" s="1" t="str">
        <f t="shared" si="235"/>
        <v xml:space="preserve"> קורס דיגי</v>
      </c>
    </row>
    <row r="1631" spans="1:42" x14ac:dyDescent="0.2">
      <c r="A1631" s="4"/>
      <c r="B1631" s="5"/>
      <c r="C1631" s="6" t="s">
        <v>5836</v>
      </c>
      <c r="D1631" s="7" t="s">
        <v>34</v>
      </c>
      <c r="E1631" s="7" t="s">
        <v>32</v>
      </c>
      <c r="F1631" s="8" t="s">
        <v>35</v>
      </c>
      <c r="G1631" s="9">
        <v>45620</v>
      </c>
      <c r="H1631" s="9"/>
      <c r="I1631" s="10"/>
      <c r="J1631" s="14"/>
      <c r="K1631" s="11" t="s">
        <v>5777</v>
      </c>
      <c r="L1631" s="8" t="s">
        <v>5778</v>
      </c>
      <c r="M1631" s="8" t="s">
        <v>5779</v>
      </c>
      <c r="N1631" s="8" t="s">
        <v>40</v>
      </c>
      <c r="O1631" s="12">
        <v>3991.02</v>
      </c>
      <c r="P1631" s="8" t="s">
        <v>41</v>
      </c>
      <c r="Q1631" s="12">
        <v>3991.02</v>
      </c>
      <c r="R1631" s="13">
        <v>0</v>
      </c>
      <c r="S1631" s="13">
        <v>0</v>
      </c>
      <c r="T1631" s="13">
        <v>0</v>
      </c>
      <c r="U1631" s="12">
        <v>3991.02</v>
      </c>
      <c r="V1631" s="8" t="s">
        <v>35</v>
      </c>
      <c r="W1631" s="8" t="s">
        <v>5732</v>
      </c>
      <c r="X1631" s="8" t="s">
        <v>57</v>
      </c>
      <c r="Y1631" s="13">
        <v>0</v>
      </c>
      <c r="Z1631" s="8" t="s">
        <v>42</v>
      </c>
      <c r="AA1631" s="8" t="s">
        <v>43</v>
      </c>
      <c r="AB1631" s="8" t="s">
        <v>60</v>
      </c>
      <c r="AC1631" s="8" t="s">
        <v>54</v>
      </c>
      <c r="AD1631" s="8" t="s">
        <v>5780</v>
      </c>
      <c r="AE1631" s="8" t="s">
        <v>35</v>
      </c>
      <c r="AF1631" s="12">
        <v>3991.02</v>
      </c>
      <c r="AG1631" s="41">
        <f t="shared" si="228"/>
        <v>45620</v>
      </c>
      <c r="AH1631" s="41">
        <f t="shared" ca="1" si="229"/>
        <v>46022</v>
      </c>
      <c r="AI1631" s="1">
        <f t="shared" ca="1" si="236"/>
        <v>13</v>
      </c>
      <c r="AJ1631" s="1">
        <f t="shared" ca="1" si="230"/>
        <v>8</v>
      </c>
      <c r="AK1631" s="1">
        <f t="shared" ca="1" si="231"/>
        <v>4</v>
      </c>
      <c r="AL1631" s="1">
        <f t="shared" si="232"/>
        <v>0</v>
      </c>
      <c r="AM1631" s="38">
        <f t="shared" ca="1" si="233"/>
        <v>0.61538461538461542</v>
      </c>
      <c r="AN1631" s="1" t="str">
        <f t="shared" ca="1" si="234"/>
        <v>לא תקין</v>
      </c>
      <c r="AO1631" s="1" t="e">
        <f>VLOOKUP(AC1631,'תז מייל קניין'!$A:$C,3,0)</f>
        <v>#N/A</v>
      </c>
      <c r="AP1631" s="1" t="str">
        <f t="shared" si="235"/>
        <v xml:space="preserve"> ייעוץ למע</v>
      </c>
    </row>
    <row r="1632" spans="1:42" x14ac:dyDescent="0.2">
      <c r="A1632" s="4"/>
      <c r="B1632" s="5"/>
      <c r="C1632" s="6" t="s">
        <v>5837</v>
      </c>
      <c r="D1632" s="7" t="s">
        <v>34</v>
      </c>
      <c r="E1632" s="7" t="s">
        <v>32</v>
      </c>
      <c r="F1632" s="8" t="s">
        <v>35</v>
      </c>
      <c r="G1632" s="9">
        <v>45621</v>
      </c>
      <c r="H1632" s="9"/>
      <c r="I1632" s="10"/>
      <c r="J1632" s="14"/>
      <c r="K1632" s="11" t="s">
        <v>5838</v>
      </c>
      <c r="L1632" s="8" t="s">
        <v>5839</v>
      </c>
      <c r="M1632" s="8" t="s">
        <v>5840</v>
      </c>
      <c r="N1632" s="8" t="s">
        <v>40</v>
      </c>
      <c r="O1632" s="12">
        <v>44692.5</v>
      </c>
      <c r="P1632" s="8" t="s">
        <v>41</v>
      </c>
      <c r="Q1632" s="12">
        <v>44692.5</v>
      </c>
      <c r="R1632" s="13">
        <v>0</v>
      </c>
      <c r="S1632" s="13">
        <v>0</v>
      </c>
      <c r="T1632" s="13">
        <v>0</v>
      </c>
      <c r="U1632" s="12">
        <v>44692.5</v>
      </c>
      <c r="V1632" s="8" t="s">
        <v>35</v>
      </c>
      <c r="W1632" s="8" t="s">
        <v>5841</v>
      </c>
      <c r="X1632" s="8" t="s">
        <v>35</v>
      </c>
      <c r="Y1632" s="13">
        <v>0</v>
      </c>
      <c r="Z1632" s="8" t="s">
        <v>42</v>
      </c>
      <c r="AA1632" s="8" t="s">
        <v>43</v>
      </c>
      <c r="AB1632" s="8" t="s">
        <v>60</v>
      </c>
      <c r="AC1632" s="8" t="s">
        <v>54</v>
      </c>
      <c r="AD1632" s="8" t="s">
        <v>35</v>
      </c>
      <c r="AE1632" s="8" t="s">
        <v>603</v>
      </c>
      <c r="AF1632" s="12">
        <v>44692.5</v>
      </c>
      <c r="AG1632" s="41">
        <f t="shared" si="228"/>
        <v>45621</v>
      </c>
      <c r="AH1632" s="41">
        <f t="shared" ca="1" si="229"/>
        <v>46022</v>
      </c>
      <c r="AI1632" s="1">
        <f t="shared" ca="1" si="236"/>
        <v>13</v>
      </c>
      <c r="AJ1632" s="1">
        <f t="shared" ca="1" si="230"/>
        <v>8</v>
      </c>
      <c r="AK1632" s="1">
        <f t="shared" ca="1" si="231"/>
        <v>4</v>
      </c>
      <c r="AL1632" s="1">
        <f t="shared" si="232"/>
        <v>0</v>
      </c>
      <c r="AM1632" s="38">
        <f t="shared" ca="1" si="233"/>
        <v>0.61538461538461542</v>
      </c>
      <c r="AN1632" s="1" t="str">
        <f t="shared" ca="1" si="234"/>
        <v>לא תקין</v>
      </c>
      <c r="AO1632" s="1" t="e">
        <f>VLOOKUP(AC1632,'תז מייל קניין'!$A:$C,3,0)</f>
        <v>#N/A</v>
      </c>
      <c r="AP1632" s="1" t="str">
        <f t="shared" si="235"/>
        <v xml:space="preserve"> שירות טכנ</v>
      </c>
    </row>
    <row r="1633" spans="1:42" x14ac:dyDescent="0.2">
      <c r="A1633" s="4"/>
      <c r="B1633" s="5"/>
      <c r="C1633" s="6" t="s">
        <v>5842</v>
      </c>
      <c r="D1633" s="7" t="s">
        <v>34</v>
      </c>
      <c r="E1633" s="7" t="s">
        <v>32</v>
      </c>
      <c r="F1633" s="8" t="s">
        <v>35</v>
      </c>
      <c r="G1633" s="9">
        <v>45623</v>
      </c>
      <c r="H1633" s="9"/>
      <c r="I1633" s="10"/>
      <c r="J1633" s="14"/>
      <c r="K1633" s="11" t="s">
        <v>5843</v>
      </c>
      <c r="L1633" s="8" t="s">
        <v>5844</v>
      </c>
      <c r="M1633" s="8" t="s">
        <v>5845</v>
      </c>
      <c r="N1633" s="8" t="s">
        <v>40</v>
      </c>
      <c r="O1633" s="12">
        <v>1199.3599999999999</v>
      </c>
      <c r="P1633" s="8" t="s">
        <v>41</v>
      </c>
      <c r="Q1633" s="12">
        <v>1199.3599999999999</v>
      </c>
      <c r="R1633" s="13">
        <v>0</v>
      </c>
      <c r="S1633" s="13">
        <v>0</v>
      </c>
      <c r="T1633" s="13">
        <v>0</v>
      </c>
      <c r="U1633" s="12">
        <v>1199.3599999999999</v>
      </c>
      <c r="V1633" s="8" t="s">
        <v>35</v>
      </c>
      <c r="W1633" s="8" t="s">
        <v>5846</v>
      </c>
      <c r="X1633" s="8" t="s">
        <v>35</v>
      </c>
      <c r="Y1633" s="13">
        <v>0</v>
      </c>
      <c r="Z1633" s="8" t="s">
        <v>42</v>
      </c>
      <c r="AA1633" s="8" t="s">
        <v>43</v>
      </c>
      <c r="AB1633" s="8" t="s">
        <v>60</v>
      </c>
      <c r="AC1633" s="8" t="s">
        <v>54</v>
      </c>
      <c r="AD1633" s="8" t="s">
        <v>5847</v>
      </c>
      <c r="AE1633" s="8" t="s">
        <v>35</v>
      </c>
      <c r="AF1633" s="12">
        <v>1199.3599999999999</v>
      </c>
      <c r="AG1633" s="41">
        <f t="shared" si="228"/>
        <v>45623</v>
      </c>
      <c r="AH1633" s="41">
        <f t="shared" ca="1" si="229"/>
        <v>46022</v>
      </c>
      <c r="AI1633" s="1">
        <f t="shared" ca="1" si="236"/>
        <v>13</v>
      </c>
      <c r="AJ1633" s="1">
        <f t="shared" ca="1" si="230"/>
        <v>8</v>
      </c>
      <c r="AK1633" s="1">
        <f t="shared" ca="1" si="231"/>
        <v>4</v>
      </c>
      <c r="AL1633" s="1">
        <f t="shared" si="232"/>
        <v>0</v>
      </c>
      <c r="AM1633" s="38">
        <f t="shared" ca="1" si="233"/>
        <v>0.61538461538461542</v>
      </c>
      <c r="AN1633" s="1" t="str">
        <f t="shared" ca="1" si="234"/>
        <v>לא תקין</v>
      </c>
      <c r="AO1633" s="1" t="e">
        <f>VLOOKUP(AC1633,'תז מייל קניין'!$A:$C,3,0)</f>
        <v>#N/A</v>
      </c>
      <c r="AP1633" s="1" t="str">
        <f t="shared" si="235"/>
        <v xml:space="preserve"> הרצאה במס</v>
      </c>
    </row>
    <row r="1634" spans="1:42" x14ac:dyDescent="0.2">
      <c r="A1634" s="4"/>
      <c r="B1634" s="5"/>
      <c r="C1634" s="6" t="s">
        <v>5848</v>
      </c>
      <c r="D1634" s="7" t="s">
        <v>34</v>
      </c>
      <c r="E1634" s="7" t="s">
        <v>32</v>
      </c>
      <c r="F1634" s="8" t="s">
        <v>35</v>
      </c>
      <c r="G1634" s="9">
        <v>45623</v>
      </c>
      <c r="H1634" s="9"/>
      <c r="I1634" s="10"/>
      <c r="J1634" s="14"/>
      <c r="K1634" s="11" t="s">
        <v>5849</v>
      </c>
      <c r="L1634" s="8" t="s">
        <v>5850</v>
      </c>
      <c r="M1634" s="8" t="s">
        <v>5851</v>
      </c>
      <c r="N1634" s="8" t="s">
        <v>40</v>
      </c>
      <c r="O1634" s="13">
        <v>859.09</v>
      </c>
      <c r="P1634" s="8" t="s">
        <v>41</v>
      </c>
      <c r="Q1634" s="13">
        <v>859.09</v>
      </c>
      <c r="R1634" s="13">
        <v>0</v>
      </c>
      <c r="S1634" s="13">
        <v>0</v>
      </c>
      <c r="T1634" s="13">
        <v>0</v>
      </c>
      <c r="U1634" s="13">
        <v>859.09</v>
      </c>
      <c r="V1634" s="8" t="s">
        <v>35</v>
      </c>
      <c r="W1634" s="8" t="s">
        <v>5846</v>
      </c>
      <c r="X1634" s="8" t="s">
        <v>35</v>
      </c>
      <c r="Y1634" s="13">
        <v>0</v>
      </c>
      <c r="Z1634" s="8" t="s">
        <v>42</v>
      </c>
      <c r="AA1634" s="8" t="s">
        <v>43</v>
      </c>
      <c r="AB1634" s="8" t="s">
        <v>60</v>
      </c>
      <c r="AC1634" s="8" t="s">
        <v>54</v>
      </c>
      <c r="AD1634" s="8" t="s">
        <v>5852</v>
      </c>
      <c r="AE1634" s="8" t="s">
        <v>35</v>
      </c>
      <c r="AF1634" s="13">
        <v>859.09</v>
      </c>
      <c r="AG1634" s="41">
        <f t="shared" si="228"/>
        <v>45623</v>
      </c>
      <c r="AH1634" s="41">
        <f t="shared" ca="1" si="229"/>
        <v>46022</v>
      </c>
      <c r="AI1634" s="1">
        <f t="shared" ca="1" si="236"/>
        <v>13</v>
      </c>
      <c r="AJ1634" s="1">
        <f t="shared" ca="1" si="230"/>
        <v>8</v>
      </c>
      <c r="AK1634" s="1">
        <f t="shared" ca="1" si="231"/>
        <v>4</v>
      </c>
      <c r="AL1634" s="1">
        <f t="shared" si="232"/>
        <v>0</v>
      </c>
      <c r="AM1634" s="38">
        <f t="shared" ca="1" si="233"/>
        <v>0.61538461538461542</v>
      </c>
      <c r="AN1634" s="1" t="str">
        <f t="shared" ca="1" si="234"/>
        <v>לא תקין</v>
      </c>
      <c r="AO1634" s="1" t="e">
        <f>VLOOKUP(AC1634,'תז מייל קניין'!$A:$C,3,0)</f>
        <v>#N/A</v>
      </c>
      <c r="AP1634" s="1" t="str">
        <f t="shared" si="235"/>
        <v xml:space="preserve"> הרצאה במס</v>
      </c>
    </row>
    <row r="1635" spans="1:42" x14ac:dyDescent="0.2">
      <c r="A1635" s="4"/>
      <c r="B1635" s="5"/>
      <c r="C1635" s="6" t="s">
        <v>5853</v>
      </c>
      <c r="D1635" s="7" t="s">
        <v>34</v>
      </c>
      <c r="E1635" s="7" t="s">
        <v>32</v>
      </c>
      <c r="F1635" s="8" t="s">
        <v>35</v>
      </c>
      <c r="G1635" s="9">
        <v>45623</v>
      </c>
      <c r="H1635" s="9"/>
      <c r="I1635" s="10"/>
      <c r="J1635" s="14"/>
      <c r="K1635" s="11" t="s">
        <v>5854</v>
      </c>
      <c r="L1635" s="8" t="s">
        <v>5855</v>
      </c>
      <c r="M1635" s="8" t="s">
        <v>5856</v>
      </c>
      <c r="N1635" s="8" t="s">
        <v>40</v>
      </c>
      <c r="O1635" s="12">
        <v>5030.34</v>
      </c>
      <c r="P1635" s="8" t="s">
        <v>41</v>
      </c>
      <c r="Q1635" s="12">
        <v>5030.34</v>
      </c>
      <c r="R1635" s="13">
        <v>0</v>
      </c>
      <c r="S1635" s="13">
        <v>0</v>
      </c>
      <c r="T1635" s="13">
        <v>0</v>
      </c>
      <c r="U1635" s="12">
        <v>5030.34</v>
      </c>
      <c r="V1635" s="8" t="s">
        <v>35</v>
      </c>
      <c r="W1635" s="8" t="s">
        <v>5729</v>
      </c>
      <c r="X1635" s="8" t="s">
        <v>57</v>
      </c>
      <c r="Y1635" s="13">
        <v>0</v>
      </c>
      <c r="Z1635" s="8" t="s">
        <v>42</v>
      </c>
      <c r="AA1635" s="8" t="s">
        <v>43</v>
      </c>
      <c r="AB1635" s="8" t="s">
        <v>60</v>
      </c>
      <c r="AC1635" s="8" t="s">
        <v>54</v>
      </c>
      <c r="AD1635" s="8" t="s">
        <v>5857</v>
      </c>
      <c r="AE1635" s="8" t="s">
        <v>35</v>
      </c>
      <c r="AF1635" s="12">
        <v>5030.34</v>
      </c>
      <c r="AG1635" s="41">
        <f t="shared" si="228"/>
        <v>45623</v>
      </c>
      <c r="AH1635" s="41">
        <f t="shared" ca="1" si="229"/>
        <v>46022</v>
      </c>
      <c r="AI1635" s="1">
        <f t="shared" ca="1" si="236"/>
        <v>13</v>
      </c>
      <c r="AJ1635" s="1">
        <f t="shared" ca="1" si="230"/>
        <v>8</v>
      </c>
      <c r="AK1635" s="1">
        <f t="shared" ca="1" si="231"/>
        <v>4</v>
      </c>
      <c r="AL1635" s="1">
        <f t="shared" si="232"/>
        <v>0</v>
      </c>
      <c r="AM1635" s="38">
        <f t="shared" ca="1" si="233"/>
        <v>0.61538461538461542</v>
      </c>
      <c r="AN1635" s="1" t="str">
        <f t="shared" ca="1" si="234"/>
        <v>לא תקין</v>
      </c>
      <c r="AO1635" s="1" t="e">
        <f>VLOOKUP(AC1635,'תז מייל קניין'!$A:$C,3,0)</f>
        <v>#N/A</v>
      </c>
      <c r="AP1635" s="1" t="str">
        <f t="shared" si="235"/>
        <v xml:space="preserve"> יעוץ סוצי</v>
      </c>
    </row>
    <row r="1636" spans="1:42" x14ac:dyDescent="0.2">
      <c r="A1636" s="4"/>
      <c r="B1636" s="5"/>
      <c r="C1636" s="6" t="s">
        <v>5858</v>
      </c>
      <c r="D1636" s="7" t="s">
        <v>34</v>
      </c>
      <c r="E1636" s="7" t="s">
        <v>32</v>
      </c>
      <c r="F1636" s="8" t="s">
        <v>35</v>
      </c>
      <c r="G1636" s="9">
        <v>45623</v>
      </c>
      <c r="H1636" s="9"/>
      <c r="I1636" s="10"/>
      <c r="J1636" s="14"/>
      <c r="K1636" s="11" t="s">
        <v>5859</v>
      </c>
      <c r="L1636" s="8" t="s">
        <v>5860</v>
      </c>
      <c r="M1636" s="8" t="s">
        <v>5861</v>
      </c>
      <c r="N1636" s="8" t="s">
        <v>40</v>
      </c>
      <c r="O1636" s="12">
        <v>1031.1300000000001</v>
      </c>
      <c r="P1636" s="8" t="s">
        <v>41</v>
      </c>
      <c r="Q1636" s="12">
        <v>1031.1300000000001</v>
      </c>
      <c r="R1636" s="13">
        <v>0</v>
      </c>
      <c r="S1636" s="13">
        <v>0</v>
      </c>
      <c r="T1636" s="13">
        <v>0</v>
      </c>
      <c r="U1636" s="12">
        <v>1031.1300000000001</v>
      </c>
      <c r="V1636" s="8" t="s">
        <v>35</v>
      </c>
      <c r="W1636" s="8" t="s">
        <v>5846</v>
      </c>
      <c r="X1636" s="8" t="s">
        <v>35</v>
      </c>
      <c r="Y1636" s="13">
        <v>0</v>
      </c>
      <c r="Z1636" s="8" t="s">
        <v>42</v>
      </c>
      <c r="AA1636" s="8" t="s">
        <v>43</v>
      </c>
      <c r="AB1636" s="8" t="s">
        <v>60</v>
      </c>
      <c r="AC1636" s="8" t="s">
        <v>54</v>
      </c>
      <c r="AD1636" s="8" t="s">
        <v>5862</v>
      </c>
      <c r="AE1636" s="8" t="s">
        <v>35</v>
      </c>
      <c r="AF1636" s="12">
        <v>1031.1300000000001</v>
      </c>
      <c r="AG1636" s="41">
        <f t="shared" si="228"/>
        <v>45623</v>
      </c>
      <c r="AH1636" s="41">
        <f t="shared" ca="1" si="229"/>
        <v>46022</v>
      </c>
      <c r="AI1636" s="1">
        <f t="shared" ca="1" si="236"/>
        <v>13</v>
      </c>
      <c r="AJ1636" s="1">
        <f t="shared" ca="1" si="230"/>
        <v>8</v>
      </c>
      <c r="AK1636" s="1">
        <f t="shared" ca="1" si="231"/>
        <v>4</v>
      </c>
      <c r="AL1636" s="1">
        <f t="shared" si="232"/>
        <v>0</v>
      </c>
      <c r="AM1636" s="38">
        <f t="shared" ca="1" si="233"/>
        <v>0.61538461538461542</v>
      </c>
      <c r="AN1636" s="1" t="str">
        <f t="shared" ca="1" si="234"/>
        <v>לא תקין</v>
      </c>
      <c r="AO1636" s="1" t="e">
        <f>VLOOKUP(AC1636,'תז מייל קניין'!$A:$C,3,0)</f>
        <v>#N/A</v>
      </c>
      <c r="AP1636" s="1" t="str">
        <f t="shared" si="235"/>
        <v xml:space="preserve"> הרצאה במס</v>
      </c>
    </row>
    <row r="1637" spans="1:42" x14ac:dyDescent="0.2">
      <c r="A1637" s="4"/>
      <c r="B1637" s="5"/>
      <c r="C1637" s="6" t="s">
        <v>5863</v>
      </c>
      <c r="D1637" s="7" t="s">
        <v>34</v>
      </c>
      <c r="E1637" s="7" t="s">
        <v>32</v>
      </c>
      <c r="F1637" s="8" t="s">
        <v>35</v>
      </c>
      <c r="G1637" s="9">
        <v>45623</v>
      </c>
      <c r="H1637" s="9"/>
      <c r="I1637" s="10"/>
      <c r="J1637" s="14"/>
      <c r="K1637" s="11" t="s">
        <v>5864</v>
      </c>
      <c r="L1637" s="8" t="s">
        <v>5865</v>
      </c>
      <c r="M1637" s="8" t="s">
        <v>5866</v>
      </c>
      <c r="N1637" s="8" t="s">
        <v>40</v>
      </c>
      <c r="O1637" s="12">
        <v>7866.35</v>
      </c>
      <c r="P1637" s="8" t="s">
        <v>41</v>
      </c>
      <c r="Q1637" s="12">
        <v>7866.35</v>
      </c>
      <c r="R1637" s="13">
        <v>0</v>
      </c>
      <c r="S1637" s="13">
        <v>0</v>
      </c>
      <c r="T1637" s="13">
        <v>0</v>
      </c>
      <c r="U1637" s="12">
        <v>7866.35</v>
      </c>
      <c r="V1637" s="8" t="s">
        <v>35</v>
      </c>
      <c r="W1637" s="8" t="s">
        <v>5867</v>
      </c>
      <c r="X1637" s="8" t="s">
        <v>35</v>
      </c>
      <c r="Y1637" s="13">
        <v>0</v>
      </c>
      <c r="Z1637" s="8" t="s">
        <v>42</v>
      </c>
      <c r="AA1637" s="8" t="s">
        <v>43</v>
      </c>
      <c r="AB1637" s="8" t="s">
        <v>60</v>
      </c>
      <c r="AC1637" s="8" t="s">
        <v>54</v>
      </c>
      <c r="AD1637" s="8" t="s">
        <v>35</v>
      </c>
      <c r="AE1637" s="8" t="s">
        <v>35</v>
      </c>
      <c r="AF1637" s="12">
        <v>7866.35</v>
      </c>
      <c r="AG1637" s="41">
        <f t="shared" si="228"/>
        <v>45623</v>
      </c>
      <c r="AH1637" s="41">
        <f t="shared" ca="1" si="229"/>
        <v>46022</v>
      </c>
      <c r="AI1637" s="1">
        <f t="shared" ca="1" si="236"/>
        <v>13</v>
      </c>
      <c r="AJ1637" s="1">
        <f t="shared" ca="1" si="230"/>
        <v>8</v>
      </c>
      <c r="AK1637" s="1">
        <f t="shared" ca="1" si="231"/>
        <v>4</v>
      </c>
      <c r="AL1637" s="1">
        <f t="shared" si="232"/>
        <v>0</v>
      </c>
      <c r="AM1637" s="38">
        <f t="shared" ca="1" si="233"/>
        <v>0.61538461538461542</v>
      </c>
      <c r="AN1637" s="1" t="str">
        <f t="shared" ca="1" si="234"/>
        <v>לא תקין</v>
      </c>
      <c r="AO1637" s="1" t="e">
        <f>VLOOKUP(AC1637,'תז מייל קניין'!$A:$C,3,0)</f>
        <v>#N/A</v>
      </c>
      <c r="AP1637" s="1" t="str">
        <f t="shared" si="235"/>
        <v xml:space="preserve"> כיבוד עבו</v>
      </c>
    </row>
    <row r="1638" spans="1:42" x14ac:dyDescent="0.2">
      <c r="A1638" s="4"/>
      <c r="B1638" s="5"/>
      <c r="C1638" s="6" t="s">
        <v>5868</v>
      </c>
      <c r="D1638" s="7" t="s">
        <v>50</v>
      </c>
      <c r="E1638" s="7" t="s">
        <v>32</v>
      </c>
      <c r="F1638" s="8" t="s">
        <v>35</v>
      </c>
      <c r="G1638" s="9">
        <v>45624</v>
      </c>
      <c r="H1638" s="9"/>
      <c r="I1638" s="10"/>
      <c r="J1638" s="14"/>
      <c r="K1638" s="11" t="s">
        <v>1943</v>
      </c>
      <c r="L1638" s="8" t="s">
        <v>1944</v>
      </c>
      <c r="M1638" s="8" t="s">
        <v>1945</v>
      </c>
      <c r="N1638" s="8" t="s">
        <v>40</v>
      </c>
      <c r="O1638" s="13">
        <v>153.4</v>
      </c>
      <c r="P1638" s="8" t="s">
        <v>41</v>
      </c>
      <c r="Q1638" s="13">
        <v>153.4</v>
      </c>
      <c r="R1638" s="13">
        <v>0</v>
      </c>
      <c r="S1638" s="13">
        <v>0</v>
      </c>
      <c r="T1638" s="13">
        <v>0</v>
      </c>
      <c r="U1638" s="13">
        <v>153.4</v>
      </c>
      <c r="V1638" s="8" t="s">
        <v>35</v>
      </c>
      <c r="W1638" s="8" t="s">
        <v>5869</v>
      </c>
      <c r="X1638" s="8" t="s">
        <v>35</v>
      </c>
      <c r="Y1638" s="13">
        <v>0</v>
      </c>
      <c r="Z1638" s="8" t="s">
        <v>42</v>
      </c>
      <c r="AA1638" s="8" t="s">
        <v>43</v>
      </c>
      <c r="AB1638" s="8" t="s">
        <v>60</v>
      </c>
      <c r="AC1638" s="8" t="s">
        <v>54</v>
      </c>
      <c r="AD1638" s="8" t="s">
        <v>35</v>
      </c>
      <c r="AE1638" s="8" t="s">
        <v>4393</v>
      </c>
      <c r="AF1638" s="13">
        <v>153.4</v>
      </c>
      <c r="AG1638" s="41">
        <f t="shared" si="228"/>
        <v>45624</v>
      </c>
      <c r="AH1638" s="41">
        <f t="shared" ca="1" si="229"/>
        <v>46022</v>
      </c>
      <c r="AI1638" s="1">
        <f t="shared" ca="1" si="236"/>
        <v>13</v>
      </c>
      <c r="AJ1638" s="1">
        <f t="shared" ca="1" si="230"/>
        <v>8</v>
      </c>
      <c r="AK1638" s="1">
        <f t="shared" ca="1" si="231"/>
        <v>4</v>
      </c>
      <c r="AL1638" s="1">
        <f t="shared" si="232"/>
        <v>0</v>
      </c>
      <c r="AM1638" s="38">
        <f t="shared" ca="1" si="233"/>
        <v>0.61538461538461542</v>
      </c>
      <c r="AN1638" s="1" t="str">
        <f t="shared" ca="1" si="234"/>
        <v>לא תקין</v>
      </c>
      <c r="AO1638" s="1" t="e">
        <f>VLOOKUP(AC1638,'תז מייל קניין'!$A:$C,3,0)</f>
        <v>#N/A</v>
      </c>
      <c r="AP1638" s="1" t="str">
        <f t="shared" si="235"/>
        <v xml:space="preserve"> חותמות עב</v>
      </c>
    </row>
    <row r="1639" spans="1:42" x14ac:dyDescent="0.2">
      <c r="A1639" s="4"/>
      <c r="B1639" s="5"/>
      <c r="C1639" s="6" t="s">
        <v>5870</v>
      </c>
      <c r="D1639" s="7" t="s">
        <v>34</v>
      </c>
      <c r="E1639" s="7" t="s">
        <v>32</v>
      </c>
      <c r="F1639" s="8" t="s">
        <v>35</v>
      </c>
      <c r="G1639" s="9">
        <v>45624</v>
      </c>
      <c r="H1639" s="9">
        <v>44601</v>
      </c>
      <c r="I1639" s="10">
        <v>46061</v>
      </c>
      <c r="J1639" s="14"/>
      <c r="K1639" s="11" t="s">
        <v>5871</v>
      </c>
      <c r="L1639" s="8" t="s">
        <v>5872</v>
      </c>
      <c r="M1639" s="8" t="s">
        <v>5873</v>
      </c>
      <c r="N1639" s="8" t="s">
        <v>40</v>
      </c>
      <c r="O1639" s="12">
        <v>14514</v>
      </c>
      <c r="P1639" s="8" t="s">
        <v>41</v>
      </c>
      <c r="Q1639" s="12">
        <v>14514</v>
      </c>
      <c r="R1639" s="13">
        <v>23.14</v>
      </c>
      <c r="S1639" s="12">
        <v>3357.9</v>
      </c>
      <c r="T1639" s="12">
        <v>3357.9</v>
      </c>
      <c r="U1639" s="12">
        <v>11156.1</v>
      </c>
      <c r="V1639" s="8" t="s">
        <v>35</v>
      </c>
      <c r="W1639" s="8" t="s">
        <v>4968</v>
      </c>
      <c r="X1639" s="8" t="s">
        <v>57</v>
      </c>
      <c r="Y1639" s="13">
        <v>0</v>
      </c>
      <c r="Z1639" s="8" t="s">
        <v>42</v>
      </c>
      <c r="AA1639" s="8" t="s">
        <v>58</v>
      </c>
      <c r="AB1639" s="8" t="s">
        <v>35</v>
      </c>
      <c r="AC1639" s="8" t="s">
        <v>54</v>
      </c>
      <c r="AD1639" s="8" t="s">
        <v>5874</v>
      </c>
      <c r="AE1639" s="8" t="s">
        <v>2610</v>
      </c>
      <c r="AF1639" s="12">
        <v>11156.1</v>
      </c>
      <c r="AG1639" s="41">
        <f t="shared" si="228"/>
        <v>44601</v>
      </c>
      <c r="AH1639" s="41">
        <f t="shared" ca="1" si="229"/>
        <v>46061</v>
      </c>
      <c r="AI1639" s="1">
        <f t="shared" ca="1" si="236"/>
        <v>47</v>
      </c>
      <c r="AJ1639" s="1">
        <f t="shared" ca="1" si="230"/>
        <v>41</v>
      </c>
      <c r="AK1639" s="1">
        <f t="shared" ca="1" si="231"/>
        <v>6</v>
      </c>
      <c r="AL1639" s="1">
        <f t="shared" si="232"/>
        <v>23.14</v>
      </c>
      <c r="AM1639" s="38">
        <f t="shared" ca="1" si="233"/>
        <v>0.87234042553191493</v>
      </c>
      <c r="AN1639" s="1" t="str">
        <f t="shared" ca="1" si="234"/>
        <v>לא תקין</v>
      </c>
      <c r="AO1639" s="1" t="e">
        <f>VLOOKUP(AC1639,'תז מייל קניין'!$A:$C,3,0)</f>
        <v>#N/A</v>
      </c>
      <c r="AP1639" s="1" t="str">
        <f t="shared" si="235"/>
        <v xml:space="preserve"> חבר ועדה </v>
      </c>
    </row>
    <row r="1640" spans="1:42" x14ac:dyDescent="0.2">
      <c r="A1640" s="4"/>
      <c r="B1640" s="5"/>
      <c r="C1640" s="6" t="s">
        <v>5875</v>
      </c>
      <c r="D1640" s="7" t="s">
        <v>50</v>
      </c>
      <c r="E1640" s="7" t="s">
        <v>32</v>
      </c>
      <c r="F1640" s="8" t="s">
        <v>35</v>
      </c>
      <c r="G1640" s="9">
        <v>45634</v>
      </c>
      <c r="H1640" s="9"/>
      <c r="I1640" s="10"/>
      <c r="J1640" s="14"/>
      <c r="K1640" s="11" t="s">
        <v>1764</v>
      </c>
      <c r="L1640" s="8" t="s">
        <v>1765</v>
      </c>
      <c r="M1640" s="8" t="s">
        <v>1766</v>
      </c>
      <c r="N1640" s="8" t="s">
        <v>40</v>
      </c>
      <c r="O1640" s="12">
        <v>1312.77</v>
      </c>
      <c r="P1640" s="8" t="s">
        <v>41</v>
      </c>
      <c r="Q1640" s="12">
        <v>1312.77</v>
      </c>
      <c r="R1640" s="13">
        <v>99.48</v>
      </c>
      <c r="S1640" s="12">
        <v>1307.1099999999999</v>
      </c>
      <c r="T1640" s="12">
        <v>1294.8599999999999</v>
      </c>
      <c r="U1640" s="13">
        <v>5.85</v>
      </c>
      <c r="V1640" s="8" t="s">
        <v>35</v>
      </c>
      <c r="W1640" s="8" t="s">
        <v>5876</v>
      </c>
      <c r="X1640" s="8" t="s">
        <v>57</v>
      </c>
      <c r="Y1640" s="13">
        <v>0</v>
      </c>
      <c r="Z1640" s="8" t="s">
        <v>42</v>
      </c>
      <c r="AA1640" s="8" t="s">
        <v>65</v>
      </c>
      <c r="AB1640" s="8" t="s">
        <v>35</v>
      </c>
      <c r="AC1640" s="8" t="s">
        <v>54</v>
      </c>
      <c r="AD1640" s="8" t="s">
        <v>35</v>
      </c>
      <c r="AE1640" s="8" t="s">
        <v>4800</v>
      </c>
      <c r="AF1640" s="13">
        <v>5.66</v>
      </c>
      <c r="AG1640" s="41">
        <f t="shared" si="228"/>
        <v>45634</v>
      </c>
      <c r="AH1640" s="41">
        <f t="shared" ca="1" si="229"/>
        <v>46022</v>
      </c>
      <c r="AI1640" s="1">
        <f t="shared" ca="1" si="236"/>
        <v>12</v>
      </c>
      <c r="AJ1640" s="1">
        <f t="shared" ca="1" si="230"/>
        <v>7</v>
      </c>
      <c r="AK1640" s="1">
        <f t="shared" ca="1" si="231"/>
        <v>4</v>
      </c>
      <c r="AL1640" s="1">
        <f t="shared" si="232"/>
        <v>99.48</v>
      </c>
      <c r="AM1640" s="38">
        <f t="shared" ca="1" si="233"/>
        <v>0.58333333333333337</v>
      </c>
      <c r="AN1640" s="1" t="str">
        <f t="shared" ca="1" si="234"/>
        <v>תקין</v>
      </c>
      <c r="AO1640" s="1" t="e">
        <f>VLOOKUP(AC1640,'תז מייל קניין'!$A:$C,3,0)</f>
        <v>#N/A</v>
      </c>
      <c r="AP1640" s="1" t="str">
        <f t="shared" si="235"/>
        <v xml:space="preserve"> ציוד משרד</v>
      </c>
    </row>
    <row r="1641" spans="1:42" x14ac:dyDescent="0.2">
      <c r="A1641" s="4"/>
      <c r="B1641" s="5"/>
      <c r="C1641" s="6" t="s">
        <v>5877</v>
      </c>
      <c r="D1641" s="7" t="s">
        <v>50</v>
      </c>
      <c r="E1641" s="7" t="s">
        <v>32</v>
      </c>
      <c r="F1641" s="8" t="s">
        <v>35</v>
      </c>
      <c r="G1641" s="9">
        <v>45634</v>
      </c>
      <c r="H1641" s="9"/>
      <c r="I1641" s="10"/>
      <c r="J1641" s="14"/>
      <c r="K1641" s="11" t="s">
        <v>1990</v>
      </c>
      <c r="L1641" s="8" t="s">
        <v>1991</v>
      </c>
      <c r="M1641" s="8" t="s">
        <v>1992</v>
      </c>
      <c r="N1641" s="8" t="s">
        <v>40</v>
      </c>
      <c r="O1641" s="12">
        <v>2527.4499999999998</v>
      </c>
      <c r="P1641" s="8" t="s">
        <v>41</v>
      </c>
      <c r="Q1641" s="12">
        <v>2527.4499999999998</v>
      </c>
      <c r="R1641" s="13">
        <v>0</v>
      </c>
      <c r="S1641" s="13">
        <v>0</v>
      </c>
      <c r="T1641" s="13">
        <v>0</v>
      </c>
      <c r="U1641" s="12">
        <v>2464.5500000000002</v>
      </c>
      <c r="V1641" s="8" t="s">
        <v>35</v>
      </c>
      <c r="W1641" s="8" t="s">
        <v>5878</v>
      </c>
      <c r="X1641" s="8" t="s">
        <v>57</v>
      </c>
      <c r="Y1641" s="13">
        <v>0</v>
      </c>
      <c r="Z1641" s="8" t="s">
        <v>42</v>
      </c>
      <c r="AA1641" s="8" t="s">
        <v>65</v>
      </c>
      <c r="AB1641" s="8" t="s">
        <v>35</v>
      </c>
      <c r="AC1641" s="8" t="s">
        <v>54</v>
      </c>
      <c r="AD1641" s="8" t="s">
        <v>35</v>
      </c>
      <c r="AE1641" s="8" t="s">
        <v>4548</v>
      </c>
      <c r="AF1641" s="12">
        <v>2527.4499999999998</v>
      </c>
      <c r="AG1641" s="41">
        <f t="shared" si="228"/>
        <v>45634</v>
      </c>
      <c r="AH1641" s="41">
        <f t="shared" ca="1" si="229"/>
        <v>46022</v>
      </c>
      <c r="AI1641" s="1">
        <f t="shared" ca="1" si="236"/>
        <v>12</v>
      </c>
      <c r="AJ1641" s="1">
        <f t="shared" ca="1" si="230"/>
        <v>7</v>
      </c>
      <c r="AK1641" s="1">
        <f t="shared" ca="1" si="231"/>
        <v>4</v>
      </c>
      <c r="AL1641" s="1">
        <f t="shared" si="232"/>
        <v>0</v>
      </c>
      <c r="AM1641" s="38">
        <f t="shared" ca="1" si="233"/>
        <v>0.58333333333333337</v>
      </c>
      <c r="AN1641" s="1" t="str">
        <f t="shared" ca="1" si="234"/>
        <v>לא תקין</v>
      </c>
      <c r="AO1641" s="1" t="e">
        <f>VLOOKUP(AC1641,'תז מייל קניין'!$A:$C,3,0)</f>
        <v>#N/A</v>
      </c>
      <c r="AP1641" s="1" t="str">
        <f t="shared" si="235"/>
        <v xml:space="preserve"> מסך 65 + </v>
      </c>
    </row>
    <row r="1642" spans="1:42" x14ac:dyDescent="0.2">
      <c r="A1642" s="4"/>
      <c r="B1642" s="5"/>
      <c r="C1642" s="6" t="s">
        <v>5879</v>
      </c>
      <c r="D1642" s="7" t="s">
        <v>34</v>
      </c>
      <c r="E1642" s="7" t="s">
        <v>32</v>
      </c>
      <c r="F1642" s="8" t="s">
        <v>35</v>
      </c>
      <c r="G1642" s="9">
        <v>45634</v>
      </c>
      <c r="H1642" s="9"/>
      <c r="I1642" s="10"/>
      <c r="J1642" s="14"/>
      <c r="K1642" s="11" t="s">
        <v>1965</v>
      </c>
      <c r="L1642" s="8" t="s">
        <v>1966</v>
      </c>
      <c r="M1642" s="8" t="s">
        <v>1967</v>
      </c>
      <c r="N1642" s="8" t="s">
        <v>40</v>
      </c>
      <c r="O1642" s="12">
        <v>4956</v>
      </c>
      <c r="P1642" s="8" t="s">
        <v>41</v>
      </c>
      <c r="Q1642" s="12">
        <v>4956</v>
      </c>
      <c r="R1642" s="13">
        <v>0</v>
      </c>
      <c r="S1642" s="13">
        <v>0</v>
      </c>
      <c r="T1642" s="13">
        <v>0</v>
      </c>
      <c r="U1642" s="12">
        <v>4956</v>
      </c>
      <c r="V1642" s="8" t="s">
        <v>35</v>
      </c>
      <c r="W1642" s="8" t="s">
        <v>5880</v>
      </c>
      <c r="X1642" s="8" t="s">
        <v>35</v>
      </c>
      <c r="Y1642" s="13">
        <v>0</v>
      </c>
      <c r="Z1642" s="8" t="s">
        <v>42</v>
      </c>
      <c r="AA1642" s="8" t="s">
        <v>43</v>
      </c>
      <c r="AB1642" s="8" t="s">
        <v>60</v>
      </c>
      <c r="AC1642" s="8" t="s">
        <v>54</v>
      </c>
      <c r="AD1642" s="8" t="s">
        <v>35</v>
      </c>
      <c r="AE1642" s="8" t="s">
        <v>35</v>
      </c>
      <c r="AF1642" s="12">
        <v>4956</v>
      </c>
      <c r="AG1642" s="41">
        <f t="shared" si="228"/>
        <v>45634</v>
      </c>
      <c r="AH1642" s="41">
        <f t="shared" ca="1" si="229"/>
        <v>46022</v>
      </c>
      <c r="AI1642" s="1">
        <f t="shared" ca="1" si="236"/>
        <v>12</v>
      </c>
      <c r="AJ1642" s="1">
        <f t="shared" ca="1" si="230"/>
        <v>7</v>
      </c>
      <c r="AK1642" s="1">
        <f t="shared" ca="1" si="231"/>
        <v>4</v>
      </c>
      <c r="AL1642" s="1">
        <f t="shared" si="232"/>
        <v>0</v>
      </c>
      <c r="AM1642" s="38">
        <f t="shared" ca="1" si="233"/>
        <v>0.58333333333333337</v>
      </c>
      <c r="AN1642" s="1" t="str">
        <f t="shared" ca="1" si="234"/>
        <v>לא תקין</v>
      </c>
      <c r="AO1642" s="1" t="e">
        <f>VLOOKUP(AC1642,'תז מייל קניין'!$A:$C,3,0)</f>
        <v>#N/A</v>
      </c>
      <c r="AP1642" s="1" t="str">
        <f t="shared" si="235"/>
        <v xml:space="preserve"> הדפסת עלו</v>
      </c>
    </row>
    <row r="1643" spans="1:42" x14ac:dyDescent="0.2">
      <c r="A1643" s="4"/>
      <c r="B1643" s="5"/>
      <c r="C1643" s="6" t="s">
        <v>5881</v>
      </c>
      <c r="D1643" s="7" t="s">
        <v>34</v>
      </c>
      <c r="E1643" s="7" t="s">
        <v>32</v>
      </c>
      <c r="F1643" s="8" t="s">
        <v>35</v>
      </c>
      <c r="G1643" s="9">
        <v>45634</v>
      </c>
      <c r="H1643" s="9"/>
      <c r="I1643" s="10"/>
      <c r="J1643" s="14"/>
      <c r="K1643" s="11" t="s">
        <v>5882</v>
      </c>
      <c r="L1643" s="8" t="s">
        <v>5883</v>
      </c>
      <c r="M1643" s="8" t="s">
        <v>5884</v>
      </c>
      <c r="N1643" s="8" t="s">
        <v>40</v>
      </c>
      <c r="O1643" s="12">
        <v>27612.240000000002</v>
      </c>
      <c r="P1643" s="8" t="s">
        <v>41</v>
      </c>
      <c r="Q1643" s="12">
        <v>27612.240000000002</v>
      </c>
      <c r="R1643" s="13">
        <v>0</v>
      </c>
      <c r="S1643" s="13">
        <v>0</v>
      </c>
      <c r="T1643" s="13">
        <v>0</v>
      </c>
      <c r="U1643" s="12">
        <v>27612.240000000002</v>
      </c>
      <c r="V1643" s="8" t="s">
        <v>35</v>
      </c>
      <c r="W1643" s="8" t="s">
        <v>5885</v>
      </c>
      <c r="X1643" s="8" t="s">
        <v>35</v>
      </c>
      <c r="Y1643" s="13">
        <v>0</v>
      </c>
      <c r="Z1643" s="8" t="s">
        <v>42</v>
      </c>
      <c r="AA1643" s="8" t="s">
        <v>43</v>
      </c>
      <c r="AB1643" s="8" t="s">
        <v>60</v>
      </c>
      <c r="AC1643" s="8" t="s">
        <v>54</v>
      </c>
      <c r="AD1643" s="8" t="s">
        <v>35</v>
      </c>
      <c r="AE1643" s="8" t="s">
        <v>35</v>
      </c>
      <c r="AF1643" s="12">
        <v>27612.240000000002</v>
      </c>
      <c r="AG1643" s="41">
        <f t="shared" si="228"/>
        <v>45634</v>
      </c>
      <c r="AH1643" s="41">
        <f t="shared" ca="1" si="229"/>
        <v>46022</v>
      </c>
      <c r="AI1643" s="1">
        <f t="shared" ca="1" si="236"/>
        <v>12</v>
      </c>
      <c r="AJ1643" s="1">
        <f t="shared" ca="1" si="230"/>
        <v>7</v>
      </c>
      <c r="AK1643" s="1">
        <f t="shared" ca="1" si="231"/>
        <v>4</v>
      </c>
      <c r="AL1643" s="1">
        <f t="shared" si="232"/>
        <v>0</v>
      </c>
      <c r="AM1643" s="38">
        <f t="shared" ca="1" si="233"/>
        <v>0.58333333333333337</v>
      </c>
      <c r="AN1643" s="1" t="str">
        <f t="shared" ca="1" si="234"/>
        <v>לא תקין</v>
      </c>
      <c r="AO1643" s="1" t="e">
        <f>VLOOKUP(AC1643,'תז מייל קניין'!$A:$C,3,0)</f>
        <v>#N/A</v>
      </c>
      <c r="AP1643" s="1" t="str">
        <f t="shared" si="235"/>
        <v xml:space="preserve"> ליווי פלי</v>
      </c>
    </row>
    <row r="1644" spans="1:42" x14ac:dyDescent="0.2">
      <c r="A1644" s="4"/>
      <c r="B1644" s="5"/>
      <c r="C1644" s="6" t="s">
        <v>5886</v>
      </c>
      <c r="D1644" s="7" t="s">
        <v>34</v>
      </c>
      <c r="E1644" s="7" t="s">
        <v>32</v>
      </c>
      <c r="F1644" s="8" t="s">
        <v>35</v>
      </c>
      <c r="G1644" s="9">
        <v>45635</v>
      </c>
      <c r="H1644" s="9"/>
      <c r="I1644" s="10"/>
      <c r="J1644" s="14"/>
      <c r="K1644" s="11" t="s">
        <v>5887</v>
      </c>
      <c r="L1644" s="8" t="s">
        <v>5888</v>
      </c>
      <c r="M1644" s="8" t="s">
        <v>5889</v>
      </c>
      <c r="N1644" s="8" t="s">
        <v>40</v>
      </c>
      <c r="O1644" s="12">
        <v>16992</v>
      </c>
      <c r="P1644" s="8" t="s">
        <v>41</v>
      </c>
      <c r="Q1644" s="12">
        <v>16992</v>
      </c>
      <c r="R1644" s="13">
        <v>66.67</v>
      </c>
      <c r="S1644" s="12">
        <v>11328</v>
      </c>
      <c r="T1644" s="12">
        <v>11328</v>
      </c>
      <c r="U1644" s="12">
        <v>5664</v>
      </c>
      <c r="V1644" s="8" t="s">
        <v>35</v>
      </c>
      <c r="W1644" s="8" t="s">
        <v>5890</v>
      </c>
      <c r="X1644" s="8" t="s">
        <v>35</v>
      </c>
      <c r="Y1644" s="13">
        <v>0</v>
      </c>
      <c r="Z1644" s="8" t="s">
        <v>42</v>
      </c>
      <c r="AA1644" s="8" t="s">
        <v>43</v>
      </c>
      <c r="AB1644" s="8" t="s">
        <v>60</v>
      </c>
      <c r="AC1644" s="8" t="s">
        <v>54</v>
      </c>
      <c r="AD1644" s="8" t="s">
        <v>35</v>
      </c>
      <c r="AE1644" s="8" t="s">
        <v>35</v>
      </c>
      <c r="AF1644" s="12">
        <v>5664</v>
      </c>
      <c r="AG1644" s="41">
        <f t="shared" si="228"/>
        <v>45635</v>
      </c>
      <c r="AH1644" s="41">
        <f t="shared" ca="1" si="229"/>
        <v>46022</v>
      </c>
      <c r="AI1644" s="1">
        <f t="shared" ca="1" si="236"/>
        <v>12</v>
      </c>
      <c r="AJ1644" s="1">
        <f t="shared" ca="1" si="230"/>
        <v>7</v>
      </c>
      <c r="AK1644" s="1">
        <f t="shared" ca="1" si="231"/>
        <v>4</v>
      </c>
      <c r="AL1644" s="1">
        <f t="shared" si="232"/>
        <v>66.67</v>
      </c>
      <c r="AM1644" s="38">
        <f t="shared" ca="1" si="233"/>
        <v>0.58333333333333337</v>
      </c>
      <c r="AN1644" s="1" t="str">
        <f t="shared" ca="1" si="234"/>
        <v>תקין</v>
      </c>
      <c r="AO1644" s="1" t="e">
        <f>VLOOKUP(AC1644,'תז מייל קניין'!$A:$C,3,0)</f>
        <v>#N/A</v>
      </c>
      <c r="AP1644" s="1" t="str">
        <f t="shared" si="235"/>
        <v xml:space="preserve"> סדנה כלכל</v>
      </c>
    </row>
    <row r="1645" spans="1:42" x14ac:dyDescent="0.2">
      <c r="A1645" s="4"/>
      <c r="B1645" s="5"/>
      <c r="C1645" s="6" t="s">
        <v>5891</v>
      </c>
      <c r="D1645" s="7" t="s">
        <v>34</v>
      </c>
      <c r="E1645" s="7" t="s">
        <v>32</v>
      </c>
      <c r="F1645" s="8" t="s">
        <v>35</v>
      </c>
      <c r="G1645" s="9">
        <v>45636</v>
      </c>
      <c r="H1645" s="9"/>
      <c r="I1645" s="10"/>
      <c r="J1645" s="14"/>
      <c r="K1645" s="11" t="s">
        <v>669</v>
      </c>
      <c r="L1645" s="8" t="s">
        <v>670</v>
      </c>
      <c r="M1645" s="8" t="s">
        <v>671</v>
      </c>
      <c r="N1645" s="8" t="s">
        <v>40</v>
      </c>
      <c r="O1645" s="12">
        <v>49560</v>
      </c>
      <c r="P1645" s="8" t="s">
        <v>41</v>
      </c>
      <c r="Q1645" s="12">
        <v>49560</v>
      </c>
      <c r="R1645" s="13">
        <v>31.57</v>
      </c>
      <c r="S1645" s="12">
        <v>15646.8</v>
      </c>
      <c r="T1645" s="12">
        <v>15646.8</v>
      </c>
      <c r="U1645" s="12">
        <v>33913.199999999997</v>
      </c>
      <c r="V1645" s="8" t="s">
        <v>35</v>
      </c>
      <c r="W1645" s="8" t="s">
        <v>5892</v>
      </c>
      <c r="X1645" s="8" t="s">
        <v>35</v>
      </c>
      <c r="Y1645" s="13">
        <v>0</v>
      </c>
      <c r="Z1645" s="8" t="s">
        <v>42</v>
      </c>
      <c r="AA1645" s="8" t="s">
        <v>43</v>
      </c>
      <c r="AB1645" s="8" t="s">
        <v>60</v>
      </c>
      <c r="AC1645" s="8" t="s">
        <v>54</v>
      </c>
      <c r="AD1645" s="8" t="s">
        <v>35</v>
      </c>
      <c r="AE1645" s="8" t="s">
        <v>35</v>
      </c>
      <c r="AF1645" s="12">
        <v>33913.199999999997</v>
      </c>
      <c r="AG1645" s="41">
        <f t="shared" si="228"/>
        <v>45636</v>
      </c>
      <c r="AH1645" s="41">
        <f t="shared" ca="1" si="229"/>
        <v>46022</v>
      </c>
      <c r="AI1645" s="1">
        <f t="shared" ca="1" si="236"/>
        <v>12</v>
      </c>
      <c r="AJ1645" s="1">
        <f t="shared" ca="1" si="230"/>
        <v>7</v>
      </c>
      <c r="AK1645" s="1">
        <f t="shared" ca="1" si="231"/>
        <v>4</v>
      </c>
      <c r="AL1645" s="1">
        <f t="shared" si="232"/>
        <v>31.57</v>
      </c>
      <c r="AM1645" s="38">
        <f t="shared" ca="1" si="233"/>
        <v>0.58333333333333337</v>
      </c>
      <c r="AN1645" s="1" t="str">
        <f t="shared" ca="1" si="234"/>
        <v>תקין</v>
      </c>
      <c r="AO1645" s="1" t="e">
        <f>VLOOKUP(AC1645,'תז מייל קניין'!$A:$C,3,0)</f>
        <v>#N/A</v>
      </c>
      <c r="AP1645" s="1" t="str">
        <f t="shared" si="235"/>
        <v xml:space="preserve"> עריכה לשו</v>
      </c>
    </row>
    <row r="1646" spans="1:42" x14ac:dyDescent="0.2">
      <c r="A1646" s="4"/>
      <c r="B1646" s="5"/>
      <c r="C1646" s="6" t="s">
        <v>5893</v>
      </c>
      <c r="D1646" s="7" t="s">
        <v>34</v>
      </c>
      <c r="E1646" s="7" t="s">
        <v>32</v>
      </c>
      <c r="F1646" s="8" t="s">
        <v>35</v>
      </c>
      <c r="G1646" s="9">
        <v>45638</v>
      </c>
      <c r="H1646" s="9">
        <v>45630</v>
      </c>
      <c r="I1646" s="10">
        <v>46022</v>
      </c>
      <c r="J1646" s="14"/>
      <c r="K1646" s="11" t="s">
        <v>5894</v>
      </c>
      <c r="L1646" s="8" t="s">
        <v>5895</v>
      </c>
      <c r="M1646" s="8" t="s">
        <v>35</v>
      </c>
      <c r="N1646" s="8" t="s">
        <v>40</v>
      </c>
      <c r="O1646" s="12">
        <v>49000</v>
      </c>
      <c r="P1646" s="8" t="s">
        <v>41</v>
      </c>
      <c r="Q1646" s="12">
        <v>49000</v>
      </c>
      <c r="R1646" s="13">
        <v>30</v>
      </c>
      <c r="S1646" s="12">
        <v>14700</v>
      </c>
      <c r="T1646" s="12">
        <v>14700</v>
      </c>
      <c r="U1646" s="12">
        <v>34300</v>
      </c>
      <c r="V1646" s="8" t="s">
        <v>35</v>
      </c>
      <c r="W1646" s="8" t="s">
        <v>5896</v>
      </c>
      <c r="X1646" s="8" t="s">
        <v>35</v>
      </c>
      <c r="Y1646" s="13">
        <v>0</v>
      </c>
      <c r="Z1646" s="8" t="s">
        <v>42</v>
      </c>
      <c r="AA1646" s="8" t="s">
        <v>43</v>
      </c>
      <c r="AB1646" s="8" t="s">
        <v>5897</v>
      </c>
      <c r="AC1646" s="8" t="s">
        <v>54</v>
      </c>
      <c r="AD1646" s="8" t="s">
        <v>35</v>
      </c>
      <c r="AE1646" s="8" t="s">
        <v>35</v>
      </c>
      <c r="AF1646" s="12">
        <v>34300</v>
      </c>
      <c r="AG1646" s="41">
        <f t="shared" si="228"/>
        <v>45630</v>
      </c>
      <c r="AH1646" s="41">
        <f t="shared" ca="1" si="229"/>
        <v>46022</v>
      </c>
      <c r="AI1646" s="1">
        <f t="shared" ca="1" si="236"/>
        <v>12</v>
      </c>
      <c r="AJ1646" s="1">
        <f t="shared" ca="1" si="230"/>
        <v>8</v>
      </c>
      <c r="AK1646" s="1">
        <f t="shared" ca="1" si="231"/>
        <v>4</v>
      </c>
      <c r="AL1646" s="1">
        <f t="shared" si="232"/>
        <v>30</v>
      </c>
      <c r="AM1646" s="38">
        <f t="shared" ca="1" si="233"/>
        <v>0.66666666666666663</v>
      </c>
      <c r="AN1646" s="1" t="str">
        <f t="shared" ca="1" si="234"/>
        <v>תקין</v>
      </c>
      <c r="AO1646" s="1" t="e">
        <f>VLOOKUP(AC1646,'תז מייל קניין'!$A:$C,3,0)</f>
        <v>#N/A</v>
      </c>
      <c r="AP1646" s="1" t="str">
        <f t="shared" si="235"/>
        <v xml:space="preserve"> שאלון דיג</v>
      </c>
    </row>
    <row r="1647" spans="1:42" x14ac:dyDescent="0.2">
      <c r="A1647" s="4"/>
      <c r="B1647" s="5"/>
      <c r="C1647" s="6" t="s">
        <v>5898</v>
      </c>
      <c r="D1647" s="7" t="s">
        <v>34</v>
      </c>
      <c r="E1647" s="7" t="s">
        <v>32</v>
      </c>
      <c r="F1647" s="8" t="s">
        <v>35</v>
      </c>
      <c r="G1647" s="9">
        <v>45638</v>
      </c>
      <c r="H1647" s="9">
        <v>45621</v>
      </c>
      <c r="I1647" s="10">
        <v>46022</v>
      </c>
      <c r="J1647" s="14"/>
      <c r="K1647" s="11" t="s">
        <v>5899</v>
      </c>
      <c r="L1647" s="8" t="s">
        <v>5900</v>
      </c>
      <c r="M1647" s="8" t="s">
        <v>5901</v>
      </c>
      <c r="N1647" s="8" t="s">
        <v>40</v>
      </c>
      <c r="O1647" s="12">
        <v>149099.98000000001</v>
      </c>
      <c r="P1647" s="8" t="s">
        <v>41</v>
      </c>
      <c r="Q1647" s="12">
        <v>149099.98000000001</v>
      </c>
      <c r="R1647" s="13">
        <v>0</v>
      </c>
      <c r="S1647" s="13">
        <v>0</v>
      </c>
      <c r="T1647" s="13">
        <v>0</v>
      </c>
      <c r="U1647" s="12">
        <v>149099.98000000001</v>
      </c>
      <c r="V1647" s="8" t="s">
        <v>35</v>
      </c>
      <c r="W1647" s="8" t="s">
        <v>5902</v>
      </c>
      <c r="X1647" s="8" t="s">
        <v>35</v>
      </c>
      <c r="Y1647" s="13">
        <v>0</v>
      </c>
      <c r="Z1647" s="8" t="s">
        <v>42</v>
      </c>
      <c r="AA1647" s="8" t="s">
        <v>43</v>
      </c>
      <c r="AB1647" s="8" t="s">
        <v>44</v>
      </c>
      <c r="AC1647" s="8" t="s">
        <v>54</v>
      </c>
      <c r="AD1647" s="8" t="s">
        <v>35</v>
      </c>
      <c r="AE1647" s="8" t="s">
        <v>35</v>
      </c>
      <c r="AF1647" s="12">
        <v>149099.98000000001</v>
      </c>
      <c r="AG1647" s="41">
        <f t="shared" si="228"/>
        <v>45621</v>
      </c>
      <c r="AH1647" s="41">
        <f t="shared" ca="1" si="229"/>
        <v>46022</v>
      </c>
      <c r="AI1647" s="1">
        <f t="shared" ca="1" si="236"/>
        <v>13</v>
      </c>
      <c r="AJ1647" s="1">
        <f t="shared" ca="1" si="230"/>
        <v>8</v>
      </c>
      <c r="AK1647" s="1">
        <f t="shared" ca="1" si="231"/>
        <v>4</v>
      </c>
      <c r="AL1647" s="1">
        <f t="shared" si="232"/>
        <v>0</v>
      </c>
      <c r="AM1647" s="38">
        <f t="shared" ca="1" si="233"/>
        <v>0.61538461538461542</v>
      </c>
      <c r="AN1647" s="1" t="str">
        <f t="shared" ca="1" si="234"/>
        <v>לא תקין</v>
      </c>
      <c r="AO1647" s="1" t="e">
        <f>VLOOKUP(AC1647,'תז מייל קניין'!$A:$C,3,0)</f>
        <v>#N/A</v>
      </c>
      <c r="AP1647" s="1" t="str">
        <f t="shared" si="235"/>
        <v xml:space="preserve"> מערך הכשר</v>
      </c>
    </row>
    <row r="1648" spans="1:42" x14ac:dyDescent="0.2">
      <c r="A1648" s="4"/>
      <c r="B1648" s="5"/>
      <c r="C1648" s="6" t="s">
        <v>5903</v>
      </c>
      <c r="D1648" s="7" t="s">
        <v>34</v>
      </c>
      <c r="E1648" s="7" t="s">
        <v>32</v>
      </c>
      <c r="F1648" s="8" t="s">
        <v>35</v>
      </c>
      <c r="G1648" s="9">
        <v>45640</v>
      </c>
      <c r="H1648" s="9"/>
      <c r="I1648" s="10"/>
      <c r="J1648" s="14"/>
      <c r="K1648" s="11" t="s">
        <v>1965</v>
      </c>
      <c r="L1648" s="8" t="s">
        <v>1966</v>
      </c>
      <c r="M1648" s="8" t="s">
        <v>1967</v>
      </c>
      <c r="N1648" s="8" t="s">
        <v>40</v>
      </c>
      <c r="O1648" s="12">
        <v>5015</v>
      </c>
      <c r="P1648" s="8" t="s">
        <v>41</v>
      </c>
      <c r="Q1648" s="12">
        <v>5015</v>
      </c>
      <c r="R1648" s="13">
        <v>0</v>
      </c>
      <c r="S1648" s="13">
        <v>0</v>
      </c>
      <c r="T1648" s="13">
        <v>0</v>
      </c>
      <c r="U1648" s="12">
        <v>5015</v>
      </c>
      <c r="V1648" s="8" t="s">
        <v>35</v>
      </c>
      <c r="W1648" s="8" t="s">
        <v>5904</v>
      </c>
      <c r="X1648" s="8" t="s">
        <v>35</v>
      </c>
      <c r="Y1648" s="13">
        <v>0</v>
      </c>
      <c r="Z1648" s="8" t="s">
        <v>42</v>
      </c>
      <c r="AA1648" s="8" t="s">
        <v>43</v>
      </c>
      <c r="AB1648" s="8" t="s">
        <v>60</v>
      </c>
      <c r="AC1648" s="8" t="s">
        <v>54</v>
      </c>
      <c r="AD1648" s="8" t="s">
        <v>35</v>
      </c>
      <c r="AE1648" s="8" t="s">
        <v>35</v>
      </c>
      <c r="AF1648" s="12">
        <v>5015</v>
      </c>
      <c r="AG1648" s="41">
        <f t="shared" si="228"/>
        <v>45640</v>
      </c>
      <c r="AH1648" s="41">
        <f t="shared" ca="1" si="229"/>
        <v>46022</v>
      </c>
      <c r="AI1648" s="1">
        <f t="shared" ca="1" si="236"/>
        <v>12</v>
      </c>
      <c r="AJ1648" s="1">
        <f t="shared" ca="1" si="230"/>
        <v>7</v>
      </c>
      <c r="AK1648" s="1">
        <f t="shared" ca="1" si="231"/>
        <v>4</v>
      </c>
      <c r="AL1648" s="1">
        <f t="shared" si="232"/>
        <v>0</v>
      </c>
      <c r="AM1648" s="38">
        <f t="shared" ca="1" si="233"/>
        <v>0.58333333333333337</v>
      </c>
      <c r="AN1648" s="1" t="str">
        <f t="shared" ca="1" si="234"/>
        <v>לא תקין</v>
      </c>
      <c r="AO1648" s="1" t="e">
        <f>VLOOKUP(AC1648,'תז מייל קניין'!$A:$C,3,0)</f>
        <v>#N/A</v>
      </c>
      <c r="AP1648" s="1" t="str">
        <f t="shared" si="235"/>
        <v xml:space="preserve"> הדפסת תמו</v>
      </c>
    </row>
    <row r="1649" spans="1:42" x14ac:dyDescent="0.2">
      <c r="A1649" s="4"/>
      <c r="B1649" s="5"/>
      <c r="C1649" s="6" t="s">
        <v>5905</v>
      </c>
      <c r="D1649" s="7" t="s">
        <v>34</v>
      </c>
      <c r="E1649" s="7" t="s">
        <v>32</v>
      </c>
      <c r="F1649" s="8" t="s">
        <v>35</v>
      </c>
      <c r="G1649" s="9">
        <v>45640</v>
      </c>
      <c r="H1649" s="9"/>
      <c r="I1649" s="10"/>
      <c r="J1649" s="14"/>
      <c r="K1649" s="11" t="s">
        <v>5906</v>
      </c>
      <c r="L1649" s="8" t="s">
        <v>5907</v>
      </c>
      <c r="M1649" s="8" t="s">
        <v>5908</v>
      </c>
      <c r="N1649" s="8" t="s">
        <v>40</v>
      </c>
      <c r="O1649" s="12">
        <v>3970</v>
      </c>
      <c r="P1649" s="8" t="s">
        <v>41</v>
      </c>
      <c r="Q1649" s="12">
        <v>3970</v>
      </c>
      <c r="R1649" s="13">
        <v>0</v>
      </c>
      <c r="S1649" s="13">
        <v>0</v>
      </c>
      <c r="T1649" s="13">
        <v>0</v>
      </c>
      <c r="U1649" s="12">
        <v>3970</v>
      </c>
      <c r="V1649" s="8" t="s">
        <v>35</v>
      </c>
      <c r="W1649" s="8" t="s">
        <v>5909</v>
      </c>
      <c r="X1649" s="8" t="s">
        <v>57</v>
      </c>
      <c r="Y1649" s="13">
        <v>0</v>
      </c>
      <c r="Z1649" s="8" t="s">
        <v>42</v>
      </c>
      <c r="AA1649" s="8" t="s">
        <v>43</v>
      </c>
      <c r="AB1649" s="8" t="s">
        <v>60</v>
      </c>
      <c r="AC1649" s="8" t="s">
        <v>54</v>
      </c>
      <c r="AD1649" s="8" t="s">
        <v>5910</v>
      </c>
      <c r="AE1649" s="8" t="s">
        <v>35</v>
      </c>
      <c r="AF1649" s="12">
        <v>3970</v>
      </c>
      <c r="AG1649" s="41">
        <f t="shared" si="228"/>
        <v>45640</v>
      </c>
      <c r="AH1649" s="41">
        <f t="shared" ca="1" si="229"/>
        <v>46022</v>
      </c>
      <c r="AI1649" s="1">
        <f t="shared" ca="1" si="236"/>
        <v>12</v>
      </c>
      <c r="AJ1649" s="1">
        <f t="shared" ca="1" si="230"/>
        <v>7</v>
      </c>
      <c r="AK1649" s="1">
        <f t="shared" ca="1" si="231"/>
        <v>4</v>
      </c>
      <c r="AL1649" s="1">
        <f t="shared" si="232"/>
        <v>0</v>
      </c>
      <c r="AM1649" s="38">
        <f t="shared" ca="1" si="233"/>
        <v>0.58333333333333337</v>
      </c>
      <c r="AN1649" s="1" t="str">
        <f t="shared" ca="1" si="234"/>
        <v>לא תקין</v>
      </c>
      <c r="AO1649" s="1" t="e">
        <f>VLOOKUP(AC1649,'תז מייל קניין'!$A:$C,3,0)</f>
        <v>#N/A</v>
      </c>
      <c r="AP1649" s="1" t="str">
        <f t="shared" si="235"/>
        <v xml:space="preserve"> ייעוץ סוצ</v>
      </c>
    </row>
    <row r="1650" spans="1:42" x14ac:dyDescent="0.2">
      <c r="A1650" s="4"/>
      <c r="B1650" s="5"/>
      <c r="C1650" s="6" t="s">
        <v>5911</v>
      </c>
      <c r="D1650" s="7" t="s">
        <v>34</v>
      </c>
      <c r="E1650" s="7" t="s">
        <v>32</v>
      </c>
      <c r="F1650" s="8" t="s">
        <v>35</v>
      </c>
      <c r="G1650" s="9">
        <v>45640</v>
      </c>
      <c r="H1650" s="9"/>
      <c r="I1650" s="10"/>
      <c r="J1650" s="14"/>
      <c r="K1650" s="11" t="s">
        <v>5912</v>
      </c>
      <c r="L1650" s="8" t="s">
        <v>5913</v>
      </c>
      <c r="M1650" s="8" t="s">
        <v>5914</v>
      </c>
      <c r="N1650" s="8" t="s">
        <v>40</v>
      </c>
      <c r="O1650" s="12">
        <v>4800.24</v>
      </c>
      <c r="P1650" s="8" t="s">
        <v>41</v>
      </c>
      <c r="Q1650" s="12">
        <v>4800.24</v>
      </c>
      <c r="R1650" s="13">
        <v>0</v>
      </c>
      <c r="S1650" s="13">
        <v>0</v>
      </c>
      <c r="T1650" s="13">
        <v>0</v>
      </c>
      <c r="U1650" s="12">
        <v>4800.24</v>
      </c>
      <c r="V1650" s="8" t="s">
        <v>35</v>
      </c>
      <c r="W1650" s="8" t="s">
        <v>5915</v>
      </c>
      <c r="X1650" s="8" t="s">
        <v>57</v>
      </c>
      <c r="Y1650" s="13">
        <v>0</v>
      </c>
      <c r="Z1650" s="8" t="s">
        <v>42</v>
      </c>
      <c r="AA1650" s="8" t="s">
        <v>43</v>
      </c>
      <c r="AB1650" s="8" t="s">
        <v>60</v>
      </c>
      <c r="AC1650" s="8" t="s">
        <v>54</v>
      </c>
      <c r="AD1650" s="8" t="s">
        <v>5916</v>
      </c>
      <c r="AE1650" s="8" t="s">
        <v>35</v>
      </c>
      <c r="AF1650" s="12">
        <v>4800.24</v>
      </c>
      <c r="AG1650" s="41">
        <f t="shared" si="228"/>
        <v>45640</v>
      </c>
      <c r="AH1650" s="41">
        <f t="shared" ca="1" si="229"/>
        <v>46022</v>
      </c>
      <c r="AI1650" s="1">
        <f t="shared" ca="1" si="236"/>
        <v>12</v>
      </c>
      <c r="AJ1650" s="1">
        <f t="shared" ca="1" si="230"/>
        <v>7</v>
      </c>
      <c r="AK1650" s="1">
        <f t="shared" ca="1" si="231"/>
        <v>4</v>
      </c>
      <c r="AL1650" s="1">
        <f t="shared" si="232"/>
        <v>0</v>
      </c>
      <c r="AM1650" s="38">
        <f t="shared" ca="1" si="233"/>
        <v>0.58333333333333337</v>
      </c>
      <c r="AN1650" s="1" t="str">
        <f t="shared" ca="1" si="234"/>
        <v>לא תקין</v>
      </c>
      <c r="AO1650" s="1" t="e">
        <f>VLOOKUP(AC1650,'תז מייל קניין'!$A:$C,3,0)</f>
        <v>#N/A</v>
      </c>
      <c r="AP1650" s="1" t="str">
        <f t="shared" si="235"/>
        <v xml:space="preserve"> יועץ 1 למ</v>
      </c>
    </row>
    <row r="1651" spans="1:42" x14ac:dyDescent="0.2">
      <c r="A1651" s="4"/>
      <c r="B1651" s="5"/>
      <c r="C1651" s="6" t="s">
        <v>5917</v>
      </c>
      <c r="D1651" s="7" t="s">
        <v>34</v>
      </c>
      <c r="E1651" s="7" t="s">
        <v>32</v>
      </c>
      <c r="F1651" s="8" t="s">
        <v>35</v>
      </c>
      <c r="G1651" s="9">
        <v>45640</v>
      </c>
      <c r="H1651" s="9"/>
      <c r="I1651" s="10"/>
      <c r="J1651" s="14"/>
      <c r="K1651" s="11" t="s">
        <v>5918</v>
      </c>
      <c r="L1651" s="8" t="s">
        <v>5919</v>
      </c>
      <c r="M1651" s="8" t="s">
        <v>5920</v>
      </c>
      <c r="N1651" s="8" t="s">
        <v>40</v>
      </c>
      <c r="O1651" s="12">
        <v>7788</v>
      </c>
      <c r="P1651" s="8" t="s">
        <v>41</v>
      </c>
      <c r="Q1651" s="12">
        <v>7788</v>
      </c>
      <c r="R1651" s="13">
        <v>0</v>
      </c>
      <c r="S1651" s="13">
        <v>0</v>
      </c>
      <c r="T1651" s="13">
        <v>0</v>
      </c>
      <c r="U1651" s="12">
        <v>7788</v>
      </c>
      <c r="V1651" s="8" t="s">
        <v>35</v>
      </c>
      <c r="W1651" s="8" t="s">
        <v>5921</v>
      </c>
      <c r="X1651" s="8" t="s">
        <v>35</v>
      </c>
      <c r="Y1651" s="13">
        <v>0</v>
      </c>
      <c r="Z1651" s="8" t="s">
        <v>42</v>
      </c>
      <c r="AA1651" s="8" t="s">
        <v>43</v>
      </c>
      <c r="AB1651" s="8" t="s">
        <v>60</v>
      </c>
      <c r="AC1651" s="8" t="s">
        <v>54</v>
      </c>
      <c r="AD1651" s="8" t="s">
        <v>35</v>
      </c>
      <c r="AE1651" s="8" t="s">
        <v>35</v>
      </c>
      <c r="AF1651" s="12">
        <v>7788</v>
      </c>
      <c r="AG1651" s="41">
        <f t="shared" si="228"/>
        <v>45640</v>
      </c>
      <c r="AH1651" s="41">
        <f t="shared" ca="1" si="229"/>
        <v>46022</v>
      </c>
      <c r="AI1651" s="1">
        <f t="shared" ca="1" si="236"/>
        <v>12</v>
      </c>
      <c r="AJ1651" s="1">
        <f t="shared" ca="1" si="230"/>
        <v>7</v>
      </c>
      <c r="AK1651" s="1">
        <f t="shared" ca="1" si="231"/>
        <v>4</v>
      </c>
      <c r="AL1651" s="1">
        <f t="shared" si="232"/>
        <v>0</v>
      </c>
      <c r="AM1651" s="38">
        <f t="shared" ca="1" si="233"/>
        <v>0.58333333333333337</v>
      </c>
      <c r="AN1651" s="1" t="str">
        <f t="shared" ca="1" si="234"/>
        <v>לא תקין</v>
      </c>
      <c r="AO1651" s="1" t="e">
        <f>VLOOKUP(AC1651,'תז מייל קניין'!$A:$C,3,0)</f>
        <v>#N/A</v>
      </c>
      <c r="AP1651" s="1" t="str">
        <f t="shared" si="235"/>
        <v xml:space="preserve"> ליווי והנ</v>
      </c>
    </row>
    <row r="1652" spans="1:42" x14ac:dyDescent="0.2">
      <c r="A1652" s="4"/>
      <c r="B1652" s="5"/>
      <c r="C1652" s="6" t="s">
        <v>5922</v>
      </c>
      <c r="D1652" s="7" t="s">
        <v>34</v>
      </c>
      <c r="E1652" s="7" t="s">
        <v>32</v>
      </c>
      <c r="F1652" s="8" t="s">
        <v>35</v>
      </c>
      <c r="G1652" s="9">
        <v>45640</v>
      </c>
      <c r="H1652" s="9"/>
      <c r="I1652" s="10"/>
      <c r="J1652" s="14"/>
      <c r="K1652" s="11" t="s">
        <v>5923</v>
      </c>
      <c r="L1652" s="8" t="s">
        <v>5924</v>
      </c>
      <c r="M1652" s="8" t="s">
        <v>5925</v>
      </c>
      <c r="N1652" s="8" t="s">
        <v>40</v>
      </c>
      <c r="O1652" s="12">
        <v>9251.2000000000007</v>
      </c>
      <c r="P1652" s="8" t="s">
        <v>41</v>
      </c>
      <c r="Q1652" s="12">
        <v>9251.2000000000007</v>
      </c>
      <c r="R1652" s="13">
        <v>0</v>
      </c>
      <c r="S1652" s="13">
        <v>0</v>
      </c>
      <c r="T1652" s="13">
        <v>0</v>
      </c>
      <c r="U1652" s="12">
        <v>9251.2000000000007</v>
      </c>
      <c r="V1652" s="8" t="s">
        <v>35</v>
      </c>
      <c r="W1652" s="8" t="s">
        <v>5926</v>
      </c>
      <c r="X1652" s="8" t="s">
        <v>35</v>
      </c>
      <c r="Y1652" s="13">
        <v>0</v>
      </c>
      <c r="Z1652" s="8" t="s">
        <v>42</v>
      </c>
      <c r="AA1652" s="8" t="s">
        <v>43</v>
      </c>
      <c r="AB1652" s="8" t="s">
        <v>60</v>
      </c>
      <c r="AC1652" s="8" t="s">
        <v>54</v>
      </c>
      <c r="AD1652" s="8" t="s">
        <v>35</v>
      </c>
      <c r="AE1652" s="8" t="s">
        <v>4789</v>
      </c>
      <c r="AF1652" s="12">
        <v>9251.2000000000007</v>
      </c>
      <c r="AG1652" s="41">
        <f t="shared" si="228"/>
        <v>45640</v>
      </c>
      <c r="AH1652" s="41">
        <f t="shared" ca="1" si="229"/>
        <v>46022</v>
      </c>
      <c r="AI1652" s="1">
        <f t="shared" ca="1" si="236"/>
        <v>12</v>
      </c>
      <c r="AJ1652" s="1">
        <f t="shared" ca="1" si="230"/>
        <v>7</v>
      </c>
      <c r="AK1652" s="1">
        <f t="shared" ca="1" si="231"/>
        <v>4</v>
      </c>
      <c r="AL1652" s="1">
        <f t="shared" si="232"/>
        <v>0</v>
      </c>
      <c r="AM1652" s="38">
        <f t="shared" ca="1" si="233"/>
        <v>0.58333333333333337</v>
      </c>
      <c r="AN1652" s="1" t="str">
        <f t="shared" ca="1" si="234"/>
        <v>לא תקין</v>
      </c>
      <c r="AO1652" s="1" t="e">
        <f>VLOOKUP(AC1652,'תז מייל קניין'!$A:$C,3,0)</f>
        <v>#N/A</v>
      </c>
      <c r="AP1652" s="1" t="str">
        <f t="shared" si="235"/>
        <v xml:space="preserve"> מכשיר דפי</v>
      </c>
    </row>
    <row r="1653" spans="1:42" x14ac:dyDescent="0.2">
      <c r="A1653" s="4"/>
      <c r="B1653" s="5"/>
      <c r="C1653" s="6" t="s">
        <v>5927</v>
      </c>
      <c r="D1653" s="7" t="s">
        <v>34</v>
      </c>
      <c r="E1653" s="7" t="s">
        <v>32</v>
      </c>
      <c r="F1653" s="8" t="s">
        <v>35</v>
      </c>
      <c r="G1653" s="9">
        <v>45641</v>
      </c>
      <c r="H1653" s="9"/>
      <c r="I1653" s="10"/>
      <c r="J1653" s="14"/>
      <c r="K1653" s="11" t="s">
        <v>5928</v>
      </c>
      <c r="L1653" s="8" t="s">
        <v>5929</v>
      </c>
      <c r="M1653" s="8" t="s">
        <v>5930</v>
      </c>
      <c r="N1653" s="8" t="s">
        <v>40</v>
      </c>
      <c r="O1653" s="12">
        <v>41205.800000000003</v>
      </c>
      <c r="P1653" s="8" t="s">
        <v>41</v>
      </c>
      <c r="Q1653" s="12">
        <v>41205.800000000003</v>
      </c>
      <c r="R1653" s="13">
        <v>0</v>
      </c>
      <c r="S1653" s="13">
        <v>0</v>
      </c>
      <c r="T1653" s="13">
        <v>0</v>
      </c>
      <c r="U1653" s="12">
        <v>41205.800000000003</v>
      </c>
      <c r="V1653" s="8" t="s">
        <v>35</v>
      </c>
      <c r="W1653" s="8" t="s">
        <v>5909</v>
      </c>
      <c r="X1653" s="8" t="s">
        <v>57</v>
      </c>
      <c r="Y1653" s="13">
        <v>0</v>
      </c>
      <c r="Z1653" s="8" t="s">
        <v>42</v>
      </c>
      <c r="AA1653" s="8" t="s">
        <v>43</v>
      </c>
      <c r="AB1653" s="8" t="s">
        <v>60</v>
      </c>
      <c r="AC1653" s="8" t="s">
        <v>54</v>
      </c>
      <c r="AD1653" s="8" t="s">
        <v>5931</v>
      </c>
      <c r="AE1653" s="8" t="s">
        <v>35</v>
      </c>
      <c r="AF1653" s="12">
        <v>41205.800000000003</v>
      </c>
      <c r="AG1653" s="41">
        <f t="shared" si="228"/>
        <v>45641</v>
      </c>
      <c r="AH1653" s="41">
        <f t="shared" ca="1" si="229"/>
        <v>46022</v>
      </c>
      <c r="AI1653" s="1">
        <f t="shared" ca="1" si="236"/>
        <v>12</v>
      </c>
      <c r="AJ1653" s="1">
        <f t="shared" ca="1" si="230"/>
        <v>7</v>
      </c>
      <c r="AK1653" s="1">
        <f t="shared" ca="1" si="231"/>
        <v>4</v>
      </c>
      <c r="AL1653" s="1">
        <f t="shared" si="232"/>
        <v>0</v>
      </c>
      <c r="AM1653" s="38">
        <f t="shared" ca="1" si="233"/>
        <v>0.58333333333333337</v>
      </c>
      <c r="AN1653" s="1" t="str">
        <f t="shared" ca="1" si="234"/>
        <v>לא תקין</v>
      </c>
      <c r="AO1653" s="1" t="e">
        <f>VLOOKUP(AC1653,'תז מייל קניין'!$A:$C,3,0)</f>
        <v>#N/A</v>
      </c>
      <c r="AP1653" s="1" t="str">
        <f t="shared" si="235"/>
        <v xml:space="preserve"> ייעוץ סוצ</v>
      </c>
    </row>
    <row r="1654" spans="1:42" x14ac:dyDescent="0.2">
      <c r="A1654" s="4"/>
      <c r="B1654" s="5"/>
      <c r="C1654" s="6" t="s">
        <v>5932</v>
      </c>
      <c r="D1654" s="7" t="s">
        <v>34</v>
      </c>
      <c r="E1654" s="7" t="s">
        <v>32</v>
      </c>
      <c r="F1654" s="8" t="s">
        <v>35</v>
      </c>
      <c r="G1654" s="9">
        <v>45641</v>
      </c>
      <c r="H1654" s="9"/>
      <c r="I1654" s="10"/>
      <c r="J1654" s="14"/>
      <c r="K1654" s="11" t="s">
        <v>5933</v>
      </c>
      <c r="L1654" s="8" t="s">
        <v>5934</v>
      </c>
      <c r="M1654" s="8" t="s">
        <v>5935</v>
      </c>
      <c r="N1654" s="8" t="s">
        <v>40</v>
      </c>
      <c r="O1654" s="12">
        <v>41856.39</v>
      </c>
      <c r="P1654" s="8" t="s">
        <v>41</v>
      </c>
      <c r="Q1654" s="12">
        <v>41856.39</v>
      </c>
      <c r="R1654" s="13">
        <v>50</v>
      </c>
      <c r="S1654" s="12">
        <v>20928.2</v>
      </c>
      <c r="T1654" s="12">
        <v>20928.2</v>
      </c>
      <c r="U1654" s="12">
        <v>20928.189999999999</v>
      </c>
      <c r="V1654" s="8" t="s">
        <v>35</v>
      </c>
      <c r="W1654" s="8" t="s">
        <v>5909</v>
      </c>
      <c r="X1654" s="8" t="s">
        <v>57</v>
      </c>
      <c r="Y1654" s="13">
        <v>0</v>
      </c>
      <c r="Z1654" s="8" t="s">
        <v>42</v>
      </c>
      <c r="AA1654" s="8" t="s">
        <v>43</v>
      </c>
      <c r="AB1654" s="8" t="s">
        <v>60</v>
      </c>
      <c r="AC1654" s="8" t="s">
        <v>54</v>
      </c>
      <c r="AD1654" s="8" t="s">
        <v>5936</v>
      </c>
      <c r="AE1654" s="8" t="s">
        <v>35</v>
      </c>
      <c r="AF1654" s="12">
        <v>20928.189999999999</v>
      </c>
      <c r="AG1654" s="41">
        <f t="shared" si="228"/>
        <v>45641</v>
      </c>
      <c r="AH1654" s="41">
        <f t="shared" ca="1" si="229"/>
        <v>46022</v>
      </c>
      <c r="AI1654" s="1">
        <f t="shared" ca="1" si="236"/>
        <v>12</v>
      </c>
      <c r="AJ1654" s="1">
        <f t="shared" ca="1" si="230"/>
        <v>7</v>
      </c>
      <c r="AK1654" s="1">
        <f t="shared" ca="1" si="231"/>
        <v>4</v>
      </c>
      <c r="AL1654" s="1">
        <f t="shared" si="232"/>
        <v>50</v>
      </c>
      <c r="AM1654" s="38">
        <f t="shared" ca="1" si="233"/>
        <v>0.58333333333333337</v>
      </c>
      <c r="AN1654" s="1" t="str">
        <f t="shared" ca="1" si="234"/>
        <v>תקין</v>
      </c>
      <c r="AO1654" s="1" t="e">
        <f>VLOOKUP(AC1654,'תז מייל קניין'!$A:$C,3,0)</f>
        <v>#N/A</v>
      </c>
      <c r="AP1654" s="1" t="str">
        <f t="shared" si="235"/>
        <v xml:space="preserve"> ייעוץ סוצ</v>
      </c>
    </row>
    <row r="1655" spans="1:42" x14ac:dyDescent="0.2">
      <c r="A1655" s="4"/>
      <c r="B1655" s="5"/>
      <c r="C1655" s="6" t="s">
        <v>5937</v>
      </c>
      <c r="D1655" s="7" t="s">
        <v>34</v>
      </c>
      <c r="E1655" s="7" t="s">
        <v>32</v>
      </c>
      <c r="F1655" s="8" t="s">
        <v>35</v>
      </c>
      <c r="G1655" s="9">
        <v>45641</v>
      </c>
      <c r="H1655" s="9"/>
      <c r="I1655" s="10"/>
      <c r="J1655" s="14"/>
      <c r="K1655" s="11" t="s">
        <v>5938</v>
      </c>
      <c r="L1655" s="8" t="s">
        <v>5939</v>
      </c>
      <c r="M1655" s="8" t="s">
        <v>5940</v>
      </c>
      <c r="N1655" s="8" t="s">
        <v>40</v>
      </c>
      <c r="O1655" s="12">
        <v>15430.72</v>
      </c>
      <c r="P1655" s="8" t="s">
        <v>41</v>
      </c>
      <c r="Q1655" s="12">
        <v>15430.72</v>
      </c>
      <c r="R1655" s="13">
        <v>0</v>
      </c>
      <c r="S1655" s="13">
        <v>0</v>
      </c>
      <c r="T1655" s="13">
        <v>0</v>
      </c>
      <c r="U1655" s="12">
        <v>15430.72</v>
      </c>
      <c r="V1655" s="8" t="s">
        <v>35</v>
      </c>
      <c r="W1655" s="8" t="s">
        <v>5941</v>
      </c>
      <c r="X1655" s="8" t="s">
        <v>35</v>
      </c>
      <c r="Y1655" s="13">
        <v>0</v>
      </c>
      <c r="Z1655" s="8" t="s">
        <v>42</v>
      </c>
      <c r="AA1655" s="8" t="s">
        <v>43</v>
      </c>
      <c r="AB1655" s="8" t="s">
        <v>60</v>
      </c>
      <c r="AC1655" s="8" t="s">
        <v>54</v>
      </c>
      <c r="AD1655" s="8" t="s">
        <v>35</v>
      </c>
      <c r="AE1655" s="8" t="s">
        <v>35</v>
      </c>
      <c r="AF1655" s="12">
        <v>15430.72</v>
      </c>
      <c r="AG1655" s="41">
        <f t="shared" si="228"/>
        <v>45641</v>
      </c>
      <c r="AH1655" s="41">
        <f t="shared" ca="1" si="229"/>
        <v>46022</v>
      </c>
      <c r="AI1655" s="1">
        <f t="shared" ca="1" si="236"/>
        <v>12</v>
      </c>
      <c r="AJ1655" s="1">
        <f t="shared" ca="1" si="230"/>
        <v>7</v>
      </c>
      <c r="AK1655" s="1">
        <f t="shared" ca="1" si="231"/>
        <v>4</v>
      </c>
      <c r="AL1655" s="1">
        <f t="shared" si="232"/>
        <v>0</v>
      </c>
      <c r="AM1655" s="38">
        <f t="shared" ca="1" si="233"/>
        <v>0.58333333333333337</v>
      </c>
      <c r="AN1655" s="1" t="str">
        <f t="shared" ca="1" si="234"/>
        <v>לא תקין</v>
      </c>
      <c r="AO1655" s="1" t="e">
        <f>VLOOKUP(AC1655,'תז מייל קניין'!$A:$C,3,0)</f>
        <v>#N/A</v>
      </c>
      <c r="AP1655" s="1" t="str">
        <f t="shared" si="235"/>
        <v xml:space="preserve"> ליווי סדנ</v>
      </c>
    </row>
    <row r="1656" spans="1:42" x14ac:dyDescent="0.2">
      <c r="A1656" s="4"/>
      <c r="B1656" s="5"/>
      <c r="C1656" s="6" t="s">
        <v>5942</v>
      </c>
      <c r="D1656" s="7" t="s">
        <v>34</v>
      </c>
      <c r="E1656" s="7" t="s">
        <v>32</v>
      </c>
      <c r="F1656" s="8" t="s">
        <v>35</v>
      </c>
      <c r="G1656" s="9">
        <v>45641</v>
      </c>
      <c r="H1656" s="9"/>
      <c r="I1656" s="10"/>
      <c r="J1656" s="14"/>
      <c r="K1656" s="11" t="s">
        <v>5943</v>
      </c>
      <c r="L1656" s="8" t="s">
        <v>5944</v>
      </c>
      <c r="M1656" s="8" t="s">
        <v>5945</v>
      </c>
      <c r="N1656" s="8" t="s">
        <v>40</v>
      </c>
      <c r="O1656" s="12">
        <v>5042.16</v>
      </c>
      <c r="P1656" s="8" t="s">
        <v>41</v>
      </c>
      <c r="Q1656" s="12">
        <v>5042.16</v>
      </c>
      <c r="R1656" s="13">
        <v>52</v>
      </c>
      <c r="S1656" s="12">
        <v>2622</v>
      </c>
      <c r="T1656" s="12">
        <v>2504.58</v>
      </c>
      <c r="U1656" s="12">
        <v>2420.15</v>
      </c>
      <c r="V1656" s="8" t="s">
        <v>35</v>
      </c>
      <c r="W1656" s="8" t="s">
        <v>5946</v>
      </c>
      <c r="X1656" s="8" t="s">
        <v>35</v>
      </c>
      <c r="Y1656" s="13">
        <v>0</v>
      </c>
      <c r="Z1656" s="8" t="s">
        <v>42</v>
      </c>
      <c r="AA1656" s="8" t="s">
        <v>43</v>
      </c>
      <c r="AB1656" s="8" t="s">
        <v>60</v>
      </c>
      <c r="AC1656" s="8" t="s">
        <v>54</v>
      </c>
      <c r="AD1656" s="8" t="s">
        <v>35</v>
      </c>
      <c r="AE1656" s="8" t="s">
        <v>122</v>
      </c>
      <c r="AF1656" s="12">
        <v>2420.16</v>
      </c>
      <c r="AG1656" s="41">
        <f t="shared" si="228"/>
        <v>45641</v>
      </c>
      <c r="AH1656" s="41">
        <f t="shared" ca="1" si="229"/>
        <v>46022</v>
      </c>
      <c r="AI1656" s="1">
        <f t="shared" ca="1" si="236"/>
        <v>12</v>
      </c>
      <c r="AJ1656" s="1">
        <f t="shared" ca="1" si="230"/>
        <v>7</v>
      </c>
      <c r="AK1656" s="1">
        <f t="shared" ca="1" si="231"/>
        <v>4</v>
      </c>
      <c r="AL1656" s="1">
        <f t="shared" si="232"/>
        <v>52</v>
      </c>
      <c r="AM1656" s="38">
        <f t="shared" ca="1" si="233"/>
        <v>0.58333333333333337</v>
      </c>
      <c r="AN1656" s="1" t="str">
        <f t="shared" ca="1" si="234"/>
        <v>תקין</v>
      </c>
      <c r="AO1656" s="1" t="e">
        <f>VLOOKUP(AC1656,'תז מייל קניין'!$A:$C,3,0)</f>
        <v>#N/A</v>
      </c>
      <c r="AP1656" s="1" t="str">
        <f t="shared" si="235"/>
        <v xml:space="preserve"> כיבוד עבו</v>
      </c>
    </row>
    <row r="1657" spans="1:42" x14ac:dyDescent="0.2">
      <c r="A1657" s="4"/>
      <c r="B1657" s="5"/>
      <c r="C1657" s="6" t="s">
        <v>5947</v>
      </c>
      <c r="D1657" s="7" t="s">
        <v>34</v>
      </c>
      <c r="E1657" s="7" t="s">
        <v>32</v>
      </c>
      <c r="F1657" s="8" t="s">
        <v>35</v>
      </c>
      <c r="G1657" s="9">
        <v>45641</v>
      </c>
      <c r="H1657" s="9"/>
      <c r="I1657" s="10"/>
      <c r="J1657" s="14"/>
      <c r="K1657" s="11" t="s">
        <v>5948</v>
      </c>
      <c r="L1657" s="8" t="s">
        <v>5949</v>
      </c>
      <c r="M1657" s="8" t="s">
        <v>5950</v>
      </c>
      <c r="N1657" s="8" t="s">
        <v>40</v>
      </c>
      <c r="O1657" s="12">
        <v>46303.15</v>
      </c>
      <c r="P1657" s="8" t="s">
        <v>41</v>
      </c>
      <c r="Q1657" s="12">
        <v>46303.15</v>
      </c>
      <c r="R1657" s="13">
        <v>0</v>
      </c>
      <c r="S1657" s="13">
        <v>0</v>
      </c>
      <c r="T1657" s="13">
        <v>0</v>
      </c>
      <c r="U1657" s="12">
        <v>46303.15</v>
      </c>
      <c r="V1657" s="8" t="s">
        <v>35</v>
      </c>
      <c r="W1657" s="8" t="s">
        <v>5951</v>
      </c>
      <c r="X1657" s="8" t="s">
        <v>57</v>
      </c>
      <c r="Y1657" s="13">
        <v>0</v>
      </c>
      <c r="Z1657" s="8" t="s">
        <v>42</v>
      </c>
      <c r="AA1657" s="8" t="s">
        <v>43</v>
      </c>
      <c r="AB1657" s="8" t="s">
        <v>60</v>
      </c>
      <c r="AC1657" s="8" t="s">
        <v>54</v>
      </c>
      <c r="AD1657" s="8" t="s">
        <v>5952</v>
      </c>
      <c r="AE1657" s="8" t="s">
        <v>35</v>
      </c>
      <c r="AF1657" s="12">
        <v>46303.15</v>
      </c>
      <c r="AG1657" s="41">
        <f t="shared" si="228"/>
        <v>45641</v>
      </c>
      <c r="AH1657" s="41">
        <f t="shared" ca="1" si="229"/>
        <v>46022</v>
      </c>
      <c r="AI1657" s="1">
        <f t="shared" ca="1" si="236"/>
        <v>12</v>
      </c>
      <c r="AJ1657" s="1">
        <f t="shared" ca="1" si="230"/>
        <v>7</v>
      </c>
      <c r="AK1657" s="1">
        <f t="shared" ca="1" si="231"/>
        <v>4</v>
      </c>
      <c r="AL1657" s="1">
        <f t="shared" si="232"/>
        <v>0</v>
      </c>
      <c r="AM1657" s="38">
        <f t="shared" ca="1" si="233"/>
        <v>0.58333333333333337</v>
      </c>
      <c r="AN1657" s="1" t="str">
        <f t="shared" ca="1" si="234"/>
        <v>לא תקין</v>
      </c>
      <c r="AO1657" s="1" t="e">
        <f>VLOOKUP(AC1657,'תז מייל קניין'!$A:$C,3,0)</f>
        <v>#N/A</v>
      </c>
      <c r="AP1657" s="1" t="str">
        <f t="shared" si="235"/>
        <v xml:space="preserve"> יועץ טיפו</v>
      </c>
    </row>
    <row r="1658" spans="1:42" x14ac:dyDescent="0.2">
      <c r="A1658" s="4"/>
      <c r="B1658" s="5"/>
      <c r="C1658" s="6" t="s">
        <v>5953</v>
      </c>
      <c r="D1658" s="7" t="s">
        <v>34</v>
      </c>
      <c r="E1658" s="7" t="s">
        <v>32</v>
      </c>
      <c r="F1658" s="8" t="s">
        <v>35</v>
      </c>
      <c r="G1658" s="9">
        <v>45641</v>
      </c>
      <c r="H1658" s="9"/>
      <c r="I1658" s="10"/>
      <c r="J1658" s="14"/>
      <c r="K1658" s="11" t="s">
        <v>5954</v>
      </c>
      <c r="L1658" s="8" t="s">
        <v>5955</v>
      </c>
      <c r="M1658" s="8" t="s">
        <v>5956</v>
      </c>
      <c r="N1658" s="8" t="s">
        <v>40</v>
      </c>
      <c r="O1658" s="12">
        <v>1367.57</v>
      </c>
      <c r="P1658" s="8" t="s">
        <v>41</v>
      </c>
      <c r="Q1658" s="12">
        <v>1367.57</v>
      </c>
      <c r="R1658" s="13">
        <v>0</v>
      </c>
      <c r="S1658" s="13">
        <v>0</v>
      </c>
      <c r="T1658" s="13">
        <v>0</v>
      </c>
      <c r="U1658" s="12">
        <v>1367.57</v>
      </c>
      <c r="V1658" s="8" t="s">
        <v>35</v>
      </c>
      <c r="W1658" s="8" t="s">
        <v>5957</v>
      </c>
      <c r="X1658" s="8" t="s">
        <v>35</v>
      </c>
      <c r="Y1658" s="13">
        <v>0</v>
      </c>
      <c r="Z1658" s="8" t="s">
        <v>42</v>
      </c>
      <c r="AA1658" s="8" t="s">
        <v>43</v>
      </c>
      <c r="AB1658" s="8" t="s">
        <v>60</v>
      </c>
      <c r="AC1658" s="8" t="s">
        <v>54</v>
      </c>
      <c r="AD1658" s="8" t="s">
        <v>5958</v>
      </c>
      <c r="AE1658" s="8" t="s">
        <v>35</v>
      </c>
      <c r="AF1658" s="12">
        <v>1367.57</v>
      </c>
      <c r="AG1658" s="41">
        <f t="shared" si="228"/>
        <v>45641</v>
      </c>
      <c r="AH1658" s="41">
        <f t="shared" ca="1" si="229"/>
        <v>46022</v>
      </c>
      <c r="AI1658" s="1">
        <f t="shared" ca="1" si="236"/>
        <v>12</v>
      </c>
      <c r="AJ1658" s="1">
        <f t="shared" ca="1" si="230"/>
        <v>7</v>
      </c>
      <c r="AK1658" s="1">
        <f t="shared" ca="1" si="231"/>
        <v>4</v>
      </c>
      <c r="AL1658" s="1">
        <f t="shared" si="232"/>
        <v>0</v>
      </c>
      <c r="AM1658" s="38">
        <f t="shared" ca="1" si="233"/>
        <v>0.58333333333333337</v>
      </c>
      <c r="AN1658" s="1" t="str">
        <f t="shared" ca="1" si="234"/>
        <v>לא תקין</v>
      </c>
      <c r="AO1658" s="1" t="e">
        <f>VLOOKUP(AC1658,'תז מייל קניין'!$A:$C,3,0)</f>
        <v>#N/A</v>
      </c>
      <c r="AP1658" s="1" t="str">
        <f t="shared" si="235"/>
        <v xml:space="preserve"> הרצאה במס</v>
      </c>
    </row>
    <row r="1659" spans="1:42" x14ac:dyDescent="0.2">
      <c r="A1659" s="4"/>
      <c r="B1659" s="5"/>
      <c r="C1659" s="6" t="s">
        <v>5959</v>
      </c>
      <c r="D1659" s="7" t="s">
        <v>34</v>
      </c>
      <c r="E1659" s="7" t="s">
        <v>32</v>
      </c>
      <c r="F1659" s="8" t="s">
        <v>35</v>
      </c>
      <c r="G1659" s="9">
        <v>45641</v>
      </c>
      <c r="H1659" s="9"/>
      <c r="I1659" s="10"/>
      <c r="J1659" s="14"/>
      <c r="K1659" s="11" t="s">
        <v>5960</v>
      </c>
      <c r="L1659" s="8" t="s">
        <v>5961</v>
      </c>
      <c r="M1659" s="8" t="s">
        <v>5962</v>
      </c>
      <c r="N1659" s="8" t="s">
        <v>40</v>
      </c>
      <c r="O1659" s="12">
        <v>4379.92</v>
      </c>
      <c r="P1659" s="8" t="s">
        <v>41</v>
      </c>
      <c r="Q1659" s="12">
        <v>4379.92</v>
      </c>
      <c r="R1659" s="13">
        <v>0</v>
      </c>
      <c r="S1659" s="13">
        <v>0</v>
      </c>
      <c r="T1659" s="13">
        <v>0</v>
      </c>
      <c r="U1659" s="12">
        <v>4379.92</v>
      </c>
      <c r="V1659" s="8" t="s">
        <v>35</v>
      </c>
      <c r="W1659" s="8" t="s">
        <v>5963</v>
      </c>
      <c r="X1659" s="8" t="s">
        <v>35</v>
      </c>
      <c r="Y1659" s="13">
        <v>0</v>
      </c>
      <c r="Z1659" s="8" t="s">
        <v>42</v>
      </c>
      <c r="AA1659" s="8" t="s">
        <v>43</v>
      </c>
      <c r="AB1659" s="8" t="s">
        <v>60</v>
      </c>
      <c r="AC1659" s="8" t="s">
        <v>54</v>
      </c>
      <c r="AD1659" s="8" t="s">
        <v>35</v>
      </c>
      <c r="AE1659" s="8" t="s">
        <v>35</v>
      </c>
      <c r="AF1659" s="12">
        <v>4379.92</v>
      </c>
      <c r="AG1659" s="41">
        <f t="shared" si="228"/>
        <v>45641</v>
      </c>
      <c r="AH1659" s="41">
        <f t="shared" ca="1" si="229"/>
        <v>46022</v>
      </c>
      <c r="AI1659" s="1">
        <f t="shared" ca="1" si="236"/>
        <v>12</v>
      </c>
      <c r="AJ1659" s="1">
        <f t="shared" ca="1" si="230"/>
        <v>7</v>
      </c>
      <c r="AK1659" s="1">
        <f t="shared" ca="1" si="231"/>
        <v>4</v>
      </c>
      <c r="AL1659" s="1">
        <f t="shared" si="232"/>
        <v>0</v>
      </c>
      <c r="AM1659" s="38">
        <f t="shared" ca="1" si="233"/>
        <v>0.58333333333333337</v>
      </c>
      <c r="AN1659" s="1" t="str">
        <f t="shared" ca="1" si="234"/>
        <v>לא תקין</v>
      </c>
      <c r="AO1659" s="1" t="e">
        <f>VLOOKUP(AC1659,'תז מייל קניין'!$A:$C,3,0)</f>
        <v>#N/A</v>
      </c>
      <c r="AP1659" s="1" t="str">
        <f t="shared" si="235"/>
        <v xml:space="preserve"> ליווי סדנ</v>
      </c>
    </row>
    <row r="1660" spans="1:42" x14ac:dyDescent="0.2">
      <c r="A1660" s="4"/>
      <c r="B1660" s="5"/>
      <c r="C1660" s="6" t="s">
        <v>5964</v>
      </c>
      <c r="D1660" s="7" t="s">
        <v>34</v>
      </c>
      <c r="E1660" s="7" t="s">
        <v>32</v>
      </c>
      <c r="F1660" s="8" t="s">
        <v>35</v>
      </c>
      <c r="G1660" s="9">
        <v>45641</v>
      </c>
      <c r="H1660" s="9"/>
      <c r="I1660" s="10"/>
      <c r="J1660" s="14"/>
      <c r="K1660" s="11" t="s">
        <v>5965</v>
      </c>
      <c r="L1660" s="8" t="s">
        <v>5966</v>
      </c>
      <c r="M1660" s="8" t="s">
        <v>5967</v>
      </c>
      <c r="N1660" s="8" t="s">
        <v>40</v>
      </c>
      <c r="O1660" s="12">
        <v>1367.57</v>
      </c>
      <c r="P1660" s="8" t="s">
        <v>41</v>
      </c>
      <c r="Q1660" s="12">
        <v>1367.57</v>
      </c>
      <c r="R1660" s="13">
        <v>0</v>
      </c>
      <c r="S1660" s="13">
        <v>0</v>
      </c>
      <c r="T1660" s="13">
        <v>0</v>
      </c>
      <c r="U1660" s="12">
        <v>1367.57</v>
      </c>
      <c r="V1660" s="8" t="s">
        <v>35</v>
      </c>
      <c r="W1660" s="8" t="s">
        <v>5957</v>
      </c>
      <c r="X1660" s="8" t="s">
        <v>35</v>
      </c>
      <c r="Y1660" s="13">
        <v>0</v>
      </c>
      <c r="Z1660" s="8" t="s">
        <v>42</v>
      </c>
      <c r="AA1660" s="8" t="s">
        <v>43</v>
      </c>
      <c r="AB1660" s="8" t="s">
        <v>60</v>
      </c>
      <c r="AC1660" s="8" t="s">
        <v>54</v>
      </c>
      <c r="AD1660" s="8" t="s">
        <v>5958</v>
      </c>
      <c r="AE1660" s="8" t="s">
        <v>35</v>
      </c>
      <c r="AF1660" s="12">
        <v>1367.57</v>
      </c>
      <c r="AG1660" s="41">
        <f t="shared" si="228"/>
        <v>45641</v>
      </c>
      <c r="AH1660" s="41">
        <f t="shared" ca="1" si="229"/>
        <v>46022</v>
      </c>
      <c r="AI1660" s="1">
        <f t="shared" ca="1" si="236"/>
        <v>12</v>
      </c>
      <c r="AJ1660" s="1">
        <f t="shared" ca="1" si="230"/>
        <v>7</v>
      </c>
      <c r="AK1660" s="1">
        <f t="shared" ca="1" si="231"/>
        <v>4</v>
      </c>
      <c r="AL1660" s="1">
        <f t="shared" si="232"/>
        <v>0</v>
      </c>
      <c r="AM1660" s="38">
        <f t="shared" ca="1" si="233"/>
        <v>0.58333333333333337</v>
      </c>
      <c r="AN1660" s="1" t="str">
        <f t="shared" ca="1" si="234"/>
        <v>לא תקין</v>
      </c>
      <c r="AO1660" s="1" t="e">
        <f>VLOOKUP(AC1660,'תז מייל קניין'!$A:$C,3,0)</f>
        <v>#N/A</v>
      </c>
      <c r="AP1660" s="1" t="str">
        <f t="shared" si="235"/>
        <v xml:space="preserve"> הרצאה במס</v>
      </c>
    </row>
    <row r="1661" spans="1:42" x14ac:dyDescent="0.2">
      <c r="A1661" s="4"/>
      <c r="B1661" s="5"/>
      <c r="C1661" s="6" t="s">
        <v>5968</v>
      </c>
      <c r="D1661" s="7" t="s">
        <v>34</v>
      </c>
      <c r="E1661" s="7" t="s">
        <v>32</v>
      </c>
      <c r="F1661" s="8" t="s">
        <v>35</v>
      </c>
      <c r="G1661" s="9">
        <v>45641</v>
      </c>
      <c r="H1661" s="9"/>
      <c r="I1661" s="10"/>
      <c r="J1661" s="14"/>
      <c r="K1661" s="11" t="s">
        <v>5965</v>
      </c>
      <c r="L1661" s="8" t="s">
        <v>5966</v>
      </c>
      <c r="M1661" s="8" t="s">
        <v>5967</v>
      </c>
      <c r="N1661" s="8" t="s">
        <v>40</v>
      </c>
      <c r="O1661" s="12">
        <v>1367.57</v>
      </c>
      <c r="P1661" s="8" t="s">
        <v>41</v>
      </c>
      <c r="Q1661" s="12">
        <v>1367.57</v>
      </c>
      <c r="R1661" s="13">
        <v>0</v>
      </c>
      <c r="S1661" s="13">
        <v>0</v>
      </c>
      <c r="T1661" s="13">
        <v>0</v>
      </c>
      <c r="U1661" s="12">
        <v>1367.57</v>
      </c>
      <c r="V1661" s="8" t="s">
        <v>35</v>
      </c>
      <c r="W1661" s="8" t="s">
        <v>5957</v>
      </c>
      <c r="X1661" s="8" t="s">
        <v>35</v>
      </c>
      <c r="Y1661" s="13">
        <v>0</v>
      </c>
      <c r="Z1661" s="8" t="s">
        <v>42</v>
      </c>
      <c r="AA1661" s="8" t="s">
        <v>43</v>
      </c>
      <c r="AB1661" s="8" t="s">
        <v>60</v>
      </c>
      <c r="AC1661" s="8" t="s">
        <v>54</v>
      </c>
      <c r="AD1661" s="8" t="s">
        <v>5958</v>
      </c>
      <c r="AE1661" s="8" t="s">
        <v>35</v>
      </c>
      <c r="AF1661" s="12">
        <v>1367.57</v>
      </c>
      <c r="AG1661" s="41">
        <f t="shared" si="228"/>
        <v>45641</v>
      </c>
      <c r="AH1661" s="41">
        <f t="shared" ca="1" si="229"/>
        <v>46022</v>
      </c>
      <c r="AI1661" s="1">
        <f t="shared" ca="1" si="236"/>
        <v>12</v>
      </c>
      <c r="AJ1661" s="1">
        <f t="shared" ca="1" si="230"/>
        <v>7</v>
      </c>
      <c r="AK1661" s="1">
        <f t="shared" ca="1" si="231"/>
        <v>4</v>
      </c>
      <c r="AL1661" s="1">
        <f t="shared" si="232"/>
        <v>0</v>
      </c>
      <c r="AM1661" s="38">
        <f t="shared" ca="1" si="233"/>
        <v>0.58333333333333337</v>
      </c>
      <c r="AN1661" s="1" t="str">
        <f t="shared" ca="1" si="234"/>
        <v>לא תקין</v>
      </c>
      <c r="AO1661" s="1" t="e">
        <f>VLOOKUP(AC1661,'תז מייל קניין'!$A:$C,3,0)</f>
        <v>#N/A</v>
      </c>
      <c r="AP1661" s="1" t="str">
        <f t="shared" si="235"/>
        <v xml:space="preserve"> הרצאה במס</v>
      </c>
    </row>
    <row r="1662" spans="1:42" x14ac:dyDescent="0.2">
      <c r="A1662" s="4"/>
      <c r="B1662" s="5"/>
      <c r="C1662" s="6" t="s">
        <v>5969</v>
      </c>
      <c r="D1662" s="7" t="s">
        <v>34</v>
      </c>
      <c r="E1662" s="7" t="s">
        <v>32</v>
      </c>
      <c r="F1662" s="8" t="s">
        <v>35</v>
      </c>
      <c r="G1662" s="9">
        <v>45641</v>
      </c>
      <c r="H1662" s="9"/>
      <c r="I1662" s="10"/>
      <c r="J1662" s="14"/>
      <c r="K1662" s="11" t="s">
        <v>5970</v>
      </c>
      <c r="L1662" s="8" t="s">
        <v>5971</v>
      </c>
      <c r="M1662" s="8" t="s">
        <v>5972</v>
      </c>
      <c r="N1662" s="8" t="s">
        <v>40</v>
      </c>
      <c r="O1662" s="12">
        <v>1367.57</v>
      </c>
      <c r="P1662" s="8" t="s">
        <v>41</v>
      </c>
      <c r="Q1662" s="12">
        <v>1367.57</v>
      </c>
      <c r="R1662" s="13">
        <v>99.84</v>
      </c>
      <c r="S1662" s="12">
        <v>1367.57</v>
      </c>
      <c r="T1662" s="12">
        <v>1365.41</v>
      </c>
      <c r="U1662" s="13">
        <v>2.16</v>
      </c>
      <c r="V1662" s="8" t="s">
        <v>35</v>
      </c>
      <c r="W1662" s="8" t="s">
        <v>5957</v>
      </c>
      <c r="X1662" s="8" t="s">
        <v>35</v>
      </c>
      <c r="Y1662" s="13">
        <v>0</v>
      </c>
      <c r="Z1662" s="8" t="s">
        <v>42</v>
      </c>
      <c r="AA1662" s="8" t="s">
        <v>43</v>
      </c>
      <c r="AB1662" s="8" t="s">
        <v>60</v>
      </c>
      <c r="AC1662" s="8" t="s">
        <v>54</v>
      </c>
      <c r="AD1662" s="8" t="s">
        <v>3913</v>
      </c>
      <c r="AE1662" s="8" t="s">
        <v>35</v>
      </c>
      <c r="AF1662" s="13">
        <v>2.16</v>
      </c>
      <c r="AG1662" s="41">
        <f t="shared" si="228"/>
        <v>45641</v>
      </c>
      <c r="AH1662" s="41">
        <f t="shared" ca="1" si="229"/>
        <v>46022</v>
      </c>
      <c r="AI1662" s="1">
        <f t="shared" ca="1" si="236"/>
        <v>12</v>
      </c>
      <c r="AJ1662" s="1">
        <f t="shared" ca="1" si="230"/>
        <v>7</v>
      </c>
      <c r="AK1662" s="1">
        <f t="shared" ca="1" si="231"/>
        <v>4</v>
      </c>
      <c r="AL1662" s="1">
        <f t="shared" si="232"/>
        <v>99.84</v>
      </c>
      <c r="AM1662" s="38">
        <f t="shared" ca="1" si="233"/>
        <v>0.58333333333333337</v>
      </c>
      <c r="AN1662" s="1" t="str">
        <f t="shared" ca="1" si="234"/>
        <v>תקין</v>
      </c>
      <c r="AO1662" s="1" t="e">
        <f>VLOOKUP(AC1662,'תז מייל קניין'!$A:$C,3,0)</f>
        <v>#N/A</v>
      </c>
      <c r="AP1662" s="1" t="str">
        <f t="shared" si="235"/>
        <v xml:space="preserve"> הרצאה במס</v>
      </c>
    </row>
    <row r="1663" spans="1:42" x14ac:dyDescent="0.2">
      <c r="A1663" s="4"/>
      <c r="B1663" s="5"/>
      <c r="C1663" s="6" t="s">
        <v>5973</v>
      </c>
      <c r="D1663" s="7" t="s">
        <v>34</v>
      </c>
      <c r="E1663" s="7" t="s">
        <v>32</v>
      </c>
      <c r="F1663" s="8" t="s">
        <v>35</v>
      </c>
      <c r="G1663" s="9">
        <v>45641</v>
      </c>
      <c r="H1663" s="9"/>
      <c r="I1663" s="10"/>
      <c r="J1663" s="14"/>
      <c r="K1663" s="11" t="s">
        <v>5974</v>
      </c>
      <c r="L1663" s="8" t="s">
        <v>5975</v>
      </c>
      <c r="M1663" s="8" t="s">
        <v>5976</v>
      </c>
      <c r="N1663" s="8" t="s">
        <v>40</v>
      </c>
      <c r="O1663" s="12">
        <v>3909.34</v>
      </c>
      <c r="P1663" s="8" t="s">
        <v>41</v>
      </c>
      <c r="Q1663" s="12">
        <v>3909.34</v>
      </c>
      <c r="R1663" s="13">
        <v>0</v>
      </c>
      <c r="S1663" s="13">
        <v>0</v>
      </c>
      <c r="T1663" s="13">
        <v>0</v>
      </c>
      <c r="U1663" s="12">
        <v>3909.34</v>
      </c>
      <c r="V1663" s="8" t="s">
        <v>35</v>
      </c>
      <c r="W1663" s="8" t="s">
        <v>5977</v>
      </c>
      <c r="X1663" s="8" t="s">
        <v>35</v>
      </c>
      <c r="Y1663" s="13">
        <v>0</v>
      </c>
      <c r="Z1663" s="8" t="s">
        <v>42</v>
      </c>
      <c r="AA1663" s="8" t="s">
        <v>43</v>
      </c>
      <c r="AB1663" s="8" t="s">
        <v>60</v>
      </c>
      <c r="AC1663" s="8" t="s">
        <v>54</v>
      </c>
      <c r="AD1663" s="8" t="s">
        <v>35</v>
      </c>
      <c r="AE1663" s="8" t="s">
        <v>35</v>
      </c>
      <c r="AF1663" s="12">
        <v>3909.34</v>
      </c>
      <c r="AG1663" s="41">
        <f t="shared" si="228"/>
        <v>45641</v>
      </c>
      <c r="AH1663" s="41">
        <f t="shared" ca="1" si="229"/>
        <v>46022</v>
      </c>
      <c r="AI1663" s="1">
        <f t="shared" ca="1" si="236"/>
        <v>12</v>
      </c>
      <c r="AJ1663" s="1">
        <f t="shared" ca="1" si="230"/>
        <v>7</v>
      </c>
      <c r="AK1663" s="1">
        <f t="shared" ca="1" si="231"/>
        <v>4</v>
      </c>
      <c r="AL1663" s="1">
        <f t="shared" si="232"/>
        <v>0</v>
      </c>
      <c r="AM1663" s="38">
        <f t="shared" ca="1" si="233"/>
        <v>0.58333333333333337</v>
      </c>
      <c r="AN1663" s="1" t="str">
        <f t="shared" ca="1" si="234"/>
        <v>לא תקין</v>
      </c>
      <c r="AO1663" s="1" t="e">
        <f>VLOOKUP(AC1663,'תז מייל קניין'!$A:$C,3,0)</f>
        <v>#N/A</v>
      </c>
      <c r="AP1663" s="1" t="str">
        <f t="shared" si="235"/>
        <v xml:space="preserve"> ליווי סדנ</v>
      </c>
    </row>
    <row r="1664" spans="1:42" x14ac:dyDescent="0.2">
      <c r="A1664" s="4"/>
      <c r="B1664" s="5"/>
      <c r="C1664" s="6" t="s">
        <v>5978</v>
      </c>
      <c r="D1664" s="7" t="s">
        <v>34</v>
      </c>
      <c r="E1664" s="7" t="s">
        <v>32</v>
      </c>
      <c r="F1664" s="8" t="s">
        <v>35</v>
      </c>
      <c r="G1664" s="9">
        <v>45641</v>
      </c>
      <c r="H1664" s="9"/>
      <c r="I1664" s="10"/>
      <c r="J1664" s="14"/>
      <c r="K1664" s="11" t="s">
        <v>5979</v>
      </c>
      <c r="L1664" s="8" t="s">
        <v>5980</v>
      </c>
      <c r="M1664" s="8" t="s">
        <v>5981</v>
      </c>
      <c r="N1664" s="8" t="s">
        <v>40</v>
      </c>
      <c r="O1664" s="12">
        <v>1367.57</v>
      </c>
      <c r="P1664" s="8" t="s">
        <v>41</v>
      </c>
      <c r="Q1664" s="12">
        <v>1367.57</v>
      </c>
      <c r="R1664" s="13">
        <v>0</v>
      </c>
      <c r="S1664" s="13">
        <v>0</v>
      </c>
      <c r="T1664" s="13">
        <v>0</v>
      </c>
      <c r="U1664" s="12">
        <v>1367.57</v>
      </c>
      <c r="V1664" s="8" t="s">
        <v>35</v>
      </c>
      <c r="W1664" s="8" t="s">
        <v>5957</v>
      </c>
      <c r="X1664" s="8" t="s">
        <v>35</v>
      </c>
      <c r="Y1664" s="13">
        <v>0</v>
      </c>
      <c r="Z1664" s="8" t="s">
        <v>42</v>
      </c>
      <c r="AA1664" s="8" t="s">
        <v>43</v>
      </c>
      <c r="AB1664" s="8" t="s">
        <v>60</v>
      </c>
      <c r="AC1664" s="8" t="s">
        <v>54</v>
      </c>
      <c r="AD1664" s="8" t="s">
        <v>5958</v>
      </c>
      <c r="AE1664" s="8" t="s">
        <v>35</v>
      </c>
      <c r="AF1664" s="12">
        <v>1367.57</v>
      </c>
      <c r="AG1664" s="41">
        <f t="shared" si="228"/>
        <v>45641</v>
      </c>
      <c r="AH1664" s="41">
        <f t="shared" ca="1" si="229"/>
        <v>46022</v>
      </c>
      <c r="AI1664" s="1">
        <f t="shared" ca="1" si="236"/>
        <v>12</v>
      </c>
      <c r="AJ1664" s="1">
        <f t="shared" ca="1" si="230"/>
        <v>7</v>
      </c>
      <c r="AK1664" s="1">
        <f t="shared" ca="1" si="231"/>
        <v>4</v>
      </c>
      <c r="AL1664" s="1">
        <f t="shared" si="232"/>
        <v>0</v>
      </c>
      <c r="AM1664" s="38">
        <f t="shared" ca="1" si="233"/>
        <v>0.58333333333333337</v>
      </c>
      <c r="AN1664" s="1" t="str">
        <f t="shared" ca="1" si="234"/>
        <v>לא תקין</v>
      </c>
      <c r="AO1664" s="1" t="e">
        <f>VLOOKUP(AC1664,'תז מייל קניין'!$A:$C,3,0)</f>
        <v>#N/A</v>
      </c>
      <c r="AP1664" s="1" t="str">
        <f t="shared" si="235"/>
        <v xml:space="preserve"> הרצאה במס</v>
      </c>
    </row>
    <row r="1665" spans="1:42" x14ac:dyDescent="0.2">
      <c r="A1665" s="4"/>
      <c r="B1665" s="5"/>
      <c r="C1665" s="6" t="s">
        <v>5982</v>
      </c>
      <c r="D1665" s="7" t="s">
        <v>34</v>
      </c>
      <c r="E1665" s="7" t="s">
        <v>32</v>
      </c>
      <c r="F1665" s="8" t="s">
        <v>35</v>
      </c>
      <c r="G1665" s="9">
        <v>45641</v>
      </c>
      <c r="H1665" s="9"/>
      <c r="I1665" s="10"/>
      <c r="J1665" s="14"/>
      <c r="K1665" s="11" t="s">
        <v>5983</v>
      </c>
      <c r="L1665" s="8" t="s">
        <v>5984</v>
      </c>
      <c r="M1665" s="8" t="s">
        <v>5985</v>
      </c>
      <c r="N1665" s="8" t="s">
        <v>40</v>
      </c>
      <c r="O1665" s="12">
        <v>2003.48</v>
      </c>
      <c r="P1665" s="8" t="s">
        <v>41</v>
      </c>
      <c r="Q1665" s="12">
        <v>2003.48</v>
      </c>
      <c r="R1665" s="13">
        <v>0</v>
      </c>
      <c r="S1665" s="13">
        <v>0</v>
      </c>
      <c r="T1665" s="13">
        <v>0</v>
      </c>
      <c r="U1665" s="12">
        <v>2003.48</v>
      </c>
      <c r="V1665" s="8" t="s">
        <v>35</v>
      </c>
      <c r="W1665" s="8" t="s">
        <v>5957</v>
      </c>
      <c r="X1665" s="8" t="s">
        <v>35</v>
      </c>
      <c r="Y1665" s="13">
        <v>0</v>
      </c>
      <c r="Z1665" s="8" t="s">
        <v>42</v>
      </c>
      <c r="AA1665" s="8" t="s">
        <v>43</v>
      </c>
      <c r="AB1665" s="8" t="s">
        <v>60</v>
      </c>
      <c r="AC1665" s="8" t="s">
        <v>54</v>
      </c>
      <c r="AD1665" s="8" t="s">
        <v>5986</v>
      </c>
      <c r="AE1665" s="8" t="s">
        <v>35</v>
      </c>
      <c r="AF1665" s="12">
        <v>2003.48</v>
      </c>
      <c r="AG1665" s="41">
        <f t="shared" si="228"/>
        <v>45641</v>
      </c>
      <c r="AH1665" s="41">
        <f t="shared" ca="1" si="229"/>
        <v>46022</v>
      </c>
      <c r="AI1665" s="1">
        <f t="shared" ca="1" si="236"/>
        <v>12</v>
      </c>
      <c r="AJ1665" s="1">
        <f t="shared" ca="1" si="230"/>
        <v>7</v>
      </c>
      <c r="AK1665" s="1">
        <f t="shared" ca="1" si="231"/>
        <v>4</v>
      </c>
      <c r="AL1665" s="1">
        <f t="shared" si="232"/>
        <v>0</v>
      </c>
      <c r="AM1665" s="38">
        <f t="shared" ca="1" si="233"/>
        <v>0.58333333333333337</v>
      </c>
      <c r="AN1665" s="1" t="str">
        <f t="shared" ca="1" si="234"/>
        <v>לא תקין</v>
      </c>
      <c r="AO1665" s="1" t="e">
        <f>VLOOKUP(AC1665,'תז מייל קניין'!$A:$C,3,0)</f>
        <v>#N/A</v>
      </c>
      <c r="AP1665" s="1" t="str">
        <f t="shared" si="235"/>
        <v xml:space="preserve"> הרצאה במס</v>
      </c>
    </row>
    <row r="1666" spans="1:42" x14ac:dyDescent="0.2">
      <c r="A1666" s="4"/>
      <c r="B1666" s="5"/>
      <c r="C1666" s="6" t="s">
        <v>5987</v>
      </c>
      <c r="D1666" s="7" t="s">
        <v>34</v>
      </c>
      <c r="E1666" s="7" t="s">
        <v>32</v>
      </c>
      <c r="F1666" s="8" t="s">
        <v>35</v>
      </c>
      <c r="G1666" s="9">
        <v>45641</v>
      </c>
      <c r="H1666" s="9"/>
      <c r="I1666" s="10"/>
      <c r="J1666" s="14"/>
      <c r="K1666" s="11" t="s">
        <v>1965</v>
      </c>
      <c r="L1666" s="8" t="s">
        <v>1966</v>
      </c>
      <c r="M1666" s="8" t="s">
        <v>1967</v>
      </c>
      <c r="N1666" s="8" t="s">
        <v>40</v>
      </c>
      <c r="O1666" s="12">
        <v>2572.4</v>
      </c>
      <c r="P1666" s="8" t="s">
        <v>41</v>
      </c>
      <c r="Q1666" s="12">
        <v>2572.4</v>
      </c>
      <c r="R1666" s="13">
        <v>0</v>
      </c>
      <c r="S1666" s="13">
        <v>0</v>
      </c>
      <c r="T1666" s="13">
        <v>0</v>
      </c>
      <c r="U1666" s="12">
        <v>2572.4</v>
      </c>
      <c r="V1666" s="8" t="s">
        <v>35</v>
      </c>
      <c r="W1666" s="8" t="s">
        <v>5988</v>
      </c>
      <c r="X1666" s="8" t="s">
        <v>35</v>
      </c>
      <c r="Y1666" s="13">
        <v>0</v>
      </c>
      <c r="Z1666" s="8" t="s">
        <v>42</v>
      </c>
      <c r="AA1666" s="8" t="s">
        <v>43</v>
      </c>
      <c r="AB1666" s="8" t="s">
        <v>60</v>
      </c>
      <c r="AC1666" s="8" t="s">
        <v>54</v>
      </c>
      <c r="AD1666" s="8" t="s">
        <v>35</v>
      </c>
      <c r="AE1666" s="8" t="s">
        <v>35</v>
      </c>
      <c r="AF1666" s="12">
        <v>2572.4</v>
      </c>
      <c r="AG1666" s="41">
        <f t="shared" si="228"/>
        <v>45641</v>
      </c>
      <c r="AH1666" s="41">
        <f t="shared" ca="1" si="229"/>
        <v>46022</v>
      </c>
      <c r="AI1666" s="1">
        <f t="shared" ca="1" si="236"/>
        <v>12</v>
      </c>
      <c r="AJ1666" s="1">
        <f t="shared" ca="1" si="230"/>
        <v>7</v>
      </c>
      <c r="AK1666" s="1">
        <f t="shared" ca="1" si="231"/>
        <v>4</v>
      </c>
      <c r="AL1666" s="1">
        <f t="shared" si="232"/>
        <v>0</v>
      </c>
      <c r="AM1666" s="38">
        <f t="shared" ca="1" si="233"/>
        <v>0.58333333333333337</v>
      </c>
      <c r="AN1666" s="1" t="str">
        <f t="shared" ca="1" si="234"/>
        <v>לא תקין</v>
      </c>
      <c r="AO1666" s="1" t="e">
        <f>VLOOKUP(AC1666,'תז מייל קניין'!$A:$C,3,0)</f>
        <v>#N/A</v>
      </c>
      <c r="AP1666" s="1" t="str">
        <f t="shared" si="235"/>
        <v xml:space="preserve"> הדפסת אגר</v>
      </c>
    </row>
    <row r="1667" spans="1:42" x14ac:dyDescent="0.2">
      <c r="A1667" s="4"/>
      <c r="B1667" s="5"/>
      <c r="C1667" s="6" t="s">
        <v>5989</v>
      </c>
      <c r="D1667" s="7" t="s">
        <v>50</v>
      </c>
      <c r="E1667" s="7" t="s">
        <v>32</v>
      </c>
      <c r="F1667" s="8" t="s">
        <v>35</v>
      </c>
      <c r="G1667" s="9">
        <v>45641</v>
      </c>
      <c r="H1667" s="9"/>
      <c r="I1667" s="10"/>
      <c r="J1667" s="14"/>
      <c r="K1667" s="11" t="s">
        <v>3995</v>
      </c>
      <c r="L1667" s="8" t="s">
        <v>3996</v>
      </c>
      <c r="M1667" s="8" t="s">
        <v>3997</v>
      </c>
      <c r="N1667" s="8" t="s">
        <v>40</v>
      </c>
      <c r="O1667" s="12">
        <v>84717.93</v>
      </c>
      <c r="P1667" s="8" t="s">
        <v>41</v>
      </c>
      <c r="Q1667" s="12">
        <v>84717.93</v>
      </c>
      <c r="R1667" s="13">
        <v>0</v>
      </c>
      <c r="S1667" s="13">
        <v>0</v>
      </c>
      <c r="T1667" s="13">
        <v>0</v>
      </c>
      <c r="U1667" s="12">
        <v>84717.93</v>
      </c>
      <c r="V1667" s="8" t="s">
        <v>35</v>
      </c>
      <c r="W1667" s="8" t="s">
        <v>5990</v>
      </c>
      <c r="X1667" s="8" t="s">
        <v>35</v>
      </c>
      <c r="Y1667" s="13">
        <v>0</v>
      </c>
      <c r="Z1667" s="8" t="s">
        <v>42</v>
      </c>
      <c r="AA1667" s="8" t="s">
        <v>65</v>
      </c>
      <c r="AB1667" s="8" t="s">
        <v>35</v>
      </c>
      <c r="AC1667" s="8" t="s">
        <v>54</v>
      </c>
      <c r="AD1667" s="8" t="s">
        <v>35</v>
      </c>
      <c r="AE1667" s="8" t="s">
        <v>5493</v>
      </c>
      <c r="AF1667" s="12">
        <v>84717.93</v>
      </c>
      <c r="AG1667" s="41">
        <f t="shared" ref="AG1667:AG1730" si="237">IF(H1667&gt;1,H1667,G1667)</f>
        <v>45641</v>
      </c>
      <c r="AH1667" s="41">
        <f t="shared" ref="AH1667:AH1730" ca="1" si="238">IF(I1667&gt;1, I1667, DATE(YEAR(TODAY()), 12, 31))</f>
        <v>46022</v>
      </c>
      <c r="AI1667" s="1">
        <f t="shared" ca="1" si="236"/>
        <v>12</v>
      </c>
      <c r="AJ1667" s="1">
        <f t="shared" ref="AJ1667:AJ1730" ca="1" si="239">DATEDIF(AG1667, TODAY(), "m")</f>
        <v>7</v>
      </c>
      <c r="AK1667" s="1">
        <f t="shared" ref="AK1667:AK1730" ca="1" si="240">IF(AH1667 &gt; TODAY(), DATEDIF(TODAY(), AH1667, "m"), -DATEDIF(AH1667, TODAY(), "m"))</f>
        <v>4</v>
      </c>
      <c r="AL1667" s="1">
        <f t="shared" ref="AL1667:AL1730" si="241">R1667</f>
        <v>0</v>
      </c>
      <c r="AM1667" s="38">
        <f t="shared" ref="AM1667:AM1730" ca="1" si="242">AJ1667/AI1667</f>
        <v>0.58333333333333337</v>
      </c>
      <c r="AN1667" s="1" t="str">
        <f t="shared" ref="AN1667:AN1730" ca="1" si="243">IF(AM1667&lt;0.5, "טרם נבדק",
   IF(AND(AM1667&gt;0.5, AM1667&lt;0.75, AL1667&lt;20), "לא תקין",
   IF(AND(AM1667&gt;0.75, AM1667&lt;0.9, AL1667&lt;50), "לא תקין",
   IF(AND(AM1667&gt;0.9, AL1667&lt;50), "לא תקין", "תקין"))))</f>
        <v>לא תקין</v>
      </c>
      <c r="AO1667" s="1" t="e">
        <f>VLOOKUP(AC1667,'תז מייל קניין'!$A:$C,3,0)</f>
        <v>#N/A</v>
      </c>
      <c r="AP1667" s="1" t="str">
        <f t="shared" ref="AP1667:AP1730" si="244">LEFT(W1667,10)</f>
        <v xml:space="preserve"> עיצוב גרפ</v>
      </c>
    </row>
    <row r="1668" spans="1:42" x14ac:dyDescent="0.2">
      <c r="A1668" s="4"/>
      <c r="B1668" s="5"/>
      <c r="C1668" s="6" t="s">
        <v>5991</v>
      </c>
      <c r="D1668" s="7" t="s">
        <v>34</v>
      </c>
      <c r="E1668" s="7" t="s">
        <v>32</v>
      </c>
      <c r="F1668" s="8" t="s">
        <v>35</v>
      </c>
      <c r="G1668" s="9">
        <v>45649</v>
      </c>
      <c r="H1668" s="9"/>
      <c r="I1668" s="10"/>
      <c r="J1668" s="14"/>
      <c r="K1668" s="11" t="s">
        <v>5553</v>
      </c>
      <c r="L1668" s="8" t="s">
        <v>5554</v>
      </c>
      <c r="M1668" s="8" t="s">
        <v>5555</v>
      </c>
      <c r="N1668" s="8" t="s">
        <v>40</v>
      </c>
      <c r="O1668" s="12">
        <v>35000</v>
      </c>
      <c r="P1668" s="8" t="s">
        <v>41</v>
      </c>
      <c r="Q1668" s="12">
        <v>35000</v>
      </c>
      <c r="R1668" s="13">
        <v>42.86</v>
      </c>
      <c r="S1668" s="12">
        <v>15000</v>
      </c>
      <c r="T1668" s="12">
        <v>15000</v>
      </c>
      <c r="U1668" s="12">
        <v>20000</v>
      </c>
      <c r="V1668" s="8" t="s">
        <v>35</v>
      </c>
      <c r="W1668" s="8" t="s">
        <v>5992</v>
      </c>
      <c r="X1668" s="8" t="s">
        <v>35</v>
      </c>
      <c r="Y1668" s="13">
        <v>0</v>
      </c>
      <c r="Z1668" s="8" t="s">
        <v>42</v>
      </c>
      <c r="AA1668" s="8" t="s">
        <v>2622</v>
      </c>
      <c r="AB1668" s="8" t="s">
        <v>35</v>
      </c>
      <c r="AC1668" s="8" t="s">
        <v>54</v>
      </c>
      <c r="AD1668" s="8" t="s">
        <v>35</v>
      </c>
      <c r="AE1668" s="8" t="s">
        <v>2610</v>
      </c>
      <c r="AF1668" s="12">
        <v>20000</v>
      </c>
      <c r="AG1668" s="41">
        <f t="shared" si="237"/>
        <v>45649</v>
      </c>
      <c r="AH1668" s="41">
        <f t="shared" ca="1" si="238"/>
        <v>46022</v>
      </c>
      <c r="AI1668" s="1">
        <f t="shared" ca="1" si="236"/>
        <v>12</v>
      </c>
      <c r="AJ1668" s="1">
        <f t="shared" ca="1" si="239"/>
        <v>7</v>
      </c>
      <c r="AK1668" s="1">
        <f t="shared" ca="1" si="240"/>
        <v>4</v>
      </c>
      <c r="AL1668" s="1">
        <f t="shared" si="241"/>
        <v>42.86</v>
      </c>
      <c r="AM1668" s="38">
        <f t="shared" ca="1" si="242"/>
        <v>0.58333333333333337</v>
      </c>
      <c r="AN1668" s="1" t="str">
        <f t="shared" ca="1" si="243"/>
        <v>תקין</v>
      </c>
      <c r="AO1668" s="1" t="e">
        <f>VLOOKUP(AC1668,'תז מייל קניין'!$A:$C,3,0)</f>
        <v>#N/A</v>
      </c>
      <c r="AP1668" s="1" t="str">
        <f t="shared" si="244"/>
        <v xml:space="preserve"> אור לוי נ</v>
      </c>
    </row>
    <row r="1669" spans="1:42" x14ac:dyDescent="0.2">
      <c r="A1669" s="4"/>
      <c r="B1669" s="5"/>
      <c r="C1669" s="6" t="s">
        <v>5993</v>
      </c>
      <c r="D1669" s="7" t="s">
        <v>34</v>
      </c>
      <c r="E1669" s="7" t="s">
        <v>32</v>
      </c>
      <c r="F1669" s="8" t="s">
        <v>35</v>
      </c>
      <c r="G1669" s="9">
        <v>45649</v>
      </c>
      <c r="H1669" s="9"/>
      <c r="I1669" s="10"/>
      <c r="J1669" s="14"/>
      <c r="K1669" s="11" t="s">
        <v>4579</v>
      </c>
      <c r="L1669" s="8" t="s">
        <v>4580</v>
      </c>
      <c r="M1669" s="8" t="s">
        <v>4581</v>
      </c>
      <c r="N1669" s="8" t="s">
        <v>40</v>
      </c>
      <c r="O1669" s="12">
        <v>35000</v>
      </c>
      <c r="P1669" s="8" t="s">
        <v>41</v>
      </c>
      <c r="Q1669" s="12">
        <v>35000</v>
      </c>
      <c r="R1669" s="13">
        <v>0</v>
      </c>
      <c r="S1669" s="13">
        <v>0</v>
      </c>
      <c r="T1669" s="13">
        <v>0</v>
      </c>
      <c r="U1669" s="12">
        <v>35000</v>
      </c>
      <c r="V1669" s="8" t="s">
        <v>35</v>
      </c>
      <c r="W1669" s="8" t="s">
        <v>5994</v>
      </c>
      <c r="X1669" s="8" t="s">
        <v>35</v>
      </c>
      <c r="Y1669" s="13">
        <v>0</v>
      </c>
      <c r="Z1669" s="8" t="s">
        <v>42</v>
      </c>
      <c r="AA1669" s="8" t="s">
        <v>2622</v>
      </c>
      <c r="AB1669" s="8" t="s">
        <v>35</v>
      </c>
      <c r="AC1669" s="8" t="s">
        <v>54</v>
      </c>
      <c r="AD1669" s="8" t="s">
        <v>35</v>
      </c>
      <c r="AE1669" s="8" t="s">
        <v>2610</v>
      </c>
      <c r="AF1669" s="12">
        <v>35000</v>
      </c>
      <c r="AG1669" s="41">
        <f t="shared" si="237"/>
        <v>45649</v>
      </c>
      <c r="AH1669" s="41">
        <f t="shared" ca="1" si="238"/>
        <v>46022</v>
      </c>
      <c r="AI1669" s="1">
        <f t="shared" ca="1" si="236"/>
        <v>12</v>
      </c>
      <c r="AJ1669" s="1">
        <f t="shared" ca="1" si="239"/>
        <v>7</v>
      </c>
      <c r="AK1669" s="1">
        <f t="shared" ca="1" si="240"/>
        <v>4</v>
      </c>
      <c r="AL1669" s="1">
        <f t="shared" si="241"/>
        <v>0</v>
      </c>
      <c r="AM1669" s="38">
        <f t="shared" ca="1" si="242"/>
        <v>0.58333333333333337</v>
      </c>
      <c r="AN1669" s="1" t="str">
        <f t="shared" ca="1" si="243"/>
        <v>לא תקין</v>
      </c>
      <c r="AO1669" s="1" t="e">
        <f>VLOOKUP(AC1669,'תז מייל קניין'!$A:$C,3,0)</f>
        <v>#N/A</v>
      </c>
      <c r="AP1669" s="1" t="str">
        <f t="shared" si="244"/>
        <v xml:space="preserve"> ברקוביץ ו</v>
      </c>
    </row>
    <row r="1670" spans="1:42" x14ac:dyDescent="0.2">
      <c r="A1670" s="4"/>
      <c r="B1670" s="5"/>
      <c r="C1670" s="6" t="s">
        <v>5995</v>
      </c>
      <c r="D1670" s="7" t="s">
        <v>34</v>
      </c>
      <c r="E1670" s="7" t="s">
        <v>32</v>
      </c>
      <c r="F1670" s="8" t="s">
        <v>35</v>
      </c>
      <c r="G1670" s="9">
        <v>45649</v>
      </c>
      <c r="H1670" s="9"/>
      <c r="I1670" s="10"/>
      <c r="J1670" s="14"/>
      <c r="K1670" s="11" t="s">
        <v>4352</v>
      </c>
      <c r="L1670" s="8" t="s">
        <v>4353</v>
      </c>
      <c r="M1670" s="8" t="s">
        <v>4354</v>
      </c>
      <c r="N1670" s="8" t="s">
        <v>40</v>
      </c>
      <c r="O1670" s="12">
        <v>20000</v>
      </c>
      <c r="P1670" s="8" t="s">
        <v>41</v>
      </c>
      <c r="Q1670" s="12">
        <v>20000</v>
      </c>
      <c r="R1670" s="13">
        <v>0</v>
      </c>
      <c r="S1670" s="13">
        <v>0</v>
      </c>
      <c r="T1670" s="13">
        <v>0</v>
      </c>
      <c r="U1670" s="12">
        <v>20000</v>
      </c>
      <c r="V1670" s="8" t="s">
        <v>35</v>
      </c>
      <c r="W1670" s="8" t="s">
        <v>5996</v>
      </c>
      <c r="X1670" s="8" t="s">
        <v>35</v>
      </c>
      <c r="Y1670" s="13">
        <v>0</v>
      </c>
      <c r="Z1670" s="8" t="s">
        <v>42</v>
      </c>
      <c r="AA1670" s="8" t="s">
        <v>2622</v>
      </c>
      <c r="AB1670" s="8" t="s">
        <v>35</v>
      </c>
      <c r="AC1670" s="8" t="s">
        <v>54</v>
      </c>
      <c r="AD1670" s="8" t="s">
        <v>35</v>
      </c>
      <c r="AE1670" s="8" t="s">
        <v>2610</v>
      </c>
      <c r="AF1670" s="12">
        <v>20000</v>
      </c>
      <c r="AG1670" s="41">
        <f t="shared" si="237"/>
        <v>45649</v>
      </c>
      <c r="AH1670" s="41">
        <f t="shared" ca="1" si="238"/>
        <v>46022</v>
      </c>
      <c r="AI1670" s="1">
        <f t="shared" ca="1" si="236"/>
        <v>12</v>
      </c>
      <c r="AJ1670" s="1">
        <f t="shared" ca="1" si="239"/>
        <v>7</v>
      </c>
      <c r="AK1670" s="1">
        <f t="shared" ca="1" si="240"/>
        <v>4</v>
      </c>
      <c r="AL1670" s="1">
        <f t="shared" si="241"/>
        <v>0</v>
      </c>
      <c r="AM1670" s="38">
        <f t="shared" ca="1" si="242"/>
        <v>0.58333333333333337</v>
      </c>
      <c r="AN1670" s="1" t="str">
        <f t="shared" ca="1" si="243"/>
        <v>לא תקין</v>
      </c>
      <c r="AO1670" s="1" t="e">
        <f>VLOOKUP(AC1670,'תז מייל קניין'!$A:$C,3,0)</f>
        <v>#N/A</v>
      </c>
      <c r="AP1670" s="1" t="str">
        <f t="shared" si="244"/>
        <v xml:space="preserve"> גרא מרגלי</v>
      </c>
    </row>
    <row r="1671" spans="1:42" x14ac:dyDescent="0.2">
      <c r="A1671" s="4"/>
      <c r="B1671" s="5"/>
      <c r="C1671" s="6" t="s">
        <v>5997</v>
      </c>
      <c r="D1671" s="7" t="s">
        <v>34</v>
      </c>
      <c r="E1671" s="7" t="s">
        <v>32</v>
      </c>
      <c r="F1671" s="8" t="s">
        <v>35</v>
      </c>
      <c r="G1671" s="9">
        <v>45649</v>
      </c>
      <c r="H1671" s="9"/>
      <c r="I1671" s="10"/>
      <c r="J1671" s="14"/>
      <c r="K1671" s="11" t="s">
        <v>4570</v>
      </c>
      <c r="L1671" s="8" t="s">
        <v>4571</v>
      </c>
      <c r="M1671" s="8" t="s">
        <v>4572</v>
      </c>
      <c r="N1671" s="8" t="s">
        <v>40</v>
      </c>
      <c r="O1671" s="12">
        <v>40000</v>
      </c>
      <c r="P1671" s="8" t="s">
        <v>41</v>
      </c>
      <c r="Q1671" s="12">
        <v>40000</v>
      </c>
      <c r="R1671" s="13">
        <v>0</v>
      </c>
      <c r="S1671" s="13">
        <v>0</v>
      </c>
      <c r="T1671" s="13">
        <v>0</v>
      </c>
      <c r="U1671" s="12">
        <v>40000</v>
      </c>
      <c r="V1671" s="8" t="s">
        <v>35</v>
      </c>
      <c r="W1671" s="8" t="s">
        <v>5998</v>
      </c>
      <c r="X1671" s="8" t="s">
        <v>35</v>
      </c>
      <c r="Y1671" s="13">
        <v>0</v>
      </c>
      <c r="Z1671" s="8" t="s">
        <v>42</v>
      </c>
      <c r="AA1671" s="8" t="s">
        <v>2622</v>
      </c>
      <c r="AB1671" s="8" t="s">
        <v>35</v>
      </c>
      <c r="AC1671" s="8" t="s">
        <v>54</v>
      </c>
      <c r="AD1671" s="8" t="s">
        <v>35</v>
      </c>
      <c r="AE1671" s="8" t="s">
        <v>2610</v>
      </c>
      <c r="AF1671" s="12">
        <v>40000</v>
      </c>
      <c r="AG1671" s="41">
        <f t="shared" si="237"/>
        <v>45649</v>
      </c>
      <c r="AH1671" s="41">
        <f t="shared" ca="1" si="238"/>
        <v>46022</v>
      </c>
      <c r="AI1671" s="1">
        <f t="shared" ca="1" si="236"/>
        <v>12</v>
      </c>
      <c r="AJ1671" s="1">
        <f t="shared" ca="1" si="239"/>
        <v>7</v>
      </c>
      <c r="AK1671" s="1">
        <f t="shared" ca="1" si="240"/>
        <v>4</v>
      </c>
      <c r="AL1671" s="1">
        <f t="shared" si="241"/>
        <v>0</v>
      </c>
      <c r="AM1671" s="38">
        <f t="shared" ca="1" si="242"/>
        <v>0.58333333333333337</v>
      </c>
      <c r="AN1671" s="1" t="str">
        <f t="shared" ca="1" si="243"/>
        <v>לא תקין</v>
      </c>
      <c r="AO1671" s="1" t="e">
        <f>VLOOKUP(AC1671,'תז מייל קניין'!$A:$C,3,0)</f>
        <v>#N/A</v>
      </c>
      <c r="AP1671" s="1" t="str">
        <f t="shared" si="244"/>
        <v xml:space="preserve"> חזן נ' מג</v>
      </c>
    </row>
    <row r="1672" spans="1:42" x14ac:dyDescent="0.2">
      <c r="A1672" s="4"/>
      <c r="B1672" s="5"/>
      <c r="C1672" s="6" t="s">
        <v>5999</v>
      </c>
      <c r="D1672" s="7" t="s">
        <v>34</v>
      </c>
      <c r="E1672" s="7" t="s">
        <v>32</v>
      </c>
      <c r="F1672" s="8" t="s">
        <v>35</v>
      </c>
      <c r="G1672" s="9">
        <v>45649</v>
      </c>
      <c r="H1672" s="9"/>
      <c r="I1672" s="10"/>
      <c r="J1672" s="14"/>
      <c r="K1672" s="11" t="s">
        <v>6000</v>
      </c>
      <c r="L1672" s="8" t="s">
        <v>6001</v>
      </c>
      <c r="M1672" s="8" t="s">
        <v>6002</v>
      </c>
      <c r="N1672" s="8" t="s">
        <v>40</v>
      </c>
      <c r="O1672" s="12">
        <v>20000</v>
      </c>
      <c r="P1672" s="8" t="s">
        <v>41</v>
      </c>
      <c r="Q1672" s="12">
        <v>20000</v>
      </c>
      <c r="R1672" s="13">
        <v>0</v>
      </c>
      <c r="S1672" s="13">
        <v>0</v>
      </c>
      <c r="T1672" s="13">
        <v>0</v>
      </c>
      <c r="U1672" s="12">
        <v>20000</v>
      </c>
      <c r="V1672" s="8" t="s">
        <v>35</v>
      </c>
      <c r="W1672" s="8" t="s">
        <v>6003</v>
      </c>
      <c r="X1672" s="8" t="s">
        <v>35</v>
      </c>
      <c r="Y1672" s="13">
        <v>0</v>
      </c>
      <c r="Z1672" s="8" t="s">
        <v>42</v>
      </c>
      <c r="AA1672" s="8" t="s">
        <v>2622</v>
      </c>
      <c r="AB1672" s="8" t="s">
        <v>35</v>
      </c>
      <c r="AC1672" s="8" t="s">
        <v>54</v>
      </c>
      <c r="AD1672" s="8" t="s">
        <v>35</v>
      </c>
      <c r="AE1672" s="8" t="s">
        <v>2645</v>
      </c>
      <c r="AF1672" s="12">
        <v>20000</v>
      </c>
      <c r="AG1672" s="41">
        <f t="shared" si="237"/>
        <v>45649</v>
      </c>
      <c r="AH1672" s="41">
        <f t="shared" ca="1" si="238"/>
        <v>46022</v>
      </c>
      <c r="AI1672" s="1">
        <f t="shared" ca="1" si="236"/>
        <v>12</v>
      </c>
      <c r="AJ1672" s="1">
        <f t="shared" ca="1" si="239"/>
        <v>7</v>
      </c>
      <c r="AK1672" s="1">
        <f t="shared" ca="1" si="240"/>
        <v>4</v>
      </c>
      <c r="AL1672" s="1">
        <f t="shared" si="241"/>
        <v>0</v>
      </c>
      <c r="AM1672" s="38">
        <f t="shared" ca="1" si="242"/>
        <v>0.58333333333333337</v>
      </c>
      <c r="AN1672" s="1" t="str">
        <f t="shared" ca="1" si="243"/>
        <v>לא תקין</v>
      </c>
      <c r="AO1672" s="1" t="e">
        <f>VLOOKUP(AC1672,'תז מייל קניין'!$A:$C,3,0)</f>
        <v>#N/A</v>
      </c>
      <c r="AP1672" s="1" t="str">
        <f t="shared" si="244"/>
        <v xml:space="preserve"> לדרמן ואח</v>
      </c>
    </row>
    <row r="1673" spans="1:42" x14ac:dyDescent="0.2">
      <c r="A1673" s="4"/>
      <c r="B1673" s="5"/>
      <c r="C1673" s="6" t="s">
        <v>6004</v>
      </c>
      <c r="D1673" s="7" t="s">
        <v>34</v>
      </c>
      <c r="E1673" s="7" t="s">
        <v>32</v>
      </c>
      <c r="F1673" s="8" t="s">
        <v>35</v>
      </c>
      <c r="G1673" s="9">
        <v>45649</v>
      </c>
      <c r="H1673" s="9"/>
      <c r="I1673" s="10"/>
      <c r="J1673" s="14"/>
      <c r="K1673" s="11" t="s">
        <v>4579</v>
      </c>
      <c r="L1673" s="8" t="s">
        <v>4580</v>
      </c>
      <c r="M1673" s="8" t="s">
        <v>4581</v>
      </c>
      <c r="N1673" s="8" t="s">
        <v>40</v>
      </c>
      <c r="O1673" s="12">
        <v>20000</v>
      </c>
      <c r="P1673" s="8" t="s">
        <v>41</v>
      </c>
      <c r="Q1673" s="12">
        <v>20000</v>
      </c>
      <c r="R1673" s="13">
        <v>0</v>
      </c>
      <c r="S1673" s="13">
        <v>0</v>
      </c>
      <c r="T1673" s="13">
        <v>0</v>
      </c>
      <c r="U1673" s="12">
        <v>20000</v>
      </c>
      <c r="V1673" s="8" t="s">
        <v>35</v>
      </c>
      <c r="W1673" s="8" t="s">
        <v>6005</v>
      </c>
      <c r="X1673" s="8" t="s">
        <v>35</v>
      </c>
      <c r="Y1673" s="13">
        <v>0</v>
      </c>
      <c r="Z1673" s="8" t="s">
        <v>42</v>
      </c>
      <c r="AA1673" s="8" t="s">
        <v>2622</v>
      </c>
      <c r="AB1673" s="8" t="s">
        <v>35</v>
      </c>
      <c r="AC1673" s="8" t="s">
        <v>54</v>
      </c>
      <c r="AD1673" s="8" t="s">
        <v>35</v>
      </c>
      <c r="AE1673" s="8" t="s">
        <v>2610</v>
      </c>
      <c r="AF1673" s="12">
        <v>20000</v>
      </c>
      <c r="AG1673" s="41">
        <f t="shared" si="237"/>
        <v>45649</v>
      </c>
      <c r="AH1673" s="41">
        <f t="shared" ca="1" si="238"/>
        <v>46022</v>
      </c>
      <c r="AI1673" s="1">
        <f t="shared" ca="1" si="236"/>
        <v>12</v>
      </c>
      <c r="AJ1673" s="1">
        <f t="shared" ca="1" si="239"/>
        <v>7</v>
      </c>
      <c r="AK1673" s="1">
        <f t="shared" ca="1" si="240"/>
        <v>4</v>
      </c>
      <c r="AL1673" s="1">
        <f t="shared" si="241"/>
        <v>0</v>
      </c>
      <c r="AM1673" s="38">
        <f t="shared" ca="1" si="242"/>
        <v>0.58333333333333337</v>
      </c>
      <c r="AN1673" s="1" t="str">
        <f t="shared" ca="1" si="243"/>
        <v>לא תקין</v>
      </c>
      <c r="AO1673" s="1" t="e">
        <f>VLOOKUP(AC1673,'תז מייל קניין'!$A:$C,3,0)</f>
        <v>#N/A</v>
      </c>
      <c r="AP1673" s="1" t="str">
        <f t="shared" si="244"/>
        <v xml:space="preserve"> ליכטנשטיי</v>
      </c>
    </row>
    <row r="1674" spans="1:42" x14ac:dyDescent="0.2">
      <c r="A1674" s="4"/>
      <c r="B1674" s="5"/>
      <c r="C1674" s="6" t="s">
        <v>6006</v>
      </c>
      <c r="D1674" s="7" t="s">
        <v>34</v>
      </c>
      <c r="E1674" s="7" t="s">
        <v>32</v>
      </c>
      <c r="F1674" s="8" t="s">
        <v>35</v>
      </c>
      <c r="G1674" s="9">
        <v>45649</v>
      </c>
      <c r="H1674" s="9"/>
      <c r="I1674" s="10"/>
      <c r="J1674" s="14"/>
      <c r="K1674" s="11" t="s">
        <v>6007</v>
      </c>
      <c r="L1674" s="8" t="s">
        <v>6008</v>
      </c>
      <c r="M1674" s="8" t="s">
        <v>6009</v>
      </c>
      <c r="N1674" s="8" t="s">
        <v>40</v>
      </c>
      <c r="O1674" s="12">
        <v>15500</v>
      </c>
      <c r="P1674" s="8" t="s">
        <v>41</v>
      </c>
      <c r="Q1674" s="12">
        <v>15500</v>
      </c>
      <c r="R1674" s="13">
        <v>0</v>
      </c>
      <c r="S1674" s="13">
        <v>0</v>
      </c>
      <c r="T1674" s="13">
        <v>0</v>
      </c>
      <c r="U1674" s="12">
        <v>15500</v>
      </c>
      <c r="V1674" s="8" t="s">
        <v>35</v>
      </c>
      <c r="W1674" s="8" t="s">
        <v>6010</v>
      </c>
      <c r="X1674" s="8" t="s">
        <v>35</v>
      </c>
      <c r="Y1674" s="13">
        <v>0</v>
      </c>
      <c r="Z1674" s="8" t="s">
        <v>42</v>
      </c>
      <c r="AA1674" s="8" t="s">
        <v>2622</v>
      </c>
      <c r="AB1674" s="8" t="s">
        <v>35</v>
      </c>
      <c r="AC1674" s="8" t="s">
        <v>54</v>
      </c>
      <c r="AD1674" s="8" t="s">
        <v>35</v>
      </c>
      <c r="AE1674" s="8" t="s">
        <v>35</v>
      </c>
      <c r="AF1674" s="12">
        <v>15500</v>
      </c>
      <c r="AG1674" s="41">
        <f t="shared" si="237"/>
        <v>45649</v>
      </c>
      <c r="AH1674" s="41">
        <f t="shared" ca="1" si="238"/>
        <v>46022</v>
      </c>
      <c r="AI1674" s="1">
        <f t="shared" ca="1" si="236"/>
        <v>12</v>
      </c>
      <c r="AJ1674" s="1">
        <f t="shared" ca="1" si="239"/>
        <v>7</v>
      </c>
      <c r="AK1674" s="1">
        <f t="shared" ca="1" si="240"/>
        <v>4</v>
      </c>
      <c r="AL1674" s="1">
        <f t="shared" si="241"/>
        <v>0</v>
      </c>
      <c r="AM1674" s="38">
        <f t="shared" ca="1" si="242"/>
        <v>0.58333333333333337</v>
      </c>
      <c r="AN1674" s="1" t="str">
        <f t="shared" ca="1" si="243"/>
        <v>לא תקין</v>
      </c>
      <c r="AO1674" s="1" t="e">
        <f>VLOOKUP(AC1674,'תז מייל קניין'!$A:$C,3,0)</f>
        <v>#N/A</v>
      </c>
      <c r="AP1674" s="1" t="str">
        <f t="shared" si="244"/>
        <v xml:space="preserve"> מאיר נ' ש</v>
      </c>
    </row>
    <row r="1675" spans="1:42" x14ac:dyDescent="0.2">
      <c r="A1675" s="4"/>
      <c r="B1675" s="5"/>
      <c r="C1675" s="6" t="s">
        <v>6011</v>
      </c>
      <c r="D1675" s="7" t="s">
        <v>34</v>
      </c>
      <c r="E1675" s="7" t="s">
        <v>32</v>
      </c>
      <c r="F1675" s="8" t="s">
        <v>35</v>
      </c>
      <c r="G1675" s="9">
        <v>45649</v>
      </c>
      <c r="H1675" s="9"/>
      <c r="I1675" s="10"/>
      <c r="J1675" s="14"/>
      <c r="K1675" s="11" t="s">
        <v>4352</v>
      </c>
      <c r="L1675" s="8" t="s">
        <v>4353</v>
      </c>
      <c r="M1675" s="8" t="s">
        <v>4354</v>
      </c>
      <c r="N1675" s="8" t="s">
        <v>40</v>
      </c>
      <c r="O1675" s="12">
        <v>20000</v>
      </c>
      <c r="P1675" s="8" t="s">
        <v>41</v>
      </c>
      <c r="Q1675" s="12">
        <v>20000</v>
      </c>
      <c r="R1675" s="13">
        <v>0</v>
      </c>
      <c r="S1675" s="13">
        <v>0</v>
      </c>
      <c r="T1675" s="13">
        <v>0</v>
      </c>
      <c r="U1675" s="12">
        <v>20000</v>
      </c>
      <c r="V1675" s="8" t="s">
        <v>35</v>
      </c>
      <c r="W1675" s="8" t="s">
        <v>6012</v>
      </c>
      <c r="X1675" s="8" t="s">
        <v>35</v>
      </c>
      <c r="Y1675" s="13">
        <v>0</v>
      </c>
      <c r="Z1675" s="8" t="s">
        <v>42</v>
      </c>
      <c r="AA1675" s="8" t="s">
        <v>2622</v>
      </c>
      <c r="AB1675" s="8" t="s">
        <v>35</v>
      </c>
      <c r="AC1675" s="8" t="s">
        <v>54</v>
      </c>
      <c r="AD1675" s="8" t="s">
        <v>35</v>
      </c>
      <c r="AE1675" s="8" t="s">
        <v>2610</v>
      </c>
      <c r="AF1675" s="12">
        <v>20000</v>
      </c>
      <c r="AG1675" s="41">
        <f t="shared" si="237"/>
        <v>45649</v>
      </c>
      <c r="AH1675" s="41">
        <f t="shared" ca="1" si="238"/>
        <v>46022</v>
      </c>
      <c r="AI1675" s="1">
        <f t="shared" ca="1" si="236"/>
        <v>12</v>
      </c>
      <c r="AJ1675" s="1">
        <f t="shared" ca="1" si="239"/>
        <v>7</v>
      </c>
      <c r="AK1675" s="1">
        <f t="shared" ca="1" si="240"/>
        <v>4</v>
      </c>
      <c r="AL1675" s="1">
        <f t="shared" si="241"/>
        <v>0</v>
      </c>
      <c r="AM1675" s="38">
        <f t="shared" ca="1" si="242"/>
        <v>0.58333333333333337</v>
      </c>
      <c r="AN1675" s="1" t="str">
        <f t="shared" ca="1" si="243"/>
        <v>לא תקין</v>
      </c>
      <c r="AO1675" s="1" t="e">
        <f>VLOOKUP(AC1675,'תז מייל קניין'!$A:$C,3,0)</f>
        <v>#N/A</v>
      </c>
      <c r="AP1675" s="1" t="str">
        <f t="shared" si="244"/>
        <v xml:space="preserve"> שרעבי נ' </v>
      </c>
    </row>
    <row r="1676" spans="1:42" x14ac:dyDescent="0.2">
      <c r="A1676" s="4"/>
      <c r="B1676" s="5"/>
      <c r="C1676" s="6" t="s">
        <v>6013</v>
      </c>
      <c r="D1676" s="7" t="s">
        <v>34</v>
      </c>
      <c r="E1676" s="7" t="s">
        <v>32</v>
      </c>
      <c r="F1676" s="8" t="s">
        <v>35</v>
      </c>
      <c r="G1676" s="9">
        <v>45649</v>
      </c>
      <c r="H1676" s="9"/>
      <c r="I1676" s="10"/>
      <c r="J1676" s="14"/>
      <c r="K1676" s="11" t="s">
        <v>6014</v>
      </c>
      <c r="L1676" s="8" t="s">
        <v>6015</v>
      </c>
      <c r="M1676" s="8" t="s">
        <v>6016</v>
      </c>
      <c r="N1676" s="8" t="s">
        <v>40</v>
      </c>
      <c r="O1676" s="12">
        <v>60000</v>
      </c>
      <c r="P1676" s="8" t="s">
        <v>41</v>
      </c>
      <c r="Q1676" s="12">
        <v>60000</v>
      </c>
      <c r="R1676" s="13">
        <v>39</v>
      </c>
      <c r="S1676" s="12">
        <v>23400</v>
      </c>
      <c r="T1676" s="12">
        <v>23400</v>
      </c>
      <c r="U1676" s="12">
        <v>36600</v>
      </c>
      <c r="V1676" s="8" t="s">
        <v>35</v>
      </c>
      <c r="W1676" s="8" t="s">
        <v>6017</v>
      </c>
      <c r="X1676" s="8" t="s">
        <v>35</v>
      </c>
      <c r="Y1676" s="13">
        <v>0</v>
      </c>
      <c r="Z1676" s="8" t="s">
        <v>42</v>
      </c>
      <c r="AA1676" s="8" t="s">
        <v>2622</v>
      </c>
      <c r="AB1676" s="8" t="s">
        <v>35</v>
      </c>
      <c r="AC1676" s="8" t="s">
        <v>54</v>
      </c>
      <c r="AD1676" s="8" t="s">
        <v>35</v>
      </c>
      <c r="AE1676" s="8" t="s">
        <v>35</v>
      </c>
      <c r="AF1676" s="12">
        <v>36600</v>
      </c>
      <c r="AG1676" s="41">
        <f t="shared" si="237"/>
        <v>45649</v>
      </c>
      <c r="AH1676" s="41">
        <f t="shared" ca="1" si="238"/>
        <v>46022</v>
      </c>
      <c r="AI1676" s="1">
        <f t="shared" ca="1" si="236"/>
        <v>12</v>
      </c>
      <c r="AJ1676" s="1">
        <f t="shared" ca="1" si="239"/>
        <v>7</v>
      </c>
      <c r="AK1676" s="1">
        <f t="shared" ca="1" si="240"/>
        <v>4</v>
      </c>
      <c r="AL1676" s="1">
        <f t="shared" si="241"/>
        <v>39</v>
      </c>
      <c r="AM1676" s="38">
        <f t="shared" ca="1" si="242"/>
        <v>0.58333333333333337</v>
      </c>
      <c r="AN1676" s="1" t="str">
        <f t="shared" ca="1" si="243"/>
        <v>תקין</v>
      </c>
      <c r="AO1676" s="1" t="e">
        <f>VLOOKUP(AC1676,'תז מייל קניין'!$A:$C,3,0)</f>
        <v>#N/A</v>
      </c>
      <c r="AP1676" s="1" t="str">
        <f t="shared" si="244"/>
        <v xml:space="preserve"> חנה אלאבה</v>
      </c>
    </row>
    <row r="1677" spans="1:42" x14ac:dyDescent="0.2">
      <c r="A1677" s="4"/>
      <c r="B1677" s="5"/>
      <c r="C1677" s="6" t="s">
        <v>6018</v>
      </c>
      <c r="D1677" s="7" t="s">
        <v>34</v>
      </c>
      <c r="E1677" s="7" t="s">
        <v>32</v>
      </c>
      <c r="F1677" s="8" t="s">
        <v>35</v>
      </c>
      <c r="G1677" s="9">
        <v>45650</v>
      </c>
      <c r="H1677" s="9">
        <v>45651</v>
      </c>
      <c r="I1677" s="10">
        <v>45688</v>
      </c>
      <c r="J1677" s="14"/>
      <c r="K1677" s="11" t="s">
        <v>4352</v>
      </c>
      <c r="L1677" s="8" t="s">
        <v>4353</v>
      </c>
      <c r="M1677" s="8" t="s">
        <v>4354</v>
      </c>
      <c r="N1677" s="8" t="s">
        <v>40</v>
      </c>
      <c r="O1677" s="12">
        <v>290000</v>
      </c>
      <c r="P1677" s="8" t="s">
        <v>41</v>
      </c>
      <c r="Q1677" s="12">
        <v>290000</v>
      </c>
      <c r="R1677" s="13">
        <v>0</v>
      </c>
      <c r="S1677" s="13">
        <v>0</v>
      </c>
      <c r="T1677" s="13">
        <v>0</v>
      </c>
      <c r="U1677" s="12">
        <v>290000</v>
      </c>
      <c r="V1677" s="8" t="s">
        <v>35</v>
      </c>
      <c r="W1677" s="8" t="s">
        <v>6019</v>
      </c>
      <c r="X1677" s="8" t="s">
        <v>35</v>
      </c>
      <c r="Y1677" s="13">
        <v>0</v>
      </c>
      <c r="Z1677" s="8" t="s">
        <v>42</v>
      </c>
      <c r="AA1677" s="8" t="s">
        <v>2622</v>
      </c>
      <c r="AB1677" s="8" t="s">
        <v>35</v>
      </c>
      <c r="AC1677" s="8" t="s">
        <v>54</v>
      </c>
      <c r="AD1677" s="8" t="s">
        <v>35</v>
      </c>
      <c r="AE1677" s="8" t="s">
        <v>2610</v>
      </c>
      <c r="AF1677" s="12">
        <v>290000</v>
      </c>
      <c r="AG1677" s="41">
        <f t="shared" si="237"/>
        <v>45651</v>
      </c>
      <c r="AH1677" s="41">
        <f t="shared" ca="1" si="238"/>
        <v>45688</v>
      </c>
      <c r="AI1677" s="1">
        <f t="shared" ca="1" si="236"/>
        <v>1</v>
      </c>
      <c r="AJ1677" s="1">
        <f t="shared" ca="1" si="239"/>
        <v>7</v>
      </c>
      <c r="AK1677" s="1">
        <f t="shared" ca="1" si="240"/>
        <v>-6</v>
      </c>
      <c r="AL1677" s="1">
        <f t="shared" si="241"/>
        <v>0</v>
      </c>
      <c r="AM1677" s="38">
        <f t="shared" ca="1" si="242"/>
        <v>7</v>
      </c>
      <c r="AN1677" s="1" t="str">
        <f t="shared" ca="1" si="243"/>
        <v>לא תקין</v>
      </c>
      <c r="AO1677" s="1" t="e">
        <f>VLOOKUP(AC1677,'תז מייל קניין'!$A:$C,3,0)</f>
        <v>#N/A</v>
      </c>
      <c r="AP1677" s="1" t="str">
        <f t="shared" si="244"/>
        <v xml:space="preserve"> תובענות י</v>
      </c>
    </row>
    <row r="1678" spans="1:42" x14ac:dyDescent="0.2">
      <c r="A1678" s="4"/>
      <c r="B1678" s="5"/>
      <c r="C1678" s="6" t="s">
        <v>6020</v>
      </c>
      <c r="D1678" s="7" t="s">
        <v>34</v>
      </c>
      <c r="E1678" s="7" t="s">
        <v>32</v>
      </c>
      <c r="F1678" s="8" t="s">
        <v>35</v>
      </c>
      <c r="G1678" s="9">
        <v>45670</v>
      </c>
      <c r="H1678" s="9">
        <v>44826</v>
      </c>
      <c r="I1678" s="10">
        <v>45921</v>
      </c>
      <c r="J1678" s="14"/>
      <c r="K1678" s="11" t="s">
        <v>6021</v>
      </c>
      <c r="L1678" s="8" t="s">
        <v>6022</v>
      </c>
      <c r="M1678" s="8" t="s">
        <v>6023</v>
      </c>
      <c r="N1678" s="8" t="s">
        <v>40</v>
      </c>
      <c r="O1678" s="12">
        <v>189980</v>
      </c>
      <c r="P1678" s="8" t="s">
        <v>41</v>
      </c>
      <c r="Q1678" s="12">
        <v>189980</v>
      </c>
      <c r="R1678" s="13">
        <v>73.14</v>
      </c>
      <c r="S1678" s="12">
        <v>128915</v>
      </c>
      <c r="T1678" s="12">
        <v>128915</v>
      </c>
      <c r="U1678" s="12">
        <v>51023.199999999997</v>
      </c>
      <c r="V1678" s="8" t="s">
        <v>35</v>
      </c>
      <c r="W1678" s="8" t="s">
        <v>6024</v>
      </c>
      <c r="X1678" s="8" t="s">
        <v>57</v>
      </c>
      <c r="Y1678" s="13">
        <v>0</v>
      </c>
      <c r="Z1678" s="8" t="s">
        <v>42</v>
      </c>
      <c r="AA1678" s="8" t="s">
        <v>58</v>
      </c>
      <c r="AB1678" s="8" t="s">
        <v>35</v>
      </c>
      <c r="AC1678" s="8" t="s">
        <v>54</v>
      </c>
      <c r="AD1678" s="8" t="s">
        <v>6025</v>
      </c>
      <c r="AE1678" s="8" t="s">
        <v>66</v>
      </c>
      <c r="AF1678" s="12">
        <v>51023.199999999997</v>
      </c>
      <c r="AG1678" s="41">
        <f t="shared" si="237"/>
        <v>44826</v>
      </c>
      <c r="AH1678" s="41">
        <f t="shared" ca="1" si="238"/>
        <v>45921</v>
      </c>
      <c r="AI1678" s="1">
        <f t="shared" ca="1" si="236"/>
        <v>35</v>
      </c>
      <c r="AJ1678" s="1">
        <f t="shared" ca="1" si="239"/>
        <v>34</v>
      </c>
      <c r="AK1678" s="1">
        <f t="shared" ca="1" si="240"/>
        <v>1</v>
      </c>
      <c r="AL1678" s="1">
        <f t="shared" si="241"/>
        <v>73.14</v>
      </c>
      <c r="AM1678" s="38">
        <f t="shared" ca="1" si="242"/>
        <v>0.97142857142857142</v>
      </c>
      <c r="AN1678" s="1" t="str">
        <f t="shared" ca="1" si="243"/>
        <v>תקין</v>
      </c>
      <c r="AO1678" s="1" t="e">
        <f>VLOOKUP(AC1678,'תז מייל קניין'!$A:$C,3,0)</f>
        <v>#N/A</v>
      </c>
      <c r="AP1678" s="1" t="str">
        <f t="shared" si="244"/>
        <v xml:space="preserve"> יו"ר ועדת</v>
      </c>
    </row>
    <row r="1679" spans="1:42" x14ac:dyDescent="0.2">
      <c r="A1679" s="4"/>
      <c r="B1679" s="5"/>
      <c r="C1679" s="6" t="s">
        <v>6026</v>
      </c>
      <c r="D1679" s="7" t="s">
        <v>47</v>
      </c>
      <c r="E1679" s="7" t="s">
        <v>32</v>
      </c>
      <c r="F1679" s="8" t="s">
        <v>35</v>
      </c>
      <c r="G1679" s="9">
        <v>45676</v>
      </c>
      <c r="H1679" s="9"/>
      <c r="I1679" s="10"/>
      <c r="J1679" s="14"/>
      <c r="K1679" s="11" t="s">
        <v>6027</v>
      </c>
      <c r="L1679" s="8" t="s">
        <v>6028</v>
      </c>
      <c r="M1679" s="8" t="s">
        <v>35</v>
      </c>
      <c r="N1679" s="8" t="s">
        <v>40</v>
      </c>
      <c r="O1679" s="12">
        <v>2961.8</v>
      </c>
      <c r="P1679" s="8" t="s">
        <v>41</v>
      </c>
      <c r="Q1679" s="12">
        <v>2961.8</v>
      </c>
      <c r="R1679" s="13">
        <v>0</v>
      </c>
      <c r="S1679" s="13">
        <v>0</v>
      </c>
      <c r="T1679" s="13">
        <v>0</v>
      </c>
      <c r="U1679" s="12">
        <v>2961.8</v>
      </c>
      <c r="V1679" s="8" t="s">
        <v>35</v>
      </c>
      <c r="W1679" s="8" t="s">
        <v>6029</v>
      </c>
      <c r="X1679" s="8" t="s">
        <v>35</v>
      </c>
      <c r="Y1679" s="13">
        <v>0</v>
      </c>
      <c r="Z1679" s="8" t="s">
        <v>42</v>
      </c>
      <c r="AA1679" s="8" t="s">
        <v>2622</v>
      </c>
      <c r="AB1679" s="8" t="s">
        <v>35</v>
      </c>
      <c r="AC1679" s="8" t="s">
        <v>54</v>
      </c>
      <c r="AD1679" s="8" t="s">
        <v>35</v>
      </c>
      <c r="AE1679" s="8" t="s">
        <v>35</v>
      </c>
      <c r="AF1679" s="12">
        <v>2961.8</v>
      </c>
      <c r="AG1679" s="41">
        <f t="shared" si="237"/>
        <v>45676</v>
      </c>
      <c r="AH1679" s="41">
        <f t="shared" ca="1" si="238"/>
        <v>46022</v>
      </c>
      <c r="AI1679" s="1">
        <f t="shared" ca="1" si="236"/>
        <v>11</v>
      </c>
      <c r="AJ1679" s="1">
        <f t="shared" ca="1" si="239"/>
        <v>6</v>
      </c>
      <c r="AK1679" s="1">
        <f t="shared" ca="1" si="240"/>
        <v>4</v>
      </c>
      <c r="AL1679" s="1">
        <f t="shared" si="241"/>
        <v>0</v>
      </c>
      <c r="AM1679" s="38">
        <f t="shared" ca="1" si="242"/>
        <v>0.54545454545454541</v>
      </c>
      <c r="AN1679" s="1" t="str">
        <f t="shared" ca="1" si="243"/>
        <v>לא תקין</v>
      </c>
      <c r="AO1679" s="1" t="e">
        <f>VLOOKUP(AC1679,'תז מייל קניין'!$A:$C,3,0)</f>
        <v>#N/A</v>
      </c>
      <c r="AP1679" s="1" t="str">
        <f t="shared" si="244"/>
        <v xml:space="preserve"> ועדת בוחנ</v>
      </c>
    </row>
    <row r="1680" spans="1:42" x14ac:dyDescent="0.2">
      <c r="A1680" s="4"/>
      <c r="B1680" s="5"/>
      <c r="C1680" s="6" t="s">
        <v>6030</v>
      </c>
      <c r="D1680" s="7" t="s">
        <v>67</v>
      </c>
      <c r="E1680" s="7" t="s">
        <v>32</v>
      </c>
      <c r="F1680" s="8" t="s">
        <v>35</v>
      </c>
      <c r="G1680" s="9">
        <v>45683</v>
      </c>
      <c r="H1680" s="9">
        <v>45658</v>
      </c>
      <c r="I1680" s="10">
        <v>46022</v>
      </c>
      <c r="J1680" s="14"/>
      <c r="K1680" s="11" t="s">
        <v>5355</v>
      </c>
      <c r="L1680" s="8" t="s">
        <v>5356</v>
      </c>
      <c r="M1680" s="8" t="s">
        <v>35</v>
      </c>
      <c r="N1680" s="8" t="s">
        <v>40</v>
      </c>
      <c r="O1680" s="12">
        <v>330000</v>
      </c>
      <c r="P1680" s="8" t="s">
        <v>41</v>
      </c>
      <c r="Q1680" s="12">
        <v>330000</v>
      </c>
      <c r="R1680" s="13">
        <v>0</v>
      </c>
      <c r="S1680" s="13">
        <v>0</v>
      </c>
      <c r="T1680" s="13">
        <v>0</v>
      </c>
      <c r="U1680" s="12">
        <v>330000</v>
      </c>
      <c r="V1680" s="8" t="s">
        <v>35</v>
      </c>
      <c r="W1680" s="8" t="s">
        <v>6031</v>
      </c>
      <c r="X1680" s="8" t="s">
        <v>35</v>
      </c>
      <c r="Y1680" s="13">
        <v>0</v>
      </c>
      <c r="Z1680" s="8" t="s">
        <v>42</v>
      </c>
      <c r="AA1680" s="8" t="s">
        <v>1804</v>
      </c>
      <c r="AB1680" s="8" t="s">
        <v>35</v>
      </c>
      <c r="AC1680" s="8" t="s">
        <v>54</v>
      </c>
      <c r="AD1680" s="8" t="s">
        <v>35</v>
      </c>
      <c r="AE1680" s="8" t="s">
        <v>1450</v>
      </c>
      <c r="AF1680" s="12">
        <v>330000</v>
      </c>
      <c r="AG1680" s="41">
        <f t="shared" si="237"/>
        <v>45658</v>
      </c>
      <c r="AH1680" s="41">
        <f t="shared" ca="1" si="238"/>
        <v>46022</v>
      </c>
      <c r="AI1680" s="1">
        <f t="shared" ca="1" si="236"/>
        <v>11</v>
      </c>
      <c r="AJ1680" s="1">
        <f t="shared" ca="1" si="239"/>
        <v>7</v>
      </c>
      <c r="AK1680" s="1">
        <f t="shared" ca="1" si="240"/>
        <v>4</v>
      </c>
      <c r="AL1680" s="1">
        <f t="shared" si="241"/>
        <v>0</v>
      </c>
      <c r="AM1680" s="38">
        <f t="shared" ca="1" si="242"/>
        <v>0.63636363636363635</v>
      </c>
      <c r="AN1680" s="1" t="str">
        <f t="shared" ca="1" si="243"/>
        <v>לא תקין</v>
      </c>
      <c r="AO1680" s="1" t="e">
        <f>VLOOKUP(AC1680,'תז מייל קניין'!$A:$C,3,0)</f>
        <v>#N/A</v>
      </c>
      <c r="AP1680" s="1" t="str">
        <f t="shared" si="244"/>
        <v xml:space="preserve"> שכירות רכ</v>
      </c>
    </row>
    <row r="1681" spans="1:42" x14ac:dyDescent="0.2">
      <c r="A1681" s="4"/>
      <c r="B1681" s="5"/>
      <c r="C1681" s="6" t="s">
        <v>6032</v>
      </c>
      <c r="D1681" s="7" t="s">
        <v>50</v>
      </c>
      <c r="E1681" s="7" t="s">
        <v>32</v>
      </c>
      <c r="F1681" s="8" t="s">
        <v>35</v>
      </c>
      <c r="G1681" s="9">
        <v>45684</v>
      </c>
      <c r="H1681" s="9"/>
      <c r="I1681" s="10"/>
      <c r="J1681" s="14"/>
      <c r="K1681" s="11" t="s">
        <v>1764</v>
      </c>
      <c r="L1681" s="8" t="s">
        <v>1765</v>
      </c>
      <c r="M1681" s="8" t="s">
        <v>1766</v>
      </c>
      <c r="N1681" s="8" t="s">
        <v>40</v>
      </c>
      <c r="O1681" s="12">
        <v>1176.79</v>
      </c>
      <c r="P1681" s="8" t="s">
        <v>41</v>
      </c>
      <c r="Q1681" s="12">
        <v>1176.79</v>
      </c>
      <c r="R1681" s="13">
        <v>78.540000000000006</v>
      </c>
      <c r="S1681" s="13">
        <v>924.3</v>
      </c>
      <c r="T1681" s="13">
        <v>924.29</v>
      </c>
      <c r="U1681" s="13">
        <v>261.14999999999998</v>
      </c>
      <c r="V1681" s="8" t="s">
        <v>35</v>
      </c>
      <c r="W1681" s="8" t="s">
        <v>5625</v>
      </c>
      <c r="X1681" s="8" t="s">
        <v>57</v>
      </c>
      <c r="Y1681" s="13">
        <v>0</v>
      </c>
      <c r="Z1681" s="8" t="s">
        <v>42</v>
      </c>
      <c r="AA1681" s="8" t="s">
        <v>65</v>
      </c>
      <c r="AB1681" s="8" t="s">
        <v>35</v>
      </c>
      <c r="AC1681" s="8" t="s">
        <v>54</v>
      </c>
      <c r="AD1681" s="8" t="s">
        <v>35</v>
      </c>
      <c r="AE1681" s="8" t="s">
        <v>1832</v>
      </c>
      <c r="AF1681" s="13">
        <v>252.49</v>
      </c>
      <c r="AG1681" s="41">
        <f t="shared" si="237"/>
        <v>45684</v>
      </c>
      <c r="AH1681" s="41">
        <f t="shared" ca="1" si="238"/>
        <v>46022</v>
      </c>
      <c r="AI1681" s="1">
        <f t="shared" ca="1" si="236"/>
        <v>11</v>
      </c>
      <c r="AJ1681" s="1">
        <f t="shared" ca="1" si="239"/>
        <v>6</v>
      </c>
      <c r="AK1681" s="1">
        <f t="shared" ca="1" si="240"/>
        <v>4</v>
      </c>
      <c r="AL1681" s="1">
        <f t="shared" si="241"/>
        <v>78.540000000000006</v>
      </c>
      <c r="AM1681" s="38">
        <f t="shared" ca="1" si="242"/>
        <v>0.54545454545454541</v>
      </c>
      <c r="AN1681" s="1" t="str">
        <f t="shared" ca="1" si="243"/>
        <v>תקין</v>
      </c>
      <c r="AO1681" s="1" t="e">
        <f>VLOOKUP(AC1681,'תז מייל קניין'!$A:$C,3,0)</f>
        <v>#N/A</v>
      </c>
      <c r="AP1681" s="1" t="str">
        <f t="shared" si="244"/>
        <v xml:space="preserve"> ציוד משרד</v>
      </c>
    </row>
    <row r="1682" spans="1:42" x14ac:dyDescent="0.2">
      <c r="A1682" s="4"/>
      <c r="B1682" s="5"/>
      <c r="C1682" s="6" t="s">
        <v>6033</v>
      </c>
      <c r="D1682" s="7" t="s">
        <v>50</v>
      </c>
      <c r="E1682" s="7" t="s">
        <v>32</v>
      </c>
      <c r="F1682" s="8" t="s">
        <v>35</v>
      </c>
      <c r="G1682" s="9">
        <v>45686</v>
      </c>
      <c r="H1682" s="9"/>
      <c r="I1682" s="10"/>
      <c r="J1682" s="14"/>
      <c r="K1682" s="11" t="s">
        <v>2182</v>
      </c>
      <c r="L1682" s="8" t="s">
        <v>2183</v>
      </c>
      <c r="M1682" s="8" t="s">
        <v>2184</v>
      </c>
      <c r="N1682" s="8" t="s">
        <v>40</v>
      </c>
      <c r="O1682" s="13">
        <v>997.79</v>
      </c>
      <c r="P1682" s="8" t="s">
        <v>41</v>
      </c>
      <c r="Q1682" s="13">
        <v>997.79</v>
      </c>
      <c r="R1682" s="13">
        <v>0</v>
      </c>
      <c r="S1682" s="13">
        <v>0</v>
      </c>
      <c r="T1682" s="13">
        <v>0</v>
      </c>
      <c r="U1682" s="12">
        <v>1031.95</v>
      </c>
      <c r="V1682" s="8" t="s">
        <v>35</v>
      </c>
      <c r="W1682" s="8" t="s">
        <v>6034</v>
      </c>
      <c r="X1682" s="8" t="s">
        <v>57</v>
      </c>
      <c r="Y1682" s="13">
        <v>0</v>
      </c>
      <c r="Z1682" s="8" t="s">
        <v>42</v>
      </c>
      <c r="AA1682" s="8" t="s">
        <v>65</v>
      </c>
      <c r="AB1682" s="8" t="s">
        <v>35</v>
      </c>
      <c r="AC1682" s="8" t="s">
        <v>54</v>
      </c>
      <c r="AD1682" s="8" t="s">
        <v>35</v>
      </c>
      <c r="AE1682" s="8" t="s">
        <v>4654</v>
      </c>
      <c r="AF1682" s="13">
        <v>997.79</v>
      </c>
      <c r="AG1682" s="41">
        <f t="shared" si="237"/>
        <v>45686</v>
      </c>
      <c r="AH1682" s="41">
        <f t="shared" ca="1" si="238"/>
        <v>46022</v>
      </c>
      <c r="AI1682" s="1">
        <f t="shared" ca="1" si="236"/>
        <v>11</v>
      </c>
      <c r="AJ1682" s="1">
        <f t="shared" ca="1" si="239"/>
        <v>6</v>
      </c>
      <c r="AK1682" s="1">
        <f t="shared" ca="1" si="240"/>
        <v>4</v>
      </c>
      <c r="AL1682" s="1">
        <f t="shared" si="241"/>
        <v>0</v>
      </c>
      <c r="AM1682" s="38">
        <f t="shared" ca="1" si="242"/>
        <v>0.54545454545454541</v>
      </c>
      <c r="AN1682" s="1" t="str">
        <f t="shared" ca="1" si="243"/>
        <v>לא תקין</v>
      </c>
      <c r="AO1682" s="1" t="e">
        <f>VLOOKUP(AC1682,'תז מייל קניין'!$A:$C,3,0)</f>
        <v>#N/A</v>
      </c>
      <c r="AP1682" s="1" t="str">
        <f t="shared" si="244"/>
        <v xml:space="preserve"> כיבוד משק</v>
      </c>
    </row>
    <row r="1683" spans="1:42" x14ac:dyDescent="0.2">
      <c r="A1683" s="4"/>
      <c r="B1683" s="5"/>
      <c r="C1683" s="6" t="s">
        <v>6035</v>
      </c>
      <c r="D1683" s="7" t="s">
        <v>50</v>
      </c>
      <c r="E1683" s="7" t="s">
        <v>32</v>
      </c>
      <c r="F1683" s="8" t="s">
        <v>35</v>
      </c>
      <c r="G1683" s="9">
        <v>45698</v>
      </c>
      <c r="H1683" s="9"/>
      <c r="I1683" s="10"/>
      <c r="J1683" s="14"/>
      <c r="K1683" s="11" t="s">
        <v>2144</v>
      </c>
      <c r="L1683" s="8" t="s">
        <v>2145</v>
      </c>
      <c r="M1683" s="8" t="s">
        <v>2146</v>
      </c>
      <c r="N1683" s="8" t="s">
        <v>40</v>
      </c>
      <c r="O1683" s="13">
        <v>792.37</v>
      </c>
      <c r="P1683" s="8" t="s">
        <v>41</v>
      </c>
      <c r="Q1683" s="13">
        <v>792.37</v>
      </c>
      <c r="R1683" s="13">
        <v>0</v>
      </c>
      <c r="S1683" s="13">
        <v>0</v>
      </c>
      <c r="T1683" s="13">
        <v>0</v>
      </c>
      <c r="U1683" s="13">
        <v>850.18</v>
      </c>
      <c r="V1683" s="8" t="s">
        <v>35</v>
      </c>
      <c r="W1683" s="8" t="s">
        <v>6036</v>
      </c>
      <c r="X1683" s="8" t="s">
        <v>57</v>
      </c>
      <c r="Y1683" s="13">
        <v>0</v>
      </c>
      <c r="Z1683" s="8" t="s">
        <v>42</v>
      </c>
      <c r="AA1683" s="8" t="s">
        <v>65</v>
      </c>
      <c r="AB1683" s="8" t="s">
        <v>35</v>
      </c>
      <c r="AC1683" s="8" t="s">
        <v>54</v>
      </c>
      <c r="AD1683" s="8" t="s">
        <v>35</v>
      </c>
      <c r="AE1683" s="8" t="s">
        <v>5493</v>
      </c>
      <c r="AF1683" s="13">
        <v>792.37</v>
      </c>
      <c r="AG1683" s="41">
        <f t="shared" si="237"/>
        <v>45698</v>
      </c>
      <c r="AH1683" s="41">
        <f t="shared" ca="1" si="238"/>
        <v>46022</v>
      </c>
      <c r="AI1683" s="1">
        <f t="shared" ca="1" si="236"/>
        <v>10</v>
      </c>
      <c r="AJ1683" s="1">
        <f t="shared" ca="1" si="239"/>
        <v>5</v>
      </c>
      <c r="AK1683" s="1">
        <f t="shared" ca="1" si="240"/>
        <v>4</v>
      </c>
      <c r="AL1683" s="1">
        <f t="shared" si="241"/>
        <v>0</v>
      </c>
      <c r="AM1683" s="38">
        <f t="shared" ca="1" si="242"/>
        <v>0.5</v>
      </c>
      <c r="AN1683" s="1" t="str">
        <f t="shared" ca="1" si="243"/>
        <v>תקין</v>
      </c>
      <c r="AO1683" s="1" t="e">
        <f>VLOOKUP(AC1683,'תז מייל קניין'!$A:$C,3,0)</f>
        <v>#N/A</v>
      </c>
      <c r="AP1683" s="1" t="str">
        <f t="shared" si="244"/>
        <v xml:space="preserve"> כסא אורטו</v>
      </c>
    </row>
    <row r="1684" spans="1:42" x14ac:dyDescent="0.2">
      <c r="A1684" s="4"/>
      <c r="B1684" s="5"/>
      <c r="C1684" s="6" t="s">
        <v>6037</v>
      </c>
      <c r="D1684" s="7" t="s">
        <v>50</v>
      </c>
      <c r="E1684" s="7" t="s">
        <v>32</v>
      </c>
      <c r="F1684" s="8" t="s">
        <v>35</v>
      </c>
      <c r="G1684" s="9">
        <v>45705</v>
      </c>
      <c r="H1684" s="9"/>
      <c r="I1684" s="10"/>
      <c r="J1684" s="14"/>
      <c r="K1684" s="11" t="s">
        <v>599</v>
      </c>
      <c r="L1684" s="8" t="s">
        <v>600</v>
      </c>
      <c r="M1684" s="8" t="s">
        <v>601</v>
      </c>
      <c r="N1684" s="8" t="s">
        <v>40</v>
      </c>
      <c r="O1684" s="12">
        <v>99999.1</v>
      </c>
      <c r="P1684" s="8" t="s">
        <v>41</v>
      </c>
      <c r="Q1684" s="12">
        <v>99999.1</v>
      </c>
      <c r="R1684" s="13">
        <v>0</v>
      </c>
      <c r="S1684" s="13">
        <v>0</v>
      </c>
      <c r="T1684" s="13">
        <v>0</v>
      </c>
      <c r="U1684" s="12">
        <v>99999.1</v>
      </c>
      <c r="V1684" s="8" t="s">
        <v>35</v>
      </c>
      <c r="W1684" s="8" t="s">
        <v>6038</v>
      </c>
      <c r="X1684" s="8" t="s">
        <v>35</v>
      </c>
      <c r="Y1684" s="13">
        <v>0</v>
      </c>
      <c r="Z1684" s="8" t="s">
        <v>42</v>
      </c>
      <c r="AA1684" s="8" t="s">
        <v>43</v>
      </c>
      <c r="AB1684" s="8" t="s">
        <v>60</v>
      </c>
      <c r="AC1684" s="8" t="s">
        <v>54</v>
      </c>
      <c r="AD1684" s="8" t="s">
        <v>6039</v>
      </c>
      <c r="AE1684" s="8" t="s">
        <v>603</v>
      </c>
      <c r="AF1684" s="12">
        <v>99999.1</v>
      </c>
      <c r="AG1684" s="41">
        <f t="shared" si="237"/>
        <v>45705</v>
      </c>
      <c r="AH1684" s="41">
        <f t="shared" ca="1" si="238"/>
        <v>46022</v>
      </c>
      <c r="AI1684" s="1">
        <f t="shared" ca="1" si="236"/>
        <v>10</v>
      </c>
      <c r="AJ1684" s="1">
        <f t="shared" ca="1" si="239"/>
        <v>5</v>
      </c>
      <c r="AK1684" s="1">
        <f t="shared" ca="1" si="240"/>
        <v>4</v>
      </c>
      <c r="AL1684" s="1">
        <f t="shared" si="241"/>
        <v>0</v>
      </c>
      <c r="AM1684" s="38">
        <f t="shared" ca="1" si="242"/>
        <v>0.5</v>
      </c>
      <c r="AN1684" s="1" t="str">
        <f t="shared" ca="1" si="243"/>
        <v>תקין</v>
      </c>
      <c r="AO1684" s="1" t="e">
        <f>VLOOKUP(AC1684,'תז מייל קניין'!$A:$C,3,0)</f>
        <v>#N/A</v>
      </c>
      <c r="AP1684" s="1" t="str">
        <f t="shared" si="244"/>
        <v xml:space="preserve"> שירותי הס</v>
      </c>
    </row>
    <row r="1685" spans="1:42" x14ac:dyDescent="0.2">
      <c r="A1685" s="4"/>
      <c r="B1685" s="5"/>
      <c r="C1685" s="6" t="s">
        <v>6040</v>
      </c>
      <c r="D1685" s="7" t="s">
        <v>34</v>
      </c>
      <c r="E1685" s="7" t="s">
        <v>32</v>
      </c>
      <c r="F1685" s="8" t="s">
        <v>35</v>
      </c>
      <c r="G1685" s="9">
        <v>45706</v>
      </c>
      <c r="H1685" s="9"/>
      <c r="I1685" s="10"/>
      <c r="J1685" s="14"/>
      <c r="K1685" s="11" t="s">
        <v>5290</v>
      </c>
      <c r="L1685" s="8" t="s">
        <v>1865</v>
      </c>
      <c r="M1685" s="8" t="s">
        <v>5291</v>
      </c>
      <c r="N1685" s="8" t="s">
        <v>40</v>
      </c>
      <c r="O1685" s="13">
        <v>592.36</v>
      </c>
      <c r="P1685" s="8" t="s">
        <v>41</v>
      </c>
      <c r="Q1685" s="13">
        <v>592.36</v>
      </c>
      <c r="R1685" s="13">
        <v>0</v>
      </c>
      <c r="S1685" s="13">
        <v>0</v>
      </c>
      <c r="T1685" s="13">
        <v>0</v>
      </c>
      <c r="U1685" s="13">
        <v>592.36</v>
      </c>
      <c r="V1685" s="8" t="s">
        <v>35</v>
      </c>
      <c r="W1685" s="8" t="s">
        <v>6041</v>
      </c>
      <c r="X1685" s="8" t="s">
        <v>35</v>
      </c>
      <c r="Y1685" s="13">
        <v>0</v>
      </c>
      <c r="Z1685" s="8" t="s">
        <v>42</v>
      </c>
      <c r="AA1685" s="8" t="s">
        <v>2622</v>
      </c>
      <c r="AB1685" s="8" t="s">
        <v>35</v>
      </c>
      <c r="AC1685" s="8" t="s">
        <v>54</v>
      </c>
      <c r="AD1685" s="8" t="s">
        <v>6042</v>
      </c>
      <c r="AE1685" s="8" t="s">
        <v>6043</v>
      </c>
      <c r="AF1685" s="13">
        <v>592.36</v>
      </c>
      <c r="AG1685" s="41">
        <f t="shared" si="237"/>
        <v>45706</v>
      </c>
      <c r="AH1685" s="41">
        <f t="shared" ca="1" si="238"/>
        <v>46022</v>
      </c>
      <c r="AI1685" s="1">
        <f t="shared" ca="1" si="236"/>
        <v>10</v>
      </c>
      <c r="AJ1685" s="1">
        <f t="shared" ca="1" si="239"/>
        <v>5</v>
      </c>
      <c r="AK1685" s="1">
        <f t="shared" ca="1" si="240"/>
        <v>4</v>
      </c>
      <c r="AL1685" s="1">
        <f t="shared" si="241"/>
        <v>0</v>
      </c>
      <c r="AM1685" s="38">
        <f t="shared" ca="1" si="242"/>
        <v>0.5</v>
      </c>
      <c r="AN1685" s="1" t="str">
        <f t="shared" ca="1" si="243"/>
        <v>תקין</v>
      </c>
      <c r="AO1685" s="1" t="e">
        <f>VLOOKUP(AC1685,'תז מייל קניין'!$A:$C,3,0)</f>
        <v>#N/A</v>
      </c>
      <c r="AP1685" s="1" t="str">
        <f t="shared" si="244"/>
        <v xml:space="preserve"> ועדת בוחנ</v>
      </c>
    </row>
    <row r="1686" spans="1:42" x14ac:dyDescent="0.2">
      <c r="A1686" s="4"/>
      <c r="B1686" s="5"/>
      <c r="C1686" s="6" t="s">
        <v>6044</v>
      </c>
      <c r="D1686" s="7" t="s">
        <v>34</v>
      </c>
      <c r="E1686" s="7" t="s">
        <v>32</v>
      </c>
      <c r="F1686" s="8" t="s">
        <v>35</v>
      </c>
      <c r="G1686" s="9">
        <v>45711</v>
      </c>
      <c r="H1686" s="9"/>
      <c r="I1686" s="10"/>
      <c r="J1686" s="14"/>
      <c r="K1686" s="11" t="s">
        <v>5843</v>
      </c>
      <c r="L1686" s="8" t="s">
        <v>5844</v>
      </c>
      <c r="M1686" s="8" t="s">
        <v>5845</v>
      </c>
      <c r="N1686" s="8" t="s">
        <v>40</v>
      </c>
      <c r="O1686" s="13">
        <v>849.9</v>
      </c>
      <c r="P1686" s="8" t="s">
        <v>41</v>
      </c>
      <c r="Q1686" s="13">
        <v>849.9</v>
      </c>
      <c r="R1686" s="13">
        <v>0</v>
      </c>
      <c r="S1686" s="13">
        <v>0</v>
      </c>
      <c r="T1686" s="13">
        <v>0</v>
      </c>
      <c r="U1686" s="13">
        <v>849.9</v>
      </c>
      <c r="V1686" s="8" t="s">
        <v>35</v>
      </c>
      <c r="W1686" s="8" t="s">
        <v>6045</v>
      </c>
      <c r="X1686" s="8" t="s">
        <v>35</v>
      </c>
      <c r="Y1686" s="13">
        <v>0</v>
      </c>
      <c r="Z1686" s="8" t="s">
        <v>42</v>
      </c>
      <c r="AA1686" s="8" t="s">
        <v>43</v>
      </c>
      <c r="AB1686" s="8" t="s">
        <v>60</v>
      </c>
      <c r="AC1686" s="8" t="s">
        <v>54</v>
      </c>
      <c r="AD1686" s="8" t="s">
        <v>6046</v>
      </c>
      <c r="AE1686" s="8" t="s">
        <v>35</v>
      </c>
      <c r="AF1686" s="13">
        <v>849.9</v>
      </c>
      <c r="AG1686" s="41">
        <f t="shared" si="237"/>
        <v>45711</v>
      </c>
      <c r="AH1686" s="41">
        <f t="shared" ca="1" si="238"/>
        <v>46022</v>
      </c>
      <c r="AI1686" s="1">
        <f t="shared" ca="1" si="236"/>
        <v>10</v>
      </c>
      <c r="AJ1686" s="1">
        <f t="shared" ca="1" si="239"/>
        <v>5</v>
      </c>
      <c r="AK1686" s="1">
        <f t="shared" ca="1" si="240"/>
        <v>4</v>
      </c>
      <c r="AL1686" s="1">
        <f t="shared" si="241"/>
        <v>0</v>
      </c>
      <c r="AM1686" s="38">
        <f t="shared" ca="1" si="242"/>
        <v>0.5</v>
      </c>
      <c r="AN1686" s="1" t="str">
        <f t="shared" ca="1" si="243"/>
        <v>תקין</v>
      </c>
      <c r="AO1686" s="1" t="e">
        <f>VLOOKUP(AC1686,'תז מייל קניין'!$A:$C,3,0)</f>
        <v>#N/A</v>
      </c>
      <c r="AP1686" s="1" t="str">
        <f t="shared" si="244"/>
        <v xml:space="preserve"> הרצאה במס</v>
      </c>
    </row>
    <row r="1687" spans="1:42" x14ac:dyDescent="0.2">
      <c r="A1687" s="4"/>
      <c r="B1687" s="5"/>
      <c r="C1687" s="6" t="s">
        <v>6047</v>
      </c>
      <c r="D1687" s="7" t="s">
        <v>34</v>
      </c>
      <c r="E1687" s="7" t="s">
        <v>32</v>
      </c>
      <c r="F1687" s="8" t="s">
        <v>35</v>
      </c>
      <c r="G1687" s="9">
        <v>45712</v>
      </c>
      <c r="H1687" s="9"/>
      <c r="I1687" s="10"/>
      <c r="J1687" s="14"/>
      <c r="K1687" s="11" t="s">
        <v>262</v>
      </c>
      <c r="L1687" s="8" t="s">
        <v>263</v>
      </c>
      <c r="M1687" s="8" t="s">
        <v>264</v>
      </c>
      <c r="N1687" s="8" t="s">
        <v>40</v>
      </c>
      <c r="O1687" s="12">
        <v>8799.99</v>
      </c>
      <c r="P1687" s="8" t="s">
        <v>41</v>
      </c>
      <c r="Q1687" s="12">
        <v>8799.99</v>
      </c>
      <c r="R1687" s="13">
        <v>0</v>
      </c>
      <c r="S1687" s="12">
        <v>7442.78</v>
      </c>
      <c r="T1687" s="13">
        <v>0</v>
      </c>
      <c r="U1687" s="12">
        <v>8799.99</v>
      </c>
      <c r="V1687" s="8" t="s">
        <v>35</v>
      </c>
      <c r="W1687" s="8" t="s">
        <v>6048</v>
      </c>
      <c r="X1687" s="8" t="s">
        <v>35</v>
      </c>
      <c r="Y1687" s="13">
        <v>0</v>
      </c>
      <c r="Z1687" s="8" t="s">
        <v>42</v>
      </c>
      <c r="AA1687" s="8" t="s">
        <v>43</v>
      </c>
      <c r="AB1687" s="8" t="s">
        <v>60</v>
      </c>
      <c r="AC1687" s="8" t="s">
        <v>54</v>
      </c>
      <c r="AD1687" s="8" t="s">
        <v>35</v>
      </c>
      <c r="AE1687" s="8" t="s">
        <v>35</v>
      </c>
      <c r="AF1687" s="12">
        <v>8799.9699999999993</v>
      </c>
      <c r="AG1687" s="41">
        <f t="shared" si="237"/>
        <v>45712</v>
      </c>
      <c r="AH1687" s="41">
        <f t="shared" ca="1" si="238"/>
        <v>46022</v>
      </c>
      <c r="AI1687" s="1">
        <f t="shared" ca="1" si="236"/>
        <v>10</v>
      </c>
      <c r="AJ1687" s="1">
        <f t="shared" ca="1" si="239"/>
        <v>5</v>
      </c>
      <c r="AK1687" s="1">
        <f t="shared" ca="1" si="240"/>
        <v>4</v>
      </c>
      <c r="AL1687" s="1">
        <f t="shared" si="241"/>
        <v>0</v>
      </c>
      <c r="AM1687" s="38">
        <f t="shared" ca="1" si="242"/>
        <v>0.5</v>
      </c>
      <c r="AN1687" s="1" t="str">
        <f t="shared" ca="1" si="243"/>
        <v>תקין</v>
      </c>
      <c r="AO1687" s="1" t="e">
        <f>VLOOKUP(AC1687,'תז מייל קניין'!$A:$C,3,0)</f>
        <v>#N/A</v>
      </c>
      <c r="AP1687" s="1" t="str">
        <f t="shared" si="244"/>
        <v xml:space="preserve"> כיבוד עבו</v>
      </c>
    </row>
    <row r="1688" spans="1:42" x14ac:dyDescent="0.2">
      <c r="A1688" s="4"/>
      <c r="B1688" s="5"/>
      <c r="C1688" s="6" t="s">
        <v>6049</v>
      </c>
      <c r="D1688" s="7" t="s">
        <v>34</v>
      </c>
      <c r="E1688" s="7" t="s">
        <v>32</v>
      </c>
      <c r="F1688" s="8" t="s">
        <v>35</v>
      </c>
      <c r="G1688" s="9">
        <v>45712</v>
      </c>
      <c r="H1688" s="9">
        <v>45699</v>
      </c>
      <c r="I1688" s="10">
        <v>46022</v>
      </c>
      <c r="J1688" s="14"/>
      <c r="K1688" s="11" t="s">
        <v>4660</v>
      </c>
      <c r="L1688" s="8" t="s">
        <v>4661</v>
      </c>
      <c r="M1688" s="8" t="s">
        <v>4662</v>
      </c>
      <c r="N1688" s="8" t="s">
        <v>40</v>
      </c>
      <c r="O1688" s="12">
        <v>5675.8</v>
      </c>
      <c r="P1688" s="8" t="s">
        <v>41</v>
      </c>
      <c r="Q1688" s="12">
        <v>5675.8</v>
      </c>
      <c r="R1688" s="13">
        <v>0</v>
      </c>
      <c r="S1688" s="13">
        <v>0</v>
      </c>
      <c r="T1688" s="13">
        <v>0</v>
      </c>
      <c r="U1688" s="12">
        <v>5675.8</v>
      </c>
      <c r="V1688" s="8" t="s">
        <v>35</v>
      </c>
      <c r="W1688" s="8" t="s">
        <v>6050</v>
      </c>
      <c r="X1688" s="8" t="s">
        <v>35</v>
      </c>
      <c r="Y1688" s="13">
        <v>0</v>
      </c>
      <c r="Z1688" s="8" t="s">
        <v>42</v>
      </c>
      <c r="AA1688" s="8" t="s">
        <v>5666</v>
      </c>
      <c r="AB1688" s="8" t="s">
        <v>35</v>
      </c>
      <c r="AC1688" s="8" t="s">
        <v>54</v>
      </c>
      <c r="AD1688" s="8" t="s">
        <v>35</v>
      </c>
      <c r="AE1688" s="8" t="s">
        <v>4664</v>
      </c>
      <c r="AF1688" s="12">
        <v>5675.8</v>
      </c>
      <c r="AG1688" s="41">
        <f t="shared" si="237"/>
        <v>45699</v>
      </c>
      <c r="AH1688" s="41">
        <f t="shared" ca="1" si="238"/>
        <v>46022</v>
      </c>
      <c r="AI1688" s="1">
        <f t="shared" ca="1" si="236"/>
        <v>10</v>
      </c>
      <c r="AJ1688" s="1">
        <f t="shared" ca="1" si="239"/>
        <v>5</v>
      </c>
      <c r="AK1688" s="1">
        <f t="shared" ca="1" si="240"/>
        <v>4</v>
      </c>
      <c r="AL1688" s="1">
        <f t="shared" si="241"/>
        <v>0</v>
      </c>
      <c r="AM1688" s="38">
        <f t="shared" ca="1" si="242"/>
        <v>0.5</v>
      </c>
      <c r="AN1688" s="1" t="str">
        <f t="shared" ca="1" si="243"/>
        <v>תקין</v>
      </c>
      <c r="AO1688" s="1" t="e">
        <f>VLOOKUP(AC1688,'תז מייל קניין'!$A:$C,3,0)</f>
        <v>#N/A</v>
      </c>
      <c r="AP1688" s="1" t="str">
        <f t="shared" si="244"/>
        <v xml:space="preserve"> תחזוקה למ</v>
      </c>
    </row>
    <row r="1689" spans="1:42" x14ac:dyDescent="0.2">
      <c r="A1689" s="4"/>
      <c r="B1689" s="5"/>
      <c r="C1689" s="6" t="s">
        <v>6051</v>
      </c>
      <c r="D1689" s="7" t="s">
        <v>50</v>
      </c>
      <c r="E1689" s="7" t="s">
        <v>32</v>
      </c>
      <c r="F1689" s="8" t="s">
        <v>35</v>
      </c>
      <c r="G1689" s="9">
        <v>45718</v>
      </c>
      <c r="H1689" s="9"/>
      <c r="I1689" s="10"/>
      <c r="J1689" s="14"/>
      <c r="K1689" s="11" t="s">
        <v>2182</v>
      </c>
      <c r="L1689" s="8" t="s">
        <v>2183</v>
      </c>
      <c r="M1689" s="8" t="s">
        <v>2184</v>
      </c>
      <c r="N1689" s="8" t="s">
        <v>40</v>
      </c>
      <c r="O1689" s="12">
        <v>1297.3399999999999</v>
      </c>
      <c r="P1689" s="8" t="s">
        <v>41</v>
      </c>
      <c r="Q1689" s="12">
        <v>1297.3399999999999</v>
      </c>
      <c r="R1689" s="13">
        <v>0</v>
      </c>
      <c r="S1689" s="13">
        <v>0</v>
      </c>
      <c r="T1689" s="13">
        <v>0</v>
      </c>
      <c r="U1689" s="12">
        <v>1341.77</v>
      </c>
      <c r="V1689" s="8" t="s">
        <v>35</v>
      </c>
      <c r="W1689" s="8" t="s">
        <v>6052</v>
      </c>
      <c r="X1689" s="8" t="s">
        <v>57</v>
      </c>
      <c r="Y1689" s="13">
        <v>0</v>
      </c>
      <c r="Z1689" s="8" t="s">
        <v>42</v>
      </c>
      <c r="AA1689" s="8" t="s">
        <v>65</v>
      </c>
      <c r="AB1689" s="8" t="s">
        <v>35</v>
      </c>
      <c r="AC1689" s="8" t="s">
        <v>54</v>
      </c>
      <c r="AD1689" s="8" t="s">
        <v>35</v>
      </c>
      <c r="AE1689" s="8" t="s">
        <v>6053</v>
      </c>
      <c r="AF1689" s="12">
        <v>1297.3399999999999</v>
      </c>
      <c r="AG1689" s="41">
        <f t="shared" si="237"/>
        <v>45718</v>
      </c>
      <c r="AH1689" s="41">
        <f t="shared" ca="1" si="238"/>
        <v>46022</v>
      </c>
      <c r="AI1689" s="1">
        <f t="shared" ca="1" si="236"/>
        <v>9</v>
      </c>
      <c r="AJ1689" s="1">
        <f t="shared" ca="1" si="239"/>
        <v>5</v>
      </c>
      <c r="AK1689" s="1">
        <f t="shared" ca="1" si="240"/>
        <v>4</v>
      </c>
      <c r="AL1689" s="1">
        <f t="shared" si="241"/>
        <v>0</v>
      </c>
      <c r="AM1689" s="38">
        <f t="shared" ca="1" si="242"/>
        <v>0.55555555555555558</v>
      </c>
      <c r="AN1689" s="1" t="str">
        <f t="shared" ca="1" si="243"/>
        <v>לא תקין</v>
      </c>
      <c r="AO1689" s="1" t="e">
        <f>VLOOKUP(AC1689,'תז מייל קניין'!$A:$C,3,0)</f>
        <v>#N/A</v>
      </c>
      <c r="AP1689" s="1" t="str">
        <f t="shared" si="244"/>
        <v xml:space="preserve"> כיבוד משק</v>
      </c>
    </row>
    <row r="1690" spans="1:42" x14ac:dyDescent="0.2">
      <c r="A1690" s="4"/>
      <c r="B1690" s="5"/>
      <c r="C1690" s="6" t="s">
        <v>6054</v>
      </c>
      <c r="D1690" s="7" t="s">
        <v>67</v>
      </c>
      <c r="E1690" s="7" t="s">
        <v>32</v>
      </c>
      <c r="F1690" s="8" t="s">
        <v>35</v>
      </c>
      <c r="G1690" s="9">
        <v>45719</v>
      </c>
      <c r="H1690" s="9">
        <v>45658</v>
      </c>
      <c r="I1690" s="10">
        <v>46022</v>
      </c>
      <c r="J1690" s="14"/>
      <c r="K1690" s="11" t="s">
        <v>5355</v>
      </c>
      <c r="L1690" s="8" t="s">
        <v>5356</v>
      </c>
      <c r="M1690" s="8" t="s">
        <v>35</v>
      </c>
      <c r="N1690" s="8" t="s">
        <v>40</v>
      </c>
      <c r="O1690" s="12">
        <v>4170000</v>
      </c>
      <c r="P1690" s="8" t="s">
        <v>41</v>
      </c>
      <c r="Q1690" s="12">
        <v>4170000</v>
      </c>
      <c r="R1690" s="13">
        <v>0</v>
      </c>
      <c r="S1690" s="13">
        <v>0</v>
      </c>
      <c r="T1690" s="13">
        <v>0</v>
      </c>
      <c r="U1690" s="12">
        <v>4170000</v>
      </c>
      <c r="V1690" s="8" t="s">
        <v>35</v>
      </c>
      <c r="W1690" s="8" t="s">
        <v>6055</v>
      </c>
      <c r="X1690" s="8" t="s">
        <v>35</v>
      </c>
      <c r="Y1690" s="13">
        <v>0</v>
      </c>
      <c r="Z1690" s="8" t="s">
        <v>42</v>
      </c>
      <c r="AA1690" s="8" t="s">
        <v>1804</v>
      </c>
      <c r="AB1690" s="8" t="s">
        <v>35</v>
      </c>
      <c r="AC1690" s="8" t="s">
        <v>54</v>
      </c>
      <c r="AD1690" s="8" t="s">
        <v>35</v>
      </c>
      <c r="AE1690" s="8" t="s">
        <v>1450</v>
      </c>
      <c r="AF1690" s="12">
        <v>4170000</v>
      </c>
      <c r="AG1690" s="41">
        <f t="shared" si="237"/>
        <v>45658</v>
      </c>
      <c r="AH1690" s="41">
        <f t="shared" ca="1" si="238"/>
        <v>46022</v>
      </c>
      <c r="AI1690" s="1">
        <f t="shared" ca="1" si="236"/>
        <v>11</v>
      </c>
      <c r="AJ1690" s="1">
        <f t="shared" ca="1" si="239"/>
        <v>7</v>
      </c>
      <c r="AK1690" s="1">
        <f t="shared" ca="1" si="240"/>
        <v>4</v>
      </c>
      <c r="AL1690" s="1">
        <f t="shared" si="241"/>
        <v>0</v>
      </c>
      <c r="AM1690" s="38">
        <f t="shared" ca="1" si="242"/>
        <v>0.63636363636363635</v>
      </c>
      <c r="AN1690" s="1" t="str">
        <f t="shared" ca="1" si="243"/>
        <v>לא תקין</v>
      </c>
      <c r="AO1690" s="1" t="e">
        <f>VLOOKUP(AC1690,'תז מייל קניין'!$A:$C,3,0)</f>
        <v>#N/A</v>
      </c>
      <c r="AP1690" s="1" t="str">
        <f t="shared" si="244"/>
        <v xml:space="preserve"> הזמנה שנת</v>
      </c>
    </row>
    <row r="1691" spans="1:42" x14ac:dyDescent="0.2">
      <c r="A1691" s="4"/>
      <c r="B1691" s="5"/>
      <c r="C1691" s="6" t="s">
        <v>6056</v>
      </c>
      <c r="D1691" s="7" t="s">
        <v>34</v>
      </c>
      <c r="E1691" s="7" t="s">
        <v>32</v>
      </c>
      <c r="F1691" s="8" t="s">
        <v>35</v>
      </c>
      <c r="G1691" s="9">
        <v>45722</v>
      </c>
      <c r="H1691" s="9"/>
      <c r="I1691" s="10"/>
      <c r="J1691" s="14"/>
      <c r="K1691" s="11" t="s">
        <v>6057</v>
      </c>
      <c r="L1691" s="8" t="s">
        <v>6058</v>
      </c>
      <c r="M1691" s="8" t="s">
        <v>6059</v>
      </c>
      <c r="N1691" s="8" t="s">
        <v>40</v>
      </c>
      <c r="O1691" s="12">
        <v>25961.18</v>
      </c>
      <c r="P1691" s="8" t="s">
        <v>41</v>
      </c>
      <c r="Q1691" s="12">
        <v>25961.18</v>
      </c>
      <c r="R1691" s="13">
        <v>84.54</v>
      </c>
      <c r="S1691" s="12">
        <v>21948</v>
      </c>
      <c r="T1691" s="12">
        <v>21948</v>
      </c>
      <c r="U1691" s="12">
        <v>4013.18</v>
      </c>
      <c r="V1691" s="8" t="s">
        <v>35</v>
      </c>
      <c r="W1691" s="8" t="s">
        <v>6060</v>
      </c>
      <c r="X1691" s="8" t="s">
        <v>35</v>
      </c>
      <c r="Y1691" s="13">
        <v>0</v>
      </c>
      <c r="Z1691" s="8" t="s">
        <v>42</v>
      </c>
      <c r="AA1691" s="8" t="s">
        <v>43</v>
      </c>
      <c r="AB1691" s="8" t="s">
        <v>60</v>
      </c>
      <c r="AC1691" s="8" t="s">
        <v>54</v>
      </c>
      <c r="AD1691" s="8" t="s">
        <v>35</v>
      </c>
      <c r="AE1691" s="8" t="s">
        <v>260</v>
      </c>
      <c r="AF1691" s="12">
        <v>4013.18</v>
      </c>
      <c r="AG1691" s="41">
        <f t="shared" si="237"/>
        <v>45722</v>
      </c>
      <c r="AH1691" s="41">
        <f t="shared" ca="1" si="238"/>
        <v>46022</v>
      </c>
      <c r="AI1691" s="1">
        <f t="shared" ca="1" si="236"/>
        <v>9</v>
      </c>
      <c r="AJ1691" s="1">
        <f t="shared" ca="1" si="239"/>
        <v>5</v>
      </c>
      <c r="AK1691" s="1">
        <f t="shared" ca="1" si="240"/>
        <v>4</v>
      </c>
      <c r="AL1691" s="1">
        <f t="shared" si="241"/>
        <v>84.54</v>
      </c>
      <c r="AM1691" s="38">
        <f t="shared" ca="1" si="242"/>
        <v>0.55555555555555558</v>
      </c>
      <c r="AN1691" s="1" t="str">
        <f t="shared" ca="1" si="243"/>
        <v>תקין</v>
      </c>
      <c r="AO1691" s="1" t="e">
        <f>VLOOKUP(AC1691,'תז מייל קניין'!$A:$C,3,0)</f>
        <v>#N/A</v>
      </c>
      <c r="AP1691" s="1" t="str">
        <f t="shared" si="244"/>
        <v xml:space="preserve"> שי לטו בש</v>
      </c>
    </row>
    <row r="1692" spans="1:42" x14ac:dyDescent="0.2">
      <c r="A1692" s="4"/>
      <c r="B1692" s="5"/>
      <c r="C1692" s="6" t="s">
        <v>6061</v>
      </c>
      <c r="D1692" s="7" t="s">
        <v>34</v>
      </c>
      <c r="E1692" s="7" t="s">
        <v>32</v>
      </c>
      <c r="F1692" s="8" t="s">
        <v>35</v>
      </c>
      <c r="G1692" s="9">
        <v>45726</v>
      </c>
      <c r="H1692" s="9"/>
      <c r="I1692" s="10"/>
      <c r="J1692" s="14"/>
      <c r="K1692" s="11" t="s">
        <v>6062</v>
      </c>
      <c r="L1692" s="8" t="s">
        <v>6063</v>
      </c>
      <c r="M1692" s="8" t="s">
        <v>35</v>
      </c>
      <c r="N1692" s="8" t="s">
        <v>40</v>
      </c>
      <c r="O1692" s="13">
        <v>720.25</v>
      </c>
      <c r="P1692" s="8" t="s">
        <v>41</v>
      </c>
      <c r="Q1692" s="13">
        <v>720.25</v>
      </c>
      <c r="R1692" s="13">
        <v>0</v>
      </c>
      <c r="S1692" s="13">
        <v>0</v>
      </c>
      <c r="T1692" s="13">
        <v>0</v>
      </c>
      <c r="U1692" s="13">
        <v>720.25</v>
      </c>
      <c r="V1692" s="8" t="s">
        <v>35</v>
      </c>
      <c r="W1692" s="8" t="s">
        <v>6045</v>
      </c>
      <c r="X1692" s="8" t="s">
        <v>35</v>
      </c>
      <c r="Y1692" s="13">
        <v>0</v>
      </c>
      <c r="Z1692" s="8" t="s">
        <v>42</v>
      </c>
      <c r="AA1692" s="8" t="s">
        <v>43</v>
      </c>
      <c r="AB1692" s="8" t="s">
        <v>60</v>
      </c>
      <c r="AC1692" s="8" t="s">
        <v>54</v>
      </c>
      <c r="AD1692" s="8" t="s">
        <v>6046</v>
      </c>
      <c r="AE1692" s="8" t="s">
        <v>35</v>
      </c>
      <c r="AF1692" s="13">
        <v>720.25</v>
      </c>
      <c r="AG1692" s="41">
        <f t="shared" si="237"/>
        <v>45726</v>
      </c>
      <c r="AH1692" s="41">
        <f t="shared" ca="1" si="238"/>
        <v>46022</v>
      </c>
      <c r="AI1692" s="1">
        <f t="shared" ca="1" si="236"/>
        <v>9</v>
      </c>
      <c r="AJ1692" s="1">
        <f t="shared" ca="1" si="239"/>
        <v>4</v>
      </c>
      <c r="AK1692" s="1">
        <f t="shared" ca="1" si="240"/>
        <v>4</v>
      </c>
      <c r="AL1692" s="1">
        <f t="shared" si="241"/>
        <v>0</v>
      </c>
      <c r="AM1692" s="38">
        <f t="shared" ca="1" si="242"/>
        <v>0.44444444444444442</v>
      </c>
      <c r="AN1692" s="1" t="str">
        <f t="shared" ca="1" si="243"/>
        <v>טרם נבדק</v>
      </c>
      <c r="AO1692" s="1" t="e">
        <f>VLOOKUP(AC1692,'תז מייל קניין'!$A:$C,3,0)</f>
        <v>#N/A</v>
      </c>
      <c r="AP1692" s="1" t="str">
        <f t="shared" si="244"/>
        <v xml:space="preserve"> הרצאה במס</v>
      </c>
    </row>
    <row r="1693" spans="1:42" x14ac:dyDescent="0.2">
      <c r="A1693" s="4"/>
      <c r="B1693" s="5"/>
      <c r="C1693" s="6" t="s">
        <v>6064</v>
      </c>
      <c r="D1693" s="7" t="s">
        <v>34</v>
      </c>
      <c r="E1693" s="7" t="s">
        <v>32</v>
      </c>
      <c r="F1693" s="8" t="s">
        <v>35</v>
      </c>
      <c r="G1693" s="9">
        <v>45726</v>
      </c>
      <c r="H1693" s="9"/>
      <c r="I1693" s="10"/>
      <c r="J1693" s="14"/>
      <c r="K1693" s="11" t="s">
        <v>4447</v>
      </c>
      <c r="L1693" s="8" t="s">
        <v>4448</v>
      </c>
      <c r="M1693" s="8" t="s">
        <v>4449</v>
      </c>
      <c r="N1693" s="8" t="s">
        <v>40</v>
      </c>
      <c r="O1693" s="12">
        <v>40000</v>
      </c>
      <c r="P1693" s="8" t="s">
        <v>41</v>
      </c>
      <c r="Q1693" s="12">
        <v>40000</v>
      </c>
      <c r="R1693" s="13">
        <v>0</v>
      </c>
      <c r="S1693" s="13">
        <v>0</v>
      </c>
      <c r="T1693" s="13">
        <v>0</v>
      </c>
      <c r="U1693" s="12">
        <v>40000</v>
      </c>
      <c r="V1693" s="8" t="s">
        <v>35</v>
      </c>
      <c r="W1693" s="8" t="s">
        <v>6065</v>
      </c>
      <c r="X1693" s="8" t="s">
        <v>35</v>
      </c>
      <c r="Y1693" s="13">
        <v>0</v>
      </c>
      <c r="Z1693" s="8" t="s">
        <v>42</v>
      </c>
      <c r="AA1693" s="8" t="s">
        <v>2622</v>
      </c>
      <c r="AB1693" s="8" t="s">
        <v>35</v>
      </c>
      <c r="AC1693" s="8" t="s">
        <v>54</v>
      </c>
      <c r="AD1693" s="8" t="s">
        <v>35</v>
      </c>
      <c r="AE1693" s="8" t="s">
        <v>2610</v>
      </c>
      <c r="AF1693" s="12">
        <v>40000</v>
      </c>
      <c r="AG1693" s="41">
        <f t="shared" si="237"/>
        <v>45726</v>
      </c>
      <c r="AH1693" s="41">
        <f t="shared" ca="1" si="238"/>
        <v>46022</v>
      </c>
      <c r="AI1693" s="1">
        <f t="shared" ref="AI1693:AI1756" ca="1" si="245">DATEDIF(AG1693,AH1693, "m")</f>
        <v>9</v>
      </c>
      <c r="AJ1693" s="1">
        <f t="shared" ca="1" si="239"/>
        <v>4</v>
      </c>
      <c r="AK1693" s="1">
        <f t="shared" ca="1" si="240"/>
        <v>4</v>
      </c>
      <c r="AL1693" s="1">
        <f t="shared" si="241"/>
        <v>0</v>
      </c>
      <c r="AM1693" s="38">
        <f t="shared" ca="1" si="242"/>
        <v>0.44444444444444442</v>
      </c>
      <c r="AN1693" s="1" t="str">
        <f t="shared" ca="1" si="243"/>
        <v>טרם נבדק</v>
      </c>
      <c r="AO1693" s="1" t="e">
        <f>VLOOKUP(AC1693,'תז מייל קניין'!$A:$C,3,0)</f>
        <v>#N/A</v>
      </c>
      <c r="AP1693" s="1" t="str">
        <f t="shared" si="244"/>
        <v xml:space="preserve"> אבורקין נ</v>
      </c>
    </row>
    <row r="1694" spans="1:42" x14ac:dyDescent="0.2">
      <c r="A1694" s="4"/>
      <c r="B1694" s="5"/>
      <c r="C1694" s="6" t="s">
        <v>6066</v>
      </c>
      <c r="D1694" s="7" t="s">
        <v>34</v>
      </c>
      <c r="E1694" s="7" t="s">
        <v>32</v>
      </c>
      <c r="F1694" s="8" t="s">
        <v>35</v>
      </c>
      <c r="G1694" s="9">
        <v>45726</v>
      </c>
      <c r="H1694" s="9"/>
      <c r="I1694" s="10"/>
      <c r="J1694" s="14"/>
      <c r="K1694" s="11" t="s">
        <v>6067</v>
      </c>
      <c r="L1694" s="8" t="s">
        <v>6068</v>
      </c>
      <c r="M1694" s="8" t="s">
        <v>6069</v>
      </c>
      <c r="N1694" s="8" t="s">
        <v>40</v>
      </c>
      <c r="O1694" s="12">
        <v>12095</v>
      </c>
      <c r="P1694" s="8" t="s">
        <v>41</v>
      </c>
      <c r="Q1694" s="12">
        <v>12095</v>
      </c>
      <c r="R1694" s="13">
        <v>0</v>
      </c>
      <c r="S1694" s="13">
        <v>0</v>
      </c>
      <c r="T1694" s="13">
        <v>0</v>
      </c>
      <c r="U1694" s="12">
        <v>12095</v>
      </c>
      <c r="V1694" s="8" t="s">
        <v>35</v>
      </c>
      <c r="W1694" s="8" t="s">
        <v>6070</v>
      </c>
      <c r="X1694" s="8" t="s">
        <v>57</v>
      </c>
      <c r="Y1694" s="13">
        <v>0</v>
      </c>
      <c r="Z1694" s="8" t="s">
        <v>42</v>
      </c>
      <c r="AA1694" s="8" t="s">
        <v>58</v>
      </c>
      <c r="AB1694" s="8" t="s">
        <v>35</v>
      </c>
      <c r="AC1694" s="8" t="s">
        <v>54</v>
      </c>
      <c r="AD1694" s="8" t="s">
        <v>5639</v>
      </c>
      <c r="AE1694" s="8" t="s">
        <v>66</v>
      </c>
      <c r="AF1694" s="12">
        <v>12095</v>
      </c>
      <c r="AG1694" s="41">
        <f t="shared" si="237"/>
        <v>45726</v>
      </c>
      <c r="AH1694" s="41">
        <f t="shared" ca="1" si="238"/>
        <v>46022</v>
      </c>
      <c r="AI1694" s="1">
        <f t="shared" ca="1" si="245"/>
        <v>9</v>
      </c>
      <c r="AJ1694" s="1">
        <f t="shared" ca="1" si="239"/>
        <v>4</v>
      </c>
      <c r="AK1694" s="1">
        <f t="shared" ca="1" si="240"/>
        <v>4</v>
      </c>
      <c r="AL1694" s="1">
        <f t="shared" si="241"/>
        <v>0</v>
      </c>
      <c r="AM1694" s="38">
        <f t="shared" ca="1" si="242"/>
        <v>0.44444444444444442</v>
      </c>
      <c r="AN1694" s="1" t="str">
        <f t="shared" ca="1" si="243"/>
        <v>טרם נבדק</v>
      </c>
      <c r="AO1694" s="1" t="e">
        <f>VLOOKUP(AC1694,'תז מייל קניין'!$A:$C,3,0)</f>
        <v>#N/A</v>
      </c>
      <c r="AP1694" s="1" t="str">
        <f t="shared" si="244"/>
        <v xml:space="preserve"> חבר וועדה</v>
      </c>
    </row>
    <row r="1695" spans="1:42" x14ac:dyDescent="0.2">
      <c r="A1695" s="4"/>
      <c r="B1695" s="5"/>
      <c r="C1695" s="6" t="s">
        <v>6071</v>
      </c>
      <c r="D1695" s="7" t="s">
        <v>34</v>
      </c>
      <c r="E1695" s="7" t="s">
        <v>32</v>
      </c>
      <c r="F1695" s="8" t="s">
        <v>35</v>
      </c>
      <c r="G1695" s="9">
        <v>45728</v>
      </c>
      <c r="H1695" s="9"/>
      <c r="I1695" s="10"/>
      <c r="J1695" s="14"/>
      <c r="K1695" s="11" t="s">
        <v>6072</v>
      </c>
      <c r="L1695" s="8" t="s">
        <v>6073</v>
      </c>
      <c r="M1695" s="8" t="s">
        <v>6074</v>
      </c>
      <c r="N1695" s="8" t="s">
        <v>40</v>
      </c>
      <c r="O1695" s="12">
        <v>2714</v>
      </c>
      <c r="P1695" s="8" t="s">
        <v>41</v>
      </c>
      <c r="Q1695" s="12">
        <v>2714</v>
      </c>
      <c r="R1695" s="13">
        <v>65.22</v>
      </c>
      <c r="S1695" s="12">
        <v>1770</v>
      </c>
      <c r="T1695" s="12">
        <v>1770</v>
      </c>
      <c r="U1695" s="13">
        <v>944</v>
      </c>
      <c r="V1695" s="8" t="s">
        <v>35</v>
      </c>
      <c r="W1695" s="8" t="s">
        <v>6075</v>
      </c>
      <c r="X1695" s="8" t="s">
        <v>35</v>
      </c>
      <c r="Y1695" s="13">
        <v>0</v>
      </c>
      <c r="Z1695" s="8" t="s">
        <v>42</v>
      </c>
      <c r="AA1695" s="8" t="s">
        <v>43</v>
      </c>
      <c r="AB1695" s="8" t="s">
        <v>60</v>
      </c>
      <c r="AC1695" s="8" t="s">
        <v>54</v>
      </c>
      <c r="AD1695" s="8" t="s">
        <v>35</v>
      </c>
      <c r="AE1695" s="8" t="s">
        <v>603</v>
      </c>
      <c r="AF1695" s="13">
        <v>944</v>
      </c>
      <c r="AG1695" s="41">
        <f t="shared" si="237"/>
        <v>45728</v>
      </c>
      <c r="AH1695" s="41">
        <f t="shared" ca="1" si="238"/>
        <v>46022</v>
      </c>
      <c r="AI1695" s="1">
        <f t="shared" ca="1" si="245"/>
        <v>9</v>
      </c>
      <c r="AJ1695" s="1">
        <f t="shared" ca="1" si="239"/>
        <v>4</v>
      </c>
      <c r="AK1695" s="1">
        <f t="shared" ca="1" si="240"/>
        <v>4</v>
      </c>
      <c r="AL1695" s="1">
        <f t="shared" si="241"/>
        <v>65.22</v>
      </c>
      <c r="AM1695" s="38">
        <f t="shared" ca="1" si="242"/>
        <v>0.44444444444444442</v>
      </c>
      <c r="AN1695" s="1" t="str">
        <f t="shared" ca="1" si="243"/>
        <v>טרם נבדק</v>
      </c>
      <c r="AO1695" s="1" t="e">
        <f>VLOOKUP(AC1695,'תז מייל קניין'!$A:$C,3,0)</f>
        <v>#N/A</v>
      </c>
      <c r="AP1695" s="1" t="str">
        <f t="shared" si="244"/>
        <v xml:space="preserve"> כתיבת דו"</v>
      </c>
    </row>
    <row r="1696" spans="1:42" x14ac:dyDescent="0.2">
      <c r="A1696" s="4"/>
      <c r="B1696" s="5"/>
      <c r="C1696" s="6" t="s">
        <v>6076</v>
      </c>
      <c r="D1696" s="7" t="s">
        <v>34</v>
      </c>
      <c r="E1696" s="7" t="s">
        <v>32</v>
      </c>
      <c r="F1696" s="8" t="s">
        <v>35</v>
      </c>
      <c r="G1696" s="9">
        <v>45728</v>
      </c>
      <c r="H1696" s="9"/>
      <c r="I1696" s="10"/>
      <c r="J1696" s="14"/>
      <c r="K1696" s="11" t="s">
        <v>4791</v>
      </c>
      <c r="L1696" s="8" t="s">
        <v>4792</v>
      </c>
      <c r="M1696" s="8" t="s">
        <v>4793</v>
      </c>
      <c r="N1696" s="8" t="s">
        <v>40</v>
      </c>
      <c r="O1696" s="12">
        <v>4277.5</v>
      </c>
      <c r="P1696" s="8" t="s">
        <v>41</v>
      </c>
      <c r="Q1696" s="12">
        <v>4277.5</v>
      </c>
      <c r="R1696" s="13">
        <v>59.17</v>
      </c>
      <c r="S1696" s="12">
        <v>2531.1</v>
      </c>
      <c r="T1696" s="12">
        <v>2531.1</v>
      </c>
      <c r="U1696" s="12">
        <v>1746.4</v>
      </c>
      <c r="V1696" s="8" t="s">
        <v>35</v>
      </c>
      <c r="W1696" s="8" t="s">
        <v>5294</v>
      </c>
      <c r="X1696" s="8" t="s">
        <v>35</v>
      </c>
      <c r="Y1696" s="13">
        <v>0</v>
      </c>
      <c r="Z1696" s="8" t="s">
        <v>42</v>
      </c>
      <c r="AA1696" s="8" t="s">
        <v>43</v>
      </c>
      <c r="AB1696" s="8" t="s">
        <v>60</v>
      </c>
      <c r="AC1696" s="8" t="s">
        <v>54</v>
      </c>
      <c r="AD1696" s="8" t="s">
        <v>35</v>
      </c>
      <c r="AE1696" s="8" t="s">
        <v>4789</v>
      </c>
      <c r="AF1696" s="12">
        <v>1746.4</v>
      </c>
      <c r="AG1696" s="41">
        <f t="shared" si="237"/>
        <v>45728</v>
      </c>
      <c r="AH1696" s="41">
        <f t="shared" ca="1" si="238"/>
        <v>46022</v>
      </c>
      <c r="AI1696" s="1">
        <f t="shared" ca="1" si="245"/>
        <v>9</v>
      </c>
      <c r="AJ1696" s="1">
        <f t="shared" ca="1" si="239"/>
        <v>4</v>
      </c>
      <c r="AK1696" s="1">
        <f t="shared" ca="1" si="240"/>
        <v>4</v>
      </c>
      <c r="AL1696" s="1">
        <f t="shared" si="241"/>
        <v>59.17</v>
      </c>
      <c r="AM1696" s="38">
        <f t="shared" ca="1" si="242"/>
        <v>0.44444444444444442</v>
      </c>
      <c r="AN1696" s="1" t="str">
        <f t="shared" ca="1" si="243"/>
        <v>טרם נבדק</v>
      </c>
      <c r="AO1696" s="1" t="e">
        <f>VLOOKUP(AC1696,'תז מייל קניין'!$A:$C,3,0)</f>
        <v>#N/A</v>
      </c>
      <c r="AP1696" s="1" t="str">
        <f t="shared" si="244"/>
        <v xml:space="preserve"> חלפים למע</v>
      </c>
    </row>
    <row r="1697" spans="1:42" x14ac:dyDescent="0.2">
      <c r="A1697" s="4"/>
      <c r="B1697" s="5"/>
      <c r="C1697" s="6" t="s">
        <v>6077</v>
      </c>
      <c r="D1697" s="7" t="s">
        <v>34</v>
      </c>
      <c r="E1697" s="7" t="s">
        <v>32</v>
      </c>
      <c r="F1697" s="8" t="s">
        <v>35</v>
      </c>
      <c r="G1697" s="9">
        <v>45728</v>
      </c>
      <c r="H1697" s="9"/>
      <c r="I1697" s="10"/>
      <c r="J1697" s="14"/>
      <c r="K1697" s="11" t="s">
        <v>1675</v>
      </c>
      <c r="L1697" s="8" t="s">
        <v>1676</v>
      </c>
      <c r="M1697" s="8" t="s">
        <v>1677</v>
      </c>
      <c r="N1697" s="8" t="s">
        <v>40</v>
      </c>
      <c r="O1697" s="12">
        <v>3724.67</v>
      </c>
      <c r="P1697" s="8" t="s">
        <v>41</v>
      </c>
      <c r="Q1697" s="12">
        <v>3724.67</v>
      </c>
      <c r="R1697" s="13">
        <v>0</v>
      </c>
      <c r="S1697" s="13">
        <v>0</v>
      </c>
      <c r="T1697" s="13">
        <v>0</v>
      </c>
      <c r="U1697" s="12">
        <v>3724.67</v>
      </c>
      <c r="V1697" s="8" t="s">
        <v>35</v>
      </c>
      <c r="W1697" s="8" t="s">
        <v>6078</v>
      </c>
      <c r="X1697" s="8" t="s">
        <v>35</v>
      </c>
      <c r="Y1697" s="13">
        <v>0</v>
      </c>
      <c r="Z1697" s="8" t="s">
        <v>42</v>
      </c>
      <c r="AA1697" s="8" t="s">
        <v>43</v>
      </c>
      <c r="AB1697" s="8" t="s">
        <v>60</v>
      </c>
      <c r="AC1697" s="8" t="s">
        <v>54</v>
      </c>
      <c r="AD1697" s="8" t="s">
        <v>35</v>
      </c>
      <c r="AE1697" s="8" t="s">
        <v>46</v>
      </c>
      <c r="AF1697" s="12">
        <v>3724.67</v>
      </c>
      <c r="AG1697" s="41">
        <f t="shared" si="237"/>
        <v>45728</v>
      </c>
      <c r="AH1697" s="41">
        <f t="shared" ca="1" si="238"/>
        <v>46022</v>
      </c>
      <c r="AI1697" s="1">
        <f t="shared" ca="1" si="245"/>
        <v>9</v>
      </c>
      <c r="AJ1697" s="1">
        <f t="shared" ca="1" si="239"/>
        <v>4</v>
      </c>
      <c r="AK1697" s="1">
        <f t="shared" ca="1" si="240"/>
        <v>4</v>
      </c>
      <c r="AL1697" s="1">
        <f t="shared" si="241"/>
        <v>0</v>
      </c>
      <c r="AM1697" s="38">
        <f t="shared" ca="1" si="242"/>
        <v>0.44444444444444442</v>
      </c>
      <c r="AN1697" s="1" t="str">
        <f t="shared" ca="1" si="243"/>
        <v>טרם נבדק</v>
      </c>
      <c r="AO1697" s="1" t="e">
        <f>VLOOKUP(AC1697,'תז מייל קניין'!$A:$C,3,0)</f>
        <v>#N/A</v>
      </c>
      <c r="AP1697" s="1" t="str">
        <f t="shared" si="244"/>
        <v xml:space="preserve"> עבודות בנ</v>
      </c>
    </row>
    <row r="1698" spans="1:42" x14ac:dyDescent="0.2">
      <c r="A1698" s="4"/>
      <c r="B1698" s="5"/>
      <c r="C1698" s="6" t="s">
        <v>6079</v>
      </c>
      <c r="D1698" s="7" t="s">
        <v>34</v>
      </c>
      <c r="E1698" s="7" t="s">
        <v>32</v>
      </c>
      <c r="F1698" s="8" t="s">
        <v>35</v>
      </c>
      <c r="G1698" s="9">
        <v>45728</v>
      </c>
      <c r="H1698" s="9"/>
      <c r="I1698" s="10"/>
      <c r="J1698" s="14"/>
      <c r="K1698" s="11" t="s">
        <v>3411</v>
      </c>
      <c r="L1698" s="8" t="s">
        <v>3412</v>
      </c>
      <c r="M1698" s="8" t="s">
        <v>3413</v>
      </c>
      <c r="N1698" s="8" t="s">
        <v>40</v>
      </c>
      <c r="O1698" s="12">
        <v>1145.78</v>
      </c>
      <c r="P1698" s="8" t="s">
        <v>41</v>
      </c>
      <c r="Q1698" s="12">
        <v>1145.78</v>
      </c>
      <c r="R1698" s="13">
        <v>45.31</v>
      </c>
      <c r="S1698" s="13">
        <v>519.20000000000005</v>
      </c>
      <c r="T1698" s="13">
        <v>519.20000000000005</v>
      </c>
      <c r="U1698" s="13">
        <v>626.58000000000004</v>
      </c>
      <c r="V1698" s="8" t="s">
        <v>35</v>
      </c>
      <c r="W1698" s="8" t="s">
        <v>6080</v>
      </c>
      <c r="X1698" s="8" t="s">
        <v>35</v>
      </c>
      <c r="Y1698" s="13">
        <v>0</v>
      </c>
      <c r="Z1698" s="8" t="s">
        <v>42</v>
      </c>
      <c r="AA1698" s="8" t="s">
        <v>43</v>
      </c>
      <c r="AB1698" s="8" t="s">
        <v>60</v>
      </c>
      <c r="AC1698" s="8" t="s">
        <v>54</v>
      </c>
      <c r="AD1698" s="8" t="s">
        <v>35</v>
      </c>
      <c r="AE1698" s="8" t="s">
        <v>266</v>
      </c>
      <c r="AF1698" s="13">
        <v>626.58000000000004</v>
      </c>
      <c r="AG1698" s="41">
        <f t="shared" si="237"/>
        <v>45728</v>
      </c>
      <c r="AH1698" s="41">
        <f t="shared" ca="1" si="238"/>
        <v>46022</v>
      </c>
      <c r="AI1698" s="1">
        <f t="shared" ca="1" si="245"/>
        <v>9</v>
      </c>
      <c r="AJ1698" s="1">
        <f t="shared" ca="1" si="239"/>
        <v>4</v>
      </c>
      <c r="AK1698" s="1">
        <f t="shared" ca="1" si="240"/>
        <v>4</v>
      </c>
      <c r="AL1698" s="1">
        <f t="shared" si="241"/>
        <v>45.31</v>
      </c>
      <c r="AM1698" s="38">
        <f t="shared" ca="1" si="242"/>
        <v>0.44444444444444442</v>
      </c>
      <c r="AN1698" s="1" t="str">
        <f t="shared" ca="1" si="243"/>
        <v>טרם נבדק</v>
      </c>
      <c r="AO1698" s="1" t="e">
        <f>VLOOKUP(AC1698,'תז מייל קניין'!$A:$C,3,0)</f>
        <v>#N/A</v>
      </c>
      <c r="AP1698" s="1" t="str">
        <f t="shared" si="244"/>
        <v xml:space="preserve"> שירות טכנ</v>
      </c>
    </row>
    <row r="1699" spans="1:42" x14ac:dyDescent="0.2">
      <c r="A1699" s="4"/>
      <c r="B1699" s="5"/>
      <c r="C1699" s="6" t="s">
        <v>6081</v>
      </c>
      <c r="D1699" s="7" t="s">
        <v>34</v>
      </c>
      <c r="E1699" s="7" t="s">
        <v>32</v>
      </c>
      <c r="F1699" s="8" t="s">
        <v>35</v>
      </c>
      <c r="G1699" s="9">
        <v>45728</v>
      </c>
      <c r="H1699" s="9"/>
      <c r="I1699" s="10"/>
      <c r="J1699" s="14"/>
      <c r="K1699" s="11" t="s">
        <v>1129</v>
      </c>
      <c r="L1699" s="8" t="s">
        <v>1130</v>
      </c>
      <c r="M1699" s="8" t="s">
        <v>1131</v>
      </c>
      <c r="N1699" s="8" t="s">
        <v>40</v>
      </c>
      <c r="O1699" s="13">
        <v>689.3</v>
      </c>
      <c r="P1699" s="8" t="s">
        <v>41</v>
      </c>
      <c r="Q1699" s="13">
        <v>689.3</v>
      </c>
      <c r="R1699" s="13">
        <v>0</v>
      </c>
      <c r="S1699" s="13">
        <v>0</v>
      </c>
      <c r="T1699" s="13">
        <v>0</v>
      </c>
      <c r="U1699" s="13">
        <v>689.3</v>
      </c>
      <c r="V1699" s="8" t="s">
        <v>35</v>
      </c>
      <c r="W1699" s="8" t="s">
        <v>6082</v>
      </c>
      <c r="X1699" s="8" t="s">
        <v>35</v>
      </c>
      <c r="Y1699" s="13">
        <v>0</v>
      </c>
      <c r="Z1699" s="8" t="s">
        <v>42</v>
      </c>
      <c r="AA1699" s="8" t="s">
        <v>43</v>
      </c>
      <c r="AB1699" s="8" t="s">
        <v>2404</v>
      </c>
      <c r="AC1699" s="8" t="s">
        <v>54</v>
      </c>
      <c r="AD1699" s="8" t="s">
        <v>35</v>
      </c>
      <c r="AE1699" s="8" t="s">
        <v>266</v>
      </c>
      <c r="AF1699" s="13">
        <v>689.3</v>
      </c>
      <c r="AG1699" s="41">
        <f t="shared" si="237"/>
        <v>45728</v>
      </c>
      <c r="AH1699" s="41">
        <f t="shared" ca="1" si="238"/>
        <v>46022</v>
      </c>
      <c r="AI1699" s="1">
        <f t="shared" ca="1" si="245"/>
        <v>9</v>
      </c>
      <c r="AJ1699" s="1">
        <f t="shared" ca="1" si="239"/>
        <v>4</v>
      </c>
      <c r="AK1699" s="1">
        <f t="shared" ca="1" si="240"/>
        <v>4</v>
      </c>
      <c r="AL1699" s="1">
        <f t="shared" si="241"/>
        <v>0</v>
      </c>
      <c r="AM1699" s="38">
        <f t="shared" ca="1" si="242"/>
        <v>0.44444444444444442</v>
      </c>
      <c r="AN1699" s="1" t="str">
        <f t="shared" ca="1" si="243"/>
        <v>טרם נבדק</v>
      </c>
      <c r="AO1699" s="1" t="e">
        <f>VLOOKUP(AC1699,'תז מייל קניין'!$A:$C,3,0)</f>
        <v>#N/A</v>
      </c>
      <c r="AP1699" s="1" t="str">
        <f t="shared" si="244"/>
        <v xml:space="preserve"> אגרת שילו</v>
      </c>
    </row>
    <row r="1700" spans="1:42" x14ac:dyDescent="0.2">
      <c r="A1700" s="4"/>
      <c r="B1700" s="5"/>
      <c r="C1700" s="6" t="s">
        <v>6083</v>
      </c>
      <c r="D1700" s="7" t="s">
        <v>50</v>
      </c>
      <c r="E1700" s="7" t="s">
        <v>32</v>
      </c>
      <c r="F1700" s="8" t="s">
        <v>35</v>
      </c>
      <c r="G1700" s="9">
        <v>45733</v>
      </c>
      <c r="H1700" s="9"/>
      <c r="I1700" s="10"/>
      <c r="J1700" s="14"/>
      <c r="K1700" s="11" t="s">
        <v>1817</v>
      </c>
      <c r="L1700" s="8" t="s">
        <v>1818</v>
      </c>
      <c r="M1700" s="8" t="s">
        <v>1819</v>
      </c>
      <c r="N1700" s="8" t="s">
        <v>40</v>
      </c>
      <c r="O1700" s="13">
        <v>312.7</v>
      </c>
      <c r="P1700" s="8" t="s">
        <v>41</v>
      </c>
      <c r="Q1700" s="13">
        <v>312.7</v>
      </c>
      <c r="R1700" s="13">
        <v>0</v>
      </c>
      <c r="S1700" s="13">
        <v>0</v>
      </c>
      <c r="T1700" s="13">
        <v>0</v>
      </c>
      <c r="U1700" s="13">
        <v>312.7</v>
      </c>
      <c r="V1700" s="8" t="s">
        <v>35</v>
      </c>
      <c r="W1700" s="8" t="s">
        <v>6084</v>
      </c>
      <c r="X1700" s="8" t="s">
        <v>35</v>
      </c>
      <c r="Y1700" s="13">
        <v>0</v>
      </c>
      <c r="Z1700" s="8" t="s">
        <v>42</v>
      </c>
      <c r="AA1700" s="8" t="s">
        <v>43</v>
      </c>
      <c r="AB1700" s="8" t="s">
        <v>60</v>
      </c>
      <c r="AC1700" s="8" t="s">
        <v>54</v>
      </c>
      <c r="AD1700" s="8" t="s">
        <v>35</v>
      </c>
      <c r="AE1700" s="8" t="s">
        <v>4414</v>
      </c>
      <c r="AF1700" s="13">
        <v>312.7</v>
      </c>
      <c r="AG1700" s="41">
        <f t="shared" si="237"/>
        <v>45733</v>
      </c>
      <c r="AH1700" s="41">
        <f t="shared" ca="1" si="238"/>
        <v>46022</v>
      </c>
      <c r="AI1700" s="1">
        <f t="shared" ca="1" si="245"/>
        <v>9</v>
      </c>
      <c r="AJ1700" s="1">
        <f t="shared" ca="1" si="239"/>
        <v>4</v>
      </c>
      <c r="AK1700" s="1">
        <f t="shared" ca="1" si="240"/>
        <v>4</v>
      </c>
      <c r="AL1700" s="1">
        <f t="shared" si="241"/>
        <v>0</v>
      </c>
      <c r="AM1700" s="38">
        <f t="shared" ca="1" si="242"/>
        <v>0.44444444444444442</v>
      </c>
      <c r="AN1700" s="1" t="str">
        <f t="shared" ca="1" si="243"/>
        <v>טרם נבדק</v>
      </c>
      <c r="AO1700" s="1" t="e">
        <f>VLOOKUP(AC1700,'תז מייל קניין'!$A:$C,3,0)</f>
        <v>#N/A</v>
      </c>
      <c r="AP1700" s="1" t="str">
        <f t="shared" si="244"/>
        <v xml:space="preserve"> טוסטר עבו</v>
      </c>
    </row>
    <row r="1701" spans="1:42" x14ac:dyDescent="0.2">
      <c r="A1701" s="4"/>
      <c r="B1701" s="5"/>
      <c r="C1701" s="6" t="s">
        <v>6085</v>
      </c>
      <c r="D1701" s="7" t="s">
        <v>34</v>
      </c>
      <c r="E1701" s="7" t="s">
        <v>32</v>
      </c>
      <c r="F1701" s="8" t="s">
        <v>35</v>
      </c>
      <c r="G1701" s="9">
        <v>45733</v>
      </c>
      <c r="H1701" s="9"/>
      <c r="I1701" s="10"/>
      <c r="J1701" s="14"/>
      <c r="K1701" s="11" t="s">
        <v>1878</v>
      </c>
      <c r="L1701" s="8" t="s">
        <v>1879</v>
      </c>
      <c r="M1701" s="8" t="s">
        <v>35</v>
      </c>
      <c r="N1701" s="8" t="s">
        <v>40</v>
      </c>
      <c r="O1701" s="12">
        <v>2700</v>
      </c>
      <c r="P1701" s="8" t="s">
        <v>41</v>
      </c>
      <c r="Q1701" s="12">
        <v>2700</v>
      </c>
      <c r="R1701" s="13">
        <v>0</v>
      </c>
      <c r="S1701" s="13">
        <v>0</v>
      </c>
      <c r="T1701" s="13">
        <v>0</v>
      </c>
      <c r="U1701" s="12">
        <v>2700</v>
      </c>
      <c r="V1701" s="8" t="s">
        <v>35</v>
      </c>
      <c r="W1701" s="8" t="s">
        <v>6086</v>
      </c>
      <c r="X1701" s="8" t="s">
        <v>35</v>
      </c>
      <c r="Y1701" s="13">
        <v>0</v>
      </c>
      <c r="Z1701" s="8" t="s">
        <v>42</v>
      </c>
      <c r="AA1701" s="8" t="s">
        <v>1804</v>
      </c>
      <c r="AB1701" s="8" t="s">
        <v>35</v>
      </c>
      <c r="AC1701" s="8" t="s">
        <v>54</v>
      </c>
      <c r="AD1701" s="8" t="s">
        <v>35</v>
      </c>
      <c r="AE1701" s="8" t="s">
        <v>4548</v>
      </c>
      <c r="AF1701" s="12">
        <v>2700</v>
      </c>
      <c r="AG1701" s="41">
        <f t="shared" si="237"/>
        <v>45733</v>
      </c>
      <c r="AH1701" s="41">
        <f t="shared" ca="1" si="238"/>
        <v>46022</v>
      </c>
      <c r="AI1701" s="1">
        <f t="shared" ca="1" si="245"/>
        <v>9</v>
      </c>
      <c r="AJ1701" s="1">
        <f t="shared" ca="1" si="239"/>
        <v>4</v>
      </c>
      <c r="AK1701" s="1">
        <f t="shared" ca="1" si="240"/>
        <v>4</v>
      </c>
      <c r="AL1701" s="1">
        <f t="shared" si="241"/>
        <v>0</v>
      </c>
      <c r="AM1701" s="38">
        <f t="shared" ca="1" si="242"/>
        <v>0.44444444444444442</v>
      </c>
      <c r="AN1701" s="1" t="str">
        <f t="shared" ca="1" si="243"/>
        <v>טרם נבדק</v>
      </c>
      <c r="AO1701" s="1" t="e">
        <f>VLOOKUP(AC1701,'תז מייל קניין'!$A:$C,3,0)</f>
        <v>#N/A</v>
      </c>
      <c r="AP1701" s="1" t="str">
        <f t="shared" si="244"/>
        <v xml:space="preserve"> הדפסת טופ</v>
      </c>
    </row>
    <row r="1702" spans="1:42" x14ac:dyDescent="0.2">
      <c r="A1702" s="4"/>
      <c r="B1702" s="5"/>
      <c r="C1702" s="6" t="s">
        <v>6087</v>
      </c>
      <c r="D1702" s="7" t="s">
        <v>50</v>
      </c>
      <c r="E1702" s="7" t="s">
        <v>32</v>
      </c>
      <c r="F1702" s="8" t="s">
        <v>35</v>
      </c>
      <c r="G1702" s="9">
        <v>45733</v>
      </c>
      <c r="H1702" s="9"/>
      <c r="I1702" s="10"/>
      <c r="J1702" s="14"/>
      <c r="K1702" s="11" t="s">
        <v>1764</v>
      </c>
      <c r="L1702" s="8" t="s">
        <v>1765</v>
      </c>
      <c r="M1702" s="8" t="s">
        <v>1766</v>
      </c>
      <c r="N1702" s="8" t="s">
        <v>40</v>
      </c>
      <c r="O1702" s="12">
        <v>3190.92</v>
      </c>
      <c r="P1702" s="8" t="s">
        <v>41</v>
      </c>
      <c r="Q1702" s="12">
        <v>3190.92</v>
      </c>
      <c r="R1702" s="13">
        <v>97.76</v>
      </c>
      <c r="S1702" s="12">
        <v>3119.29</v>
      </c>
      <c r="T1702" s="12">
        <v>3119.26</v>
      </c>
      <c r="U1702" s="13">
        <v>73.81</v>
      </c>
      <c r="V1702" s="8" t="s">
        <v>35</v>
      </c>
      <c r="W1702" s="8" t="s">
        <v>6088</v>
      </c>
      <c r="X1702" s="8" t="s">
        <v>57</v>
      </c>
      <c r="Y1702" s="13">
        <v>0</v>
      </c>
      <c r="Z1702" s="8" t="s">
        <v>42</v>
      </c>
      <c r="AA1702" s="8" t="s">
        <v>65</v>
      </c>
      <c r="AB1702" s="8" t="s">
        <v>35</v>
      </c>
      <c r="AC1702" s="8" t="s">
        <v>54</v>
      </c>
      <c r="AD1702" s="8" t="s">
        <v>35</v>
      </c>
      <c r="AE1702" s="8" t="s">
        <v>4548</v>
      </c>
      <c r="AF1702" s="13">
        <v>71.63</v>
      </c>
      <c r="AG1702" s="41">
        <f t="shared" si="237"/>
        <v>45733</v>
      </c>
      <c r="AH1702" s="41">
        <f t="shared" ca="1" si="238"/>
        <v>46022</v>
      </c>
      <c r="AI1702" s="1">
        <f t="shared" ca="1" si="245"/>
        <v>9</v>
      </c>
      <c r="AJ1702" s="1">
        <f t="shared" ca="1" si="239"/>
        <v>4</v>
      </c>
      <c r="AK1702" s="1">
        <f t="shared" ca="1" si="240"/>
        <v>4</v>
      </c>
      <c r="AL1702" s="1">
        <f t="shared" si="241"/>
        <v>97.76</v>
      </c>
      <c r="AM1702" s="38">
        <f t="shared" ca="1" si="242"/>
        <v>0.44444444444444442</v>
      </c>
      <c r="AN1702" s="1" t="str">
        <f t="shared" ca="1" si="243"/>
        <v>טרם נבדק</v>
      </c>
      <c r="AO1702" s="1" t="e">
        <f>VLOOKUP(AC1702,'תז מייל קניין'!$A:$C,3,0)</f>
        <v>#N/A</v>
      </c>
      <c r="AP1702" s="1" t="str">
        <f t="shared" si="244"/>
        <v xml:space="preserve"> ציוד משרד</v>
      </c>
    </row>
    <row r="1703" spans="1:42" x14ac:dyDescent="0.2">
      <c r="A1703" s="4"/>
      <c r="B1703" s="5"/>
      <c r="C1703" s="6" t="s">
        <v>6089</v>
      </c>
      <c r="D1703" s="7" t="s">
        <v>50</v>
      </c>
      <c r="E1703" s="7" t="s">
        <v>32</v>
      </c>
      <c r="F1703" s="8" t="s">
        <v>35</v>
      </c>
      <c r="G1703" s="9">
        <v>45733</v>
      </c>
      <c r="H1703" s="9"/>
      <c r="I1703" s="10"/>
      <c r="J1703" s="14"/>
      <c r="K1703" s="11" t="s">
        <v>2144</v>
      </c>
      <c r="L1703" s="8" t="s">
        <v>2145</v>
      </c>
      <c r="M1703" s="8" t="s">
        <v>2146</v>
      </c>
      <c r="N1703" s="8" t="s">
        <v>40</v>
      </c>
      <c r="O1703" s="13">
        <v>932.2</v>
      </c>
      <c r="P1703" s="8" t="s">
        <v>41</v>
      </c>
      <c r="Q1703" s="13">
        <v>932.2</v>
      </c>
      <c r="R1703" s="13">
        <v>0</v>
      </c>
      <c r="S1703" s="13">
        <v>0</v>
      </c>
      <c r="T1703" s="13">
        <v>0</v>
      </c>
      <c r="U1703" s="12">
        <v>1000.21</v>
      </c>
      <c r="V1703" s="8" t="s">
        <v>35</v>
      </c>
      <c r="W1703" s="8" t="s">
        <v>6090</v>
      </c>
      <c r="X1703" s="8" t="s">
        <v>57</v>
      </c>
      <c r="Y1703" s="13">
        <v>0</v>
      </c>
      <c r="Z1703" s="8" t="s">
        <v>42</v>
      </c>
      <c r="AA1703" s="8" t="s">
        <v>65</v>
      </c>
      <c r="AB1703" s="8" t="s">
        <v>35</v>
      </c>
      <c r="AC1703" s="8" t="s">
        <v>54</v>
      </c>
      <c r="AD1703" s="8" t="s">
        <v>35</v>
      </c>
      <c r="AE1703" s="8" t="s">
        <v>4548</v>
      </c>
      <c r="AF1703" s="13">
        <v>932.2</v>
      </c>
      <c r="AG1703" s="41">
        <f t="shared" si="237"/>
        <v>45733</v>
      </c>
      <c r="AH1703" s="41">
        <f t="shared" ca="1" si="238"/>
        <v>46022</v>
      </c>
      <c r="AI1703" s="1">
        <f t="shared" ca="1" si="245"/>
        <v>9</v>
      </c>
      <c r="AJ1703" s="1">
        <f t="shared" ca="1" si="239"/>
        <v>4</v>
      </c>
      <c r="AK1703" s="1">
        <f t="shared" ca="1" si="240"/>
        <v>4</v>
      </c>
      <c r="AL1703" s="1">
        <f t="shared" si="241"/>
        <v>0</v>
      </c>
      <c r="AM1703" s="38">
        <f t="shared" ca="1" si="242"/>
        <v>0.44444444444444442</v>
      </c>
      <c r="AN1703" s="1" t="str">
        <f t="shared" ca="1" si="243"/>
        <v>טרם נבדק</v>
      </c>
      <c r="AO1703" s="1" t="e">
        <f>VLOOKUP(AC1703,'תז מייל קניין'!$A:$C,3,0)</f>
        <v>#N/A</v>
      </c>
      <c r="AP1703" s="1" t="str">
        <f t="shared" si="244"/>
        <v xml:space="preserve"> כסא מנהל </v>
      </c>
    </row>
    <row r="1704" spans="1:42" x14ac:dyDescent="0.2">
      <c r="A1704" s="4"/>
      <c r="B1704" s="5"/>
      <c r="C1704" s="6" t="s">
        <v>6091</v>
      </c>
      <c r="D1704" s="7" t="s">
        <v>34</v>
      </c>
      <c r="E1704" s="7" t="s">
        <v>32</v>
      </c>
      <c r="F1704" s="8" t="s">
        <v>35</v>
      </c>
      <c r="G1704" s="9">
        <v>45733</v>
      </c>
      <c r="H1704" s="9">
        <v>45601</v>
      </c>
      <c r="I1704" s="10">
        <v>46695</v>
      </c>
      <c r="J1704" s="14"/>
      <c r="K1704" s="11" t="s">
        <v>6092</v>
      </c>
      <c r="L1704" s="8" t="s">
        <v>6093</v>
      </c>
      <c r="M1704" s="8" t="s">
        <v>6094</v>
      </c>
      <c r="N1704" s="8" t="s">
        <v>40</v>
      </c>
      <c r="O1704" s="12">
        <v>16933</v>
      </c>
      <c r="P1704" s="8" t="s">
        <v>41</v>
      </c>
      <c r="Q1704" s="12">
        <v>16933</v>
      </c>
      <c r="R1704" s="13">
        <v>0</v>
      </c>
      <c r="S1704" s="13">
        <v>0</v>
      </c>
      <c r="T1704" s="13">
        <v>0</v>
      </c>
      <c r="U1704" s="12">
        <v>16933</v>
      </c>
      <c r="V1704" s="8" t="s">
        <v>35</v>
      </c>
      <c r="W1704" s="8" t="s">
        <v>6095</v>
      </c>
      <c r="X1704" s="8" t="s">
        <v>57</v>
      </c>
      <c r="Y1704" s="13">
        <v>0</v>
      </c>
      <c r="Z1704" s="8" t="s">
        <v>42</v>
      </c>
      <c r="AA1704" s="8" t="s">
        <v>58</v>
      </c>
      <c r="AB1704" s="8" t="s">
        <v>35</v>
      </c>
      <c r="AC1704" s="8" t="s">
        <v>54</v>
      </c>
      <c r="AD1704" s="8" t="s">
        <v>6096</v>
      </c>
      <c r="AE1704" s="8" t="s">
        <v>66</v>
      </c>
      <c r="AF1704" s="12">
        <v>16933</v>
      </c>
      <c r="AG1704" s="41">
        <f t="shared" si="237"/>
        <v>45601</v>
      </c>
      <c r="AH1704" s="41">
        <f t="shared" ca="1" si="238"/>
        <v>46695</v>
      </c>
      <c r="AI1704" s="1">
        <f t="shared" ca="1" si="245"/>
        <v>35</v>
      </c>
      <c r="AJ1704" s="1">
        <f t="shared" ca="1" si="239"/>
        <v>9</v>
      </c>
      <c r="AK1704" s="1">
        <f t="shared" ca="1" si="240"/>
        <v>26</v>
      </c>
      <c r="AL1704" s="1">
        <f t="shared" si="241"/>
        <v>0</v>
      </c>
      <c r="AM1704" s="38">
        <f t="shared" ca="1" si="242"/>
        <v>0.25714285714285712</v>
      </c>
      <c r="AN1704" s="1" t="str">
        <f t="shared" ca="1" si="243"/>
        <v>טרם נבדק</v>
      </c>
      <c r="AO1704" s="1" t="e">
        <f>VLOOKUP(AC1704,'תז מייל קניין'!$A:$C,3,0)</f>
        <v>#N/A</v>
      </c>
      <c r="AP1704" s="1" t="str">
        <f t="shared" si="244"/>
        <v xml:space="preserve"> חבר וועדת</v>
      </c>
    </row>
    <row r="1705" spans="1:42" x14ac:dyDescent="0.2">
      <c r="A1705" s="4"/>
      <c r="B1705" s="5"/>
      <c r="C1705" s="6" t="s">
        <v>6097</v>
      </c>
      <c r="D1705" s="7" t="s">
        <v>50</v>
      </c>
      <c r="E1705" s="7" t="s">
        <v>32</v>
      </c>
      <c r="F1705" s="8" t="s">
        <v>35</v>
      </c>
      <c r="G1705" s="9">
        <v>45734</v>
      </c>
      <c r="H1705" s="9"/>
      <c r="I1705" s="10"/>
      <c r="J1705" s="14"/>
      <c r="K1705" s="11" t="s">
        <v>2144</v>
      </c>
      <c r="L1705" s="8" t="s">
        <v>2145</v>
      </c>
      <c r="M1705" s="8" t="s">
        <v>2146</v>
      </c>
      <c r="N1705" s="8" t="s">
        <v>40</v>
      </c>
      <c r="O1705" s="13">
        <v>727.12</v>
      </c>
      <c r="P1705" s="8" t="s">
        <v>41</v>
      </c>
      <c r="Q1705" s="13">
        <v>727.12</v>
      </c>
      <c r="R1705" s="13">
        <v>0</v>
      </c>
      <c r="S1705" s="13">
        <v>0</v>
      </c>
      <c r="T1705" s="13">
        <v>0</v>
      </c>
      <c r="U1705" s="13">
        <v>780.17</v>
      </c>
      <c r="V1705" s="8" t="s">
        <v>35</v>
      </c>
      <c r="W1705" s="8" t="s">
        <v>6098</v>
      </c>
      <c r="X1705" s="8" t="s">
        <v>57</v>
      </c>
      <c r="Y1705" s="13">
        <v>0</v>
      </c>
      <c r="Z1705" s="8" t="s">
        <v>42</v>
      </c>
      <c r="AA1705" s="8" t="s">
        <v>65</v>
      </c>
      <c r="AB1705" s="8" t="s">
        <v>35</v>
      </c>
      <c r="AC1705" s="8" t="s">
        <v>54</v>
      </c>
      <c r="AD1705" s="8" t="s">
        <v>35</v>
      </c>
      <c r="AE1705" s="8" t="s">
        <v>4414</v>
      </c>
      <c r="AF1705" s="13">
        <v>727.12</v>
      </c>
      <c r="AG1705" s="41">
        <f t="shared" si="237"/>
        <v>45734</v>
      </c>
      <c r="AH1705" s="41">
        <f t="shared" ca="1" si="238"/>
        <v>46022</v>
      </c>
      <c r="AI1705" s="1">
        <f t="shared" ca="1" si="245"/>
        <v>9</v>
      </c>
      <c r="AJ1705" s="1">
        <f t="shared" ca="1" si="239"/>
        <v>4</v>
      </c>
      <c r="AK1705" s="1">
        <f t="shared" ca="1" si="240"/>
        <v>4</v>
      </c>
      <c r="AL1705" s="1">
        <f t="shared" si="241"/>
        <v>0</v>
      </c>
      <c r="AM1705" s="38">
        <f t="shared" ca="1" si="242"/>
        <v>0.44444444444444442</v>
      </c>
      <c r="AN1705" s="1" t="str">
        <f t="shared" ca="1" si="243"/>
        <v>טרם נבדק</v>
      </c>
      <c r="AO1705" s="1" t="e">
        <f>VLOOKUP(AC1705,'תז מייל קניין'!$A:$C,3,0)</f>
        <v>#N/A</v>
      </c>
      <c r="AP1705" s="1" t="str">
        <f t="shared" si="244"/>
        <v xml:space="preserve"> כסא אורטו</v>
      </c>
    </row>
    <row r="1706" spans="1:42" x14ac:dyDescent="0.2">
      <c r="A1706" s="4"/>
      <c r="B1706" s="5"/>
      <c r="C1706" s="6" t="s">
        <v>6099</v>
      </c>
      <c r="D1706" s="7" t="s">
        <v>50</v>
      </c>
      <c r="E1706" s="7" t="s">
        <v>32</v>
      </c>
      <c r="F1706" s="8" t="s">
        <v>35</v>
      </c>
      <c r="G1706" s="9">
        <v>45734</v>
      </c>
      <c r="H1706" s="9"/>
      <c r="I1706" s="10"/>
      <c r="J1706" s="14"/>
      <c r="K1706" s="11" t="s">
        <v>1764</v>
      </c>
      <c r="L1706" s="8" t="s">
        <v>1765</v>
      </c>
      <c r="M1706" s="8" t="s">
        <v>1766</v>
      </c>
      <c r="N1706" s="8" t="s">
        <v>40</v>
      </c>
      <c r="O1706" s="12">
        <v>7477.75</v>
      </c>
      <c r="P1706" s="8" t="s">
        <v>41</v>
      </c>
      <c r="Q1706" s="12">
        <v>7477.75</v>
      </c>
      <c r="R1706" s="13">
        <v>96.4</v>
      </c>
      <c r="S1706" s="12">
        <v>7208.22</v>
      </c>
      <c r="T1706" s="12">
        <v>7208.22</v>
      </c>
      <c r="U1706" s="13">
        <v>278.77</v>
      </c>
      <c r="V1706" s="8" t="s">
        <v>35</v>
      </c>
      <c r="W1706" s="8" t="s">
        <v>6100</v>
      </c>
      <c r="X1706" s="8" t="s">
        <v>57</v>
      </c>
      <c r="Y1706" s="13">
        <v>0</v>
      </c>
      <c r="Z1706" s="8" t="s">
        <v>42</v>
      </c>
      <c r="AA1706" s="8" t="s">
        <v>65</v>
      </c>
      <c r="AB1706" s="8" t="s">
        <v>35</v>
      </c>
      <c r="AC1706" s="8" t="s">
        <v>54</v>
      </c>
      <c r="AD1706" s="8" t="s">
        <v>35</v>
      </c>
      <c r="AE1706" s="8" t="s">
        <v>658</v>
      </c>
      <c r="AF1706" s="13">
        <v>269.54000000000002</v>
      </c>
      <c r="AG1706" s="41">
        <f t="shared" si="237"/>
        <v>45734</v>
      </c>
      <c r="AH1706" s="41">
        <f t="shared" ca="1" si="238"/>
        <v>46022</v>
      </c>
      <c r="AI1706" s="1">
        <f t="shared" ca="1" si="245"/>
        <v>9</v>
      </c>
      <c r="AJ1706" s="1">
        <f t="shared" ca="1" si="239"/>
        <v>4</v>
      </c>
      <c r="AK1706" s="1">
        <f t="shared" ca="1" si="240"/>
        <v>4</v>
      </c>
      <c r="AL1706" s="1">
        <f t="shared" si="241"/>
        <v>96.4</v>
      </c>
      <c r="AM1706" s="38">
        <f t="shared" ca="1" si="242"/>
        <v>0.44444444444444442</v>
      </c>
      <c r="AN1706" s="1" t="str">
        <f t="shared" ca="1" si="243"/>
        <v>טרם נבדק</v>
      </c>
      <c r="AO1706" s="1" t="e">
        <f>VLOOKUP(AC1706,'תז מייל קניין'!$A:$C,3,0)</f>
        <v>#N/A</v>
      </c>
      <c r="AP1706" s="1" t="str">
        <f t="shared" si="244"/>
        <v xml:space="preserve"> ציוד משרד</v>
      </c>
    </row>
    <row r="1707" spans="1:42" x14ac:dyDescent="0.2">
      <c r="A1707" s="4"/>
      <c r="B1707" s="5"/>
      <c r="C1707" s="6" t="s">
        <v>6101</v>
      </c>
      <c r="D1707" s="7" t="s">
        <v>34</v>
      </c>
      <c r="E1707" s="7" t="s">
        <v>32</v>
      </c>
      <c r="F1707" s="8" t="s">
        <v>35</v>
      </c>
      <c r="G1707" s="9">
        <v>45739</v>
      </c>
      <c r="H1707" s="9"/>
      <c r="I1707" s="10"/>
      <c r="J1707" s="14"/>
      <c r="K1707" s="11" t="s">
        <v>2687</v>
      </c>
      <c r="L1707" s="8" t="s">
        <v>2688</v>
      </c>
      <c r="M1707" s="8" t="s">
        <v>35</v>
      </c>
      <c r="N1707" s="8" t="s">
        <v>40</v>
      </c>
      <c r="O1707" s="13">
        <v>352.8</v>
      </c>
      <c r="P1707" s="8" t="s">
        <v>41</v>
      </c>
      <c r="Q1707" s="13">
        <v>352.8</v>
      </c>
      <c r="R1707" s="13">
        <v>0</v>
      </c>
      <c r="S1707" s="13">
        <v>0</v>
      </c>
      <c r="T1707" s="13">
        <v>0</v>
      </c>
      <c r="U1707" s="13">
        <v>352.8</v>
      </c>
      <c r="V1707" s="8" t="s">
        <v>35</v>
      </c>
      <c r="W1707" s="8" t="s">
        <v>6102</v>
      </c>
      <c r="X1707" s="8" t="s">
        <v>35</v>
      </c>
      <c r="Y1707" s="13">
        <v>0</v>
      </c>
      <c r="Z1707" s="8" t="s">
        <v>42</v>
      </c>
      <c r="AA1707" s="8" t="s">
        <v>1804</v>
      </c>
      <c r="AB1707" s="8" t="s">
        <v>35</v>
      </c>
      <c r="AC1707" s="8" t="s">
        <v>54</v>
      </c>
      <c r="AD1707" s="8" t="s">
        <v>35</v>
      </c>
      <c r="AE1707" s="8" t="s">
        <v>4548</v>
      </c>
      <c r="AF1707" s="13">
        <v>352.8</v>
      </c>
      <c r="AG1707" s="41">
        <f t="shared" si="237"/>
        <v>45739</v>
      </c>
      <c r="AH1707" s="41">
        <f t="shared" ca="1" si="238"/>
        <v>46022</v>
      </c>
      <c r="AI1707" s="1">
        <f t="shared" ca="1" si="245"/>
        <v>9</v>
      </c>
      <c r="AJ1707" s="1">
        <f t="shared" ca="1" si="239"/>
        <v>4</v>
      </c>
      <c r="AK1707" s="1">
        <f t="shared" ca="1" si="240"/>
        <v>4</v>
      </c>
      <c r="AL1707" s="1">
        <f t="shared" si="241"/>
        <v>0</v>
      </c>
      <c r="AM1707" s="38">
        <f t="shared" ca="1" si="242"/>
        <v>0.44444444444444442</v>
      </c>
      <c r="AN1707" s="1" t="str">
        <f t="shared" ca="1" si="243"/>
        <v>טרם נבדק</v>
      </c>
      <c r="AO1707" s="1" t="e">
        <f>VLOOKUP(AC1707,'תז מייל קניין'!$A:$C,3,0)</f>
        <v>#N/A</v>
      </c>
      <c r="AP1707" s="1" t="str">
        <f t="shared" si="244"/>
        <v xml:space="preserve"> פרסום בעי</v>
      </c>
    </row>
    <row r="1708" spans="1:42" x14ac:dyDescent="0.2">
      <c r="A1708" s="4"/>
      <c r="B1708" s="5"/>
      <c r="C1708" s="6" t="s">
        <v>6103</v>
      </c>
      <c r="D1708" s="7" t="s">
        <v>34</v>
      </c>
      <c r="E1708" s="7" t="s">
        <v>32</v>
      </c>
      <c r="F1708" s="8" t="s">
        <v>35</v>
      </c>
      <c r="G1708" s="9">
        <v>45739</v>
      </c>
      <c r="H1708" s="9"/>
      <c r="I1708" s="10"/>
      <c r="J1708" s="14"/>
      <c r="K1708" s="11" t="s">
        <v>5546</v>
      </c>
      <c r="L1708" s="8" t="s">
        <v>5547</v>
      </c>
      <c r="M1708" s="8" t="s">
        <v>5548</v>
      </c>
      <c r="N1708" s="8" t="s">
        <v>40</v>
      </c>
      <c r="O1708" s="12">
        <v>20000</v>
      </c>
      <c r="P1708" s="8" t="s">
        <v>41</v>
      </c>
      <c r="Q1708" s="12">
        <v>20000</v>
      </c>
      <c r="R1708" s="13">
        <v>0</v>
      </c>
      <c r="S1708" s="13">
        <v>0</v>
      </c>
      <c r="T1708" s="13">
        <v>0</v>
      </c>
      <c r="U1708" s="12">
        <v>20000</v>
      </c>
      <c r="V1708" s="8" t="s">
        <v>35</v>
      </c>
      <c r="W1708" s="8" t="s">
        <v>6104</v>
      </c>
      <c r="X1708" s="8" t="s">
        <v>35</v>
      </c>
      <c r="Y1708" s="13">
        <v>0</v>
      </c>
      <c r="Z1708" s="8" t="s">
        <v>42</v>
      </c>
      <c r="AA1708" s="8" t="s">
        <v>2622</v>
      </c>
      <c r="AB1708" s="8" t="s">
        <v>35</v>
      </c>
      <c r="AC1708" s="8" t="s">
        <v>54</v>
      </c>
      <c r="AD1708" s="8" t="s">
        <v>35</v>
      </c>
      <c r="AE1708" s="8" t="s">
        <v>2610</v>
      </c>
      <c r="AF1708" s="12">
        <v>20000</v>
      </c>
      <c r="AG1708" s="41">
        <f t="shared" si="237"/>
        <v>45739</v>
      </c>
      <c r="AH1708" s="41">
        <f t="shared" ca="1" si="238"/>
        <v>46022</v>
      </c>
      <c r="AI1708" s="1">
        <f t="shared" ca="1" si="245"/>
        <v>9</v>
      </c>
      <c r="AJ1708" s="1">
        <f t="shared" ca="1" si="239"/>
        <v>4</v>
      </c>
      <c r="AK1708" s="1">
        <f t="shared" ca="1" si="240"/>
        <v>4</v>
      </c>
      <c r="AL1708" s="1">
        <f t="shared" si="241"/>
        <v>0</v>
      </c>
      <c r="AM1708" s="38">
        <f t="shared" ca="1" si="242"/>
        <v>0.44444444444444442</v>
      </c>
      <c r="AN1708" s="1" t="str">
        <f t="shared" ca="1" si="243"/>
        <v>טרם נבדק</v>
      </c>
      <c r="AO1708" s="1" t="e">
        <f>VLOOKUP(AC1708,'תז מייל קניין'!$A:$C,3,0)</f>
        <v>#N/A</v>
      </c>
      <c r="AP1708" s="1" t="str">
        <f t="shared" si="244"/>
        <v xml:space="preserve"> גרוסמן נ'</v>
      </c>
    </row>
    <row r="1709" spans="1:42" x14ac:dyDescent="0.2">
      <c r="A1709" s="4"/>
      <c r="B1709" s="5"/>
      <c r="C1709" s="6" t="s">
        <v>6105</v>
      </c>
      <c r="D1709" s="7" t="s">
        <v>34</v>
      </c>
      <c r="E1709" s="7" t="s">
        <v>32</v>
      </c>
      <c r="F1709" s="8" t="s">
        <v>35</v>
      </c>
      <c r="G1709" s="9">
        <v>45739</v>
      </c>
      <c r="H1709" s="9"/>
      <c r="I1709" s="10"/>
      <c r="J1709" s="14"/>
      <c r="K1709" s="11" t="s">
        <v>4352</v>
      </c>
      <c r="L1709" s="8" t="s">
        <v>4353</v>
      </c>
      <c r="M1709" s="8" t="s">
        <v>4354</v>
      </c>
      <c r="N1709" s="8" t="s">
        <v>40</v>
      </c>
      <c r="O1709" s="12">
        <v>7605</v>
      </c>
      <c r="P1709" s="8" t="s">
        <v>41</v>
      </c>
      <c r="Q1709" s="12">
        <v>7605</v>
      </c>
      <c r="R1709" s="13">
        <v>0</v>
      </c>
      <c r="S1709" s="13">
        <v>0</v>
      </c>
      <c r="T1709" s="13">
        <v>0</v>
      </c>
      <c r="U1709" s="12">
        <v>7605</v>
      </c>
      <c r="V1709" s="8" t="s">
        <v>35</v>
      </c>
      <c r="W1709" s="8" t="s">
        <v>6106</v>
      </c>
      <c r="X1709" s="8" t="s">
        <v>35</v>
      </c>
      <c r="Y1709" s="13">
        <v>0</v>
      </c>
      <c r="Z1709" s="8" t="s">
        <v>42</v>
      </c>
      <c r="AA1709" s="8" t="s">
        <v>2622</v>
      </c>
      <c r="AB1709" s="8" t="s">
        <v>35</v>
      </c>
      <c r="AC1709" s="8" t="s">
        <v>54</v>
      </c>
      <c r="AD1709" s="8" t="s">
        <v>35</v>
      </c>
      <c r="AE1709" s="8" t="s">
        <v>2610</v>
      </c>
      <c r="AF1709" s="12">
        <v>7605</v>
      </c>
      <c r="AG1709" s="41">
        <f t="shared" si="237"/>
        <v>45739</v>
      </c>
      <c r="AH1709" s="41">
        <f t="shared" ca="1" si="238"/>
        <v>46022</v>
      </c>
      <c r="AI1709" s="1">
        <f t="shared" ca="1" si="245"/>
        <v>9</v>
      </c>
      <c r="AJ1709" s="1">
        <f t="shared" ca="1" si="239"/>
        <v>4</v>
      </c>
      <c r="AK1709" s="1">
        <f t="shared" ca="1" si="240"/>
        <v>4</v>
      </c>
      <c r="AL1709" s="1">
        <f t="shared" si="241"/>
        <v>0</v>
      </c>
      <c r="AM1709" s="38">
        <f t="shared" ca="1" si="242"/>
        <v>0.44444444444444442</v>
      </c>
      <c r="AN1709" s="1" t="str">
        <f t="shared" ca="1" si="243"/>
        <v>טרם נבדק</v>
      </c>
      <c r="AO1709" s="1" t="e">
        <f>VLOOKUP(AC1709,'תז מייל קניין'!$A:$C,3,0)</f>
        <v>#N/A</v>
      </c>
      <c r="AP1709" s="1" t="str">
        <f t="shared" si="244"/>
        <v xml:space="preserve"> חקק נ' גו</v>
      </c>
    </row>
    <row r="1710" spans="1:42" x14ac:dyDescent="0.2">
      <c r="A1710" s="4"/>
      <c r="B1710" s="5"/>
      <c r="C1710" s="6" t="s">
        <v>6107</v>
      </c>
      <c r="D1710" s="7" t="s">
        <v>34</v>
      </c>
      <c r="E1710" s="7" t="s">
        <v>32</v>
      </c>
      <c r="F1710" s="8" t="s">
        <v>35</v>
      </c>
      <c r="G1710" s="9">
        <v>45739</v>
      </c>
      <c r="H1710" s="9"/>
      <c r="I1710" s="10"/>
      <c r="J1710" s="14"/>
      <c r="K1710" s="11" t="s">
        <v>6108</v>
      </c>
      <c r="L1710" s="8" t="s">
        <v>6109</v>
      </c>
      <c r="M1710" s="8" t="s">
        <v>6110</v>
      </c>
      <c r="N1710" s="8" t="s">
        <v>40</v>
      </c>
      <c r="O1710" s="12">
        <v>15000</v>
      </c>
      <c r="P1710" s="8" t="s">
        <v>41</v>
      </c>
      <c r="Q1710" s="12">
        <v>15000</v>
      </c>
      <c r="R1710" s="13">
        <v>0</v>
      </c>
      <c r="S1710" s="13">
        <v>0</v>
      </c>
      <c r="T1710" s="13">
        <v>0</v>
      </c>
      <c r="U1710" s="12">
        <v>15000</v>
      </c>
      <c r="V1710" s="8" t="s">
        <v>35</v>
      </c>
      <c r="W1710" s="8" t="s">
        <v>6111</v>
      </c>
      <c r="X1710" s="8" t="s">
        <v>35</v>
      </c>
      <c r="Y1710" s="13">
        <v>0</v>
      </c>
      <c r="Z1710" s="8" t="s">
        <v>42</v>
      </c>
      <c r="AA1710" s="8" t="s">
        <v>2622</v>
      </c>
      <c r="AB1710" s="8" t="s">
        <v>35</v>
      </c>
      <c r="AC1710" s="8" t="s">
        <v>54</v>
      </c>
      <c r="AD1710" s="8" t="s">
        <v>35</v>
      </c>
      <c r="AE1710" s="8" t="s">
        <v>2610</v>
      </c>
      <c r="AF1710" s="12">
        <v>15000</v>
      </c>
      <c r="AG1710" s="41">
        <f t="shared" si="237"/>
        <v>45739</v>
      </c>
      <c r="AH1710" s="41">
        <f t="shared" ca="1" si="238"/>
        <v>46022</v>
      </c>
      <c r="AI1710" s="1">
        <f t="shared" ca="1" si="245"/>
        <v>9</v>
      </c>
      <c r="AJ1710" s="1">
        <f t="shared" ca="1" si="239"/>
        <v>4</v>
      </c>
      <c r="AK1710" s="1">
        <f t="shared" ca="1" si="240"/>
        <v>4</v>
      </c>
      <c r="AL1710" s="1">
        <f t="shared" si="241"/>
        <v>0</v>
      </c>
      <c r="AM1710" s="38">
        <f t="shared" ca="1" si="242"/>
        <v>0.44444444444444442</v>
      </c>
      <c r="AN1710" s="1" t="str">
        <f t="shared" ca="1" si="243"/>
        <v>טרם נבדק</v>
      </c>
      <c r="AO1710" s="1" t="e">
        <f>VLOOKUP(AC1710,'תז מייל קניין'!$A:$C,3,0)</f>
        <v>#N/A</v>
      </c>
      <c r="AP1710" s="1" t="str">
        <f t="shared" si="244"/>
        <v xml:space="preserve"> מתן כספי </v>
      </c>
    </row>
    <row r="1711" spans="1:42" x14ac:dyDescent="0.2">
      <c r="A1711" s="4"/>
      <c r="B1711" s="5"/>
      <c r="C1711" s="6" t="s">
        <v>6112</v>
      </c>
      <c r="D1711" s="7" t="s">
        <v>34</v>
      </c>
      <c r="E1711" s="7" t="s">
        <v>32</v>
      </c>
      <c r="F1711" s="8" t="s">
        <v>35</v>
      </c>
      <c r="G1711" s="9">
        <v>45739</v>
      </c>
      <c r="H1711" s="9"/>
      <c r="I1711" s="10"/>
      <c r="J1711" s="14"/>
      <c r="K1711" s="11" t="s">
        <v>4352</v>
      </c>
      <c r="L1711" s="8" t="s">
        <v>4353</v>
      </c>
      <c r="M1711" s="8" t="s">
        <v>4354</v>
      </c>
      <c r="N1711" s="8" t="s">
        <v>40</v>
      </c>
      <c r="O1711" s="12">
        <v>20000</v>
      </c>
      <c r="P1711" s="8" t="s">
        <v>41</v>
      </c>
      <c r="Q1711" s="12">
        <v>20000</v>
      </c>
      <c r="R1711" s="13">
        <v>0</v>
      </c>
      <c r="S1711" s="13">
        <v>0</v>
      </c>
      <c r="T1711" s="13">
        <v>0</v>
      </c>
      <c r="U1711" s="12">
        <v>20000</v>
      </c>
      <c r="V1711" s="8" t="s">
        <v>35</v>
      </c>
      <c r="W1711" s="8" t="s">
        <v>6113</v>
      </c>
      <c r="X1711" s="8" t="s">
        <v>35</v>
      </c>
      <c r="Y1711" s="13">
        <v>0</v>
      </c>
      <c r="Z1711" s="8" t="s">
        <v>42</v>
      </c>
      <c r="AA1711" s="8" t="s">
        <v>2622</v>
      </c>
      <c r="AB1711" s="8" t="s">
        <v>35</v>
      </c>
      <c r="AC1711" s="8" t="s">
        <v>54</v>
      </c>
      <c r="AD1711" s="8" t="s">
        <v>35</v>
      </c>
      <c r="AE1711" s="8" t="s">
        <v>2610</v>
      </c>
      <c r="AF1711" s="12">
        <v>20000</v>
      </c>
      <c r="AG1711" s="41">
        <f t="shared" si="237"/>
        <v>45739</v>
      </c>
      <c r="AH1711" s="41">
        <f t="shared" ca="1" si="238"/>
        <v>46022</v>
      </c>
      <c r="AI1711" s="1">
        <f t="shared" ca="1" si="245"/>
        <v>9</v>
      </c>
      <c r="AJ1711" s="1">
        <f t="shared" ca="1" si="239"/>
        <v>4</v>
      </c>
      <c r="AK1711" s="1">
        <f t="shared" ca="1" si="240"/>
        <v>4</v>
      </c>
      <c r="AL1711" s="1">
        <f t="shared" si="241"/>
        <v>0</v>
      </c>
      <c r="AM1711" s="38">
        <f t="shared" ca="1" si="242"/>
        <v>0.44444444444444442</v>
      </c>
      <c r="AN1711" s="1" t="str">
        <f t="shared" ca="1" si="243"/>
        <v>טרם נבדק</v>
      </c>
      <c r="AO1711" s="1" t="e">
        <f>VLOOKUP(AC1711,'תז מייל קניין'!$A:$C,3,0)</f>
        <v>#N/A</v>
      </c>
      <c r="AP1711" s="1" t="str">
        <f t="shared" si="244"/>
        <v xml:space="preserve"> מיכאלי נ'</v>
      </c>
    </row>
    <row r="1712" spans="1:42" x14ac:dyDescent="0.2">
      <c r="A1712" s="4"/>
      <c r="B1712" s="5"/>
      <c r="C1712" s="6" t="s">
        <v>6114</v>
      </c>
      <c r="D1712" s="7" t="s">
        <v>50</v>
      </c>
      <c r="E1712" s="7" t="s">
        <v>32</v>
      </c>
      <c r="F1712" s="8" t="s">
        <v>35</v>
      </c>
      <c r="G1712" s="9">
        <v>45740</v>
      </c>
      <c r="H1712" s="9"/>
      <c r="I1712" s="10"/>
      <c r="J1712" s="14"/>
      <c r="K1712" s="11" t="s">
        <v>1916</v>
      </c>
      <c r="L1712" s="8" t="s">
        <v>1917</v>
      </c>
      <c r="M1712" s="8" t="s">
        <v>1918</v>
      </c>
      <c r="N1712" s="8" t="s">
        <v>40</v>
      </c>
      <c r="O1712" s="12">
        <v>20229.93</v>
      </c>
      <c r="P1712" s="8" t="s">
        <v>41</v>
      </c>
      <c r="Q1712" s="12">
        <v>20229.93</v>
      </c>
      <c r="R1712" s="13">
        <v>99.36</v>
      </c>
      <c r="S1712" s="12">
        <v>20100</v>
      </c>
      <c r="T1712" s="12">
        <v>20100</v>
      </c>
      <c r="U1712" s="13">
        <v>129.93</v>
      </c>
      <c r="V1712" s="8" t="s">
        <v>35</v>
      </c>
      <c r="W1712" s="8" t="s">
        <v>6115</v>
      </c>
      <c r="X1712" s="8" t="s">
        <v>35</v>
      </c>
      <c r="Y1712" s="13">
        <v>0</v>
      </c>
      <c r="Z1712" s="8" t="s">
        <v>42</v>
      </c>
      <c r="AA1712" s="8" t="s">
        <v>65</v>
      </c>
      <c r="AB1712" s="8" t="s">
        <v>35</v>
      </c>
      <c r="AC1712" s="8" t="s">
        <v>54</v>
      </c>
      <c r="AD1712" s="8" t="s">
        <v>35</v>
      </c>
      <c r="AE1712" s="8" t="s">
        <v>3281</v>
      </c>
      <c r="AF1712" s="13">
        <v>129.93</v>
      </c>
      <c r="AG1712" s="41">
        <f t="shared" si="237"/>
        <v>45740</v>
      </c>
      <c r="AH1712" s="41">
        <f t="shared" ca="1" si="238"/>
        <v>46022</v>
      </c>
      <c r="AI1712" s="1">
        <f t="shared" ca="1" si="245"/>
        <v>9</v>
      </c>
      <c r="AJ1712" s="1">
        <f t="shared" ca="1" si="239"/>
        <v>4</v>
      </c>
      <c r="AK1712" s="1">
        <f t="shared" ca="1" si="240"/>
        <v>4</v>
      </c>
      <c r="AL1712" s="1">
        <f t="shared" si="241"/>
        <v>99.36</v>
      </c>
      <c r="AM1712" s="38">
        <f t="shared" ca="1" si="242"/>
        <v>0.44444444444444442</v>
      </c>
      <c r="AN1712" s="1" t="str">
        <f t="shared" ca="1" si="243"/>
        <v>טרם נבדק</v>
      </c>
      <c r="AO1712" s="1" t="e">
        <f>VLOOKUP(AC1712,'תז מייל קניין'!$A:$C,3,0)</f>
        <v>#N/A</v>
      </c>
      <c r="AP1712" s="1" t="str">
        <f t="shared" si="244"/>
        <v xml:space="preserve"> עיצוב גרפ</v>
      </c>
    </row>
    <row r="1713" spans="1:42" x14ac:dyDescent="0.2">
      <c r="A1713" s="4"/>
      <c r="B1713" s="5"/>
      <c r="C1713" s="6" t="s">
        <v>6116</v>
      </c>
      <c r="D1713" s="7" t="s">
        <v>34</v>
      </c>
      <c r="E1713" s="7" t="s">
        <v>32</v>
      </c>
      <c r="F1713" s="8" t="s">
        <v>35</v>
      </c>
      <c r="G1713" s="9">
        <v>45740</v>
      </c>
      <c r="H1713" s="9"/>
      <c r="I1713" s="10"/>
      <c r="J1713" s="14"/>
      <c r="K1713" s="11" t="s">
        <v>118</v>
      </c>
      <c r="L1713" s="8" t="s">
        <v>119</v>
      </c>
      <c r="M1713" s="8" t="s">
        <v>120</v>
      </c>
      <c r="N1713" s="8" t="s">
        <v>40</v>
      </c>
      <c r="O1713" s="12">
        <v>18585</v>
      </c>
      <c r="P1713" s="8" t="s">
        <v>41</v>
      </c>
      <c r="Q1713" s="12">
        <v>18585</v>
      </c>
      <c r="R1713" s="13">
        <v>48.67</v>
      </c>
      <c r="S1713" s="12">
        <v>18585</v>
      </c>
      <c r="T1713" s="12">
        <v>9044.7000000000007</v>
      </c>
      <c r="U1713" s="13">
        <v>0</v>
      </c>
      <c r="V1713" s="8" t="s">
        <v>35</v>
      </c>
      <c r="W1713" s="8" t="s">
        <v>6117</v>
      </c>
      <c r="X1713" s="8" t="s">
        <v>35</v>
      </c>
      <c r="Y1713" s="13">
        <v>0</v>
      </c>
      <c r="Z1713" s="8" t="s">
        <v>42</v>
      </c>
      <c r="AA1713" s="8" t="s">
        <v>43</v>
      </c>
      <c r="AB1713" s="8" t="s">
        <v>60</v>
      </c>
      <c r="AC1713" s="8" t="s">
        <v>54</v>
      </c>
      <c r="AD1713" s="8" t="s">
        <v>35</v>
      </c>
      <c r="AE1713" s="8" t="s">
        <v>4548</v>
      </c>
      <c r="AF1713" s="13">
        <v>0</v>
      </c>
      <c r="AG1713" s="41">
        <f t="shared" si="237"/>
        <v>45740</v>
      </c>
      <c r="AH1713" s="41">
        <f t="shared" ca="1" si="238"/>
        <v>46022</v>
      </c>
      <c r="AI1713" s="1">
        <f t="shared" ca="1" si="245"/>
        <v>9</v>
      </c>
      <c r="AJ1713" s="1">
        <f t="shared" ca="1" si="239"/>
        <v>4</v>
      </c>
      <c r="AK1713" s="1">
        <f t="shared" ca="1" si="240"/>
        <v>4</v>
      </c>
      <c r="AL1713" s="1">
        <f t="shared" si="241"/>
        <v>48.67</v>
      </c>
      <c r="AM1713" s="38">
        <f t="shared" ca="1" si="242"/>
        <v>0.44444444444444442</v>
      </c>
      <c r="AN1713" s="1" t="str">
        <f t="shared" ca="1" si="243"/>
        <v>טרם נבדק</v>
      </c>
      <c r="AO1713" s="1" t="e">
        <f>VLOOKUP(AC1713,'תז מייל קניין'!$A:$C,3,0)</f>
        <v>#N/A</v>
      </c>
      <c r="AP1713" s="1" t="str">
        <f t="shared" si="244"/>
        <v xml:space="preserve"> שכירות או</v>
      </c>
    </row>
    <row r="1714" spans="1:42" x14ac:dyDescent="0.2">
      <c r="A1714" s="4"/>
      <c r="B1714" s="5"/>
      <c r="C1714" s="6" t="s">
        <v>6118</v>
      </c>
      <c r="D1714" s="7" t="s">
        <v>50</v>
      </c>
      <c r="E1714" s="7" t="s">
        <v>32</v>
      </c>
      <c r="F1714" s="8" t="s">
        <v>35</v>
      </c>
      <c r="G1714" s="9">
        <v>45741</v>
      </c>
      <c r="H1714" s="9"/>
      <c r="I1714" s="10"/>
      <c r="J1714" s="14"/>
      <c r="K1714" s="11" t="s">
        <v>1764</v>
      </c>
      <c r="L1714" s="8" t="s">
        <v>1765</v>
      </c>
      <c r="M1714" s="8" t="s">
        <v>1766</v>
      </c>
      <c r="N1714" s="8" t="s">
        <v>40</v>
      </c>
      <c r="O1714" s="12">
        <v>1370.51</v>
      </c>
      <c r="P1714" s="8" t="s">
        <v>41</v>
      </c>
      <c r="Q1714" s="12">
        <v>1370.51</v>
      </c>
      <c r="R1714" s="13">
        <v>99.91</v>
      </c>
      <c r="S1714" s="12">
        <v>1370.51</v>
      </c>
      <c r="T1714" s="12">
        <v>1369.32</v>
      </c>
      <c r="U1714" s="13">
        <v>0</v>
      </c>
      <c r="V1714" s="8" t="s">
        <v>35</v>
      </c>
      <c r="W1714" s="8" t="s">
        <v>6119</v>
      </c>
      <c r="X1714" s="8" t="s">
        <v>57</v>
      </c>
      <c r="Y1714" s="13">
        <v>0</v>
      </c>
      <c r="Z1714" s="8" t="s">
        <v>42</v>
      </c>
      <c r="AA1714" s="8" t="s">
        <v>65</v>
      </c>
      <c r="AB1714" s="8" t="s">
        <v>35</v>
      </c>
      <c r="AC1714" s="8" t="s">
        <v>54</v>
      </c>
      <c r="AD1714" s="8" t="s">
        <v>35</v>
      </c>
      <c r="AE1714" s="8" t="s">
        <v>4414</v>
      </c>
      <c r="AF1714" s="13">
        <v>0</v>
      </c>
      <c r="AG1714" s="41">
        <f t="shared" si="237"/>
        <v>45741</v>
      </c>
      <c r="AH1714" s="41">
        <f t="shared" ca="1" si="238"/>
        <v>46022</v>
      </c>
      <c r="AI1714" s="1">
        <f t="shared" ca="1" si="245"/>
        <v>9</v>
      </c>
      <c r="AJ1714" s="1">
        <f t="shared" ca="1" si="239"/>
        <v>4</v>
      </c>
      <c r="AK1714" s="1">
        <f t="shared" ca="1" si="240"/>
        <v>4</v>
      </c>
      <c r="AL1714" s="1">
        <f t="shared" si="241"/>
        <v>99.91</v>
      </c>
      <c r="AM1714" s="38">
        <f t="shared" ca="1" si="242"/>
        <v>0.44444444444444442</v>
      </c>
      <c r="AN1714" s="1" t="str">
        <f t="shared" ca="1" si="243"/>
        <v>טרם נבדק</v>
      </c>
      <c r="AO1714" s="1" t="e">
        <f>VLOOKUP(AC1714,'תז מייל קניין'!$A:$C,3,0)</f>
        <v>#N/A</v>
      </c>
      <c r="AP1714" s="1" t="str">
        <f t="shared" si="244"/>
        <v xml:space="preserve"> ציוד משרד</v>
      </c>
    </row>
    <row r="1715" spans="1:42" x14ac:dyDescent="0.2">
      <c r="A1715" s="4"/>
      <c r="B1715" s="5"/>
      <c r="C1715" s="6" t="s">
        <v>6120</v>
      </c>
      <c r="D1715" s="7" t="s">
        <v>50</v>
      </c>
      <c r="E1715" s="7" t="s">
        <v>32</v>
      </c>
      <c r="F1715" s="8" t="s">
        <v>35</v>
      </c>
      <c r="G1715" s="9">
        <v>45741</v>
      </c>
      <c r="H1715" s="9"/>
      <c r="I1715" s="10"/>
      <c r="J1715" s="14"/>
      <c r="K1715" s="11" t="s">
        <v>2182</v>
      </c>
      <c r="L1715" s="8" t="s">
        <v>2183</v>
      </c>
      <c r="M1715" s="8" t="s">
        <v>2184</v>
      </c>
      <c r="N1715" s="8" t="s">
        <v>40</v>
      </c>
      <c r="O1715" s="12">
        <v>7519.03</v>
      </c>
      <c r="P1715" s="8" t="s">
        <v>41</v>
      </c>
      <c r="Q1715" s="12">
        <v>7519.03</v>
      </c>
      <c r="R1715" s="13">
        <v>0</v>
      </c>
      <c r="S1715" s="12">
        <v>7519.03</v>
      </c>
      <c r="T1715" s="13">
        <v>0</v>
      </c>
      <c r="U1715" s="12">
        <v>7776.63</v>
      </c>
      <c r="V1715" s="8" t="s">
        <v>35</v>
      </c>
      <c r="W1715" s="8" t="s">
        <v>5365</v>
      </c>
      <c r="X1715" s="8" t="s">
        <v>57</v>
      </c>
      <c r="Y1715" s="13">
        <v>0</v>
      </c>
      <c r="Z1715" s="8" t="s">
        <v>42</v>
      </c>
      <c r="AA1715" s="8" t="s">
        <v>65</v>
      </c>
      <c r="AB1715" s="8" t="s">
        <v>35</v>
      </c>
      <c r="AC1715" s="8" t="s">
        <v>54</v>
      </c>
      <c r="AD1715" s="8" t="s">
        <v>35</v>
      </c>
      <c r="AE1715" s="8" t="s">
        <v>603</v>
      </c>
      <c r="AF1715" s="12">
        <v>7519.03</v>
      </c>
      <c r="AG1715" s="41">
        <f t="shared" si="237"/>
        <v>45741</v>
      </c>
      <c r="AH1715" s="41">
        <f t="shared" ca="1" si="238"/>
        <v>46022</v>
      </c>
      <c r="AI1715" s="1">
        <f t="shared" ca="1" si="245"/>
        <v>9</v>
      </c>
      <c r="AJ1715" s="1">
        <f t="shared" ca="1" si="239"/>
        <v>4</v>
      </c>
      <c r="AK1715" s="1">
        <f t="shared" ca="1" si="240"/>
        <v>4</v>
      </c>
      <c r="AL1715" s="1">
        <f t="shared" si="241"/>
        <v>0</v>
      </c>
      <c r="AM1715" s="38">
        <f t="shared" ca="1" si="242"/>
        <v>0.44444444444444442</v>
      </c>
      <c r="AN1715" s="1" t="str">
        <f t="shared" ca="1" si="243"/>
        <v>טרם נבדק</v>
      </c>
      <c r="AO1715" s="1" t="e">
        <f>VLOOKUP(AC1715,'תז מייל קניין'!$A:$C,3,0)</f>
        <v>#N/A</v>
      </c>
      <c r="AP1715" s="1" t="str">
        <f t="shared" si="244"/>
        <v xml:space="preserve"> כיבוד משק</v>
      </c>
    </row>
    <row r="1716" spans="1:42" x14ac:dyDescent="0.2">
      <c r="A1716" s="4"/>
      <c r="B1716" s="5"/>
      <c r="C1716" s="6" t="s">
        <v>6121</v>
      </c>
      <c r="D1716" s="7" t="s">
        <v>34</v>
      </c>
      <c r="E1716" s="7" t="s">
        <v>32</v>
      </c>
      <c r="F1716" s="8" t="s">
        <v>35</v>
      </c>
      <c r="G1716" s="9">
        <v>45741</v>
      </c>
      <c r="H1716" s="9"/>
      <c r="I1716" s="10"/>
      <c r="J1716" s="14"/>
      <c r="K1716" s="11" t="s">
        <v>6122</v>
      </c>
      <c r="L1716" s="8" t="s">
        <v>6123</v>
      </c>
      <c r="M1716" s="8" t="s">
        <v>6124</v>
      </c>
      <c r="N1716" s="8" t="s">
        <v>40</v>
      </c>
      <c r="O1716" s="12">
        <v>41300</v>
      </c>
      <c r="P1716" s="8" t="s">
        <v>41</v>
      </c>
      <c r="Q1716" s="12">
        <v>41300</v>
      </c>
      <c r="R1716" s="13">
        <v>0</v>
      </c>
      <c r="S1716" s="13">
        <v>0</v>
      </c>
      <c r="T1716" s="13">
        <v>0</v>
      </c>
      <c r="U1716" s="12">
        <v>41300</v>
      </c>
      <c r="V1716" s="8" t="s">
        <v>35</v>
      </c>
      <c r="W1716" s="8" t="s">
        <v>6125</v>
      </c>
      <c r="X1716" s="8" t="s">
        <v>35</v>
      </c>
      <c r="Y1716" s="13">
        <v>0</v>
      </c>
      <c r="Z1716" s="8" t="s">
        <v>42</v>
      </c>
      <c r="AA1716" s="8" t="s">
        <v>43</v>
      </c>
      <c r="AB1716" s="8" t="s">
        <v>60</v>
      </c>
      <c r="AC1716" s="8" t="s">
        <v>54</v>
      </c>
      <c r="AD1716" s="8" t="s">
        <v>35</v>
      </c>
      <c r="AE1716" s="8" t="s">
        <v>2610</v>
      </c>
      <c r="AF1716" s="12">
        <v>41300</v>
      </c>
      <c r="AG1716" s="41">
        <f t="shared" si="237"/>
        <v>45741</v>
      </c>
      <c r="AH1716" s="41">
        <f t="shared" ca="1" si="238"/>
        <v>46022</v>
      </c>
      <c r="AI1716" s="1">
        <f t="shared" ca="1" si="245"/>
        <v>9</v>
      </c>
      <c r="AJ1716" s="1">
        <f t="shared" ca="1" si="239"/>
        <v>4</v>
      </c>
      <c r="AK1716" s="1">
        <f t="shared" ca="1" si="240"/>
        <v>4</v>
      </c>
      <c r="AL1716" s="1">
        <f t="shared" si="241"/>
        <v>0</v>
      </c>
      <c r="AM1716" s="38">
        <f t="shared" ca="1" si="242"/>
        <v>0.44444444444444442</v>
      </c>
      <c r="AN1716" s="1" t="str">
        <f t="shared" ca="1" si="243"/>
        <v>טרם נבדק</v>
      </c>
      <c r="AO1716" s="1" t="e">
        <f>VLOOKUP(AC1716,'תז מייל קניין'!$A:$C,3,0)</f>
        <v>#N/A</v>
      </c>
      <c r="AP1716" s="1" t="str">
        <f t="shared" si="244"/>
        <v xml:space="preserve"> ניסוח חוז</v>
      </c>
    </row>
    <row r="1717" spans="1:42" x14ac:dyDescent="0.2">
      <c r="A1717" s="4"/>
      <c r="B1717" s="5"/>
      <c r="C1717" s="6" t="s">
        <v>6126</v>
      </c>
      <c r="D1717" s="7" t="s">
        <v>50</v>
      </c>
      <c r="E1717" s="7" t="s">
        <v>32</v>
      </c>
      <c r="F1717" s="8" t="s">
        <v>35</v>
      </c>
      <c r="G1717" s="9">
        <v>45741</v>
      </c>
      <c r="H1717" s="9"/>
      <c r="I1717" s="10"/>
      <c r="J1717" s="14"/>
      <c r="K1717" s="11" t="s">
        <v>1764</v>
      </c>
      <c r="L1717" s="8" t="s">
        <v>1765</v>
      </c>
      <c r="M1717" s="8" t="s">
        <v>1766</v>
      </c>
      <c r="N1717" s="8" t="s">
        <v>40</v>
      </c>
      <c r="O1717" s="12">
        <v>1211.0999999999999</v>
      </c>
      <c r="P1717" s="8" t="s">
        <v>41</v>
      </c>
      <c r="Q1717" s="12">
        <v>1211.0999999999999</v>
      </c>
      <c r="R1717" s="13">
        <v>89.01</v>
      </c>
      <c r="S1717" s="12">
        <v>1079.06</v>
      </c>
      <c r="T1717" s="12">
        <v>1078.02</v>
      </c>
      <c r="U1717" s="13">
        <v>136.56</v>
      </c>
      <c r="V1717" s="8" t="s">
        <v>35</v>
      </c>
      <c r="W1717" s="8" t="s">
        <v>6127</v>
      </c>
      <c r="X1717" s="8" t="s">
        <v>57</v>
      </c>
      <c r="Y1717" s="13">
        <v>0</v>
      </c>
      <c r="Z1717" s="8" t="s">
        <v>42</v>
      </c>
      <c r="AA1717" s="8" t="s">
        <v>65</v>
      </c>
      <c r="AB1717" s="8" t="s">
        <v>35</v>
      </c>
      <c r="AC1717" s="8" t="s">
        <v>54</v>
      </c>
      <c r="AD1717" s="8" t="s">
        <v>35</v>
      </c>
      <c r="AE1717" s="8" t="s">
        <v>4654</v>
      </c>
      <c r="AF1717" s="13">
        <v>132.04</v>
      </c>
      <c r="AG1717" s="41">
        <f t="shared" si="237"/>
        <v>45741</v>
      </c>
      <c r="AH1717" s="41">
        <f t="shared" ca="1" si="238"/>
        <v>46022</v>
      </c>
      <c r="AI1717" s="1">
        <f t="shared" ca="1" si="245"/>
        <v>9</v>
      </c>
      <c r="AJ1717" s="1">
        <f t="shared" ca="1" si="239"/>
        <v>4</v>
      </c>
      <c r="AK1717" s="1">
        <f t="shared" ca="1" si="240"/>
        <v>4</v>
      </c>
      <c r="AL1717" s="1">
        <f t="shared" si="241"/>
        <v>89.01</v>
      </c>
      <c r="AM1717" s="38">
        <f t="shared" ca="1" si="242"/>
        <v>0.44444444444444442</v>
      </c>
      <c r="AN1717" s="1" t="str">
        <f t="shared" ca="1" si="243"/>
        <v>טרם נבדק</v>
      </c>
      <c r="AO1717" s="1" t="e">
        <f>VLOOKUP(AC1717,'תז מייל קניין'!$A:$C,3,0)</f>
        <v>#N/A</v>
      </c>
      <c r="AP1717" s="1" t="str">
        <f t="shared" si="244"/>
        <v xml:space="preserve"> ציוד משרד</v>
      </c>
    </row>
    <row r="1718" spans="1:42" x14ac:dyDescent="0.2">
      <c r="A1718" s="4"/>
      <c r="B1718" s="5"/>
      <c r="C1718" s="6" t="s">
        <v>6128</v>
      </c>
      <c r="D1718" s="7" t="s">
        <v>34</v>
      </c>
      <c r="E1718" s="7" t="s">
        <v>32</v>
      </c>
      <c r="F1718" s="8" t="s">
        <v>35</v>
      </c>
      <c r="G1718" s="9">
        <v>45741</v>
      </c>
      <c r="H1718" s="9"/>
      <c r="I1718" s="10"/>
      <c r="J1718" s="14"/>
      <c r="K1718" s="11" t="s">
        <v>2978</v>
      </c>
      <c r="L1718" s="8" t="s">
        <v>2979</v>
      </c>
      <c r="M1718" s="8" t="s">
        <v>2980</v>
      </c>
      <c r="N1718" s="8" t="s">
        <v>40</v>
      </c>
      <c r="O1718" s="12">
        <v>9086</v>
      </c>
      <c r="P1718" s="8" t="s">
        <v>41</v>
      </c>
      <c r="Q1718" s="12">
        <v>9086</v>
      </c>
      <c r="R1718" s="13">
        <v>0</v>
      </c>
      <c r="S1718" s="13">
        <v>0</v>
      </c>
      <c r="T1718" s="13">
        <v>0</v>
      </c>
      <c r="U1718" s="12">
        <v>9086</v>
      </c>
      <c r="V1718" s="8" t="s">
        <v>35</v>
      </c>
      <c r="W1718" s="8" t="s">
        <v>6129</v>
      </c>
      <c r="X1718" s="8" t="s">
        <v>35</v>
      </c>
      <c r="Y1718" s="13">
        <v>0</v>
      </c>
      <c r="Z1718" s="8" t="s">
        <v>42</v>
      </c>
      <c r="AA1718" s="8" t="s">
        <v>43</v>
      </c>
      <c r="AB1718" s="8" t="s">
        <v>60</v>
      </c>
      <c r="AC1718" s="8" t="s">
        <v>54</v>
      </c>
      <c r="AD1718" s="8" t="s">
        <v>35</v>
      </c>
      <c r="AE1718" s="8" t="s">
        <v>2919</v>
      </c>
      <c r="AF1718" s="12">
        <v>9086</v>
      </c>
      <c r="AG1718" s="41">
        <f t="shared" si="237"/>
        <v>45741</v>
      </c>
      <c r="AH1718" s="41">
        <f t="shared" ca="1" si="238"/>
        <v>46022</v>
      </c>
      <c r="AI1718" s="1">
        <f t="shared" ca="1" si="245"/>
        <v>9</v>
      </c>
      <c r="AJ1718" s="1">
        <f t="shared" ca="1" si="239"/>
        <v>4</v>
      </c>
      <c r="AK1718" s="1">
        <f t="shared" ca="1" si="240"/>
        <v>4</v>
      </c>
      <c r="AL1718" s="1">
        <f t="shared" si="241"/>
        <v>0</v>
      </c>
      <c r="AM1718" s="38">
        <f t="shared" ca="1" si="242"/>
        <v>0.44444444444444442</v>
      </c>
      <c r="AN1718" s="1" t="str">
        <f t="shared" ca="1" si="243"/>
        <v>טרם נבדק</v>
      </c>
      <c r="AO1718" s="1" t="e">
        <f>VLOOKUP(AC1718,'תז מייל קניין'!$A:$C,3,0)</f>
        <v>#N/A</v>
      </c>
      <c r="AP1718" s="1" t="str">
        <f t="shared" si="244"/>
        <v xml:space="preserve"> מערכת הגב</v>
      </c>
    </row>
    <row r="1719" spans="1:42" x14ac:dyDescent="0.2">
      <c r="A1719" s="4"/>
      <c r="B1719" s="5"/>
      <c r="C1719" s="6" t="s">
        <v>6130</v>
      </c>
      <c r="D1719" s="7" t="s">
        <v>50</v>
      </c>
      <c r="E1719" s="7" t="s">
        <v>32</v>
      </c>
      <c r="F1719" s="8" t="s">
        <v>35</v>
      </c>
      <c r="G1719" s="9">
        <v>45741</v>
      </c>
      <c r="H1719" s="9"/>
      <c r="I1719" s="10"/>
      <c r="J1719" s="14"/>
      <c r="K1719" s="11" t="s">
        <v>1990</v>
      </c>
      <c r="L1719" s="8" t="s">
        <v>1991</v>
      </c>
      <c r="M1719" s="8" t="s">
        <v>1992</v>
      </c>
      <c r="N1719" s="8" t="s">
        <v>40</v>
      </c>
      <c r="O1719" s="12">
        <v>8650.32</v>
      </c>
      <c r="P1719" s="8" t="s">
        <v>41</v>
      </c>
      <c r="Q1719" s="12">
        <v>8650.32</v>
      </c>
      <c r="R1719" s="13">
        <v>0</v>
      </c>
      <c r="S1719" s="13">
        <v>0</v>
      </c>
      <c r="T1719" s="13">
        <v>0</v>
      </c>
      <c r="U1719" s="12">
        <v>8220.2800000000007</v>
      </c>
      <c r="V1719" s="8" t="s">
        <v>35</v>
      </c>
      <c r="W1719" s="8" t="s">
        <v>6131</v>
      </c>
      <c r="X1719" s="8" t="s">
        <v>57</v>
      </c>
      <c r="Y1719" s="13">
        <v>0</v>
      </c>
      <c r="Z1719" s="8" t="s">
        <v>42</v>
      </c>
      <c r="AA1719" s="8" t="s">
        <v>65</v>
      </c>
      <c r="AB1719" s="8" t="s">
        <v>35</v>
      </c>
      <c r="AC1719" s="8" t="s">
        <v>54</v>
      </c>
      <c r="AD1719" s="8" t="s">
        <v>35</v>
      </c>
      <c r="AE1719" s="8" t="s">
        <v>4548</v>
      </c>
      <c r="AF1719" s="12">
        <v>8650.32</v>
      </c>
      <c r="AG1719" s="41">
        <f t="shared" si="237"/>
        <v>45741</v>
      </c>
      <c r="AH1719" s="41">
        <f t="shared" ca="1" si="238"/>
        <v>46022</v>
      </c>
      <c r="AI1719" s="1">
        <f t="shared" ca="1" si="245"/>
        <v>9</v>
      </c>
      <c r="AJ1719" s="1">
        <f t="shared" ca="1" si="239"/>
        <v>4</v>
      </c>
      <c r="AK1719" s="1">
        <f t="shared" ca="1" si="240"/>
        <v>4</v>
      </c>
      <c r="AL1719" s="1">
        <f t="shared" si="241"/>
        <v>0</v>
      </c>
      <c r="AM1719" s="38">
        <f t="shared" ca="1" si="242"/>
        <v>0.44444444444444442</v>
      </c>
      <c r="AN1719" s="1" t="str">
        <f t="shared" ca="1" si="243"/>
        <v>טרם נבדק</v>
      </c>
      <c r="AO1719" s="1" t="e">
        <f>VLOOKUP(AC1719,'תז מייל קניין'!$A:$C,3,0)</f>
        <v>#N/A</v>
      </c>
      <c r="AP1719" s="1" t="str">
        <f t="shared" si="244"/>
        <v xml:space="preserve"> מסך 65 עב</v>
      </c>
    </row>
    <row r="1720" spans="1:42" x14ac:dyDescent="0.2">
      <c r="A1720" s="4"/>
      <c r="B1720" s="5"/>
      <c r="C1720" s="6" t="s">
        <v>6132</v>
      </c>
      <c r="D1720" s="7" t="s">
        <v>50</v>
      </c>
      <c r="E1720" s="7" t="s">
        <v>32</v>
      </c>
      <c r="F1720" s="8" t="s">
        <v>35</v>
      </c>
      <c r="G1720" s="9">
        <v>45747</v>
      </c>
      <c r="H1720" s="9"/>
      <c r="I1720" s="10"/>
      <c r="J1720" s="14"/>
      <c r="K1720" s="11" t="s">
        <v>2144</v>
      </c>
      <c r="L1720" s="8" t="s">
        <v>2145</v>
      </c>
      <c r="M1720" s="8" t="s">
        <v>2146</v>
      </c>
      <c r="N1720" s="8" t="s">
        <v>40</v>
      </c>
      <c r="O1720" s="13">
        <v>792.37</v>
      </c>
      <c r="P1720" s="8" t="s">
        <v>41</v>
      </c>
      <c r="Q1720" s="13">
        <v>792.37</v>
      </c>
      <c r="R1720" s="13">
        <v>0</v>
      </c>
      <c r="S1720" s="13">
        <v>0</v>
      </c>
      <c r="T1720" s="13">
        <v>0</v>
      </c>
      <c r="U1720" s="13">
        <v>850.18</v>
      </c>
      <c r="V1720" s="8" t="s">
        <v>35</v>
      </c>
      <c r="W1720" s="8" t="s">
        <v>6133</v>
      </c>
      <c r="X1720" s="8" t="s">
        <v>57</v>
      </c>
      <c r="Y1720" s="13">
        <v>0</v>
      </c>
      <c r="Z1720" s="8" t="s">
        <v>42</v>
      </c>
      <c r="AA1720" s="8" t="s">
        <v>65</v>
      </c>
      <c r="AB1720" s="8" t="s">
        <v>35</v>
      </c>
      <c r="AC1720" s="8" t="s">
        <v>54</v>
      </c>
      <c r="AD1720" s="8" t="s">
        <v>35</v>
      </c>
      <c r="AE1720" s="8" t="s">
        <v>5493</v>
      </c>
      <c r="AF1720" s="13">
        <v>792.37</v>
      </c>
      <c r="AG1720" s="41">
        <f t="shared" si="237"/>
        <v>45747</v>
      </c>
      <c r="AH1720" s="41">
        <f t="shared" ca="1" si="238"/>
        <v>46022</v>
      </c>
      <c r="AI1720" s="1">
        <f t="shared" ca="1" si="245"/>
        <v>9</v>
      </c>
      <c r="AJ1720" s="1">
        <f t="shared" ca="1" si="239"/>
        <v>4</v>
      </c>
      <c r="AK1720" s="1">
        <f t="shared" ca="1" si="240"/>
        <v>4</v>
      </c>
      <c r="AL1720" s="1">
        <f t="shared" si="241"/>
        <v>0</v>
      </c>
      <c r="AM1720" s="38">
        <f t="shared" ca="1" si="242"/>
        <v>0.44444444444444442</v>
      </c>
      <c r="AN1720" s="1" t="str">
        <f t="shared" ca="1" si="243"/>
        <v>טרם נבדק</v>
      </c>
      <c r="AO1720" s="1" t="e">
        <f>VLOOKUP(AC1720,'תז מייל קניין'!$A:$C,3,0)</f>
        <v>#N/A</v>
      </c>
      <c r="AP1720" s="1" t="str">
        <f t="shared" si="244"/>
        <v xml:space="preserve"> כסא אורטו</v>
      </c>
    </row>
    <row r="1721" spans="1:42" x14ac:dyDescent="0.2">
      <c r="A1721" s="4"/>
      <c r="B1721" s="5"/>
      <c r="C1721" s="6" t="s">
        <v>6134</v>
      </c>
      <c r="D1721" s="7" t="s">
        <v>34</v>
      </c>
      <c r="E1721" s="7" t="s">
        <v>32</v>
      </c>
      <c r="F1721" s="8" t="s">
        <v>35</v>
      </c>
      <c r="G1721" s="9">
        <v>45747</v>
      </c>
      <c r="H1721" s="9"/>
      <c r="I1721" s="10"/>
      <c r="J1721" s="14"/>
      <c r="K1721" s="11" t="s">
        <v>6135</v>
      </c>
      <c r="L1721" s="8" t="s">
        <v>6136</v>
      </c>
      <c r="M1721" s="8" t="s">
        <v>6137</v>
      </c>
      <c r="N1721" s="8" t="s">
        <v>40</v>
      </c>
      <c r="O1721" s="12">
        <v>2354.23</v>
      </c>
      <c r="P1721" s="8" t="s">
        <v>41</v>
      </c>
      <c r="Q1721" s="12">
        <v>2354.23</v>
      </c>
      <c r="R1721" s="13">
        <v>0</v>
      </c>
      <c r="S1721" s="12">
        <v>2354.23</v>
      </c>
      <c r="T1721" s="13">
        <v>0</v>
      </c>
      <c r="U1721" s="12">
        <v>2161.59</v>
      </c>
      <c r="V1721" s="8" t="s">
        <v>35</v>
      </c>
      <c r="W1721" s="8" t="s">
        <v>6138</v>
      </c>
      <c r="X1721" s="8" t="s">
        <v>57</v>
      </c>
      <c r="Y1721" s="13">
        <v>0</v>
      </c>
      <c r="Z1721" s="8" t="s">
        <v>42</v>
      </c>
      <c r="AA1721" s="8" t="s">
        <v>43</v>
      </c>
      <c r="AB1721" s="8" t="s">
        <v>60</v>
      </c>
      <c r="AC1721" s="8" t="s">
        <v>54</v>
      </c>
      <c r="AD1721" s="8" t="s">
        <v>35</v>
      </c>
      <c r="AE1721" s="8" t="s">
        <v>603</v>
      </c>
      <c r="AF1721" s="12">
        <v>2354.23</v>
      </c>
      <c r="AG1721" s="41">
        <f t="shared" si="237"/>
        <v>45747</v>
      </c>
      <c r="AH1721" s="41">
        <f t="shared" ca="1" si="238"/>
        <v>46022</v>
      </c>
      <c r="AI1721" s="1">
        <f t="shared" ca="1" si="245"/>
        <v>9</v>
      </c>
      <c r="AJ1721" s="1">
        <f t="shared" ca="1" si="239"/>
        <v>4</v>
      </c>
      <c r="AK1721" s="1">
        <f t="shared" ca="1" si="240"/>
        <v>4</v>
      </c>
      <c r="AL1721" s="1">
        <f t="shared" si="241"/>
        <v>0</v>
      </c>
      <c r="AM1721" s="38">
        <f t="shared" ca="1" si="242"/>
        <v>0.44444444444444442</v>
      </c>
      <c r="AN1721" s="1" t="str">
        <f t="shared" ca="1" si="243"/>
        <v>טרם נבדק</v>
      </c>
      <c r="AO1721" s="1" t="e">
        <f>VLOOKUP(AC1721,'תז מייל קניין'!$A:$C,3,0)</f>
        <v>#N/A</v>
      </c>
      <c r="AP1721" s="1" t="str">
        <f t="shared" si="244"/>
        <v xml:space="preserve"> מחסניות ד</v>
      </c>
    </row>
    <row r="1722" spans="1:42" x14ac:dyDescent="0.2">
      <c r="A1722" s="4"/>
      <c r="B1722" s="5"/>
      <c r="C1722" s="6" t="s">
        <v>6139</v>
      </c>
      <c r="D1722" s="7" t="s">
        <v>34</v>
      </c>
      <c r="E1722" s="7" t="s">
        <v>32</v>
      </c>
      <c r="F1722" s="8" t="s">
        <v>35</v>
      </c>
      <c r="G1722" s="9">
        <v>45747</v>
      </c>
      <c r="H1722" s="9"/>
      <c r="I1722" s="10"/>
      <c r="J1722" s="14"/>
      <c r="K1722" s="11" t="s">
        <v>6140</v>
      </c>
      <c r="L1722" s="8" t="s">
        <v>6141</v>
      </c>
      <c r="M1722" s="8" t="s">
        <v>6142</v>
      </c>
      <c r="N1722" s="8" t="s">
        <v>40</v>
      </c>
      <c r="O1722" s="12">
        <v>20000</v>
      </c>
      <c r="P1722" s="8" t="s">
        <v>41</v>
      </c>
      <c r="Q1722" s="12">
        <v>20000</v>
      </c>
      <c r="R1722" s="13">
        <v>0</v>
      </c>
      <c r="S1722" s="13">
        <v>0</v>
      </c>
      <c r="T1722" s="13">
        <v>0</v>
      </c>
      <c r="U1722" s="12">
        <v>20000</v>
      </c>
      <c r="V1722" s="8" t="s">
        <v>35</v>
      </c>
      <c r="W1722" s="8" t="s">
        <v>6143</v>
      </c>
      <c r="X1722" s="8" t="s">
        <v>35</v>
      </c>
      <c r="Y1722" s="13">
        <v>0</v>
      </c>
      <c r="Z1722" s="8" t="s">
        <v>42</v>
      </c>
      <c r="AA1722" s="8" t="s">
        <v>2622</v>
      </c>
      <c r="AB1722" s="8" t="s">
        <v>35</v>
      </c>
      <c r="AC1722" s="8" t="s">
        <v>54</v>
      </c>
      <c r="AD1722" s="8" t="s">
        <v>35</v>
      </c>
      <c r="AE1722" s="8" t="s">
        <v>2610</v>
      </c>
      <c r="AF1722" s="12">
        <v>20000</v>
      </c>
      <c r="AG1722" s="41">
        <f t="shared" si="237"/>
        <v>45747</v>
      </c>
      <c r="AH1722" s="41">
        <f t="shared" ca="1" si="238"/>
        <v>46022</v>
      </c>
      <c r="AI1722" s="1">
        <f t="shared" ca="1" si="245"/>
        <v>9</v>
      </c>
      <c r="AJ1722" s="1">
        <f t="shared" ca="1" si="239"/>
        <v>4</v>
      </c>
      <c r="AK1722" s="1">
        <f t="shared" ca="1" si="240"/>
        <v>4</v>
      </c>
      <c r="AL1722" s="1">
        <f t="shared" si="241"/>
        <v>0</v>
      </c>
      <c r="AM1722" s="38">
        <f t="shared" ca="1" si="242"/>
        <v>0.44444444444444442</v>
      </c>
      <c r="AN1722" s="1" t="str">
        <f t="shared" ca="1" si="243"/>
        <v>טרם נבדק</v>
      </c>
      <c r="AO1722" s="1" t="e">
        <f>VLOOKUP(AC1722,'תז מייל קניין'!$A:$C,3,0)</f>
        <v>#N/A</v>
      </c>
      <c r="AP1722" s="1" t="str">
        <f t="shared" si="244"/>
        <v xml:space="preserve"> אוגלי ואח</v>
      </c>
    </row>
    <row r="1723" spans="1:42" x14ac:dyDescent="0.2">
      <c r="A1723" s="4"/>
      <c r="B1723" s="5"/>
      <c r="C1723" s="6" t="s">
        <v>6144</v>
      </c>
      <c r="D1723" s="7" t="s">
        <v>34</v>
      </c>
      <c r="E1723" s="7" t="s">
        <v>32</v>
      </c>
      <c r="F1723" s="8" t="s">
        <v>35</v>
      </c>
      <c r="G1723" s="9">
        <v>45747</v>
      </c>
      <c r="H1723" s="9"/>
      <c r="I1723" s="10"/>
      <c r="J1723" s="14"/>
      <c r="K1723" s="11" t="s">
        <v>5192</v>
      </c>
      <c r="L1723" s="8" t="s">
        <v>5193</v>
      </c>
      <c r="M1723" s="8" t="s">
        <v>5194</v>
      </c>
      <c r="N1723" s="8" t="s">
        <v>40</v>
      </c>
      <c r="O1723" s="12">
        <v>21000</v>
      </c>
      <c r="P1723" s="8" t="s">
        <v>41</v>
      </c>
      <c r="Q1723" s="12">
        <v>21000</v>
      </c>
      <c r="R1723" s="13">
        <v>0</v>
      </c>
      <c r="S1723" s="13">
        <v>0</v>
      </c>
      <c r="T1723" s="13">
        <v>0</v>
      </c>
      <c r="U1723" s="12">
        <v>21000</v>
      </c>
      <c r="V1723" s="8" t="s">
        <v>35</v>
      </c>
      <c r="W1723" s="8" t="s">
        <v>6145</v>
      </c>
      <c r="X1723" s="8" t="s">
        <v>35</v>
      </c>
      <c r="Y1723" s="13">
        <v>0</v>
      </c>
      <c r="Z1723" s="8" t="s">
        <v>42</v>
      </c>
      <c r="AA1723" s="8" t="s">
        <v>2622</v>
      </c>
      <c r="AB1723" s="8" t="s">
        <v>35</v>
      </c>
      <c r="AC1723" s="8" t="s">
        <v>54</v>
      </c>
      <c r="AD1723" s="8" t="s">
        <v>35</v>
      </c>
      <c r="AE1723" s="8" t="s">
        <v>2610</v>
      </c>
      <c r="AF1723" s="12">
        <v>21000</v>
      </c>
      <c r="AG1723" s="41">
        <f t="shared" si="237"/>
        <v>45747</v>
      </c>
      <c r="AH1723" s="41">
        <f t="shared" ca="1" si="238"/>
        <v>46022</v>
      </c>
      <c r="AI1723" s="1">
        <f t="shared" ca="1" si="245"/>
        <v>9</v>
      </c>
      <c r="AJ1723" s="1">
        <f t="shared" ca="1" si="239"/>
        <v>4</v>
      </c>
      <c r="AK1723" s="1">
        <f t="shared" ca="1" si="240"/>
        <v>4</v>
      </c>
      <c r="AL1723" s="1">
        <f t="shared" si="241"/>
        <v>0</v>
      </c>
      <c r="AM1723" s="38">
        <f t="shared" ca="1" si="242"/>
        <v>0.44444444444444442</v>
      </c>
      <c r="AN1723" s="1" t="str">
        <f t="shared" ca="1" si="243"/>
        <v>טרם נבדק</v>
      </c>
      <c r="AO1723" s="1" t="e">
        <f>VLOOKUP(AC1723,'תז מייל קניין'!$A:$C,3,0)</f>
        <v>#N/A</v>
      </c>
      <c r="AP1723" s="1" t="str">
        <f t="shared" si="244"/>
        <v xml:space="preserve"> בעניין שר</v>
      </c>
    </row>
    <row r="1724" spans="1:42" x14ac:dyDescent="0.2">
      <c r="A1724" s="4"/>
      <c r="B1724" s="5"/>
      <c r="C1724" s="6" t="s">
        <v>6146</v>
      </c>
      <c r="D1724" s="7" t="s">
        <v>47</v>
      </c>
      <c r="E1724" s="7" t="s">
        <v>32</v>
      </c>
      <c r="F1724" s="8" t="s">
        <v>35</v>
      </c>
      <c r="G1724" s="9">
        <v>45803</v>
      </c>
      <c r="H1724" s="9">
        <v>45638</v>
      </c>
      <c r="I1724" s="10">
        <v>46732</v>
      </c>
      <c r="J1724" s="14"/>
      <c r="K1724" s="11" t="s">
        <v>6147</v>
      </c>
      <c r="L1724" s="8" t="s">
        <v>6148</v>
      </c>
      <c r="M1724" s="8" t="s">
        <v>35</v>
      </c>
      <c r="N1724" s="8" t="s">
        <v>40</v>
      </c>
      <c r="O1724" s="12">
        <v>36285</v>
      </c>
      <c r="P1724" s="8" t="s">
        <v>41</v>
      </c>
      <c r="Q1724" s="12">
        <v>36285</v>
      </c>
      <c r="R1724" s="13">
        <v>0</v>
      </c>
      <c r="S1724" s="13">
        <v>0</v>
      </c>
      <c r="T1724" s="13">
        <v>0</v>
      </c>
      <c r="U1724" s="12">
        <v>36285</v>
      </c>
      <c r="V1724" s="8" t="s">
        <v>35</v>
      </c>
      <c r="W1724" s="8" t="s">
        <v>6149</v>
      </c>
      <c r="X1724" s="8" t="s">
        <v>57</v>
      </c>
      <c r="Y1724" s="13">
        <v>0</v>
      </c>
      <c r="Z1724" s="8" t="s">
        <v>42</v>
      </c>
      <c r="AA1724" s="8" t="s">
        <v>58</v>
      </c>
      <c r="AB1724" s="8" t="s">
        <v>35</v>
      </c>
      <c r="AC1724" s="8" t="s">
        <v>54</v>
      </c>
      <c r="AD1724" s="8" t="s">
        <v>35</v>
      </c>
      <c r="AE1724" s="8" t="s">
        <v>1471</v>
      </c>
      <c r="AF1724" s="12">
        <v>36285</v>
      </c>
      <c r="AG1724" s="41">
        <f t="shared" si="237"/>
        <v>45638</v>
      </c>
      <c r="AH1724" s="41">
        <f t="shared" ca="1" si="238"/>
        <v>46732</v>
      </c>
      <c r="AI1724" s="1">
        <f t="shared" ca="1" si="245"/>
        <v>35</v>
      </c>
      <c r="AJ1724" s="1">
        <f t="shared" ca="1" si="239"/>
        <v>7</v>
      </c>
      <c r="AK1724" s="1">
        <f t="shared" ca="1" si="240"/>
        <v>28</v>
      </c>
      <c r="AL1724" s="1">
        <f t="shared" si="241"/>
        <v>0</v>
      </c>
      <c r="AM1724" s="38">
        <f t="shared" ca="1" si="242"/>
        <v>0.2</v>
      </c>
      <c r="AN1724" s="1" t="str">
        <f t="shared" ca="1" si="243"/>
        <v>טרם נבדק</v>
      </c>
      <c r="AO1724" s="1" t="e">
        <f>VLOOKUP(AC1724,'תז מייל קניין'!$A:$C,3,0)</f>
        <v>#N/A</v>
      </c>
      <c r="AP1724" s="1" t="str">
        <f t="shared" si="244"/>
        <v xml:space="preserve"> חבר וועדת</v>
      </c>
    </row>
    <row r="1725" spans="1:42" x14ac:dyDescent="0.2">
      <c r="A1725" s="4"/>
      <c r="B1725" s="5"/>
      <c r="C1725" s="6" t="s">
        <v>6150</v>
      </c>
      <c r="D1725" s="7" t="s">
        <v>47</v>
      </c>
      <c r="E1725" s="7" t="s">
        <v>32</v>
      </c>
      <c r="F1725" s="8" t="s">
        <v>35</v>
      </c>
      <c r="G1725" s="9">
        <v>45748</v>
      </c>
      <c r="H1725" s="9"/>
      <c r="I1725" s="10"/>
      <c r="J1725" s="14"/>
      <c r="K1725" s="11" t="s">
        <v>6151</v>
      </c>
      <c r="L1725" s="8" t="s">
        <v>6152</v>
      </c>
      <c r="M1725" s="8" t="s">
        <v>35</v>
      </c>
      <c r="N1725" s="8" t="s">
        <v>40</v>
      </c>
      <c r="O1725" s="12">
        <v>24190</v>
      </c>
      <c r="P1725" s="8" t="s">
        <v>41</v>
      </c>
      <c r="Q1725" s="12">
        <v>24190</v>
      </c>
      <c r="R1725" s="13">
        <v>0</v>
      </c>
      <c r="S1725" s="13">
        <v>0</v>
      </c>
      <c r="T1725" s="13">
        <v>0</v>
      </c>
      <c r="U1725" s="12">
        <v>24190</v>
      </c>
      <c r="V1725" s="8" t="s">
        <v>35</v>
      </c>
      <c r="W1725" s="8" t="s">
        <v>6153</v>
      </c>
      <c r="X1725" s="8" t="s">
        <v>57</v>
      </c>
      <c r="Y1725" s="13">
        <v>0</v>
      </c>
      <c r="Z1725" s="8" t="s">
        <v>42</v>
      </c>
      <c r="AA1725" s="8" t="s">
        <v>58</v>
      </c>
      <c r="AB1725" s="8" t="s">
        <v>35</v>
      </c>
      <c r="AC1725" s="8" t="s">
        <v>54</v>
      </c>
      <c r="AD1725" s="8" t="s">
        <v>35</v>
      </c>
      <c r="AE1725" s="8" t="s">
        <v>66</v>
      </c>
      <c r="AF1725" s="12">
        <v>24190</v>
      </c>
      <c r="AG1725" s="41">
        <f t="shared" si="237"/>
        <v>45748</v>
      </c>
      <c r="AH1725" s="41">
        <f t="shared" ca="1" si="238"/>
        <v>46022</v>
      </c>
      <c r="AI1725" s="1">
        <f t="shared" ca="1" si="245"/>
        <v>8</v>
      </c>
      <c r="AJ1725" s="1">
        <f t="shared" ca="1" si="239"/>
        <v>4</v>
      </c>
      <c r="AK1725" s="1">
        <f t="shared" ca="1" si="240"/>
        <v>4</v>
      </c>
      <c r="AL1725" s="1">
        <f t="shared" si="241"/>
        <v>0</v>
      </c>
      <c r="AM1725" s="38">
        <f t="shared" ca="1" si="242"/>
        <v>0.5</v>
      </c>
      <c r="AN1725" s="1" t="str">
        <f t="shared" ca="1" si="243"/>
        <v>תקין</v>
      </c>
      <c r="AO1725" s="1" t="e">
        <f>VLOOKUP(AC1725,'תז מייל קניין'!$A:$C,3,0)</f>
        <v>#N/A</v>
      </c>
      <c r="AP1725" s="1" t="str">
        <f t="shared" si="244"/>
        <v xml:space="preserve"> חבר וועדת</v>
      </c>
    </row>
    <row r="1726" spans="1:42" x14ac:dyDescent="0.2">
      <c r="A1726" s="4"/>
      <c r="B1726" s="5"/>
      <c r="C1726" s="6" t="s">
        <v>6154</v>
      </c>
      <c r="D1726" s="7" t="s">
        <v>34</v>
      </c>
      <c r="E1726" s="7" t="s">
        <v>32</v>
      </c>
      <c r="F1726" s="8" t="s">
        <v>35</v>
      </c>
      <c r="G1726" s="9">
        <v>45753</v>
      </c>
      <c r="H1726" s="9"/>
      <c r="I1726" s="10"/>
      <c r="J1726" s="14"/>
      <c r="K1726" s="11" t="s">
        <v>6155</v>
      </c>
      <c r="L1726" s="8" t="s">
        <v>6156</v>
      </c>
      <c r="M1726" s="8" t="s">
        <v>35</v>
      </c>
      <c r="N1726" s="8" t="s">
        <v>40</v>
      </c>
      <c r="O1726" s="12">
        <v>1601.03</v>
      </c>
      <c r="P1726" s="8" t="s">
        <v>41</v>
      </c>
      <c r="Q1726" s="12">
        <v>1601.03</v>
      </c>
      <c r="R1726" s="13">
        <v>0</v>
      </c>
      <c r="S1726" s="13">
        <v>0</v>
      </c>
      <c r="T1726" s="13">
        <v>0</v>
      </c>
      <c r="U1726" s="12">
        <v>1601.03</v>
      </c>
      <c r="V1726" s="8" t="s">
        <v>35</v>
      </c>
      <c r="W1726" s="8" t="s">
        <v>6045</v>
      </c>
      <c r="X1726" s="8" t="s">
        <v>35</v>
      </c>
      <c r="Y1726" s="13">
        <v>0</v>
      </c>
      <c r="Z1726" s="8" t="s">
        <v>42</v>
      </c>
      <c r="AA1726" s="8" t="s">
        <v>43</v>
      </c>
      <c r="AB1726" s="8" t="s">
        <v>60</v>
      </c>
      <c r="AC1726" s="8" t="s">
        <v>54</v>
      </c>
      <c r="AD1726" s="8" t="s">
        <v>6157</v>
      </c>
      <c r="AE1726" s="8" t="s">
        <v>35</v>
      </c>
      <c r="AF1726" s="12">
        <v>1601.03</v>
      </c>
      <c r="AG1726" s="41">
        <f t="shared" si="237"/>
        <v>45753</v>
      </c>
      <c r="AH1726" s="41">
        <f t="shared" ca="1" si="238"/>
        <v>46022</v>
      </c>
      <c r="AI1726" s="1">
        <f t="shared" ca="1" si="245"/>
        <v>8</v>
      </c>
      <c r="AJ1726" s="1">
        <f t="shared" ca="1" si="239"/>
        <v>4</v>
      </c>
      <c r="AK1726" s="1">
        <f t="shared" ca="1" si="240"/>
        <v>4</v>
      </c>
      <c r="AL1726" s="1">
        <f t="shared" si="241"/>
        <v>0</v>
      </c>
      <c r="AM1726" s="38">
        <f t="shared" ca="1" si="242"/>
        <v>0.5</v>
      </c>
      <c r="AN1726" s="1" t="str">
        <f t="shared" ca="1" si="243"/>
        <v>תקין</v>
      </c>
      <c r="AO1726" s="1" t="e">
        <f>VLOOKUP(AC1726,'תז מייל קניין'!$A:$C,3,0)</f>
        <v>#N/A</v>
      </c>
      <c r="AP1726" s="1" t="str">
        <f t="shared" si="244"/>
        <v xml:space="preserve"> הרצאה במס</v>
      </c>
    </row>
    <row r="1727" spans="1:42" x14ac:dyDescent="0.2">
      <c r="A1727" s="4"/>
      <c r="B1727" s="5"/>
      <c r="C1727" s="6" t="s">
        <v>6158</v>
      </c>
      <c r="D1727" s="7" t="s">
        <v>50</v>
      </c>
      <c r="E1727" s="7" t="s">
        <v>32</v>
      </c>
      <c r="F1727" s="8" t="s">
        <v>35</v>
      </c>
      <c r="G1727" s="9">
        <v>45775</v>
      </c>
      <c r="H1727" s="9"/>
      <c r="I1727" s="10"/>
      <c r="J1727" s="14"/>
      <c r="K1727" s="11" t="s">
        <v>1764</v>
      </c>
      <c r="L1727" s="8" t="s">
        <v>1765</v>
      </c>
      <c r="M1727" s="8" t="s">
        <v>1766</v>
      </c>
      <c r="N1727" s="8" t="s">
        <v>40</v>
      </c>
      <c r="O1727" s="12">
        <v>11781.38</v>
      </c>
      <c r="P1727" s="8" t="s">
        <v>41</v>
      </c>
      <c r="Q1727" s="12">
        <v>11781.38</v>
      </c>
      <c r="R1727" s="13">
        <v>0</v>
      </c>
      <c r="S1727" s="13">
        <v>0</v>
      </c>
      <c r="T1727" s="13">
        <v>0</v>
      </c>
      <c r="U1727" s="12">
        <v>12185.04</v>
      </c>
      <c r="V1727" s="8" t="s">
        <v>35</v>
      </c>
      <c r="W1727" s="8" t="s">
        <v>4767</v>
      </c>
      <c r="X1727" s="8" t="s">
        <v>57</v>
      </c>
      <c r="Y1727" s="13">
        <v>0</v>
      </c>
      <c r="Z1727" s="8" t="s">
        <v>42</v>
      </c>
      <c r="AA1727" s="8" t="s">
        <v>65</v>
      </c>
      <c r="AB1727" s="8" t="s">
        <v>35</v>
      </c>
      <c r="AC1727" s="8" t="s">
        <v>54</v>
      </c>
      <c r="AD1727" s="8" t="s">
        <v>35</v>
      </c>
      <c r="AE1727" s="8" t="s">
        <v>603</v>
      </c>
      <c r="AF1727" s="12">
        <v>11781.38</v>
      </c>
      <c r="AG1727" s="41">
        <f t="shared" si="237"/>
        <v>45775</v>
      </c>
      <c r="AH1727" s="41">
        <f t="shared" ca="1" si="238"/>
        <v>46022</v>
      </c>
      <c r="AI1727" s="1">
        <f t="shared" ca="1" si="245"/>
        <v>8</v>
      </c>
      <c r="AJ1727" s="1">
        <f t="shared" ca="1" si="239"/>
        <v>3</v>
      </c>
      <c r="AK1727" s="1">
        <f t="shared" ca="1" si="240"/>
        <v>4</v>
      </c>
      <c r="AL1727" s="1">
        <f t="shared" si="241"/>
        <v>0</v>
      </c>
      <c r="AM1727" s="38">
        <f t="shared" ca="1" si="242"/>
        <v>0.375</v>
      </c>
      <c r="AN1727" s="1" t="str">
        <f t="shared" ca="1" si="243"/>
        <v>טרם נבדק</v>
      </c>
      <c r="AO1727" s="1" t="e">
        <f>VLOOKUP(AC1727,'תז מייל קניין'!$A:$C,3,0)</f>
        <v>#N/A</v>
      </c>
      <c r="AP1727" s="1" t="str">
        <f t="shared" si="244"/>
        <v xml:space="preserve"> ציוד משרד</v>
      </c>
    </row>
    <row r="1728" spans="1:42" x14ac:dyDescent="0.2">
      <c r="A1728" s="4"/>
      <c r="B1728" s="5"/>
      <c r="C1728" s="6" t="s">
        <v>6159</v>
      </c>
      <c r="D1728" s="7" t="s">
        <v>50</v>
      </c>
      <c r="E1728" s="7" t="s">
        <v>32</v>
      </c>
      <c r="F1728" s="8" t="s">
        <v>35</v>
      </c>
      <c r="G1728" s="9">
        <v>45775</v>
      </c>
      <c r="H1728" s="9"/>
      <c r="I1728" s="10"/>
      <c r="J1728" s="14"/>
      <c r="K1728" s="11" t="s">
        <v>1764</v>
      </c>
      <c r="L1728" s="8" t="s">
        <v>1765</v>
      </c>
      <c r="M1728" s="8" t="s">
        <v>1766</v>
      </c>
      <c r="N1728" s="8" t="s">
        <v>40</v>
      </c>
      <c r="O1728" s="12">
        <v>2687.04</v>
      </c>
      <c r="P1728" s="8" t="s">
        <v>41</v>
      </c>
      <c r="Q1728" s="12">
        <v>2687.04</v>
      </c>
      <c r="R1728" s="13">
        <v>0</v>
      </c>
      <c r="S1728" s="13">
        <v>0</v>
      </c>
      <c r="T1728" s="13">
        <v>0</v>
      </c>
      <c r="U1728" s="12">
        <v>2779.11</v>
      </c>
      <c r="V1728" s="8" t="s">
        <v>35</v>
      </c>
      <c r="W1728" s="8" t="s">
        <v>6160</v>
      </c>
      <c r="X1728" s="8" t="s">
        <v>57</v>
      </c>
      <c r="Y1728" s="13">
        <v>0</v>
      </c>
      <c r="Z1728" s="8" t="s">
        <v>42</v>
      </c>
      <c r="AA1728" s="8" t="s">
        <v>65</v>
      </c>
      <c r="AB1728" s="8" t="s">
        <v>35</v>
      </c>
      <c r="AC1728" s="8" t="s">
        <v>54</v>
      </c>
      <c r="AD1728" s="8" t="s">
        <v>35</v>
      </c>
      <c r="AE1728" s="8" t="s">
        <v>4654</v>
      </c>
      <c r="AF1728" s="12">
        <v>2687.04</v>
      </c>
      <c r="AG1728" s="41">
        <f t="shared" si="237"/>
        <v>45775</v>
      </c>
      <c r="AH1728" s="41">
        <f t="shared" ca="1" si="238"/>
        <v>46022</v>
      </c>
      <c r="AI1728" s="1">
        <f t="shared" ca="1" si="245"/>
        <v>8</v>
      </c>
      <c r="AJ1728" s="1">
        <f t="shared" ca="1" si="239"/>
        <v>3</v>
      </c>
      <c r="AK1728" s="1">
        <f t="shared" ca="1" si="240"/>
        <v>4</v>
      </c>
      <c r="AL1728" s="1">
        <f t="shared" si="241"/>
        <v>0</v>
      </c>
      <c r="AM1728" s="38">
        <f t="shared" ca="1" si="242"/>
        <v>0.375</v>
      </c>
      <c r="AN1728" s="1" t="str">
        <f t="shared" ca="1" si="243"/>
        <v>טרם נבדק</v>
      </c>
      <c r="AO1728" s="1" t="e">
        <f>VLOOKUP(AC1728,'תז מייל קניין'!$A:$C,3,0)</f>
        <v>#N/A</v>
      </c>
      <c r="AP1728" s="1" t="str">
        <f t="shared" si="244"/>
        <v xml:space="preserve"> ציוד משרד</v>
      </c>
    </row>
    <row r="1729" spans="1:42" x14ac:dyDescent="0.2">
      <c r="A1729" s="4"/>
      <c r="B1729" s="5"/>
      <c r="C1729" s="6" t="s">
        <v>6161</v>
      </c>
      <c r="D1729" s="7" t="s">
        <v>50</v>
      </c>
      <c r="E1729" s="7" t="s">
        <v>32</v>
      </c>
      <c r="F1729" s="8" t="s">
        <v>35</v>
      </c>
      <c r="G1729" s="9">
        <v>45753</v>
      </c>
      <c r="H1729" s="9"/>
      <c r="I1729" s="10"/>
      <c r="J1729" s="14"/>
      <c r="K1729" s="11" t="s">
        <v>1764</v>
      </c>
      <c r="L1729" s="8" t="s">
        <v>1765</v>
      </c>
      <c r="M1729" s="8" t="s">
        <v>1766</v>
      </c>
      <c r="N1729" s="8" t="s">
        <v>40</v>
      </c>
      <c r="O1729" s="12">
        <v>3243.1</v>
      </c>
      <c r="P1729" s="8" t="s">
        <v>41</v>
      </c>
      <c r="Q1729" s="12">
        <v>3243.1</v>
      </c>
      <c r="R1729" s="13">
        <v>98.29</v>
      </c>
      <c r="S1729" s="12">
        <v>3187.59</v>
      </c>
      <c r="T1729" s="12">
        <v>3187.6</v>
      </c>
      <c r="U1729" s="13">
        <v>57.41</v>
      </c>
      <c r="V1729" s="8" t="s">
        <v>35</v>
      </c>
      <c r="W1729" s="8" t="s">
        <v>6162</v>
      </c>
      <c r="X1729" s="8" t="s">
        <v>57</v>
      </c>
      <c r="Y1729" s="13">
        <v>0</v>
      </c>
      <c r="Z1729" s="8" t="s">
        <v>42</v>
      </c>
      <c r="AA1729" s="8" t="s">
        <v>65</v>
      </c>
      <c r="AB1729" s="8" t="s">
        <v>35</v>
      </c>
      <c r="AC1729" s="8" t="s">
        <v>54</v>
      </c>
      <c r="AD1729" s="8" t="s">
        <v>35</v>
      </c>
      <c r="AE1729" s="8" t="s">
        <v>4414</v>
      </c>
      <c r="AF1729" s="13">
        <v>55.51</v>
      </c>
      <c r="AG1729" s="41">
        <f t="shared" si="237"/>
        <v>45753</v>
      </c>
      <c r="AH1729" s="41">
        <f t="shared" ca="1" si="238"/>
        <v>46022</v>
      </c>
      <c r="AI1729" s="1">
        <f t="shared" ca="1" si="245"/>
        <v>8</v>
      </c>
      <c r="AJ1729" s="1">
        <f t="shared" ca="1" si="239"/>
        <v>4</v>
      </c>
      <c r="AK1729" s="1">
        <f t="shared" ca="1" si="240"/>
        <v>4</v>
      </c>
      <c r="AL1729" s="1">
        <f t="shared" si="241"/>
        <v>98.29</v>
      </c>
      <c r="AM1729" s="38">
        <f t="shared" ca="1" si="242"/>
        <v>0.5</v>
      </c>
      <c r="AN1729" s="1" t="str">
        <f t="shared" ca="1" si="243"/>
        <v>תקין</v>
      </c>
      <c r="AO1729" s="1" t="e">
        <f>VLOOKUP(AC1729,'תז מייל קניין'!$A:$C,3,0)</f>
        <v>#N/A</v>
      </c>
      <c r="AP1729" s="1" t="str">
        <f t="shared" si="244"/>
        <v xml:space="preserve"> ציוד משרד</v>
      </c>
    </row>
    <row r="1730" spans="1:42" x14ac:dyDescent="0.2">
      <c r="A1730" s="4"/>
      <c r="B1730" s="5"/>
      <c r="C1730" s="6" t="s">
        <v>6163</v>
      </c>
      <c r="D1730" s="7" t="s">
        <v>50</v>
      </c>
      <c r="E1730" s="7" t="s">
        <v>32</v>
      </c>
      <c r="F1730" s="8" t="s">
        <v>35</v>
      </c>
      <c r="G1730" s="9">
        <v>45753</v>
      </c>
      <c r="H1730" s="9"/>
      <c r="I1730" s="10"/>
      <c r="J1730" s="14"/>
      <c r="K1730" s="11" t="s">
        <v>1764</v>
      </c>
      <c r="L1730" s="8" t="s">
        <v>1765</v>
      </c>
      <c r="M1730" s="8" t="s">
        <v>1766</v>
      </c>
      <c r="N1730" s="8" t="s">
        <v>40</v>
      </c>
      <c r="O1730" s="12">
        <v>1599.18</v>
      </c>
      <c r="P1730" s="8" t="s">
        <v>41</v>
      </c>
      <c r="Q1730" s="12">
        <v>1599.18</v>
      </c>
      <c r="R1730" s="13">
        <v>42.17</v>
      </c>
      <c r="S1730" s="13">
        <v>674.34</v>
      </c>
      <c r="T1730" s="13">
        <v>674.33</v>
      </c>
      <c r="U1730" s="13">
        <v>956.52</v>
      </c>
      <c r="V1730" s="8" t="s">
        <v>35</v>
      </c>
      <c r="W1730" s="8" t="s">
        <v>5653</v>
      </c>
      <c r="X1730" s="8" t="s">
        <v>57</v>
      </c>
      <c r="Y1730" s="13">
        <v>0</v>
      </c>
      <c r="Z1730" s="8" t="s">
        <v>42</v>
      </c>
      <c r="AA1730" s="8" t="s">
        <v>65</v>
      </c>
      <c r="AB1730" s="8" t="s">
        <v>35</v>
      </c>
      <c r="AC1730" s="8" t="s">
        <v>54</v>
      </c>
      <c r="AD1730" s="8" t="s">
        <v>35</v>
      </c>
      <c r="AE1730" s="8" t="s">
        <v>4654</v>
      </c>
      <c r="AF1730" s="13">
        <v>924.84</v>
      </c>
      <c r="AG1730" s="41">
        <f t="shared" si="237"/>
        <v>45753</v>
      </c>
      <c r="AH1730" s="41">
        <f t="shared" ca="1" si="238"/>
        <v>46022</v>
      </c>
      <c r="AI1730" s="1">
        <f t="shared" ca="1" si="245"/>
        <v>8</v>
      </c>
      <c r="AJ1730" s="1">
        <f t="shared" ca="1" si="239"/>
        <v>4</v>
      </c>
      <c r="AK1730" s="1">
        <f t="shared" ca="1" si="240"/>
        <v>4</v>
      </c>
      <c r="AL1730" s="1">
        <f t="shared" si="241"/>
        <v>42.17</v>
      </c>
      <c r="AM1730" s="38">
        <f t="shared" ca="1" si="242"/>
        <v>0.5</v>
      </c>
      <c r="AN1730" s="1" t="str">
        <f t="shared" ca="1" si="243"/>
        <v>תקין</v>
      </c>
      <c r="AO1730" s="1" t="e">
        <f>VLOOKUP(AC1730,'תז מייל קניין'!$A:$C,3,0)</f>
        <v>#N/A</v>
      </c>
      <c r="AP1730" s="1" t="str">
        <f t="shared" si="244"/>
        <v xml:space="preserve"> ציוד משרד</v>
      </c>
    </row>
    <row r="1731" spans="1:42" x14ac:dyDescent="0.2">
      <c r="A1731" s="4"/>
      <c r="B1731" s="5"/>
      <c r="C1731" s="6" t="s">
        <v>6164</v>
      </c>
      <c r="D1731" s="7" t="s">
        <v>50</v>
      </c>
      <c r="E1731" s="7" t="s">
        <v>32</v>
      </c>
      <c r="F1731" s="8" t="s">
        <v>35</v>
      </c>
      <c r="G1731" s="9">
        <v>45753</v>
      </c>
      <c r="H1731" s="9"/>
      <c r="I1731" s="10"/>
      <c r="J1731" s="14"/>
      <c r="K1731" s="11" t="s">
        <v>1764</v>
      </c>
      <c r="L1731" s="8" t="s">
        <v>1765</v>
      </c>
      <c r="M1731" s="8" t="s">
        <v>1766</v>
      </c>
      <c r="N1731" s="8" t="s">
        <v>40</v>
      </c>
      <c r="O1731" s="12">
        <v>1205.3800000000001</v>
      </c>
      <c r="P1731" s="8" t="s">
        <v>41</v>
      </c>
      <c r="Q1731" s="12">
        <v>1205.3800000000001</v>
      </c>
      <c r="R1731" s="13">
        <v>97.96</v>
      </c>
      <c r="S1731" s="12">
        <v>1205.3800000000001</v>
      </c>
      <c r="T1731" s="12">
        <v>1180.8</v>
      </c>
      <c r="U1731" s="13">
        <v>0</v>
      </c>
      <c r="V1731" s="8" t="s">
        <v>35</v>
      </c>
      <c r="W1731" s="8" t="s">
        <v>6165</v>
      </c>
      <c r="X1731" s="8" t="s">
        <v>57</v>
      </c>
      <c r="Y1731" s="13">
        <v>0</v>
      </c>
      <c r="Z1731" s="8" t="s">
        <v>42</v>
      </c>
      <c r="AA1731" s="8" t="s">
        <v>65</v>
      </c>
      <c r="AB1731" s="8" t="s">
        <v>35</v>
      </c>
      <c r="AC1731" s="8" t="s">
        <v>54</v>
      </c>
      <c r="AD1731" s="8" t="s">
        <v>35</v>
      </c>
      <c r="AE1731" s="8" t="s">
        <v>4826</v>
      </c>
      <c r="AF1731" s="13">
        <v>0</v>
      </c>
      <c r="AG1731" s="41">
        <f t="shared" ref="AG1731:AG1794" si="246">IF(H1731&gt;1,H1731,G1731)</f>
        <v>45753</v>
      </c>
      <c r="AH1731" s="41">
        <f t="shared" ref="AH1731:AH1794" ca="1" si="247">IF(I1731&gt;1, I1731, DATE(YEAR(TODAY()), 12, 31))</f>
        <v>46022</v>
      </c>
      <c r="AI1731" s="1">
        <f t="shared" ca="1" si="245"/>
        <v>8</v>
      </c>
      <c r="AJ1731" s="1">
        <f t="shared" ref="AJ1731:AJ1794" ca="1" si="248">DATEDIF(AG1731, TODAY(), "m")</f>
        <v>4</v>
      </c>
      <c r="AK1731" s="1">
        <f t="shared" ref="AK1731:AK1794" ca="1" si="249">IF(AH1731 &gt; TODAY(), DATEDIF(TODAY(), AH1731, "m"), -DATEDIF(AH1731, TODAY(), "m"))</f>
        <v>4</v>
      </c>
      <c r="AL1731" s="1">
        <f t="shared" ref="AL1731:AL1794" si="250">R1731</f>
        <v>97.96</v>
      </c>
      <c r="AM1731" s="38">
        <f t="shared" ref="AM1731:AM1794" ca="1" si="251">AJ1731/AI1731</f>
        <v>0.5</v>
      </c>
      <c r="AN1731" s="1" t="str">
        <f t="shared" ref="AN1731:AN1794" ca="1" si="252">IF(AM1731&lt;0.5, "טרם נבדק",
   IF(AND(AM1731&gt;0.5, AM1731&lt;0.75, AL1731&lt;20), "לא תקין",
   IF(AND(AM1731&gt;0.75, AM1731&lt;0.9, AL1731&lt;50), "לא תקין",
   IF(AND(AM1731&gt;0.9, AL1731&lt;50), "לא תקין", "תקין"))))</f>
        <v>תקין</v>
      </c>
      <c r="AO1731" s="1" t="e">
        <f>VLOOKUP(AC1731,'תז מייל קניין'!$A:$C,3,0)</f>
        <v>#N/A</v>
      </c>
      <c r="AP1731" s="1" t="str">
        <f t="shared" ref="AP1731:AP1794" si="253">LEFT(W1731,10)</f>
        <v xml:space="preserve"> ציוד משרד</v>
      </c>
    </row>
    <row r="1732" spans="1:42" x14ac:dyDescent="0.2">
      <c r="A1732" s="4"/>
      <c r="B1732" s="5"/>
      <c r="C1732" s="6" t="s">
        <v>6166</v>
      </c>
      <c r="D1732" s="7" t="s">
        <v>50</v>
      </c>
      <c r="E1732" s="7" t="s">
        <v>32</v>
      </c>
      <c r="F1732" s="8" t="s">
        <v>35</v>
      </c>
      <c r="G1732" s="9">
        <v>45753</v>
      </c>
      <c r="H1732" s="9"/>
      <c r="I1732" s="10"/>
      <c r="J1732" s="14"/>
      <c r="K1732" s="11" t="s">
        <v>1764</v>
      </c>
      <c r="L1732" s="8" t="s">
        <v>1765</v>
      </c>
      <c r="M1732" s="8" t="s">
        <v>1766</v>
      </c>
      <c r="N1732" s="8" t="s">
        <v>40</v>
      </c>
      <c r="O1732" s="12">
        <v>1825.92</v>
      </c>
      <c r="P1732" s="8" t="s">
        <v>41</v>
      </c>
      <c r="Q1732" s="12">
        <v>1825.92</v>
      </c>
      <c r="R1732" s="13">
        <v>94.3</v>
      </c>
      <c r="S1732" s="12">
        <v>1721.78</v>
      </c>
      <c r="T1732" s="12">
        <v>1721.76</v>
      </c>
      <c r="U1732" s="13">
        <v>107.71</v>
      </c>
      <c r="V1732" s="8" t="s">
        <v>35</v>
      </c>
      <c r="W1732" s="8" t="s">
        <v>6167</v>
      </c>
      <c r="X1732" s="8" t="s">
        <v>57</v>
      </c>
      <c r="Y1732" s="13">
        <v>0</v>
      </c>
      <c r="Z1732" s="8" t="s">
        <v>42</v>
      </c>
      <c r="AA1732" s="8" t="s">
        <v>65</v>
      </c>
      <c r="AB1732" s="8" t="s">
        <v>35</v>
      </c>
      <c r="AC1732" s="8" t="s">
        <v>54</v>
      </c>
      <c r="AD1732" s="8" t="s">
        <v>35</v>
      </c>
      <c r="AE1732" s="8" t="s">
        <v>4419</v>
      </c>
      <c r="AF1732" s="13">
        <v>104.14</v>
      </c>
      <c r="AG1732" s="41">
        <f t="shared" si="246"/>
        <v>45753</v>
      </c>
      <c r="AH1732" s="41">
        <f t="shared" ca="1" si="247"/>
        <v>46022</v>
      </c>
      <c r="AI1732" s="1">
        <f t="shared" ca="1" si="245"/>
        <v>8</v>
      </c>
      <c r="AJ1732" s="1">
        <f t="shared" ca="1" si="248"/>
        <v>4</v>
      </c>
      <c r="AK1732" s="1">
        <f t="shared" ca="1" si="249"/>
        <v>4</v>
      </c>
      <c r="AL1732" s="1">
        <f t="shared" si="250"/>
        <v>94.3</v>
      </c>
      <c r="AM1732" s="38">
        <f t="shared" ca="1" si="251"/>
        <v>0.5</v>
      </c>
      <c r="AN1732" s="1" t="str">
        <f t="shared" ca="1" si="252"/>
        <v>תקין</v>
      </c>
      <c r="AO1732" s="1" t="e">
        <f>VLOOKUP(AC1732,'תז מייל קניין'!$A:$C,3,0)</f>
        <v>#N/A</v>
      </c>
      <c r="AP1732" s="1" t="str">
        <f t="shared" si="253"/>
        <v xml:space="preserve"> ציוד משרד</v>
      </c>
    </row>
    <row r="1733" spans="1:42" x14ac:dyDescent="0.2">
      <c r="A1733" s="4"/>
      <c r="B1733" s="5"/>
      <c r="C1733" s="6" t="s">
        <v>6168</v>
      </c>
      <c r="D1733" s="7" t="s">
        <v>34</v>
      </c>
      <c r="E1733" s="7" t="s">
        <v>32</v>
      </c>
      <c r="F1733" s="8" t="s">
        <v>35</v>
      </c>
      <c r="G1733" s="9">
        <v>45753</v>
      </c>
      <c r="H1733" s="9"/>
      <c r="I1733" s="10"/>
      <c r="J1733" s="14"/>
      <c r="K1733" s="11" t="s">
        <v>6169</v>
      </c>
      <c r="L1733" s="8" t="s">
        <v>6170</v>
      </c>
      <c r="M1733" s="8" t="s">
        <v>6171</v>
      </c>
      <c r="N1733" s="8" t="s">
        <v>40</v>
      </c>
      <c r="O1733" s="12">
        <v>1018.26</v>
      </c>
      <c r="P1733" s="8" t="s">
        <v>41</v>
      </c>
      <c r="Q1733" s="12">
        <v>1018.26</v>
      </c>
      <c r="R1733" s="13">
        <v>0</v>
      </c>
      <c r="S1733" s="13">
        <v>0</v>
      </c>
      <c r="T1733" s="13">
        <v>0</v>
      </c>
      <c r="U1733" s="12">
        <v>1018.26</v>
      </c>
      <c r="V1733" s="8" t="s">
        <v>35</v>
      </c>
      <c r="W1733" s="8" t="s">
        <v>6045</v>
      </c>
      <c r="X1733" s="8" t="s">
        <v>35</v>
      </c>
      <c r="Y1733" s="13">
        <v>0</v>
      </c>
      <c r="Z1733" s="8" t="s">
        <v>42</v>
      </c>
      <c r="AA1733" s="8" t="s">
        <v>43</v>
      </c>
      <c r="AB1733" s="8" t="s">
        <v>60</v>
      </c>
      <c r="AC1733" s="8" t="s">
        <v>54</v>
      </c>
      <c r="AD1733" s="8" t="s">
        <v>6172</v>
      </c>
      <c r="AE1733" s="8" t="s">
        <v>35</v>
      </c>
      <c r="AF1733" s="12">
        <v>1018.26</v>
      </c>
      <c r="AG1733" s="41">
        <f t="shared" si="246"/>
        <v>45753</v>
      </c>
      <c r="AH1733" s="41">
        <f t="shared" ca="1" si="247"/>
        <v>46022</v>
      </c>
      <c r="AI1733" s="1">
        <f t="shared" ca="1" si="245"/>
        <v>8</v>
      </c>
      <c r="AJ1733" s="1">
        <f t="shared" ca="1" si="248"/>
        <v>4</v>
      </c>
      <c r="AK1733" s="1">
        <f t="shared" ca="1" si="249"/>
        <v>4</v>
      </c>
      <c r="AL1733" s="1">
        <f t="shared" si="250"/>
        <v>0</v>
      </c>
      <c r="AM1733" s="38">
        <f t="shared" ca="1" si="251"/>
        <v>0.5</v>
      </c>
      <c r="AN1733" s="1" t="str">
        <f t="shared" ca="1" si="252"/>
        <v>תקין</v>
      </c>
      <c r="AO1733" s="1" t="e">
        <f>VLOOKUP(AC1733,'תז מייל קניין'!$A:$C,3,0)</f>
        <v>#N/A</v>
      </c>
      <c r="AP1733" s="1" t="str">
        <f t="shared" si="253"/>
        <v xml:space="preserve"> הרצאה במס</v>
      </c>
    </row>
    <row r="1734" spans="1:42" x14ac:dyDescent="0.2">
      <c r="A1734" s="4"/>
      <c r="B1734" s="5"/>
      <c r="C1734" s="6" t="s">
        <v>6173</v>
      </c>
      <c r="D1734" s="7" t="s">
        <v>34</v>
      </c>
      <c r="E1734" s="7" t="s">
        <v>32</v>
      </c>
      <c r="F1734" s="8" t="s">
        <v>35</v>
      </c>
      <c r="G1734" s="9">
        <v>45753</v>
      </c>
      <c r="H1734" s="9"/>
      <c r="I1734" s="10"/>
      <c r="J1734" s="14"/>
      <c r="K1734" s="11" t="s">
        <v>6174</v>
      </c>
      <c r="L1734" s="8" t="s">
        <v>6175</v>
      </c>
      <c r="M1734" s="8" t="s">
        <v>6176</v>
      </c>
      <c r="N1734" s="8" t="s">
        <v>40</v>
      </c>
      <c r="O1734" s="12">
        <v>1961.76</v>
      </c>
      <c r="P1734" s="8" t="s">
        <v>41</v>
      </c>
      <c r="Q1734" s="12">
        <v>1961.76</v>
      </c>
      <c r="R1734" s="13">
        <v>0</v>
      </c>
      <c r="S1734" s="13">
        <v>0</v>
      </c>
      <c r="T1734" s="13">
        <v>0</v>
      </c>
      <c r="U1734" s="12">
        <v>1961.76</v>
      </c>
      <c r="V1734" s="8" t="s">
        <v>35</v>
      </c>
      <c r="W1734" s="8" t="s">
        <v>6045</v>
      </c>
      <c r="X1734" s="8" t="s">
        <v>35</v>
      </c>
      <c r="Y1734" s="13">
        <v>0</v>
      </c>
      <c r="Z1734" s="8" t="s">
        <v>42</v>
      </c>
      <c r="AA1734" s="8" t="s">
        <v>43</v>
      </c>
      <c r="AB1734" s="8" t="s">
        <v>60</v>
      </c>
      <c r="AC1734" s="8" t="s">
        <v>54</v>
      </c>
      <c r="AD1734" s="8" t="s">
        <v>6177</v>
      </c>
      <c r="AE1734" s="8" t="s">
        <v>35</v>
      </c>
      <c r="AF1734" s="12">
        <v>1961.76</v>
      </c>
      <c r="AG1734" s="41">
        <f t="shared" si="246"/>
        <v>45753</v>
      </c>
      <c r="AH1734" s="41">
        <f t="shared" ca="1" si="247"/>
        <v>46022</v>
      </c>
      <c r="AI1734" s="1">
        <f t="shared" ca="1" si="245"/>
        <v>8</v>
      </c>
      <c r="AJ1734" s="1">
        <f t="shared" ca="1" si="248"/>
        <v>4</v>
      </c>
      <c r="AK1734" s="1">
        <f t="shared" ca="1" si="249"/>
        <v>4</v>
      </c>
      <c r="AL1734" s="1">
        <f t="shared" si="250"/>
        <v>0</v>
      </c>
      <c r="AM1734" s="38">
        <f t="shared" ca="1" si="251"/>
        <v>0.5</v>
      </c>
      <c r="AN1734" s="1" t="str">
        <f t="shared" ca="1" si="252"/>
        <v>תקין</v>
      </c>
      <c r="AO1734" s="1" t="e">
        <f>VLOOKUP(AC1734,'תז מייל קניין'!$A:$C,3,0)</f>
        <v>#N/A</v>
      </c>
      <c r="AP1734" s="1" t="str">
        <f t="shared" si="253"/>
        <v xml:space="preserve"> הרצאה במס</v>
      </c>
    </row>
    <row r="1735" spans="1:42" x14ac:dyDescent="0.2">
      <c r="A1735" s="4"/>
      <c r="B1735" s="5"/>
      <c r="C1735" s="6" t="s">
        <v>6178</v>
      </c>
      <c r="D1735" s="7" t="s">
        <v>50</v>
      </c>
      <c r="E1735" s="7" t="s">
        <v>32</v>
      </c>
      <c r="F1735" s="8" t="s">
        <v>35</v>
      </c>
      <c r="G1735" s="9">
        <v>45775</v>
      </c>
      <c r="H1735" s="9"/>
      <c r="I1735" s="10"/>
      <c r="J1735" s="14"/>
      <c r="K1735" s="11" t="s">
        <v>1764</v>
      </c>
      <c r="L1735" s="8" t="s">
        <v>1765</v>
      </c>
      <c r="M1735" s="8" t="s">
        <v>1766</v>
      </c>
      <c r="N1735" s="8" t="s">
        <v>40</v>
      </c>
      <c r="O1735" s="12">
        <v>6206.02</v>
      </c>
      <c r="P1735" s="8" t="s">
        <v>41</v>
      </c>
      <c r="Q1735" s="12">
        <v>6206.02</v>
      </c>
      <c r="R1735" s="13">
        <v>0</v>
      </c>
      <c r="S1735" s="13">
        <v>0</v>
      </c>
      <c r="T1735" s="13">
        <v>0</v>
      </c>
      <c r="U1735" s="12">
        <v>6418.64</v>
      </c>
      <c r="V1735" s="8" t="s">
        <v>35</v>
      </c>
      <c r="W1735" s="8" t="s">
        <v>6179</v>
      </c>
      <c r="X1735" s="8" t="s">
        <v>57</v>
      </c>
      <c r="Y1735" s="13">
        <v>0</v>
      </c>
      <c r="Z1735" s="8" t="s">
        <v>42</v>
      </c>
      <c r="AA1735" s="8" t="s">
        <v>65</v>
      </c>
      <c r="AB1735" s="8" t="s">
        <v>35</v>
      </c>
      <c r="AC1735" s="8" t="s">
        <v>54</v>
      </c>
      <c r="AD1735" s="8" t="s">
        <v>35</v>
      </c>
      <c r="AE1735" s="8" t="s">
        <v>4554</v>
      </c>
      <c r="AF1735" s="12">
        <v>6206.02</v>
      </c>
      <c r="AG1735" s="41">
        <f t="shared" si="246"/>
        <v>45775</v>
      </c>
      <c r="AH1735" s="41">
        <f t="shared" ca="1" si="247"/>
        <v>46022</v>
      </c>
      <c r="AI1735" s="1">
        <f t="shared" ca="1" si="245"/>
        <v>8</v>
      </c>
      <c r="AJ1735" s="1">
        <f t="shared" ca="1" si="248"/>
        <v>3</v>
      </c>
      <c r="AK1735" s="1">
        <f t="shared" ca="1" si="249"/>
        <v>4</v>
      </c>
      <c r="AL1735" s="1">
        <f t="shared" si="250"/>
        <v>0</v>
      </c>
      <c r="AM1735" s="38">
        <f t="shared" ca="1" si="251"/>
        <v>0.375</v>
      </c>
      <c r="AN1735" s="1" t="str">
        <f t="shared" ca="1" si="252"/>
        <v>טרם נבדק</v>
      </c>
      <c r="AO1735" s="1" t="e">
        <f>VLOOKUP(AC1735,'תז מייל קניין'!$A:$C,3,0)</f>
        <v>#N/A</v>
      </c>
      <c r="AP1735" s="1" t="str">
        <f t="shared" si="253"/>
        <v xml:space="preserve"> ציוד משרד</v>
      </c>
    </row>
    <row r="1736" spans="1:42" x14ac:dyDescent="0.2">
      <c r="A1736" s="4"/>
      <c r="B1736" s="5"/>
      <c r="C1736" s="6" t="s">
        <v>6180</v>
      </c>
      <c r="D1736" s="7" t="s">
        <v>50</v>
      </c>
      <c r="E1736" s="7" t="s">
        <v>32</v>
      </c>
      <c r="F1736" s="8" t="s">
        <v>35</v>
      </c>
      <c r="G1736" s="9">
        <v>45755</v>
      </c>
      <c r="H1736" s="9"/>
      <c r="I1736" s="10"/>
      <c r="J1736" s="14"/>
      <c r="K1736" s="11" t="s">
        <v>2182</v>
      </c>
      <c r="L1736" s="8" t="s">
        <v>2183</v>
      </c>
      <c r="M1736" s="8" t="s">
        <v>2184</v>
      </c>
      <c r="N1736" s="8" t="s">
        <v>40</v>
      </c>
      <c r="O1736" s="12">
        <v>1242.6199999999999</v>
      </c>
      <c r="P1736" s="8" t="s">
        <v>41</v>
      </c>
      <c r="Q1736" s="12">
        <v>1242.6199999999999</v>
      </c>
      <c r="R1736" s="13">
        <v>0</v>
      </c>
      <c r="S1736" s="13">
        <v>0</v>
      </c>
      <c r="T1736" s="13">
        <v>0</v>
      </c>
      <c r="U1736" s="12">
        <v>1285.2</v>
      </c>
      <c r="V1736" s="8" t="s">
        <v>35</v>
      </c>
      <c r="W1736" s="8" t="s">
        <v>6181</v>
      </c>
      <c r="X1736" s="8" t="s">
        <v>57</v>
      </c>
      <c r="Y1736" s="13">
        <v>0</v>
      </c>
      <c r="Z1736" s="8" t="s">
        <v>42</v>
      </c>
      <c r="AA1736" s="8" t="s">
        <v>65</v>
      </c>
      <c r="AB1736" s="8" t="s">
        <v>35</v>
      </c>
      <c r="AC1736" s="8" t="s">
        <v>54</v>
      </c>
      <c r="AD1736" s="8" t="s">
        <v>35</v>
      </c>
      <c r="AE1736" s="8" t="s">
        <v>625</v>
      </c>
      <c r="AF1736" s="12">
        <v>1242.6199999999999</v>
      </c>
      <c r="AG1736" s="41">
        <f t="shared" si="246"/>
        <v>45755</v>
      </c>
      <c r="AH1736" s="41">
        <f t="shared" ca="1" si="247"/>
        <v>46022</v>
      </c>
      <c r="AI1736" s="1">
        <f t="shared" ca="1" si="245"/>
        <v>8</v>
      </c>
      <c r="AJ1736" s="1">
        <f t="shared" ca="1" si="248"/>
        <v>3</v>
      </c>
      <c r="AK1736" s="1">
        <f t="shared" ca="1" si="249"/>
        <v>4</v>
      </c>
      <c r="AL1736" s="1">
        <f t="shared" si="250"/>
        <v>0</v>
      </c>
      <c r="AM1736" s="38">
        <f t="shared" ca="1" si="251"/>
        <v>0.375</v>
      </c>
      <c r="AN1736" s="1" t="str">
        <f t="shared" ca="1" si="252"/>
        <v>טרם נבדק</v>
      </c>
      <c r="AO1736" s="1" t="e">
        <f>VLOOKUP(AC1736,'תז מייל קניין'!$A:$C,3,0)</f>
        <v>#N/A</v>
      </c>
      <c r="AP1736" s="1" t="str">
        <f t="shared" si="253"/>
        <v xml:space="preserve"> כיבוד משק</v>
      </c>
    </row>
    <row r="1737" spans="1:42" x14ac:dyDescent="0.2">
      <c r="A1737" s="4"/>
      <c r="B1737" s="5"/>
      <c r="C1737" s="6" t="s">
        <v>6182</v>
      </c>
      <c r="D1737" s="7" t="s">
        <v>50</v>
      </c>
      <c r="E1737" s="7" t="s">
        <v>32</v>
      </c>
      <c r="F1737" s="8" t="s">
        <v>35</v>
      </c>
      <c r="G1737" s="9">
        <v>45755</v>
      </c>
      <c r="H1737" s="9"/>
      <c r="I1737" s="10"/>
      <c r="J1737" s="14"/>
      <c r="K1737" s="11" t="s">
        <v>2144</v>
      </c>
      <c r="L1737" s="8" t="s">
        <v>2145</v>
      </c>
      <c r="M1737" s="8" t="s">
        <v>2146</v>
      </c>
      <c r="N1737" s="8" t="s">
        <v>40</v>
      </c>
      <c r="O1737" s="13">
        <v>932.2</v>
      </c>
      <c r="P1737" s="8" t="s">
        <v>41</v>
      </c>
      <c r="Q1737" s="13">
        <v>932.2</v>
      </c>
      <c r="R1737" s="13">
        <v>0</v>
      </c>
      <c r="S1737" s="13">
        <v>0</v>
      </c>
      <c r="T1737" s="13">
        <v>0</v>
      </c>
      <c r="U1737" s="12">
        <v>1000.21</v>
      </c>
      <c r="V1737" s="8" t="s">
        <v>35</v>
      </c>
      <c r="W1737" s="8" t="s">
        <v>6183</v>
      </c>
      <c r="X1737" s="8" t="s">
        <v>57</v>
      </c>
      <c r="Y1737" s="13">
        <v>0</v>
      </c>
      <c r="Z1737" s="8" t="s">
        <v>42</v>
      </c>
      <c r="AA1737" s="8" t="s">
        <v>65</v>
      </c>
      <c r="AB1737" s="8" t="s">
        <v>35</v>
      </c>
      <c r="AC1737" s="8" t="s">
        <v>54</v>
      </c>
      <c r="AD1737" s="8" t="s">
        <v>35</v>
      </c>
      <c r="AE1737" s="8" t="s">
        <v>4548</v>
      </c>
      <c r="AF1737" s="13">
        <v>932.2</v>
      </c>
      <c r="AG1737" s="41">
        <f t="shared" si="246"/>
        <v>45755</v>
      </c>
      <c r="AH1737" s="41">
        <f t="shared" ca="1" si="247"/>
        <v>46022</v>
      </c>
      <c r="AI1737" s="1">
        <f t="shared" ca="1" si="245"/>
        <v>8</v>
      </c>
      <c r="AJ1737" s="1">
        <f t="shared" ca="1" si="248"/>
        <v>3</v>
      </c>
      <c r="AK1737" s="1">
        <f t="shared" ca="1" si="249"/>
        <v>4</v>
      </c>
      <c r="AL1737" s="1">
        <f t="shared" si="250"/>
        <v>0</v>
      </c>
      <c r="AM1737" s="38">
        <f t="shared" ca="1" si="251"/>
        <v>0.375</v>
      </c>
      <c r="AN1737" s="1" t="str">
        <f t="shared" ca="1" si="252"/>
        <v>טרם נבדק</v>
      </c>
      <c r="AO1737" s="1" t="e">
        <f>VLOOKUP(AC1737,'תז מייל קניין'!$A:$C,3,0)</f>
        <v>#N/A</v>
      </c>
      <c r="AP1737" s="1" t="str">
        <f t="shared" si="253"/>
        <v xml:space="preserve"> כסא עבור </v>
      </c>
    </row>
    <row r="1738" spans="1:42" x14ac:dyDescent="0.2">
      <c r="A1738" s="4"/>
      <c r="B1738" s="5"/>
      <c r="C1738" s="6" t="s">
        <v>6184</v>
      </c>
      <c r="D1738" s="7" t="s">
        <v>50</v>
      </c>
      <c r="E1738" s="7" t="s">
        <v>32</v>
      </c>
      <c r="F1738" s="8" t="s">
        <v>35</v>
      </c>
      <c r="G1738" s="9">
        <v>45755</v>
      </c>
      <c r="H1738" s="9"/>
      <c r="I1738" s="10"/>
      <c r="J1738" s="14"/>
      <c r="K1738" s="11" t="s">
        <v>2396</v>
      </c>
      <c r="L1738" s="8" t="s">
        <v>2397</v>
      </c>
      <c r="M1738" s="8" t="s">
        <v>2398</v>
      </c>
      <c r="N1738" s="8" t="s">
        <v>40</v>
      </c>
      <c r="O1738" s="13">
        <v>667.88</v>
      </c>
      <c r="P1738" s="8" t="s">
        <v>41</v>
      </c>
      <c r="Q1738" s="13">
        <v>667.88</v>
      </c>
      <c r="R1738" s="13">
        <v>0</v>
      </c>
      <c r="S1738" s="13">
        <v>0</v>
      </c>
      <c r="T1738" s="13">
        <v>0</v>
      </c>
      <c r="U1738" s="13">
        <v>667.88</v>
      </c>
      <c r="V1738" s="8" t="s">
        <v>35</v>
      </c>
      <c r="W1738" s="8" t="s">
        <v>6185</v>
      </c>
      <c r="X1738" s="8" t="s">
        <v>35</v>
      </c>
      <c r="Y1738" s="13">
        <v>0</v>
      </c>
      <c r="Z1738" s="8" t="s">
        <v>42</v>
      </c>
      <c r="AA1738" s="8" t="s">
        <v>43</v>
      </c>
      <c r="AB1738" s="8" t="s">
        <v>60</v>
      </c>
      <c r="AC1738" s="8" t="s">
        <v>54</v>
      </c>
      <c r="AD1738" s="8" t="s">
        <v>35</v>
      </c>
      <c r="AE1738" s="8" t="s">
        <v>4654</v>
      </c>
      <c r="AF1738" s="13">
        <v>667.88</v>
      </c>
      <c r="AG1738" s="41">
        <f t="shared" si="246"/>
        <v>45755</v>
      </c>
      <c r="AH1738" s="41">
        <f t="shared" ca="1" si="247"/>
        <v>46022</v>
      </c>
      <c r="AI1738" s="1">
        <f t="shared" ca="1" si="245"/>
        <v>8</v>
      </c>
      <c r="AJ1738" s="1">
        <f t="shared" ca="1" si="248"/>
        <v>3</v>
      </c>
      <c r="AK1738" s="1">
        <f t="shared" ca="1" si="249"/>
        <v>4</v>
      </c>
      <c r="AL1738" s="1">
        <f t="shared" si="250"/>
        <v>0</v>
      </c>
      <c r="AM1738" s="38">
        <f t="shared" ca="1" si="251"/>
        <v>0.375</v>
      </c>
      <c r="AN1738" s="1" t="str">
        <f t="shared" ca="1" si="252"/>
        <v>טרם נבדק</v>
      </c>
      <c r="AO1738" s="1" t="e">
        <f>VLOOKUP(AC1738,'תז מייל קניין'!$A:$C,3,0)</f>
        <v>#N/A</v>
      </c>
      <c r="AP1738" s="1" t="str">
        <f t="shared" si="253"/>
        <v xml:space="preserve"> חותמות עב</v>
      </c>
    </row>
    <row r="1739" spans="1:42" x14ac:dyDescent="0.2">
      <c r="A1739" s="4"/>
      <c r="B1739" s="5"/>
      <c r="C1739" s="6" t="s">
        <v>6186</v>
      </c>
      <c r="D1739" s="7" t="s">
        <v>34</v>
      </c>
      <c r="E1739" s="7" t="s">
        <v>32</v>
      </c>
      <c r="F1739" s="8" t="s">
        <v>35</v>
      </c>
      <c r="G1739" s="9">
        <v>45767</v>
      </c>
      <c r="H1739" s="9"/>
      <c r="I1739" s="10"/>
      <c r="J1739" s="14"/>
      <c r="K1739" s="11" t="s">
        <v>6187</v>
      </c>
      <c r="L1739" s="8" t="s">
        <v>6188</v>
      </c>
      <c r="M1739" s="8" t="s">
        <v>6189</v>
      </c>
      <c r="N1739" s="8" t="s">
        <v>40</v>
      </c>
      <c r="O1739" s="12">
        <v>4956</v>
      </c>
      <c r="P1739" s="8" t="s">
        <v>41</v>
      </c>
      <c r="Q1739" s="12">
        <v>4956</v>
      </c>
      <c r="R1739" s="13">
        <v>0</v>
      </c>
      <c r="S1739" s="13">
        <v>0</v>
      </c>
      <c r="T1739" s="13">
        <v>0</v>
      </c>
      <c r="U1739" s="12">
        <v>4956</v>
      </c>
      <c r="V1739" s="8" t="s">
        <v>35</v>
      </c>
      <c r="W1739" s="8" t="s">
        <v>6190</v>
      </c>
      <c r="X1739" s="8" t="s">
        <v>35</v>
      </c>
      <c r="Y1739" s="13">
        <v>0</v>
      </c>
      <c r="Z1739" s="8" t="s">
        <v>42</v>
      </c>
      <c r="AA1739" s="8" t="s">
        <v>43</v>
      </c>
      <c r="AB1739" s="8" t="s">
        <v>60</v>
      </c>
      <c r="AC1739" s="8" t="s">
        <v>54</v>
      </c>
      <c r="AD1739" s="8" t="s">
        <v>35</v>
      </c>
      <c r="AE1739" s="8" t="s">
        <v>4672</v>
      </c>
      <c r="AF1739" s="12">
        <v>4956</v>
      </c>
      <c r="AG1739" s="41">
        <f t="shared" si="246"/>
        <v>45767</v>
      </c>
      <c r="AH1739" s="41">
        <f t="shared" ca="1" si="247"/>
        <v>46022</v>
      </c>
      <c r="AI1739" s="1">
        <f t="shared" ca="1" si="245"/>
        <v>8</v>
      </c>
      <c r="AJ1739" s="1">
        <f t="shared" ca="1" si="248"/>
        <v>3</v>
      </c>
      <c r="AK1739" s="1">
        <f t="shared" ca="1" si="249"/>
        <v>4</v>
      </c>
      <c r="AL1739" s="1">
        <f t="shared" si="250"/>
        <v>0</v>
      </c>
      <c r="AM1739" s="38">
        <f t="shared" ca="1" si="251"/>
        <v>0.375</v>
      </c>
      <c r="AN1739" s="1" t="str">
        <f t="shared" ca="1" si="252"/>
        <v>טרם נבדק</v>
      </c>
      <c r="AO1739" s="1" t="e">
        <f>VLOOKUP(AC1739,'תז מייל קניין'!$A:$C,3,0)</f>
        <v>#N/A</v>
      </c>
      <c r="AP1739" s="1" t="str">
        <f t="shared" si="253"/>
        <v xml:space="preserve"> הדפסת פנק</v>
      </c>
    </row>
    <row r="1740" spans="1:42" x14ac:dyDescent="0.2">
      <c r="A1740" s="4"/>
      <c r="B1740" s="5"/>
      <c r="C1740" s="6" t="s">
        <v>6191</v>
      </c>
      <c r="D1740" s="7" t="s">
        <v>34</v>
      </c>
      <c r="E1740" s="7" t="s">
        <v>32</v>
      </c>
      <c r="F1740" s="8" t="s">
        <v>35</v>
      </c>
      <c r="G1740" s="9">
        <v>45767</v>
      </c>
      <c r="H1740" s="9"/>
      <c r="I1740" s="10"/>
      <c r="J1740" s="14"/>
      <c r="K1740" s="11" t="s">
        <v>6192</v>
      </c>
      <c r="L1740" s="8" t="s">
        <v>6193</v>
      </c>
      <c r="M1740" s="8" t="s">
        <v>6194</v>
      </c>
      <c r="N1740" s="8" t="s">
        <v>40</v>
      </c>
      <c r="O1740" s="12">
        <v>18526</v>
      </c>
      <c r="P1740" s="8" t="s">
        <v>41</v>
      </c>
      <c r="Q1740" s="12">
        <v>18526</v>
      </c>
      <c r="R1740" s="13">
        <v>0</v>
      </c>
      <c r="S1740" s="13">
        <v>0</v>
      </c>
      <c r="T1740" s="13">
        <v>0</v>
      </c>
      <c r="U1740" s="12">
        <v>18526</v>
      </c>
      <c r="V1740" s="8" t="s">
        <v>35</v>
      </c>
      <c r="W1740" s="8" t="s">
        <v>6195</v>
      </c>
      <c r="X1740" s="8" t="s">
        <v>35</v>
      </c>
      <c r="Y1740" s="13">
        <v>0</v>
      </c>
      <c r="Z1740" s="8" t="s">
        <v>42</v>
      </c>
      <c r="AA1740" s="8" t="s">
        <v>43</v>
      </c>
      <c r="AB1740" s="8" t="s">
        <v>60</v>
      </c>
      <c r="AC1740" s="8" t="s">
        <v>54</v>
      </c>
      <c r="AD1740" s="8" t="s">
        <v>35</v>
      </c>
      <c r="AE1740" s="8" t="s">
        <v>4789</v>
      </c>
      <c r="AF1740" s="12">
        <v>18526</v>
      </c>
      <c r="AG1740" s="41">
        <f t="shared" si="246"/>
        <v>45767</v>
      </c>
      <c r="AH1740" s="41">
        <f t="shared" ca="1" si="247"/>
        <v>46022</v>
      </c>
      <c r="AI1740" s="1">
        <f t="shared" ca="1" si="245"/>
        <v>8</v>
      </c>
      <c r="AJ1740" s="1">
        <f t="shared" ca="1" si="248"/>
        <v>3</v>
      </c>
      <c r="AK1740" s="1">
        <f t="shared" ca="1" si="249"/>
        <v>4</v>
      </c>
      <c r="AL1740" s="1">
        <f t="shared" si="250"/>
        <v>0</v>
      </c>
      <c r="AM1740" s="38">
        <f t="shared" ca="1" si="251"/>
        <v>0.375</v>
      </c>
      <c r="AN1740" s="1" t="str">
        <f t="shared" ca="1" si="252"/>
        <v>טרם נבדק</v>
      </c>
      <c r="AO1740" s="1" t="e">
        <f>VLOOKUP(AC1740,'תז מייל קניין'!$A:$C,3,0)</f>
        <v>#N/A</v>
      </c>
      <c r="AP1740" s="1" t="str">
        <f t="shared" si="253"/>
        <v xml:space="preserve"> ליווי עבו</v>
      </c>
    </row>
    <row r="1741" spans="1:42" x14ac:dyDescent="0.2">
      <c r="A1741" s="4"/>
      <c r="B1741" s="5"/>
      <c r="C1741" s="6" t="s">
        <v>6196</v>
      </c>
      <c r="D1741" s="7" t="s">
        <v>34</v>
      </c>
      <c r="E1741" s="7" t="s">
        <v>32</v>
      </c>
      <c r="F1741" s="8" t="s">
        <v>35</v>
      </c>
      <c r="G1741" s="9">
        <v>45768</v>
      </c>
      <c r="H1741" s="9"/>
      <c r="I1741" s="10"/>
      <c r="J1741" s="14"/>
      <c r="K1741" s="11" t="s">
        <v>6197</v>
      </c>
      <c r="L1741" s="8" t="s">
        <v>6198</v>
      </c>
      <c r="M1741" s="8" t="s">
        <v>6199</v>
      </c>
      <c r="N1741" s="8" t="s">
        <v>40</v>
      </c>
      <c r="O1741" s="12">
        <v>48380</v>
      </c>
      <c r="P1741" s="8" t="s">
        <v>41</v>
      </c>
      <c r="Q1741" s="12">
        <v>48380</v>
      </c>
      <c r="R1741" s="13">
        <v>32.5</v>
      </c>
      <c r="S1741" s="12">
        <v>15723.51</v>
      </c>
      <c r="T1741" s="12">
        <v>15723.51</v>
      </c>
      <c r="U1741" s="12">
        <v>32656.49</v>
      </c>
      <c r="V1741" s="8" t="s">
        <v>35</v>
      </c>
      <c r="W1741" s="8" t="s">
        <v>6200</v>
      </c>
      <c r="X1741" s="8" t="s">
        <v>57</v>
      </c>
      <c r="Y1741" s="13">
        <v>0</v>
      </c>
      <c r="Z1741" s="8" t="s">
        <v>42</v>
      </c>
      <c r="AA1741" s="8" t="s">
        <v>58</v>
      </c>
      <c r="AB1741" s="8" t="s">
        <v>35</v>
      </c>
      <c r="AC1741" s="8" t="s">
        <v>54</v>
      </c>
      <c r="AD1741" s="8" t="s">
        <v>6201</v>
      </c>
      <c r="AE1741" s="8" t="s">
        <v>66</v>
      </c>
      <c r="AF1741" s="12">
        <v>32656.49</v>
      </c>
      <c r="AG1741" s="41">
        <f t="shared" si="246"/>
        <v>45768</v>
      </c>
      <c r="AH1741" s="41">
        <f t="shared" ca="1" si="247"/>
        <v>46022</v>
      </c>
      <c r="AI1741" s="1">
        <f t="shared" ca="1" si="245"/>
        <v>8</v>
      </c>
      <c r="AJ1741" s="1">
        <f t="shared" ca="1" si="248"/>
        <v>3</v>
      </c>
      <c r="AK1741" s="1">
        <f t="shared" ca="1" si="249"/>
        <v>4</v>
      </c>
      <c r="AL1741" s="1">
        <f t="shared" si="250"/>
        <v>32.5</v>
      </c>
      <c r="AM1741" s="38">
        <f t="shared" ca="1" si="251"/>
        <v>0.375</v>
      </c>
      <c r="AN1741" s="1" t="str">
        <f t="shared" ca="1" si="252"/>
        <v>טרם נבדק</v>
      </c>
      <c r="AO1741" s="1" t="e">
        <f>VLOOKUP(AC1741,'תז מייל קניין'!$A:$C,3,0)</f>
        <v>#N/A</v>
      </c>
      <c r="AP1741" s="1" t="str">
        <f t="shared" si="253"/>
        <v xml:space="preserve"> חבר וועדת</v>
      </c>
    </row>
    <row r="1742" spans="1:42" x14ac:dyDescent="0.2">
      <c r="A1742" s="4"/>
      <c r="B1742" s="5"/>
      <c r="C1742" s="6" t="s">
        <v>6202</v>
      </c>
      <c r="D1742" s="7" t="s">
        <v>34</v>
      </c>
      <c r="E1742" s="7" t="s">
        <v>32</v>
      </c>
      <c r="F1742" s="8" t="s">
        <v>35</v>
      </c>
      <c r="G1742" s="9">
        <v>45769</v>
      </c>
      <c r="H1742" s="9"/>
      <c r="I1742" s="10"/>
      <c r="J1742" s="14"/>
      <c r="K1742" s="11" t="s">
        <v>3396</v>
      </c>
      <c r="L1742" s="8" t="s">
        <v>3397</v>
      </c>
      <c r="M1742" s="8" t="s">
        <v>3398</v>
      </c>
      <c r="N1742" s="8" t="s">
        <v>40</v>
      </c>
      <c r="O1742" s="12">
        <v>4484</v>
      </c>
      <c r="P1742" s="8" t="s">
        <v>41</v>
      </c>
      <c r="Q1742" s="12">
        <v>4484</v>
      </c>
      <c r="R1742" s="13">
        <v>0</v>
      </c>
      <c r="S1742" s="13">
        <v>0</v>
      </c>
      <c r="T1742" s="13">
        <v>0</v>
      </c>
      <c r="U1742" s="12">
        <v>4484</v>
      </c>
      <c r="V1742" s="8" t="s">
        <v>35</v>
      </c>
      <c r="W1742" s="8" t="s">
        <v>6203</v>
      </c>
      <c r="X1742" s="8" t="s">
        <v>35</v>
      </c>
      <c r="Y1742" s="13">
        <v>0</v>
      </c>
      <c r="Z1742" s="8" t="s">
        <v>42</v>
      </c>
      <c r="AA1742" s="8" t="s">
        <v>43</v>
      </c>
      <c r="AB1742" s="8" t="s">
        <v>60</v>
      </c>
      <c r="AC1742" s="8" t="s">
        <v>54</v>
      </c>
      <c r="AD1742" s="8" t="s">
        <v>35</v>
      </c>
      <c r="AE1742" s="8" t="s">
        <v>4789</v>
      </c>
      <c r="AF1742" s="12">
        <v>4484</v>
      </c>
      <c r="AG1742" s="41">
        <f t="shared" si="246"/>
        <v>45769</v>
      </c>
      <c r="AH1742" s="41">
        <f t="shared" ca="1" si="247"/>
        <v>46022</v>
      </c>
      <c r="AI1742" s="1">
        <f t="shared" ca="1" si="245"/>
        <v>8</v>
      </c>
      <c r="AJ1742" s="1">
        <f t="shared" ca="1" si="248"/>
        <v>3</v>
      </c>
      <c r="AK1742" s="1">
        <f t="shared" ca="1" si="249"/>
        <v>4</v>
      </c>
      <c r="AL1742" s="1">
        <f t="shared" si="250"/>
        <v>0</v>
      </c>
      <c r="AM1742" s="38">
        <f t="shared" ca="1" si="251"/>
        <v>0.375</v>
      </c>
      <c r="AN1742" s="1" t="str">
        <f t="shared" ca="1" si="252"/>
        <v>טרם נבדק</v>
      </c>
      <c r="AO1742" s="1" t="e">
        <f>VLOOKUP(AC1742,'תז מייל קניין'!$A:$C,3,0)</f>
        <v>#N/A</v>
      </c>
      <c r="AP1742" s="1" t="str">
        <f t="shared" si="253"/>
        <v xml:space="preserve"> בדיקה ואי</v>
      </c>
    </row>
    <row r="1743" spans="1:42" x14ac:dyDescent="0.2">
      <c r="A1743" s="4"/>
      <c r="B1743" s="5"/>
      <c r="C1743" s="6" t="s">
        <v>6204</v>
      </c>
      <c r="D1743" s="7" t="s">
        <v>61</v>
      </c>
      <c r="E1743" s="7" t="s">
        <v>32</v>
      </c>
      <c r="F1743" s="8" t="s">
        <v>35</v>
      </c>
      <c r="G1743" s="9">
        <v>45769</v>
      </c>
      <c r="H1743" s="9">
        <v>45658</v>
      </c>
      <c r="I1743" s="10">
        <v>46387</v>
      </c>
      <c r="J1743" s="14"/>
      <c r="K1743" s="11" t="s">
        <v>3887</v>
      </c>
      <c r="L1743" s="8" t="s">
        <v>3888</v>
      </c>
      <c r="M1743" s="8" t="s">
        <v>3889</v>
      </c>
      <c r="N1743" s="8" t="s">
        <v>40</v>
      </c>
      <c r="O1743" s="12">
        <v>41890</v>
      </c>
      <c r="P1743" s="8" t="s">
        <v>41</v>
      </c>
      <c r="Q1743" s="12">
        <v>41890</v>
      </c>
      <c r="R1743" s="13">
        <v>0</v>
      </c>
      <c r="S1743" s="13">
        <v>0</v>
      </c>
      <c r="T1743" s="13">
        <v>0</v>
      </c>
      <c r="U1743" s="12">
        <v>41890</v>
      </c>
      <c r="V1743" s="8" t="s">
        <v>35</v>
      </c>
      <c r="W1743" s="8" t="s">
        <v>6205</v>
      </c>
      <c r="X1743" s="8" t="s">
        <v>35</v>
      </c>
      <c r="Y1743" s="13">
        <v>0</v>
      </c>
      <c r="Z1743" s="8" t="s">
        <v>42</v>
      </c>
      <c r="AA1743" s="8" t="s">
        <v>43</v>
      </c>
      <c r="AB1743" s="8" t="s">
        <v>60</v>
      </c>
      <c r="AC1743" s="8" t="s">
        <v>54</v>
      </c>
      <c r="AD1743" s="8" t="s">
        <v>35</v>
      </c>
      <c r="AE1743" s="8" t="s">
        <v>4664</v>
      </c>
      <c r="AF1743" s="12">
        <v>41890</v>
      </c>
      <c r="AG1743" s="41">
        <f t="shared" si="246"/>
        <v>45658</v>
      </c>
      <c r="AH1743" s="41">
        <f t="shared" ca="1" si="247"/>
        <v>46387</v>
      </c>
      <c r="AI1743" s="1">
        <f t="shared" ca="1" si="245"/>
        <v>23</v>
      </c>
      <c r="AJ1743" s="1">
        <f t="shared" ca="1" si="248"/>
        <v>7</v>
      </c>
      <c r="AK1743" s="1">
        <f t="shared" ca="1" si="249"/>
        <v>16</v>
      </c>
      <c r="AL1743" s="1">
        <f t="shared" si="250"/>
        <v>0</v>
      </c>
      <c r="AM1743" s="38">
        <f t="shared" ca="1" si="251"/>
        <v>0.30434782608695654</v>
      </c>
      <c r="AN1743" s="1" t="str">
        <f t="shared" ca="1" si="252"/>
        <v>טרם נבדק</v>
      </c>
      <c r="AO1743" s="1" t="e">
        <f>VLOOKUP(AC1743,'תז מייל קניין'!$A:$C,3,0)</f>
        <v>#N/A</v>
      </c>
      <c r="AP1743" s="1" t="str">
        <f t="shared" si="253"/>
        <v xml:space="preserve"> תחזקת מער</v>
      </c>
    </row>
    <row r="1744" spans="1:42" x14ac:dyDescent="0.2">
      <c r="A1744" s="4"/>
      <c r="B1744" s="5"/>
      <c r="C1744" s="6" t="s">
        <v>6206</v>
      </c>
      <c r="D1744" s="7" t="s">
        <v>34</v>
      </c>
      <c r="E1744" s="7" t="s">
        <v>32</v>
      </c>
      <c r="F1744" s="8" t="s">
        <v>35</v>
      </c>
      <c r="G1744" s="9">
        <v>45770</v>
      </c>
      <c r="H1744" s="9"/>
      <c r="I1744" s="10"/>
      <c r="J1744" s="14"/>
      <c r="K1744" s="11" t="s">
        <v>6207</v>
      </c>
      <c r="L1744" s="8" t="s">
        <v>6208</v>
      </c>
      <c r="M1744" s="8" t="s">
        <v>6209</v>
      </c>
      <c r="N1744" s="8" t="s">
        <v>40</v>
      </c>
      <c r="O1744" s="12">
        <v>4920.6000000000004</v>
      </c>
      <c r="P1744" s="8" t="s">
        <v>41</v>
      </c>
      <c r="Q1744" s="12">
        <v>4920.6000000000004</v>
      </c>
      <c r="R1744" s="13">
        <v>0</v>
      </c>
      <c r="S1744" s="13">
        <v>0</v>
      </c>
      <c r="T1744" s="13">
        <v>0</v>
      </c>
      <c r="U1744" s="12">
        <v>4920.6000000000004</v>
      </c>
      <c r="V1744" s="8" t="s">
        <v>35</v>
      </c>
      <c r="W1744" s="8" t="s">
        <v>6210</v>
      </c>
      <c r="X1744" s="8" t="s">
        <v>35</v>
      </c>
      <c r="Y1744" s="13">
        <v>0</v>
      </c>
      <c r="Z1744" s="8" t="s">
        <v>42</v>
      </c>
      <c r="AA1744" s="8" t="s">
        <v>43</v>
      </c>
      <c r="AB1744" s="8" t="s">
        <v>60</v>
      </c>
      <c r="AC1744" s="8" t="s">
        <v>54</v>
      </c>
      <c r="AD1744" s="8" t="s">
        <v>35</v>
      </c>
      <c r="AE1744" s="8" t="s">
        <v>4789</v>
      </c>
      <c r="AF1744" s="12">
        <v>4920.6000000000004</v>
      </c>
      <c r="AG1744" s="41">
        <f t="shared" si="246"/>
        <v>45770</v>
      </c>
      <c r="AH1744" s="41">
        <f t="shared" ca="1" si="247"/>
        <v>46022</v>
      </c>
      <c r="AI1744" s="1">
        <f t="shared" ca="1" si="245"/>
        <v>8</v>
      </c>
      <c r="AJ1744" s="1">
        <f t="shared" ca="1" si="248"/>
        <v>3</v>
      </c>
      <c r="AK1744" s="1">
        <f t="shared" ca="1" si="249"/>
        <v>4</v>
      </c>
      <c r="AL1744" s="1">
        <f t="shared" si="250"/>
        <v>0</v>
      </c>
      <c r="AM1744" s="38">
        <f t="shared" ca="1" si="251"/>
        <v>0.375</v>
      </c>
      <c r="AN1744" s="1" t="str">
        <f t="shared" ca="1" si="252"/>
        <v>טרם נבדק</v>
      </c>
      <c r="AO1744" s="1" t="e">
        <f>VLOOKUP(AC1744,'תז מייל קניין'!$A:$C,3,0)</f>
        <v>#N/A</v>
      </c>
      <c r="AP1744" s="1" t="str">
        <f t="shared" si="253"/>
        <v xml:space="preserve"> מטווחי יר</v>
      </c>
    </row>
    <row r="1745" spans="1:42" x14ac:dyDescent="0.2">
      <c r="A1745" s="4"/>
      <c r="B1745" s="5"/>
      <c r="C1745" s="6" t="s">
        <v>6211</v>
      </c>
      <c r="D1745" s="7" t="s">
        <v>34</v>
      </c>
      <c r="E1745" s="7" t="s">
        <v>32</v>
      </c>
      <c r="F1745" s="8" t="s">
        <v>35</v>
      </c>
      <c r="G1745" s="9">
        <v>45770</v>
      </c>
      <c r="H1745" s="9"/>
      <c r="I1745" s="10"/>
      <c r="J1745" s="14"/>
      <c r="K1745" s="11" t="s">
        <v>2144</v>
      </c>
      <c r="L1745" s="8" t="s">
        <v>2145</v>
      </c>
      <c r="M1745" s="8" t="s">
        <v>2146</v>
      </c>
      <c r="N1745" s="8" t="s">
        <v>40</v>
      </c>
      <c r="O1745" s="12">
        <v>4991.3999999999996</v>
      </c>
      <c r="P1745" s="8" t="s">
        <v>41</v>
      </c>
      <c r="Q1745" s="12">
        <v>4991.3999999999996</v>
      </c>
      <c r="R1745" s="13">
        <v>0</v>
      </c>
      <c r="S1745" s="13">
        <v>0</v>
      </c>
      <c r="T1745" s="13">
        <v>0</v>
      </c>
      <c r="U1745" s="12">
        <v>4991.3999999999996</v>
      </c>
      <c r="V1745" s="8" t="s">
        <v>35</v>
      </c>
      <c r="W1745" s="8" t="s">
        <v>6212</v>
      </c>
      <c r="X1745" s="8" t="s">
        <v>35</v>
      </c>
      <c r="Y1745" s="13">
        <v>0</v>
      </c>
      <c r="Z1745" s="8" t="s">
        <v>42</v>
      </c>
      <c r="AA1745" s="8" t="s">
        <v>43</v>
      </c>
      <c r="AB1745" s="8" t="s">
        <v>60</v>
      </c>
      <c r="AC1745" s="8" t="s">
        <v>54</v>
      </c>
      <c r="AD1745" s="8" t="s">
        <v>35</v>
      </c>
      <c r="AE1745" s="8" t="s">
        <v>4414</v>
      </c>
      <c r="AF1745" s="12">
        <v>4991.3999999999996</v>
      </c>
      <c r="AG1745" s="41">
        <f t="shared" si="246"/>
        <v>45770</v>
      </c>
      <c r="AH1745" s="41">
        <f t="shared" ca="1" si="247"/>
        <v>46022</v>
      </c>
      <c r="AI1745" s="1">
        <f t="shared" ca="1" si="245"/>
        <v>8</v>
      </c>
      <c r="AJ1745" s="1">
        <f t="shared" ca="1" si="248"/>
        <v>3</v>
      </c>
      <c r="AK1745" s="1">
        <f t="shared" ca="1" si="249"/>
        <v>4</v>
      </c>
      <c r="AL1745" s="1">
        <f t="shared" si="250"/>
        <v>0</v>
      </c>
      <c r="AM1745" s="38">
        <f t="shared" ca="1" si="251"/>
        <v>0.375</v>
      </c>
      <c r="AN1745" s="1" t="str">
        <f t="shared" ca="1" si="252"/>
        <v>טרם נבדק</v>
      </c>
      <c r="AO1745" s="1" t="e">
        <f>VLOOKUP(AC1745,'תז מייל קניין'!$A:$C,3,0)</f>
        <v>#N/A</v>
      </c>
      <c r="AP1745" s="1" t="str">
        <f t="shared" si="253"/>
        <v xml:space="preserve"> ריהוט גן </v>
      </c>
    </row>
    <row r="1746" spans="1:42" x14ac:dyDescent="0.2">
      <c r="A1746" s="4"/>
      <c r="B1746" s="5"/>
      <c r="C1746" s="6" t="s">
        <v>6213</v>
      </c>
      <c r="D1746" s="7" t="s">
        <v>34</v>
      </c>
      <c r="E1746" s="7" t="s">
        <v>32</v>
      </c>
      <c r="F1746" s="8" t="s">
        <v>35</v>
      </c>
      <c r="G1746" s="9">
        <v>45770</v>
      </c>
      <c r="H1746" s="9"/>
      <c r="I1746" s="10"/>
      <c r="J1746" s="14"/>
      <c r="K1746" s="11" t="s">
        <v>2687</v>
      </c>
      <c r="L1746" s="8" t="s">
        <v>2688</v>
      </c>
      <c r="M1746" s="8" t="s">
        <v>35</v>
      </c>
      <c r="N1746" s="8" t="s">
        <v>40</v>
      </c>
      <c r="O1746" s="13">
        <v>352.8</v>
      </c>
      <c r="P1746" s="8" t="s">
        <v>41</v>
      </c>
      <c r="Q1746" s="13">
        <v>352.8</v>
      </c>
      <c r="R1746" s="13">
        <v>0</v>
      </c>
      <c r="S1746" s="13">
        <v>0</v>
      </c>
      <c r="T1746" s="13">
        <v>0</v>
      </c>
      <c r="U1746" s="13">
        <v>352.8</v>
      </c>
      <c r="V1746" s="8" t="s">
        <v>35</v>
      </c>
      <c r="W1746" s="8" t="s">
        <v>6214</v>
      </c>
      <c r="X1746" s="8" t="s">
        <v>35</v>
      </c>
      <c r="Y1746" s="13">
        <v>0</v>
      </c>
      <c r="Z1746" s="8" t="s">
        <v>42</v>
      </c>
      <c r="AA1746" s="8" t="s">
        <v>1804</v>
      </c>
      <c r="AB1746" s="8" t="s">
        <v>35</v>
      </c>
      <c r="AC1746" s="8" t="s">
        <v>54</v>
      </c>
      <c r="AD1746" s="8" t="s">
        <v>35</v>
      </c>
      <c r="AE1746" s="8" t="s">
        <v>4548</v>
      </c>
      <c r="AF1746" s="13">
        <v>352.8</v>
      </c>
      <c r="AG1746" s="41">
        <f t="shared" si="246"/>
        <v>45770</v>
      </c>
      <c r="AH1746" s="41">
        <f t="shared" ca="1" si="247"/>
        <v>46022</v>
      </c>
      <c r="AI1746" s="1">
        <f t="shared" ca="1" si="245"/>
        <v>8</v>
      </c>
      <c r="AJ1746" s="1">
        <f t="shared" ca="1" si="248"/>
        <v>3</v>
      </c>
      <c r="AK1746" s="1">
        <f t="shared" ca="1" si="249"/>
        <v>4</v>
      </c>
      <c r="AL1746" s="1">
        <f t="shared" si="250"/>
        <v>0</v>
      </c>
      <c r="AM1746" s="38">
        <f t="shared" ca="1" si="251"/>
        <v>0.375</v>
      </c>
      <c r="AN1746" s="1" t="str">
        <f t="shared" ca="1" si="252"/>
        <v>טרם נבדק</v>
      </c>
      <c r="AO1746" s="1" t="e">
        <f>VLOOKUP(AC1746,'תז מייל קניין'!$A:$C,3,0)</f>
        <v>#N/A</v>
      </c>
      <c r="AP1746" s="1" t="str">
        <f t="shared" si="253"/>
        <v xml:space="preserve"> פרסום לצו</v>
      </c>
    </row>
    <row r="1747" spans="1:42" x14ac:dyDescent="0.2">
      <c r="A1747" s="4"/>
      <c r="B1747" s="5"/>
      <c r="C1747" s="6" t="s">
        <v>6215</v>
      </c>
      <c r="D1747" s="7" t="s">
        <v>34</v>
      </c>
      <c r="E1747" s="7" t="s">
        <v>32</v>
      </c>
      <c r="F1747" s="8" t="s">
        <v>35</v>
      </c>
      <c r="G1747" s="9">
        <v>45771</v>
      </c>
      <c r="H1747" s="9"/>
      <c r="I1747" s="10"/>
      <c r="J1747" s="14"/>
      <c r="K1747" s="11" t="s">
        <v>2249</v>
      </c>
      <c r="L1747" s="8" t="s">
        <v>2250</v>
      </c>
      <c r="M1747" s="8" t="s">
        <v>2251</v>
      </c>
      <c r="N1747" s="8" t="s">
        <v>40</v>
      </c>
      <c r="O1747" s="12">
        <v>2124</v>
      </c>
      <c r="P1747" s="8" t="s">
        <v>41</v>
      </c>
      <c r="Q1747" s="12">
        <v>2124</v>
      </c>
      <c r="R1747" s="13">
        <v>0</v>
      </c>
      <c r="S1747" s="13">
        <v>0</v>
      </c>
      <c r="T1747" s="13">
        <v>0</v>
      </c>
      <c r="U1747" s="12">
        <v>2124</v>
      </c>
      <c r="V1747" s="8" t="s">
        <v>35</v>
      </c>
      <c r="W1747" s="8" t="s">
        <v>6216</v>
      </c>
      <c r="X1747" s="8" t="s">
        <v>35</v>
      </c>
      <c r="Y1747" s="13">
        <v>0</v>
      </c>
      <c r="Z1747" s="8" t="s">
        <v>42</v>
      </c>
      <c r="AA1747" s="8" t="s">
        <v>43</v>
      </c>
      <c r="AB1747" s="8" t="s">
        <v>60</v>
      </c>
      <c r="AC1747" s="8" t="s">
        <v>54</v>
      </c>
      <c r="AD1747" s="8" t="s">
        <v>35</v>
      </c>
      <c r="AE1747" s="8" t="s">
        <v>4789</v>
      </c>
      <c r="AF1747" s="12">
        <v>2124</v>
      </c>
      <c r="AG1747" s="41">
        <f t="shared" si="246"/>
        <v>45771</v>
      </c>
      <c r="AH1747" s="41">
        <f t="shared" ca="1" si="247"/>
        <v>46022</v>
      </c>
      <c r="AI1747" s="1">
        <f t="shared" ca="1" si="245"/>
        <v>8</v>
      </c>
      <c r="AJ1747" s="1">
        <f t="shared" ca="1" si="248"/>
        <v>3</v>
      </c>
      <c r="AK1747" s="1">
        <f t="shared" ca="1" si="249"/>
        <v>4</v>
      </c>
      <c r="AL1747" s="1">
        <f t="shared" si="250"/>
        <v>0</v>
      </c>
      <c r="AM1747" s="38">
        <f t="shared" ca="1" si="251"/>
        <v>0.375</v>
      </c>
      <c r="AN1747" s="1" t="str">
        <f t="shared" ca="1" si="252"/>
        <v>טרם נבדק</v>
      </c>
      <c r="AO1747" s="1" t="e">
        <f>VLOOKUP(AC1747,'תז מייל קניין'!$A:$C,3,0)</f>
        <v>#N/A</v>
      </c>
      <c r="AP1747" s="1" t="str">
        <f t="shared" si="253"/>
        <v xml:space="preserve"> דגלים עבו</v>
      </c>
    </row>
    <row r="1748" spans="1:42" x14ac:dyDescent="0.2">
      <c r="A1748" s="4"/>
      <c r="B1748" s="5"/>
      <c r="C1748" s="6" t="s">
        <v>6217</v>
      </c>
      <c r="D1748" s="7" t="s">
        <v>34</v>
      </c>
      <c r="E1748" s="7" t="s">
        <v>32</v>
      </c>
      <c r="F1748" s="8" t="s">
        <v>35</v>
      </c>
      <c r="G1748" s="9">
        <v>45774</v>
      </c>
      <c r="H1748" s="9"/>
      <c r="I1748" s="10"/>
      <c r="J1748" s="14"/>
      <c r="K1748" s="11" t="s">
        <v>5197</v>
      </c>
      <c r="L1748" s="8" t="s">
        <v>5198</v>
      </c>
      <c r="M1748" s="8" t="s">
        <v>5199</v>
      </c>
      <c r="N1748" s="8" t="s">
        <v>40</v>
      </c>
      <c r="O1748" s="12">
        <v>9973.36</v>
      </c>
      <c r="P1748" s="8" t="s">
        <v>41</v>
      </c>
      <c r="Q1748" s="12">
        <v>9973.36</v>
      </c>
      <c r="R1748" s="13">
        <v>0</v>
      </c>
      <c r="S1748" s="13">
        <v>0</v>
      </c>
      <c r="T1748" s="13">
        <v>0</v>
      </c>
      <c r="U1748" s="12">
        <v>9973.36</v>
      </c>
      <c r="V1748" s="8" t="s">
        <v>35</v>
      </c>
      <c r="W1748" s="8" t="s">
        <v>6218</v>
      </c>
      <c r="X1748" s="8" t="s">
        <v>35</v>
      </c>
      <c r="Y1748" s="13">
        <v>0</v>
      </c>
      <c r="Z1748" s="8" t="s">
        <v>42</v>
      </c>
      <c r="AA1748" s="8" t="s">
        <v>43</v>
      </c>
      <c r="AB1748" s="8" t="s">
        <v>60</v>
      </c>
      <c r="AC1748" s="8" t="s">
        <v>54</v>
      </c>
      <c r="AD1748" s="8" t="s">
        <v>35</v>
      </c>
      <c r="AE1748" s="8" t="s">
        <v>4672</v>
      </c>
      <c r="AF1748" s="12">
        <v>9973.36</v>
      </c>
      <c r="AG1748" s="41">
        <f t="shared" si="246"/>
        <v>45774</v>
      </c>
      <c r="AH1748" s="41">
        <f t="shared" ca="1" si="247"/>
        <v>46022</v>
      </c>
      <c r="AI1748" s="1">
        <f t="shared" ca="1" si="245"/>
        <v>8</v>
      </c>
      <c r="AJ1748" s="1">
        <f t="shared" ca="1" si="248"/>
        <v>3</v>
      </c>
      <c r="AK1748" s="1">
        <f t="shared" ca="1" si="249"/>
        <v>4</v>
      </c>
      <c r="AL1748" s="1">
        <f t="shared" si="250"/>
        <v>0</v>
      </c>
      <c r="AM1748" s="38">
        <f t="shared" ca="1" si="251"/>
        <v>0.375</v>
      </c>
      <c r="AN1748" s="1" t="str">
        <f t="shared" ca="1" si="252"/>
        <v>טרם נבדק</v>
      </c>
      <c r="AO1748" s="1" t="e">
        <f>VLOOKUP(AC1748,'תז מייל קניין'!$A:$C,3,0)</f>
        <v>#N/A</v>
      </c>
      <c r="AP1748" s="1" t="str">
        <f t="shared" si="253"/>
        <v xml:space="preserve"> שירות טכנ</v>
      </c>
    </row>
    <row r="1749" spans="1:42" x14ac:dyDescent="0.2">
      <c r="A1749" s="4"/>
      <c r="B1749" s="5"/>
      <c r="C1749" s="6" t="s">
        <v>6219</v>
      </c>
      <c r="D1749" s="7" t="s">
        <v>50</v>
      </c>
      <c r="E1749" s="7" t="s">
        <v>32</v>
      </c>
      <c r="F1749" s="8" t="s">
        <v>35</v>
      </c>
      <c r="G1749" s="9">
        <v>45774</v>
      </c>
      <c r="H1749" s="9"/>
      <c r="I1749" s="10"/>
      <c r="J1749" s="14"/>
      <c r="K1749" s="11" t="s">
        <v>2182</v>
      </c>
      <c r="L1749" s="8" t="s">
        <v>2183</v>
      </c>
      <c r="M1749" s="8" t="s">
        <v>2184</v>
      </c>
      <c r="N1749" s="8" t="s">
        <v>40</v>
      </c>
      <c r="O1749" s="12">
        <v>5472.03</v>
      </c>
      <c r="P1749" s="8" t="s">
        <v>41</v>
      </c>
      <c r="Q1749" s="12">
        <v>5472.03</v>
      </c>
      <c r="R1749" s="13">
        <v>0</v>
      </c>
      <c r="S1749" s="13">
        <v>0</v>
      </c>
      <c r="T1749" s="13">
        <v>0</v>
      </c>
      <c r="U1749" s="12">
        <v>3193.71</v>
      </c>
      <c r="V1749" s="8" t="s">
        <v>35</v>
      </c>
      <c r="W1749" s="8" t="s">
        <v>6220</v>
      </c>
      <c r="X1749" s="8" t="s">
        <v>57</v>
      </c>
      <c r="Y1749" s="13">
        <v>0</v>
      </c>
      <c r="Z1749" s="8" t="s">
        <v>42</v>
      </c>
      <c r="AA1749" s="8" t="s">
        <v>65</v>
      </c>
      <c r="AB1749" s="8" t="s">
        <v>35</v>
      </c>
      <c r="AC1749" s="8" t="s">
        <v>54</v>
      </c>
      <c r="AD1749" s="8" t="s">
        <v>35</v>
      </c>
      <c r="AE1749" s="8" t="s">
        <v>4554</v>
      </c>
      <c r="AF1749" s="12">
        <v>3039.99</v>
      </c>
      <c r="AG1749" s="41">
        <f t="shared" si="246"/>
        <v>45774</v>
      </c>
      <c r="AH1749" s="41">
        <f t="shared" ca="1" si="247"/>
        <v>46022</v>
      </c>
      <c r="AI1749" s="1">
        <f t="shared" ca="1" si="245"/>
        <v>8</v>
      </c>
      <c r="AJ1749" s="1">
        <f t="shared" ca="1" si="248"/>
        <v>3</v>
      </c>
      <c r="AK1749" s="1">
        <f t="shared" ca="1" si="249"/>
        <v>4</v>
      </c>
      <c r="AL1749" s="1">
        <f t="shared" si="250"/>
        <v>0</v>
      </c>
      <c r="AM1749" s="38">
        <f t="shared" ca="1" si="251"/>
        <v>0.375</v>
      </c>
      <c r="AN1749" s="1" t="str">
        <f t="shared" ca="1" si="252"/>
        <v>טרם נבדק</v>
      </c>
      <c r="AO1749" s="1" t="e">
        <f>VLOOKUP(AC1749,'תז מייל קניין'!$A:$C,3,0)</f>
        <v>#N/A</v>
      </c>
      <c r="AP1749" s="1" t="str">
        <f t="shared" si="253"/>
        <v xml:space="preserve"> כיבוד משק</v>
      </c>
    </row>
    <row r="1750" spans="1:42" x14ac:dyDescent="0.2">
      <c r="A1750" s="4"/>
      <c r="B1750" s="5"/>
      <c r="C1750" s="6" t="s">
        <v>6221</v>
      </c>
      <c r="D1750" s="7" t="s">
        <v>50</v>
      </c>
      <c r="E1750" s="7" t="s">
        <v>32</v>
      </c>
      <c r="F1750" s="8" t="s">
        <v>35</v>
      </c>
      <c r="G1750" s="9">
        <v>45774</v>
      </c>
      <c r="H1750" s="9"/>
      <c r="I1750" s="10"/>
      <c r="J1750" s="14"/>
      <c r="K1750" s="11" t="s">
        <v>2144</v>
      </c>
      <c r="L1750" s="8" t="s">
        <v>2145</v>
      </c>
      <c r="M1750" s="8" t="s">
        <v>2146</v>
      </c>
      <c r="N1750" s="8" t="s">
        <v>40</v>
      </c>
      <c r="O1750" s="12">
        <v>3811.4</v>
      </c>
      <c r="P1750" s="8" t="s">
        <v>41</v>
      </c>
      <c r="Q1750" s="12">
        <v>3811.4</v>
      </c>
      <c r="R1750" s="13">
        <v>0</v>
      </c>
      <c r="S1750" s="13">
        <v>0</v>
      </c>
      <c r="T1750" s="13">
        <v>0</v>
      </c>
      <c r="U1750" s="12">
        <v>4089.48</v>
      </c>
      <c r="V1750" s="8" t="s">
        <v>35</v>
      </c>
      <c r="W1750" s="8" t="s">
        <v>6222</v>
      </c>
      <c r="X1750" s="8" t="s">
        <v>57</v>
      </c>
      <c r="Y1750" s="13">
        <v>0</v>
      </c>
      <c r="Z1750" s="8" t="s">
        <v>42</v>
      </c>
      <c r="AA1750" s="8" t="s">
        <v>65</v>
      </c>
      <c r="AB1750" s="8" t="s">
        <v>35</v>
      </c>
      <c r="AC1750" s="8" t="s">
        <v>54</v>
      </c>
      <c r="AD1750" s="8" t="s">
        <v>35</v>
      </c>
      <c r="AE1750" s="8" t="s">
        <v>4800</v>
      </c>
      <c r="AF1750" s="12">
        <v>3811.4</v>
      </c>
      <c r="AG1750" s="41">
        <f t="shared" si="246"/>
        <v>45774</v>
      </c>
      <c r="AH1750" s="41">
        <f t="shared" ca="1" si="247"/>
        <v>46022</v>
      </c>
      <c r="AI1750" s="1">
        <f t="shared" ca="1" si="245"/>
        <v>8</v>
      </c>
      <c r="AJ1750" s="1">
        <f t="shared" ca="1" si="248"/>
        <v>3</v>
      </c>
      <c r="AK1750" s="1">
        <f t="shared" ca="1" si="249"/>
        <v>4</v>
      </c>
      <c r="AL1750" s="1">
        <f t="shared" si="250"/>
        <v>0</v>
      </c>
      <c r="AM1750" s="38">
        <f t="shared" ca="1" si="251"/>
        <v>0.375</v>
      </c>
      <c r="AN1750" s="1" t="str">
        <f t="shared" ca="1" si="252"/>
        <v>טרם נבדק</v>
      </c>
      <c r="AO1750" s="1" t="e">
        <f>VLOOKUP(AC1750,'תז מייל קניין'!$A:$C,3,0)</f>
        <v>#N/A</v>
      </c>
      <c r="AP1750" s="1" t="str">
        <f t="shared" si="253"/>
        <v xml:space="preserve"> כסאות עבו</v>
      </c>
    </row>
    <row r="1751" spans="1:42" x14ac:dyDescent="0.2">
      <c r="A1751" s="4"/>
      <c r="B1751" s="5"/>
      <c r="C1751" s="6" t="s">
        <v>6223</v>
      </c>
      <c r="D1751" s="7" t="s">
        <v>50</v>
      </c>
      <c r="E1751" s="7" t="s">
        <v>32</v>
      </c>
      <c r="F1751" s="8" t="s">
        <v>35</v>
      </c>
      <c r="G1751" s="9">
        <v>45775</v>
      </c>
      <c r="H1751" s="9"/>
      <c r="I1751" s="10"/>
      <c r="J1751" s="14"/>
      <c r="K1751" s="11" t="s">
        <v>1878</v>
      </c>
      <c r="L1751" s="8" t="s">
        <v>1879</v>
      </c>
      <c r="M1751" s="8" t="s">
        <v>35</v>
      </c>
      <c r="N1751" s="8" t="s">
        <v>40</v>
      </c>
      <c r="O1751" s="12">
        <v>6175</v>
      </c>
      <c r="P1751" s="8" t="s">
        <v>41</v>
      </c>
      <c r="Q1751" s="12">
        <v>6175</v>
      </c>
      <c r="R1751" s="13">
        <v>0</v>
      </c>
      <c r="S1751" s="13">
        <v>0</v>
      </c>
      <c r="T1751" s="13">
        <v>0</v>
      </c>
      <c r="U1751" s="12">
        <v>6175</v>
      </c>
      <c r="V1751" s="8" t="s">
        <v>35</v>
      </c>
      <c r="W1751" s="8" t="s">
        <v>6224</v>
      </c>
      <c r="X1751" s="8" t="s">
        <v>35</v>
      </c>
      <c r="Y1751" s="13">
        <v>0</v>
      </c>
      <c r="Z1751" s="8" t="s">
        <v>42</v>
      </c>
      <c r="AA1751" s="8" t="s">
        <v>1804</v>
      </c>
      <c r="AB1751" s="8" t="s">
        <v>35</v>
      </c>
      <c r="AC1751" s="8" t="s">
        <v>54</v>
      </c>
      <c r="AD1751" s="8" t="s">
        <v>35</v>
      </c>
      <c r="AE1751" s="8" t="s">
        <v>122</v>
      </c>
      <c r="AF1751" s="12">
        <v>6175</v>
      </c>
      <c r="AG1751" s="41">
        <f t="shared" si="246"/>
        <v>45775</v>
      </c>
      <c r="AH1751" s="41">
        <f t="shared" ca="1" si="247"/>
        <v>46022</v>
      </c>
      <c r="AI1751" s="1">
        <f t="shared" ca="1" si="245"/>
        <v>8</v>
      </c>
      <c r="AJ1751" s="1">
        <f t="shared" ca="1" si="248"/>
        <v>3</v>
      </c>
      <c r="AK1751" s="1">
        <f t="shared" ca="1" si="249"/>
        <v>4</v>
      </c>
      <c r="AL1751" s="1">
        <f t="shared" si="250"/>
        <v>0</v>
      </c>
      <c r="AM1751" s="38">
        <f t="shared" ca="1" si="251"/>
        <v>0.375</v>
      </c>
      <c r="AN1751" s="1" t="str">
        <f t="shared" ca="1" si="252"/>
        <v>טרם נבדק</v>
      </c>
      <c r="AO1751" s="1" t="e">
        <f>VLOOKUP(AC1751,'תז מייל קניין'!$A:$C,3,0)</f>
        <v>#N/A</v>
      </c>
      <c r="AP1751" s="1" t="str">
        <f t="shared" si="253"/>
        <v xml:space="preserve"> מעטפות עב</v>
      </c>
    </row>
    <row r="1752" spans="1:42" x14ac:dyDescent="0.2">
      <c r="A1752" s="4"/>
      <c r="B1752" s="5"/>
      <c r="C1752" s="6" t="s">
        <v>6225</v>
      </c>
      <c r="D1752" s="7" t="s">
        <v>50</v>
      </c>
      <c r="E1752" s="7" t="s">
        <v>32</v>
      </c>
      <c r="F1752" s="8" t="s">
        <v>35</v>
      </c>
      <c r="G1752" s="9">
        <v>45775</v>
      </c>
      <c r="H1752" s="9"/>
      <c r="I1752" s="10"/>
      <c r="J1752" s="14"/>
      <c r="K1752" s="11" t="s">
        <v>154</v>
      </c>
      <c r="L1752" s="8" t="s">
        <v>155</v>
      </c>
      <c r="M1752" s="8" t="s">
        <v>156</v>
      </c>
      <c r="N1752" s="8" t="s">
        <v>40</v>
      </c>
      <c r="O1752" s="12">
        <v>24426</v>
      </c>
      <c r="P1752" s="8" t="s">
        <v>41</v>
      </c>
      <c r="Q1752" s="12">
        <v>24426</v>
      </c>
      <c r="R1752" s="13">
        <v>0</v>
      </c>
      <c r="S1752" s="13">
        <v>0</v>
      </c>
      <c r="T1752" s="13">
        <v>0</v>
      </c>
      <c r="U1752" s="12">
        <v>24426</v>
      </c>
      <c r="V1752" s="8" t="s">
        <v>35</v>
      </c>
      <c r="W1752" s="8" t="s">
        <v>6226</v>
      </c>
      <c r="X1752" s="8" t="s">
        <v>35</v>
      </c>
      <c r="Y1752" s="13">
        <v>0</v>
      </c>
      <c r="Z1752" s="8" t="s">
        <v>42</v>
      </c>
      <c r="AA1752" s="8" t="s">
        <v>43</v>
      </c>
      <c r="AB1752" s="8" t="s">
        <v>158</v>
      </c>
      <c r="AC1752" s="8" t="s">
        <v>54</v>
      </c>
      <c r="AD1752" s="8" t="s">
        <v>35</v>
      </c>
      <c r="AE1752" s="8" t="s">
        <v>4654</v>
      </c>
      <c r="AF1752" s="12">
        <v>24426</v>
      </c>
      <c r="AG1752" s="41">
        <f t="shared" si="246"/>
        <v>45775</v>
      </c>
      <c r="AH1752" s="41">
        <f t="shared" ca="1" si="247"/>
        <v>46022</v>
      </c>
      <c r="AI1752" s="1">
        <f t="shared" ca="1" si="245"/>
        <v>8</v>
      </c>
      <c r="AJ1752" s="1">
        <f t="shared" ca="1" si="248"/>
        <v>3</v>
      </c>
      <c r="AK1752" s="1">
        <f t="shared" ca="1" si="249"/>
        <v>4</v>
      </c>
      <c r="AL1752" s="1">
        <f t="shared" si="250"/>
        <v>0</v>
      </c>
      <c r="AM1752" s="38">
        <f t="shared" ca="1" si="251"/>
        <v>0.375</v>
      </c>
      <c r="AN1752" s="1" t="str">
        <f t="shared" ca="1" si="252"/>
        <v>טרם נבדק</v>
      </c>
      <c r="AO1752" s="1" t="e">
        <f>VLOOKUP(AC1752,'תז מייל קניין'!$A:$C,3,0)</f>
        <v>#N/A</v>
      </c>
      <c r="AP1752" s="1" t="str">
        <f t="shared" si="253"/>
        <v xml:space="preserve"> תיקי פרקל</v>
      </c>
    </row>
    <row r="1753" spans="1:42" x14ac:dyDescent="0.2">
      <c r="A1753" s="4"/>
      <c r="B1753" s="5"/>
      <c r="C1753" s="6" t="s">
        <v>6227</v>
      </c>
      <c r="D1753" s="7" t="s">
        <v>34</v>
      </c>
      <c r="E1753" s="7" t="s">
        <v>32</v>
      </c>
      <c r="F1753" s="8" t="s">
        <v>35</v>
      </c>
      <c r="G1753" s="9">
        <v>45775</v>
      </c>
      <c r="H1753" s="9"/>
      <c r="I1753" s="10"/>
      <c r="J1753" s="14"/>
      <c r="K1753" s="11" t="s">
        <v>2134</v>
      </c>
      <c r="L1753" s="8" t="s">
        <v>2135</v>
      </c>
      <c r="M1753" s="8" t="s">
        <v>2136</v>
      </c>
      <c r="N1753" s="8" t="s">
        <v>40</v>
      </c>
      <c r="O1753" s="13">
        <v>404.94</v>
      </c>
      <c r="P1753" s="8" t="s">
        <v>41</v>
      </c>
      <c r="Q1753" s="13">
        <v>404.94</v>
      </c>
      <c r="R1753" s="13">
        <v>0</v>
      </c>
      <c r="S1753" s="13">
        <v>0</v>
      </c>
      <c r="T1753" s="13">
        <v>0</v>
      </c>
      <c r="U1753" s="13">
        <v>404.94</v>
      </c>
      <c r="V1753" s="8" t="s">
        <v>35</v>
      </c>
      <c r="W1753" s="8" t="s">
        <v>6228</v>
      </c>
      <c r="X1753" s="8" t="s">
        <v>35</v>
      </c>
      <c r="Y1753" s="13">
        <v>0</v>
      </c>
      <c r="Z1753" s="8" t="s">
        <v>42</v>
      </c>
      <c r="AA1753" s="8" t="s">
        <v>43</v>
      </c>
      <c r="AB1753" s="8" t="s">
        <v>60</v>
      </c>
      <c r="AC1753" s="8" t="s">
        <v>54</v>
      </c>
      <c r="AD1753" s="8" t="s">
        <v>35</v>
      </c>
      <c r="AE1753" s="8" t="s">
        <v>4393</v>
      </c>
      <c r="AF1753" s="13">
        <v>404.94</v>
      </c>
      <c r="AG1753" s="41">
        <f t="shared" si="246"/>
        <v>45775</v>
      </c>
      <c r="AH1753" s="41">
        <f t="shared" ca="1" si="247"/>
        <v>46022</v>
      </c>
      <c r="AI1753" s="1">
        <f t="shared" ca="1" si="245"/>
        <v>8</v>
      </c>
      <c r="AJ1753" s="1">
        <f t="shared" ca="1" si="248"/>
        <v>3</v>
      </c>
      <c r="AK1753" s="1">
        <f t="shared" ca="1" si="249"/>
        <v>4</v>
      </c>
      <c r="AL1753" s="1">
        <f t="shared" si="250"/>
        <v>0</v>
      </c>
      <c r="AM1753" s="38">
        <f t="shared" ca="1" si="251"/>
        <v>0.375</v>
      </c>
      <c r="AN1753" s="1" t="str">
        <f t="shared" ca="1" si="252"/>
        <v>טרם נבדק</v>
      </c>
      <c r="AO1753" s="1" t="e">
        <f>VLOOKUP(AC1753,'תז מייל קניין'!$A:$C,3,0)</f>
        <v>#N/A</v>
      </c>
      <c r="AP1753" s="1" t="str">
        <f t="shared" si="253"/>
        <v xml:space="preserve"> חלפים לכס</v>
      </c>
    </row>
    <row r="1754" spans="1:42" x14ac:dyDescent="0.2">
      <c r="A1754" s="4"/>
      <c r="B1754" s="5"/>
      <c r="C1754" s="6" t="s">
        <v>6229</v>
      </c>
      <c r="D1754" s="7" t="s">
        <v>50</v>
      </c>
      <c r="E1754" s="7" t="s">
        <v>32</v>
      </c>
      <c r="F1754" s="8" t="s">
        <v>35</v>
      </c>
      <c r="G1754" s="9">
        <v>45775</v>
      </c>
      <c r="H1754" s="9"/>
      <c r="I1754" s="10"/>
      <c r="J1754" s="14"/>
      <c r="K1754" s="11" t="s">
        <v>1764</v>
      </c>
      <c r="L1754" s="8" t="s">
        <v>1765</v>
      </c>
      <c r="M1754" s="8" t="s">
        <v>1766</v>
      </c>
      <c r="N1754" s="8" t="s">
        <v>40</v>
      </c>
      <c r="O1754" s="12">
        <v>4007.44</v>
      </c>
      <c r="P1754" s="8" t="s">
        <v>41</v>
      </c>
      <c r="Q1754" s="12">
        <v>4007.44</v>
      </c>
      <c r="R1754" s="13">
        <v>0</v>
      </c>
      <c r="S1754" s="13">
        <v>0</v>
      </c>
      <c r="T1754" s="13">
        <v>0</v>
      </c>
      <c r="U1754" s="12">
        <v>4144.74</v>
      </c>
      <c r="V1754" s="8" t="s">
        <v>35</v>
      </c>
      <c r="W1754" s="8" t="s">
        <v>6230</v>
      </c>
      <c r="X1754" s="8" t="s">
        <v>57</v>
      </c>
      <c r="Y1754" s="13">
        <v>0</v>
      </c>
      <c r="Z1754" s="8" t="s">
        <v>42</v>
      </c>
      <c r="AA1754" s="8" t="s">
        <v>65</v>
      </c>
      <c r="AB1754" s="8" t="s">
        <v>35</v>
      </c>
      <c r="AC1754" s="8" t="s">
        <v>54</v>
      </c>
      <c r="AD1754" s="8" t="s">
        <v>35</v>
      </c>
      <c r="AE1754" s="8" t="s">
        <v>4393</v>
      </c>
      <c r="AF1754" s="12">
        <v>4007.44</v>
      </c>
      <c r="AG1754" s="41">
        <f t="shared" si="246"/>
        <v>45775</v>
      </c>
      <c r="AH1754" s="41">
        <f t="shared" ca="1" si="247"/>
        <v>46022</v>
      </c>
      <c r="AI1754" s="1">
        <f t="shared" ca="1" si="245"/>
        <v>8</v>
      </c>
      <c r="AJ1754" s="1">
        <f t="shared" ca="1" si="248"/>
        <v>3</v>
      </c>
      <c r="AK1754" s="1">
        <f t="shared" ca="1" si="249"/>
        <v>4</v>
      </c>
      <c r="AL1754" s="1">
        <f t="shared" si="250"/>
        <v>0</v>
      </c>
      <c r="AM1754" s="38">
        <f t="shared" ca="1" si="251"/>
        <v>0.375</v>
      </c>
      <c r="AN1754" s="1" t="str">
        <f t="shared" ca="1" si="252"/>
        <v>טרם נבדק</v>
      </c>
      <c r="AO1754" s="1" t="e">
        <f>VLOOKUP(AC1754,'תז מייל קניין'!$A:$C,3,0)</f>
        <v>#N/A</v>
      </c>
      <c r="AP1754" s="1" t="str">
        <f t="shared" si="253"/>
        <v xml:space="preserve"> ציוד משרד</v>
      </c>
    </row>
    <row r="1755" spans="1:42" x14ac:dyDescent="0.2">
      <c r="A1755" s="4"/>
      <c r="B1755" s="5"/>
      <c r="C1755" s="6" t="s">
        <v>6231</v>
      </c>
      <c r="D1755" s="7" t="s">
        <v>34</v>
      </c>
      <c r="E1755" s="7" t="s">
        <v>32</v>
      </c>
      <c r="F1755" s="8" t="s">
        <v>35</v>
      </c>
      <c r="G1755" s="9">
        <v>45776</v>
      </c>
      <c r="H1755" s="9"/>
      <c r="I1755" s="10"/>
      <c r="J1755" s="14"/>
      <c r="K1755" s="11" t="s">
        <v>4158</v>
      </c>
      <c r="L1755" s="8" t="s">
        <v>4159</v>
      </c>
      <c r="M1755" s="8" t="s">
        <v>4160</v>
      </c>
      <c r="N1755" s="8" t="s">
        <v>40</v>
      </c>
      <c r="O1755" s="12">
        <v>2832</v>
      </c>
      <c r="P1755" s="8" t="s">
        <v>41</v>
      </c>
      <c r="Q1755" s="12">
        <v>2832</v>
      </c>
      <c r="R1755" s="13">
        <v>0</v>
      </c>
      <c r="S1755" s="13">
        <v>0</v>
      </c>
      <c r="T1755" s="13">
        <v>0</v>
      </c>
      <c r="U1755" s="12">
        <v>2832</v>
      </c>
      <c r="V1755" s="8" t="s">
        <v>35</v>
      </c>
      <c r="W1755" s="8" t="s">
        <v>6232</v>
      </c>
      <c r="X1755" s="8" t="s">
        <v>35</v>
      </c>
      <c r="Y1755" s="13">
        <v>0</v>
      </c>
      <c r="Z1755" s="8" t="s">
        <v>42</v>
      </c>
      <c r="AA1755" s="8" t="s">
        <v>43</v>
      </c>
      <c r="AB1755" s="8" t="s">
        <v>60</v>
      </c>
      <c r="AC1755" s="8" t="s">
        <v>54</v>
      </c>
      <c r="AD1755" s="8" t="s">
        <v>35</v>
      </c>
      <c r="AE1755" s="8" t="s">
        <v>4789</v>
      </c>
      <c r="AF1755" s="12">
        <v>2832</v>
      </c>
      <c r="AG1755" s="41">
        <f t="shared" si="246"/>
        <v>45776</v>
      </c>
      <c r="AH1755" s="41">
        <f t="shared" ca="1" si="247"/>
        <v>46022</v>
      </c>
      <c r="AI1755" s="1">
        <f t="shared" ca="1" si="245"/>
        <v>8</v>
      </c>
      <c r="AJ1755" s="1">
        <f t="shared" ca="1" si="248"/>
        <v>3</v>
      </c>
      <c r="AK1755" s="1">
        <f t="shared" ca="1" si="249"/>
        <v>4</v>
      </c>
      <c r="AL1755" s="1">
        <f t="shared" si="250"/>
        <v>0</v>
      </c>
      <c r="AM1755" s="38">
        <f t="shared" ca="1" si="251"/>
        <v>0.375</v>
      </c>
      <c r="AN1755" s="1" t="str">
        <f t="shared" ca="1" si="252"/>
        <v>טרם נבדק</v>
      </c>
      <c r="AO1755" s="1" t="e">
        <f>VLOOKUP(AC1755,'תז מייל קניין'!$A:$C,3,0)</f>
        <v>#N/A</v>
      </c>
      <c r="AP1755" s="1" t="str">
        <f t="shared" si="253"/>
        <v xml:space="preserve"> שלט תלת מ</v>
      </c>
    </row>
    <row r="1756" spans="1:42" x14ac:dyDescent="0.2">
      <c r="A1756" s="4"/>
      <c r="B1756" s="5"/>
      <c r="C1756" s="6" t="s">
        <v>6233</v>
      </c>
      <c r="D1756" s="7" t="s">
        <v>34</v>
      </c>
      <c r="E1756" s="7" t="s">
        <v>32</v>
      </c>
      <c r="F1756" s="8" t="s">
        <v>35</v>
      </c>
      <c r="G1756" s="9">
        <v>45776</v>
      </c>
      <c r="H1756" s="9"/>
      <c r="I1756" s="10"/>
      <c r="J1756" s="14"/>
      <c r="K1756" s="11" t="s">
        <v>4668</v>
      </c>
      <c r="L1756" s="8" t="s">
        <v>4669</v>
      </c>
      <c r="M1756" s="8" t="s">
        <v>4670</v>
      </c>
      <c r="N1756" s="8" t="s">
        <v>40</v>
      </c>
      <c r="O1756" s="13">
        <v>531</v>
      </c>
      <c r="P1756" s="8" t="s">
        <v>41</v>
      </c>
      <c r="Q1756" s="13">
        <v>531</v>
      </c>
      <c r="R1756" s="13">
        <v>0</v>
      </c>
      <c r="S1756" s="13">
        <v>0</v>
      </c>
      <c r="T1756" s="13">
        <v>0</v>
      </c>
      <c r="U1756" s="13">
        <v>531</v>
      </c>
      <c r="V1756" s="8" t="s">
        <v>35</v>
      </c>
      <c r="W1756" s="8" t="s">
        <v>6234</v>
      </c>
      <c r="X1756" s="8" t="s">
        <v>35</v>
      </c>
      <c r="Y1756" s="13">
        <v>0</v>
      </c>
      <c r="Z1756" s="8" t="s">
        <v>42</v>
      </c>
      <c r="AA1756" s="8" t="s">
        <v>43</v>
      </c>
      <c r="AB1756" s="8" t="s">
        <v>60</v>
      </c>
      <c r="AC1756" s="8" t="s">
        <v>54</v>
      </c>
      <c r="AD1756" s="8" t="s">
        <v>35</v>
      </c>
      <c r="AE1756" s="8" t="s">
        <v>4672</v>
      </c>
      <c r="AF1756" s="13">
        <v>531</v>
      </c>
      <c r="AG1756" s="41">
        <f t="shared" si="246"/>
        <v>45776</v>
      </c>
      <c r="AH1756" s="41">
        <f t="shared" ca="1" si="247"/>
        <v>46022</v>
      </c>
      <c r="AI1756" s="1">
        <f t="shared" ca="1" si="245"/>
        <v>8</v>
      </c>
      <c r="AJ1756" s="1">
        <f t="shared" ca="1" si="248"/>
        <v>3</v>
      </c>
      <c r="AK1756" s="1">
        <f t="shared" ca="1" si="249"/>
        <v>4</v>
      </c>
      <c r="AL1756" s="1">
        <f t="shared" si="250"/>
        <v>0</v>
      </c>
      <c r="AM1756" s="38">
        <f t="shared" ca="1" si="251"/>
        <v>0.375</v>
      </c>
      <c r="AN1756" s="1" t="str">
        <f t="shared" ca="1" si="252"/>
        <v>טרם נבדק</v>
      </c>
      <c r="AO1756" s="1" t="e">
        <f>VLOOKUP(AC1756,'תז מייל קניין'!$A:$C,3,0)</f>
        <v>#N/A</v>
      </c>
      <c r="AP1756" s="1" t="str">
        <f t="shared" si="253"/>
        <v xml:space="preserve"> שירות טכנ</v>
      </c>
    </row>
    <row r="1757" spans="1:42" x14ac:dyDescent="0.2">
      <c r="A1757" s="4"/>
      <c r="B1757" s="5"/>
      <c r="C1757" s="6" t="s">
        <v>6235</v>
      </c>
      <c r="D1757" s="7" t="s">
        <v>34</v>
      </c>
      <c r="E1757" s="7" t="s">
        <v>32</v>
      </c>
      <c r="F1757" s="8" t="s">
        <v>35</v>
      </c>
      <c r="G1757" s="9">
        <v>45776</v>
      </c>
      <c r="H1757" s="9"/>
      <c r="I1757" s="10"/>
      <c r="J1757" s="14"/>
      <c r="K1757" s="11" t="s">
        <v>5473</v>
      </c>
      <c r="L1757" s="8" t="s">
        <v>5474</v>
      </c>
      <c r="M1757" s="8" t="s">
        <v>5475</v>
      </c>
      <c r="N1757" s="8" t="s">
        <v>40</v>
      </c>
      <c r="O1757" s="12">
        <v>4897</v>
      </c>
      <c r="P1757" s="8" t="s">
        <v>41</v>
      </c>
      <c r="Q1757" s="12">
        <v>4897</v>
      </c>
      <c r="R1757" s="13">
        <v>0</v>
      </c>
      <c r="S1757" s="13">
        <v>0</v>
      </c>
      <c r="T1757" s="13">
        <v>0</v>
      </c>
      <c r="U1757" s="12">
        <v>4897</v>
      </c>
      <c r="V1757" s="8" t="s">
        <v>35</v>
      </c>
      <c r="W1757" s="8" t="s">
        <v>6236</v>
      </c>
      <c r="X1757" s="8" t="s">
        <v>35</v>
      </c>
      <c r="Y1757" s="13">
        <v>0</v>
      </c>
      <c r="Z1757" s="8" t="s">
        <v>42</v>
      </c>
      <c r="AA1757" s="8" t="s">
        <v>43</v>
      </c>
      <c r="AB1757" s="8" t="s">
        <v>60</v>
      </c>
      <c r="AC1757" s="8" t="s">
        <v>54</v>
      </c>
      <c r="AD1757" s="8" t="s">
        <v>35</v>
      </c>
      <c r="AE1757" s="8" t="s">
        <v>4789</v>
      </c>
      <c r="AF1757" s="12">
        <v>4897</v>
      </c>
      <c r="AG1757" s="41">
        <f t="shared" si="246"/>
        <v>45776</v>
      </c>
      <c r="AH1757" s="41">
        <f t="shared" ca="1" si="247"/>
        <v>46022</v>
      </c>
      <c r="AI1757" s="1">
        <f t="shared" ref="AI1757:AI1820" ca="1" si="254">DATEDIF(AG1757,AH1757, "m")</f>
        <v>8</v>
      </c>
      <c r="AJ1757" s="1">
        <f t="shared" ca="1" si="248"/>
        <v>3</v>
      </c>
      <c r="AK1757" s="1">
        <f t="shared" ca="1" si="249"/>
        <v>4</v>
      </c>
      <c r="AL1757" s="1">
        <f t="shared" si="250"/>
        <v>0</v>
      </c>
      <c r="AM1757" s="38">
        <f t="shared" ca="1" si="251"/>
        <v>0.375</v>
      </c>
      <c r="AN1757" s="1" t="str">
        <f t="shared" ca="1" si="252"/>
        <v>טרם נבדק</v>
      </c>
      <c r="AO1757" s="1" t="e">
        <f>VLOOKUP(AC1757,'תז מייל קניין'!$A:$C,3,0)</f>
        <v>#N/A</v>
      </c>
      <c r="AP1757" s="1" t="str">
        <f t="shared" si="253"/>
        <v xml:space="preserve"> מטווחי יר</v>
      </c>
    </row>
    <row r="1758" spans="1:42" x14ac:dyDescent="0.2">
      <c r="A1758" s="4"/>
      <c r="B1758" s="5"/>
      <c r="C1758" s="6" t="s">
        <v>6237</v>
      </c>
      <c r="D1758" s="7" t="s">
        <v>50</v>
      </c>
      <c r="E1758" s="7" t="s">
        <v>32</v>
      </c>
      <c r="F1758" s="8" t="s">
        <v>35</v>
      </c>
      <c r="G1758" s="9">
        <v>45795</v>
      </c>
      <c r="H1758" s="9"/>
      <c r="I1758" s="10"/>
      <c r="J1758" s="14"/>
      <c r="K1758" s="11" t="s">
        <v>1764</v>
      </c>
      <c r="L1758" s="8" t="s">
        <v>1765</v>
      </c>
      <c r="M1758" s="8" t="s">
        <v>1766</v>
      </c>
      <c r="N1758" s="8" t="s">
        <v>40</v>
      </c>
      <c r="O1758" s="12">
        <v>3182.58</v>
      </c>
      <c r="P1758" s="8" t="s">
        <v>41</v>
      </c>
      <c r="Q1758" s="12">
        <v>3182.58</v>
      </c>
      <c r="R1758" s="13">
        <v>0</v>
      </c>
      <c r="S1758" s="13">
        <v>0</v>
      </c>
      <c r="T1758" s="13">
        <v>0</v>
      </c>
      <c r="U1758" s="12">
        <v>3291.59</v>
      </c>
      <c r="V1758" s="8" t="s">
        <v>35</v>
      </c>
      <c r="W1758" s="8" t="s">
        <v>6238</v>
      </c>
      <c r="X1758" s="8" t="s">
        <v>57</v>
      </c>
      <c r="Y1758" s="13">
        <v>0</v>
      </c>
      <c r="Z1758" s="8" t="s">
        <v>42</v>
      </c>
      <c r="AA1758" s="8" t="s">
        <v>65</v>
      </c>
      <c r="AB1758" s="8" t="s">
        <v>35</v>
      </c>
      <c r="AC1758" s="8" t="s">
        <v>54</v>
      </c>
      <c r="AD1758" s="8" t="s">
        <v>35</v>
      </c>
      <c r="AE1758" s="8" t="s">
        <v>6239</v>
      </c>
      <c r="AF1758" s="12">
        <v>3182.58</v>
      </c>
      <c r="AG1758" s="41">
        <f t="shared" si="246"/>
        <v>45795</v>
      </c>
      <c r="AH1758" s="41">
        <f t="shared" ca="1" si="247"/>
        <v>46022</v>
      </c>
      <c r="AI1758" s="1">
        <f t="shared" ca="1" si="254"/>
        <v>7</v>
      </c>
      <c r="AJ1758" s="1">
        <f t="shared" ca="1" si="248"/>
        <v>2</v>
      </c>
      <c r="AK1758" s="1">
        <f t="shared" ca="1" si="249"/>
        <v>4</v>
      </c>
      <c r="AL1758" s="1">
        <f t="shared" si="250"/>
        <v>0</v>
      </c>
      <c r="AM1758" s="38">
        <f t="shared" ca="1" si="251"/>
        <v>0.2857142857142857</v>
      </c>
      <c r="AN1758" s="1" t="str">
        <f t="shared" ca="1" si="252"/>
        <v>טרם נבדק</v>
      </c>
      <c r="AO1758" s="1" t="e">
        <f>VLOOKUP(AC1758,'תז מייל קניין'!$A:$C,3,0)</f>
        <v>#N/A</v>
      </c>
      <c r="AP1758" s="1" t="str">
        <f t="shared" si="253"/>
        <v xml:space="preserve"> ציוד משרד</v>
      </c>
    </row>
    <row r="1759" spans="1:42" x14ac:dyDescent="0.2">
      <c r="A1759" s="4"/>
      <c r="B1759" s="5"/>
      <c r="C1759" s="6" t="s">
        <v>6240</v>
      </c>
      <c r="D1759" s="7" t="s">
        <v>50</v>
      </c>
      <c r="E1759" s="7" t="s">
        <v>32</v>
      </c>
      <c r="F1759" s="8" t="s">
        <v>35</v>
      </c>
      <c r="G1759" s="9">
        <v>45776</v>
      </c>
      <c r="H1759" s="9"/>
      <c r="I1759" s="10"/>
      <c r="J1759" s="14"/>
      <c r="K1759" s="11" t="s">
        <v>2182</v>
      </c>
      <c r="L1759" s="8" t="s">
        <v>2183</v>
      </c>
      <c r="M1759" s="8" t="s">
        <v>2184</v>
      </c>
      <c r="N1759" s="8" t="s">
        <v>40</v>
      </c>
      <c r="O1759" s="12">
        <v>1239.0899999999999</v>
      </c>
      <c r="P1759" s="8" t="s">
        <v>41</v>
      </c>
      <c r="Q1759" s="12">
        <v>1239.0899999999999</v>
      </c>
      <c r="R1759" s="13">
        <v>102.37</v>
      </c>
      <c r="S1759" s="12">
        <v>1239.0899999999999</v>
      </c>
      <c r="T1759" s="12">
        <v>1332.63</v>
      </c>
      <c r="U1759" s="13">
        <v>0</v>
      </c>
      <c r="V1759" s="8" t="s">
        <v>35</v>
      </c>
      <c r="W1759" s="8" t="s">
        <v>6241</v>
      </c>
      <c r="X1759" s="8" t="s">
        <v>57</v>
      </c>
      <c r="Y1759" s="13">
        <v>0</v>
      </c>
      <c r="Z1759" s="8" t="s">
        <v>42</v>
      </c>
      <c r="AA1759" s="8" t="s">
        <v>65</v>
      </c>
      <c r="AB1759" s="8" t="s">
        <v>35</v>
      </c>
      <c r="AC1759" s="8" t="s">
        <v>54</v>
      </c>
      <c r="AD1759" s="8" t="s">
        <v>35</v>
      </c>
      <c r="AE1759" s="8" t="s">
        <v>4548</v>
      </c>
      <c r="AF1759" s="13">
        <v>0</v>
      </c>
      <c r="AG1759" s="41">
        <f t="shared" si="246"/>
        <v>45776</v>
      </c>
      <c r="AH1759" s="41">
        <f t="shared" ca="1" si="247"/>
        <v>46022</v>
      </c>
      <c r="AI1759" s="1">
        <f t="shared" ca="1" si="254"/>
        <v>8</v>
      </c>
      <c r="AJ1759" s="1">
        <f t="shared" ca="1" si="248"/>
        <v>3</v>
      </c>
      <c r="AK1759" s="1">
        <f t="shared" ca="1" si="249"/>
        <v>4</v>
      </c>
      <c r="AL1759" s="1">
        <f t="shared" si="250"/>
        <v>102.37</v>
      </c>
      <c r="AM1759" s="38">
        <f t="shared" ca="1" si="251"/>
        <v>0.375</v>
      </c>
      <c r="AN1759" s="1" t="str">
        <f t="shared" ca="1" si="252"/>
        <v>טרם נבדק</v>
      </c>
      <c r="AO1759" s="1" t="e">
        <f>VLOOKUP(AC1759,'תז מייל קניין'!$A:$C,3,0)</f>
        <v>#N/A</v>
      </c>
      <c r="AP1759" s="1" t="str">
        <f t="shared" si="253"/>
        <v xml:space="preserve"> כיבוד משק</v>
      </c>
    </row>
    <row r="1760" spans="1:42" x14ac:dyDescent="0.2">
      <c r="A1760" s="4"/>
      <c r="B1760" s="5"/>
      <c r="C1760" s="6" t="s">
        <v>6242</v>
      </c>
      <c r="D1760" s="7" t="s">
        <v>50</v>
      </c>
      <c r="E1760" s="7" t="s">
        <v>32</v>
      </c>
      <c r="F1760" s="8" t="s">
        <v>35</v>
      </c>
      <c r="G1760" s="9">
        <v>45776</v>
      </c>
      <c r="H1760" s="9"/>
      <c r="I1760" s="10"/>
      <c r="J1760" s="14"/>
      <c r="K1760" s="11" t="s">
        <v>2144</v>
      </c>
      <c r="L1760" s="8" t="s">
        <v>2145</v>
      </c>
      <c r="M1760" s="8" t="s">
        <v>2146</v>
      </c>
      <c r="N1760" s="8" t="s">
        <v>40</v>
      </c>
      <c r="O1760" s="12">
        <v>1181.18</v>
      </c>
      <c r="P1760" s="8" t="s">
        <v>41</v>
      </c>
      <c r="Q1760" s="12">
        <v>1181.18</v>
      </c>
      <c r="R1760" s="13">
        <v>0</v>
      </c>
      <c r="S1760" s="13">
        <v>0</v>
      </c>
      <c r="T1760" s="13">
        <v>0</v>
      </c>
      <c r="U1760" s="12">
        <v>1267.3599999999999</v>
      </c>
      <c r="V1760" s="8" t="s">
        <v>35</v>
      </c>
      <c r="W1760" s="8" t="s">
        <v>6243</v>
      </c>
      <c r="X1760" s="8" t="s">
        <v>57</v>
      </c>
      <c r="Y1760" s="13">
        <v>0</v>
      </c>
      <c r="Z1760" s="8" t="s">
        <v>42</v>
      </c>
      <c r="AA1760" s="8" t="s">
        <v>65</v>
      </c>
      <c r="AB1760" s="8" t="s">
        <v>35</v>
      </c>
      <c r="AC1760" s="8" t="s">
        <v>54</v>
      </c>
      <c r="AD1760" s="8" t="s">
        <v>35</v>
      </c>
      <c r="AE1760" s="8" t="s">
        <v>4414</v>
      </c>
      <c r="AF1760" s="12">
        <v>1181.18</v>
      </c>
      <c r="AG1760" s="41">
        <f t="shared" si="246"/>
        <v>45776</v>
      </c>
      <c r="AH1760" s="41">
        <f t="shared" ca="1" si="247"/>
        <v>46022</v>
      </c>
      <c r="AI1760" s="1">
        <f t="shared" ca="1" si="254"/>
        <v>8</v>
      </c>
      <c r="AJ1760" s="1">
        <f t="shared" ca="1" si="248"/>
        <v>3</v>
      </c>
      <c r="AK1760" s="1">
        <f t="shared" ca="1" si="249"/>
        <v>4</v>
      </c>
      <c r="AL1760" s="1">
        <f t="shared" si="250"/>
        <v>0</v>
      </c>
      <c r="AM1760" s="38">
        <f t="shared" ca="1" si="251"/>
        <v>0.375</v>
      </c>
      <c r="AN1760" s="1" t="str">
        <f t="shared" ca="1" si="252"/>
        <v>טרם נבדק</v>
      </c>
      <c r="AO1760" s="1" t="e">
        <f>VLOOKUP(AC1760,'תז מייל קניין'!$A:$C,3,0)</f>
        <v>#N/A</v>
      </c>
      <c r="AP1760" s="1" t="str">
        <f t="shared" si="253"/>
        <v xml:space="preserve"> כורסה עבו</v>
      </c>
    </row>
    <row r="1761" spans="1:42" x14ac:dyDescent="0.2">
      <c r="A1761" s="4"/>
      <c r="B1761" s="5"/>
      <c r="C1761" s="6" t="s">
        <v>6244</v>
      </c>
      <c r="D1761" s="7" t="s">
        <v>34</v>
      </c>
      <c r="E1761" s="7" t="s">
        <v>32</v>
      </c>
      <c r="F1761" s="8" t="s">
        <v>35</v>
      </c>
      <c r="G1761" s="9">
        <v>45781</v>
      </c>
      <c r="H1761" s="9">
        <v>45628</v>
      </c>
      <c r="I1761" s="10">
        <v>45991</v>
      </c>
      <c r="J1761" s="14"/>
      <c r="K1761" s="11" t="s">
        <v>5838</v>
      </c>
      <c r="L1761" s="8" t="s">
        <v>5839</v>
      </c>
      <c r="M1761" s="8" t="s">
        <v>5840</v>
      </c>
      <c r="N1761" s="8" t="s">
        <v>40</v>
      </c>
      <c r="O1761" s="12">
        <v>142314.37</v>
      </c>
      <c r="P1761" s="8" t="s">
        <v>41</v>
      </c>
      <c r="Q1761" s="12">
        <v>142314.37</v>
      </c>
      <c r="R1761" s="13">
        <v>0</v>
      </c>
      <c r="S1761" s="13">
        <v>0</v>
      </c>
      <c r="T1761" s="13">
        <v>0</v>
      </c>
      <c r="U1761" s="12">
        <v>142314.37</v>
      </c>
      <c r="V1761" s="8" t="s">
        <v>35</v>
      </c>
      <c r="W1761" s="8" t="s">
        <v>6245</v>
      </c>
      <c r="X1761" s="8" t="s">
        <v>35</v>
      </c>
      <c r="Y1761" s="13">
        <v>0</v>
      </c>
      <c r="Z1761" s="8" t="s">
        <v>42</v>
      </c>
      <c r="AA1761" s="8" t="s">
        <v>43</v>
      </c>
      <c r="AB1761" s="8" t="s">
        <v>44</v>
      </c>
      <c r="AC1761" s="8" t="s">
        <v>54</v>
      </c>
      <c r="AD1761" s="8" t="s">
        <v>35</v>
      </c>
      <c r="AE1761" s="8" t="s">
        <v>603</v>
      </c>
      <c r="AF1761" s="12">
        <v>142314.37</v>
      </c>
      <c r="AG1761" s="41">
        <f t="shared" si="246"/>
        <v>45628</v>
      </c>
      <c r="AH1761" s="41">
        <f t="shared" ca="1" si="247"/>
        <v>45991</v>
      </c>
      <c r="AI1761" s="1">
        <f t="shared" ca="1" si="254"/>
        <v>11</v>
      </c>
      <c r="AJ1761" s="1">
        <f t="shared" ca="1" si="248"/>
        <v>8</v>
      </c>
      <c r="AK1761" s="1">
        <f t="shared" ca="1" si="249"/>
        <v>3</v>
      </c>
      <c r="AL1761" s="1">
        <f t="shared" si="250"/>
        <v>0</v>
      </c>
      <c r="AM1761" s="38">
        <f t="shared" ca="1" si="251"/>
        <v>0.72727272727272729</v>
      </c>
      <c r="AN1761" s="1" t="str">
        <f t="shared" ca="1" si="252"/>
        <v>לא תקין</v>
      </c>
      <c r="AO1761" s="1" t="e">
        <f>VLOOKUP(AC1761,'תז מייל קניין'!$A:$C,3,0)</f>
        <v>#N/A</v>
      </c>
      <c r="AP1761" s="1" t="str">
        <f t="shared" si="253"/>
        <v xml:space="preserve"> התקנת מער</v>
      </c>
    </row>
    <row r="1762" spans="1:42" x14ac:dyDescent="0.2">
      <c r="A1762" s="4"/>
      <c r="B1762" s="5"/>
      <c r="C1762" s="6" t="s">
        <v>6246</v>
      </c>
      <c r="D1762" s="7" t="s">
        <v>34</v>
      </c>
      <c r="E1762" s="7" t="s">
        <v>32</v>
      </c>
      <c r="F1762" s="8" t="s">
        <v>35</v>
      </c>
      <c r="G1762" s="9">
        <v>45782</v>
      </c>
      <c r="H1762" s="9"/>
      <c r="I1762" s="10"/>
      <c r="J1762" s="14"/>
      <c r="K1762" s="11" t="s">
        <v>2249</v>
      </c>
      <c r="L1762" s="8" t="s">
        <v>2250</v>
      </c>
      <c r="M1762" s="8" t="s">
        <v>2251</v>
      </c>
      <c r="N1762" s="8" t="s">
        <v>40</v>
      </c>
      <c r="O1762" s="12">
        <v>2360</v>
      </c>
      <c r="P1762" s="8" t="s">
        <v>41</v>
      </c>
      <c r="Q1762" s="12">
        <v>2360</v>
      </c>
      <c r="R1762" s="13">
        <v>0</v>
      </c>
      <c r="S1762" s="13">
        <v>0</v>
      </c>
      <c r="T1762" s="13">
        <v>0</v>
      </c>
      <c r="U1762" s="12">
        <v>2360</v>
      </c>
      <c r="V1762" s="8" t="s">
        <v>35</v>
      </c>
      <c r="W1762" s="8" t="s">
        <v>6247</v>
      </c>
      <c r="X1762" s="8" t="s">
        <v>35</v>
      </c>
      <c r="Y1762" s="13">
        <v>0</v>
      </c>
      <c r="Z1762" s="8" t="s">
        <v>42</v>
      </c>
      <c r="AA1762" s="8" t="s">
        <v>43</v>
      </c>
      <c r="AB1762" s="8" t="s">
        <v>60</v>
      </c>
      <c r="AC1762" s="8" t="s">
        <v>54</v>
      </c>
      <c r="AD1762" s="8" t="s">
        <v>35</v>
      </c>
      <c r="AE1762" s="8" t="s">
        <v>4826</v>
      </c>
      <c r="AF1762" s="12">
        <v>2360</v>
      </c>
      <c r="AG1762" s="41">
        <f t="shared" si="246"/>
        <v>45782</v>
      </c>
      <c r="AH1762" s="41">
        <f t="shared" ca="1" si="247"/>
        <v>46022</v>
      </c>
      <c r="AI1762" s="1">
        <f t="shared" ca="1" si="254"/>
        <v>7</v>
      </c>
      <c r="AJ1762" s="1">
        <f t="shared" ca="1" si="248"/>
        <v>3</v>
      </c>
      <c r="AK1762" s="1">
        <f t="shared" ca="1" si="249"/>
        <v>4</v>
      </c>
      <c r="AL1762" s="1">
        <f t="shared" si="250"/>
        <v>0</v>
      </c>
      <c r="AM1762" s="38">
        <f t="shared" ca="1" si="251"/>
        <v>0.42857142857142855</v>
      </c>
      <c r="AN1762" s="1" t="str">
        <f t="shared" ca="1" si="252"/>
        <v>טרם נבדק</v>
      </c>
      <c r="AO1762" s="1" t="e">
        <f>VLOOKUP(AC1762,'תז מייל קניין'!$A:$C,3,0)</f>
        <v>#N/A</v>
      </c>
      <c r="AP1762" s="1" t="str">
        <f t="shared" si="253"/>
        <v xml:space="preserve"> תשורה עבו</v>
      </c>
    </row>
    <row r="1763" spans="1:42" x14ac:dyDescent="0.2">
      <c r="A1763" s="4"/>
      <c r="B1763" s="5"/>
      <c r="C1763" s="6" t="s">
        <v>6248</v>
      </c>
      <c r="D1763" s="7" t="s">
        <v>34</v>
      </c>
      <c r="E1763" s="7" t="s">
        <v>32</v>
      </c>
      <c r="F1763" s="8" t="s">
        <v>35</v>
      </c>
      <c r="G1763" s="9">
        <v>45782</v>
      </c>
      <c r="H1763" s="9"/>
      <c r="I1763" s="10"/>
      <c r="J1763" s="14"/>
      <c r="K1763" s="11" t="s">
        <v>2687</v>
      </c>
      <c r="L1763" s="8" t="s">
        <v>2688</v>
      </c>
      <c r="M1763" s="8" t="s">
        <v>35</v>
      </c>
      <c r="N1763" s="8" t="s">
        <v>40</v>
      </c>
      <c r="O1763" s="13">
        <v>352.8</v>
      </c>
      <c r="P1763" s="8" t="s">
        <v>41</v>
      </c>
      <c r="Q1763" s="13">
        <v>352.8</v>
      </c>
      <c r="R1763" s="13">
        <v>0</v>
      </c>
      <c r="S1763" s="13">
        <v>0</v>
      </c>
      <c r="T1763" s="13">
        <v>0</v>
      </c>
      <c r="U1763" s="13">
        <v>352.8</v>
      </c>
      <c r="V1763" s="8" t="s">
        <v>35</v>
      </c>
      <c r="W1763" s="8" t="s">
        <v>6249</v>
      </c>
      <c r="X1763" s="8" t="s">
        <v>35</v>
      </c>
      <c r="Y1763" s="13">
        <v>0</v>
      </c>
      <c r="Z1763" s="8" t="s">
        <v>42</v>
      </c>
      <c r="AA1763" s="8" t="s">
        <v>1804</v>
      </c>
      <c r="AB1763" s="8" t="s">
        <v>35</v>
      </c>
      <c r="AC1763" s="8" t="s">
        <v>54</v>
      </c>
      <c r="AD1763" s="8" t="s">
        <v>35</v>
      </c>
      <c r="AE1763" s="8" t="s">
        <v>4548</v>
      </c>
      <c r="AF1763" s="13">
        <v>352.8</v>
      </c>
      <c r="AG1763" s="41">
        <f t="shared" si="246"/>
        <v>45782</v>
      </c>
      <c r="AH1763" s="41">
        <f t="shared" ca="1" si="247"/>
        <v>46022</v>
      </c>
      <c r="AI1763" s="1">
        <f t="shared" ca="1" si="254"/>
        <v>7</v>
      </c>
      <c r="AJ1763" s="1">
        <f t="shared" ca="1" si="248"/>
        <v>3</v>
      </c>
      <c r="AK1763" s="1">
        <f t="shared" ca="1" si="249"/>
        <v>4</v>
      </c>
      <c r="AL1763" s="1">
        <f t="shared" si="250"/>
        <v>0</v>
      </c>
      <c r="AM1763" s="38">
        <f t="shared" ca="1" si="251"/>
        <v>0.42857142857142855</v>
      </c>
      <c r="AN1763" s="1" t="str">
        <f t="shared" ca="1" si="252"/>
        <v>טרם נבדק</v>
      </c>
      <c r="AO1763" s="1" t="e">
        <f>VLOOKUP(AC1763,'תז מייל קניין'!$A:$C,3,0)</f>
        <v>#N/A</v>
      </c>
      <c r="AP1763" s="1" t="str">
        <f t="shared" si="253"/>
        <v xml:space="preserve"> פרסום לצו</v>
      </c>
    </row>
    <row r="1764" spans="1:42" x14ac:dyDescent="0.2">
      <c r="A1764" s="4"/>
      <c r="B1764" s="5"/>
      <c r="C1764" s="6" t="s">
        <v>6250</v>
      </c>
      <c r="D1764" s="7" t="s">
        <v>34</v>
      </c>
      <c r="E1764" s="7" t="s">
        <v>32</v>
      </c>
      <c r="F1764" s="8" t="s">
        <v>35</v>
      </c>
      <c r="G1764" s="9">
        <v>45782</v>
      </c>
      <c r="H1764" s="9"/>
      <c r="I1764" s="10"/>
      <c r="J1764" s="14"/>
      <c r="K1764" s="11" t="s">
        <v>6251</v>
      </c>
      <c r="L1764" s="8" t="s">
        <v>6252</v>
      </c>
      <c r="M1764" s="8" t="s">
        <v>6253</v>
      </c>
      <c r="N1764" s="8" t="s">
        <v>40</v>
      </c>
      <c r="O1764" s="12">
        <v>5000</v>
      </c>
      <c r="P1764" s="8" t="s">
        <v>41</v>
      </c>
      <c r="Q1764" s="12">
        <v>5000</v>
      </c>
      <c r="R1764" s="13">
        <v>0</v>
      </c>
      <c r="S1764" s="13">
        <v>0</v>
      </c>
      <c r="T1764" s="13">
        <v>0</v>
      </c>
      <c r="U1764" s="12">
        <v>5000</v>
      </c>
      <c r="V1764" s="8" t="s">
        <v>35</v>
      </c>
      <c r="W1764" s="8" t="s">
        <v>6254</v>
      </c>
      <c r="X1764" s="8" t="s">
        <v>35</v>
      </c>
      <c r="Y1764" s="13">
        <v>0</v>
      </c>
      <c r="Z1764" s="8" t="s">
        <v>42</v>
      </c>
      <c r="AA1764" s="8" t="s">
        <v>43</v>
      </c>
      <c r="AB1764" s="8" t="s">
        <v>60</v>
      </c>
      <c r="AC1764" s="8" t="s">
        <v>54</v>
      </c>
      <c r="AD1764" s="8" t="s">
        <v>35</v>
      </c>
      <c r="AE1764" s="8" t="s">
        <v>603</v>
      </c>
      <c r="AF1764" s="12">
        <v>5000</v>
      </c>
      <c r="AG1764" s="41">
        <f t="shared" si="246"/>
        <v>45782</v>
      </c>
      <c r="AH1764" s="41">
        <f t="shared" ca="1" si="247"/>
        <v>46022</v>
      </c>
      <c r="AI1764" s="1">
        <f t="shared" ca="1" si="254"/>
        <v>7</v>
      </c>
      <c r="AJ1764" s="1">
        <f t="shared" ca="1" si="248"/>
        <v>3</v>
      </c>
      <c r="AK1764" s="1">
        <f t="shared" ca="1" si="249"/>
        <v>4</v>
      </c>
      <c r="AL1764" s="1">
        <f t="shared" si="250"/>
        <v>0</v>
      </c>
      <c r="AM1764" s="38">
        <f t="shared" ca="1" si="251"/>
        <v>0.42857142857142855</v>
      </c>
      <c r="AN1764" s="1" t="str">
        <f t="shared" ca="1" si="252"/>
        <v>טרם נבדק</v>
      </c>
      <c r="AO1764" s="1" t="e">
        <f>VLOOKUP(AC1764,'תז מייל קניין'!$A:$C,3,0)</f>
        <v>#N/A</v>
      </c>
      <c r="AP1764" s="1" t="str">
        <f t="shared" si="253"/>
        <v xml:space="preserve"> אוזניות ע</v>
      </c>
    </row>
    <row r="1765" spans="1:42" x14ac:dyDescent="0.2">
      <c r="A1765" s="4"/>
      <c r="B1765" s="5"/>
      <c r="C1765" s="6" t="s">
        <v>6255</v>
      </c>
      <c r="D1765" s="7" t="s">
        <v>34</v>
      </c>
      <c r="E1765" s="7" t="s">
        <v>32</v>
      </c>
      <c r="F1765" s="8" t="s">
        <v>35</v>
      </c>
      <c r="G1765" s="9">
        <v>45782</v>
      </c>
      <c r="H1765" s="9"/>
      <c r="I1765" s="10"/>
      <c r="J1765" s="14"/>
      <c r="K1765" s="11" t="s">
        <v>6256</v>
      </c>
      <c r="L1765" s="8" t="s">
        <v>6257</v>
      </c>
      <c r="M1765" s="8" t="s">
        <v>6258</v>
      </c>
      <c r="N1765" s="8" t="s">
        <v>40</v>
      </c>
      <c r="O1765" s="13">
        <v>826</v>
      </c>
      <c r="P1765" s="8" t="s">
        <v>41</v>
      </c>
      <c r="Q1765" s="13">
        <v>826</v>
      </c>
      <c r="R1765" s="13">
        <v>0</v>
      </c>
      <c r="S1765" s="13">
        <v>0</v>
      </c>
      <c r="T1765" s="13">
        <v>0</v>
      </c>
      <c r="U1765" s="13">
        <v>826</v>
      </c>
      <c r="V1765" s="8" t="s">
        <v>35</v>
      </c>
      <c r="W1765" s="8" t="s">
        <v>6259</v>
      </c>
      <c r="X1765" s="8" t="s">
        <v>35</v>
      </c>
      <c r="Y1765" s="13">
        <v>0</v>
      </c>
      <c r="Z1765" s="8" t="s">
        <v>42</v>
      </c>
      <c r="AA1765" s="8" t="s">
        <v>43</v>
      </c>
      <c r="AB1765" s="8" t="s">
        <v>60</v>
      </c>
      <c r="AC1765" s="8" t="s">
        <v>54</v>
      </c>
      <c r="AD1765" s="8" t="s">
        <v>35</v>
      </c>
      <c r="AE1765" s="8" t="s">
        <v>4414</v>
      </c>
      <c r="AF1765" s="13">
        <v>826</v>
      </c>
      <c r="AG1765" s="41">
        <f t="shared" si="246"/>
        <v>45782</v>
      </c>
      <c r="AH1765" s="41">
        <f t="shared" ca="1" si="247"/>
        <v>46022</v>
      </c>
      <c r="AI1765" s="1">
        <f t="shared" ca="1" si="254"/>
        <v>7</v>
      </c>
      <c r="AJ1765" s="1">
        <f t="shared" ca="1" si="248"/>
        <v>3</v>
      </c>
      <c r="AK1765" s="1">
        <f t="shared" ca="1" si="249"/>
        <v>4</v>
      </c>
      <c r="AL1765" s="1">
        <f t="shared" si="250"/>
        <v>0</v>
      </c>
      <c r="AM1765" s="38">
        <f t="shared" ca="1" si="251"/>
        <v>0.42857142857142855</v>
      </c>
      <c r="AN1765" s="1" t="str">
        <f t="shared" ca="1" si="252"/>
        <v>טרם נבדק</v>
      </c>
      <c r="AO1765" s="1" t="e">
        <f>VLOOKUP(AC1765,'תז מייל קניין'!$A:$C,3,0)</f>
        <v>#N/A</v>
      </c>
      <c r="AP1765" s="1" t="str">
        <f t="shared" si="253"/>
        <v xml:space="preserve"> מערכת שמע</v>
      </c>
    </row>
    <row r="1766" spans="1:42" x14ac:dyDescent="0.2">
      <c r="A1766" s="4"/>
      <c r="B1766" s="5"/>
      <c r="C1766" s="6" t="s">
        <v>6260</v>
      </c>
      <c r="D1766" s="7" t="s">
        <v>34</v>
      </c>
      <c r="E1766" s="7" t="s">
        <v>32</v>
      </c>
      <c r="F1766" s="8" t="s">
        <v>35</v>
      </c>
      <c r="G1766" s="9">
        <v>45782</v>
      </c>
      <c r="H1766" s="9"/>
      <c r="I1766" s="10"/>
      <c r="J1766" s="14"/>
      <c r="K1766" s="11" t="s">
        <v>2687</v>
      </c>
      <c r="L1766" s="8" t="s">
        <v>2688</v>
      </c>
      <c r="M1766" s="8" t="s">
        <v>35</v>
      </c>
      <c r="N1766" s="8" t="s">
        <v>40</v>
      </c>
      <c r="O1766" s="13">
        <v>352.8</v>
      </c>
      <c r="P1766" s="8" t="s">
        <v>41</v>
      </c>
      <c r="Q1766" s="13">
        <v>352.8</v>
      </c>
      <c r="R1766" s="13">
        <v>0</v>
      </c>
      <c r="S1766" s="13">
        <v>0</v>
      </c>
      <c r="T1766" s="13">
        <v>0</v>
      </c>
      <c r="U1766" s="13">
        <v>352.8</v>
      </c>
      <c r="V1766" s="8" t="s">
        <v>35</v>
      </c>
      <c r="W1766" s="8" t="s">
        <v>6261</v>
      </c>
      <c r="X1766" s="8" t="s">
        <v>35</v>
      </c>
      <c r="Y1766" s="13">
        <v>0</v>
      </c>
      <c r="Z1766" s="8" t="s">
        <v>42</v>
      </c>
      <c r="AA1766" s="8" t="s">
        <v>1804</v>
      </c>
      <c r="AB1766" s="8" t="s">
        <v>35</v>
      </c>
      <c r="AC1766" s="8" t="s">
        <v>54</v>
      </c>
      <c r="AD1766" s="8" t="s">
        <v>35</v>
      </c>
      <c r="AE1766" s="8" t="s">
        <v>4548</v>
      </c>
      <c r="AF1766" s="13">
        <v>352.8</v>
      </c>
      <c r="AG1766" s="41">
        <f t="shared" si="246"/>
        <v>45782</v>
      </c>
      <c r="AH1766" s="41">
        <f t="shared" ca="1" si="247"/>
        <v>46022</v>
      </c>
      <c r="AI1766" s="1">
        <f t="shared" ca="1" si="254"/>
        <v>7</v>
      </c>
      <c r="AJ1766" s="1">
        <f t="shared" ca="1" si="248"/>
        <v>3</v>
      </c>
      <c r="AK1766" s="1">
        <f t="shared" ca="1" si="249"/>
        <v>4</v>
      </c>
      <c r="AL1766" s="1">
        <f t="shared" si="250"/>
        <v>0</v>
      </c>
      <c r="AM1766" s="38">
        <f t="shared" ca="1" si="251"/>
        <v>0.42857142857142855</v>
      </c>
      <c r="AN1766" s="1" t="str">
        <f t="shared" ca="1" si="252"/>
        <v>טרם נבדק</v>
      </c>
      <c r="AO1766" s="1" t="e">
        <f>VLOOKUP(AC1766,'תז מייל קניין'!$A:$C,3,0)</f>
        <v>#N/A</v>
      </c>
      <c r="AP1766" s="1" t="str">
        <f t="shared" si="253"/>
        <v xml:space="preserve"> פרסום לצו</v>
      </c>
    </row>
    <row r="1767" spans="1:42" x14ac:dyDescent="0.2">
      <c r="A1767" s="4"/>
      <c r="B1767" s="5"/>
      <c r="C1767" s="6" t="s">
        <v>6262</v>
      </c>
      <c r="D1767" s="7" t="s">
        <v>50</v>
      </c>
      <c r="E1767" s="7" t="s">
        <v>32</v>
      </c>
      <c r="F1767" s="8" t="s">
        <v>35</v>
      </c>
      <c r="G1767" s="9">
        <v>45783</v>
      </c>
      <c r="H1767" s="9"/>
      <c r="I1767" s="10"/>
      <c r="J1767" s="14"/>
      <c r="K1767" s="11" t="s">
        <v>1764</v>
      </c>
      <c r="L1767" s="8" t="s">
        <v>1765</v>
      </c>
      <c r="M1767" s="8" t="s">
        <v>1766</v>
      </c>
      <c r="N1767" s="8" t="s">
        <v>40</v>
      </c>
      <c r="O1767" s="12">
        <v>1574.08</v>
      </c>
      <c r="P1767" s="8" t="s">
        <v>41</v>
      </c>
      <c r="Q1767" s="12">
        <v>1574.08</v>
      </c>
      <c r="R1767" s="13">
        <v>0</v>
      </c>
      <c r="S1767" s="13">
        <v>0</v>
      </c>
      <c r="T1767" s="13">
        <v>0</v>
      </c>
      <c r="U1767" s="12">
        <v>1628.01</v>
      </c>
      <c r="V1767" s="8" t="s">
        <v>35</v>
      </c>
      <c r="W1767" s="8" t="s">
        <v>6263</v>
      </c>
      <c r="X1767" s="8" t="s">
        <v>57</v>
      </c>
      <c r="Y1767" s="13">
        <v>0</v>
      </c>
      <c r="Z1767" s="8" t="s">
        <v>42</v>
      </c>
      <c r="AA1767" s="8" t="s">
        <v>65</v>
      </c>
      <c r="AB1767" s="8" t="s">
        <v>35</v>
      </c>
      <c r="AC1767" s="8" t="s">
        <v>54</v>
      </c>
      <c r="AD1767" s="8" t="s">
        <v>35</v>
      </c>
      <c r="AE1767" s="8" t="s">
        <v>4548</v>
      </c>
      <c r="AF1767" s="12">
        <v>1574.08</v>
      </c>
      <c r="AG1767" s="41">
        <f t="shared" si="246"/>
        <v>45783</v>
      </c>
      <c r="AH1767" s="41">
        <f t="shared" ca="1" si="247"/>
        <v>46022</v>
      </c>
      <c r="AI1767" s="1">
        <f t="shared" ca="1" si="254"/>
        <v>7</v>
      </c>
      <c r="AJ1767" s="1">
        <f t="shared" ca="1" si="248"/>
        <v>3</v>
      </c>
      <c r="AK1767" s="1">
        <f t="shared" ca="1" si="249"/>
        <v>4</v>
      </c>
      <c r="AL1767" s="1">
        <f t="shared" si="250"/>
        <v>0</v>
      </c>
      <c r="AM1767" s="38">
        <f t="shared" ca="1" si="251"/>
        <v>0.42857142857142855</v>
      </c>
      <c r="AN1767" s="1" t="str">
        <f t="shared" ca="1" si="252"/>
        <v>טרם נבדק</v>
      </c>
      <c r="AO1767" s="1" t="e">
        <f>VLOOKUP(AC1767,'תז מייל קניין'!$A:$C,3,0)</f>
        <v>#N/A</v>
      </c>
      <c r="AP1767" s="1" t="str">
        <f t="shared" si="253"/>
        <v xml:space="preserve"> ציוד משרד</v>
      </c>
    </row>
    <row r="1768" spans="1:42" x14ac:dyDescent="0.2">
      <c r="A1768" s="4"/>
      <c r="B1768" s="5"/>
      <c r="C1768" s="6" t="s">
        <v>6264</v>
      </c>
      <c r="D1768" s="7" t="s">
        <v>50</v>
      </c>
      <c r="E1768" s="7" t="s">
        <v>32</v>
      </c>
      <c r="F1768" s="8" t="s">
        <v>35</v>
      </c>
      <c r="G1768" s="9">
        <v>45783</v>
      </c>
      <c r="H1768" s="9"/>
      <c r="I1768" s="10"/>
      <c r="J1768" s="14"/>
      <c r="K1768" s="11" t="s">
        <v>2182</v>
      </c>
      <c r="L1768" s="8" t="s">
        <v>2183</v>
      </c>
      <c r="M1768" s="8" t="s">
        <v>2184</v>
      </c>
      <c r="N1768" s="8" t="s">
        <v>40</v>
      </c>
      <c r="O1768" s="12">
        <v>1613.32</v>
      </c>
      <c r="P1768" s="8" t="s">
        <v>41</v>
      </c>
      <c r="Q1768" s="12">
        <v>1613.32</v>
      </c>
      <c r="R1768" s="13">
        <v>101.68</v>
      </c>
      <c r="S1768" s="12">
        <v>1613.32</v>
      </c>
      <c r="T1768" s="12">
        <v>1723.28</v>
      </c>
      <c r="U1768" s="13">
        <v>0</v>
      </c>
      <c r="V1768" s="8" t="s">
        <v>35</v>
      </c>
      <c r="W1768" s="8" t="s">
        <v>6265</v>
      </c>
      <c r="X1768" s="8" t="s">
        <v>57</v>
      </c>
      <c r="Y1768" s="13">
        <v>0</v>
      </c>
      <c r="Z1768" s="8" t="s">
        <v>42</v>
      </c>
      <c r="AA1768" s="8" t="s">
        <v>65</v>
      </c>
      <c r="AB1768" s="8" t="s">
        <v>35</v>
      </c>
      <c r="AC1768" s="8" t="s">
        <v>54</v>
      </c>
      <c r="AD1768" s="8" t="s">
        <v>35</v>
      </c>
      <c r="AE1768" s="8" t="s">
        <v>4548</v>
      </c>
      <c r="AF1768" s="13">
        <v>0</v>
      </c>
      <c r="AG1768" s="41">
        <f t="shared" si="246"/>
        <v>45783</v>
      </c>
      <c r="AH1768" s="41">
        <f t="shared" ca="1" si="247"/>
        <v>46022</v>
      </c>
      <c r="AI1768" s="1">
        <f t="shared" ca="1" si="254"/>
        <v>7</v>
      </c>
      <c r="AJ1768" s="1">
        <f t="shared" ca="1" si="248"/>
        <v>3</v>
      </c>
      <c r="AK1768" s="1">
        <f t="shared" ca="1" si="249"/>
        <v>4</v>
      </c>
      <c r="AL1768" s="1">
        <f t="shared" si="250"/>
        <v>101.68</v>
      </c>
      <c r="AM1768" s="38">
        <f t="shared" ca="1" si="251"/>
        <v>0.42857142857142855</v>
      </c>
      <c r="AN1768" s="1" t="str">
        <f t="shared" ca="1" si="252"/>
        <v>טרם נבדק</v>
      </c>
      <c r="AO1768" s="1" t="e">
        <f>VLOOKUP(AC1768,'תז מייל קניין'!$A:$C,3,0)</f>
        <v>#N/A</v>
      </c>
      <c r="AP1768" s="1" t="str">
        <f t="shared" si="253"/>
        <v xml:space="preserve"> כיבוד משק</v>
      </c>
    </row>
    <row r="1769" spans="1:42" x14ac:dyDescent="0.2">
      <c r="A1769" s="4"/>
      <c r="B1769" s="5"/>
      <c r="C1769" s="6" t="s">
        <v>6266</v>
      </c>
      <c r="D1769" s="7" t="s">
        <v>50</v>
      </c>
      <c r="E1769" s="7" t="s">
        <v>32</v>
      </c>
      <c r="F1769" s="8" t="s">
        <v>35</v>
      </c>
      <c r="G1769" s="9">
        <v>45783</v>
      </c>
      <c r="H1769" s="9"/>
      <c r="I1769" s="10"/>
      <c r="J1769" s="14"/>
      <c r="K1769" s="11" t="s">
        <v>2182</v>
      </c>
      <c r="L1769" s="8" t="s">
        <v>2183</v>
      </c>
      <c r="M1769" s="8" t="s">
        <v>2184</v>
      </c>
      <c r="N1769" s="8" t="s">
        <v>40</v>
      </c>
      <c r="O1769" s="12">
        <v>1182.8699999999999</v>
      </c>
      <c r="P1769" s="8" t="s">
        <v>41</v>
      </c>
      <c r="Q1769" s="12">
        <v>1182.8699999999999</v>
      </c>
      <c r="R1769" s="13">
        <v>102.09</v>
      </c>
      <c r="S1769" s="12">
        <v>1182.8699999999999</v>
      </c>
      <c r="T1769" s="12">
        <v>1268.58</v>
      </c>
      <c r="U1769" s="13">
        <v>0</v>
      </c>
      <c r="V1769" s="8" t="s">
        <v>35</v>
      </c>
      <c r="W1769" s="8" t="s">
        <v>6267</v>
      </c>
      <c r="X1769" s="8" t="s">
        <v>57</v>
      </c>
      <c r="Y1769" s="13">
        <v>0</v>
      </c>
      <c r="Z1769" s="8" t="s">
        <v>42</v>
      </c>
      <c r="AA1769" s="8" t="s">
        <v>65</v>
      </c>
      <c r="AB1769" s="8" t="s">
        <v>35</v>
      </c>
      <c r="AC1769" s="8" t="s">
        <v>54</v>
      </c>
      <c r="AD1769" s="8" t="s">
        <v>35</v>
      </c>
      <c r="AE1769" s="8" t="s">
        <v>4548</v>
      </c>
      <c r="AF1769" s="13">
        <v>0</v>
      </c>
      <c r="AG1769" s="41">
        <f t="shared" si="246"/>
        <v>45783</v>
      </c>
      <c r="AH1769" s="41">
        <f t="shared" ca="1" si="247"/>
        <v>46022</v>
      </c>
      <c r="AI1769" s="1">
        <f t="shared" ca="1" si="254"/>
        <v>7</v>
      </c>
      <c r="AJ1769" s="1">
        <f t="shared" ca="1" si="248"/>
        <v>3</v>
      </c>
      <c r="AK1769" s="1">
        <f t="shared" ca="1" si="249"/>
        <v>4</v>
      </c>
      <c r="AL1769" s="1">
        <f t="shared" si="250"/>
        <v>102.09</v>
      </c>
      <c r="AM1769" s="38">
        <f t="shared" ca="1" si="251"/>
        <v>0.42857142857142855</v>
      </c>
      <c r="AN1769" s="1" t="str">
        <f t="shared" ca="1" si="252"/>
        <v>טרם נבדק</v>
      </c>
      <c r="AO1769" s="1" t="e">
        <f>VLOOKUP(AC1769,'תז מייל קניין'!$A:$C,3,0)</f>
        <v>#N/A</v>
      </c>
      <c r="AP1769" s="1" t="str">
        <f t="shared" si="253"/>
        <v xml:space="preserve"> כיבוד משק</v>
      </c>
    </row>
    <row r="1770" spans="1:42" x14ac:dyDescent="0.2">
      <c r="A1770" s="4"/>
      <c r="B1770" s="5"/>
      <c r="C1770" s="6" t="s">
        <v>6268</v>
      </c>
      <c r="D1770" s="7" t="s">
        <v>50</v>
      </c>
      <c r="E1770" s="7" t="s">
        <v>32</v>
      </c>
      <c r="F1770" s="8" t="s">
        <v>35</v>
      </c>
      <c r="G1770" s="9">
        <v>45783</v>
      </c>
      <c r="H1770" s="9"/>
      <c r="I1770" s="10"/>
      <c r="J1770" s="14"/>
      <c r="K1770" s="11" t="s">
        <v>2182</v>
      </c>
      <c r="L1770" s="8" t="s">
        <v>2183</v>
      </c>
      <c r="M1770" s="8" t="s">
        <v>2184</v>
      </c>
      <c r="N1770" s="8" t="s">
        <v>40</v>
      </c>
      <c r="O1770" s="12">
        <v>1780.56</v>
      </c>
      <c r="P1770" s="8" t="s">
        <v>41</v>
      </c>
      <c r="Q1770" s="12">
        <v>1780.56</v>
      </c>
      <c r="R1770" s="13">
        <v>0</v>
      </c>
      <c r="S1770" s="13">
        <v>0</v>
      </c>
      <c r="T1770" s="13">
        <v>0</v>
      </c>
      <c r="U1770" s="12">
        <v>1006.98</v>
      </c>
      <c r="V1770" s="8" t="s">
        <v>35</v>
      </c>
      <c r="W1770" s="8" t="s">
        <v>6269</v>
      </c>
      <c r="X1770" s="8" t="s">
        <v>57</v>
      </c>
      <c r="Y1770" s="13">
        <v>0</v>
      </c>
      <c r="Z1770" s="8" t="s">
        <v>42</v>
      </c>
      <c r="AA1770" s="8" t="s">
        <v>65</v>
      </c>
      <c r="AB1770" s="8" t="s">
        <v>35</v>
      </c>
      <c r="AC1770" s="8" t="s">
        <v>54</v>
      </c>
      <c r="AD1770" s="8" t="s">
        <v>35</v>
      </c>
      <c r="AE1770" s="8" t="s">
        <v>4548</v>
      </c>
      <c r="AF1770" s="12">
        <v>1780.56</v>
      </c>
      <c r="AG1770" s="41">
        <f t="shared" si="246"/>
        <v>45783</v>
      </c>
      <c r="AH1770" s="41">
        <f t="shared" ca="1" si="247"/>
        <v>46022</v>
      </c>
      <c r="AI1770" s="1">
        <f t="shared" ca="1" si="254"/>
        <v>7</v>
      </c>
      <c r="AJ1770" s="1">
        <f t="shared" ca="1" si="248"/>
        <v>3</v>
      </c>
      <c r="AK1770" s="1">
        <f t="shared" ca="1" si="249"/>
        <v>4</v>
      </c>
      <c r="AL1770" s="1">
        <f t="shared" si="250"/>
        <v>0</v>
      </c>
      <c r="AM1770" s="38">
        <f t="shared" ca="1" si="251"/>
        <v>0.42857142857142855</v>
      </c>
      <c r="AN1770" s="1" t="str">
        <f t="shared" ca="1" si="252"/>
        <v>טרם נבדק</v>
      </c>
      <c r="AO1770" s="1" t="e">
        <f>VLOOKUP(AC1770,'תז מייל קניין'!$A:$C,3,0)</f>
        <v>#N/A</v>
      </c>
      <c r="AP1770" s="1" t="str">
        <f t="shared" si="253"/>
        <v xml:space="preserve"> כיבוד משק</v>
      </c>
    </row>
    <row r="1771" spans="1:42" x14ac:dyDescent="0.2">
      <c r="A1771" s="4"/>
      <c r="B1771" s="5"/>
      <c r="C1771" s="6" t="s">
        <v>6270</v>
      </c>
      <c r="D1771" s="7" t="s">
        <v>50</v>
      </c>
      <c r="E1771" s="7" t="s">
        <v>32</v>
      </c>
      <c r="F1771" s="8" t="s">
        <v>35</v>
      </c>
      <c r="G1771" s="9">
        <v>45783</v>
      </c>
      <c r="H1771" s="9"/>
      <c r="I1771" s="10"/>
      <c r="J1771" s="14"/>
      <c r="K1771" s="11" t="s">
        <v>1764</v>
      </c>
      <c r="L1771" s="8" t="s">
        <v>1765</v>
      </c>
      <c r="M1771" s="8" t="s">
        <v>1766</v>
      </c>
      <c r="N1771" s="8" t="s">
        <v>40</v>
      </c>
      <c r="O1771" s="12">
        <v>1248.9000000000001</v>
      </c>
      <c r="P1771" s="8" t="s">
        <v>41</v>
      </c>
      <c r="Q1771" s="12">
        <v>1248.9000000000001</v>
      </c>
      <c r="R1771" s="13">
        <v>0</v>
      </c>
      <c r="S1771" s="13">
        <v>0</v>
      </c>
      <c r="T1771" s="13">
        <v>0</v>
      </c>
      <c r="U1771" s="12">
        <v>1291.72</v>
      </c>
      <c r="V1771" s="8" t="s">
        <v>35</v>
      </c>
      <c r="W1771" s="8" t="s">
        <v>6271</v>
      </c>
      <c r="X1771" s="8" t="s">
        <v>57</v>
      </c>
      <c r="Y1771" s="13">
        <v>0</v>
      </c>
      <c r="Z1771" s="8" t="s">
        <v>42</v>
      </c>
      <c r="AA1771" s="8" t="s">
        <v>65</v>
      </c>
      <c r="AB1771" s="8" t="s">
        <v>35</v>
      </c>
      <c r="AC1771" s="8" t="s">
        <v>54</v>
      </c>
      <c r="AD1771" s="8" t="s">
        <v>35</v>
      </c>
      <c r="AE1771" s="8" t="s">
        <v>4548</v>
      </c>
      <c r="AF1771" s="12">
        <v>1248.9000000000001</v>
      </c>
      <c r="AG1771" s="41">
        <f t="shared" si="246"/>
        <v>45783</v>
      </c>
      <c r="AH1771" s="41">
        <f t="shared" ca="1" si="247"/>
        <v>46022</v>
      </c>
      <c r="AI1771" s="1">
        <f t="shared" ca="1" si="254"/>
        <v>7</v>
      </c>
      <c r="AJ1771" s="1">
        <f t="shared" ca="1" si="248"/>
        <v>3</v>
      </c>
      <c r="AK1771" s="1">
        <f t="shared" ca="1" si="249"/>
        <v>4</v>
      </c>
      <c r="AL1771" s="1">
        <f t="shared" si="250"/>
        <v>0</v>
      </c>
      <c r="AM1771" s="38">
        <f t="shared" ca="1" si="251"/>
        <v>0.42857142857142855</v>
      </c>
      <c r="AN1771" s="1" t="str">
        <f t="shared" ca="1" si="252"/>
        <v>טרם נבדק</v>
      </c>
      <c r="AO1771" s="1" t="e">
        <f>VLOOKUP(AC1771,'תז מייל קניין'!$A:$C,3,0)</f>
        <v>#N/A</v>
      </c>
      <c r="AP1771" s="1" t="str">
        <f t="shared" si="253"/>
        <v xml:space="preserve"> ציוד משרד</v>
      </c>
    </row>
    <row r="1772" spans="1:42" x14ac:dyDescent="0.2">
      <c r="A1772" s="4"/>
      <c r="B1772" s="5"/>
      <c r="C1772" s="6" t="s">
        <v>6272</v>
      </c>
      <c r="D1772" s="7" t="s">
        <v>50</v>
      </c>
      <c r="E1772" s="7" t="s">
        <v>32</v>
      </c>
      <c r="F1772" s="8" t="s">
        <v>35</v>
      </c>
      <c r="G1772" s="9">
        <v>45784</v>
      </c>
      <c r="H1772" s="9"/>
      <c r="I1772" s="10"/>
      <c r="J1772" s="14"/>
      <c r="K1772" s="11" t="s">
        <v>6273</v>
      </c>
      <c r="L1772" s="8" t="s">
        <v>6274</v>
      </c>
      <c r="M1772" s="8" t="s">
        <v>6275</v>
      </c>
      <c r="N1772" s="8" t="s">
        <v>40</v>
      </c>
      <c r="O1772" s="12">
        <v>17700</v>
      </c>
      <c r="P1772" s="8" t="s">
        <v>41</v>
      </c>
      <c r="Q1772" s="12">
        <v>17700</v>
      </c>
      <c r="R1772" s="13">
        <v>0</v>
      </c>
      <c r="S1772" s="13">
        <v>0</v>
      </c>
      <c r="T1772" s="13">
        <v>0</v>
      </c>
      <c r="U1772" s="12">
        <v>17700</v>
      </c>
      <c r="V1772" s="8" t="s">
        <v>35</v>
      </c>
      <c r="W1772" s="8" t="s">
        <v>6276</v>
      </c>
      <c r="X1772" s="8" t="s">
        <v>35</v>
      </c>
      <c r="Y1772" s="13">
        <v>0</v>
      </c>
      <c r="Z1772" s="8" t="s">
        <v>42</v>
      </c>
      <c r="AA1772" s="8" t="s">
        <v>65</v>
      </c>
      <c r="AB1772" s="8" t="s">
        <v>35</v>
      </c>
      <c r="AC1772" s="8" t="s">
        <v>54</v>
      </c>
      <c r="AD1772" s="8" t="s">
        <v>6277</v>
      </c>
      <c r="AE1772" s="8" t="s">
        <v>4393</v>
      </c>
      <c r="AF1772" s="12">
        <v>17700</v>
      </c>
      <c r="AG1772" s="41">
        <f t="shared" si="246"/>
        <v>45784</v>
      </c>
      <c r="AH1772" s="41">
        <f t="shared" ca="1" si="247"/>
        <v>46022</v>
      </c>
      <c r="AI1772" s="1">
        <f t="shared" ca="1" si="254"/>
        <v>7</v>
      </c>
      <c r="AJ1772" s="1">
        <f t="shared" ca="1" si="248"/>
        <v>2</v>
      </c>
      <c r="AK1772" s="1">
        <f t="shared" ca="1" si="249"/>
        <v>4</v>
      </c>
      <c r="AL1772" s="1">
        <f t="shared" si="250"/>
        <v>0</v>
      </c>
      <c r="AM1772" s="38">
        <f t="shared" ca="1" si="251"/>
        <v>0.2857142857142857</v>
      </c>
      <c r="AN1772" s="1" t="str">
        <f t="shared" ca="1" si="252"/>
        <v>טרם נבדק</v>
      </c>
      <c r="AO1772" s="1" t="e">
        <f>VLOOKUP(AC1772,'תז מייל קניין'!$A:$C,3,0)</f>
        <v>#N/A</v>
      </c>
      <c r="AP1772" s="1" t="str">
        <f t="shared" si="253"/>
        <v xml:space="preserve"> שירותי שמ</v>
      </c>
    </row>
    <row r="1773" spans="1:42" x14ac:dyDescent="0.2">
      <c r="A1773" s="4"/>
      <c r="B1773" s="5"/>
      <c r="C1773" s="6" t="s">
        <v>6278</v>
      </c>
      <c r="D1773" s="7" t="s">
        <v>34</v>
      </c>
      <c r="E1773" s="7" t="s">
        <v>32</v>
      </c>
      <c r="F1773" s="8" t="s">
        <v>35</v>
      </c>
      <c r="G1773" s="9">
        <v>45784</v>
      </c>
      <c r="H1773" s="9"/>
      <c r="I1773" s="10"/>
      <c r="J1773" s="14"/>
      <c r="K1773" s="11" t="s">
        <v>6279</v>
      </c>
      <c r="L1773" s="8" t="s">
        <v>6280</v>
      </c>
      <c r="M1773" s="8" t="s">
        <v>6281</v>
      </c>
      <c r="N1773" s="8" t="s">
        <v>40</v>
      </c>
      <c r="O1773" s="12">
        <v>98294</v>
      </c>
      <c r="P1773" s="8" t="s">
        <v>41</v>
      </c>
      <c r="Q1773" s="12">
        <v>98294</v>
      </c>
      <c r="R1773" s="13">
        <v>52.94</v>
      </c>
      <c r="S1773" s="12">
        <v>52038</v>
      </c>
      <c r="T1773" s="12">
        <v>52038</v>
      </c>
      <c r="U1773" s="12">
        <v>46256</v>
      </c>
      <c r="V1773" s="8" t="s">
        <v>35</v>
      </c>
      <c r="W1773" s="8" t="s">
        <v>6282</v>
      </c>
      <c r="X1773" s="8" t="s">
        <v>35</v>
      </c>
      <c r="Y1773" s="13">
        <v>0</v>
      </c>
      <c r="Z1773" s="8" t="s">
        <v>42</v>
      </c>
      <c r="AA1773" s="8" t="s">
        <v>43</v>
      </c>
      <c r="AB1773" s="8" t="s">
        <v>60</v>
      </c>
      <c r="AC1773" s="8" t="s">
        <v>54</v>
      </c>
      <c r="AD1773" s="8" t="s">
        <v>35</v>
      </c>
      <c r="AE1773" s="8" t="s">
        <v>122</v>
      </c>
      <c r="AF1773" s="12">
        <v>46256</v>
      </c>
      <c r="AG1773" s="41">
        <f t="shared" si="246"/>
        <v>45784</v>
      </c>
      <c r="AH1773" s="41">
        <f t="shared" ca="1" si="247"/>
        <v>46022</v>
      </c>
      <c r="AI1773" s="1">
        <f t="shared" ca="1" si="254"/>
        <v>7</v>
      </c>
      <c r="AJ1773" s="1">
        <f t="shared" ca="1" si="248"/>
        <v>2</v>
      </c>
      <c r="AK1773" s="1">
        <f t="shared" ca="1" si="249"/>
        <v>4</v>
      </c>
      <c r="AL1773" s="1">
        <f t="shared" si="250"/>
        <v>52.94</v>
      </c>
      <c r="AM1773" s="38">
        <f t="shared" ca="1" si="251"/>
        <v>0.2857142857142857</v>
      </c>
      <c r="AN1773" s="1" t="str">
        <f t="shared" ca="1" si="252"/>
        <v>טרם נבדק</v>
      </c>
      <c r="AO1773" s="1" t="e">
        <f>VLOOKUP(AC1773,'תז מייל קניין'!$A:$C,3,0)</f>
        <v>#N/A</v>
      </c>
      <c r="AP1773" s="1" t="str">
        <f t="shared" si="253"/>
        <v xml:space="preserve"> שירותי ער</v>
      </c>
    </row>
    <row r="1774" spans="1:42" x14ac:dyDescent="0.2">
      <c r="A1774" s="4"/>
      <c r="B1774" s="5"/>
      <c r="C1774" s="6" t="s">
        <v>6283</v>
      </c>
      <c r="D1774" s="7" t="s">
        <v>50</v>
      </c>
      <c r="E1774" s="7" t="s">
        <v>32</v>
      </c>
      <c r="F1774" s="8" t="s">
        <v>35</v>
      </c>
      <c r="G1774" s="9">
        <v>45790</v>
      </c>
      <c r="H1774" s="9"/>
      <c r="I1774" s="10"/>
      <c r="J1774" s="14"/>
      <c r="K1774" s="11" t="s">
        <v>2144</v>
      </c>
      <c r="L1774" s="8" t="s">
        <v>2145</v>
      </c>
      <c r="M1774" s="8" t="s">
        <v>2146</v>
      </c>
      <c r="N1774" s="8" t="s">
        <v>40</v>
      </c>
      <c r="O1774" s="12">
        <v>3124.64</v>
      </c>
      <c r="P1774" s="8" t="s">
        <v>41</v>
      </c>
      <c r="Q1774" s="12">
        <v>3124.64</v>
      </c>
      <c r="R1774" s="13">
        <v>0</v>
      </c>
      <c r="S1774" s="13">
        <v>0</v>
      </c>
      <c r="T1774" s="13">
        <v>0</v>
      </c>
      <c r="U1774" s="12">
        <v>3256.41</v>
      </c>
      <c r="V1774" s="8" t="s">
        <v>35</v>
      </c>
      <c r="W1774" s="8" t="s">
        <v>6284</v>
      </c>
      <c r="X1774" s="8" t="s">
        <v>57</v>
      </c>
      <c r="Y1774" s="13">
        <v>0</v>
      </c>
      <c r="Z1774" s="8" t="s">
        <v>42</v>
      </c>
      <c r="AA1774" s="8" t="s">
        <v>65</v>
      </c>
      <c r="AB1774" s="8" t="s">
        <v>35</v>
      </c>
      <c r="AC1774" s="8" t="s">
        <v>54</v>
      </c>
      <c r="AD1774" s="8" t="s">
        <v>35</v>
      </c>
      <c r="AE1774" s="8" t="s">
        <v>35</v>
      </c>
      <c r="AF1774" s="12">
        <v>3124.64</v>
      </c>
      <c r="AG1774" s="41">
        <f t="shared" si="246"/>
        <v>45790</v>
      </c>
      <c r="AH1774" s="41">
        <f t="shared" ca="1" si="247"/>
        <v>46022</v>
      </c>
      <c r="AI1774" s="1">
        <f t="shared" ca="1" si="254"/>
        <v>7</v>
      </c>
      <c r="AJ1774" s="1">
        <f t="shared" ca="1" si="248"/>
        <v>2</v>
      </c>
      <c r="AK1774" s="1">
        <f t="shared" ca="1" si="249"/>
        <v>4</v>
      </c>
      <c r="AL1774" s="1">
        <f t="shared" si="250"/>
        <v>0</v>
      </c>
      <c r="AM1774" s="38">
        <f t="shared" ca="1" si="251"/>
        <v>0.2857142857142857</v>
      </c>
      <c r="AN1774" s="1" t="str">
        <f t="shared" ca="1" si="252"/>
        <v>טרם נבדק</v>
      </c>
      <c r="AO1774" s="1" t="e">
        <f>VLOOKUP(AC1774,'תז מייל קניין'!$A:$C,3,0)</f>
        <v>#N/A</v>
      </c>
      <c r="AP1774" s="1" t="str">
        <f t="shared" si="253"/>
        <v xml:space="preserve"> ריהוט משר</v>
      </c>
    </row>
    <row r="1775" spans="1:42" x14ac:dyDescent="0.2">
      <c r="A1775" s="4"/>
      <c r="B1775" s="5"/>
      <c r="C1775" s="6" t="s">
        <v>6285</v>
      </c>
      <c r="D1775" s="7" t="s">
        <v>50</v>
      </c>
      <c r="E1775" s="7" t="s">
        <v>32</v>
      </c>
      <c r="F1775" s="8" t="s">
        <v>35</v>
      </c>
      <c r="G1775" s="9">
        <v>45803</v>
      </c>
      <c r="H1775" s="9"/>
      <c r="I1775" s="10"/>
      <c r="J1775" s="14"/>
      <c r="K1775" s="11" t="s">
        <v>1764</v>
      </c>
      <c r="L1775" s="8" t="s">
        <v>1765</v>
      </c>
      <c r="M1775" s="8" t="s">
        <v>1766</v>
      </c>
      <c r="N1775" s="8" t="s">
        <v>40</v>
      </c>
      <c r="O1775" s="12">
        <v>1578.47</v>
      </c>
      <c r="P1775" s="8" t="s">
        <v>41</v>
      </c>
      <c r="Q1775" s="12">
        <v>1578.47</v>
      </c>
      <c r="R1775" s="13">
        <v>0</v>
      </c>
      <c r="S1775" s="13">
        <v>0</v>
      </c>
      <c r="T1775" s="13">
        <v>0</v>
      </c>
      <c r="U1775" s="12">
        <v>1632.54</v>
      </c>
      <c r="V1775" s="8" t="s">
        <v>35</v>
      </c>
      <c r="W1775" s="8" t="s">
        <v>6286</v>
      </c>
      <c r="X1775" s="8" t="s">
        <v>57</v>
      </c>
      <c r="Y1775" s="13">
        <v>0</v>
      </c>
      <c r="Z1775" s="8" t="s">
        <v>42</v>
      </c>
      <c r="AA1775" s="8" t="s">
        <v>65</v>
      </c>
      <c r="AB1775" s="8" t="s">
        <v>35</v>
      </c>
      <c r="AC1775" s="8" t="s">
        <v>54</v>
      </c>
      <c r="AD1775" s="8" t="s">
        <v>35</v>
      </c>
      <c r="AE1775" s="8" t="s">
        <v>4548</v>
      </c>
      <c r="AF1775" s="12">
        <v>1578.47</v>
      </c>
      <c r="AG1775" s="41">
        <f t="shared" si="246"/>
        <v>45803</v>
      </c>
      <c r="AH1775" s="41">
        <f t="shared" ca="1" si="247"/>
        <v>46022</v>
      </c>
      <c r="AI1775" s="1">
        <f t="shared" ca="1" si="254"/>
        <v>7</v>
      </c>
      <c r="AJ1775" s="1">
        <f t="shared" ca="1" si="248"/>
        <v>2</v>
      </c>
      <c r="AK1775" s="1">
        <f t="shared" ca="1" si="249"/>
        <v>4</v>
      </c>
      <c r="AL1775" s="1">
        <f t="shared" si="250"/>
        <v>0</v>
      </c>
      <c r="AM1775" s="38">
        <f t="shared" ca="1" si="251"/>
        <v>0.2857142857142857</v>
      </c>
      <c r="AN1775" s="1" t="str">
        <f t="shared" ca="1" si="252"/>
        <v>טרם נבדק</v>
      </c>
      <c r="AO1775" s="1" t="e">
        <f>VLOOKUP(AC1775,'תז מייל קניין'!$A:$C,3,0)</f>
        <v>#N/A</v>
      </c>
      <c r="AP1775" s="1" t="str">
        <f t="shared" si="253"/>
        <v xml:space="preserve"> ציוד משרד</v>
      </c>
    </row>
    <row r="1776" spans="1:42" x14ac:dyDescent="0.2">
      <c r="A1776" s="4"/>
      <c r="B1776" s="5"/>
      <c r="C1776" s="6" t="s">
        <v>6287</v>
      </c>
      <c r="D1776" s="7" t="s">
        <v>50</v>
      </c>
      <c r="E1776" s="7" t="s">
        <v>32</v>
      </c>
      <c r="F1776" s="8" t="s">
        <v>35</v>
      </c>
      <c r="G1776" s="9">
        <v>45790</v>
      </c>
      <c r="H1776" s="9"/>
      <c r="I1776" s="10"/>
      <c r="J1776" s="14"/>
      <c r="K1776" s="11" t="s">
        <v>3935</v>
      </c>
      <c r="L1776" s="8" t="s">
        <v>3936</v>
      </c>
      <c r="M1776" s="8" t="s">
        <v>3937</v>
      </c>
      <c r="N1776" s="8" t="s">
        <v>40</v>
      </c>
      <c r="O1776" s="12">
        <v>4248</v>
      </c>
      <c r="P1776" s="8" t="s">
        <v>41</v>
      </c>
      <c r="Q1776" s="12">
        <v>4248</v>
      </c>
      <c r="R1776" s="13">
        <v>0</v>
      </c>
      <c r="S1776" s="13">
        <v>0</v>
      </c>
      <c r="T1776" s="13">
        <v>0</v>
      </c>
      <c r="U1776" s="12">
        <v>4248</v>
      </c>
      <c r="V1776" s="8" t="s">
        <v>35</v>
      </c>
      <c r="W1776" s="8" t="s">
        <v>6288</v>
      </c>
      <c r="X1776" s="8" t="s">
        <v>35</v>
      </c>
      <c r="Y1776" s="13">
        <v>0</v>
      </c>
      <c r="Z1776" s="8" t="s">
        <v>42</v>
      </c>
      <c r="AA1776" s="8" t="s">
        <v>43</v>
      </c>
      <c r="AB1776" s="8" t="s">
        <v>60</v>
      </c>
      <c r="AC1776" s="8" t="s">
        <v>54</v>
      </c>
      <c r="AD1776" s="8" t="s">
        <v>35</v>
      </c>
      <c r="AE1776" s="8" t="s">
        <v>4414</v>
      </c>
      <c r="AF1776" s="12">
        <v>4248</v>
      </c>
      <c r="AG1776" s="41">
        <f t="shared" si="246"/>
        <v>45790</v>
      </c>
      <c r="AH1776" s="41">
        <f t="shared" ca="1" si="247"/>
        <v>46022</v>
      </c>
      <c r="AI1776" s="1">
        <f t="shared" ca="1" si="254"/>
        <v>7</v>
      </c>
      <c r="AJ1776" s="1">
        <f t="shared" ca="1" si="248"/>
        <v>2</v>
      </c>
      <c r="AK1776" s="1">
        <f t="shared" ca="1" si="249"/>
        <v>4</v>
      </c>
      <c r="AL1776" s="1">
        <f t="shared" si="250"/>
        <v>0</v>
      </c>
      <c r="AM1776" s="38">
        <f t="shared" ca="1" si="251"/>
        <v>0.2857142857142857</v>
      </c>
      <c r="AN1776" s="1" t="str">
        <f t="shared" ca="1" si="252"/>
        <v>טרם נבדק</v>
      </c>
      <c r="AO1776" s="1" t="e">
        <f>VLOOKUP(AC1776,'תז מייל קניין'!$A:$C,3,0)</f>
        <v>#N/A</v>
      </c>
      <c r="AP1776" s="1" t="str">
        <f t="shared" si="253"/>
        <v xml:space="preserve"> תמונות זכ</v>
      </c>
    </row>
    <row r="1777" spans="1:42" x14ac:dyDescent="0.2">
      <c r="A1777" s="4"/>
      <c r="B1777" s="5"/>
      <c r="C1777" s="6" t="s">
        <v>6289</v>
      </c>
      <c r="D1777" s="7" t="s">
        <v>50</v>
      </c>
      <c r="E1777" s="7" t="s">
        <v>32</v>
      </c>
      <c r="F1777" s="8" t="s">
        <v>35</v>
      </c>
      <c r="G1777" s="9">
        <v>45790</v>
      </c>
      <c r="H1777" s="9"/>
      <c r="I1777" s="10"/>
      <c r="J1777" s="14"/>
      <c r="K1777" s="11" t="s">
        <v>94</v>
      </c>
      <c r="L1777" s="8" t="s">
        <v>95</v>
      </c>
      <c r="M1777" s="8" t="s">
        <v>96</v>
      </c>
      <c r="N1777" s="8" t="s">
        <v>40</v>
      </c>
      <c r="O1777" s="12">
        <v>2703.38</v>
      </c>
      <c r="P1777" s="8" t="s">
        <v>41</v>
      </c>
      <c r="Q1777" s="12">
        <v>2703.38</v>
      </c>
      <c r="R1777" s="13">
        <v>0</v>
      </c>
      <c r="S1777" s="13">
        <v>0</v>
      </c>
      <c r="T1777" s="13">
        <v>0</v>
      </c>
      <c r="U1777" s="12">
        <v>2703.38</v>
      </c>
      <c r="V1777" s="8" t="s">
        <v>35</v>
      </c>
      <c r="W1777" s="8" t="s">
        <v>6290</v>
      </c>
      <c r="X1777" s="8" t="s">
        <v>35</v>
      </c>
      <c r="Y1777" s="13">
        <v>0</v>
      </c>
      <c r="Z1777" s="8" t="s">
        <v>42</v>
      </c>
      <c r="AA1777" s="8" t="s">
        <v>53</v>
      </c>
      <c r="AB1777" s="8" t="s">
        <v>35</v>
      </c>
      <c r="AC1777" s="8" t="s">
        <v>54</v>
      </c>
      <c r="AD1777" s="8" t="s">
        <v>35</v>
      </c>
      <c r="AE1777" s="8" t="s">
        <v>4414</v>
      </c>
      <c r="AF1777" s="12">
        <v>2703.38</v>
      </c>
      <c r="AG1777" s="41">
        <f t="shared" si="246"/>
        <v>45790</v>
      </c>
      <c r="AH1777" s="41">
        <f t="shared" ca="1" si="247"/>
        <v>46022</v>
      </c>
      <c r="AI1777" s="1">
        <f t="shared" ca="1" si="254"/>
        <v>7</v>
      </c>
      <c r="AJ1777" s="1">
        <f t="shared" ca="1" si="248"/>
        <v>2</v>
      </c>
      <c r="AK1777" s="1">
        <f t="shared" ca="1" si="249"/>
        <v>4</v>
      </c>
      <c r="AL1777" s="1">
        <f t="shared" si="250"/>
        <v>0</v>
      </c>
      <c r="AM1777" s="38">
        <f t="shared" ca="1" si="251"/>
        <v>0.2857142857142857</v>
      </c>
      <c r="AN1777" s="1" t="str">
        <f t="shared" ca="1" si="252"/>
        <v>טרם נבדק</v>
      </c>
      <c r="AO1777" s="1" t="e">
        <f>VLOOKUP(AC1777,'תז מייל קניין'!$A:$C,3,0)</f>
        <v>#N/A</v>
      </c>
      <c r="AP1777" s="1" t="str">
        <f t="shared" si="253"/>
        <v xml:space="preserve"> מקרר גדול</v>
      </c>
    </row>
    <row r="1778" spans="1:42" x14ac:dyDescent="0.2">
      <c r="A1778" s="4"/>
      <c r="B1778" s="5"/>
      <c r="C1778" s="6" t="s">
        <v>6291</v>
      </c>
      <c r="D1778" s="7" t="s">
        <v>50</v>
      </c>
      <c r="E1778" s="7" t="s">
        <v>32</v>
      </c>
      <c r="F1778" s="8" t="s">
        <v>35</v>
      </c>
      <c r="G1778" s="9">
        <v>45791</v>
      </c>
      <c r="H1778" s="9"/>
      <c r="I1778" s="10"/>
      <c r="J1778" s="14"/>
      <c r="K1778" s="11" t="s">
        <v>2443</v>
      </c>
      <c r="L1778" s="8" t="s">
        <v>2444</v>
      </c>
      <c r="M1778" s="8" t="s">
        <v>2445</v>
      </c>
      <c r="N1778" s="8" t="s">
        <v>40</v>
      </c>
      <c r="O1778" s="12">
        <v>4413.2</v>
      </c>
      <c r="P1778" s="8" t="s">
        <v>41</v>
      </c>
      <c r="Q1778" s="12">
        <v>4413.2</v>
      </c>
      <c r="R1778" s="13">
        <v>0</v>
      </c>
      <c r="S1778" s="13">
        <v>0</v>
      </c>
      <c r="T1778" s="13">
        <v>0</v>
      </c>
      <c r="U1778" s="12">
        <v>4206.09</v>
      </c>
      <c r="V1778" s="8" t="s">
        <v>35</v>
      </c>
      <c r="W1778" s="8" t="s">
        <v>6292</v>
      </c>
      <c r="X1778" s="8" t="s">
        <v>57</v>
      </c>
      <c r="Y1778" s="13">
        <v>0</v>
      </c>
      <c r="Z1778" s="8" t="s">
        <v>42</v>
      </c>
      <c r="AA1778" s="8" t="s">
        <v>65</v>
      </c>
      <c r="AB1778" s="8" t="s">
        <v>35</v>
      </c>
      <c r="AC1778" s="8" t="s">
        <v>54</v>
      </c>
      <c r="AD1778" s="8" t="s">
        <v>35</v>
      </c>
      <c r="AE1778" s="8" t="s">
        <v>4414</v>
      </c>
      <c r="AF1778" s="12">
        <v>4413.2</v>
      </c>
      <c r="AG1778" s="41">
        <f t="shared" si="246"/>
        <v>45791</v>
      </c>
      <c r="AH1778" s="41">
        <f t="shared" ca="1" si="247"/>
        <v>46022</v>
      </c>
      <c r="AI1778" s="1">
        <f t="shared" ca="1" si="254"/>
        <v>7</v>
      </c>
      <c r="AJ1778" s="1">
        <f t="shared" ca="1" si="248"/>
        <v>2</v>
      </c>
      <c r="AK1778" s="1">
        <f t="shared" ca="1" si="249"/>
        <v>4</v>
      </c>
      <c r="AL1778" s="1">
        <f t="shared" si="250"/>
        <v>0</v>
      </c>
      <c r="AM1778" s="38">
        <f t="shared" ca="1" si="251"/>
        <v>0.2857142857142857</v>
      </c>
      <c r="AN1778" s="1" t="str">
        <f t="shared" ca="1" si="252"/>
        <v>טרם נבדק</v>
      </c>
      <c r="AO1778" s="1" t="e">
        <f>VLOOKUP(AC1778,'תז מייל קניין'!$A:$C,3,0)</f>
        <v>#N/A</v>
      </c>
      <c r="AP1778" s="1" t="str">
        <f t="shared" si="253"/>
        <v xml:space="preserve"> ריהוט משר</v>
      </c>
    </row>
    <row r="1779" spans="1:42" x14ac:dyDescent="0.2">
      <c r="A1779" s="4"/>
      <c r="B1779" s="5"/>
      <c r="C1779" s="6" t="s">
        <v>6293</v>
      </c>
      <c r="D1779" s="7" t="s">
        <v>50</v>
      </c>
      <c r="E1779" s="7" t="s">
        <v>32</v>
      </c>
      <c r="F1779" s="8" t="s">
        <v>35</v>
      </c>
      <c r="G1779" s="9">
        <v>45791</v>
      </c>
      <c r="H1779" s="9"/>
      <c r="I1779" s="10"/>
      <c r="J1779" s="14"/>
      <c r="K1779" s="11" t="s">
        <v>2182</v>
      </c>
      <c r="L1779" s="8" t="s">
        <v>2183</v>
      </c>
      <c r="M1779" s="8" t="s">
        <v>2184</v>
      </c>
      <c r="N1779" s="8" t="s">
        <v>40</v>
      </c>
      <c r="O1779" s="12">
        <v>1205.98</v>
      </c>
      <c r="P1779" s="8" t="s">
        <v>41</v>
      </c>
      <c r="Q1779" s="12">
        <v>1205.98</v>
      </c>
      <c r="R1779" s="13">
        <v>102.36</v>
      </c>
      <c r="S1779" s="12">
        <v>1205.98</v>
      </c>
      <c r="T1779" s="12">
        <v>1296.8599999999999</v>
      </c>
      <c r="U1779" s="13">
        <v>0</v>
      </c>
      <c r="V1779" s="8" t="s">
        <v>35</v>
      </c>
      <c r="W1779" s="8" t="s">
        <v>6294</v>
      </c>
      <c r="X1779" s="8" t="s">
        <v>57</v>
      </c>
      <c r="Y1779" s="13">
        <v>0</v>
      </c>
      <c r="Z1779" s="8" t="s">
        <v>42</v>
      </c>
      <c r="AA1779" s="8" t="s">
        <v>65</v>
      </c>
      <c r="AB1779" s="8" t="s">
        <v>35</v>
      </c>
      <c r="AC1779" s="8" t="s">
        <v>54</v>
      </c>
      <c r="AD1779" s="8" t="s">
        <v>35</v>
      </c>
      <c r="AE1779" s="8" t="s">
        <v>4548</v>
      </c>
      <c r="AF1779" s="13">
        <v>0</v>
      </c>
      <c r="AG1779" s="41">
        <f t="shared" si="246"/>
        <v>45791</v>
      </c>
      <c r="AH1779" s="41">
        <f t="shared" ca="1" si="247"/>
        <v>46022</v>
      </c>
      <c r="AI1779" s="1">
        <f t="shared" ca="1" si="254"/>
        <v>7</v>
      </c>
      <c r="AJ1779" s="1">
        <f t="shared" ca="1" si="248"/>
        <v>2</v>
      </c>
      <c r="AK1779" s="1">
        <f t="shared" ca="1" si="249"/>
        <v>4</v>
      </c>
      <c r="AL1779" s="1">
        <f t="shared" si="250"/>
        <v>102.36</v>
      </c>
      <c r="AM1779" s="38">
        <f t="shared" ca="1" si="251"/>
        <v>0.2857142857142857</v>
      </c>
      <c r="AN1779" s="1" t="str">
        <f t="shared" ca="1" si="252"/>
        <v>טרם נבדק</v>
      </c>
      <c r="AO1779" s="1" t="e">
        <f>VLOOKUP(AC1779,'תז מייל קניין'!$A:$C,3,0)</f>
        <v>#N/A</v>
      </c>
      <c r="AP1779" s="1" t="str">
        <f t="shared" si="253"/>
        <v xml:space="preserve"> כיבוד משק</v>
      </c>
    </row>
    <row r="1780" spans="1:42" x14ac:dyDescent="0.2">
      <c r="A1780" s="4"/>
      <c r="B1780" s="5"/>
      <c r="C1780" s="6" t="s">
        <v>6295</v>
      </c>
      <c r="D1780" s="7" t="s">
        <v>50</v>
      </c>
      <c r="E1780" s="7" t="s">
        <v>32</v>
      </c>
      <c r="F1780" s="8" t="s">
        <v>35</v>
      </c>
      <c r="G1780" s="9">
        <v>45791</v>
      </c>
      <c r="H1780" s="9"/>
      <c r="I1780" s="10"/>
      <c r="J1780" s="14"/>
      <c r="K1780" s="11" t="s">
        <v>2182</v>
      </c>
      <c r="L1780" s="8" t="s">
        <v>2183</v>
      </c>
      <c r="M1780" s="8" t="s">
        <v>2184</v>
      </c>
      <c r="N1780" s="8" t="s">
        <v>40</v>
      </c>
      <c r="O1780" s="12">
        <v>1279.8399999999999</v>
      </c>
      <c r="P1780" s="8" t="s">
        <v>41</v>
      </c>
      <c r="Q1780" s="12">
        <v>1279.8399999999999</v>
      </c>
      <c r="R1780" s="13">
        <v>103.04</v>
      </c>
      <c r="S1780" s="12">
        <v>1279.8399999999999</v>
      </c>
      <c r="T1780" s="12">
        <v>1385.43</v>
      </c>
      <c r="U1780" s="13">
        <v>0</v>
      </c>
      <c r="V1780" s="8" t="s">
        <v>35</v>
      </c>
      <c r="W1780" s="8" t="s">
        <v>6296</v>
      </c>
      <c r="X1780" s="8" t="s">
        <v>57</v>
      </c>
      <c r="Y1780" s="13">
        <v>0</v>
      </c>
      <c r="Z1780" s="8" t="s">
        <v>42</v>
      </c>
      <c r="AA1780" s="8" t="s">
        <v>65</v>
      </c>
      <c r="AB1780" s="8" t="s">
        <v>35</v>
      </c>
      <c r="AC1780" s="8" t="s">
        <v>54</v>
      </c>
      <c r="AD1780" s="8" t="s">
        <v>35</v>
      </c>
      <c r="AE1780" s="8" t="s">
        <v>4548</v>
      </c>
      <c r="AF1780" s="13">
        <v>0</v>
      </c>
      <c r="AG1780" s="41">
        <f t="shared" si="246"/>
        <v>45791</v>
      </c>
      <c r="AH1780" s="41">
        <f t="shared" ca="1" si="247"/>
        <v>46022</v>
      </c>
      <c r="AI1780" s="1">
        <f t="shared" ca="1" si="254"/>
        <v>7</v>
      </c>
      <c r="AJ1780" s="1">
        <f t="shared" ca="1" si="248"/>
        <v>2</v>
      </c>
      <c r="AK1780" s="1">
        <f t="shared" ca="1" si="249"/>
        <v>4</v>
      </c>
      <c r="AL1780" s="1">
        <f t="shared" si="250"/>
        <v>103.04</v>
      </c>
      <c r="AM1780" s="38">
        <f t="shared" ca="1" si="251"/>
        <v>0.2857142857142857</v>
      </c>
      <c r="AN1780" s="1" t="str">
        <f t="shared" ca="1" si="252"/>
        <v>טרם נבדק</v>
      </c>
      <c r="AO1780" s="1" t="e">
        <f>VLOOKUP(AC1780,'תז מייל קניין'!$A:$C,3,0)</f>
        <v>#N/A</v>
      </c>
      <c r="AP1780" s="1" t="str">
        <f t="shared" si="253"/>
        <v xml:space="preserve"> כיבוד משק</v>
      </c>
    </row>
    <row r="1781" spans="1:42" x14ac:dyDescent="0.2">
      <c r="A1781" s="4"/>
      <c r="B1781" s="5"/>
      <c r="C1781" s="6" t="s">
        <v>6297</v>
      </c>
      <c r="D1781" s="7" t="s">
        <v>34</v>
      </c>
      <c r="E1781" s="7" t="s">
        <v>32</v>
      </c>
      <c r="F1781" s="8" t="s">
        <v>35</v>
      </c>
      <c r="G1781" s="9">
        <v>45791</v>
      </c>
      <c r="H1781" s="9"/>
      <c r="I1781" s="10"/>
      <c r="J1781" s="14"/>
      <c r="K1781" s="11" t="s">
        <v>2249</v>
      </c>
      <c r="L1781" s="8" t="s">
        <v>2250</v>
      </c>
      <c r="M1781" s="8" t="s">
        <v>2251</v>
      </c>
      <c r="N1781" s="8" t="s">
        <v>40</v>
      </c>
      <c r="O1781" s="12">
        <v>5097.6000000000004</v>
      </c>
      <c r="P1781" s="8" t="s">
        <v>41</v>
      </c>
      <c r="Q1781" s="12">
        <v>5097.6000000000004</v>
      </c>
      <c r="R1781" s="13">
        <v>0</v>
      </c>
      <c r="S1781" s="13">
        <v>0</v>
      </c>
      <c r="T1781" s="13">
        <v>0</v>
      </c>
      <c r="U1781" s="12">
        <v>5097.6000000000004</v>
      </c>
      <c r="V1781" s="8" t="s">
        <v>35</v>
      </c>
      <c r="W1781" s="8" t="s">
        <v>6298</v>
      </c>
      <c r="X1781" s="8" t="s">
        <v>35</v>
      </c>
      <c r="Y1781" s="13">
        <v>0</v>
      </c>
      <c r="Z1781" s="8" t="s">
        <v>42</v>
      </c>
      <c r="AA1781" s="8" t="s">
        <v>43</v>
      </c>
      <c r="AB1781" s="8" t="s">
        <v>60</v>
      </c>
      <c r="AC1781" s="8" t="s">
        <v>54</v>
      </c>
      <c r="AD1781" s="8" t="s">
        <v>35</v>
      </c>
      <c r="AE1781" s="8" t="s">
        <v>4393</v>
      </c>
      <c r="AF1781" s="12">
        <v>5097.6000000000004</v>
      </c>
      <c r="AG1781" s="41">
        <f t="shared" si="246"/>
        <v>45791</v>
      </c>
      <c r="AH1781" s="41">
        <f t="shared" ca="1" si="247"/>
        <v>46022</v>
      </c>
      <c r="AI1781" s="1">
        <f t="shared" ca="1" si="254"/>
        <v>7</v>
      </c>
      <c r="AJ1781" s="1">
        <f t="shared" ca="1" si="248"/>
        <v>2</v>
      </c>
      <c r="AK1781" s="1">
        <f t="shared" ca="1" si="249"/>
        <v>4</v>
      </c>
      <c r="AL1781" s="1">
        <f t="shared" si="250"/>
        <v>0</v>
      </c>
      <c r="AM1781" s="38">
        <f t="shared" ca="1" si="251"/>
        <v>0.2857142857142857</v>
      </c>
      <c r="AN1781" s="1" t="str">
        <f t="shared" ca="1" si="252"/>
        <v>טרם נבדק</v>
      </c>
      <c r="AO1781" s="1" t="e">
        <f>VLOOKUP(AC1781,'תז מייל קניין'!$A:$C,3,0)</f>
        <v>#N/A</v>
      </c>
      <c r="AP1781" s="1" t="str">
        <f t="shared" si="253"/>
        <v xml:space="preserve"> דגלי מדינ</v>
      </c>
    </row>
    <row r="1782" spans="1:42" x14ac:dyDescent="0.2">
      <c r="A1782" s="4"/>
      <c r="B1782" s="5"/>
      <c r="C1782" s="6" t="s">
        <v>6299</v>
      </c>
      <c r="D1782" s="7" t="s">
        <v>50</v>
      </c>
      <c r="E1782" s="7" t="s">
        <v>32</v>
      </c>
      <c r="F1782" s="8" t="s">
        <v>35</v>
      </c>
      <c r="G1782" s="9">
        <v>45791</v>
      </c>
      <c r="H1782" s="9"/>
      <c r="I1782" s="10"/>
      <c r="J1782" s="14"/>
      <c r="K1782" s="11" t="s">
        <v>2433</v>
      </c>
      <c r="L1782" s="8" t="s">
        <v>2434</v>
      </c>
      <c r="M1782" s="8" t="s">
        <v>2435</v>
      </c>
      <c r="N1782" s="8" t="s">
        <v>40</v>
      </c>
      <c r="O1782" s="12">
        <v>5146.57</v>
      </c>
      <c r="P1782" s="8" t="s">
        <v>41</v>
      </c>
      <c r="Q1782" s="12">
        <v>5146.57</v>
      </c>
      <c r="R1782" s="13">
        <v>0</v>
      </c>
      <c r="S1782" s="13">
        <v>0</v>
      </c>
      <c r="T1782" s="13">
        <v>0</v>
      </c>
      <c r="U1782" s="12">
        <v>5522.06</v>
      </c>
      <c r="V1782" s="8" t="s">
        <v>35</v>
      </c>
      <c r="W1782" s="8" t="s">
        <v>6300</v>
      </c>
      <c r="X1782" s="8" t="s">
        <v>57</v>
      </c>
      <c r="Y1782" s="13">
        <v>0</v>
      </c>
      <c r="Z1782" s="8" t="s">
        <v>42</v>
      </c>
      <c r="AA1782" s="8" t="s">
        <v>65</v>
      </c>
      <c r="AB1782" s="8" t="s">
        <v>35</v>
      </c>
      <c r="AC1782" s="8" t="s">
        <v>54</v>
      </c>
      <c r="AD1782" s="8" t="s">
        <v>35</v>
      </c>
      <c r="AE1782" s="8" t="s">
        <v>4654</v>
      </c>
      <c r="AF1782" s="12">
        <v>5146.57</v>
      </c>
      <c r="AG1782" s="41">
        <f t="shared" si="246"/>
        <v>45791</v>
      </c>
      <c r="AH1782" s="41">
        <f t="shared" ca="1" si="247"/>
        <v>46022</v>
      </c>
      <c r="AI1782" s="1">
        <f t="shared" ca="1" si="254"/>
        <v>7</v>
      </c>
      <c r="AJ1782" s="1">
        <f t="shared" ca="1" si="248"/>
        <v>2</v>
      </c>
      <c r="AK1782" s="1">
        <f t="shared" ca="1" si="249"/>
        <v>4</v>
      </c>
      <c r="AL1782" s="1">
        <f t="shared" si="250"/>
        <v>0</v>
      </c>
      <c r="AM1782" s="38">
        <f t="shared" ca="1" si="251"/>
        <v>0.2857142857142857</v>
      </c>
      <c r="AN1782" s="1" t="str">
        <f t="shared" ca="1" si="252"/>
        <v>טרם נבדק</v>
      </c>
      <c r="AO1782" s="1" t="e">
        <f>VLOOKUP(AC1782,'תז מייל קניין'!$A:$C,3,0)</f>
        <v>#N/A</v>
      </c>
      <c r="AP1782" s="1" t="str">
        <f t="shared" si="253"/>
        <v xml:space="preserve"> כסאות עבו</v>
      </c>
    </row>
    <row r="1783" spans="1:42" x14ac:dyDescent="0.2">
      <c r="A1783" s="4"/>
      <c r="B1783" s="5"/>
      <c r="C1783" s="6" t="s">
        <v>6301</v>
      </c>
      <c r="D1783" s="7" t="s">
        <v>50</v>
      </c>
      <c r="E1783" s="7" t="s">
        <v>32</v>
      </c>
      <c r="F1783" s="8" t="s">
        <v>35</v>
      </c>
      <c r="G1783" s="9">
        <v>45791</v>
      </c>
      <c r="H1783" s="9"/>
      <c r="I1783" s="10"/>
      <c r="J1783" s="14"/>
      <c r="K1783" s="11" t="s">
        <v>2144</v>
      </c>
      <c r="L1783" s="8" t="s">
        <v>2145</v>
      </c>
      <c r="M1783" s="8" t="s">
        <v>2146</v>
      </c>
      <c r="N1783" s="8" t="s">
        <v>40</v>
      </c>
      <c r="O1783" s="13">
        <v>519.20000000000005</v>
      </c>
      <c r="P1783" s="8" t="s">
        <v>41</v>
      </c>
      <c r="Q1783" s="13">
        <v>519.20000000000005</v>
      </c>
      <c r="R1783" s="13">
        <v>0</v>
      </c>
      <c r="S1783" s="13">
        <v>0</v>
      </c>
      <c r="T1783" s="13">
        <v>0</v>
      </c>
      <c r="U1783" s="13">
        <v>494.83</v>
      </c>
      <c r="V1783" s="8" t="s">
        <v>35</v>
      </c>
      <c r="W1783" s="8" t="s">
        <v>6302</v>
      </c>
      <c r="X1783" s="8" t="s">
        <v>57</v>
      </c>
      <c r="Y1783" s="13">
        <v>0</v>
      </c>
      <c r="Z1783" s="8" t="s">
        <v>42</v>
      </c>
      <c r="AA1783" s="8" t="s">
        <v>65</v>
      </c>
      <c r="AB1783" s="8" t="s">
        <v>35</v>
      </c>
      <c r="AC1783" s="8" t="s">
        <v>54</v>
      </c>
      <c r="AD1783" s="8" t="s">
        <v>35</v>
      </c>
      <c r="AE1783" s="8" t="s">
        <v>4414</v>
      </c>
      <c r="AF1783" s="13">
        <v>519.20000000000005</v>
      </c>
      <c r="AG1783" s="41">
        <f t="shared" si="246"/>
        <v>45791</v>
      </c>
      <c r="AH1783" s="41">
        <f t="shared" ca="1" si="247"/>
        <v>46022</v>
      </c>
      <c r="AI1783" s="1">
        <f t="shared" ca="1" si="254"/>
        <v>7</v>
      </c>
      <c r="AJ1783" s="1">
        <f t="shared" ca="1" si="248"/>
        <v>2</v>
      </c>
      <c r="AK1783" s="1">
        <f t="shared" ca="1" si="249"/>
        <v>4</v>
      </c>
      <c r="AL1783" s="1">
        <f t="shared" si="250"/>
        <v>0</v>
      </c>
      <c r="AM1783" s="38">
        <f t="shared" ca="1" si="251"/>
        <v>0.2857142857142857</v>
      </c>
      <c r="AN1783" s="1" t="str">
        <f t="shared" ca="1" si="252"/>
        <v>טרם נבדק</v>
      </c>
      <c r="AO1783" s="1" t="e">
        <f>VLOOKUP(AC1783,'תז מייל קניין'!$A:$C,3,0)</f>
        <v>#N/A</v>
      </c>
      <c r="AP1783" s="1" t="str">
        <f t="shared" si="253"/>
        <v xml:space="preserve"> שולחן איר</v>
      </c>
    </row>
    <row r="1784" spans="1:42" x14ac:dyDescent="0.2">
      <c r="A1784" s="4"/>
      <c r="B1784" s="5"/>
      <c r="C1784" s="6" t="s">
        <v>6303</v>
      </c>
      <c r="D1784" s="7" t="s">
        <v>50</v>
      </c>
      <c r="E1784" s="7" t="s">
        <v>32</v>
      </c>
      <c r="F1784" s="8" t="s">
        <v>35</v>
      </c>
      <c r="G1784" s="9">
        <v>45791</v>
      </c>
      <c r="H1784" s="9"/>
      <c r="I1784" s="10"/>
      <c r="J1784" s="14"/>
      <c r="K1784" s="11" t="s">
        <v>1936</v>
      </c>
      <c r="L1784" s="8" t="s">
        <v>1937</v>
      </c>
      <c r="M1784" s="8" t="s">
        <v>1938</v>
      </c>
      <c r="N1784" s="8" t="s">
        <v>40</v>
      </c>
      <c r="O1784" s="12">
        <v>23788.799999999999</v>
      </c>
      <c r="P1784" s="8" t="s">
        <v>41</v>
      </c>
      <c r="Q1784" s="12">
        <v>23788.799999999999</v>
      </c>
      <c r="R1784" s="13">
        <v>0</v>
      </c>
      <c r="S1784" s="13">
        <v>0</v>
      </c>
      <c r="T1784" s="13">
        <v>0</v>
      </c>
      <c r="U1784" s="12">
        <v>24245.119999999999</v>
      </c>
      <c r="V1784" s="8" t="s">
        <v>35</v>
      </c>
      <c r="W1784" s="8" t="s">
        <v>6304</v>
      </c>
      <c r="X1784" s="8" t="s">
        <v>57</v>
      </c>
      <c r="Y1784" s="13">
        <v>0</v>
      </c>
      <c r="Z1784" s="8" t="s">
        <v>42</v>
      </c>
      <c r="AA1784" s="8" t="s">
        <v>65</v>
      </c>
      <c r="AB1784" s="8" t="s">
        <v>35</v>
      </c>
      <c r="AC1784" s="8" t="s">
        <v>54</v>
      </c>
      <c r="AD1784" s="8" t="s">
        <v>35</v>
      </c>
      <c r="AE1784" s="8" t="s">
        <v>4414</v>
      </c>
      <c r="AF1784" s="12">
        <v>23788.799999999999</v>
      </c>
      <c r="AG1784" s="41">
        <f t="shared" si="246"/>
        <v>45791</v>
      </c>
      <c r="AH1784" s="41">
        <f t="shared" ca="1" si="247"/>
        <v>46022</v>
      </c>
      <c r="AI1784" s="1">
        <f t="shared" ca="1" si="254"/>
        <v>7</v>
      </c>
      <c r="AJ1784" s="1">
        <f t="shared" ca="1" si="248"/>
        <v>2</v>
      </c>
      <c r="AK1784" s="1">
        <f t="shared" ca="1" si="249"/>
        <v>4</v>
      </c>
      <c r="AL1784" s="1">
        <f t="shared" si="250"/>
        <v>0</v>
      </c>
      <c r="AM1784" s="38">
        <f t="shared" ca="1" si="251"/>
        <v>0.2857142857142857</v>
      </c>
      <c r="AN1784" s="1" t="str">
        <f t="shared" ca="1" si="252"/>
        <v>טרם נבדק</v>
      </c>
      <c r="AO1784" s="1" t="e">
        <f>VLOOKUP(AC1784,'תז מייל קניין'!$A:$C,3,0)</f>
        <v>#N/A</v>
      </c>
      <c r="AP1784" s="1" t="str">
        <f t="shared" si="253"/>
        <v xml:space="preserve"> נייר צילו</v>
      </c>
    </row>
    <row r="1785" spans="1:42" x14ac:dyDescent="0.2">
      <c r="A1785" s="4"/>
      <c r="B1785" s="5"/>
      <c r="C1785" s="6" t="s">
        <v>6305</v>
      </c>
      <c r="D1785" s="7" t="s">
        <v>50</v>
      </c>
      <c r="E1785" s="7" t="s">
        <v>32</v>
      </c>
      <c r="F1785" s="8" t="s">
        <v>35</v>
      </c>
      <c r="G1785" s="9">
        <v>45803</v>
      </c>
      <c r="H1785" s="9"/>
      <c r="I1785" s="10"/>
      <c r="J1785" s="14"/>
      <c r="K1785" s="11" t="s">
        <v>1764</v>
      </c>
      <c r="L1785" s="8" t="s">
        <v>1765</v>
      </c>
      <c r="M1785" s="8" t="s">
        <v>1766</v>
      </c>
      <c r="N1785" s="8" t="s">
        <v>40</v>
      </c>
      <c r="O1785" s="12">
        <v>2948.54</v>
      </c>
      <c r="P1785" s="8" t="s">
        <v>41</v>
      </c>
      <c r="Q1785" s="12">
        <v>2948.54</v>
      </c>
      <c r="R1785" s="13">
        <v>0</v>
      </c>
      <c r="S1785" s="13">
        <v>0</v>
      </c>
      <c r="T1785" s="13">
        <v>0</v>
      </c>
      <c r="U1785" s="12">
        <v>3049.56</v>
      </c>
      <c r="V1785" s="8" t="s">
        <v>35</v>
      </c>
      <c r="W1785" s="8" t="s">
        <v>6306</v>
      </c>
      <c r="X1785" s="8" t="s">
        <v>57</v>
      </c>
      <c r="Y1785" s="13">
        <v>0</v>
      </c>
      <c r="Z1785" s="8" t="s">
        <v>42</v>
      </c>
      <c r="AA1785" s="8" t="s">
        <v>65</v>
      </c>
      <c r="AB1785" s="8" t="s">
        <v>35</v>
      </c>
      <c r="AC1785" s="8" t="s">
        <v>54</v>
      </c>
      <c r="AD1785" s="8" t="s">
        <v>35</v>
      </c>
      <c r="AE1785" s="8" t="s">
        <v>5068</v>
      </c>
      <c r="AF1785" s="12">
        <v>2948.54</v>
      </c>
      <c r="AG1785" s="41">
        <f t="shared" si="246"/>
        <v>45803</v>
      </c>
      <c r="AH1785" s="41">
        <f t="shared" ca="1" si="247"/>
        <v>46022</v>
      </c>
      <c r="AI1785" s="1">
        <f t="shared" ca="1" si="254"/>
        <v>7</v>
      </c>
      <c r="AJ1785" s="1">
        <f t="shared" ca="1" si="248"/>
        <v>2</v>
      </c>
      <c r="AK1785" s="1">
        <f t="shared" ca="1" si="249"/>
        <v>4</v>
      </c>
      <c r="AL1785" s="1">
        <f t="shared" si="250"/>
        <v>0</v>
      </c>
      <c r="AM1785" s="38">
        <f t="shared" ca="1" si="251"/>
        <v>0.2857142857142857</v>
      </c>
      <c r="AN1785" s="1" t="str">
        <f t="shared" ca="1" si="252"/>
        <v>טרם נבדק</v>
      </c>
      <c r="AO1785" s="1" t="e">
        <f>VLOOKUP(AC1785,'תז מייל קניין'!$A:$C,3,0)</f>
        <v>#N/A</v>
      </c>
      <c r="AP1785" s="1" t="str">
        <f t="shared" si="253"/>
        <v xml:space="preserve"> ציוד משרד</v>
      </c>
    </row>
    <row r="1786" spans="1:42" x14ac:dyDescent="0.2">
      <c r="A1786" s="4"/>
      <c r="B1786" s="5"/>
      <c r="C1786" s="6" t="s">
        <v>6307</v>
      </c>
      <c r="D1786" s="7" t="s">
        <v>34</v>
      </c>
      <c r="E1786" s="7" t="s">
        <v>32</v>
      </c>
      <c r="F1786" s="8" t="s">
        <v>35</v>
      </c>
      <c r="G1786" s="9">
        <v>45796</v>
      </c>
      <c r="H1786" s="9">
        <v>43793</v>
      </c>
      <c r="I1786" s="10">
        <v>46387</v>
      </c>
      <c r="J1786" s="14"/>
      <c r="K1786" s="11" t="s">
        <v>6308</v>
      </c>
      <c r="L1786" s="8" t="s">
        <v>6309</v>
      </c>
      <c r="M1786" s="8" t="s">
        <v>6310</v>
      </c>
      <c r="N1786" s="8" t="s">
        <v>40</v>
      </c>
      <c r="O1786" s="12">
        <v>199774</v>
      </c>
      <c r="P1786" s="8" t="s">
        <v>41</v>
      </c>
      <c r="Q1786" s="12">
        <v>199774</v>
      </c>
      <c r="R1786" s="13">
        <v>69.900000000000006</v>
      </c>
      <c r="S1786" s="12">
        <v>141546.9</v>
      </c>
      <c r="T1786" s="12">
        <v>139635.5</v>
      </c>
      <c r="U1786" s="12">
        <v>60138.5</v>
      </c>
      <c r="V1786" s="8" t="s">
        <v>35</v>
      </c>
      <c r="W1786" s="8" t="s">
        <v>6311</v>
      </c>
      <c r="X1786" s="8" t="s">
        <v>57</v>
      </c>
      <c r="Y1786" s="13">
        <v>0</v>
      </c>
      <c r="Z1786" s="8" t="s">
        <v>42</v>
      </c>
      <c r="AA1786" s="8" t="s">
        <v>58</v>
      </c>
      <c r="AB1786" s="8" t="s">
        <v>35</v>
      </c>
      <c r="AC1786" s="8" t="s">
        <v>54</v>
      </c>
      <c r="AD1786" s="8" t="s">
        <v>6312</v>
      </c>
      <c r="AE1786" s="8" t="s">
        <v>4393</v>
      </c>
      <c r="AF1786" s="12">
        <v>60138.5</v>
      </c>
      <c r="AG1786" s="41">
        <f t="shared" si="246"/>
        <v>43793</v>
      </c>
      <c r="AH1786" s="41">
        <f t="shared" ca="1" si="247"/>
        <v>46387</v>
      </c>
      <c r="AI1786" s="1">
        <f t="shared" ca="1" si="254"/>
        <v>85</v>
      </c>
      <c r="AJ1786" s="1">
        <f t="shared" ca="1" si="248"/>
        <v>68</v>
      </c>
      <c r="AK1786" s="1">
        <f t="shared" ca="1" si="249"/>
        <v>16</v>
      </c>
      <c r="AL1786" s="1">
        <f t="shared" si="250"/>
        <v>69.900000000000006</v>
      </c>
      <c r="AM1786" s="38">
        <f t="shared" ca="1" si="251"/>
        <v>0.8</v>
      </c>
      <c r="AN1786" s="1" t="str">
        <f t="shared" ca="1" si="252"/>
        <v>תקין</v>
      </c>
      <c r="AO1786" s="1" t="e">
        <f>VLOOKUP(AC1786,'תז מייל קניין'!$A:$C,3,0)</f>
        <v>#N/A</v>
      </c>
      <c r="AP1786" s="1" t="str">
        <f t="shared" si="253"/>
        <v xml:space="preserve"> חבר ועדת </v>
      </c>
    </row>
    <row r="1787" spans="1:42" x14ac:dyDescent="0.2">
      <c r="A1787" s="4"/>
      <c r="B1787" s="5"/>
      <c r="C1787" s="6" t="s">
        <v>6313</v>
      </c>
      <c r="D1787" s="7" t="s">
        <v>47</v>
      </c>
      <c r="E1787" s="7" t="s">
        <v>32</v>
      </c>
      <c r="F1787" s="8" t="s">
        <v>35</v>
      </c>
      <c r="G1787" s="9">
        <v>45796</v>
      </c>
      <c r="H1787" s="9">
        <v>45601</v>
      </c>
      <c r="I1787" s="10">
        <v>46695</v>
      </c>
      <c r="J1787" s="14"/>
      <c r="K1787" s="11" t="s">
        <v>4751</v>
      </c>
      <c r="L1787" s="8" t="s">
        <v>4752</v>
      </c>
      <c r="M1787" s="8" t="s">
        <v>35</v>
      </c>
      <c r="N1787" s="8" t="s">
        <v>40</v>
      </c>
      <c r="O1787" s="12">
        <v>18998</v>
      </c>
      <c r="P1787" s="8" t="s">
        <v>41</v>
      </c>
      <c r="Q1787" s="12">
        <v>18998</v>
      </c>
      <c r="R1787" s="13">
        <v>0</v>
      </c>
      <c r="S1787" s="13">
        <v>0</v>
      </c>
      <c r="T1787" s="13">
        <v>0</v>
      </c>
      <c r="U1787" s="12">
        <v>18998</v>
      </c>
      <c r="V1787" s="8" t="s">
        <v>35</v>
      </c>
      <c r="W1787" s="8" t="s">
        <v>6314</v>
      </c>
      <c r="X1787" s="8" t="s">
        <v>57</v>
      </c>
      <c r="Y1787" s="13">
        <v>0</v>
      </c>
      <c r="Z1787" s="8" t="s">
        <v>42</v>
      </c>
      <c r="AA1787" s="8" t="s">
        <v>58</v>
      </c>
      <c r="AB1787" s="8" t="s">
        <v>35</v>
      </c>
      <c r="AC1787" s="8" t="s">
        <v>54</v>
      </c>
      <c r="AD1787" s="8" t="s">
        <v>35</v>
      </c>
      <c r="AE1787" s="8" t="s">
        <v>66</v>
      </c>
      <c r="AF1787" s="12">
        <v>18998</v>
      </c>
      <c r="AG1787" s="41">
        <f t="shared" si="246"/>
        <v>45601</v>
      </c>
      <c r="AH1787" s="41">
        <f t="shared" ca="1" si="247"/>
        <v>46695</v>
      </c>
      <c r="AI1787" s="1">
        <f t="shared" ca="1" si="254"/>
        <v>35</v>
      </c>
      <c r="AJ1787" s="1">
        <f t="shared" ca="1" si="248"/>
        <v>9</v>
      </c>
      <c r="AK1787" s="1">
        <f t="shared" ca="1" si="249"/>
        <v>26</v>
      </c>
      <c r="AL1787" s="1">
        <f t="shared" si="250"/>
        <v>0</v>
      </c>
      <c r="AM1787" s="38">
        <f t="shared" ca="1" si="251"/>
        <v>0.25714285714285712</v>
      </c>
      <c r="AN1787" s="1" t="str">
        <f t="shared" ca="1" si="252"/>
        <v>טרם נבדק</v>
      </c>
      <c r="AO1787" s="1" t="e">
        <f>VLOOKUP(AC1787,'תז מייל קניין'!$A:$C,3,0)</f>
        <v>#N/A</v>
      </c>
      <c r="AP1787" s="1" t="str">
        <f t="shared" si="253"/>
        <v xml:space="preserve"> יושב ראש </v>
      </c>
    </row>
    <row r="1788" spans="1:42" x14ac:dyDescent="0.2">
      <c r="A1788" s="4"/>
      <c r="B1788" s="5"/>
      <c r="C1788" s="6" t="s">
        <v>6315</v>
      </c>
      <c r="D1788" s="7" t="s">
        <v>34</v>
      </c>
      <c r="E1788" s="7" t="s">
        <v>32</v>
      </c>
      <c r="F1788" s="8" t="s">
        <v>35</v>
      </c>
      <c r="G1788" s="9">
        <v>45796</v>
      </c>
      <c r="H1788" s="9"/>
      <c r="I1788" s="10"/>
      <c r="J1788" s="14"/>
      <c r="K1788" s="11" t="s">
        <v>3967</v>
      </c>
      <c r="L1788" s="8" t="s">
        <v>3968</v>
      </c>
      <c r="M1788" s="8" t="s">
        <v>3969</v>
      </c>
      <c r="N1788" s="8" t="s">
        <v>40</v>
      </c>
      <c r="O1788" s="13">
        <v>775.99</v>
      </c>
      <c r="P1788" s="8" t="s">
        <v>41</v>
      </c>
      <c r="Q1788" s="13">
        <v>775.99</v>
      </c>
      <c r="R1788" s="13">
        <v>0</v>
      </c>
      <c r="S1788" s="13">
        <v>0</v>
      </c>
      <c r="T1788" s="13">
        <v>0</v>
      </c>
      <c r="U1788" s="13">
        <v>775.99</v>
      </c>
      <c r="V1788" s="8" t="s">
        <v>35</v>
      </c>
      <c r="W1788" s="8" t="s">
        <v>6316</v>
      </c>
      <c r="X1788" s="8" t="s">
        <v>35</v>
      </c>
      <c r="Y1788" s="13">
        <v>0</v>
      </c>
      <c r="Z1788" s="8" t="s">
        <v>42</v>
      </c>
      <c r="AA1788" s="8" t="s">
        <v>43</v>
      </c>
      <c r="AB1788" s="8" t="s">
        <v>60</v>
      </c>
      <c r="AC1788" s="8" t="s">
        <v>54</v>
      </c>
      <c r="AD1788" s="8" t="s">
        <v>35</v>
      </c>
      <c r="AE1788" s="8" t="s">
        <v>4789</v>
      </c>
      <c r="AF1788" s="13">
        <v>775.99</v>
      </c>
      <c r="AG1788" s="41">
        <f t="shared" si="246"/>
        <v>45796</v>
      </c>
      <c r="AH1788" s="41">
        <f t="shared" ca="1" si="247"/>
        <v>46022</v>
      </c>
      <c r="AI1788" s="1">
        <f t="shared" ca="1" si="254"/>
        <v>7</v>
      </c>
      <c r="AJ1788" s="1">
        <f t="shared" ca="1" si="248"/>
        <v>2</v>
      </c>
      <c r="AK1788" s="1">
        <f t="shared" ca="1" si="249"/>
        <v>4</v>
      </c>
      <c r="AL1788" s="1">
        <f t="shared" si="250"/>
        <v>0</v>
      </c>
      <c r="AM1788" s="38">
        <f t="shared" ca="1" si="251"/>
        <v>0.2857142857142857</v>
      </c>
      <c r="AN1788" s="1" t="str">
        <f t="shared" ca="1" si="252"/>
        <v>טרם נבדק</v>
      </c>
      <c r="AO1788" s="1" t="e">
        <f>VLOOKUP(AC1788,'תז מייל קניין'!$A:$C,3,0)</f>
        <v>#N/A</v>
      </c>
      <c r="AP1788" s="1" t="str">
        <f t="shared" si="253"/>
        <v xml:space="preserve"> עגלה מתקפ</v>
      </c>
    </row>
    <row r="1789" spans="1:42" x14ac:dyDescent="0.2">
      <c r="A1789" s="4"/>
      <c r="B1789" s="5"/>
      <c r="C1789" s="6" t="s">
        <v>6317</v>
      </c>
      <c r="D1789" s="7" t="s">
        <v>34</v>
      </c>
      <c r="E1789" s="7" t="s">
        <v>32</v>
      </c>
      <c r="F1789" s="8" t="s">
        <v>35</v>
      </c>
      <c r="G1789" s="9">
        <v>45796</v>
      </c>
      <c r="H1789" s="9"/>
      <c r="I1789" s="10"/>
      <c r="J1789" s="14"/>
      <c r="K1789" s="11" t="s">
        <v>6187</v>
      </c>
      <c r="L1789" s="8" t="s">
        <v>6188</v>
      </c>
      <c r="M1789" s="8" t="s">
        <v>6189</v>
      </c>
      <c r="N1789" s="8" t="s">
        <v>40</v>
      </c>
      <c r="O1789" s="12">
        <v>4956</v>
      </c>
      <c r="P1789" s="8" t="s">
        <v>41</v>
      </c>
      <c r="Q1789" s="12">
        <v>4956</v>
      </c>
      <c r="R1789" s="13">
        <v>0</v>
      </c>
      <c r="S1789" s="13">
        <v>0</v>
      </c>
      <c r="T1789" s="13">
        <v>0</v>
      </c>
      <c r="U1789" s="12">
        <v>4956</v>
      </c>
      <c r="V1789" s="8" t="s">
        <v>35</v>
      </c>
      <c r="W1789" s="8" t="s">
        <v>6318</v>
      </c>
      <c r="X1789" s="8" t="s">
        <v>35</v>
      </c>
      <c r="Y1789" s="13">
        <v>0</v>
      </c>
      <c r="Z1789" s="8" t="s">
        <v>42</v>
      </c>
      <c r="AA1789" s="8" t="s">
        <v>43</v>
      </c>
      <c r="AB1789" s="8" t="s">
        <v>60</v>
      </c>
      <c r="AC1789" s="8" t="s">
        <v>54</v>
      </c>
      <c r="AD1789" s="8" t="s">
        <v>35</v>
      </c>
      <c r="AE1789" s="8" t="s">
        <v>5201</v>
      </c>
      <c r="AF1789" s="12">
        <v>4956</v>
      </c>
      <c r="AG1789" s="41">
        <f t="shared" si="246"/>
        <v>45796</v>
      </c>
      <c r="AH1789" s="41">
        <f t="shared" ca="1" si="247"/>
        <v>46022</v>
      </c>
      <c r="AI1789" s="1">
        <f t="shared" ca="1" si="254"/>
        <v>7</v>
      </c>
      <c r="AJ1789" s="1">
        <f t="shared" ca="1" si="248"/>
        <v>2</v>
      </c>
      <c r="AK1789" s="1">
        <f t="shared" ca="1" si="249"/>
        <v>4</v>
      </c>
      <c r="AL1789" s="1">
        <f t="shared" si="250"/>
        <v>0</v>
      </c>
      <c r="AM1789" s="38">
        <f t="shared" ca="1" si="251"/>
        <v>0.2857142857142857</v>
      </c>
      <c r="AN1789" s="1" t="str">
        <f t="shared" ca="1" si="252"/>
        <v>טרם נבדק</v>
      </c>
      <c r="AO1789" s="1" t="e">
        <f>VLOOKUP(AC1789,'תז מייל קניין'!$A:$C,3,0)</f>
        <v>#N/A</v>
      </c>
      <c r="AP1789" s="1" t="str">
        <f t="shared" si="253"/>
        <v xml:space="preserve"> הדפסת פנק</v>
      </c>
    </row>
    <row r="1790" spans="1:42" x14ac:dyDescent="0.2">
      <c r="A1790" s="4"/>
      <c r="B1790" s="5"/>
      <c r="C1790" s="6" t="s">
        <v>6319</v>
      </c>
      <c r="D1790" s="7" t="s">
        <v>34</v>
      </c>
      <c r="E1790" s="7" t="s">
        <v>32</v>
      </c>
      <c r="F1790" s="8" t="s">
        <v>35</v>
      </c>
      <c r="G1790" s="9">
        <v>45811</v>
      </c>
      <c r="H1790" s="9"/>
      <c r="I1790" s="10"/>
      <c r="J1790" s="14"/>
      <c r="K1790" s="11" t="s">
        <v>5396</v>
      </c>
      <c r="L1790" s="8" t="s">
        <v>5397</v>
      </c>
      <c r="M1790" s="8" t="s">
        <v>5398</v>
      </c>
      <c r="N1790" s="8" t="s">
        <v>40</v>
      </c>
      <c r="O1790" s="12">
        <v>27836.2</v>
      </c>
      <c r="P1790" s="8" t="s">
        <v>41</v>
      </c>
      <c r="Q1790" s="12">
        <v>27836.2</v>
      </c>
      <c r="R1790" s="13">
        <v>0</v>
      </c>
      <c r="S1790" s="13">
        <v>0</v>
      </c>
      <c r="T1790" s="13">
        <v>0</v>
      </c>
      <c r="U1790" s="12">
        <v>27836.2</v>
      </c>
      <c r="V1790" s="8" t="s">
        <v>35</v>
      </c>
      <c r="W1790" s="8" t="s">
        <v>6320</v>
      </c>
      <c r="X1790" s="8" t="s">
        <v>35</v>
      </c>
      <c r="Y1790" s="13">
        <v>0</v>
      </c>
      <c r="Z1790" s="8" t="s">
        <v>42</v>
      </c>
      <c r="AA1790" s="8" t="s">
        <v>43</v>
      </c>
      <c r="AB1790" s="8" t="s">
        <v>60</v>
      </c>
      <c r="AC1790" s="8" t="s">
        <v>54</v>
      </c>
      <c r="AD1790" s="8" t="s">
        <v>35</v>
      </c>
      <c r="AE1790" s="8" t="s">
        <v>5201</v>
      </c>
      <c r="AF1790" s="12">
        <v>27836.2</v>
      </c>
      <c r="AG1790" s="41">
        <f t="shared" si="246"/>
        <v>45811</v>
      </c>
      <c r="AH1790" s="41">
        <f t="shared" ca="1" si="247"/>
        <v>46022</v>
      </c>
      <c r="AI1790" s="1">
        <f t="shared" ca="1" si="254"/>
        <v>6</v>
      </c>
      <c r="AJ1790" s="1">
        <f t="shared" ca="1" si="248"/>
        <v>2</v>
      </c>
      <c r="AK1790" s="1">
        <f t="shared" ca="1" si="249"/>
        <v>4</v>
      </c>
      <c r="AL1790" s="1">
        <f t="shared" si="250"/>
        <v>0</v>
      </c>
      <c r="AM1790" s="38">
        <f t="shared" ca="1" si="251"/>
        <v>0.33333333333333331</v>
      </c>
      <c r="AN1790" s="1" t="str">
        <f t="shared" ca="1" si="252"/>
        <v>טרם נבדק</v>
      </c>
      <c r="AO1790" s="1" t="e">
        <f>VLOOKUP(AC1790,'תז מייל קניין'!$A:$C,3,0)</f>
        <v>#N/A</v>
      </c>
      <c r="AP1790" s="1" t="str">
        <f t="shared" si="253"/>
        <v xml:space="preserve"> מערכת לגי</v>
      </c>
    </row>
    <row r="1791" spans="1:42" x14ac:dyDescent="0.2">
      <c r="A1791" s="4"/>
      <c r="B1791" s="5"/>
      <c r="C1791" s="6" t="s">
        <v>6321</v>
      </c>
      <c r="D1791" s="7" t="s">
        <v>50</v>
      </c>
      <c r="E1791" s="7" t="s">
        <v>32</v>
      </c>
      <c r="F1791" s="8" t="s">
        <v>35</v>
      </c>
      <c r="G1791" s="9">
        <v>45803</v>
      </c>
      <c r="H1791" s="9">
        <v>45803</v>
      </c>
      <c r="I1791" s="10">
        <v>46160</v>
      </c>
      <c r="J1791" s="14"/>
      <c r="K1791" s="11" t="s">
        <v>6322</v>
      </c>
      <c r="L1791" s="8" t="s">
        <v>6323</v>
      </c>
      <c r="M1791" s="8" t="s">
        <v>6324</v>
      </c>
      <c r="N1791" s="8" t="s">
        <v>40</v>
      </c>
      <c r="O1791" s="12">
        <v>100000</v>
      </c>
      <c r="P1791" s="8" t="s">
        <v>41</v>
      </c>
      <c r="Q1791" s="12">
        <v>100000</v>
      </c>
      <c r="R1791" s="13">
        <v>43.48</v>
      </c>
      <c r="S1791" s="12">
        <v>43482.41</v>
      </c>
      <c r="T1791" s="12">
        <v>43482.41</v>
      </c>
      <c r="U1791" s="12">
        <v>56517.59</v>
      </c>
      <c r="V1791" s="8" t="s">
        <v>35</v>
      </c>
      <c r="W1791" s="8" t="s">
        <v>6325</v>
      </c>
      <c r="X1791" s="8" t="s">
        <v>35</v>
      </c>
      <c r="Y1791" s="13">
        <v>0</v>
      </c>
      <c r="Z1791" s="8" t="s">
        <v>42</v>
      </c>
      <c r="AA1791" s="8" t="s">
        <v>43</v>
      </c>
      <c r="AB1791" s="8" t="s">
        <v>60</v>
      </c>
      <c r="AC1791" s="8" t="s">
        <v>54</v>
      </c>
      <c r="AD1791" s="8" t="s">
        <v>6326</v>
      </c>
      <c r="AE1791" s="8" t="s">
        <v>122</v>
      </c>
      <c r="AF1791" s="12">
        <v>56517.59</v>
      </c>
      <c r="AG1791" s="41">
        <f t="shared" si="246"/>
        <v>45803</v>
      </c>
      <c r="AH1791" s="41">
        <f t="shared" ca="1" si="247"/>
        <v>46160</v>
      </c>
      <c r="AI1791" s="1">
        <f t="shared" ca="1" si="254"/>
        <v>11</v>
      </c>
      <c r="AJ1791" s="1">
        <f t="shared" ca="1" si="248"/>
        <v>2</v>
      </c>
      <c r="AK1791" s="1">
        <f t="shared" ca="1" si="249"/>
        <v>9</v>
      </c>
      <c r="AL1791" s="1">
        <f t="shared" si="250"/>
        <v>43.48</v>
      </c>
      <c r="AM1791" s="38">
        <f t="shared" ca="1" si="251"/>
        <v>0.18181818181818182</v>
      </c>
      <c r="AN1791" s="1" t="str">
        <f t="shared" ca="1" si="252"/>
        <v>טרם נבדק</v>
      </c>
      <c r="AO1791" s="1" t="e">
        <f>VLOOKUP(AC1791,'תז מייל קניין'!$A:$C,3,0)</f>
        <v>#N/A</v>
      </c>
      <c r="AP1791" s="1" t="str">
        <f t="shared" si="253"/>
        <v xml:space="preserve"> הדפסת תעו</v>
      </c>
    </row>
    <row r="1792" spans="1:42" x14ac:dyDescent="0.2">
      <c r="A1792" s="4"/>
      <c r="B1792" s="5"/>
      <c r="C1792" s="6" t="s">
        <v>6327</v>
      </c>
      <c r="D1792" s="7" t="s">
        <v>34</v>
      </c>
      <c r="E1792" s="7" t="s">
        <v>32</v>
      </c>
      <c r="F1792" s="8" t="s">
        <v>35</v>
      </c>
      <c r="G1792" s="9">
        <v>45803</v>
      </c>
      <c r="H1792" s="9"/>
      <c r="I1792" s="10"/>
      <c r="J1792" s="14"/>
      <c r="K1792" s="11" t="s">
        <v>3882</v>
      </c>
      <c r="L1792" s="8" t="s">
        <v>3883</v>
      </c>
      <c r="M1792" s="8" t="s">
        <v>3884</v>
      </c>
      <c r="N1792" s="8" t="s">
        <v>40</v>
      </c>
      <c r="O1792" s="12">
        <v>4248</v>
      </c>
      <c r="P1792" s="8" t="s">
        <v>41</v>
      </c>
      <c r="Q1792" s="12">
        <v>4248</v>
      </c>
      <c r="R1792" s="13">
        <v>0</v>
      </c>
      <c r="S1792" s="13">
        <v>0</v>
      </c>
      <c r="T1792" s="13">
        <v>0</v>
      </c>
      <c r="U1792" s="12">
        <v>4401.74</v>
      </c>
      <c r="V1792" s="8" t="s">
        <v>35</v>
      </c>
      <c r="W1792" s="8" t="s">
        <v>6328</v>
      </c>
      <c r="X1792" s="8" t="s">
        <v>57</v>
      </c>
      <c r="Y1792" s="13">
        <v>0</v>
      </c>
      <c r="Z1792" s="8" t="s">
        <v>42</v>
      </c>
      <c r="AA1792" s="8" t="s">
        <v>43</v>
      </c>
      <c r="AB1792" s="8" t="s">
        <v>60</v>
      </c>
      <c r="AC1792" s="8" t="s">
        <v>54</v>
      </c>
      <c r="AD1792" s="8" t="s">
        <v>35</v>
      </c>
      <c r="AE1792" s="8" t="s">
        <v>4548</v>
      </c>
      <c r="AF1792" s="12">
        <v>4248</v>
      </c>
      <c r="AG1792" s="41">
        <f t="shared" si="246"/>
        <v>45803</v>
      </c>
      <c r="AH1792" s="41">
        <f t="shared" ca="1" si="247"/>
        <v>46022</v>
      </c>
      <c r="AI1792" s="1">
        <f t="shared" ca="1" si="254"/>
        <v>7</v>
      </c>
      <c r="AJ1792" s="1">
        <f t="shared" ca="1" si="248"/>
        <v>2</v>
      </c>
      <c r="AK1792" s="1">
        <f t="shared" ca="1" si="249"/>
        <v>4</v>
      </c>
      <c r="AL1792" s="1">
        <f t="shared" si="250"/>
        <v>0</v>
      </c>
      <c r="AM1792" s="38">
        <f t="shared" ca="1" si="251"/>
        <v>0.2857142857142857</v>
      </c>
      <c r="AN1792" s="1" t="str">
        <f t="shared" ca="1" si="252"/>
        <v>טרם נבדק</v>
      </c>
      <c r="AO1792" s="1" t="e">
        <f>VLOOKUP(AC1792,'תז מייל קניין'!$A:$C,3,0)</f>
        <v>#N/A</v>
      </c>
      <c r="AP1792" s="1" t="str">
        <f t="shared" si="253"/>
        <v xml:space="preserve"> שילוט עבו</v>
      </c>
    </row>
    <row r="1793" spans="1:42" x14ac:dyDescent="0.2">
      <c r="A1793" s="4"/>
      <c r="B1793" s="5"/>
      <c r="C1793" s="6" t="s">
        <v>6329</v>
      </c>
      <c r="D1793" s="7" t="s">
        <v>34</v>
      </c>
      <c r="E1793" s="7" t="s">
        <v>32</v>
      </c>
      <c r="F1793" s="8" t="s">
        <v>35</v>
      </c>
      <c r="G1793" s="9">
        <v>45803</v>
      </c>
      <c r="H1793" s="9"/>
      <c r="I1793" s="10"/>
      <c r="J1793" s="14"/>
      <c r="K1793" s="11" t="s">
        <v>6330</v>
      </c>
      <c r="L1793" s="8" t="s">
        <v>6331</v>
      </c>
      <c r="M1793" s="8" t="s">
        <v>6332</v>
      </c>
      <c r="N1793" s="8" t="s">
        <v>40</v>
      </c>
      <c r="O1793" s="13">
        <v>885</v>
      </c>
      <c r="P1793" s="8" t="s">
        <v>41</v>
      </c>
      <c r="Q1793" s="13">
        <v>885</v>
      </c>
      <c r="R1793" s="13">
        <v>0</v>
      </c>
      <c r="S1793" s="13">
        <v>0</v>
      </c>
      <c r="T1793" s="13">
        <v>0</v>
      </c>
      <c r="U1793" s="13">
        <v>885</v>
      </c>
      <c r="V1793" s="8" t="s">
        <v>35</v>
      </c>
      <c r="W1793" s="8" t="s">
        <v>6333</v>
      </c>
      <c r="X1793" s="8" t="s">
        <v>35</v>
      </c>
      <c r="Y1793" s="13">
        <v>0</v>
      </c>
      <c r="Z1793" s="8" t="s">
        <v>42</v>
      </c>
      <c r="AA1793" s="8" t="s">
        <v>43</v>
      </c>
      <c r="AB1793" s="8" t="s">
        <v>60</v>
      </c>
      <c r="AC1793" s="8" t="s">
        <v>54</v>
      </c>
      <c r="AD1793" s="8" t="s">
        <v>35</v>
      </c>
      <c r="AE1793" s="8" t="s">
        <v>4789</v>
      </c>
      <c r="AF1793" s="13">
        <v>885</v>
      </c>
      <c r="AG1793" s="41">
        <f t="shared" si="246"/>
        <v>45803</v>
      </c>
      <c r="AH1793" s="41">
        <f t="shared" ca="1" si="247"/>
        <v>46022</v>
      </c>
      <c r="AI1793" s="1">
        <f t="shared" ca="1" si="254"/>
        <v>7</v>
      </c>
      <c r="AJ1793" s="1">
        <f t="shared" ca="1" si="248"/>
        <v>2</v>
      </c>
      <c r="AK1793" s="1">
        <f t="shared" ca="1" si="249"/>
        <v>4</v>
      </c>
      <c r="AL1793" s="1">
        <f t="shared" si="250"/>
        <v>0</v>
      </c>
      <c r="AM1793" s="38">
        <f t="shared" ca="1" si="251"/>
        <v>0.2857142857142857</v>
      </c>
      <c r="AN1793" s="1" t="str">
        <f t="shared" ca="1" si="252"/>
        <v>טרם נבדק</v>
      </c>
      <c r="AO1793" s="1" t="e">
        <f>VLOOKUP(AC1793,'תז מייל קניין'!$A:$C,3,0)</f>
        <v>#N/A</v>
      </c>
      <c r="AP1793" s="1" t="str">
        <f t="shared" si="253"/>
        <v xml:space="preserve"> כדורי תחמ</v>
      </c>
    </row>
    <row r="1794" spans="1:42" x14ac:dyDescent="0.2">
      <c r="A1794" s="4"/>
      <c r="B1794" s="5"/>
      <c r="C1794" s="6" t="s">
        <v>6334</v>
      </c>
      <c r="D1794" s="7" t="s">
        <v>50</v>
      </c>
      <c r="E1794" s="7" t="s">
        <v>32</v>
      </c>
      <c r="F1794" s="8" t="s">
        <v>35</v>
      </c>
      <c r="G1794" s="9">
        <v>45803</v>
      </c>
      <c r="H1794" s="9"/>
      <c r="I1794" s="10"/>
      <c r="J1794" s="14"/>
      <c r="K1794" s="11" t="s">
        <v>87</v>
      </c>
      <c r="L1794" s="8" t="s">
        <v>88</v>
      </c>
      <c r="M1794" s="8" t="s">
        <v>89</v>
      </c>
      <c r="N1794" s="8" t="s">
        <v>40</v>
      </c>
      <c r="O1794" s="13">
        <v>599.44000000000005</v>
      </c>
      <c r="P1794" s="8" t="s">
        <v>41</v>
      </c>
      <c r="Q1794" s="13">
        <v>599.44000000000005</v>
      </c>
      <c r="R1794" s="13">
        <v>0</v>
      </c>
      <c r="S1794" s="13">
        <v>0</v>
      </c>
      <c r="T1794" s="13">
        <v>0</v>
      </c>
      <c r="U1794" s="13">
        <v>599.44000000000005</v>
      </c>
      <c r="V1794" s="8" t="s">
        <v>35</v>
      </c>
      <c r="W1794" s="8" t="s">
        <v>6335</v>
      </c>
      <c r="X1794" s="8" t="s">
        <v>35</v>
      </c>
      <c r="Y1794" s="13">
        <v>0</v>
      </c>
      <c r="Z1794" s="8" t="s">
        <v>42</v>
      </c>
      <c r="AA1794" s="8" t="s">
        <v>53</v>
      </c>
      <c r="AB1794" s="8" t="s">
        <v>35</v>
      </c>
      <c r="AC1794" s="8" t="s">
        <v>54</v>
      </c>
      <c r="AD1794" s="8" t="s">
        <v>35</v>
      </c>
      <c r="AE1794" s="8" t="s">
        <v>4414</v>
      </c>
      <c r="AF1794" s="13">
        <v>599.44000000000005</v>
      </c>
      <c r="AG1794" s="41">
        <f t="shared" si="246"/>
        <v>45803</v>
      </c>
      <c r="AH1794" s="41">
        <f t="shared" ca="1" si="247"/>
        <v>46022</v>
      </c>
      <c r="AI1794" s="1">
        <f t="shared" ca="1" si="254"/>
        <v>7</v>
      </c>
      <c r="AJ1794" s="1">
        <f t="shared" ca="1" si="248"/>
        <v>2</v>
      </c>
      <c r="AK1794" s="1">
        <f t="shared" ca="1" si="249"/>
        <v>4</v>
      </c>
      <c r="AL1794" s="1">
        <f t="shared" si="250"/>
        <v>0</v>
      </c>
      <c r="AM1794" s="38">
        <f t="shared" ca="1" si="251"/>
        <v>0.2857142857142857</v>
      </c>
      <c r="AN1794" s="1" t="str">
        <f t="shared" ca="1" si="252"/>
        <v>טרם נבדק</v>
      </c>
      <c r="AO1794" s="1" t="e">
        <f>VLOOKUP(AC1794,'תז מייל קניין'!$A:$C,3,0)</f>
        <v>#N/A</v>
      </c>
      <c r="AP1794" s="1" t="str">
        <f t="shared" si="253"/>
        <v xml:space="preserve"> מוצרי חשמ</v>
      </c>
    </row>
    <row r="1795" spans="1:42" x14ac:dyDescent="0.2">
      <c r="A1795" s="4"/>
      <c r="B1795" s="5"/>
      <c r="C1795" s="6" t="s">
        <v>6336</v>
      </c>
      <c r="D1795" s="7" t="s">
        <v>34</v>
      </c>
      <c r="E1795" s="7" t="s">
        <v>32</v>
      </c>
      <c r="F1795" s="8" t="s">
        <v>35</v>
      </c>
      <c r="G1795" s="9">
        <v>45803</v>
      </c>
      <c r="H1795" s="9"/>
      <c r="I1795" s="10"/>
      <c r="J1795" s="14"/>
      <c r="K1795" s="11" t="s">
        <v>4678</v>
      </c>
      <c r="L1795" s="8" t="s">
        <v>4679</v>
      </c>
      <c r="M1795" s="8" t="s">
        <v>3879</v>
      </c>
      <c r="N1795" s="8" t="s">
        <v>35</v>
      </c>
      <c r="O1795" s="12">
        <v>10443</v>
      </c>
      <c r="P1795" s="8" t="s">
        <v>41</v>
      </c>
      <c r="Q1795" s="12">
        <v>10443</v>
      </c>
      <c r="R1795" s="13">
        <v>0</v>
      </c>
      <c r="S1795" s="13">
        <v>0</v>
      </c>
      <c r="T1795" s="13">
        <v>0</v>
      </c>
      <c r="U1795" s="13">
        <v>0</v>
      </c>
      <c r="V1795" s="8" t="s">
        <v>57</v>
      </c>
      <c r="W1795" s="8" t="s">
        <v>35</v>
      </c>
      <c r="X1795" s="8" t="s">
        <v>35</v>
      </c>
      <c r="Y1795" s="13">
        <v>0</v>
      </c>
      <c r="Z1795" s="8" t="s">
        <v>42</v>
      </c>
      <c r="AA1795" s="8" t="s">
        <v>35</v>
      </c>
      <c r="AB1795" s="8" t="s">
        <v>35</v>
      </c>
      <c r="AC1795" s="8" t="s">
        <v>54</v>
      </c>
      <c r="AD1795" s="8" t="s">
        <v>35</v>
      </c>
      <c r="AE1795" s="8" t="s">
        <v>35</v>
      </c>
      <c r="AF1795" s="12">
        <v>10443</v>
      </c>
      <c r="AG1795" s="41">
        <f t="shared" ref="AG1795:AG1858" si="255">IF(H1795&gt;1,H1795,G1795)</f>
        <v>45803</v>
      </c>
      <c r="AH1795" s="41">
        <f t="shared" ref="AH1795:AH1858" ca="1" si="256">IF(I1795&gt;1, I1795, DATE(YEAR(TODAY()), 12, 31))</f>
        <v>46022</v>
      </c>
      <c r="AI1795" s="1">
        <f t="shared" ca="1" si="254"/>
        <v>7</v>
      </c>
      <c r="AJ1795" s="1">
        <f t="shared" ref="AJ1795:AJ1858" ca="1" si="257">DATEDIF(AG1795, TODAY(), "m")</f>
        <v>2</v>
      </c>
      <c r="AK1795" s="1">
        <f t="shared" ref="AK1795:AK1858" ca="1" si="258">IF(AH1795 &gt; TODAY(), DATEDIF(TODAY(), AH1795, "m"), -DATEDIF(AH1795, TODAY(), "m"))</f>
        <v>4</v>
      </c>
      <c r="AL1795" s="1">
        <f t="shared" ref="AL1795:AL1858" si="259">R1795</f>
        <v>0</v>
      </c>
      <c r="AM1795" s="38">
        <f t="shared" ref="AM1795:AM1858" ca="1" si="260">AJ1795/AI1795</f>
        <v>0.2857142857142857</v>
      </c>
      <c r="AN1795" s="1" t="str">
        <f t="shared" ref="AN1795:AN1858" ca="1" si="261">IF(AM1795&lt;0.5, "טרם נבדק",
   IF(AND(AM1795&gt;0.5, AM1795&lt;0.75, AL1795&lt;20), "לא תקין",
   IF(AND(AM1795&gt;0.75, AM1795&lt;0.9, AL1795&lt;50), "לא תקין",
   IF(AND(AM1795&gt;0.9, AL1795&lt;50), "לא תקין", "תקין"))))</f>
        <v>טרם נבדק</v>
      </c>
      <c r="AO1795" s="1" t="e">
        <f>VLOOKUP(AC1795,'תז מייל קניין'!$A:$C,3,0)</f>
        <v>#N/A</v>
      </c>
      <c r="AP1795" s="1" t="str">
        <f t="shared" ref="AP1795:AP1858" si="262">LEFT(W1795,10)</f>
        <v/>
      </c>
    </row>
    <row r="1796" spans="1:42" x14ac:dyDescent="0.2">
      <c r="A1796" s="4"/>
      <c r="B1796" s="5"/>
      <c r="C1796" s="6" t="s">
        <v>6337</v>
      </c>
      <c r="D1796" s="7" t="s">
        <v>34</v>
      </c>
      <c r="E1796" s="7" t="s">
        <v>32</v>
      </c>
      <c r="F1796" s="8" t="s">
        <v>35</v>
      </c>
      <c r="G1796" s="9">
        <v>45805</v>
      </c>
      <c r="H1796" s="9"/>
      <c r="I1796" s="10"/>
      <c r="J1796" s="14"/>
      <c r="K1796" s="11" t="s">
        <v>6338</v>
      </c>
      <c r="L1796" s="8" t="s">
        <v>6339</v>
      </c>
      <c r="M1796" s="8" t="s">
        <v>6340</v>
      </c>
      <c r="N1796" s="8" t="s">
        <v>40</v>
      </c>
      <c r="O1796" s="12">
        <v>1982.4</v>
      </c>
      <c r="P1796" s="8" t="s">
        <v>41</v>
      </c>
      <c r="Q1796" s="12">
        <v>1982.4</v>
      </c>
      <c r="R1796" s="13">
        <v>0</v>
      </c>
      <c r="S1796" s="13">
        <v>0</v>
      </c>
      <c r="T1796" s="13">
        <v>0</v>
      </c>
      <c r="U1796" s="12">
        <v>1982.4</v>
      </c>
      <c r="V1796" s="8" t="s">
        <v>35</v>
      </c>
      <c r="W1796" s="8" t="s">
        <v>6341</v>
      </c>
      <c r="X1796" s="8" t="s">
        <v>35</v>
      </c>
      <c r="Y1796" s="13">
        <v>0</v>
      </c>
      <c r="Z1796" s="8" t="s">
        <v>42</v>
      </c>
      <c r="AA1796" s="8" t="s">
        <v>43</v>
      </c>
      <c r="AB1796" s="8" t="s">
        <v>60</v>
      </c>
      <c r="AC1796" s="8" t="s">
        <v>54</v>
      </c>
      <c r="AD1796" s="8" t="s">
        <v>35</v>
      </c>
      <c r="AE1796" s="8" t="s">
        <v>4789</v>
      </c>
      <c r="AF1796" s="12">
        <v>1982.4</v>
      </c>
      <c r="AG1796" s="41">
        <f t="shared" si="255"/>
        <v>45805</v>
      </c>
      <c r="AH1796" s="41">
        <f t="shared" ca="1" si="256"/>
        <v>46022</v>
      </c>
      <c r="AI1796" s="1">
        <f t="shared" ca="1" si="254"/>
        <v>7</v>
      </c>
      <c r="AJ1796" s="1">
        <f t="shared" ca="1" si="257"/>
        <v>2</v>
      </c>
      <c r="AK1796" s="1">
        <f t="shared" ca="1" si="258"/>
        <v>4</v>
      </c>
      <c r="AL1796" s="1">
        <f t="shared" si="259"/>
        <v>0</v>
      </c>
      <c r="AM1796" s="38">
        <f t="shared" ca="1" si="260"/>
        <v>0.2857142857142857</v>
      </c>
      <c r="AN1796" s="1" t="str">
        <f t="shared" ca="1" si="261"/>
        <v>טרם נבדק</v>
      </c>
      <c r="AO1796" s="1" t="e">
        <f>VLOOKUP(AC1796,'תז מייל קניין'!$A:$C,3,0)</f>
        <v>#N/A</v>
      </c>
      <c r="AP1796" s="1" t="str">
        <f t="shared" si="262"/>
        <v xml:space="preserve"> עדכון לומ</v>
      </c>
    </row>
    <row r="1797" spans="1:42" x14ac:dyDescent="0.2">
      <c r="A1797" s="4"/>
      <c r="B1797" s="5"/>
      <c r="C1797" s="6" t="s">
        <v>6342</v>
      </c>
      <c r="D1797" s="7" t="s">
        <v>34</v>
      </c>
      <c r="E1797" s="7" t="s">
        <v>32</v>
      </c>
      <c r="F1797" s="8" t="s">
        <v>35</v>
      </c>
      <c r="G1797" s="9">
        <v>45806</v>
      </c>
      <c r="H1797" s="9"/>
      <c r="I1797" s="10"/>
      <c r="J1797" s="14"/>
      <c r="K1797" s="11" t="s">
        <v>4815</v>
      </c>
      <c r="L1797" s="8" t="s">
        <v>4816</v>
      </c>
      <c r="M1797" s="8" t="s">
        <v>4817</v>
      </c>
      <c r="N1797" s="8" t="s">
        <v>40</v>
      </c>
      <c r="O1797" s="12">
        <v>1628.4</v>
      </c>
      <c r="P1797" s="8" t="s">
        <v>41</v>
      </c>
      <c r="Q1797" s="12">
        <v>1628.4</v>
      </c>
      <c r="R1797" s="13">
        <v>0</v>
      </c>
      <c r="S1797" s="13">
        <v>0</v>
      </c>
      <c r="T1797" s="13">
        <v>0</v>
      </c>
      <c r="U1797" s="12">
        <v>1628.4</v>
      </c>
      <c r="V1797" s="8" t="s">
        <v>35</v>
      </c>
      <c r="W1797" s="8" t="s">
        <v>6343</v>
      </c>
      <c r="X1797" s="8" t="s">
        <v>35</v>
      </c>
      <c r="Y1797" s="13">
        <v>0</v>
      </c>
      <c r="Z1797" s="8" t="s">
        <v>42</v>
      </c>
      <c r="AA1797" s="8" t="s">
        <v>43</v>
      </c>
      <c r="AB1797" s="8" t="s">
        <v>60</v>
      </c>
      <c r="AC1797" s="8" t="s">
        <v>54</v>
      </c>
      <c r="AD1797" s="8" t="s">
        <v>35</v>
      </c>
      <c r="AE1797" s="8" t="s">
        <v>4672</v>
      </c>
      <c r="AF1797" s="12">
        <v>1628.4</v>
      </c>
      <c r="AG1797" s="41">
        <f t="shared" si="255"/>
        <v>45806</v>
      </c>
      <c r="AH1797" s="41">
        <f t="shared" ca="1" si="256"/>
        <v>46022</v>
      </c>
      <c r="AI1797" s="1">
        <f t="shared" ca="1" si="254"/>
        <v>7</v>
      </c>
      <c r="AJ1797" s="1">
        <f t="shared" ca="1" si="257"/>
        <v>2</v>
      </c>
      <c r="AK1797" s="1">
        <f t="shared" ca="1" si="258"/>
        <v>4</v>
      </c>
      <c r="AL1797" s="1">
        <f t="shared" si="259"/>
        <v>0</v>
      </c>
      <c r="AM1797" s="38">
        <f t="shared" ca="1" si="260"/>
        <v>0.2857142857142857</v>
      </c>
      <c r="AN1797" s="1" t="str">
        <f t="shared" ca="1" si="261"/>
        <v>טרם נבדק</v>
      </c>
      <c r="AO1797" s="1" t="e">
        <f>VLOOKUP(AC1797,'תז מייל קניין'!$A:$C,3,0)</f>
        <v>#N/A</v>
      </c>
      <c r="AP1797" s="1" t="str">
        <f t="shared" si="262"/>
        <v xml:space="preserve"> שירות טכנ</v>
      </c>
    </row>
    <row r="1798" spans="1:42" x14ac:dyDescent="0.2">
      <c r="A1798" s="4"/>
      <c r="B1798" s="5"/>
      <c r="C1798" s="6" t="s">
        <v>6344</v>
      </c>
      <c r="D1798" s="7" t="s">
        <v>50</v>
      </c>
      <c r="E1798" s="7" t="s">
        <v>32</v>
      </c>
      <c r="F1798" s="8" t="s">
        <v>35</v>
      </c>
      <c r="G1798" s="9">
        <v>45806</v>
      </c>
      <c r="H1798" s="9"/>
      <c r="I1798" s="10"/>
      <c r="J1798" s="14"/>
      <c r="K1798" s="11" t="s">
        <v>2144</v>
      </c>
      <c r="L1798" s="8" t="s">
        <v>2145</v>
      </c>
      <c r="M1798" s="8" t="s">
        <v>2146</v>
      </c>
      <c r="N1798" s="8" t="s">
        <v>40</v>
      </c>
      <c r="O1798" s="12">
        <v>27797.26</v>
      </c>
      <c r="P1798" s="8" t="s">
        <v>41</v>
      </c>
      <c r="Q1798" s="12">
        <v>27797.26</v>
      </c>
      <c r="R1798" s="13">
        <v>0</v>
      </c>
      <c r="S1798" s="13">
        <v>0</v>
      </c>
      <c r="T1798" s="13">
        <v>0</v>
      </c>
      <c r="U1798" s="12">
        <v>26492.69</v>
      </c>
      <c r="V1798" s="8" t="s">
        <v>35</v>
      </c>
      <c r="W1798" s="8" t="s">
        <v>6345</v>
      </c>
      <c r="X1798" s="8" t="s">
        <v>57</v>
      </c>
      <c r="Y1798" s="13">
        <v>0</v>
      </c>
      <c r="Z1798" s="8" t="s">
        <v>42</v>
      </c>
      <c r="AA1798" s="8" t="s">
        <v>65</v>
      </c>
      <c r="AB1798" s="8" t="s">
        <v>35</v>
      </c>
      <c r="AC1798" s="8" t="s">
        <v>54</v>
      </c>
      <c r="AD1798" s="8" t="s">
        <v>35</v>
      </c>
      <c r="AE1798" s="8" t="s">
        <v>4414</v>
      </c>
      <c r="AF1798" s="12">
        <v>27797.26</v>
      </c>
      <c r="AG1798" s="41">
        <f t="shared" si="255"/>
        <v>45806</v>
      </c>
      <c r="AH1798" s="41">
        <f t="shared" ca="1" si="256"/>
        <v>46022</v>
      </c>
      <c r="AI1798" s="1">
        <f t="shared" ca="1" si="254"/>
        <v>7</v>
      </c>
      <c r="AJ1798" s="1">
        <f t="shared" ca="1" si="257"/>
        <v>2</v>
      </c>
      <c r="AK1798" s="1">
        <f t="shared" ca="1" si="258"/>
        <v>4</v>
      </c>
      <c r="AL1798" s="1">
        <f t="shared" si="259"/>
        <v>0</v>
      </c>
      <c r="AM1798" s="38">
        <f t="shared" ca="1" si="260"/>
        <v>0.2857142857142857</v>
      </c>
      <c r="AN1798" s="1" t="str">
        <f t="shared" ca="1" si="261"/>
        <v>טרם נבדק</v>
      </c>
      <c r="AO1798" s="1" t="e">
        <f>VLOOKUP(AC1798,'תז מייל קניין'!$A:$C,3,0)</f>
        <v>#N/A</v>
      </c>
      <c r="AP1798" s="1" t="str">
        <f t="shared" si="262"/>
        <v xml:space="preserve"> ריהוט משר</v>
      </c>
    </row>
    <row r="1799" spans="1:42" x14ac:dyDescent="0.2">
      <c r="A1799" s="4"/>
      <c r="B1799" s="5"/>
      <c r="C1799" s="6" t="s">
        <v>6346</v>
      </c>
      <c r="D1799" s="7" t="s">
        <v>34</v>
      </c>
      <c r="E1799" s="7" t="s">
        <v>32</v>
      </c>
      <c r="F1799" s="8" t="s">
        <v>35</v>
      </c>
      <c r="G1799" s="9">
        <v>45806</v>
      </c>
      <c r="H1799" s="9"/>
      <c r="I1799" s="10"/>
      <c r="J1799" s="14"/>
      <c r="K1799" s="11" t="s">
        <v>6347</v>
      </c>
      <c r="L1799" s="8" t="s">
        <v>6348</v>
      </c>
      <c r="M1799" s="8" t="s">
        <v>6349</v>
      </c>
      <c r="N1799" s="8" t="s">
        <v>40</v>
      </c>
      <c r="O1799" s="12">
        <v>29075.200000000001</v>
      </c>
      <c r="P1799" s="8" t="s">
        <v>41</v>
      </c>
      <c r="Q1799" s="12">
        <v>29075.200000000001</v>
      </c>
      <c r="R1799" s="13">
        <v>0</v>
      </c>
      <c r="S1799" s="13">
        <v>0</v>
      </c>
      <c r="T1799" s="13">
        <v>0</v>
      </c>
      <c r="U1799" s="12">
        <v>29075.200000000001</v>
      </c>
      <c r="V1799" s="8" t="s">
        <v>35</v>
      </c>
      <c r="W1799" s="8" t="s">
        <v>6350</v>
      </c>
      <c r="X1799" s="8" t="s">
        <v>35</v>
      </c>
      <c r="Y1799" s="13">
        <v>0</v>
      </c>
      <c r="Z1799" s="8" t="s">
        <v>42</v>
      </c>
      <c r="AA1799" s="8" t="s">
        <v>43</v>
      </c>
      <c r="AB1799" s="8" t="s">
        <v>60</v>
      </c>
      <c r="AC1799" s="8" t="s">
        <v>54</v>
      </c>
      <c r="AD1799" s="8" t="s">
        <v>35</v>
      </c>
      <c r="AE1799" s="8" t="s">
        <v>4654</v>
      </c>
      <c r="AF1799" s="12">
        <v>29075.200000000001</v>
      </c>
      <c r="AG1799" s="41">
        <f t="shared" si="255"/>
        <v>45806</v>
      </c>
      <c r="AH1799" s="41">
        <f t="shared" ca="1" si="256"/>
        <v>46022</v>
      </c>
      <c r="AI1799" s="1">
        <f t="shared" ca="1" si="254"/>
        <v>7</v>
      </c>
      <c r="AJ1799" s="1">
        <f t="shared" ca="1" si="257"/>
        <v>2</v>
      </c>
      <c r="AK1799" s="1">
        <f t="shared" ca="1" si="258"/>
        <v>4</v>
      </c>
      <c r="AL1799" s="1">
        <f t="shared" si="259"/>
        <v>0</v>
      </c>
      <c r="AM1799" s="38">
        <f t="shared" ca="1" si="260"/>
        <v>0.2857142857142857</v>
      </c>
      <c r="AN1799" s="1" t="str">
        <f t="shared" ca="1" si="261"/>
        <v>טרם נבדק</v>
      </c>
      <c r="AO1799" s="1" t="e">
        <f>VLOOKUP(AC1799,'תז מייל קניין'!$A:$C,3,0)</f>
        <v>#N/A</v>
      </c>
      <c r="AP1799" s="1" t="str">
        <f t="shared" si="262"/>
        <v xml:space="preserve"> דגלי מדינ</v>
      </c>
    </row>
    <row r="1800" spans="1:42" x14ac:dyDescent="0.2">
      <c r="A1800" s="4"/>
      <c r="B1800" s="5"/>
      <c r="C1800" s="6" t="s">
        <v>6351</v>
      </c>
      <c r="D1800" s="7" t="s">
        <v>34</v>
      </c>
      <c r="E1800" s="7" t="s">
        <v>32</v>
      </c>
      <c r="F1800" s="8" t="s">
        <v>35</v>
      </c>
      <c r="G1800" s="9">
        <v>45806</v>
      </c>
      <c r="H1800" s="9"/>
      <c r="I1800" s="10"/>
      <c r="J1800" s="14"/>
      <c r="K1800" s="11" t="s">
        <v>3887</v>
      </c>
      <c r="L1800" s="8" t="s">
        <v>3888</v>
      </c>
      <c r="M1800" s="8" t="s">
        <v>3889</v>
      </c>
      <c r="N1800" s="8" t="s">
        <v>40</v>
      </c>
      <c r="O1800" s="12">
        <v>9416.4</v>
      </c>
      <c r="P1800" s="8" t="s">
        <v>41</v>
      </c>
      <c r="Q1800" s="12">
        <v>9416.4</v>
      </c>
      <c r="R1800" s="13">
        <v>0</v>
      </c>
      <c r="S1800" s="13">
        <v>0</v>
      </c>
      <c r="T1800" s="13">
        <v>0</v>
      </c>
      <c r="U1800" s="12">
        <v>9416.4</v>
      </c>
      <c r="V1800" s="8" t="s">
        <v>35</v>
      </c>
      <c r="W1800" s="8" t="s">
        <v>6352</v>
      </c>
      <c r="X1800" s="8" t="s">
        <v>35</v>
      </c>
      <c r="Y1800" s="13">
        <v>0</v>
      </c>
      <c r="Z1800" s="8" t="s">
        <v>42</v>
      </c>
      <c r="AA1800" s="8" t="s">
        <v>43</v>
      </c>
      <c r="AB1800" s="8" t="s">
        <v>60</v>
      </c>
      <c r="AC1800" s="8" t="s">
        <v>54</v>
      </c>
      <c r="AD1800" s="8" t="s">
        <v>35</v>
      </c>
      <c r="AE1800" s="8" t="s">
        <v>5201</v>
      </c>
      <c r="AF1800" s="12">
        <v>9416.4</v>
      </c>
      <c r="AG1800" s="41">
        <f t="shared" si="255"/>
        <v>45806</v>
      </c>
      <c r="AH1800" s="41">
        <f t="shared" ca="1" si="256"/>
        <v>46022</v>
      </c>
      <c r="AI1800" s="1">
        <f t="shared" ca="1" si="254"/>
        <v>7</v>
      </c>
      <c r="AJ1800" s="1">
        <f t="shared" ca="1" si="257"/>
        <v>2</v>
      </c>
      <c r="AK1800" s="1">
        <f t="shared" ca="1" si="258"/>
        <v>4</v>
      </c>
      <c r="AL1800" s="1">
        <f t="shared" si="259"/>
        <v>0</v>
      </c>
      <c r="AM1800" s="38">
        <f t="shared" ca="1" si="260"/>
        <v>0.2857142857142857</v>
      </c>
      <c r="AN1800" s="1" t="str">
        <f t="shared" ca="1" si="261"/>
        <v>טרם נבדק</v>
      </c>
      <c r="AO1800" s="1" t="e">
        <f>VLOOKUP(AC1800,'תז מייל קניין'!$A:$C,3,0)</f>
        <v>#N/A</v>
      </c>
      <c r="AP1800" s="1" t="str">
        <f t="shared" si="262"/>
        <v xml:space="preserve"> 2 שלוחות </v>
      </c>
    </row>
    <row r="1801" spans="1:42" x14ac:dyDescent="0.2">
      <c r="A1801" s="4"/>
      <c r="B1801" s="5"/>
      <c r="C1801" s="6" t="s">
        <v>6353</v>
      </c>
      <c r="D1801" s="7" t="s">
        <v>34</v>
      </c>
      <c r="E1801" s="7" t="s">
        <v>32</v>
      </c>
      <c r="F1801" s="8" t="s">
        <v>35</v>
      </c>
      <c r="G1801" s="9">
        <v>45806</v>
      </c>
      <c r="H1801" s="9"/>
      <c r="I1801" s="10"/>
      <c r="J1801" s="14"/>
      <c r="K1801" s="11" t="s">
        <v>3887</v>
      </c>
      <c r="L1801" s="8" t="s">
        <v>3888</v>
      </c>
      <c r="M1801" s="8" t="s">
        <v>3889</v>
      </c>
      <c r="N1801" s="8" t="s">
        <v>40</v>
      </c>
      <c r="O1801" s="12">
        <v>8437</v>
      </c>
      <c r="P1801" s="8" t="s">
        <v>41</v>
      </c>
      <c r="Q1801" s="12">
        <v>8437</v>
      </c>
      <c r="R1801" s="13">
        <v>0</v>
      </c>
      <c r="S1801" s="13">
        <v>0</v>
      </c>
      <c r="T1801" s="13">
        <v>0</v>
      </c>
      <c r="U1801" s="12">
        <v>8437</v>
      </c>
      <c r="V1801" s="8" t="s">
        <v>35</v>
      </c>
      <c r="W1801" s="8" t="s">
        <v>6354</v>
      </c>
      <c r="X1801" s="8" t="s">
        <v>35</v>
      </c>
      <c r="Y1801" s="13">
        <v>0</v>
      </c>
      <c r="Z1801" s="8" t="s">
        <v>42</v>
      </c>
      <c r="AA1801" s="8" t="s">
        <v>43</v>
      </c>
      <c r="AB1801" s="8" t="s">
        <v>60</v>
      </c>
      <c r="AC1801" s="8" t="s">
        <v>54</v>
      </c>
      <c r="AD1801" s="8" t="s">
        <v>35</v>
      </c>
      <c r="AE1801" s="8" t="s">
        <v>5201</v>
      </c>
      <c r="AF1801" s="12">
        <v>8437</v>
      </c>
      <c r="AG1801" s="41">
        <f t="shared" si="255"/>
        <v>45806</v>
      </c>
      <c r="AH1801" s="41">
        <f t="shared" ca="1" si="256"/>
        <v>46022</v>
      </c>
      <c r="AI1801" s="1">
        <f t="shared" ca="1" si="254"/>
        <v>7</v>
      </c>
      <c r="AJ1801" s="1">
        <f t="shared" ca="1" si="257"/>
        <v>2</v>
      </c>
      <c r="AK1801" s="1">
        <f t="shared" ca="1" si="258"/>
        <v>4</v>
      </c>
      <c r="AL1801" s="1">
        <f t="shared" si="259"/>
        <v>0</v>
      </c>
      <c r="AM1801" s="38">
        <f t="shared" ca="1" si="260"/>
        <v>0.2857142857142857</v>
      </c>
      <c r="AN1801" s="1" t="str">
        <f t="shared" ca="1" si="261"/>
        <v>טרם נבדק</v>
      </c>
      <c r="AO1801" s="1" t="e">
        <f>VLOOKUP(AC1801,'תז מייל קניין'!$A:$C,3,0)</f>
        <v>#N/A</v>
      </c>
      <c r="AP1801" s="1" t="str">
        <f t="shared" si="262"/>
        <v xml:space="preserve"> שלוחת אינ</v>
      </c>
    </row>
    <row r="1802" spans="1:42" x14ac:dyDescent="0.2">
      <c r="A1802" s="4"/>
      <c r="B1802" s="5"/>
      <c r="C1802" s="6" t="s">
        <v>6355</v>
      </c>
      <c r="D1802" s="7" t="s">
        <v>50</v>
      </c>
      <c r="E1802" s="7" t="s">
        <v>32</v>
      </c>
      <c r="F1802" s="8" t="s">
        <v>35</v>
      </c>
      <c r="G1802" s="9">
        <v>45806</v>
      </c>
      <c r="H1802" s="9"/>
      <c r="I1802" s="10"/>
      <c r="J1802" s="14"/>
      <c r="K1802" s="11" t="s">
        <v>2182</v>
      </c>
      <c r="L1802" s="8" t="s">
        <v>2183</v>
      </c>
      <c r="M1802" s="8" t="s">
        <v>2184</v>
      </c>
      <c r="N1802" s="8" t="s">
        <v>40</v>
      </c>
      <c r="O1802" s="12">
        <v>2970.29</v>
      </c>
      <c r="P1802" s="8" t="s">
        <v>41</v>
      </c>
      <c r="Q1802" s="12">
        <v>2970.29</v>
      </c>
      <c r="R1802" s="13">
        <v>104.46</v>
      </c>
      <c r="S1802" s="12">
        <v>2970.29</v>
      </c>
      <c r="T1802" s="12">
        <v>3259.54</v>
      </c>
      <c r="U1802" s="13">
        <v>0</v>
      </c>
      <c r="V1802" s="8" t="s">
        <v>35</v>
      </c>
      <c r="W1802" s="8" t="s">
        <v>6356</v>
      </c>
      <c r="X1802" s="8" t="s">
        <v>57</v>
      </c>
      <c r="Y1802" s="13">
        <v>0</v>
      </c>
      <c r="Z1802" s="8" t="s">
        <v>42</v>
      </c>
      <c r="AA1802" s="8" t="s">
        <v>65</v>
      </c>
      <c r="AB1802" s="8" t="s">
        <v>35</v>
      </c>
      <c r="AC1802" s="8" t="s">
        <v>54</v>
      </c>
      <c r="AD1802" s="8" t="s">
        <v>35</v>
      </c>
      <c r="AE1802" s="8" t="s">
        <v>4548</v>
      </c>
      <c r="AF1802" s="13">
        <v>0</v>
      </c>
      <c r="AG1802" s="41">
        <f t="shared" si="255"/>
        <v>45806</v>
      </c>
      <c r="AH1802" s="41">
        <f t="shared" ca="1" si="256"/>
        <v>46022</v>
      </c>
      <c r="AI1802" s="1">
        <f t="shared" ca="1" si="254"/>
        <v>7</v>
      </c>
      <c r="AJ1802" s="1">
        <f t="shared" ca="1" si="257"/>
        <v>2</v>
      </c>
      <c r="AK1802" s="1">
        <f t="shared" ca="1" si="258"/>
        <v>4</v>
      </c>
      <c r="AL1802" s="1">
        <f t="shared" si="259"/>
        <v>104.46</v>
      </c>
      <c r="AM1802" s="38">
        <f t="shared" ca="1" si="260"/>
        <v>0.2857142857142857</v>
      </c>
      <c r="AN1802" s="1" t="str">
        <f t="shared" ca="1" si="261"/>
        <v>טרם נבדק</v>
      </c>
      <c r="AO1802" s="1" t="e">
        <f>VLOOKUP(AC1802,'תז מייל קניין'!$A:$C,3,0)</f>
        <v>#N/A</v>
      </c>
      <c r="AP1802" s="1" t="str">
        <f t="shared" si="262"/>
        <v xml:space="preserve"> כיבוד משק</v>
      </c>
    </row>
    <row r="1803" spans="1:42" x14ac:dyDescent="0.2">
      <c r="A1803" s="4"/>
      <c r="B1803" s="5"/>
      <c r="C1803" s="6" t="s">
        <v>6357</v>
      </c>
      <c r="D1803" s="7" t="s">
        <v>50</v>
      </c>
      <c r="E1803" s="7" t="s">
        <v>32</v>
      </c>
      <c r="F1803" s="8" t="s">
        <v>35</v>
      </c>
      <c r="G1803" s="9">
        <v>45806</v>
      </c>
      <c r="H1803" s="9"/>
      <c r="I1803" s="10"/>
      <c r="J1803" s="14"/>
      <c r="K1803" s="11" t="s">
        <v>1764</v>
      </c>
      <c r="L1803" s="8" t="s">
        <v>1765</v>
      </c>
      <c r="M1803" s="8" t="s">
        <v>1766</v>
      </c>
      <c r="N1803" s="8" t="s">
        <v>40</v>
      </c>
      <c r="O1803" s="12">
        <v>2630.53</v>
      </c>
      <c r="P1803" s="8" t="s">
        <v>41</v>
      </c>
      <c r="Q1803" s="12">
        <v>2630.53</v>
      </c>
      <c r="R1803" s="13">
        <v>0</v>
      </c>
      <c r="S1803" s="13">
        <v>0</v>
      </c>
      <c r="T1803" s="13">
        <v>0</v>
      </c>
      <c r="U1803" s="12">
        <v>2720.64</v>
      </c>
      <c r="V1803" s="8" t="s">
        <v>35</v>
      </c>
      <c r="W1803" s="8" t="s">
        <v>6358</v>
      </c>
      <c r="X1803" s="8" t="s">
        <v>57</v>
      </c>
      <c r="Y1803" s="13">
        <v>0</v>
      </c>
      <c r="Z1803" s="8" t="s">
        <v>42</v>
      </c>
      <c r="AA1803" s="8" t="s">
        <v>65</v>
      </c>
      <c r="AB1803" s="8" t="s">
        <v>35</v>
      </c>
      <c r="AC1803" s="8" t="s">
        <v>54</v>
      </c>
      <c r="AD1803" s="8" t="s">
        <v>35</v>
      </c>
      <c r="AE1803" s="8" t="s">
        <v>625</v>
      </c>
      <c r="AF1803" s="12">
        <v>2630.53</v>
      </c>
      <c r="AG1803" s="41">
        <f t="shared" si="255"/>
        <v>45806</v>
      </c>
      <c r="AH1803" s="41">
        <f t="shared" ca="1" si="256"/>
        <v>46022</v>
      </c>
      <c r="AI1803" s="1">
        <f t="shared" ca="1" si="254"/>
        <v>7</v>
      </c>
      <c r="AJ1803" s="1">
        <f t="shared" ca="1" si="257"/>
        <v>2</v>
      </c>
      <c r="AK1803" s="1">
        <f t="shared" ca="1" si="258"/>
        <v>4</v>
      </c>
      <c r="AL1803" s="1">
        <f t="shared" si="259"/>
        <v>0</v>
      </c>
      <c r="AM1803" s="38">
        <f t="shared" ca="1" si="260"/>
        <v>0.2857142857142857</v>
      </c>
      <c r="AN1803" s="1" t="str">
        <f t="shared" ca="1" si="261"/>
        <v>טרם נבדק</v>
      </c>
      <c r="AO1803" s="1" t="e">
        <f>VLOOKUP(AC1803,'תז מייל קניין'!$A:$C,3,0)</f>
        <v>#N/A</v>
      </c>
      <c r="AP1803" s="1" t="str">
        <f t="shared" si="262"/>
        <v xml:space="preserve"> ציוד משרד</v>
      </c>
    </row>
    <row r="1804" spans="1:42" x14ac:dyDescent="0.2">
      <c r="A1804" s="4"/>
      <c r="B1804" s="5"/>
      <c r="C1804" s="6" t="s">
        <v>6359</v>
      </c>
      <c r="D1804" s="7" t="s">
        <v>34</v>
      </c>
      <c r="E1804" s="7" t="s">
        <v>32</v>
      </c>
      <c r="F1804" s="8" t="s">
        <v>35</v>
      </c>
      <c r="G1804" s="9">
        <v>45812</v>
      </c>
      <c r="H1804" s="9"/>
      <c r="I1804" s="10"/>
      <c r="J1804" s="14"/>
      <c r="K1804" s="11" t="s">
        <v>6360</v>
      </c>
      <c r="L1804" s="8" t="s">
        <v>6361</v>
      </c>
      <c r="M1804" s="8" t="s">
        <v>6362</v>
      </c>
      <c r="N1804" s="8" t="s">
        <v>40</v>
      </c>
      <c r="O1804" s="12">
        <v>2950</v>
      </c>
      <c r="P1804" s="8" t="s">
        <v>41</v>
      </c>
      <c r="Q1804" s="12">
        <v>2950</v>
      </c>
      <c r="R1804" s="13">
        <v>0</v>
      </c>
      <c r="S1804" s="12">
        <v>2950</v>
      </c>
      <c r="T1804" s="13">
        <v>0</v>
      </c>
      <c r="U1804" s="12">
        <v>2950</v>
      </c>
      <c r="V1804" s="8" t="s">
        <v>35</v>
      </c>
      <c r="W1804" s="8" t="s">
        <v>6363</v>
      </c>
      <c r="X1804" s="8" t="s">
        <v>35</v>
      </c>
      <c r="Y1804" s="13">
        <v>0</v>
      </c>
      <c r="Z1804" s="8" t="s">
        <v>42</v>
      </c>
      <c r="AA1804" s="8" t="s">
        <v>43</v>
      </c>
      <c r="AB1804" s="8" t="s">
        <v>60</v>
      </c>
      <c r="AC1804" s="8" t="s">
        <v>54</v>
      </c>
      <c r="AD1804" s="8" t="s">
        <v>35</v>
      </c>
      <c r="AE1804" s="8" t="s">
        <v>4789</v>
      </c>
      <c r="AF1804" s="12">
        <v>2950</v>
      </c>
      <c r="AG1804" s="41">
        <f t="shared" si="255"/>
        <v>45812</v>
      </c>
      <c r="AH1804" s="41">
        <f t="shared" ca="1" si="256"/>
        <v>46022</v>
      </c>
      <c r="AI1804" s="1">
        <f t="shared" ca="1" si="254"/>
        <v>6</v>
      </c>
      <c r="AJ1804" s="1">
        <f t="shared" ca="1" si="257"/>
        <v>2</v>
      </c>
      <c r="AK1804" s="1">
        <f t="shared" ca="1" si="258"/>
        <v>4</v>
      </c>
      <c r="AL1804" s="1">
        <f t="shared" si="259"/>
        <v>0</v>
      </c>
      <c r="AM1804" s="38">
        <f t="shared" ca="1" si="260"/>
        <v>0.33333333333333331</v>
      </c>
      <c r="AN1804" s="1" t="str">
        <f t="shared" ca="1" si="261"/>
        <v>טרם נבדק</v>
      </c>
      <c r="AO1804" s="1" t="e">
        <f>VLOOKUP(AC1804,'תז מייל קניין'!$A:$C,3,0)</f>
        <v>#N/A</v>
      </c>
      <c r="AP1804" s="1" t="str">
        <f t="shared" si="262"/>
        <v xml:space="preserve"> בדיקה ואי</v>
      </c>
    </row>
    <row r="1805" spans="1:42" x14ac:dyDescent="0.2">
      <c r="A1805" s="4"/>
      <c r="B1805" s="5"/>
      <c r="C1805" s="6" t="s">
        <v>6364</v>
      </c>
      <c r="D1805" s="7" t="s">
        <v>47</v>
      </c>
      <c r="E1805" s="7" t="s">
        <v>32</v>
      </c>
      <c r="F1805" s="8" t="s">
        <v>35</v>
      </c>
      <c r="G1805" s="9">
        <v>45812</v>
      </c>
      <c r="H1805" s="9"/>
      <c r="I1805" s="10"/>
      <c r="J1805" s="14"/>
      <c r="K1805" s="11" t="s">
        <v>6365</v>
      </c>
      <c r="L1805" s="8" t="s">
        <v>6366</v>
      </c>
      <c r="M1805" s="8" t="s">
        <v>35</v>
      </c>
      <c r="N1805" s="8" t="s">
        <v>40</v>
      </c>
      <c r="O1805" s="13">
        <v>592.36</v>
      </c>
      <c r="P1805" s="8" t="s">
        <v>41</v>
      </c>
      <c r="Q1805" s="13">
        <v>592.36</v>
      </c>
      <c r="R1805" s="13">
        <v>0</v>
      </c>
      <c r="S1805" s="13">
        <v>0</v>
      </c>
      <c r="T1805" s="13">
        <v>0</v>
      </c>
      <c r="U1805" s="13">
        <v>592.36</v>
      </c>
      <c r="V1805" s="8" t="s">
        <v>35</v>
      </c>
      <c r="W1805" s="8" t="s">
        <v>6367</v>
      </c>
      <c r="X1805" s="8" t="s">
        <v>35</v>
      </c>
      <c r="Y1805" s="13">
        <v>0</v>
      </c>
      <c r="Z1805" s="8" t="s">
        <v>42</v>
      </c>
      <c r="AA1805" s="8" t="s">
        <v>2622</v>
      </c>
      <c r="AB1805" s="8" t="s">
        <v>35</v>
      </c>
      <c r="AC1805" s="8" t="s">
        <v>54</v>
      </c>
      <c r="AD1805" s="8" t="s">
        <v>35</v>
      </c>
      <c r="AE1805" s="8" t="s">
        <v>35</v>
      </c>
      <c r="AF1805" s="13">
        <v>592.36</v>
      </c>
      <c r="AG1805" s="41">
        <f t="shared" si="255"/>
        <v>45812</v>
      </c>
      <c r="AH1805" s="41">
        <f t="shared" ca="1" si="256"/>
        <v>46022</v>
      </c>
      <c r="AI1805" s="1">
        <f t="shared" ca="1" si="254"/>
        <v>6</v>
      </c>
      <c r="AJ1805" s="1">
        <f t="shared" ca="1" si="257"/>
        <v>2</v>
      </c>
      <c r="AK1805" s="1">
        <f t="shared" ca="1" si="258"/>
        <v>4</v>
      </c>
      <c r="AL1805" s="1">
        <f t="shared" si="259"/>
        <v>0</v>
      </c>
      <c r="AM1805" s="38">
        <f t="shared" ca="1" si="260"/>
        <v>0.33333333333333331</v>
      </c>
      <c r="AN1805" s="1" t="str">
        <f t="shared" ca="1" si="261"/>
        <v>טרם נבדק</v>
      </c>
      <c r="AO1805" s="1" t="e">
        <f>VLOOKUP(AC1805,'תז מייל קניין'!$A:$C,3,0)</f>
        <v>#N/A</v>
      </c>
      <c r="AP1805" s="1" t="str">
        <f t="shared" si="262"/>
        <v xml:space="preserve"> ועדת בוחנ</v>
      </c>
    </row>
    <row r="1806" spans="1:42" x14ac:dyDescent="0.2">
      <c r="A1806" s="4"/>
      <c r="B1806" s="5"/>
      <c r="C1806" s="6" t="s">
        <v>6368</v>
      </c>
      <c r="D1806" s="7" t="s">
        <v>50</v>
      </c>
      <c r="E1806" s="7" t="s">
        <v>32</v>
      </c>
      <c r="F1806" s="8" t="s">
        <v>35</v>
      </c>
      <c r="G1806" s="9">
        <v>45813</v>
      </c>
      <c r="H1806" s="9">
        <v>45813</v>
      </c>
      <c r="I1806" s="10">
        <v>46177</v>
      </c>
      <c r="J1806" s="14"/>
      <c r="K1806" s="11" t="s">
        <v>3439</v>
      </c>
      <c r="L1806" s="8" t="s">
        <v>3440</v>
      </c>
      <c r="M1806" s="8" t="s">
        <v>3441</v>
      </c>
      <c r="N1806" s="8" t="s">
        <v>40</v>
      </c>
      <c r="O1806" s="12">
        <v>80178.03</v>
      </c>
      <c r="P1806" s="8" t="s">
        <v>41</v>
      </c>
      <c r="Q1806" s="12">
        <v>80178.03</v>
      </c>
      <c r="R1806" s="13">
        <v>54.69</v>
      </c>
      <c r="S1806" s="12">
        <v>43848.32</v>
      </c>
      <c r="T1806" s="12">
        <v>45249</v>
      </c>
      <c r="U1806" s="12">
        <v>36642.5</v>
      </c>
      <c r="V1806" s="8" t="s">
        <v>35</v>
      </c>
      <c r="W1806" s="8" t="s">
        <v>6369</v>
      </c>
      <c r="X1806" s="8" t="s">
        <v>57</v>
      </c>
      <c r="Y1806" s="13">
        <v>0</v>
      </c>
      <c r="Z1806" s="8" t="s">
        <v>42</v>
      </c>
      <c r="AA1806" s="8" t="s">
        <v>65</v>
      </c>
      <c r="AB1806" s="8" t="s">
        <v>35</v>
      </c>
      <c r="AC1806" s="8" t="s">
        <v>54</v>
      </c>
      <c r="AD1806" s="8" t="s">
        <v>6370</v>
      </c>
      <c r="AE1806" s="8" t="s">
        <v>4789</v>
      </c>
      <c r="AF1806" s="12">
        <v>36329.71</v>
      </c>
      <c r="AG1806" s="41">
        <f t="shared" si="255"/>
        <v>45813</v>
      </c>
      <c r="AH1806" s="41">
        <f t="shared" ca="1" si="256"/>
        <v>46177</v>
      </c>
      <c r="AI1806" s="1">
        <f t="shared" ca="1" si="254"/>
        <v>11</v>
      </c>
      <c r="AJ1806" s="1">
        <f t="shared" ca="1" si="257"/>
        <v>2</v>
      </c>
      <c r="AK1806" s="1">
        <f t="shared" ca="1" si="258"/>
        <v>9</v>
      </c>
      <c r="AL1806" s="1">
        <f t="shared" si="259"/>
        <v>54.69</v>
      </c>
      <c r="AM1806" s="38">
        <f t="shared" ca="1" si="260"/>
        <v>0.18181818181818182</v>
      </c>
      <c r="AN1806" s="1" t="str">
        <f t="shared" ca="1" si="261"/>
        <v>טרם נבדק</v>
      </c>
      <c r="AO1806" s="1" t="e">
        <f>VLOOKUP(AC1806,'תז מייל קניין'!$A:$C,3,0)</f>
        <v>#N/A</v>
      </c>
      <c r="AP1806" s="1" t="str">
        <f t="shared" si="262"/>
        <v xml:space="preserve"> רכישה והת</v>
      </c>
    </row>
    <row r="1807" spans="1:42" x14ac:dyDescent="0.2">
      <c r="A1807" s="4"/>
      <c r="B1807" s="5"/>
      <c r="C1807" s="6" t="s">
        <v>6371</v>
      </c>
      <c r="D1807" s="7" t="s">
        <v>34</v>
      </c>
      <c r="E1807" s="7" t="s">
        <v>32</v>
      </c>
      <c r="F1807" s="8" t="s">
        <v>35</v>
      </c>
      <c r="G1807" s="9">
        <v>45816</v>
      </c>
      <c r="H1807" s="9">
        <v>45624</v>
      </c>
      <c r="I1807" s="10">
        <v>46718</v>
      </c>
      <c r="J1807" s="14"/>
      <c r="K1807" s="11" t="s">
        <v>4867</v>
      </c>
      <c r="L1807" s="8" t="s">
        <v>4868</v>
      </c>
      <c r="M1807" s="8" t="s">
        <v>4869</v>
      </c>
      <c r="N1807" s="8" t="s">
        <v>40</v>
      </c>
      <c r="O1807" s="12">
        <v>24190</v>
      </c>
      <c r="P1807" s="8" t="s">
        <v>41</v>
      </c>
      <c r="Q1807" s="12">
        <v>24190</v>
      </c>
      <c r="R1807" s="13">
        <v>34.5</v>
      </c>
      <c r="S1807" s="12">
        <v>8345.5499999999993</v>
      </c>
      <c r="T1807" s="12">
        <v>8345.5499999999993</v>
      </c>
      <c r="U1807" s="12">
        <v>15844.45</v>
      </c>
      <c r="V1807" s="8" t="s">
        <v>35</v>
      </c>
      <c r="W1807" s="8" t="s">
        <v>6372</v>
      </c>
      <c r="X1807" s="8" t="s">
        <v>57</v>
      </c>
      <c r="Y1807" s="13">
        <v>0</v>
      </c>
      <c r="Z1807" s="8" t="s">
        <v>42</v>
      </c>
      <c r="AA1807" s="8" t="s">
        <v>58</v>
      </c>
      <c r="AB1807" s="8" t="s">
        <v>35</v>
      </c>
      <c r="AC1807" s="8" t="s">
        <v>54</v>
      </c>
      <c r="AD1807" s="8" t="s">
        <v>6373</v>
      </c>
      <c r="AE1807" s="8" t="s">
        <v>66</v>
      </c>
      <c r="AF1807" s="12">
        <v>15844.45</v>
      </c>
      <c r="AG1807" s="41">
        <f t="shared" si="255"/>
        <v>45624</v>
      </c>
      <c r="AH1807" s="41">
        <f t="shared" ca="1" si="256"/>
        <v>46718</v>
      </c>
      <c r="AI1807" s="1">
        <f t="shared" ca="1" si="254"/>
        <v>35</v>
      </c>
      <c r="AJ1807" s="1">
        <f t="shared" ca="1" si="257"/>
        <v>8</v>
      </c>
      <c r="AK1807" s="1">
        <f t="shared" ca="1" si="258"/>
        <v>27</v>
      </c>
      <c r="AL1807" s="1">
        <f t="shared" si="259"/>
        <v>34.5</v>
      </c>
      <c r="AM1807" s="38">
        <f t="shared" ca="1" si="260"/>
        <v>0.22857142857142856</v>
      </c>
      <c r="AN1807" s="1" t="str">
        <f t="shared" ca="1" si="261"/>
        <v>טרם נבדק</v>
      </c>
      <c r="AO1807" s="1" t="e">
        <f>VLOOKUP(AC1807,'תז מייל קניין'!$A:$C,3,0)</f>
        <v>#N/A</v>
      </c>
      <c r="AP1807" s="1" t="str">
        <f t="shared" si="262"/>
        <v xml:space="preserve"> חבר ועדה </v>
      </c>
    </row>
    <row r="1808" spans="1:42" x14ac:dyDescent="0.2">
      <c r="A1808" s="4"/>
      <c r="B1808" s="5"/>
      <c r="C1808" s="6" t="s">
        <v>6374</v>
      </c>
      <c r="D1808" s="7" t="s">
        <v>34</v>
      </c>
      <c r="E1808" s="7" t="s">
        <v>32</v>
      </c>
      <c r="F1808" s="8" t="s">
        <v>35</v>
      </c>
      <c r="G1808" s="9">
        <v>45816</v>
      </c>
      <c r="H1808" s="9"/>
      <c r="I1808" s="10"/>
      <c r="J1808" s="14"/>
      <c r="K1808" s="11" t="s">
        <v>6375</v>
      </c>
      <c r="L1808" s="8" t="s">
        <v>6376</v>
      </c>
      <c r="M1808" s="8" t="s">
        <v>6377</v>
      </c>
      <c r="N1808" s="8" t="s">
        <v>40</v>
      </c>
      <c r="O1808" s="12">
        <v>1302.72</v>
      </c>
      <c r="P1808" s="8" t="s">
        <v>41</v>
      </c>
      <c r="Q1808" s="12">
        <v>1302.72</v>
      </c>
      <c r="R1808" s="13">
        <v>0</v>
      </c>
      <c r="S1808" s="13">
        <v>0</v>
      </c>
      <c r="T1808" s="13">
        <v>0</v>
      </c>
      <c r="U1808" s="12">
        <v>1302.72</v>
      </c>
      <c r="V1808" s="8" t="s">
        <v>35</v>
      </c>
      <c r="W1808" s="8" t="s">
        <v>6378</v>
      </c>
      <c r="X1808" s="8" t="s">
        <v>35</v>
      </c>
      <c r="Y1808" s="13">
        <v>0</v>
      </c>
      <c r="Z1808" s="8" t="s">
        <v>42</v>
      </c>
      <c r="AA1808" s="8" t="s">
        <v>43</v>
      </c>
      <c r="AB1808" s="8" t="s">
        <v>60</v>
      </c>
      <c r="AC1808" s="8" t="s">
        <v>54</v>
      </c>
      <c r="AD1808" s="8" t="s">
        <v>35</v>
      </c>
      <c r="AE1808" s="8" t="s">
        <v>1832</v>
      </c>
      <c r="AF1808" s="12">
        <v>1302.72</v>
      </c>
      <c r="AG1808" s="41">
        <f t="shared" si="255"/>
        <v>45816</v>
      </c>
      <c r="AH1808" s="41">
        <f t="shared" ca="1" si="256"/>
        <v>46022</v>
      </c>
      <c r="AI1808" s="1">
        <f t="shared" ca="1" si="254"/>
        <v>6</v>
      </c>
      <c r="AJ1808" s="1">
        <f t="shared" ca="1" si="257"/>
        <v>1</v>
      </c>
      <c r="AK1808" s="1">
        <f t="shared" ca="1" si="258"/>
        <v>4</v>
      </c>
      <c r="AL1808" s="1">
        <f t="shared" si="259"/>
        <v>0</v>
      </c>
      <c r="AM1808" s="38">
        <f t="shared" ca="1" si="260"/>
        <v>0.16666666666666666</v>
      </c>
      <c r="AN1808" s="1" t="str">
        <f t="shared" ca="1" si="261"/>
        <v>טרם נבדק</v>
      </c>
      <c r="AO1808" s="1" t="e">
        <f>VLOOKUP(AC1808,'תז מייל קניין'!$A:$C,3,0)</f>
        <v>#N/A</v>
      </c>
      <c r="AP1808" s="1" t="str">
        <f t="shared" si="262"/>
        <v xml:space="preserve"> מדי חוקר </v>
      </c>
    </row>
    <row r="1809" spans="1:42" x14ac:dyDescent="0.2">
      <c r="A1809" s="4"/>
      <c r="B1809" s="5"/>
      <c r="C1809" s="6" t="s">
        <v>6379</v>
      </c>
      <c r="D1809" s="7" t="s">
        <v>50</v>
      </c>
      <c r="E1809" s="7" t="s">
        <v>32</v>
      </c>
      <c r="F1809" s="8" t="s">
        <v>35</v>
      </c>
      <c r="G1809" s="9">
        <v>45816</v>
      </c>
      <c r="H1809" s="9"/>
      <c r="I1809" s="10"/>
      <c r="J1809" s="14"/>
      <c r="K1809" s="11" t="s">
        <v>2182</v>
      </c>
      <c r="L1809" s="8" t="s">
        <v>2183</v>
      </c>
      <c r="M1809" s="8" t="s">
        <v>2184</v>
      </c>
      <c r="N1809" s="8" t="s">
        <v>40</v>
      </c>
      <c r="O1809" s="12">
        <v>2789.52</v>
      </c>
      <c r="P1809" s="8" t="s">
        <v>41</v>
      </c>
      <c r="Q1809" s="12">
        <v>2789.52</v>
      </c>
      <c r="R1809" s="13">
        <v>0</v>
      </c>
      <c r="S1809" s="13">
        <v>0</v>
      </c>
      <c r="T1809" s="13">
        <v>0</v>
      </c>
      <c r="U1809" s="12">
        <v>1010.82</v>
      </c>
      <c r="V1809" s="8" t="s">
        <v>35</v>
      </c>
      <c r="W1809" s="8" t="s">
        <v>6380</v>
      </c>
      <c r="X1809" s="8" t="s">
        <v>57</v>
      </c>
      <c r="Y1809" s="13">
        <v>0</v>
      </c>
      <c r="Z1809" s="8" t="s">
        <v>42</v>
      </c>
      <c r="AA1809" s="8" t="s">
        <v>65</v>
      </c>
      <c r="AB1809" s="8" t="s">
        <v>35</v>
      </c>
      <c r="AC1809" s="8" t="s">
        <v>54</v>
      </c>
      <c r="AD1809" s="8" t="s">
        <v>35</v>
      </c>
      <c r="AE1809" s="8" t="s">
        <v>6381</v>
      </c>
      <c r="AF1809" s="13">
        <v>962.17</v>
      </c>
      <c r="AG1809" s="41">
        <f t="shared" si="255"/>
        <v>45816</v>
      </c>
      <c r="AH1809" s="41">
        <f t="shared" ca="1" si="256"/>
        <v>46022</v>
      </c>
      <c r="AI1809" s="1">
        <f t="shared" ca="1" si="254"/>
        <v>6</v>
      </c>
      <c r="AJ1809" s="1">
        <f t="shared" ca="1" si="257"/>
        <v>1</v>
      </c>
      <c r="AK1809" s="1">
        <f t="shared" ca="1" si="258"/>
        <v>4</v>
      </c>
      <c r="AL1809" s="1">
        <f t="shared" si="259"/>
        <v>0</v>
      </c>
      <c r="AM1809" s="38">
        <f t="shared" ca="1" si="260"/>
        <v>0.16666666666666666</v>
      </c>
      <c r="AN1809" s="1" t="str">
        <f t="shared" ca="1" si="261"/>
        <v>טרם נבדק</v>
      </c>
      <c r="AO1809" s="1" t="e">
        <f>VLOOKUP(AC1809,'תז מייל קניין'!$A:$C,3,0)</f>
        <v>#N/A</v>
      </c>
      <c r="AP1809" s="1" t="str">
        <f t="shared" si="262"/>
        <v xml:space="preserve"> כיבוד משק</v>
      </c>
    </row>
    <row r="1810" spans="1:42" x14ac:dyDescent="0.2">
      <c r="A1810" s="4"/>
      <c r="B1810" s="5"/>
      <c r="C1810" s="6" t="s">
        <v>6382</v>
      </c>
      <c r="D1810" s="7" t="s">
        <v>50</v>
      </c>
      <c r="E1810" s="7" t="s">
        <v>32</v>
      </c>
      <c r="F1810" s="8" t="s">
        <v>35</v>
      </c>
      <c r="G1810" s="9">
        <v>45816</v>
      </c>
      <c r="H1810" s="9"/>
      <c r="I1810" s="10"/>
      <c r="J1810" s="14"/>
      <c r="K1810" s="11" t="s">
        <v>2144</v>
      </c>
      <c r="L1810" s="8" t="s">
        <v>2145</v>
      </c>
      <c r="M1810" s="8" t="s">
        <v>2146</v>
      </c>
      <c r="N1810" s="8" t="s">
        <v>40</v>
      </c>
      <c r="O1810" s="13">
        <v>932.2</v>
      </c>
      <c r="P1810" s="8" t="s">
        <v>41</v>
      </c>
      <c r="Q1810" s="13">
        <v>932.2</v>
      </c>
      <c r="R1810" s="13">
        <v>0</v>
      </c>
      <c r="S1810" s="13">
        <v>0</v>
      </c>
      <c r="T1810" s="13">
        <v>0</v>
      </c>
      <c r="U1810" s="12">
        <v>1000.21</v>
      </c>
      <c r="V1810" s="8" t="s">
        <v>35</v>
      </c>
      <c r="W1810" s="8" t="s">
        <v>6383</v>
      </c>
      <c r="X1810" s="8" t="s">
        <v>57</v>
      </c>
      <c r="Y1810" s="13">
        <v>0</v>
      </c>
      <c r="Z1810" s="8" t="s">
        <v>42</v>
      </c>
      <c r="AA1810" s="8" t="s">
        <v>65</v>
      </c>
      <c r="AB1810" s="8" t="s">
        <v>35</v>
      </c>
      <c r="AC1810" s="8" t="s">
        <v>54</v>
      </c>
      <c r="AD1810" s="8" t="s">
        <v>35</v>
      </c>
      <c r="AE1810" s="8" t="s">
        <v>35</v>
      </c>
      <c r="AF1810" s="13">
        <v>932.2</v>
      </c>
      <c r="AG1810" s="41">
        <f t="shared" si="255"/>
        <v>45816</v>
      </c>
      <c r="AH1810" s="41">
        <f t="shared" ca="1" si="256"/>
        <v>46022</v>
      </c>
      <c r="AI1810" s="1">
        <f t="shared" ca="1" si="254"/>
        <v>6</v>
      </c>
      <c r="AJ1810" s="1">
        <f t="shared" ca="1" si="257"/>
        <v>1</v>
      </c>
      <c r="AK1810" s="1">
        <f t="shared" ca="1" si="258"/>
        <v>4</v>
      </c>
      <c r="AL1810" s="1">
        <f t="shared" si="259"/>
        <v>0</v>
      </c>
      <c r="AM1810" s="38">
        <f t="shared" ca="1" si="260"/>
        <v>0.16666666666666666</v>
      </c>
      <c r="AN1810" s="1" t="str">
        <f t="shared" ca="1" si="261"/>
        <v>טרם נבדק</v>
      </c>
      <c r="AO1810" s="1" t="e">
        <f>VLOOKUP(AC1810,'תז מייל קניין'!$A:$C,3,0)</f>
        <v>#N/A</v>
      </c>
      <c r="AP1810" s="1" t="str">
        <f t="shared" si="262"/>
        <v xml:space="preserve"> כסא מנהל </v>
      </c>
    </row>
    <row r="1811" spans="1:42" x14ac:dyDescent="0.2">
      <c r="A1811" s="4"/>
      <c r="B1811" s="5"/>
      <c r="C1811" s="6" t="s">
        <v>6384</v>
      </c>
      <c r="D1811" s="7" t="s">
        <v>50</v>
      </c>
      <c r="E1811" s="7" t="s">
        <v>32</v>
      </c>
      <c r="F1811" s="8" t="s">
        <v>35</v>
      </c>
      <c r="G1811" s="9">
        <v>45816</v>
      </c>
      <c r="H1811" s="9"/>
      <c r="I1811" s="10"/>
      <c r="J1811" s="14"/>
      <c r="K1811" s="11" t="s">
        <v>2443</v>
      </c>
      <c r="L1811" s="8" t="s">
        <v>2444</v>
      </c>
      <c r="M1811" s="8" t="s">
        <v>2445</v>
      </c>
      <c r="N1811" s="8" t="s">
        <v>40</v>
      </c>
      <c r="O1811" s="12">
        <v>2951.18</v>
      </c>
      <c r="P1811" s="8" t="s">
        <v>41</v>
      </c>
      <c r="Q1811" s="12">
        <v>2951.18</v>
      </c>
      <c r="R1811" s="13">
        <v>0</v>
      </c>
      <c r="S1811" s="13">
        <v>0</v>
      </c>
      <c r="T1811" s="13">
        <v>0</v>
      </c>
      <c r="U1811" s="12">
        <v>2812.69</v>
      </c>
      <c r="V1811" s="8" t="s">
        <v>35</v>
      </c>
      <c r="W1811" s="8" t="s">
        <v>5129</v>
      </c>
      <c r="X1811" s="8" t="s">
        <v>57</v>
      </c>
      <c r="Y1811" s="13">
        <v>0</v>
      </c>
      <c r="Z1811" s="8" t="s">
        <v>42</v>
      </c>
      <c r="AA1811" s="8" t="s">
        <v>65</v>
      </c>
      <c r="AB1811" s="8" t="s">
        <v>35</v>
      </c>
      <c r="AC1811" s="8" t="s">
        <v>54</v>
      </c>
      <c r="AD1811" s="8" t="s">
        <v>35</v>
      </c>
      <c r="AE1811" s="8" t="s">
        <v>4826</v>
      </c>
      <c r="AF1811" s="12">
        <v>2951.18</v>
      </c>
      <c r="AG1811" s="41">
        <f t="shared" si="255"/>
        <v>45816</v>
      </c>
      <c r="AH1811" s="41">
        <f t="shared" ca="1" si="256"/>
        <v>46022</v>
      </c>
      <c r="AI1811" s="1">
        <f t="shared" ca="1" si="254"/>
        <v>6</v>
      </c>
      <c r="AJ1811" s="1">
        <f t="shared" ca="1" si="257"/>
        <v>1</v>
      </c>
      <c r="AK1811" s="1">
        <f t="shared" ca="1" si="258"/>
        <v>4</v>
      </c>
      <c r="AL1811" s="1">
        <f t="shared" si="259"/>
        <v>0</v>
      </c>
      <c r="AM1811" s="38">
        <f t="shared" ca="1" si="260"/>
        <v>0.16666666666666666</v>
      </c>
      <c r="AN1811" s="1" t="str">
        <f t="shared" ca="1" si="261"/>
        <v>טרם נבדק</v>
      </c>
      <c r="AO1811" s="1" t="e">
        <f>VLOOKUP(AC1811,'תז מייל קניין'!$A:$C,3,0)</f>
        <v>#N/A</v>
      </c>
      <c r="AP1811" s="1" t="str">
        <f t="shared" si="262"/>
        <v xml:space="preserve"> ריהוט משר</v>
      </c>
    </row>
    <row r="1812" spans="1:42" x14ac:dyDescent="0.2">
      <c r="A1812" s="4"/>
      <c r="B1812" s="5"/>
      <c r="C1812" s="6" t="s">
        <v>6385</v>
      </c>
      <c r="D1812" s="7" t="s">
        <v>34</v>
      </c>
      <c r="E1812" s="7" t="s">
        <v>32</v>
      </c>
      <c r="F1812" s="8" t="s">
        <v>35</v>
      </c>
      <c r="G1812" s="9">
        <v>45816</v>
      </c>
      <c r="H1812" s="9"/>
      <c r="I1812" s="10"/>
      <c r="J1812" s="14"/>
      <c r="K1812" s="11" t="s">
        <v>6386</v>
      </c>
      <c r="L1812" s="8" t="s">
        <v>6387</v>
      </c>
      <c r="M1812" s="8" t="s">
        <v>6388</v>
      </c>
      <c r="N1812" s="8" t="s">
        <v>40</v>
      </c>
      <c r="O1812" s="12">
        <v>3132.9</v>
      </c>
      <c r="P1812" s="8" t="s">
        <v>41</v>
      </c>
      <c r="Q1812" s="12">
        <v>3132.9</v>
      </c>
      <c r="R1812" s="13">
        <v>0</v>
      </c>
      <c r="S1812" s="13">
        <v>0</v>
      </c>
      <c r="T1812" s="13">
        <v>0</v>
      </c>
      <c r="U1812" s="12">
        <v>3132.9</v>
      </c>
      <c r="V1812" s="8" t="s">
        <v>35</v>
      </c>
      <c r="W1812" s="8" t="s">
        <v>6389</v>
      </c>
      <c r="X1812" s="8" t="s">
        <v>35</v>
      </c>
      <c r="Y1812" s="13">
        <v>0</v>
      </c>
      <c r="Z1812" s="8" t="s">
        <v>42</v>
      </c>
      <c r="AA1812" s="8" t="s">
        <v>43</v>
      </c>
      <c r="AB1812" s="8" t="s">
        <v>60</v>
      </c>
      <c r="AC1812" s="8" t="s">
        <v>54</v>
      </c>
      <c r="AD1812" s="8" t="s">
        <v>35</v>
      </c>
      <c r="AE1812" s="8" t="s">
        <v>122</v>
      </c>
      <c r="AF1812" s="12">
        <v>3132.9</v>
      </c>
      <c r="AG1812" s="41">
        <f t="shared" si="255"/>
        <v>45816</v>
      </c>
      <c r="AH1812" s="41">
        <f t="shared" ca="1" si="256"/>
        <v>46022</v>
      </c>
      <c r="AI1812" s="1">
        <f t="shared" ca="1" si="254"/>
        <v>6</v>
      </c>
      <c r="AJ1812" s="1">
        <f t="shared" ca="1" si="257"/>
        <v>1</v>
      </c>
      <c r="AK1812" s="1">
        <f t="shared" ca="1" si="258"/>
        <v>4</v>
      </c>
      <c r="AL1812" s="1">
        <f t="shared" si="259"/>
        <v>0</v>
      </c>
      <c r="AM1812" s="38">
        <f t="shared" ca="1" si="260"/>
        <v>0.16666666666666666</v>
      </c>
      <c r="AN1812" s="1" t="str">
        <f t="shared" ca="1" si="261"/>
        <v>טרם נבדק</v>
      </c>
      <c r="AO1812" s="1" t="e">
        <f>VLOOKUP(AC1812,'תז מייל קניין'!$A:$C,3,0)</f>
        <v>#N/A</v>
      </c>
      <c r="AP1812" s="1" t="str">
        <f t="shared" si="262"/>
        <v xml:space="preserve"> הדפסת תיק</v>
      </c>
    </row>
    <row r="1813" spans="1:42" x14ac:dyDescent="0.2">
      <c r="A1813" s="4"/>
      <c r="B1813" s="5"/>
      <c r="C1813" s="6" t="s">
        <v>6390</v>
      </c>
      <c r="D1813" s="7" t="s">
        <v>34</v>
      </c>
      <c r="E1813" s="7" t="s">
        <v>32</v>
      </c>
      <c r="F1813" s="8" t="s">
        <v>35</v>
      </c>
      <c r="G1813" s="9">
        <v>45816</v>
      </c>
      <c r="H1813" s="9">
        <v>45748</v>
      </c>
      <c r="I1813" s="10">
        <v>46843</v>
      </c>
      <c r="J1813" s="14"/>
      <c r="K1813" s="11" t="s">
        <v>4628</v>
      </c>
      <c r="L1813" s="8" t="s">
        <v>4629</v>
      </c>
      <c r="M1813" s="8" t="s">
        <v>4630</v>
      </c>
      <c r="N1813" s="8" t="s">
        <v>40</v>
      </c>
      <c r="O1813" s="12">
        <v>49560</v>
      </c>
      <c r="P1813" s="8" t="s">
        <v>41</v>
      </c>
      <c r="Q1813" s="12">
        <v>49560</v>
      </c>
      <c r="R1813" s="13">
        <v>25.46</v>
      </c>
      <c r="S1813" s="12">
        <v>12620.1</v>
      </c>
      <c r="T1813" s="12">
        <v>12620.1</v>
      </c>
      <c r="U1813" s="12">
        <v>36939.9</v>
      </c>
      <c r="V1813" s="8" t="s">
        <v>35</v>
      </c>
      <c r="W1813" s="8" t="s">
        <v>6391</v>
      </c>
      <c r="X1813" s="8" t="s">
        <v>57</v>
      </c>
      <c r="Y1813" s="13">
        <v>0</v>
      </c>
      <c r="Z1813" s="8" t="s">
        <v>42</v>
      </c>
      <c r="AA1813" s="8" t="s">
        <v>58</v>
      </c>
      <c r="AB1813" s="8" t="s">
        <v>35</v>
      </c>
      <c r="AC1813" s="8" t="s">
        <v>54</v>
      </c>
      <c r="AD1813" s="8" t="s">
        <v>6392</v>
      </c>
      <c r="AE1813" s="8" t="s">
        <v>66</v>
      </c>
      <c r="AF1813" s="12">
        <v>36939.9</v>
      </c>
      <c r="AG1813" s="41">
        <f t="shared" si="255"/>
        <v>45748</v>
      </c>
      <c r="AH1813" s="41">
        <f t="shared" ca="1" si="256"/>
        <v>46843</v>
      </c>
      <c r="AI1813" s="1">
        <f t="shared" ca="1" si="254"/>
        <v>35</v>
      </c>
      <c r="AJ1813" s="1">
        <f t="shared" ca="1" si="257"/>
        <v>4</v>
      </c>
      <c r="AK1813" s="1">
        <f t="shared" ca="1" si="258"/>
        <v>31</v>
      </c>
      <c r="AL1813" s="1">
        <f t="shared" si="259"/>
        <v>25.46</v>
      </c>
      <c r="AM1813" s="38">
        <f t="shared" ca="1" si="260"/>
        <v>0.11428571428571428</v>
      </c>
      <c r="AN1813" s="1" t="str">
        <f t="shared" ca="1" si="261"/>
        <v>טרם נבדק</v>
      </c>
      <c r="AO1813" s="1" t="e">
        <f>VLOOKUP(AC1813,'תז מייל קניין'!$A:$C,3,0)</f>
        <v>#N/A</v>
      </c>
      <c r="AP1813" s="1" t="str">
        <f t="shared" si="262"/>
        <v xml:space="preserve"> יו"ר ועדה</v>
      </c>
    </row>
    <row r="1814" spans="1:42" x14ac:dyDescent="0.2">
      <c r="A1814" s="4"/>
      <c r="B1814" s="5"/>
      <c r="C1814" s="6" t="s">
        <v>6393</v>
      </c>
      <c r="D1814" s="7" t="s">
        <v>34</v>
      </c>
      <c r="E1814" s="7" t="s">
        <v>32</v>
      </c>
      <c r="F1814" s="8" t="s">
        <v>35</v>
      </c>
      <c r="G1814" s="9">
        <v>45817</v>
      </c>
      <c r="H1814" s="9"/>
      <c r="I1814" s="10"/>
      <c r="J1814" s="14"/>
      <c r="K1814" s="11" t="s">
        <v>3396</v>
      </c>
      <c r="L1814" s="8" t="s">
        <v>3397</v>
      </c>
      <c r="M1814" s="8" t="s">
        <v>3398</v>
      </c>
      <c r="N1814" s="8" t="s">
        <v>40</v>
      </c>
      <c r="O1814" s="12">
        <v>2714</v>
      </c>
      <c r="P1814" s="8" t="s">
        <v>41</v>
      </c>
      <c r="Q1814" s="12">
        <v>2714</v>
      </c>
      <c r="R1814" s="13">
        <v>0</v>
      </c>
      <c r="S1814" s="13">
        <v>0</v>
      </c>
      <c r="T1814" s="13">
        <v>0</v>
      </c>
      <c r="U1814" s="12">
        <v>2714</v>
      </c>
      <c r="V1814" s="8" t="s">
        <v>35</v>
      </c>
      <c r="W1814" s="8" t="s">
        <v>6394</v>
      </c>
      <c r="X1814" s="8" t="s">
        <v>35</v>
      </c>
      <c r="Y1814" s="13">
        <v>0</v>
      </c>
      <c r="Z1814" s="8" t="s">
        <v>42</v>
      </c>
      <c r="AA1814" s="8" t="s">
        <v>43</v>
      </c>
      <c r="AB1814" s="8" t="s">
        <v>60</v>
      </c>
      <c r="AC1814" s="8" t="s">
        <v>54</v>
      </c>
      <c r="AD1814" s="8" t="s">
        <v>35</v>
      </c>
      <c r="AE1814" s="8" t="s">
        <v>4789</v>
      </c>
      <c r="AF1814" s="12">
        <v>2714</v>
      </c>
      <c r="AG1814" s="41">
        <f t="shared" si="255"/>
        <v>45817</v>
      </c>
      <c r="AH1814" s="41">
        <f t="shared" ca="1" si="256"/>
        <v>46022</v>
      </c>
      <c r="AI1814" s="1">
        <f t="shared" ca="1" si="254"/>
        <v>6</v>
      </c>
      <c r="AJ1814" s="1">
        <f t="shared" ca="1" si="257"/>
        <v>1</v>
      </c>
      <c r="AK1814" s="1">
        <f t="shared" ca="1" si="258"/>
        <v>4</v>
      </c>
      <c r="AL1814" s="1">
        <f t="shared" si="259"/>
        <v>0</v>
      </c>
      <c r="AM1814" s="38">
        <f t="shared" ca="1" si="260"/>
        <v>0.16666666666666666</v>
      </c>
      <c r="AN1814" s="1" t="str">
        <f t="shared" ca="1" si="261"/>
        <v>טרם נבדק</v>
      </c>
      <c r="AO1814" s="1" t="e">
        <f>VLOOKUP(AC1814,'תז מייל קניין'!$A:$C,3,0)</f>
        <v>#N/A</v>
      </c>
      <c r="AP1814" s="1" t="str">
        <f t="shared" si="262"/>
        <v xml:space="preserve"> שירות טכנ</v>
      </c>
    </row>
    <row r="1815" spans="1:42" x14ac:dyDescent="0.2">
      <c r="A1815" s="4"/>
      <c r="B1815" s="5"/>
      <c r="C1815" s="6" t="s">
        <v>6395</v>
      </c>
      <c r="D1815" s="7" t="s">
        <v>50</v>
      </c>
      <c r="E1815" s="7" t="s">
        <v>32</v>
      </c>
      <c r="F1815" s="8" t="s">
        <v>35</v>
      </c>
      <c r="G1815" s="9">
        <v>45817</v>
      </c>
      <c r="H1815" s="9"/>
      <c r="I1815" s="10"/>
      <c r="J1815" s="14"/>
      <c r="K1815" s="11" t="s">
        <v>1764</v>
      </c>
      <c r="L1815" s="8" t="s">
        <v>1765</v>
      </c>
      <c r="M1815" s="8" t="s">
        <v>1766</v>
      </c>
      <c r="N1815" s="8" t="s">
        <v>40</v>
      </c>
      <c r="O1815" s="12">
        <v>1491.17</v>
      </c>
      <c r="P1815" s="8" t="s">
        <v>41</v>
      </c>
      <c r="Q1815" s="12">
        <v>1491.17</v>
      </c>
      <c r="R1815" s="13">
        <v>0</v>
      </c>
      <c r="S1815" s="13">
        <v>0</v>
      </c>
      <c r="T1815" s="13">
        <v>0</v>
      </c>
      <c r="U1815" s="12">
        <v>1542.24</v>
      </c>
      <c r="V1815" s="8" t="s">
        <v>35</v>
      </c>
      <c r="W1815" s="8" t="s">
        <v>5625</v>
      </c>
      <c r="X1815" s="8" t="s">
        <v>57</v>
      </c>
      <c r="Y1815" s="13">
        <v>0</v>
      </c>
      <c r="Z1815" s="8" t="s">
        <v>42</v>
      </c>
      <c r="AA1815" s="8" t="s">
        <v>65</v>
      </c>
      <c r="AB1815" s="8" t="s">
        <v>35</v>
      </c>
      <c r="AC1815" s="8" t="s">
        <v>54</v>
      </c>
      <c r="AD1815" s="8" t="s">
        <v>35</v>
      </c>
      <c r="AE1815" s="8" t="s">
        <v>1832</v>
      </c>
      <c r="AF1815" s="12">
        <v>1491.17</v>
      </c>
      <c r="AG1815" s="41">
        <f t="shared" si="255"/>
        <v>45817</v>
      </c>
      <c r="AH1815" s="41">
        <f t="shared" ca="1" si="256"/>
        <v>46022</v>
      </c>
      <c r="AI1815" s="1">
        <f t="shared" ca="1" si="254"/>
        <v>6</v>
      </c>
      <c r="AJ1815" s="1">
        <f t="shared" ca="1" si="257"/>
        <v>1</v>
      </c>
      <c r="AK1815" s="1">
        <f t="shared" ca="1" si="258"/>
        <v>4</v>
      </c>
      <c r="AL1815" s="1">
        <f t="shared" si="259"/>
        <v>0</v>
      </c>
      <c r="AM1815" s="38">
        <f t="shared" ca="1" si="260"/>
        <v>0.16666666666666666</v>
      </c>
      <c r="AN1815" s="1" t="str">
        <f t="shared" ca="1" si="261"/>
        <v>טרם נבדק</v>
      </c>
      <c r="AO1815" s="1" t="e">
        <f>VLOOKUP(AC1815,'תז מייל קניין'!$A:$C,3,0)</f>
        <v>#N/A</v>
      </c>
      <c r="AP1815" s="1" t="str">
        <f t="shared" si="262"/>
        <v xml:space="preserve"> ציוד משרד</v>
      </c>
    </row>
    <row r="1816" spans="1:42" x14ac:dyDescent="0.2">
      <c r="A1816" s="4"/>
      <c r="B1816" s="5"/>
      <c r="C1816" s="6" t="s">
        <v>6396</v>
      </c>
      <c r="D1816" s="7" t="s">
        <v>50</v>
      </c>
      <c r="E1816" s="7" t="s">
        <v>32</v>
      </c>
      <c r="F1816" s="8" t="s">
        <v>35</v>
      </c>
      <c r="G1816" s="9">
        <v>45817</v>
      </c>
      <c r="H1816" s="9"/>
      <c r="I1816" s="10"/>
      <c r="J1816" s="14"/>
      <c r="K1816" s="11" t="s">
        <v>1764</v>
      </c>
      <c r="L1816" s="8" t="s">
        <v>1765</v>
      </c>
      <c r="M1816" s="8" t="s">
        <v>1766</v>
      </c>
      <c r="N1816" s="8" t="s">
        <v>40</v>
      </c>
      <c r="O1816" s="12">
        <v>1418.64</v>
      </c>
      <c r="P1816" s="8" t="s">
        <v>41</v>
      </c>
      <c r="Q1816" s="12">
        <v>1418.64</v>
      </c>
      <c r="R1816" s="13">
        <v>0</v>
      </c>
      <c r="S1816" s="13">
        <v>0</v>
      </c>
      <c r="T1816" s="13">
        <v>0</v>
      </c>
      <c r="U1816" s="12">
        <v>1467.23</v>
      </c>
      <c r="V1816" s="8" t="s">
        <v>35</v>
      </c>
      <c r="W1816" s="8" t="s">
        <v>6397</v>
      </c>
      <c r="X1816" s="8" t="s">
        <v>57</v>
      </c>
      <c r="Y1816" s="13">
        <v>0</v>
      </c>
      <c r="Z1816" s="8" t="s">
        <v>42</v>
      </c>
      <c r="AA1816" s="8" t="s">
        <v>43</v>
      </c>
      <c r="AB1816" s="8" t="s">
        <v>60</v>
      </c>
      <c r="AC1816" s="8" t="s">
        <v>54</v>
      </c>
      <c r="AD1816" s="8" t="s">
        <v>35</v>
      </c>
      <c r="AE1816" s="8" t="s">
        <v>4548</v>
      </c>
      <c r="AF1816" s="12">
        <v>1418.64</v>
      </c>
      <c r="AG1816" s="41">
        <f t="shared" si="255"/>
        <v>45817</v>
      </c>
      <c r="AH1816" s="41">
        <f t="shared" ca="1" si="256"/>
        <v>46022</v>
      </c>
      <c r="AI1816" s="1">
        <f t="shared" ca="1" si="254"/>
        <v>6</v>
      </c>
      <c r="AJ1816" s="1">
        <f t="shared" ca="1" si="257"/>
        <v>1</v>
      </c>
      <c r="AK1816" s="1">
        <f t="shared" ca="1" si="258"/>
        <v>4</v>
      </c>
      <c r="AL1816" s="1">
        <f t="shared" si="259"/>
        <v>0</v>
      </c>
      <c r="AM1816" s="38">
        <f t="shared" ca="1" si="260"/>
        <v>0.16666666666666666</v>
      </c>
      <c r="AN1816" s="1" t="str">
        <f t="shared" ca="1" si="261"/>
        <v>טרם נבדק</v>
      </c>
      <c r="AO1816" s="1" t="e">
        <f>VLOOKUP(AC1816,'תז מייל קניין'!$A:$C,3,0)</f>
        <v>#N/A</v>
      </c>
      <c r="AP1816" s="1" t="str">
        <f t="shared" si="262"/>
        <v xml:space="preserve"> ציוד משרד</v>
      </c>
    </row>
    <row r="1817" spans="1:42" x14ac:dyDescent="0.2">
      <c r="A1817" s="4"/>
      <c r="B1817" s="5"/>
      <c r="C1817" s="6" t="s">
        <v>6398</v>
      </c>
      <c r="D1817" s="7" t="s">
        <v>34</v>
      </c>
      <c r="E1817" s="7" t="s">
        <v>32</v>
      </c>
      <c r="F1817" s="8" t="s">
        <v>35</v>
      </c>
      <c r="G1817" s="9">
        <v>45818</v>
      </c>
      <c r="H1817" s="9"/>
      <c r="I1817" s="10"/>
      <c r="J1817" s="14"/>
      <c r="K1817" s="11" t="s">
        <v>5864</v>
      </c>
      <c r="L1817" s="8" t="s">
        <v>5865</v>
      </c>
      <c r="M1817" s="8" t="s">
        <v>5866</v>
      </c>
      <c r="N1817" s="8" t="s">
        <v>40</v>
      </c>
      <c r="O1817" s="12">
        <v>9999.99</v>
      </c>
      <c r="P1817" s="8" t="s">
        <v>41</v>
      </c>
      <c r="Q1817" s="12">
        <v>9999.99</v>
      </c>
      <c r="R1817" s="13">
        <v>0</v>
      </c>
      <c r="S1817" s="13">
        <v>0</v>
      </c>
      <c r="T1817" s="13">
        <v>0</v>
      </c>
      <c r="U1817" s="12">
        <v>9999.99</v>
      </c>
      <c r="V1817" s="8" t="s">
        <v>35</v>
      </c>
      <c r="W1817" s="8" t="s">
        <v>6399</v>
      </c>
      <c r="X1817" s="8" t="s">
        <v>35</v>
      </c>
      <c r="Y1817" s="13">
        <v>0</v>
      </c>
      <c r="Z1817" s="8" t="s">
        <v>42</v>
      </c>
      <c r="AA1817" s="8" t="s">
        <v>43</v>
      </c>
      <c r="AB1817" s="8" t="s">
        <v>60</v>
      </c>
      <c r="AC1817" s="8" t="s">
        <v>54</v>
      </c>
      <c r="AD1817" s="8" t="s">
        <v>35</v>
      </c>
      <c r="AE1817" s="8" t="s">
        <v>6381</v>
      </c>
      <c r="AF1817" s="12">
        <v>9999.99</v>
      </c>
      <c r="AG1817" s="41">
        <f t="shared" si="255"/>
        <v>45818</v>
      </c>
      <c r="AH1817" s="41">
        <f t="shared" ca="1" si="256"/>
        <v>46022</v>
      </c>
      <c r="AI1817" s="1">
        <f t="shared" ca="1" si="254"/>
        <v>6</v>
      </c>
      <c r="AJ1817" s="1">
        <f t="shared" ca="1" si="257"/>
        <v>1</v>
      </c>
      <c r="AK1817" s="1">
        <f t="shared" ca="1" si="258"/>
        <v>4</v>
      </c>
      <c r="AL1817" s="1">
        <f t="shared" si="259"/>
        <v>0</v>
      </c>
      <c r="AM1817" s="38">
        <f t="shared" ca="1" si="260"/>
        <v>0.16666666666666666</v>
      </c>
      <c r="AN1817" s="1" t="str">
        <f t="shared" ca="1" si="261"/>
        <v>טרם נבדק</v>
      </c>
      <c r="AO1817" s="1" t="e">
        <f>VLOOKUP(AC1817,'תז מייל קניין'!$A:$C,3,0)</f>
        <v>#N/A</v>
      </c>
      <c r="AP1817" s="1" t="str">
        <f t="shared" si="262"/>
        <v xml:space="preserve"> כיבוד בוק</v>
      </c>
    </row>
    <row r="1818" spans="1:42" x14ac:dyDescent="0.2">
      <c r="A1818" s="4"/>
      <c r="B1818" s="5"/>
      <c r="C1818" s="6" t="s">
        <v>6400</v>
      </c>
      <c r="D1818" s="7" t="s">
        <v>34</v>
      </c>
      <c r="E1818" s="7" t="s">
        <v>32</v>
      </c>
      <c r="F1818" s="8" t="s">
        <v>35</v>
      </c>
      <c r="G1818" s="9">
        <v>45818</v>
      </c>
      <c r="H1818" s="9"/>
      <c r="I1818" s="10"/>
      <c r="J1818" s="14"/>
      <c r="K1818" s="11" t="s">
        <v>6401</v>
      </c>
      <c r="L1818" s="8" t="s">
        <v>6402</v>
      </c>
      <c r="M1818" s="8" t="s">
        <v>6403</v>
      </c>
      <c r="N1818" s="8" t="s">
        <v>40</v>
      </c>
      <c r="O1818" s="12">
        <v>3149.89</v>
      </c>
      <c r="P1818" s="8" t="s">
        <v>41</v>
      </c>
      <c r="Q1818" s="12">
        <v>3149.89</v>
      </c>
      <c r="R1818" s="13">
        <v>0</v>
      </c>
      <c r="S1818" s="13">
        <v>0</v>
      </c>
      <c r="T1818" s="13">
        <v>0</v>
      </c>
      <c r="U1818" s="12">
        <v>3149.89</v>
      </c>
      <c r="V1818" s="8" t="s">
        <v>35</v>
      </c>
      <c r="W1818" s="8" t="s">
        <v>6404</v>
      </c>
      <c r="X1818" s="8" t="s">
        <v>35</v>
      </c>
      <c r="Y1818" s="13">
        <v>0</v>
      </c>
      <c r="Z1818" s="8" t="s">
        <v>42</v>
      </c>
      <c r="AA1818" s="8" t="s">
        <v>43</v>
      </c>
      <c r="AB1818" s="8" t="s">
        <v>60</v>
      </c>
      <c r="AC1818" s="8" t="s">
        <v>54</v>
      </c>
      <c r="AD1818" s="8" t="s">
        <v>35</v>
      </c>
      <c r="AE1818" s="8" t="s">
        <v>603</v>
      </c>
      <c r="AF1818" s="12">
        <v>3149.89</v>
      </c>
      <c r="AG1818" s="41">
        <f t="shared" si="255"/>
        <v>45818</v>
      </c>
      <c r="AH1818" s="41">
        <f t="shared" ca="1" si="256"/>
        <v>46022</v>
      </c>
      <c r="AI1818" s="1">
        <f t="shared" ca="1" si="254"/>
        <v>6</v>
      </c>
      <c r="AJ1818" s="1">
        <f t="shared" ca="1" si="257"/>
        <v>1</v>
      </c>
      <c r="AK1818" s="1">
        <f t="shared" ca="1" si="258"/>
        <v>4</v>
      </c>
      <c r="AL1818" s="1">
        <f t="shared" si="259"/>
        <v>0</v>
      </c>
      <c r="AM1818" s="38">
        <f t="shared" ca="1" si="260"/>
        <v>0.16666666666666666</v>
      </c>
      <c r="AN1818" s="1" t="str">
        <f t="shared" ca="1" si="261"/>
        <v>טרם נבדק</v>
      </c>
      <c r="AO1818" s="1" t="e">
        <f>VLOOKUP(AC1818,'תז מייל קניין'!$A:$C,3,0)</f>
        <v>#N/A</v>
      </c>
      <c r="AP1818" s="1" t="str">
        <f t="shared" si="262"/>
        <v xml:space="preserve"> כיבוד בוק</v>
      </c>
    </row>
    <row r="1819" spans="1:42" x14ac:dyDescent="0.2">
      <c r="A1819" s="4"/>
      <c r="B1819" s="5"/>
      <c r="C1819" s="6" t="s">
        <v>6405</v>
      </c>
      <c r="D1819" s="7" t="s">
        <v>50</v>
      </c>
      <c r="E1819" s="7" t="s">
        <v>32</v>
      </c>
      <c r="F1819" s="8" t="s">
        <v>35</v>
      </c>
      <c r="G1819" s="9">
        <v>45818</v>
      </c>
      <c r="H1819" s="9"/>
      <c r="I1819" s="10"/>
      <c r="J1819" s="14"/>
      <c r="K1819" s="11" t="s">
        <v>3935</v>
      </c>
      <c r="L1819" s="8" t="s">
        <v>3936</v>
      </c>
      <c r="M1819" s="8" t="s">
        <v>3937</v>
      </c>
      <c r="N1819" s="8" t="s">
        <v>40</v>
      </c>
      <c r="O1819" s="12">
        <v>7434</v>
      </c>
      <c r="P1819" s="8" t="s">
        <v>41</v>
      </c>
      <c r="Q1819" s="12">
        <v>7434</v>
      </c>
      <c r="R1819" s="13">
        <v>0</v>
      </c>
      <c r="S1819" s="13">
        <v>0</v>
      </c>
      <c r="T1819" s="13">
        <v>0</v>
      </c>
      <c r="U1819" s="12">
        <v>7434</v>
      </c>
      <c r="V1819" s="8" t="s">
        <v>35</v>
      </c>
      <c r="W1819" s="8" t="s">
        <v>6406</v>
      </c>
      <c r="X1819" s="8" t="s">
        <v>35</v>
      </c>
      <c r="Y1819" s="13">
        <v>0</v>
      </c>
      <c r="Z1819" s="8" t="s">
        <v>42</v>
      </c>
      <c r="AA1819" s="8" t="s">
        <v>43</v>
      </c>
      <c r="AB1819" s="8" t="s">
        <v>60</v>
      </c>
      <c r="AC1819" s="8" t="s">
        <v>54</v>
      </c>
      <c r="AD1819" s="8" t="s">
        <v>35</v>
      </c>
      <c r="AE1819" s="8" t="s">
        <v>4654</v>
      </c>
      <c r="AF1819" s="12">
        <v>7434</v>
      </c>
      <c r="AG1819" s="41">
        <f t="shared" si="255"/>
        <v>45818</v>
      </c>
      <c r="AH1819" s="41">
        <f t="shared" ca="1" si="256"/>
        <v>46022</v>
      </c>
      <c r="AI1819" s="1">
        <f t="shared" ca="1" si="254"/>
        <v>6</v>
      </c>
      <c r="AJ1819" s="1">
        <f t="shared" ca="1" si="257"/>
        <v>1</v>
      </c>
      <c r="AK1819" s="1">
        <f t="shared" ca="1" si="258"/>
        <v>4</v>
      </c>
      <c r="AL1819" s="1">
        <f t="shared" si="259"/>
        <v>0</v>
      </c>
      <c r="AM1819" s="38">
        <f t="shared" ca="1" si="260"/>
        <v>0.16666666666666666</v>
      </c>
      <c r="AN1819" s="1" t="str">
        <f t="shared" ca="1" si="261"/>
        <v>טרם נבדק</v>
      </c>
      <c r="AO1819" s="1" t="e">
        <f>VLOOKUP(AC1819,'תז מייל קניין'!$A:$C,3,0)</f>
        <v>#N/A</v>
      </c>
      <c r="AP1819" s="1" t="str">
        <f t="shared" si="262"/>
        <v xml:space="preserve"> הדפסה על </v>
      </c>
    </row>
    <row r="1820" spans="1:42" x14ac:dyDescent="0.2">
      <c r="A1820" s="4"/>
      <c r="B1820" s="5"/>
      <c r="C1820" s="6" t="s">
        <v>6407</v>
      </c>
      <c r="D1820" s="7" t="s">
        <v>50</v>
      </c>
      <c r="E1820" s="7" t="s">
        <v>32</v>
      </c>
      <c r="F1820" s="8" t="s">
        <v>35</v>
      </c>
      <c r="G1820" s="9">
        <v>45818</v>
      </c>
      <c r="H1820" s="9"/>
      <c r="I1820" s="10"/>
      <c r="J1820" s="14"/>
      <c r="K1820" s="11" t="s">
        <v>2182</v>
      </c>
      <c r="L1820" s="8" t="s">
        <v>2183</v>
      </c>
      <c r="M1820" s="8" t="s">
        <v>2184</v>
      </c>
      <c r="N1820" s="8" t="s">
        <v>40</v>
      </c>
      <c r="O1820" s="12">
        <v>1957.13</v>
      </c>
      <c r="P1820" s="8" t="s">
        <v>41</v>
      </c>
      <c r="Q1820" s="12">
        <v>1957.13</v>
      </c>
      <c r="R1820" s="13">
        <v>103.99</v>
      </c>
      <c r="S1820" s="12">
        <v>1957.13</v>
      </c>
      <c r="T1820" s="12">
        <v>2138.11</v>
      </c>
      <c r="U1820" s="13">
        <v>0</v>
      </c>
      <c r="V1820" s="8" t="s">
        <v>35</v>
      </c>
      <c r="W1820" s="8" t="s">
        <v>6408</v>
      </c>
      <c r="X1820" s="8" t="s">
        <v>57</v>
      </c>
      <c r="Y1820" s="13">
        <v>0</v>
      </c>
      <c r="Z1820" s="8" t="s">
        <v>42</v>
      </c>
      <c r="AA1820" s="8" t="s">
        <v>65</v>
      </c>
      <c r="AB1820" s="8" t="s">
        <v>35</v>
      </c>
      <c r="AC1820" s="8" t="s">
        <v>54</v>
      </c>
      <c r="AD1820" s="8" t="s">
        <v>35</v>
      </c>
      <c r="AE1820" s="8" t="s">
        <v>4414</v>
      </c>
      <c r="AF1820" s="13">
        <v>0</v>
      </c>
      <c r="AG1820" s="41">
        <f t="shared" si="255"/>
        <v>45818</v>
      </c>
      <c r="AH1820" s="41">
        <f t="shared" ca="1" si="256"/>
        <v>46022</v>
      </c>
      <c r="AI1820" s="1">
        <f t="shared" ca="1" si="254"/>
        <v>6</v>
      </c>
      <c r="AJ1820" s="1">
        <f t="shared" ca="1" si="257"/>
        <v>1</v>
      </c>
      <c r="AK1820" s="1">
        <f t="shared" ca="1" si="258"/>
        <v>4</v>
      </c>
      <c r="AL1820" s="1">
        <f t="shared" si="259"/>
        <v>103.99</v>
      </c>
      <c r="AM1820" s="38">
        <f t="shared" ca="1" si="260"/>
        <v>0.16666666666666666</v>
      </c>
      <c r="AN1820" s="1" t="str">
        <f t="shared" ca="1" si="261"/>
        <v>טרם נבדק</v>
      </c>
      <c r="AO1820" s="1" t="e">
        <f>VLOOKUP(AC1820,'תז מייל קניין'!$A:$C,3,0)</f>
        <v>#N/A</v>
      </c>
      <c r="AP1820" s="1" t="str">
        <f t="shared" si="262"/>
        <v xml:space="preserve"> כיבוד משק</v>
      </c>
    </row>
    <row r="1821" spans="1:42" x14ac:dyDescent="0.2">
      <c r="A1821" s="4"/>
      <c r="B1821" s="5"/>
      <c r="C1821" s="6" t="s">
        <v>6409</v>
      </c>
      <c r="D1821" s="7" t="s">
        <v>50</v>
      </c>
      <c r="E1821" s="7" t="s">
        <v>32</v>
      </c>
      <c r="F1821" s="8" t="s">
        <v>35</v>
      </c>
      <c r="G1821" s="9">
        <v>45818</v>
      </c>
      <c r="H1821" s="9"/>
      <c r="I1821" s="10"/>
      <c r="J1821" s="14"/>
      <c r="K1821" s="11" t="s">
        <v>2144</v>
      </c>
      <c r="L1821" s="8" t="s">
        <v>2145</v>
      </c>
      <c r="M1821" s="8" t="s">
        <v>2146</v>
      </c>
      <c r="N1821" s="8" t="s">
        <v>40</v>
      </c>
      <c r="O1821" s="13">
        <v>932.2</v>
      </c>
      <c r="P1821" s="8" t="s">
        <v>41</v>
      </c>
      <c r="Q1821" s="13">
        <v>932.2</v>
      </c>
      <c r="R1821" s="13">
        <v>0</v>
      </c>
      <c r="S1821" s="13">
        <v>0</v>
      </c>
      <c r="T1821" s="13">
        <v>0</v>
      </c>
      <c r="U1821" s="12">
        <v>1000.21</v>
      </c>
      <c r="V1821" s="8" t="s">
        <v>35</v>
      </c>
      <c r="W1821" s="8" t="s">
        <v>6410</v>
      </c>
      <c r="X1821" s="8" t="s">
        <v>57</v>
      </c>
      <c r="Y1821" s="13">
        <v>0</v>
      </c>
      <c r="Z1821" s="8" t="s">
        <v>42</v>
      </c>
      <c r="AA1821" s="8" t="s">
        <v>65</v>
      </c>
      <c r="AB1821" s="8" t="s">
        <v>35</v>
      </c>
      <c r="AC1821" s="8" t="s">
        <v>54</v>
      </c>
      <c r="AD1821" s="8" t="s">
        <v>35</v>
      </c>
      <c r="AE1821" s="8" t="s">
        <v>603</v>
      </c>
      <c r="AF1821" s="13">
        <v>932.2</v>
      </c>
      <c r="AG1821" s="41">
        <f t="shared" si="255"/>
        <v>45818</v>
      </c>
      <c r="AH1821" s="41">
        <f t="shared" ca="1" si="256"/>
        <v>46022</v>
      </c>
      <c r="AI1821" s="1">
        <f t="shared" ref="AI1821:AI1884" ca="1" si="263">DATEDIF(AG1821,AH1821, "m")</f>
        <v>6</v>
      </c>
      <c r="AJ1821" s="1">
        <f t="shared" ca="1" si="257"/>
        <v>1</v>
      </c>
      <c r="AK1821" s="1">
        <f t="shared" ca="1" si="258"/>
        <v>4</v>
      </c>
      <c r="AL1821" s="1">
        <f t="shared" si="259"/>
        <v>0</v>
      </c>
      <c r="AM1821" s="38">
        <f t="shared" ca="1" si="260"/>
        <v>0.16666666666666666</v>
      </c>
      <c r="AN1821" s="1" t="str">
        <f t="shared" ca="1" si="261"/>
        <v>טרם נבדק</v>
      </c>
      <c r="AO1821" s="1" t="e">
        <f>VLOOKUP(AC1821,'תז מייל קניין'!$A:$C,3,0)</f>
        <v>#N/A</v>
      </c>
      <c r="AP1821" s="1" t="str">
        <f t="shared" si="262"/>
        <v xml:space="preserve"> כסא מנהל </v>
      </c>
    </row>
    <row r="1822" spans="1:42" x14ac:dyDescent="0.2">
      <c r="A1822" s="4"/>
      <c r="B1822" s="5"/>
      <c r="C1822" s="6" t="s">
        <v>6411</v>
      </c>
      <c r="D1822" s="7" t="s">
        <v>50</v>
      </c>
      <c r="E1822" s="7" t="s">
        <v>32</v>
      </c>
      <c r="F1822" s="8" t="s">
        <v>35</v>
      </c>
      <c r="G1822" s="9">
        <v>45820</v>
      </c>
      <c r="H1822" s="9"/>
      <c r="I1822" s="10"/>
      <c r="J1822" s="14"/>
      <c r="K1822" s="11" t="s">
        <v>2088</v>
      </c>
      <c r="L1822" s="8" t="s">
        <v>2089</v>
      </c>
      <c r="M1822" s="8" t="s">
        <v>2090</v>
      </c>
      <c r="N1822" s="8" t="s">
        <v>40</v>
      </c>
      <c r="O1822" s="12">
        <v>60000</v>
      </c>
      <c r="P1822" s="8" t="s">
        <v>41</v>
      </c>
      <c r="Q1822" s="12">
        <v>60000</v>
      </c>
      <c r="R1822" s="13">
        <v>1.18</v>
      </c>
      <c r="S1822" s="13">
        <v>708</v>
      </c>
      <c r="T1822" s="13">
        <v>708</v>
      </c>
      <c r="U1822" s="12">
        <v>59292</v>
      </c>
      <c r="V1822" s="8" t="s">
        <v>35</v>
      </c>
      <c r="W1822" s="8" t="s">
        <v>6412</v>
      </c>
      <c r="X1822" s="8" t="s">
        <v>35</v>
      </c>
      <c r="Y1822" s="13">
        <v>0</v>
      </c>
      <c r="Z1822" s="8" t="s">
        <v>42</v>
      </c>
      <c r="AA1822" s="8" t="s">
        <v>43</v>
      </c>
      <c r="AB1822" s="8" t="s">
        <v>60</v>
      </c>
      <c r="AC1822" s="8" t="s">
        <v>54</v>
      </c>
      <c r="AD1822" s="8" t="s">
        <v>6413</v>
      </c>
      <c r="AE1822" s="8" t="s">
        <v>4672</v>
      </c>
      <c r="AF1822" s="12">
        <v>59292</v>
      </c>
      <c r="AG1822" s="41">
        <f t="shared" si="255"/>
        <v>45820</v>
      </c>
      <c r="AH1822" s="41">
        <f t="shared" ca="1" si="256"/>
        <v>46022</v>
      </c>
      <c r="AI1822" s="1">
        <f t="shared" ca="1" si="263"/>
        <v>6</v>
      </c>
      <c r="AJ1822" s="1">
        <f t="shared" ca="1" si="257"/>
        <v>1</v>
      </c>
      <c r="AK1822" s="1">
        <f t="shared" ca="1" si="258"/>
        <v>4</v>
      </c>
      <c r="AL1822" s="1">
        <f t="shared" si="259"/>
        <v>1.18</v>
      </c>
      <c r="AM1822" s="38">
        <f t="shared" ca="1" si="260"/>
        <v>0.16666666666666666</v>
      </c>
      <c r="AN1822" s="1" t="str">
        <f t="shared" ca="1" si="261"/>
        <v>טרם נבדק</v>
      </c>
      <c r="AO1822" s="1" t="e">
        <f>VLOOKUP(AC1822,'תז מייל קניין'!$A:$C,3,0)</f>
        <v>#N/A</v>
      </c>
      <c r="AP1822" s="1" t="str">
        <f t="shared" si="262"/>
        <v xml:space="preserve"> שירותי מנ</v>
      </c>
    </row>
    <row r="1823" spans="1:42" x14ac:dyDescent="0.2">
      <c r="A1823" s="4"/>
      <c r="B1823" s="5"/>
      <c r="C1823" s="6" t="s">
        <v>6414</v>
      </c>
      <c r="D1823" s="7" t="s">
        <v>50</v>
      </c>
      <c r="E1823" s="7" t="s">
        <v>32</v>
      </c>
      <c r="F1823" s="8" t="s">
        <v>35</v>
      </c>
      <c r="G1823" s="9">
        <v>45820</v>
      </c>
      <c r="H1823" s="9"/>
      <c r="I1823" s="10"/>
      <c r="J1823" s="14"/>
      <c r="K1823" s="11" t="s">
        <v>2182</v>
      </c>
      <c r="L1823" s="8" t="s">
        <v>2183</v>
      </c>
      <c r="M1823" s="8" t="s">
        <v>2184</v>
      </c>
      <c r="N1823" s="8" t="s">
        <v>40</v>
      </c>
      <c r="O1823" s="12">
        <v>1603.01</v>
      </c>
      <c r="P1823" s="8" t="s">
        <v>41</v>
      </c>
      <c r="Q1823" s="12">
        <v>1603.01</v>
      </c>
      <c r="R1823" s="13">
        <v>0</v>
      </c>
      <c r="S1823" s="13">
        <v>0</v>
      </c>
      <c r="T1823" s="13">
        <v>0</v>
      </c>
      <c r="U1823" s="13">
        <v>987.3</v>
      </c>
      <c r="V1823" s="8" t="s">
        <v>35</v>
      </c>
      <c r="W1823" s="8" t="s">
        <v>6415</v>
      </c>
      <c r="X1823" s="8" t="s">
        <v>57</v>
      </c>
      <c r="Y1823" s="13">
        <v>0</v>
      </c>
      <c r="Z1823" s="8" t="s">
        <v>42</v>
      </c>
      <c r="AA1823" s="8" t="s">
        <v>65</v>
      </c>
      <c r="AB1823" s="8" t="s">
        <v>35</v>
      </c>
      <c r="AC1823" s="8" t="s">
        <v>54</v>
      </c>
      <c r="AD1823" s="8" t="s">
        <v>35</v>
      </c>
      <c r="AE1823" s="8" t="s">
        <v>4654</v>
      </c>
      <c r="AF1823" s="13">
        <v>939.76</v>
      </c>
      <c r="AG1823" s="41">
        <f t="shared" si="255"/>
        <v>45820</v>
      </c>
      <c r="AH1823" s="41">
        <f t="shared" ca="1" si="256"/>
        <v>46022</v>
      </c>
      <c r="AI1823" s="1">
        <f t="shared" ca="1" si="263"/>
        <v>6</v>
      </c>
      <c r="AJ1823" s="1">
        <f t="shared" ca="1" si="257"/>
        <v>1</v>
      </c>
      <c r="AK1823" s="1">
        <f t="shared" ca="1" si="258"/>
        <v>4</v>
      </c>
      <c r="AL1823" s="1">
        <f t="shared" si="259"/>
        <v>0</v>
      </c>
      <c r="AM1823" s="38">
        <f t="shared" ca="1" si="260"/>
        <v>0.16666666666666666</v>
      </c>
      <c r="AN1823" s="1" t="str">
        <f t="shared" ca="1" si="261"/>
        <v>טרם נבדק</v>
      </c>
      <c r="AO1823" s="1" t="e">
        <f>VLOOKUP(AC1823,'תז מייל קניין'!$A:$C,3,0)</f>
        <v>#N/A</v>
      </c>
      <c r="AP1823" s="1" t="str">
        <f t="shared" si="262"/>
        <v xml:space="preserve"> כיבוד משק</v>
      </c>
    </row>
    <row r="1824" spans="1:42" x14ac:dyDescent="0.2">
      <c r="A1824" s="4"/>
      <c r="B1824" s="5"/>
      <c r="C1824" s="6" t="s">
        <v>6416</v>
      </c>
      <c r="D1824" s="7" t="s">
        <v>50</v>
      </c>
      <c r="E1824" s="7" t="s">
        <v>32</v>
      </c>
      <c r="F1824" s="8" t="s">
        <v>35</v>
      </c>
      <c r="G1824" s="9">
        <v>45820</v>
      </c>
      <c r="H1824" s="9"/>
      <c r="I1824" s="10"/>
      <c r="J1824" s="14"/>
      <c r="K1824" s="11" t="s">
        <v>2182</v>
      </c>
      <c r="L1824" s="8" t="s">
        <v>2183</v>
      </c>
      <c r="M1824" s="8" t="s">
        <v>2184</v>
      </c>
      <c r="N1824" s="8" t="s">
        <v>40</v>
      </c>
      <c r="O1824" s="12">
        <v>3361.04</v>
      </c>
      <c r="P1824" s="8" t="s">
        <v>41</v>
      </c>
      <c r="Q1824" s="12">
        <v>3361.04</v>
      </c>
      <c r="R1824" s="13">
        <v>0</v>
      </c>
      <c r="S1824" s="13">
        <v>0</v>
      </c>
      <c r="T1824" s="13">
        <v>0</v>
      </c>
      <c r="U1824" s="12">
        <v>1920.99</v>
      </c>
      <c r="V1824" s="8" t="s">
        <v>35</v>
      </c>
      <c r="W1824" s="8" t="s">
        <v>6417</v>
      </c>
      <c r="X1824" s="8" t="s">
        <v>57</v>
      </c>
      <c r="Y1824" s="13">
        <v>0</v>
      </c>
      <c r="Z1824" s="8" t="s">
        <v>42</v>
      </c>
      <c r="AA1824" s="8" t="s">
        <v>65</v>
      </c>
      <c r="AB1824" s="8" t="s">
        <v>35</v>
      </c>
      <c r="AC1824" s="8" t="s">
        <v>54</v>
      </c>
      <c r="AD1824" s="8" t="s">
        <v>35</v>
      </c>
      <c r="AE1824" s="8" t="s">
        <v>35</v>
      </c>
      <c r="AF1824" s="12">
        <v>1828.52</v>
      </c>
      <c r="AG1824" s="41">
        <f t="shared" si="255"/>
        <v>45820</v>
      </c>
      <c r="AH1824" s="41">
        <f t="shared" ca="1" si="256"/>
        <v>46022</v>
      </c>
      <c r="AI1824" s="1">
        <f t="shared" ca="1" si="263"/>
        <v>6</v>
      </c>
      <c r="AJ1824" s="1">
        <f t="shared" ca="1" si="257"/>
        <v>1</v>
      </c>
      <c r="AK1824" s="1">
        <f t="shared" ca="1" si="258"/>
        <v>4</v>
      </c>
      <c r="AL1824" s="1">
        <f t="shared" si="259"/>
        <v>0</v>
      </c>
      <c r="AM1824" s="38">
        <f t="shared" ca="1" si="260"/>
        <v>0.16666666666666666</v>
      </c>
      <c r="AN1824" s="1" t="str">
        <f t="shared" ca="1" si="261"/>
        <v>טרם נבדק</v>
      </c>
      <c r="AO1824" s="1" t="e">
        <f>VLOOKUP(AC1824,'תז מייל קניין'!$A:$C,3,0)</f>
        <v>#N/A</v>
      </c>
      <c r="AP1824" s="1" t="str">
        <f t="shared" si="262"/>
        <v xml:space="preserve"> כיבוד משק</v>
      </c>
    </row>
    <row r="1825" spans="1:42" x14ac:dyDescent="0.2">
      <c r="A1825" s="4"/>
      <c r="B1825" s="5"/>
      <c r="C1825" s="6" t="s">
        <v>6418</v>
      </c>
      <c r="D1825" s="7" t="s">
        <v>34</v>
      </c>
      <c r="E1825" s="7" t="s">
        <v>32</v>
      </c>
      <c r="F1825" s="8" t="s">
        <v>35</v>
      </c>
      <c r="G1825" s="9">
        <v>45823</v>
      </c>
      <c r="H1825" s="9"/>
      <c r="I1825" s="10"/>
      <c r="J1825" s="14"/>
      <c r="K1825" s="11" t="s">
        <v>3851</v>
      </c>
      <c r="L1825" s="8" t="s">
        <v>3852</v>
      </c>
      <c r="M1825" s="8" t="s">
        <v>3853</v>
      </c>
      <c r="N1825" s="8" t="s">
        <v>40</v>
      </c>
      <c r="O1825" s="12">
        <v>7924.88</v>
      </c>
      <c r="P1825" s="8" t="s">
        <v>41</v>
      </c>
      <c r="Q1825" s="12">
        <v>7924.88</v>
      </c>
      <c r="R1825" s="13">
        <v>0</v>
      </c>
      <c r="S1825" s="13">
        <v>0</v>
      </c>
      <c r="T1825" s="13">
        <v>0</v>
      </c>
      <c r="U1825" s="12">
        <v>7924.88</v>
      </c>
      <c r="V1825" s="8" t="s">
        <v>35</v>
      </c>
      <c r="W1825" s="8" t="s">
        <v>6419</v>
      </c>
      <c r="X1825" s="8" t="s">
        <v>35</v>
      </c>
      <c r="Y1825" s="13">
        <v>0</v>
      </c>
      <c r="Z1825" s="8" t="s">
        <v>42</v>
      </c>
      <c r="AA1825" s="8" t="s">
        <v>43</v>
      </c>
      <c r="AB1825" s="8" t="s">
        <v>60</v>
      </c>
      <c r="AC1825" s="8" t="s">
        <v>54</v>
      </c>
      <c r="AD1825" s="8" t="s">
        <v>35</v>
      </c>
      <c r="AE1825" s="8" t="s">
        <v>4789</v>
      </c>
      <c r="AF1825" s="12">
        <v>7924.88</v>
      </c>
      <c r="AG1825" s="41">
        <f t="shared" si="255"/>
        <v>45823</v>
      </c>
      <c r="AH1825" s="41">
        <f t="shared" ca="1" si="256"/>
        <v>46022</v>
      </c>
      <c r="AI1825" s="1">
        <f t="shared" ca="1" si="263"/>
        <v>6</v>
      </c>
      <c r="AJ1825" s="1">
        <f t="shared" ca="1" si="257"/>
        <v>1</v>
      </c>
      <c r="AK1825" s="1">
        <f t="shared" ca="1" si="258"/>
        <v>4</v>
      </c>
      <c r="AL1825" s="1">
        <f t="shared" si="259"/>
        <v>0</v>
      </c>
      <c r="AM1825" s="38">
        <f t="shared" ca="1" si="260"/>
        <v>0.16666666666666666</v>
      </c>
      <c r="AN1825" s="1" t="str">
        <f t="shared" ca="1" si="261"/>
        <v>טרם נבדק</v>
      </c>
      <c r="AO1825" s="1" t="e">
        <f>VLOOKUP(AC1825,'תז מייל קניין'!$A:$C,3,0)</f>
        <v>#N/A</v>
      </c>
      <c r="AP1825" s="1" t="str">
        <f t="shared" si="262"/>
        <v xml:space="preserve"> מזרנים + </v>
      </c>
    </row>
    <row r="1826" spans="1:42" x14ac:dyDescent="0.2">
      <c r="A1826" s="4"/>
      <c r="B1826" s="5"/>
      <c r="C1826" s="6" t="s">
        <v>6420</v>
      </c>
      <c r="D1826" s="7" t="s">
        <v>34</v>
      </c>
      <c r="E1826" s="7" t="s">
        <v>32</v>
      </c>
      <c r="F1826" s="8" t="s">
        <v>35</v>
      </c>
      <c r="G1826" s="9">
        <v>45823</v>
      </c>
      <c r="H1826" s="9"/>
      <c r="I1826" s="10"/>
      <c r="J1826" s="14"/>
      <c r="K1826" s="11" t="s">
        <v>6421</v>
      </c>
      <c r="L1826" s="8" t="s">
        <v>6422</v>
      </c>
      <c r="M1826" s="8" t="s">
        <v>6423</v>
      </c>
      <c r="N1826" s="8" t="s">
        <v>40</v>
      </c>
      <c r="O1826" s="12">
        <v>2645.61</v>
      </c>
      <c r="P1826" s="8" t="s">
        <v>41</v>
      </c>
      <c r="Q1826" s="12">
        <v>2645.61</v>
      </c>
      <c r="R1826" s="13">
        <v>0</v>
      </c>
      <c r="S1826" s="13">
        <v>0</v>
      </c>
      <c r="T1826" s="13">
        <v>0</v>
      </c>
      <c r="U1826" s="12">
        <v>2645.61</v>
      </c>
      <c r="V1826" s="8" t="s">
        <v>35</v>
      </c>
      <c r="W1826" s="8" t="s">
        <v>6424</v>
      </c>
      <c r="X1826" s="8" t="s">
        <v>35</v>
      </c>
      <c r="Y1826" s="13">
        <v>0</v>
      </c>
      <c r="Z1826" s="8" t="s">
        <v>42</v>
      </c>
      <c r="AA1826" s="8" t="s">
        <v>43</v>
      </c>
      <c r="AB1826" s="8" t="s">
        <v>60</v>
      </c>
      <c r="AC1826" s="8" t="s">
        <v>54</v>
      </c>
      <c r="AD1826" s="8" t="s">
        <v>35</v>
      </c>
      <c r="AE1826" s="8" t="s">
        <v>4789</v>
      </c>
      <c r="AF1826" s="12">
        <v>2645.61</v>
      </c>
      <c r="AG1826" s="41">
        <f t="shared" si="255"/>
        <v>45823</v>
      </c>
      <c r="AH1826" s="41">
        <f t="shared" ca="1" si="256"/>
        <v>46022</v>
      </c>
      <c r="AI1826" s="1">
        <f t="shared" ca="1" si="263"/>
        <v>6</v>
      </c>
      <c r="AJ1826" s="1">
        <f t="shared" ca="1" si="257"/>
        <v>1</v>
      </c>
      <c r="AK1826" s="1">
        <f t="shared" ca="1" si="258"/>
        <v>4</v>
      </c>
      <c r="AL1826" s="1">
        <f t="shared" si="259"/>
        <v>0</v>
      </c>
      <c r="AM1826" s="38">
        <f t="shared" ca="1" si="260"/>
        <v>0.16666666666666666</v>
      </c>
      <c r="AN1826" s="1" t="str">
        <f t="shared" ca="1" si="261"/>
        <v>טרם נבדק</v>
      </c>
      <c r="AO1826" s="1" t="e">
        <f>VLOOKUP(AC1826,'תז מייל קניין'!$A:$C,3,0)</f>
        <v>#N/A</v>
      </c>
      <c r="AP1826" s="1" t="str">
        <f t="shared" si="262"/>
        <v xml:space="preserve"> ציוד לשעת</v>
      </c>
    </row>
    <row r="1827" spans="1:42" x14ac:dyDescent="0.2">
      <c r="A1827" s="4"/>
      <c r="B1827" s="5"/>
      <c r="C1827" s="6" t="s">
        <v>6425</v>
      </c>
      <c r="D1827" s="7" t="s">
        <v>50</v>
      </c>
      <c r="E1827" s="7" t="s">
        <v>32</v>
      </c>
      <c r="F1827" s="8" t="s">
        <v>35</v>
      </c>
      <c r="G1827" s="9">
        <v>45826</v>
      </c>
      <c r="H1827" s="9"/>
      <c r="I1827" s="10"/>
      <c r="J1827" s="14"/>
      <c r="K1827" s="11" t="s">
        <v>2812</v>
      </c>
      <c r="L1827" s="8" t="s">
        <v>2813</v>
      </c>
      <c r="M1827" s="8" t="s">
        <v>2814</v>
      </c>
      <c r="N1827" s="8" t="s">
        <v>40</v>
      </c>
      <c r="O1827" s="12">
        <v>6749.91</v>
      </c>
      <c r="P1827" s="8" t="s">
        <v>41</v>
      </c>
      <c r="Q1827" s="12">
        <v>6749.91</v>
      </c>
      <c r="R1827" s="13">
        <v>0</v>
      </c>
      <c r="S1827" s="13">
        <v>0</v>
      </c>
      <c r="T1827" s="13">
        <v>0</v>
      </c>
      <c r="U1827" s="12">
        <v>6749.91</v>
      </c>
      <c r="V1827" s="8" t="s">
        <v>35</v>
      </c>
      <c r="W1827" s="8" t="s">
        <v>6426</v>
      </c>
      <c r="X1827" s="8" t="s">
        <v>35</v>
      </c>
      <c r="Y1827" s="13">
        <v>0</v>
      </c>
      <c r="Z1827" s="8" t="s">
        <v>42</v>
      </c>
      <c r="AA1827" s="8" t="s">
        <v>65</v>
      </c>
      <c r="AB1827" s="8" t="s">
        <v>35</v>
      </c>
      <c r="AC1827" s="8" t="s">
        <v>54</v>
      </c>
      <c r="AD1827" s="8" t="s">
        <v>35</v>
      </c>
      <c r="AE1827" s="8" t="s">
        <v>1832</v>
      </c>
      <c r="AF1827" s="12">
        <v>6749.91</v>
      </c>
      <c r="AG1827" s="41">
        <f t="shared" si="255"/>
        <v>45826</v>
      </c>
      <c r="AH1827" s="41">
        <f t="shared" ca="1" si="256"/>
        <v>46022</v>
      </c>
      <c r="AI1827" s="1">
        <f t="shared" ca="1" si="263"/>
        <v>6</v>
      </c>
      <c r="AJ1827" s="1">
        <f t="shared" ca="1" si="257"/>
        <v>1</v>
      </c>
      <c r="AK1827" s="1">
        <f t="shared" ca="1" si="258"/>
        <v>4</v>
      </c>
      <c r="AL1827" s="1">
        <f t="shared" si="259"/>
        <v>0</v>
      </c>
      <c r="AM1827" s="38">
        <f t="shared" ca="1" si="260"/>
        <v>0.16666666666666666</v>
      </c>
      <c r="AN1827" s="1" t="str">
        <f t="shared" ca="1" si="261"/>
        <v>טרם נבדק</v>
      </c>
      <c r="AO1827" s="1" t="e">
        <f>VLOOKUP(AC1827,'תז מייל קניין'!$A:$C,3,0)</f>
        <v>#N/A</v>
      </c>
      <c r="AP1827" s="1" t="str">
        <f t="shared" si="262"/>
        <v xml:space="preserve"> עיצוב והפ</v>
      </c>
    </row>
    <row r="1828" spans="1:42" x14ac:dyDescent="0.2">
      <c r="A1828" s="4"/>
      <c r="B1828" s="5"/>
      <c r="C1828" s="6" t="s">
        <v>6427</v>
      </c>
      <c r="D1828" s="7" t="s">
        <v>50</v>
      </c>
      <c r="E1828" s="7" t="s">
        <v>32</v>
      </c>
      <c r="F1828" s="8" t="s">
        <v>35</v>
      </c>
      <c r="G1828" s="9">
        <v>45826</v>
      </c>
      <c r="H1828" s="9"/>
      <c r="I1828" s="10"/>
      <c r="J1828" s="14"/>
      <c r="K1828" s="11" t="s">
        <v>2812</v>
      </c>
      <c r="L1828" s="8" t="s">
        <v>2813</v>
      </c>
      <c r="M1828" s="8" t="s">
        <v>2814</v>
      </c>
      <c r="N1828" s="8" t="s">
        <v>40</v>
      </c>
      <c r="O1828" s="12">
        <v>16494.98</v>
      </c>
      <c r="P1828" s="8" t="s">
        <v>41</v>
      </c>
      <c r="Q1828" s="12">
        <v>16494.98</v>
      </c>
      <c r="R1828" s="13">
        <v>0</v>
      </c>
      <c r="S1828" s="13">
        <v>0</v>
      </c>
      <c r="T1828" s="13">
        <v>0</v>
      </c>
      <c r="U1828" s="12">
        <v>16494.98</v>
      </c>
      <c r="V1828" s="8" t="s">
        <v>35</v>
      </c>
      <c r="W1828" s="8" t="s">
        <v>6428</v>
      </c>
      <c r="X1828" s="8" t="s">
        <v>35</v>
      </c>
      <c r="Y1828" s="13">
        <v>0</v>
      </c>
      <c r="Z1828" s="8" t="s">
        <v>42</v>
      </c>
      <c r="AA1828" s="8" t="s">
        <v>65</v>
      </c>
      <c r="AB1828" s="8" t="s">
        <v>35</v>
      </c>
      <c r="AC1828" s="8" t="s">
        <v>54</v>
      </c>
      <c r="AD1828" s="8" t="s">
        <v>35</v>
      </c>
      <c r="AE1828" s="8" t="s">
        <v>6239</v>
      </c>
      <c r="AF1828" s="12">
        <v>16494.98</v>
      </c>
      <c r="AG1828" s="41">
        <f t="shared" si="255"/>
        <v>45826</v>
      </c>
      <c r="AH1828" s="41">
        <f t="shared" ca="1" si="256"/>
        <v>46022</v>
      </c>
      <c r="AI1828" s="1">
        <f t="shared" ca="1" si="263"/>
        <v>6</v>
      </c>
      <c r="AJ1828" s="1">
        <f t="shared" ca="1" si="257"/>
        <v>1</v>
      </c>
      <c r="AK1828" s="1">
        <f t="shared" ca="1" si="258"/>
        <v>4</v>
      </c>
      <c r="AL1828" s="1">
        <f t="shared" si="259"/>
        <v>0</v>
      </c>
      <c r="AM1828" s="38">
        <f t="shared" ca="1" si="260"/>
        <v>0.16666666666666666</v>
      </c>
      <c r="AN1828" s="1" t="str">
        <f t="shared" ca="1" si="261"/>
        <v>טרם נבדק</v>
      </c>
      <c r="AO1828" s="1" t="e">
        <f>VLOOKUP(AC1828,'תז מייל קניין'!$A:$C,3,0)</f>
        <v>#N/A</v>
      </c>
      <c r="AP1828" s="1" t="str">
        <f t="shared" si="262"/>
        <v xml:space="preserve"> עיצוב דו"</v>
      </c>
    </row>
    <row r="1829" spans="1:42" x14ac:dyDescent="0.2">
      <c r="A1829" s="4"/>
      <c r="B1829" s="5"/>
      <c r="C1829" s="6" t="s">
        <v>6429</v>
      </c>
      <c r="D1829" s="7" t="s">
        <v>34</v>
      </c>
      <c r="E1829" s="7" t="s">
        <v>32</v>
      </c>
      <c r="F1829" s="8" t="s">
        <v>35</v>
      </c>
      <c r="G1829" s="9">
        <v>45826</v>
      </c>
      <c r="H1829" s="9"/>
      <c r="I1829" s="10"/>
      <c r="J1829" s="14"/>
      <c r="K1829" s="11" t="s">
        <v>6430</v>
      </c>
      <c r="L1829" s="8" t="s">
        <v>6431</v>
      </c>
      <c r="M1829" s="8" t="s">
        <v>6432</v>
      </c>
      <c r="N1829" s="8" t="s">
        <v>40</v>
      </c>
      <c r="O1829" s="12">
        <v>3899.99</v>
      </c>
      <c r="P1829" s="8" t="s">
        <v>41</v>
      </c>
      <c r="Q1829" s="12">
        <v>3899.99</v>
      </c>
      <c r="R1829" s="13">
        <v>0</v>
      </c>
      <c r="S1829" s="13">
        <v>0</v>
      </c>
      <c r="T1829" s="13">
        <v>0</v>
      </c>
      <c r="U1829" s="12">
        <v>3899.99</v>
      </c>
      <c r="V1829" s="8" t="s">
        <v>35</v>
      </c>
      <c r="W1829" s="8" t="s">
        <v>6433</v>
      </c>
      <c r="X1829" s="8" t="s">
        <v>35</v>
      </c>
      <c r="Y1829" s="13">
        <v>0</v>
      </c>
      <c r="Z1829" s="8" t="s">
        <v>42</v>
      </c>
      <c r="AA1829" s="8" t="s">
        <v>43</v>
      </c>
      <c r="AB1829" s="8" t="s">
        <v>60</v>
      </c>
      <c r="AC1829" s="8" t="s">
        <v>54</v>
      </c>
      <c r="AD1829" s="8" t="s">
        <v>35</v>
      </c>
      <c r="AE1829" s="8" t="s">
        <v>4414</v>
      </c>
      <c r="AF1829" s="12">
        <v>3899.99</v>
      </c>
      <c r="AG1829" s="41">
        <f t="shared" si="255"/>
        <v>45826</v>
      </c>
      <c r="AH1829" s="41">
        <f t="shared" ca="1" si="256"/>
        <v>46022</v>
      </c>
      <c r="AI1829" s="1">
        <f t="shared" ca="1" si="263"/>
        <v>6</v>
      </c>
      <c r="AJ1829" s="1">
        <f t="shared" ca="1" si="257"/>
        <v>1</v>
      </c>
      <c r="AK1829" s="1">
        <f t="shared" ca="1" si="258"/>
        <v>4</v>
      </c>
      <c r="AL1829" s="1">
        <f t="shared" si="259"/>
        <v>0</v>
      </c>
      <c r="AM1829" s="38">
        <f t="shared" ca="1" si="260"/>
        <v>0.16666666666666666</v>
      </c>
      <c r="AN1829" s="1" t="str">
        <f t="shared" ca="1" si="261"/>
        <v>טרם נבדק</v>
      </c>
      <c r="AO1829" s="1" t="e">
        <f>VLOOKUP(AC1829,'תז מייל קניין'!$A:$C,3,0)</f>
        <v>#N/A</v>
      </c>
      <c r="AP1829" s="1" t="str">
        <f t="shared" si="262"/>
        <v xml:space="preserve"> מכשיר להג</v>
      </c>
    </row>
    <row r="1830" spans="1:42" x14ac:dyDescent="0.2">
      <c r="A1830" s="4"/>
      <c r="B1830" s="5"/>
      <c r="C1830" s="6" t="s">
        <v>6434</v>
      </c>
      <c r="D1830" s="7" t="s">
        <v>50</v>
      </c>
      <c r="E1830" s="7" t="s">
        <v>32</v>
      </c>
      <c r="F1830" s="8" t="s">
        <v>35</v>
      </c>
      <c r="G1830" s="9">
        <v>45826</v>
      </c>
      <c r="H1830" s="9"/>
      <c r="I1830" s="10"/>
      <c r="J1830" s="14"/>
      <c r="K1830" s="11" t="s">
        <v>1916</v>
      </c>
      <c r="L1830" s="8" t="s">
        <v>1917</v>
      </c>
      <c r="M1830" s="8" t="s">
        <v>1918</v>
      </c>
      <c r="N1830" s="8" t="s">
        <v>40</v>
      </c>
      <c r="O1830" s="12">
        <v>11849.86</v>
      </c>
      <c r="P1830" s="8" t="s">
        <v>41</v>
      </c>
      <c r="Q1830" s="12">
        <v>11849.86</v>
      </c>
      <c r="R1830" s="13">
        <v>0</v>
      </c>
      <c r="S1830" s="13">
        <v>0</v>
      </c>
      <c r="T1830" s="13">
        <v>0</v>
      </c>
      <c r="U1830" s="12">
        <v>11849.86</v>
      </c>
      <c r="V1830" s="8" t="s">
        <v>35</v>
      </c>
      <c r="W1830" s="8" t="s">
        <v>6435</v>
      </c>
      <c r="X1830" s="8" t="s">
        <v>35</v>
      </c>
      <c r="Y1830" s="13">
        <v>0</v>
      </c>
      <c r="Z1830" s="8" t="s">
        <v>42</v>
      </c>
      <c r="AA1830" s="8" t="s">
        <v>65</v>
      </c>
      <c r="AB1830" s="8" t="s">
        <v>35</v>
      </c>
      <c r="AC1830" s="8" t="s">
        <v>54</v>
      </c>
      <c r="AD1830" s="8" t="s">
        <v>35</v>
      </c>
      <c r="AE1830" s="8" t="s">
        <v>1832</v>
      </c>
      <c r="AF1830" s="12">
        <v>11849.86</v>
      </c>
      <c r="AG1830" s="41">
        <f t="shared" si="255"/>
        <v>45826</v>
      </c>
      <c r="AH1830" s="41">
        <f t="shared" ca="1" si="256"/>
        <v>46022</v>
      </c>
      <c r="AI1830" s="1">
        <f t="shared" ca="1" si="263"/>
        <v>6</v>
      </c>
      <c r="AJ1830" s="1">
        <f t="shared" ca="1" si="257"/>
        <v>1</v>
      </c>
      <c r="AK1830" s="1">
        <f t="shared" ca="1" si="258"/>
        <v>4</v>
      </c>
      <c r="AL1830" s="1">
        <f t="shared" si="259"/>
        <v>0</v>
      </c>
      <c r="AM1830" s="38">
        <f t="shared" ca="1" si="260"/>
        <v>0.16666666666666666</v>
      </c>
      <c r="AN1830" s="1" t="str">
        <f t="shared" ca="1" si="261"/>
        <v>טרם נבדק</v>
      </c>
      <c r="AO1830" s="1" t="e">
        <f>VLOOKUP(AC1830,'תז מייל קניין'!$A:$C,3,0)</f>
        <v>#N/A</v>
      </c>
      <c r="AP1830" s="1" t="str">
        <f t="shared" si="262"/>
        <v xml:space="preserve"> עיצוב והפ</v>
      </c>
    </row>
    <row r="1831" spans="1:42" x14ac:dyDescent="0.2">
      <c r="A1831" s="4"/>
      <c r="B1831" s="5"/>
      <c r="C1831" s="6" t="s">
        <v>6436</v>
      </c>
      <c r="D1831" s="7" t="s">
        <v>34</v>
      </c>
      <c r="E1831" s="7" t="s">
        <v>32</v>
      </c>
      <c r="F1831" s="8" t="s">
        <v>35</v>
      </c>
      <c r="G1831" s="9">
        <v>45827</v>
      </c>
      <c r="H1831" s="9"/>
      <c r="I1831" s="10"/>
      <c r="J1831" s="14"/>
      <c r="K1831" s="11" t="s">
        <v>3851</v>
      </c>
      <c r="L1831" s="8" t="s">
        <v>3852</v>
      </c>
      <c r="M1831" s="8" t="s">
        <v>3853</v>
      </c>
      <c r="N1831" s="8" t="s">
        <v>40</v>
      </c>
      <c r="O1831" s="12">
        <v>5363.1</v>
      </c>
      <c r="P1831" s="8" t="s">
        <v>41</v>
      </c>
      <c r="Q1831" s="12">
        <v>5363.1</v>
      </c>
      <c r="R1831" s="13">
        <v>0</v>
      </c>
      <c r="S1831" s="12">
        <v>5363.1</v>
      </c>
      <c r="T1831" s="13">
        <v>0</v>
      </c>
      <c r="U1831" s="12">
        <v>5363.1</v>
      </c>
      <c r="V1831" s="8" t="s">
        <v>35</v>
      </c>
      <c r="W1831" s="8" t="s">
        <v>6437</v>
      </c>
      <c r="X1831" s="8" t="s">
        <v>35</v>
      </c>
      <c r="Y1831" s="13">
        <v>0</v>
      </c>
      <c r="Z1831" s="8" t="s">
        <v>42</v>
      </c>
      <c r="AA1831" s="8" t="s">
        <v>43</v>
      </c>
      <c r="AB1831" s="8" t="s">
        <v>60</v>
      </c>
      <c r="AC1831" s="8" t="s">
        <v>54</v>
      </c>
      <c r="AD1831" s="8" t="s">
        <v>35</v>
      </c>
      <c r="AE1831" s="8" t="s">
        <v>4789</v>
      </c>
      <c r="AF1831" s="12">
        <v>5363.1</v>
      </c>
      <c r="AG1831" s="41">
        <f t="shared" si="255"/>
        <v>45827</v>
      </c>
      <c r="AH1831" s="41">
        <f t="shared" ca="1" si="256"/>
        <v>46022</v>
      </c>
      <c r="AI1831" s="1">
        <f t="shared" ca="1" si="263"/>
        <v>6</v>
      </c>
      <c r="AJ1831" s="1">
        <f t="shared" ca="1" si="257"/>
        <v>1</v>
      </c>
      <c r="AK1831" s="1">
        <f t="shared" ca="1" si="258"/>
        <v>4</v>
      </c>
      <c r="AL1831" s="1">
        <f t="shared" si="259"/>
        <v>0</v>
      </c>
      <c r="AM1831" s="38">
        <f t="shared" ca="1" si="260"/>
        <v>0.16666666666666666</v>
      </c>
      <c r="AN1831" s="1" t="str">
        <f t="shared" ca="1" si="261"/>
        <v>טרם נבדק</v>
      </c>
      <c r="AO1831" s="1" t="e">
        <f>VLOOKUP(AC1831,'תז מייל קניין'!$A:$C,3,0)</f>
        <v>#N/A</v>
      </c>
      <c r="AP1831" s="1" t="str">
        <f t="shared" si="262"/>
        <v xml:space="preserve"> מיטה מתקפ</v>
      </c>
    </row>
    <row r="1832" spans="1:42" x14ac:dyDescent="0.2">
      <c r="A1832" s="4"/>
      <c r="B1832" s="5"/>
      <c r="C1832" s="6" t="s">
        <v>6438</v>
      </c>
      <c r="D1832" s="7" t="s">
        <v>34</v>
      </c>
      <c r="E1832" s="7" t="s">
        <v>32</v>
      </c>
      <c r="F1832" s="8" t="s">
        <v>35</v>
      </c>
      <c r="G1832" s="9">
        <v>45827</v>
      </c>
      <c r="H1832" s="9"/>
      <c r="I1832" s="10"/>
      <c r="J1832" s="14"/>
      <c r="K1832" s="11" t="s">
        <v>1764</v>
      </c>
      <c r="L1832" s="8" t="s">
        <v>1765</v>
      </c>
      <c r="M1832" s="8" t="s">
        <v>1766</v>
      </c>
      <c r="N1832" s="8" t="s">
        <v>40</v>
      </c>
      <c r="O1832" s="12">
        <v>6544.54</v>
      </c>
      <c r="P1832" s="8" t="s">
        <v>41</v>
      </c>
      <c r="Q1832" s="12">
        <v>6544.54</v>
      </c>
      <c r="R1832" s="13">
        <v>0</v>
      </c>
      <c r="S1832" s="13">
        <v>0</v>
      </c>
      <c r="T1832" s="13">
        <v>0</v>
      </c>
      <c r="U1832" s="12">
        <v>6544.54</v>
      </c>
      <c r="V1832" s="8" t="s">
        <v>35</v>
      </c>
      <c r="W1832" s="8" t="s">
        <v>6439</v>
      </c>
      <c r="X1832" s="8" t="s">
        <v>35</v>
      </c>
      <c r="Y1832" s="13">
        <v>0</v>
      </c>
      <c r="Z1832" s="8" t="s">
        <v>42</v>
      </c>
      <c r="AA1832" s="8" t="s">
        <v>43</v>
      </c>
      <c r="AB1832" s="8" t="s">
        <v>60</v>
      </c>
      <c r="AC1832" s="8" t="s">
        <v>54</v>
      </c>
      <c r="AD1832" s="8" t="s">
        <v>35</v>
      </c>
      <c r="AE1832" s="8" t="s">
        <v>4789</v>
      </c>
      <c r="AF1832" s="12">
        <v>6544.54</v>
      </c>
      <c r="AG1832" s="41">
        <f t="shared" si="255"/>
        <v>45827</v>
      </c>
      <c r="AH1832" s="41">
        <f t="shared" ca="1" si="256"/>
        <v>46022</v>
      </c>
      <c r="AI1832" s="1">
        <f t="shared" ca="1" si="263"/>
        <v>6</v>
      </c>
      <c r="AJ1832" s="1">
        <f t="shared" ca="1" si="257"/>
        <v>1</v>
      </c>
      <c r="AK1832" s="1">
        <f t="shared" ca="1" si="258"/>
        <v>4</v>
      </c>
      <c r="AL1832" s="1">
        <f t="shared" si="259"/>
        <v>0</v>
      </c>
      <c r="AM1832" s="38">
        <f t="shared" ca="1" si="260"/>
        <v>0.16666666666666666</v>
      </c>
      <c r="AN1832" s="1" t="str">
        <f t="shared" ca="1" si="261"/>
        <v>טרם נבדק</v>
      </c>
      <c r="AO1832" s="1" t="e">
        <f>VLOOKUP(AC1832,'תז מייל קניין'!$A:$C,3,0)</f>
        <v>#N/A</v>
      </c>
      <c r="AP1832" s="1" t="str">
        <f t="shared" si="262"/>
        <v xml:space="preserve"> ציוד לוגי</v>
      </c>
    </row>
    <row r="1833" spans="1:42" x14ac:dyDescent="0.2">
      <c r="A1833" s="4"/>
      <c r="B1833" s="5"/>
      <c r="C1833" s="6" t="s">
        <v>6440</v>
      </c>
      <c r="D1833" s="7" t="s">
        <v>34</v>
      </c>
      <c r="E1833" s="7" t="s">
        <v>32</v>
      </c>
      <c r="F1833" s="8" t="s">
        <v>35</v>
      </c>
      <c r="G1833" s="9">
        <v>45831</v>
      </c>
      <c r="H1833" s="9"/>
      <c r="I1833" s="10"/>
      <c r="J1833" s="14"/>
      <c r="K1833" s="11" t="s">
        <v>5197</v>
      </c>
      <c r="L1833" s="8" t="s">
        <v>5198</v>
      </c>
      <c r="M1833" s="8" t="s">
        <v>5199</v>
      </c>
      <c r="N1833" s="8" t="s">
        <v>40</v>
      </c>
      <c r="O1833" s="12">
        <v>8691.8799999999992</v>
      </c>
      <c r="P1833" s="8" t="s">
        <v>41</v>
      </c>
      <c r="Q1833" s="12">
        <v>8691.8799999999992</v>
      </c>
      <c r="R1833" s="13">
        <v>0</v>
      </c>
      <c r="S1833" s="13">
        <v>0</v>
      </c>
      <c r="T1833" s="13">
        <v>0</v>
      </c>
      <c r="U1833" s="12">
        <v>8691.8799999999992</v>
      </c>
      <c r="V1833" s="8" t="s">
        <v>35</v>
      </c>
      <c r="W1833" s="8" t="s">
        <v>6441</v>
      </c>
      <c r="X1833" s="8" t="s">
        <v>35</v>
      </c>
      <c r="Y1833" s="13">
        <v>0</v>
      </c>
      <c r="Z1833" s="8" t="s">
        <v>42</v>
      </c>
      <c r="AA1833" s="8" t="s">
        <v>43</v>
      </c>
      <c r="AB1833" s="8" t="s">
        <v>60</v>
      </c>
      <c r="AC1833" s="8" t="s">
        <v>54</v>
      </c>
      <c r="AD1833" s="8" t="s">
        <v>35</v>
      </c>
      <c r="AE1833" s="8" t="s">
        <v>4672</v>
      </c>
      <c r="AF1833" s="12">
        <v>8691.8799999999992</v>
      </c>
      <c r="AG1833" s="41">
        <f t="shared" si="255"/>
        <v>45831</v>
      </c>
      <c r="AH1833" s="41">
        <f t="shared" ca="1" si="256"/>
        <v>46022</v>
      </c>
      <c r="AI1833" s="1">
        <f t="shared" ca="1" si="263"/>
        <v>6</v>
      </c>
      <c r="AJ1833" s="1">
        <f t="shared" ca="1" si="257"/>
        <v>1</v>
      </c>
      <c r="AK1833" s="1">
        <f t="shared" ca="1" si="258"/>
        <v>4</v>
      </c>
      <c r="AL1833" s="1">
        <f t="shared" si="259"/>
        <v>0</v>
      </c>
      <c r="AM1833" s="38">
        <f t="shared" ca="1" si="260"/>
        <v>0.16666666666666666</v>
      </c>
      <c r="AN1833" s="1" t="str">
        <f t="shared" ca="1" si="261"/>
        <v>טרם נבדק</v>
      </c>
      <c r="AO1833" s="1" t="e">
        <f>VLOOKUP(AC1833,'תז מייל קניין'!$A:$C,3,0)</f>
        <v>#N/A</v>
      </c>
      <c r="AP1833" s="1" t="str">
        <f t="shared" si="262"/>
        <v xml:space="preserve"> התקנת מקל</v>
      </c>
    </row>
    <row r="1834" spans="1:42" x14ac:dyDescent="0.2">
      <c r="A1834" s="4"/>
      <c r="B1834" s="5"/>
      <c r="C1834" s="6" t="s">
        <v>6442</v>
      </c>
      <c r="D1834" s="7" t="s">
        <v>34</v>
      </c>
      <c r="E1834" s="7" t="s">
        <v>32</v>
      </c>
      <c r="F1834" s="8" t="s">
        <v>35</v>
      </c>
      <c r="G1834" s="9">
        <v>45832</v>
      </c>
      <c r="H1834" s="9"/>
      <c r="I1834" s="10"/>
      <c r="J1834" s="14"/>
      <c r="K1834" s="11" t="s">
        <v>6443</v>
      </c>
      <c r="L1834" s="8" t="s">
        <v>6444</v>
      </c>
      <c r="M1834" s="8" t="s">
        <v>6445</v>
      </c>
      <c r="N1834" s="8" t="s">
        <v>40</v>
      </c>
      <c r="O1834" s="12">
        <v>80830</v>
      </c>
      <c r="P1834" s="8" t="s">
        <v>41</v>
      </c>
      <c r="Q1834" s="12">
        <v>80830</v>
      </c>
      <c r="R1834" s="13">
        <v>11.55</v>
      </c>
      <c r="S1834" s="12">
        <v>9921.56</v>
      </c>
      <c r="T1834" s="12">
        <v>9336.75</v>
      </c>
      <c r="U1834" s="12">
        <v>71493.25</v>
      </c>
      <c r="V1834" s="8" t="s">
        <v>35</v>
      </c>
      <c r="W1834" s="8" t="s">
        <v>4398</v>
      </c>
      <c r="X1834" s="8" t="s">
        <v>57</v>
      </c>
      <c r="Y1834" s="13">
        <v>0</v>
      </c>
      <c r="Z1834" s="8" t="s">
        <v>42</v>
      </c>
      <c r="AA1834" s="8" t="s">
        <v>58</v>
      </c>
      <c r="AB1834" s="8" t="s">
        <v>35</v>
      </c>
      <c r="AC1834" s="8" t="s">
        <v>54</v>
      </c>
      <c r="AD1834" s="8" t="s">
        <v>6446</v>
      </c>
      <c r="AE1834" s="8" t="s">
        <v>66</v>
      </c>
      <c r="AF1834" s="12">
        <v>71493.25</v>
      </c>
      <c r="AG1834" s="41">
        <f t="shared" si="255"/>
        <v>45832</v>
      </c>
      <c r="AH1834" s="41">
        <f t="shared" ca="1" si="256"/>
        <v>46022</v>
      </c>
      <c r="AI1834" s="1">
        <f t="shared" ca="1" si="263"/>
        <v>6</v>
      </c>
      <c r="AJ1834" s="1">
        <f t="shared" ca="1" si="257"/>
        <v>1</v>
      </c>
      <c r="AK1834" s="1">
        <f t="shared" ca="1" si="258"/>
        <v>4</v>
      </c>
      <c r="AL1834" s="1">
        <f t="shared" si="259"/>
        <v>11.55</v>
      </c>
      <c r="AM1834" s="38">
        <f t="shared" ca="1" si="260"/>
        <v>0.16666666666666666</v>
      </c>
      <c r="AN1834" s="1" t="str">
        <f t="shared" ca="1" si="261"/>
        <v>טרם נבדק</v>
      </c>
      <c r="AO1834" s="1" t="e">
        <f>VLOOKUP(AC1834,'תז מייל קניין'!$A:$C,3,0)</f>
        <v>#N/A</v>
      </c>
      <c r="AP1834" s="1" t="str">
        <f t="shared" si="262"/>
        <v xml:space="preserve"> חבר ועדת </v>
      </c>
    </row>
    <row r="1835" spans="1:42" x14ac:dyDescent="0.2">
      <c r="A1835" s="4"/>
      <c r="B1835" s="5"/>
      <c r="C1835" s="6" t="s">
        <v>6447</v>
      </c>
      <c r="D1835" s="7" t="s">
        <v>50</v>
      </c>
      <c r="E1835" s="7" t="s">
        <v>32</v>
      </c>
      <c r="F1835" s="8" t="s">
        <v>35</v>
      </c>
      <c r="G1835" s="9">
        <v>45832</v>
      </c>
      <c r="H1835" s="9">
        <v>45826</v>
      </c>
      <c r="I1835" s="10">
        <v>46190</v>
      </c>
      <c r="J1835" s="14"/>
      <c r="K1835" s="11" t="s">
        <v>6448</v>
      </c>
      <c r="L1835" s="8" t="s">
        <v>6449</v>
      </c>
      <c r="M1835" s="8" t="s">
        <v>6450</v>
      </c>
      <c r="N1835" s="8" t="s">
        <v>40</v>
      </c>
      <c r="O1835" s="12">
        <v>99999.1</v>
      </c>
      <c r="P1835" s="8" t="s">
        <v>41</v>
      </c>
      <c r="Q1835" s="12">
        <v>99999.1</v>
      </c>
      <c r="R1835" s="13">
        <v>0</v>
      </c>
      <c r="S1835" s="13">
        <v>0</v>
      </c>
      <c r="T1835" s="13">
        <v>0</v>
      </c>
      <c r="U1835" s="12">
        <v>99999.1</v>
      </c>
      <c r="V1835" s="8" t="s">
        <v>35</v>
      </c>
      <c r="W1835" s="8" t="s">
        <v>5503</v>
      </c>
      <c r="X1835" s="8" t="s">
        <v>35</v>
      </c>
      <c r="Y1835" s="13">
        <v>0</v>
      </c>
      <c r="Z1835" s="8" t="s">
        <v>42</v>
      </c>
      <c r="AA1835" s="8" t="s">
        <v>43</v>
      </c>
      <c r="AB1835" s="8" t="s">
        <v>60</v>
      </c>
      <c r="AC1835" s="8" t="s">
        <v>54</v>
      </c>
      <c r="AD1835" s="8" t="s">
        <v>6039</v>
      </c>
      <c r="AE1835" s="8" t="s">
        <v>603</v>
      </c>
      <c r="AF1835" s="12">
        <v>99999.1</v>
      </c>
      <c r="AG1835" s="41">
        <f t="shared" si="255"/>
        <v>45826</v>
      </c>
      <c r="AH1835" s="41">
        <f t="shared" ca="1" si="256"/>
        <v>46190</v>
      </c>
      <c r="AI1835" s="1">
        <f t="shared" ca="1" si="263"/>
        <v>11</v>
      </c>
      <c r="AJ1835" s="1">
        <f t="shared" ca="1" si="257"/>
        <v>1</v>
      </c>
      <c r="AK1835" s="1">
        <f t="shared" ca="1" si="258"/>
        <v>10</v>
      </c>
      <c r="AL1835" s="1">
        <f t="shared" si="259"/>
        <v>0</v>
      </c>
      <c r="AM1835" s="38">
        <f t="shared" ca="1" si="260"/>
        <v>9.0909090909090912E-2</v>
      </c>
      <c r="AN1835" s="1" t="str">
        <f t="shared" ca="1" si="261"/>
        <v>טרם נבדק</v>
      </c>
      <c r="AO1835" s="1" t="e">
        <f>VLOOKUP(AC1835,'תז מייל קניין'!$A:$C,3,0)</f>
        <v>#N/A</v>
      </c>
      <c r="AP1835" s="1" t="str">
        <f t="shared" si="262"/>
        <v xml:space="preserve"> בדיקות פו</v>
      </c>
    </row>
    <row r="1836" spans="1:42" x14ac:dyDescent="0.2">
      <c r="A1836" s="4"/>
      <c r="B1836" s="5"/>
      <c r="C1836" s="6" t="s">
        <v>6451</v>
      </c>
      <c r="D1836" s="7" t="s">
        <v>50</v>
      </c>
      <c r="E1836" s="7" t="s">
        <v>32</v>
      </c>
      <c r="F1836" s="8" t="s">
        <v>35</v>
      </c>
      <c r="G1836" s="9">
        <v>45837</v>
      </c>
      <c r="H1836" s="9"/>
      <c r="I1836" s="10"/>
      <c r="J1836" s="14"/>
      <c r="K1836" s="11" t="s">
        <v>1764</v>
      </c>
      <c r="L1836" s="8" t="s">
        <v>1765</v>
      </c>
      <c r="M1836" s="8" t="s">
        <v>1766</v>
      </c>
      <c r="N1836" s="8" t="s">
        <v>40</v>
      </c>
      <c r="O1836" s="12">
        <v>3957.62</v>
      </c>
      <c r="P1836" s="8" t="s">
        <v>41</v>
      </c>
      <c r="Q1836" s="12">
        <v>3957.62</v>
      </c>
      <c r="R1836" s="13">
        <v>0</v>
      </c>
      <c r="S1836" s="13">
        <v>0</v>
      </c>
      <c r="T1836" s="13">
        <v>0</v>
      </c>
      <c r="U1836" s="12">
        <v>4093.22</v>
      </c>
      <c r="V1836" s="8" t="s">
        <v>35</v>
      </c>
      <c r="W1836" s="8" t="s">
        <v>5826</v>
      </c>
      <c r="X1836" s="8" t="s">
        <v>57</v>
      </c>
      <c r="Y1836" s="13">
        <v>0</v>
      </c>
      <c r="Z1836" s="8" t="s">
        <v>42</v>
      </c>
      <c r="AA1836" s="8" t="s">
        <v>65</v>
      </c>
      <c r="AB1836" s="8" t="s">
        <v>35</v>
      </c>
      <c r="AC1836" s="8" t="s">
        <v>54</v>
      </c>
      <c r="AD1836" s="8" t="s">
        <v>35</v>
      </c>
      <c r="AE1836" s="8" t="s">
        <v>35</v>
      </c>
      <c r="AF1836" s="12">
        <v>3957.62</v>
      </c>
      <c r="AG1836" s="41">
        <f t="shared" si="255"/>
        <v>45837</v>
      </c>
      <c r="AH1836" s="41">
        <f t="shared" ca="1" si="256"/>
        <v>46022</v>
      </c>
      <c r="AI1836" s="1">
        <f t="shared" ca="1" si="263"/>
        <v>6</v>
      </c>
      <c r="AJ1836" s="1">
        <f t="shared" ca="1" si="257"/>
        <v>1</v>
      </c>
      <c r="AK1836" s="1">
        <f t="shared" ca="1" si="258"/>
        <v>4</v>
      </c>
      <c r="AL1836" s="1">
        <f t="shared" si="259"/>
        <v>0</v>
      </c>
      <c r="AM1836" s="38">
        <f t="shared" ca="1" si="260"/>
        <v>0.16666666666666666</v>
      </c>
      <c r="AN1836" s="1" t="str">
        <f t="shared" ca="1" si="261"/>
        <v>טרם נבדק</v>
      </c>
      <c r="AO1836" s="1" t="e">
        <f>VLOOKUP(AC1836,'תז מייל קניין'!$A:$C,3,0)</f>
        <v>#N/A</v>
      </c>
      <c r="AP1836" s="1" t="str">
        <f t="shared" si="262"/>
        <v xml:space="preserve"> ציוד משרד</v>
      </c>
    </row>
    <row r="1837" spans="1:42" x14ac:dyDescent="0.2">
      <c r="A1837" s="4"/>
      <c r="B1837" s="5"/>
      <c r="C1837" s="6" t="s">
        <v>6452</v>
      </c>
      <c r="D1837" s="7" t="s">
        <v>34</v>
      </c>
      <c r="E1837" s="7" t="s">
        <v>32</v>
      </c>
      <c r="F1837" s="8" t="s">
        <v>35</v>
      </c>
      <c r="G1837" s="9">
        <v>45837</v>
      </c>
      <c r="H1837" s="9"/>
      <c r="I1837" s="10"/>
      <c r="J1837" s="14"/>
      <c r="K1837" s="11" t="s">
        <v>2249</v>
      </c>
      <c r="L1837" s="8" t="s">
        <v>2250</v>
      </c>
      <c r="M1837" s="8" t="s">
        <v>2251</v>
      </c>
      <c r="N1837" s="8" t="s">
        <v>40</v>
      </c>
      <c r="O1837" s="12">
        <v>3280.4</v>
      </c>
      <c r="P1837" s="8" t="s">
        <v>41</v>
      </c>
      <c r="Q1837" s="12">
        <v>3280.4</v>
      </c>
      <c r="R1837" s="13">
        <v>0</v>
      </c>
      <c r="S1837" s="13">
        <v>0</v>
      </c>
      <c r="T1837" s="13">
        <v>0</v>
      </c>
      <c r="U1837" s="12">
        <v>3280.4</v>
      </c>
      <c r="V1837" s="8" t="s">
        <v>35</v>
      </c>
      <c r="W1837" s="8" t="s">
        <v>6453</v>
      </c>
      <c r="X1837" s="8" t="s">
        <v>35</v>
      </c>
      <c r="Y1837" s="13">
        <v>0</v>
      </c>
      <c r="Z1837" s="8" t="s">
        <v>42</v>
      </c>
      <c r="AA1837" s="8" t="s">
        <v>43</v>
      </c>
      <c r="AB1837" s="8" t="s">
        <v>60</v>
      </c>
      <c r="AC1837" s="8" t="s">
        <v>54</v>
      </c>
      <c r="AD1837" s="8" t="s">
        <v>35</v>
      </c>
      <c r="AE1837" s="8" t="s">
        <v>4654</v>
      </c>
      <c r="AF1837" s="12">
        <v>3280.4</v>
      </c>
      <c r="AG1837" s="41">
        <f t="shared" si="255"/>
        <v>45837</v>
      </c>
      <c r="AH1837" s="41">
        <f t="shared" ca="1" si="256"/>
        <v>46022</v>
      </c>
      <c r="AI1837" s="1">
        <f t="shared" ca="1" si="263"/>
        <v>6</v>
      </c>
      <c r="AJ1837" s="1">
        <f t="shared" ca="1" si="257"/>
        <v>1</v>
      </c>
      <c r="AK1837" s="1">
        <f t="shared" ca="1" si="258"/>
        <v>4</v>
      </c>
      <c r="AL1837" s="1">
        <f t="shared" si="259"/>
        <v>0</v>
      </c>
      <c r="AM1837" s="38">
        <f t="shared" ca="1" si="260"/>
        <v>0.16666666666666666</v>
      </c>
      <c r="AN1837" s="1" t="str">
        <f t="shared" ca="1" si="261"/>
        <v>טרם נבדק</v>
      </c>
      <c r="AO1837" s="1" t="e">
        <f>VLOOKUP(AC1837,'תז מייל קניין'!$A:$C,3,0)</f>
        <v>#N/A</v>
      </c>
      <c r="AP1837" s="1" t="str">
        <f t="shared" si="262"/>
        <v xml:space="preserve"> דגלי מדינ</v>
      </c>
    </row>
    <row r="1838" spans="1:42" x14ac:dyDescent="0.2">
      <c r="A1838" s="4"/>
      <c r="B1838" s="5"/>
      <c r="C1838" s="6" t="s">
        <v>6454</v>
      </c>
      <c r="D1838" s="7" t="s">
        <v>34</v>
      </c>
      <c r="E1838" s="7" t="s">
        <v>32</v>
      </c>
      <c r="F1838" s="8" t="s">
        <v>35</v>
      </c>
      <c r="G1838" s="9">
        <v>45837</v>
      </c>
      <c r="H1838" s="9"/>
      <c r="I1838" s="10"/>
      <c r="J1838" s="14"/>
      <c r="K1838" s="11" t="s">
        <v>6455</v>
      </c>
      <c r="L1838" s="8" t="s">
        <v>6456</v>
      </c>
      <c r="M1838" s="8" t="s">
        <v>6457</v>
      </c>
      <c r="N1838" s="8" t="s">
        <v>40</v>
      </c>
      <c r="O1838" s="13">
        <v>837.8</v>
      </c>
      <c r="P1838" s="8" t="s">
        <v>41</v>
      </c>
      <c r="Q1838" s="13">
        <v>837.8</v>
      </c>
      <c r="R1838" s="13">
        <v>0</v>
      </c>
      <c r="S1838" s="13">
        <v>0</v>
      </c>
      <c r="T1838" s="13">
        <v>0</v>
      </c>
      <c r="U1838" s="13">
        <v>837.8</v>
      </c>
      <c r="V1838" s="8" t="s">
        <v>35</v>
      </c>
      <c r="W1838" s="8" t="s">
        <v>6458</v>
      </c>
      <c r="X1838" s="8" t="s">
        <v>35</v>
      </c>
      <c r="Y1838" s="13">
        <v>0</v>
      </c>
      <c r="Z1838" s="8" t="s">
        <v>42</v>
      </c>
      <c r="AA1838" s="8" t="s">
        <v>43</v>
      </c>
      <c r="AB1838" s="8" t="s">
        <v>60</v>
      </c>
      <c r="AC1838" s="8" t="s">
        <v>54</v>
      </c>
      <c r="AD1838" s="8" t="s">
        <v>35</v>
      </c>
      <c r="AE1838" s="8" t="s">
        <v>4789</v>
      </c>
      <c r="AF1838" s="13">
        <v>837.8</v>
      </c>
      <c r="AG1838" s="41">
        <f t="shared" si="255"/>
        <v>45837</v>
      </c>
      <c r="AH1838" s="41">
        <f t="shared" ca="1" si="256"/>
        <v>46022</v>
      </c>
      <c r="AI1838" s="1">
        <f t="shared" ca="1" si="263"/>
        <v>6</v>
      </c>
      <c r="AJ1838" s="1">
        <f t="shared" ca="1" si="257"/>
        <v>1</v>
      </c>
      <c r="AK1838" s="1">
        <f t="shared" ca="1" si="258"/>
        <v>4</v>
      </c>
      <c r="AL1838" s="1">
        <f t="shared" si="259"/>
        <v>0</v>
      </c>
      <c r="AM1838" s="38">
        <f t="shared" ca="1" si="260"/>
        <v>0.16666666666666666</v>
      </c>
      <c r="AN1838" s="1" t="str">
        <f t="shared" ca="1" si="261"/>
        <v>טרם נבדק</v>
      </c>
      <c r="AO1838" s="1" t="e">
        <f>VLOOKUP(AC1838,'תז מייל קניין'!$A:$C,3,0)</f>
        <v>#N/A</v>
      </c>
      <c r="AP1838" s="1" t="str">
        <f t="shared" si="262"/>
        <v xml:space="preserve"> שירות טכנ</v>
      </c>
    </row>
    <row r="1839" spans="1:42" x14ac:dyDescent="0.2">
      <c r="A1839" s="4"/>
      <c r="B1839" s="5"/>
      <c r="C1839" s="6" t="s">
        <v>6459</v>
      </c>
      <c r="D1839" s="7" t="s">
        <v>34</v>
      </c>
      <c r="E1839" s="7" t="s">
        <v>32</v>
      </c>
      <c r="F1839" s="8" t="s">
        <v>35</v>
      </c>
      <c r="G1839" s="9">
        <v>45837</v>
      </c>
      <c r="H1839" s="9"/>
      <c r="I1839" s="10"/>
      <c r="J1839" s="14"/>
      <c r="K1839" s="11" t="s">
        <v>2249</v>
      </c>
      <c r="L1839" s="8" t="s">
        <v>2250</v>
      </c>
      <c r="M1839" s="8" t="s">
        <v>2251</v>
      </c>
      <c r="N1839" s="8" t="s">
        <v>40</v>
      </c>
      <c r="O1839" s="13">
        <v>613.6</v>
      </c>
      <c r="P1839" s="8" t="s">
        <v>41</v>
      </c>
      <c r="Q1839" s="13">
        <v>613.6</v>
      </c>
      <c r="R1839" s="13">
        <v>0</v>
      </c>
      <c r="S1839" s="13">
        <v>0</v>
      </c>
      <c r="T1839" s="13">
        <v>0</v>
      </c>
      <c r="U1839" s="13">
        <v>613.6</v>
      </c>
      <c r="V1839" s="8" t="s">
        <v>35</v>
      </c>
      <c r="W1839" s="8" t="s">
        <v>6460</v>
      </c>
      <c r="X1839" s="8" t="s">
        <v>35</v>
      </c>
      <c r="Y1839" s="13">
        <v>0</v>
      </c>
      <c r="Z1839" s="8" t="s">
        <v>42</v>
      </c>
      <c r="AA1839" s="8" t="s">
        <v>43</v>
      </c>
      <c r="AB1839" s="8" t="s">
        <v>60</v>
      </c>
      <c r="AC1839" s="8" t="s">
        <v>54</v>
      </c>
      <c r="AD1839" s="8" t="s">
        <v>35</v>
      </c>
      <c r="AE1839" s="8" t="s">
        <v>122</v>
      </c>
      <c r="AF1839" s="13">
        <v>613.6</v>
      </c>
      <c r="AG1839" s="41">
        <f t="shared" si="255"/>
        <v>45837</v>
      </c>
      <c r="AH1839" s="41">
        <f t="shared" ca="1" si="256"/>
        <v>46022</v>
      </c>
      <c r="AI1839" s="1">
        <f t="shared" ca="1" si="263"/>
        <v>6</v>
      </c>
      <c r="AJ1839" s="1">
        <f t="shared" ca="1" si="257"/>
        <v>1</v>
      </c>
      <c r="AK1839" s="1">
        <f t="shared" ca="1" si="258"/>
        <v>4</v>
      </c>
      <c r="AL1839" s="1">
        <f t="shared" si="259"/>
        <v>0</v>
      </c>
      <c r="AM1839" s="38">
        <f t="shared" ca="1" si="260"/>
        <v>0.16666666666666666</v>
      </c>
      <c r="AN1839" s="1" t="str">
        <f t="shared" ca="1" si="261"/>
        <v>טרם נבדק</v>
      </c>
      <c r="AO1839" s="1" t="e">
        <f>VLOOKUP(AC1839,'תז מייל קניין'!$A:$C,3,0)</f>
        <v>#N/A</v>
      </c>
      <c r="AP1839" s="1" t="str">
        <f t="shared" si="262"/>
        <v xml:space="preserve"> דגלים עבו</v>
      </c>
    </row>
    <row r="1840" spans="1:42" x14ac:dyDescent="0.2">
      <c r="A1840" s="4"/>
      <c r="B1840" s="5"/>
      <c r="C1840" s="6" t="s">
        <v>6461</v>
      </c>
      <c r="D1840" s="7" t="s">
        <v>34</v>
      </c>
      <c r="E1840" s="7" t="s">
        <v>32</v>
      </c>
      <c r="F1840" s="8" t="s">
        <v>35</v>
      </c>
      <c r="G1840" s="9">
        <v>45837</v>
      </c>
      <c r="H1840" s="9"/>
      <c r="I1840" s="10"/>
      <c r="J1840" s="14"/>
      <c r="K1840" s="11" t="s">
        <v>5396</v>
      </c>
      <c r="L1840" s="8" t="s">
        <v>5397</v>
      </c>
      <c r="M1840" s="8" t="s">
        <v>5398</v>
      </c>
      <c r="N1840" s="8" t="s">
        <v>40</v>
      </c>
      <c r="O1840" s="12">
        <v>99922.4</v>
      </c>
      <c r="P1840" s="8" t="s">
        <v>41</v>
      </c>
      <c r="Q1840" s="12">
        <v>99922.4</v>
      </c>
      <c r="R1840" s="13">
        <v>0</v>
      </c>
      <c r="S1840" s="13">
        <v>0</v>
      </c>
      <c r="T1840" s="13">
        <v>0</v>
      </c>
      <c r="U1840" s="12">
        <v>99922.4</v>
      </c>
      <c r="V1840" s="8" t="s">
        <v>35</v>
      </c>
      <c r="W1840" s="8" t="s">
        <v>6462</v>
      </c>
      <c r="X1840" s="8" t="s">
        <v>35</v>
      </c>
      <c r="Y1840" s="13">
        <v>0</v>
      </c>
      <c r="Z1840" s="8" t="s">
        <v>42</v>
      </c>
      <c r="AA1840" s="8" t="s">
        <v>43</v>
      </c>
      <c r="AB1840" s="8" t="s">
        <v>60</v>
      </c>
      <c r="AC1840" s="8" t="s">
        <v>54</v>
      </c>
      <c r="AD1840" s="8" t="s">
        <v>35</v>
      </c>
      <c r="AE1840" s="8" t="s">
        <v>4672</v>
      </c>
      <c r="AF1840" s="12">
        <v>99922.4</v>
      </c>
      <c r="AG1840" s="41">
        <f t="shared" si="255"/>
        <v>45837</v>
      </c>
      <c r="AH1840" s="41">
        <f t="shared" ca="1" si="256"/>
        <v>46022</v>
      </c>
      <c r="AI1840" s="1">
        <f t="shared" ca="1" si="263"/>
        <v>6</v>
      </c>
      <c r="AJ1840" s="1">
        <f t="shared" ca="1" si="257"/>
        <v>1</v>
      </c>
      <c r="AK1840" s="1">
        <f t="shared" ca="1" si="258"/>
        <v>4</v>
      </c>
      <c r="AL1840" s="1">
        <f t="shared" si="259"/>
        <v>0</v>
      </c>
      <c r="AM1840" s="38">
        <f t="shared" ca="1" si="260"/>
        <v>0.16666666666666666</v>
      </c>
      <c r="AN1840" s="1" t="str">
        <f t="shared" ca="1" si="261"/>
        <v>טרם נבדק</v>
      </c>
      <c r="AO1840" s="1" t="e">
        <f>VLOOKUP(AC1840,'תז מייל קניין'!$A:$C,3,0)</f>
        <v>#N/A</v>
      </c>
      <c r="AP1840" s="1" t="str">
        <f t="shared" si="262"/>
        <v xml:space="preserve"> שירות טכנ</v>
      </c>
    </row>
    <row r="1841" spans="1:42" x14ac:dyDescent="0.2">
      <c r="A1841" s="4"/>
      <c r="B1841" s="5"/>
      <c r="C1841" s="6" t="s">
        <v>6463</v>
      </c>
      <c r="D1841" s="7" t="s">
        <v>50</v>
      </c>
      <c r="E1841" s="7" t="s">
        <v>32</v>
      </c>
      <c r="F1841" s="8" t="s">
        <v>35</v>
      </c>
      <c r="G1841" s="9">
        <v>45838</v>
      </c>
      <c r="H1841" s="9"/>
      <c r="I1841" s="10"/>
      <c r="J1841" s="14"/>
      <c r="K1841" s="11" t="s">
        <v>2144</v>
      </c>
      <c r="L1841" s="8" t="s">
        <v>2145</v>
      </c>
      <c r="M1841" s="8" t="s">
        <v>2146</v>
      </c>
      <c r="N1841" s="8" t="s">
        <v>40</v>
      </c>
      <c r="O1841" s="12">
        <v>7271.16</v>
      </c>
      <c r="P1841" s="8" t="s">
        <v>41</v>
      </c>
      <c r="Q1841" s="12">
        <v>7271.16</v>
      </c>
      <c r="R1841" s="13">
        <v>0</v>
      </c>
      <c r="S1841" s="13">
        <v>0</v>
      </c>
      <c r="T1841" s="13">
        <v>0</v>
      </c>
      <c r="U1841" s="12">
        <v>7801.66</v>
      </c>
      <c r="V1841" s="8" t="s">
        <v>35</v>
      </c>
      <c r="W1841" s="8" t="s">
        <v>6222</v>
      </c>
      <c r="X1841" s="8" t="s">
        <v>57</v>
      </c>
      <c r="Y1841" s="13">
        <v>0</v>
      </c>
      <c r="Z1841" s="8" t="s">
        <v>42</v>
      </c>
      <c r="AA1841" s="8" t="s">
        <v>65</v>
      </c>
      <c r="AB1841" s="8" t="s">
        <v>35</v>
      </c>
      <c r="AC1841" s="8" t="s">
        <v>54</v>
      </c>
      <c r="AD1841" s="8" t="s">
        <v>35</v>
      </c>
      <c r="AE1841" s="8" t="s">
        <v>4800</v>
      </c>
      <c r="AF1841" s="12">
        <v>7271.16</v>
      </c>
      <c r="AG1841" s="41">
        <f t="shared" si="255"/>
        <v>45838</v>
      </c>
      <c r="AH1841" s="41">
        <f t="shared" ca="1" si="256"/>
        <v>46022</v>
      </c>
      <c r="AI1841" s="1">
        <f t="shared" ca="1" si="263"/>
        <v>6</v>
      </c>
      <c r="AJ1841" s="1">
        <f t="shared" ca="1" si="257"/>
        <v>1</v>
      </c>
      <c r="AK1841" s="1">
        <f t="shared" ca="1" si="258"/>
        <v>4</v>
      </c>
      <c r="AL1841" s="1">
        <f t="shared" si="259"/>
        <v>0</v>
      </c>
      <c r="AM1841" s="38">
        <f t="shared" ca="1" si="260"/>
        <v>0.16666666666666666</v>
      </c>
      <c r="AN1841" s="1" t="str">
        <f t="shared" ca="1" si="261"/>
        <v>טרם נבדק</v>
      </c>
      <c r="AO1841" s="1" t="e">
        <f>VLOOKUP(AC1841,'תז מייל קניין'!$A:$C,3,0)</f>
        <v>#N/A</v>
      </c>
      <c r="AP1841" s="1" t="str">
        <f t="shared" si="262"/>
        <v xml:space="preserve"> כסאות עבו</v>
      </c>
    </row>
    <row r="1842" spans="1:42" x14ac:dyDescent="0.2">
      <c r="A1842" s="4"/>
      <c r="B1842" s="5"/>
      <c r="C1842" s="6" t="s">
        <v>6464</v>
      </c>
      <c r="D1842" s="7" t="s">
        <v>34</v>
      </c>
      <c r="E1842" s="7" t="s">
        <v>32</v>
      </c>
      <c r="F1842" s="8" t="s">
        <v>35</v>
      </c>
      <c r="G1842" s="9">
        <v>45841</v>
      </c>
      <c r="H1842" s="9"/>
      <c r="I1842" s="10"/>
      <c r="J1842" s="14"/>
      <c r="K1842" s="11" t="s">
        <v>6465</v>
      </c>
      <c r="L1842" s="8" t="s">
        <v>6466</v>
      </c>
      <c r="M1842" s="8" t="s">
        <v>6467</v>
      </c>
      <c r="N1842" s="8" t="s">
        <v>40</v>
      </c>
      <c r="O1842" s="12">
        <v>1004</v>
      </c>
      <c r="P1842" s="8" t="s">
        <v>41</v>
      </c>
      <c r="Q1842" s="12">
        <v>1004</v>
      </c>
      <c r="R1842" s="13">
        <v>100</v>
      </c>
      <c r="S1842" s="12">
        <v>1004</v>
      </c>
      <c r="T1842" s="12">
        <v>1004</v>
      </c>
      <c r="U1842" s="13">
        <v>0</v>
      </c>
      <c r="V1842" s="8" t="s">
        <v>35</v>
      </c>
      <c r="W1842" s="8" t="s">
        <v>6468</v>
      </c>
      <c r="X1842" s="8" t="s">
        <v>35</v>
      </c>
      <c r="Y1842" s="13">
        <v>0</v>
      </c>
      <c r="Z1842" s="8" t="s">
        <v>42</v>
      </c>
      <c r="AA1842" s="8" t="s">
        <v>2622</v>
      </c>
      <c r="AB1842" s="8" t="s">
        <v>35</v>
      </c>
      <c r="AC1842" s="8" t="s">
        <v>54</v>
      </c>
      <c r="AD1842" s="8" t="s">
        <v>3913</v>
      </c>
      <c r="AE1842" s="8" t="s">
        <v>6043</v>
      </c>
      <c r="AF1842" s="13">
        <v>0</v>
      </c>
      <c r="AG1842" s="41">
        <f t="shared" si="255"/>
        <v>45841</v>
      </c>
      <c r="AH1842" s="41">
        <f t="shared" ca="1" si="256"/>
        <v>46022</v>
      </c>
      <c r="AI1842" s="1">
        <f t="shared" ca="1" si="263"/>
        <v>5</v>
      </c>
      <c r="AJ1842" s="1">
        <f t="shared" ca="1" si="257"/>
        <v>1</v>
      </c>
      <c r="AK1842" s="1">
        <f t="shared" ca="1" si="258"/>
        <v>4</v>
      </c>
      <c r="AL1842" s="1">
        <f t="shared" si="259"/>
        <v>100</v>
      </c>
      <c r="AM1842" s="38">
        <f t="shared" ca="1" si="260"/>
        <v>0.2</v>
      </c>
      <c r="AN1842" s="1" t="str">
        <f t="shared" ca="1" si="261"/>
        <v>טרם נבדק</v>
      </c>
      <c r="AO1842" s="1" t="e">
        <f>VLOOKUP(AC1842,'תז מייל קניין'!$A:$C,3,0)</f>
        <v>#N/A</v>
      </c>
      <c r="AP1842" s="1" t="str">
        <f t="shared" si="262"/>
        <v xml:space="preserve"> ועדת בוחנ</v>
      </c>
    </row>
    <row r="1843" spans="1:42" x14ac:dyDescent="0.2">
      <c r="A1843" s="4"/>
      <c r="B1843" s="5"/>
      <c r="C1843" s="6" t="s">
        <v>6469</v>
      </c>
      <c r="D1843" s="7" t="s">
        <v>34</v>
      </c>
      <c r="E1843" s="7" t="s">
        <v>32</v>
      </c>
      <c r="F1843" s="8" t="s">
        <v>35</v>
      </c>
      <c r="G1843" s="9">
        <v>45841</v>
      </c>
      <c r="H1843" s="9"/>
      <c r="I1843" s="10"/>
      <c r="J1843" s="14"/>
      <c r="K1843" s="11" t="s">
        <v>6470</v>
      </c>
      <c r="L1843" s="8" t="s">
        <v>6471</v>
      </c>
      <c r="M1843" s="8" t="s">
        <v>6472</v>
      </c>
      <c r="N1843" s="8" t="s">
        <v>40</v>
      </c>
      <c r="O1843" s="13">
        <v>592.36</v>
      </c>
      <c r="P1843" s="8" t="s">
        <v>41</v>
      </c>
      <c r="Q1843" s="13">
        <v>592.36</v>
      </c>
      <c r="R1843" s="13">
        <v>100</v>
      </c>
      <c r="S1843" s="13">
        <v>592.36</v>
      </c>
      <c r="T1843" s="13">
        <v>592.36</v>
      </c>
      <c r="U1843" s="13">
        <v>0</v>
      </c>
      <c r="V1843" s="8" t="s">
        <v>35</v>
      </c>
      <c r="W1843" s="8" t="s">
        <v>6473</v>
      </c>
      <c r="X1843" s="8" t="s">
        <v>35</v>
      </c>
      <c r="Y1843" s="13">
        <v>0</v>
      </c>
      <c r="Z1843" s="8" t="s">
        <v>42</v>
      </c>
      <c r="AA1843" s="8" t="s">
        <v>2622</v>
      </c>
      <c r="AB1843" s="8" t="s">
        <v>35</v>
      </c>
      <c r="AC1843" s="8" t="s">
        <v>54</v>
      </c>
      <c r="AD1843" s="8" t="s">
        <v>3913</v>
      </c>
      <c r="AE1843" s="8" t="s">
        <v>35</v>
      </c>
      <c r="AF1843" s="13">
        <v>0</v>
      </c>
      <c r="AG1843" s="41">
        <f t="shared" si="255"/>
        <v>45841</v>
      </c>
      <c r="AH1843" s="41">
        <f t="shared" ca="1" si="256"/>
        <v>46022</v>
      </c>
      <c r="AI1843" s="1">
        <f t="shared" ca="1" si="263"/>
        <v>5</v>
      </c>
      <c r="AJ1843" s="1">
        <f t="shared" ca="1" si="257"/>
        <v>1</v>
      </c>
      <c r="AK1843" s="1">
        <f t="shared" ca="1" si="258"/>
        <v>4</v>
      </c>
      <c r="AL1843" s="1">
        <f t="shared" si="259"/>
        <v>100</v>
      </c>
      <c r="AM1843" s="38">
        <f t="shared" ca="1" si="260"/>
        <v>0.2</v>
      </c>
      <c r="AN1843" s="1" t="str">
        <f t="shared" ca="1" si="261"/>
        <v>טרם נבדק</v>
      </c>
      <c r="AO1843" s="1" t="e">
        <f>VLOOKUP(AC1843,'תז מייל קניין'!$A:$C,3,0)</f>
        <v>#N/A</v>
      </c>
      <c r="AP1843" s="1" t="str">
        <f t="shared" si="262"/>
        <v xml:space="preserve"> ועדת בוחנ</v>
      </c>
    </row>
    <row r="1844" spans="1:42" x14ac:dyDescent="0.2">
      <c r="A1844" s="4"/>
      <c r="B1844" s="5"/>
      <c r="C1844" s="6" t="s">
        <v>6474</v>
      </c>
      <c r="D1844" s="7" t="s">
        <v>34</v>
      </c>
      <c r="E1844" s="7" t="s">
        <v>32</v>
      </c>
      <c r="F1844" s="8" t="s">
        <v>35</v>
      </c>
      <c r="G1844" s="9">
        <v>45841</v>
      </c>
      <c r="H1844" s="9"/>
      <c r="I1844" s="10"/>
      <c r="J1844" s="14"/>
      <c r="K1844" s="11" t="s">
        <v>6475</v>
      </c>
      <c r="L1844" s="8" t="s">
        <v>6476</v>
      </c>
      <c r="M1844" s="8" t="s">
        <v>6477</v>
      </c>
      <c r="N1844" s="8" t="s">
        <v>40</v>
      </c>
      <c r="O1844" s="13">
        <v>502</v>
      </c>
      <c r="P1844" s="8" t="s">
        <v>41</v>
      </c>
      <c r="Q1844" s="13">
        <v>502</v>
      </c>
      <c r="R1844" s="13">
        <v>100</v>
      </c>
      <c r="S1844" s="13">
        <v>502</v>
      </c>
      <c r="T1844" s="13">
        <v>502</v>
      </c>
      <c r="U1844" s="13">
        <v>0</v>
      </c>
      <c r="V1844" s="8" t="s">
        <v>35</v>
      </c>
      <c r="W1844" s="8" t="s">
        <v>6478</v>
      </c>
      <c r="X1844" s="8" t="s">
        <v>35</v>
      </c>
      <c r="Y1844" s="13">
        <v>0</v>
      </c>
      <c r="Z1844" s="8" t="s">
        <v>42</v>
      </c>
      <c r="AA1844" s="8" t="s">
        <v>2622</v>
      </c>
      <c r="AB1844" s="8" t="s">
        <v>35</v>
      </c>
      <c r="AC1844" s="8" t="s">
        <v>54</v>
      </c>
      <c r="AD1844" s="8" t="s">
        <v>3913</v>
      </c>
      <c r="AE1844" s="8" t="s">
        <v>6043</v>
      </c>
      <c r="AF1844" s="13">
        <v>0</v>
      </c>
      <c r="AG1844" s="41">
        <f t="shared" si="255"/>
        <v>45841</v>
      </c>
      <c r="AH1844" s="41">
        <f t="shared" ca="1" si="256"/>
        <v>46022</v>
      </c>
      <c r="AI1844" s="1">
        <f t="shared" ca="1" si="263"/>
        <v>5</v>
      </c>
      <c r="AJ1844" s="1">
        <f t="shared" ca="1" si="257"/>
        <v>1</v>
      </c>
      <c r="AK1844" s="1">
        <f t="shared" ca="1" si="258"/>
        <v>4</v>
      </c>
      <c r="AL1844" s="1">
        <f t="shared" si="259"/>
        <v>100</v>
      </c>
      <c r="AM1844" s="38">
        <f t="shared" ca="1" si="260"/>
        <v>0.2</v>
      </c>
      <c r="AN1844" s="1" t="str">
        <f t="shared" ca="1" si="261"/>
        <v>טרם נבדק</v>
      </c>
      <c r="AO1844" s="1" t="e">
        <f>VLOOKUP(AC1844,'תז מייל קניין'!$A:$C,3,0)</f>
        <v>#N/A</v>
      </c>
      <c r="AP1844" s="1" t="str">
        <f t="shared" si="262"/>
        <v xml:space="preserve"> ועדת בוחנ</v>
      </c>
    </row>
    <row r="1845" spans="1:42" x14ac:dyDescent="0.2">
      <c r="A1845" s="4"/>
      <c r="B1845" s="5"/>
      <c r="C1845" s="6" t="s">
        <v>6479</v>
      </c>
      <c r="D1845" s="7" t="s">
        <v>34</v>
      </c>
      <c r="E1845" s="7" t="s">
        <v>32</v>
      </c>
      <c r="F1845" s="8" t="s">
        <v>35</v>
      </c>
      <c r="G1845" s="9">
        <v>45841</v>
      </c>
      <c r="H1845" s="9"/>
      <c r="I1845" s="10"/>
      <c r="J1845" s="14"/>
      <c r="K1845" s="11" t="s">
        <v>6475</v>
      </c>
      <c r="L1845" s="8" t="s">
        <v>6476</v>
      </c>
      <c r="M1845" s="8" t="s">
        <v>6477</v>
      </c>
      <c r="N1845" s="8" t="s">
        <v>40</v>
      </c>
      <c r="O1845" s="13">
        <v>502</v>
      </c>
      <c r="P1845" s="8" t="s">
        <v>41</v>
      </c>
      <c r="Q1845" s="13">
        <v>502</v>
      </c>
      <c r="R1845" s="13">
        <v>100</v>
      </c>
      <c r="S1845" s="13">
        <v>502</v>
      </c>
      <c r="T1845" s="13">
        <v>502</v>
      </c>
      <c r="U1845" s="13">
        <v>0</v>
      </c>
      <c r="V1845" s="8" t="s">
        <v>35</v>
      </c>
      <c r="W1845" s="8" t="s">
        <v>6480</v>
      </c>
      <c r="X1845" s="8" t="s">
        <v>35</v>
      </c>
      <c r="Y1845" s="13">
        <v>0</v>
      </c>
      <c r="Z1845" s="8" t="s">
        <v>42</v>
      </c>
      <c r="AA1845" s="8" t="s">
        <v>2622</v>
      </c>
      <c r="AB1845" s="8" t="s">
        <v>35</v>
      </c>
      <c r="AC1845" s="8" t="s">
        <v>54</v>
      </c>
      <c r="AD1845" s="8" t="s">
        <v>3913</v>
      </c>
      <c r="AE1845" s="8" t="s">
        <v>6043</v>
      </c>
      <c r="AF1845" s="13">
        <v>0</v>
      </c>
      <c r="AG1845" s="41">
        <f t="shared" si="255"/>
        <v>45841</v>
      </c>
      <c r="AH1845" s="41">
        <f t="shared" ca="1" si="256"/>
        <v>46022</v>
      </c>
      <c r="AI1845" s="1">
        <f t="shared" ca="1" si="263"/>
        <v>5</v>
      </c>
      <c r="AJ1845" s="1">
        <f t="shared" ca="1" si="257"/>
        <v>1</v>
      </c>
      <c r="AK1845" s="1">
        <f t="shared" ca="1" si="258"/>
        <v>4</v>
      </c>
      <c r="AL1845" s="1">
        <f t="shared" si="259"/>
        <v>100</v>
      </c>
      <c r="AM1845" s="38">
        <f t="shared" ca="1" si="260"/>
        <v>0.2</v>
      </c>
      <c r="AN1845" s="1" t="str">
        <f t="shared" ca="1" si="261"/>
        <v>טרם נבדק</v>
      </c>
      <c r="AO1845" s="1" t="e">
        <f>VLOOKUP(AC1845,'תז מייל קניין'!$A:$C,3,0)</f>
        <v>#N/A</v>
      </c>
      <c r="AP1845" s="1" t="str">
        <f t="shared" si="262"/>
        <v xml:space="preserve"> ועדת בוחנ</v>
      </c>
    </row>
    <row r="1846" spans="1:42" x14ac:dyDescent="0.2">
      <c r="A1846" s="4"/>
      <c r="B1846" s="5"/>
      <c r="C1846" s="6" t="s">
        <v>6481</v>
      </c>
      <c r="D1846" s="7" t="s">
        <v>34</v>
      </c>
      <c r="E1846" s="7" t="s">
        <v>32</v>
      </c>
      <c r="F1846" s="8" t="s">
        <v>35</v>
      </c>
      <c r="G1846" s="9">
        <v>45844</v>
      </c>
      <c r="H1846" s="9"/>
      <c r="I1846" s="10"/>
      <c r="J1846" s="14"/>
      <c r="K1846" s="11" t="s">
        <v>4352</v>
      </c>
      <c r="L1846" s="8" t="s">
        <v>4353</v>
      </c>
      <c r="M1846" s="8" t="s">
        <v>4354</v>
      </c>
      <c r="N1846" s="8" t="s">
        <v>40</v>
      </c>
      <c r="O1846" s="12">
        <v>20000</v>
      </c>
      <c r="P1846" s="8" t="s">
        <v>41</v>
      </c>
      <c r="Q1846" s="12">
        <v>20000</v>
      </c>
      <c r="R1846" s="13">
        <v>0</v>
      </c>
      <c r="S1846" s="13">
        <v>0</v>
      </c>
      <c r="T1846" s="13">
        <v>0</v>
      </c>
      <c r="U1846" s="12">
        <v>20000</v>
      </c>
      <c r="V1846" s="8" t="s">
        <v>35</v>
      </c>
      <c r="W1846" s="8" t="s">
        <v>6482</v>
      </c>
      <c r="X1846" s="8" t="s">
        <v>35</v>
      </c>
      <c r="Y1846" s="13">
        <v>0</v>
      </c>
      <c r="Z1846" s="8" t="s">
        <v>42</v>
      </c>
      <c r="AA1846" s="8" t="s">
        <v>2622</v>
      </c>
      <c r="AB1846" s="8" t="s">
        <v>35</v>
      </c>
      <c r="AC1846" s="8" t="s">
        <v>54</v>
      </c>
      <c r="AD1846" s="8" t="s">
        <v>35</v>
      </c>
      <c r="AE1846" s="8" t="s">
        <v>2610</v>
      </c>
      <c r="AF1846" s="12">
        <v>20000</v>
      </c>
      <c r="AG1846" s="41">
        <f t="shared" si="255"/>
        <v>45844</v>
      </c>
      <c r="AH1846" s="41">
        <f t="shared" ca="1" si="256"/>
        <v>46022</v>
      </c>
      <c r="AI1846" s="1">
        <f t="shared" ca="1" si="263"/>
        <v>5</v>
      </c>
      <c r="AJ1846" s="1">
        <f t="shared" ca="1" si="257"/>
        <v>1</v>
      </c>
      <c r="AK1846" s="1">
        <f t="shared" ca="1" si="258"/>
        <v>4</v>
      </c>
      <c r="AL1846" s="1">
        <f t="shared" si="259"/>
        <v>0</v>
      </c>
      <c r="AM1846" s="38">
        <f t="shared" ca="1" si="260"/>
        <v>0.2</v>
      </c>
      <c r="AN1846" s="1" t="str">
        <f t="shared" ca="1" si="261"/>
        <v>טרם נבדק</v>
      </c>
      <c r="AO1846" s="1" t="e">
        <f>VLOOKUP(AC1846,'תז מייל קניין'!$A:$C,3,0)</f>
        <v>#N/A</v>
      </c>
      <c r="AP1846" s="1" t="str">
        <f t="shared" si="262"/>
        <v xml:space="preserve"> רחמים נ' </v>
      </c>
    </row>
    <row r="1847" spans="1:42" x14ac:dyDescent="0.2">
      <c r="A1847" s="4"/>
      <c r="B1847" s="5"/>
      <c r="C1847" s="6" t="s">
        <v>6483</v>
      </c>
      <c r="D1847" s="7" t="s">
        <v>34</v>
      </c>
      <c r="E1847" s="7" t="s">
        <v>32</v>
      </c>
      <c r="F1847" s="8" t="s">
        <v>35</v>
      </c>
      <c r="G1847" s="9">
        <v>45841</v>
      </c>
      <c r="H1847" s="9"/>
      <c r="I1847" s="10"/>
      <c r="J1847" s="14"/>
      <c r="K1847" s="11" t="s">
        <v>6484</v>
      </c>
      <c r="L1847" s="8" t="s">
        <v>6485</v>
      </c>
      <c r="M1847" s="8" t="s">
        <v>6486</v>
      </c>
      <c r="N1847" s="8" t="s">
        <v>40</v>
      </c>
      <c r="O1847" s="12">
        <v>40710</v>
      </c>
      <c r="P1847" s="8" t="s">
        <v>41</v>
      </c>
      <c r="Q1847" s="12">
        <v>40710</v>
      </c>
      <c r="R1847" s="13">
        <v>0</v>
      </c>
      <c r="S1847" s="13">
        <v>0</v>
      </c>
      <c r="T1847" s="13">
        <v>0</v>
      </c>
      <c r="U1847" s="12">
        <v>40710</v>
      </c>
      <c r="V1847" s="8" t="s">
        <v>35</v>
      </c>
      <c r="W1847" s="8" t="s">
        <v>6487</v>
      </c>
      <c r="X1847" s="8" t="s">
        <v>35</v>
      </c>
      <c r="Y1847" s="13">
        <v>0</v>
      </c>
      <c r="Z1847" s="8" t="s">
        <v>42</v>
      </c>
      <c r="AA1847" s="8" t="s">
        <v>43</v>
      </c>
      <c r="AB1847" s="8" t="s">
        <v>60</v>
      </c>
      <c r="AC1847" s="8" t="s">
        <v>54</v>
      </c>
      <c r="AD1847" s="8" t="s">
        <v>35</v>
      </c>
      <c r="AE1847" s="8" t="s">
        <v>6488</v>
      </c>
      <c r="AF1847" s="12">
        <v>40710</v>
      </c>
      <c r="AG1847" s="41">
        <f t="shared" si="255"/>
        <v>45841</v>
      </c>
      <c r="AH1847" s="41">
        <f t="shared" ca="1" si="256"/>
        <v>46022</v>
      </c>
      <c r="AI1847" s="1">
        <f t="shared" ca="1" si="263"/>
        <v>5</v>
      </c>
      <c r="AJ1847" s="1">
        <f t="shared" ca="1" si="257"/>
        <v>1</v>
      </c>
      <c r="AK1847" s="1">
        <f t="shared" ca="1" si="258"/>
        <v>4</v>
      </c>
      <c r="AL1847" s="1">
        <f t="shared" si="259"/>
        <v>0</v>
      </c>
      <c r="AM1847" s="38">
        <f t="shared" ca="1" si="260"/>
        <v>0.2</v>
      </c>
      <c r="AN1847" s="1" t="str">
        <f t="shared" ca="1" si="261"/>
        <v>טרם נבדק</v>
      </c>
      <c r="AO1847" s="1" t="e">
        <f>VLOOKUP(AC1847,'תז מייל קניין'!$A:$C,3,0)</f>
        <v>#N/A</v>
      </c>
      <c r="AP1847" s="1" t="str">
        <f t="shared" si="262"/>
        <v xml:space="preserve"> לווי התעד</v>
      </c>
    </row>
    <row r="1848" spans="1:42" x14ac:dyDescent="0.2">
      <c r="A1848" s="4"/>
      <c r="B1848" s="5"/>
      <c r="C1848" s="6" t="s">
        <v>6489</v>
      </c>
      <c r="D1848" s="7" t="s">
        <v>34</v>
      </c>
      <c r="E1848" s="7" t="s">
        <v>32</v>
      </c>
      <c r="F1848" s="8" t="s">
        <v>35</v>
      </c>
      <c r="G1848" s="9">
        <v>45841</v>
      </c>
      <c r="H1848" s="9"/>
      <c r="I1848" s="10"/>
      <c r="J1848" s="14"/>
      <c r="K1848" s="11" t="s">
        <v>5040</v>
      </c>
      <c r="L1848" s="8" t="s">
        <v>5041</v>
      </c>
      <c r="M1848" s="8" t="s">
        <v>5042</v>
      </c>
      <c r="N1848" s="8" t="s">
        <v>40</v>
      </c>
      <c r="O1848" s="12">
        <v>4826.2</v>
      </c>
      <c r="P1848" s="8" t="s">
        <v>41</v>
      </c>
      <c r="Q1848" s="12">
        <v>4826.2</v>
      </c>
      <c r="R1848" s="13">
        <v>53.55</v>
      </c>
      <c r="S1848" s="12">
        <v>2584.1999999999998</v>
      </c>
      <c r="T1848" s="12">
        <v>2584.1999999999998</v>
      </c>
      <c r="U1848" s="12">
        <v>2242</v>
      </c>
      <c r="V1848" s="8" t="s">
        <v>35</v>
      </c>
      <c r="W1848" s="8" t="s">
        <v>6490</v>
      </c>
      <c r="X1848" s="8" t="s">
        <v>35</v>
      </c>
      <c r="Y1848" s="13">
        <v>0</v>
      </c>
      <c r="Z1848" s="8" t="s">
        <v>42</v>
      </c>
      <c r="AA1848" s="8" t="s">
        <v>43</v>
      </c>
      <c r="AB1848" s="8" t="s">
        <v>60</v>
      </c>
      <c r="AC1848" s="8" t="s">
        <v>54</v>
      </c>
      <c r="AD1848" s="8" t="s">
        <v>35</v>
      </c>
      <c r="AE1848" s="8" t="s">
        <v>4789</v>
      </c>
      <c r="AF1848" s="12">
        <v>2242</v>
      </c>
      <c r="AG1848" s="41">
        <f t="shared" si="255"/>
        <v>45841</v>
      </c>
      <c r="AH1848" s="41">
        <f t="shared" ca="1" si="256"/>
        <v>46022</v>
      </c>
      <c r="AI1848" s="1">
        <f t="shared" ca="1" si="263"/>
        <v>5</v>
      </c>
      <c r="AJ1848" s="1">
        <f t="shared" ca="1" si="257"/>
        <v>1</v>
      </c>
      <c r="AK1848" s="1">
        <f t="shared" ca="1" si="258"/>
        <v>4</v>
      </c>
      <c r="AL1848" s="1">
        <f t="shared" si="259"/>
        <v>53.55</v>
      </c>
      <c r="AM1848" s="38">
        <f t="shared" ca="1" si="260"/>
        <v>0.2</v>
      </c>
      <c r="AN1848" s="1" t="str">
        <f t="shared" ca="1" si="261"/>
        <v>טרם נבדק</v>
      </c>
      <c r="AO1848" s="1" t="e">
        <f>VLOOKUP(AC1848,'תז מייל קניין'!$A:$C,3,0)</f>
        <v>#N/A</v>
      </c>
      <c r="AP1848" s="1" t="str">
        <f t="shared" si="262"/>
        <v xml:space="preserve"> אימון מטו</v>
      </c>
    </row>
    <row r="1849" spans="1:42" x14ac:dyDescent="0.2">
      <c r="A1849" s="4"/>
      <c r="B1849" s="5"/>
      <c r="C1849" s="6" t="s">
        <v>6491</v>
      </c>
      <c r="D1849" s="7" t="s">
        <v>34</v>
      </c>
      <c r="E1849" s="7" t="s">
        <v>32</v>
      </c>
      <c r="F1849" s="8" t="s">
        <v>35</v>
      </c>
      <c r="G1849" s="9">
        <v>45844</v>
      </c>
      <c r="H1849" s="9"/>
      <c r="I1849" s="10"/>
      <c r="J1849" s="14"/>
      <c r="K1849" s="11" t="s">
        <v>6492</v>
      </c>
      <c r="L1849" s="8" t="s">
        <v>6493</v>
      </c>
      <c r="M1849" s="8" t="s">
        <v>6494</v>
      </c>
      <c r="N1849" s="8" t="s">
        <v>40</v>
      </c>
      <c r="O1849" s="12">
        <v>46399</v>
      </c>
      <c r="P1849" s="8" t="s">
        <v>41</v>
      </c>
      <c r="Q1849" s="12">
        <v>46399</v>
      </c>
      <c r="R1849" s="13">
        <v>0</v>
      </c>
      <c r="S1849" s="13">
        <v>0</v>
      </c>
      <c r="T1849" s="13">
        <v>0</v>
      </c>
      <c r="U1849" s="12">
        <v>46399</v>
      </c>
      <c r="V1849" s="8" t="s">
        <v>35</v>
      </c>
      <c r="W1849" s="8" t="s">
        <v>6495</v>
      </c>
      <c r="X1849" s="8" t="s">
        <v>35</v>
      </c>
      <c r="Y1849" s="13">
        <v>0</v>
      </c>
      <c r="Z1849" s="8" t="s">
        <v>42</v>
      </c>
      <c r="AA1849" s="8" t="s">
        <v>2622</v>
      </c>
      <c r="AB1849" s="8" t="s">
        <v>35</v>
      </c>
      <c r="AC1849" s="8" t="s">
        <v>54</v>
      </c>
      <c r="AD1849" s="8" t="s">
        <v>35</v>
      </c>
      <c r="AE1849" s="8" t="s">
        <v>2610</v>
      </c>
      <c r="AF1849" s="12">
        <v>46399</v>
      </c>
      <c r="AG1849" s="41">
        <f t="shared" si="255"/>
        <v>45844</v>
      </c>
      <c r="AH1849" s="41">
        <f t="shared" ca="1" si="256"/>
        <v>46022</v>
      </c>
      <c r="AI1849" s="1">
        <f t="shared" ca="1" si="263"/>
        <v>5</v>
      </c>
      <c r="AJ1849" s="1">
        <f t="shared" ca="1" si="257"/>
        <v>1</v>
      </c>
      <c r="AK1849" s="1">
        <f t="shared" ca="1" si="258"/>
        <v>4</v>
      </c>
      <c r="AL1849" s="1">
        <f t="shared" si="259"/>
        <v>0</v>
      </c>
      <c r="AM1849" s="38">
        <f t="shared" ca="1" si="260"/>
        <v>0.2</v>
      </c>
      <c r="AN1849" s="1" t="str">
        <f t="shared" ca="1" si="261"/>
        <v>טרם נבדק</v>
      </c>
      <c r="AO1849" s="1" t="e">
        <f>VLOOKUP(AC1849,'תז מייל קניין'!$A:$C,3,0)</f>
        <v>#N/A</v>
      </c>
      <c r="AP1849" s="1" t="str">
        <f t="shared" si="262"/>
        <v xml:space="preserve"> בירקה נ' </v>
      </c>
    </row>
    <row r="1850" spans="1:42" x14ac:dyDescent="0.2">
      <c r="A1850" s="4"/>
      <c r="B1850" s="5"/>
      <c r="C1850" s="6" t="s">
        <v>6496</v>
      </c>
      <c r="D1850" s="7" t="s">
        <v>34</v>
      </c>
      <c r="E1850" s="7" t="s">
        <v>32</v>
      </c>
      <c r="F1850" s="8" t="s">
        <v>35</v>
      </c>
      <c r="G1850" s="9">
        <v>45844</v>
      </c>
      <c r="H1850" s="9"/>
      <c r="I1850" s="10"/>
      <c r="J1850" s="14"/>
      <c r="K1850" s="11" t="s">
        <v>4523</v>
      </c>
      <c r="L1850" s="8" t="s">
        <v>4524</v>
      </c>
      <c r="M1850" s="8" t="s">
        <v>4525</v>
      </c>
      <c r="N1850" s="8" t="s">
        <v>40</v>
      </c>
      <c r="O1850" s="12">
        <v>12285</v>
      </c>
      <c r="P1850" s="8" t="s">
        <v>41</v>
      </c>
      <c r="Q1850" s="12">
        <v>12285</v>
      </c>
      <c r="R1850" s="13">
        <v>0</v>
      </c>
      <c r="S1850" s="13">
        <v>0</v>
      </c>
      <c r="T1850" s="13">
        <v>0</v>
      </c>
      <c r="U1850" s="12">
        <v>12285</v>
      </c>
      <c r="V1850" s="8" t="s">
        <v>35</v>
      </c>
      <c r="W1850" s="8" t="s">
        <v>6497</v>
      </c>
      <c r="X1850" s="8" t="s">
        <v>35</v>
      </c>
      <c r="Y1850" s="13">
        <v>0</v>
      </c>
      <c r="Z1850" s="8" t="s">
        <v>42</v>
      </c>
      <c r="AA1850" s="8" t="s">
        <v>2622</v>
      </c>
      <c r="AB1850" s="8" t="s">
        <v>35</v>
      </c>
      <c r="AC1850" s="8" t="s">
        <v>54</v>
      </c>
      <c r="AD1850" s="8" t="s">
        <v>35</v>
      </c>
      <c r="AE1850" s="8" t="s">
        <v>2610</v>
      </c>
      <c r="AF1850" s="12">
        <v>12285</v>
      </c>
      <c r="AG1850" s="41">
        <f t="shared" si="255"/>
        <v>45844</v>
      </c>
      <c r="AH1850" s="41">
        <f t="shared" ca="1" si="256"/>
        <v>46022</v>
      </c>
      <c r="AI1850" s="1">
        <f t="shared" ca="1" si="263"/>
        <v>5</v>
      </c>
      <c r="AJ1850" s="1">
        <f t="shared" ca="1" si="257"/>
        <v>1</v>
      </c>
      <c r="AK1850" s="1">
        <f t="shared" ca="1" si="258"/>
        <v>4</v>
      </c>
      <c r="AL1850" s="1">
        <f t="shared" si="259"/>
        <v>0</v>
      </c>
      <c r="AM1850" s="38">
        <f t="shared" ca="1" si="260"/>
        <v>0.2</v>
      </c>
      <c r="AN1850" s="1" t="str">
        <f t="shared" ca="1" si="261"/>
        <v>טרם נבדק</v>
      </c>
      <c r="AO1850" s="1" t="e">
        <f>VLOOKUP(AC1850,'תז מייל קניין'!$A:$C,3,0)</f>
        <v>#N/A</v>
      </c>
      <c r="AP1850" s="1" t="str">
        <f t="shared" si="262"/>
        <v xml:space="preserve"> ביתן נ' נ</v>
      </c>
    </row>
    <row r="1851" spans="1:42" x14ac:dyDescent="0.2">
      <c r="A1851" s="4"/>
      <c r="B1851" s="5"/>
      <c r="C1851" s="6" t="s">
        <v>6498</v>
      </c>
      <c r="D1851" s="7" t="s">
        <v>34</v>
      </c>
      <c r="E1851" s="7" t="s">
        <v>32</v>
      </c>
      <c r="F1851" s="8" t="s">
        <v>35</v>
      </c>
      <c r="G1851" s="9">
        <v>45844</v>
      </c>
      <c r="H1851" s="9"/>
      <c r="I1851" s="10"/>
      <c r="J1851" s="14"/>
      <c r="K1851" s="11" t="s">
        <v>5546</v>
      </c>
      <c r="L1851" s="8" t="s">
        <v>5547</v>
      </c>
      <c r="M1851" s="8" t="s">
        <v>5548</v>
      </c>
      <c r="N1851" s="8" t="s">
        <v>40</v>
      </c>
      <c r="O1851" s="12">
        <v>30000</v>
      </c>
      <c r="P1851" s="8" t="s">
        <v>41</v>
      </c>
      <c r="Q1851" s="12">
        <v>30000</v>
      </c>
      <c r="R1851" s="13">
        <v>0</v>
      </c>
      <c r="S1851" s="13">
        <v>0</v>
      </c>
      <c r="T1851" s="13">
        <v>0</v>
      </c>
      <c r="U1851" s="12">
        <v>30000</v>
      </c>
      <c r="V1851" s="8" t="s">
        <v>35</v>
      </c>
      <c r="W1851" s="8" t="s">
        <v>6499</v>
      </c>
      <c r="X1851" s="8" t="s">
        <v>35</v>
      </c>
      <c r="Y1851" s="13">
        <v>0</v>
      </c>
      <c r="Z1851" s="8" t="s">
        <v>42</v>
      </c>
      <c r="AA1851" s="8" t="s">
        <v>2622</v>
      </c>
      <c r="AB1851" s="8" t="s">
        <v>35</v>
      </c>
      <c r="AC1851" s="8" t="s">
        <v>54</v>
      </c>
      <c r="AD1851" s="8" t="s">
        <v>35</v>
      </c>
      <c r="AE1851" s="8" t="s">
        <v>2610</v>
      </c>
      <c r="AF1851" s="12">
        <v>30000</v>
      </c>
      <c r="AG1851" s="41">
        <f t="shared" si="255"/>
        <v>45844</v>
      </c>
      <c r="AH1851" s="41">
        <f t="shared" ca="1" si="256"/>
        <v>46022</v>
      </c>
      <c r="AI1851" s="1">
        <f t="shared" ca="1" si="263"/>
        <v>5</v>
      </c>
      <c r="AJ1851" s="1">
        <f t="shared" ca="1" si="257"/>
        <v>1</v>
      </c>
      <c r="AK1851" s="1">
        <f t="shared" ca="1" si="258"/>
        <v>4</v>
      </c>
      <c r="AL1851" s="1">
        <f t="shared" si="259"/>
        <v>0</v>
      </c>
      <c r="AM1851" s="38">
        <f t="shared" ca="1" si="260"/>
        <v>0.2</v>
      </c>
      <c r="AN1851" s="1" t="str">
        <f t="shared" ca="1" si="261"/>
        <v>טרם נבדק</v>
      </c>
      <c r="AO1851" s="1" t="e">
        <f>VLOOKUP(AC1851,'תז מייל קניין'!$A:$C,3,0)</f>
        <v>#N/A</v>
      </c>
      <c r="AP1851" s="1" t="str">
        <f t="shared" si="262"/>
        <v xml:space="preserve"> גרוסמן נ'</v>
      </c>
    </row>
    <row r="1852" spans="1:42" x14ac:dyDescent="0.2">
      <c r="A1852" s="4"/>
      <c r="B1852" s="5"/>
      <c r="C1852" s="6" t="s">
        <v>6500</v>
      </c>
      <c r="D1852" s="7" t="s">
        <v>34</v>
      </c>
      <c r="E1852" s="7" t="s">
        <v>32</v>
      </c>
      <c r="F1852" s="8" t="s">
        <v>35</v>
      </c>
      <c r="G1852" s="9">
        <v>45844</v>
      </c>
      <c r="H1852" s="9"/>
      <c r="I1852" s="10"/>
      <c r="J1852" s="14"/>
      <c r="K1852" s="11" t="s">
        <v>5553</v>
      </c>
      <c r="L1852" s="8" t="s">
        <v>5554</v>
      </c>
      <c r="M1852" s="8" t="s">
        <v>5555</v>
      </c>
      <c r="N1852" s="8" t="s">
        <v>40</v>
      </c>
      <c r="O1852" s="12">
        <v>45803</v>
      </c>
      <c r="P1852" s="8" t="s">
        <v>41</v>
      </c>
      <c r="Q1852" s="12">
        <v>45803</v>
      </c>
      <c r="R1852" s="13">
        <v>0</v>
      </c>
      <c r="S1852" s="13">
        <v>0</v>
      </c>
      <c r="T1852" s="13">
        <v>0</v>
      </c>
      <c r="U1852" s="12">
        <v>45803</v>
      </c>
      <c r="V1852" s="8" t="s">
        <v>35</v>
      </c>
      <c r="W1852" s="8" t="s">
        <v>6501</v>
      </c>
      <c r="X1852" s="8" t="s">
        <v>35</v>
      </c>
      <c r="Y1852" s="13">
        <v>0</v>
      </c>
      <c r="Z1852" s="8" t="s">
        <v>42</v>
      </c>
      <c r="AA1852" s="8" t="s">
        <v>2622</v>
      </c>
      <c r="AB1852" s="8" t="s">
        <v>35</v>
      </c>
      <c r="AC1852" s="8" t="s">
        <v>54</v>
      </c>
      <c r="AD1852" s="8" t="s">
        <v>35</v>
      </c>
      <c r="AE1852" s="8" t="s">
        <v>2610</v>
      </c>
      <c r="AF1852" s="12">
        <v>45803</v>
      </c>
      <c r="AG1852" s="41">
        <f t="shared" si="255"/>
        <v>45844</v>
      </c>
      <c r="AH1852" s="41">
        <f t="shared" ca="1" si="256"/>
        <v>46022</v>
      </c>
      <c r="AI1852" s="1">
        <f t="shared" ca="1" si="263"/>
        <v>5</v>
      </c>
      <c r="AJ1852" s="1">
        <f t="shared" ca="1" si="257"/>
        <v>1</v>
      </c>
      <c r="AK1852" s="1">
        <f t="shared" ca="1" si="258"/>
        <v>4</v>
      </c>
      <c r="AL1852" s="1">
        <f t="shared" si="259"/>
        <v>0</v>
      </c>
      <c r="AM1852" s="38">
        <f t="shared" ca="1" si="260"/>
        <v>0.2</v>
      </c>
      <c r="AN1852" s="1" t="str">
        <f t="shared" ca="1" si="261"/>
        <v>טרם נבדק</v>
      </c>
      <c r="AO1852" s="1" t="e">
        <f>VLOOKUP(AC1852,'תז מייל קניין'!$A:$C,3,0)</f>
        <v>#N/A</v>
      </c>
      <c r="AP1852" s="1" t="str">
        <f t="shared" si="262"/>
        <v xml:space="preserve"> ת"צ-1473-</v>
      </c>
    </row>
    <row r="1853" spans="1:42" x14ac:dyDescent="0.2">
      <c r="A1853" s="4"/>
      <c r="B1853" s="5"/>
      <c r="C1853" s="6" t="s">
        <v>6502</v>
      </c>
      <c r="D1853" s="7" t="s">
        <v>34</v>
      </c>
      <c r="E1853" s="7" t="s">
        <v>32</v>
      </c>
      <c r="F1853" s="8" t="s">
        <v>35</v>
      </c>
      <c r="G1853" s="9">
        <v>45844</v>
      </c>
      <c r="H1853" s="9"/>
      <c r="I1853" s="10"/>
      <c r="J1853" s="14"/>
      <c r="K1853" s="11" t="s">
        <v>5553</v>
      </c>
      <c r="L1853" s="8" t="s">
        <v>5554</v>
      </c>
      <c r="M1853" s="8" t="s">
        <v>5555</v>
      </c>
      <c r="N1853" s="8" t="s">
        <v>40</v>
      </c>
      <c r="O1853" s="12">
        <v>53714</v>
      </c>
      <c r="P1853" s="8" t="s">
        <v>41</v>
      </c>
      <c r="Q1853" s="12">
        <v>53714</v>
      </c>
      <c r="R1853" s="13">
        <v>0</v>
      </c>
      <c r="S1853" s="13">
        <v>0</v>
      </c>
      <c r="T1853" s="13">
        <v>0</v>
      </c>
      <c r="U1853" s="12">
        <v>53714</v>
      </c>
      <c r="V1853" s="8" t="s">
        <v>35</v>
      </c>
      <c r="W1853" s="8" t="s">
        <v>6503</v>
      </c>
      <c r="X1853" s="8" t="s">
        <v>35</v>
      </c>
      <c r="Y1853" s="13">
        <v>0</v>
      </c>
      <c r="Z1853" s="8" t="s">
        <v>42</v>
      </c>
      <c r="AA1853" s="8" t="s">
        <v>2622</v>
      </c>
      <c r="AB1853" s="8" t="s">
        <v>35</v>
      </c>
      <c r="AC1853" s="8" t="s">
        <v>54</v>
      </c>
      <c r="AD1853" s="8" t="s">
        <v>35</v>
      </c>
      <c r="AE1853" s="8" t="s">
        <v>2610</v>
      </c>
      <c r="AF1853" s="12">
        <v>53714</v>
      </c>
      <c r="AG1853" s="41">
        <f t="shared" si="255"/>
        <v>45844</v>
      </c>
      <c r="AH1853" s="41">
        <f t="shared" ca="1" si="256"/>
        <v>46022</v>
      </c>
      <c r="AI1853" s="1">
        <f t="shared" ca="1" si="263"/>
        <v>5</v>
      </c>
      <c r="AJ1853" s="1">
        <f t="shared" ca="1" si="257"/>
        <v>1</v>
      </c>
      <c r="AK1853" s="1">
        <f t="shared" ca="1" si="258"/>
        <v>4</v>
      </c>
      <c r="AL1853" s="1">
        <f t="shared" si="259"/>
        <v>0</v>
      </c>
      <c r="AM1853" s="38">
        <f t="shared" ca="1" si="260"/>
        <v>0.2</v>
      </c>
      <c r="AN1853" s="1" t="str">
        <f t="shared" ca="1" si="261"/>
        <v>טרם נבדק</v>
      </c>
      <c r="AO1853" s="1" t="e">
        <f>VLOOKUP(AC1853,'תז מייל קניין'!$A:$C,3,0)</f>
        <v>#N/A</v>
      </c>
      <c r="AP1853" s="1" t="str">
        <f t="shared" si="262"/>
        <v xml:space="preserve"> קמפו נ' צ</v>
      </c>
    </row>
    <row r="1854" spans="1:42" x14ac:dyDescent="0.2">
      <c r="A1854" s="4"/>
      <c r="B1854" s="5"/>
      <c r="C1854" s="6" t="s">
        <v>6504</v>
      </c>
      <c r="D1854" s="7" t="s">
        <v>50</v>
      </c>
      <c r="E1854" s="7" t="s">
        <v>32</v>
      </c>
      <c r="F1854" s="8" t="s">
        <v>35</v>
      </c>
      <c r="G1854" s="9">
        <v>45846</v>
      </c>
      <c r="H1854" s="9"/>
      <c r="I1854" s="10"/>
      <c r="J1854" s="14"/>
      <c r="K1854" s="11" t="s">
        <v>1764</v>
      </c>
      <c r="L1854" s="8" t="s">
        <v>1765</v>
      </c>
      <c r="M1854" s="8" t="s">
        <v>1766</v>
      </c>
      <c r="N1854" s="8" t="s">
        <v>40</v>
      </c>
      <c r="O1854" s="12">
        <v>2726.88</v>
      </c>
      <c r="P1854" s="8" t="s">
        <v>41</v>
      </c>
      <c r="Q1854" s="12">
        <v>2726.88</v>
      </c>
      <c r="R1854" s="13">
        <v>0</v>
      </c>
      <c r="S1854" s="13">
        <v>0</v>
      </c>
      <c r="T1854" s="13">
        <v>0</v>
      </c>
      <c r="U1854" s="12">
        <v>2820.29</v>
      </c>
      <c r="V1854" s="8" t="s">
        <v>35</v>
      </c>
      <c r="W1854" s="8" t="s">
        <v>6505</v>
      </c>
      <c r="X1854" s="8" t="s">
        <v>57</v>
      </c>
      <c r="Y1854" s="13">
        <v>0</v>
      </c>
      <c r="Z1854" s="8" t="s">
        <v>42</v>
      </c>
      <c r="AA1854" s="8" t="s">
        <v>65</v>
      </c>
      <c r="AB1854" s="8" t="s">
        <v>35</v>
      </c>
      <c r="AC1854" s="8" t="s">
        <v>54</v>
      </c>
      <c r="AD1854" s="8" t="s">
        <v>35</v>
      </c>
      <c r="AE1854" s="8" t="s">
        <v>4548</v>
      </c>
      <c r="AF1854" s="12">
        <v>2726.88</v>
      </c>
      <c r="AG1854" s="41">
        <f t="shared" si="255"/>
        <v>45846</v>
      </c>
      <c r="AH1854" s="41">
        <f t="shared" ca="1" si="256"/>
        <v>46022</v>
      </c>
      <c r="AI1854" s="1">
        <f t="shared" ca="1" si="263"/>
        <v>5</v>
      </c>
      <c r="AJ1854" s="1">
        <f t="shared" ca="1" si="257"/>
        <v>0</v>
      </c>
      <c r="AK1854" s="1">
        <f t="shared" ca="1" si="258"/>
        <v>4</v>
      </c>
      <c r="AL1854" s="1">
        <f t="shared" si="259"/>
        <v>0</v>
      </c>
      <c r="AM1854" s="38">
        <f t="shared" ca="1" si="260"/>
        <v>0</v>
      </c>
      <c r="AN1854" s="1" t="str">
        <f t="shared" ca="1" si="261"/>
        <v>טרם נבדק</v>
      </c>
      <c r="AO1854" s="1" t="e">
        <f>VLOOKUP(AC1854,'תז מייל קניין'!$A:$C,3,0)</f>
        <v>#N/A</v>
      </c>
      <c r="AP1854" s="1" t="str">
        <f t="shared" si="262"/>
        <v xml:space="preserve"> ציוד משרד</v>
      </c>
    </row>
    <row r="1855" spans="1:42" x14ac:dyDescent="0.2">
      <c r="A1855" s="4"/>
      <c r="B1855" s="5"/>
      <c r="C1855" s="6" t="s">
        <v>6506</v>
      </c>
      <c r="D1855" s="7" t="s">
        <v>34</v>
      </c>
      <c r="E1855" s="7" t="s">
        <v>32</v>
      </c>
      <c r="F1855" s="8" t="s">
        <v>35</v>
      </c>
      <c r="G1855" s="9">
        <v>45846</v>
      </c>
      <c r="H1855" s="9"/>
      <c r="I1855" s="10"/>
      <c r="J1855" s="14"/>
      <c r="K1855" s="11" t="s">
        <v>262</v>
      </c>
      <c r="L1855" s="8" t="s">
        <v>263</v>
      </c>
      <c r="M1855" s="8" t="s">
        <v>264</v>
      </c>
      <c r="N1855" s="8" t="s">
        <v>40</v>
      </c>
      <c r="O1855" s="12">
        <v>2654.9</v>
      </c>
      <c r="P1855" s="8" t="s">
        <v>41</v>
      </c>
      <c r="Q1855" s="12">
        <v>2654.9</v>
      </c>
      <c r="R1855" s="13">
        <v>0</v>
      </c>
      <c r="S1855" s="13">
        <v>0</v>
      </c>
      <c r="T1855" s="13">
        <v>0</v>
      </c>
      <c r="U1855" s="12">
        <v>2654.9</v>
      </c>
      <c r="V1855" s="8" t="s">
        <v>35</v>
      </c>
      <c r="W1855" s="8" t="s">
        <v>6507</v>
      </c>
      <c r="X1855" s="8" t="s">
        <v>35</v>
      </c>
      <c r="Y1855" s="13">
        <v>0</v>
      </c>
      <c r="Z1855" s="8" t="s">
        <v>42</v>
      </c>
      <c r="AA1855" s="8" t="s">
        <v>43</v>
      </c>
      <c r="AB1855" s="8" t="s">
        <v>60</v>
      </c>
      <c r="AC1855" s="8" t="s">
        <v>54</v>
      </c>
      <c r="AD1855" s="8" t="s">
        <v>35</v>
      </c>
      <c r="AE1855" s="8" t="s">
        <v>5068</v>
      </c>
      <c r="AF1855" s="12">
        <v>2654.9</v>
      </c>
      <c r="AG1855" s="41">
        <f t="shared" si="255"/>
        <v>45846</v>
      </c>
      <c r="AH1855" s="41">
        <f t="shared" ca="1" si="256"/>
        <v>46022</v>
      </c>
      <c r="AI1855" s="1">
        <f t="shared" ca="1" si="263"/>
        <v>5</v>
      </c>
      <c r="AJ1855" s="1">
        <f t="shared" ca="1" si="257"/>
        <v>0</v>
      </c>
      <c r="AK1855" s="1">
        <f t="shared" ca="1" si="258"/>
        <v>4</v>
      </c>
      <c r="AL1855" s="1">
        <f t="shared" si="259"/>
        <v>0</v>
      </c>
      <c r="AM1855" s="38">
        <f t="shared" ca="1" si="260"/>
        <v>0</v>
      </c>
      <c r="AN1855" s="1" t="str">
        <f t="shared" ca="1" si="261"/>
        <v>טרם נבדק</v>
      </c>
      <c r="AO1855" s="1" t="e">
        <f>VLOOKUP(AC1855,'תז מייל קניין'!$A:$C,3,0)</f>
        <v>#N/A</v>
      </c>
      <c r="AP1855" s="1" t="str">
        <f t="shared" si="262"/>
        <v xml:space="preserve"> כיבוד עבו</v>
      </c>
    </row>
    <row r="1856" spans="1:42" x14ac:dyDescent="0.2">
      <c r="A1856" s="4"/>
      <c r="B1856" s="5"/>
      <c r="C1856" s="6" t="s">
        <v>6508</v>
      </c>
      <c r="D1856" s="7" t="s">
        <v>34</v>
      </c>
      <c r="E1856" s="7" t="s">
        <v>32</v>
      </c>
      <c r="F1856" s="8" t="s">
        <v>35</v>
      </c>
      <c r="G1856" s="9">
        <v>45846</v>
      </c>
      <c r="H1856" s="9"/>
      <c r="I1856" s="10"/>
      <c r="J1856" s="14"/>
      <c r="K1856" s="11" t="s">
        <v>2687</v>
      </c>
      <c r="L1856" s="8" t="s">
        <v>2688</v>
      </c>
      <c r="M1856" s="8" t="s">
        <v>35</v>
      </c>
      <c r="N1856" s="8" t="s">
        <v>40</v>
      </c>
      <c r="O1856" s="13">
        <v>352.8</v>
      </c>
      <c r="P1856" s="8" t="s">
        <v>41</v>
      </c>
      <c r="Q1856" s="13">
        <v>352.8</v>
      </c>
      <c r="R1856" s="13">
        <v>0</v>
      </c>
      <c r="S1856" s="13">
        <v>0</v>
      </c>
      <c r="T1856" s="13">
        <v>0</v>
      </c>
      <c r="U1856" s="13">
        <v>352.8</v>
      </c>
      <c r="V1856" s="8" t="s">
        <v>35</v>
      </c>
      <c r="W1856" s="8" t="s">
        <v>6509</v>
      </c>
      <c r="X1856" s="8" t="s">
        <v>35</v>
      </c>
      <c r="Y1856" s="13">
        <v>0</v>
      </c>
      <c r="Z1856" s="8" t="s">
        <v>42</v>
      </c>
      <c r="AA1856" s="8" t="s">
        <v>1804</v>
      </c>
      <c r="AB1856" s="8" t="s">
        <v>35</v>
      </c>
      <c r="AC1856" s="8" t="s">
        <v>54</v>
      </c>
      <c r="AD1856" s="8" t="s">
        <v>35</v>
      </c>
      <c r="AE1856" s="8" t="s">
        <v>4548</v>
      </c>
      <c r="AF1856" s="13">
        <v>352.8</v>
      </c>
      <c r="AG1856" s="41">
        <f t="shared" si="255"/>
        <v>45846</v>
      </c>
      <c r="AH1856" s="41">
        <f t="shared" ca="1" si="256"/>
        <v>46022</v>
      </c>
      <c r="AI1856" s="1">
        <f t="shared" ca="1" si="263"/>
        <v>5</v>
      </c>
      <c r="AJ1856" s="1">
        <f t="shared" ca="1" si="257"/>
        <v>0</v>
      </c>
      <c r="AK1856" s="1">
        <f t="shared" ca="1" si="258"/>
        <v>4</v>
      </c>
      <c r="AL1856" s="1">
        <f t="shared" si="259"/>
        <v>0</v>
      </c>
      <c r="AM1856" s="38">
        <f t="shared" ca="1" si="260"/>
        <v>0</v>
      </c>
      <c r="AN1856" s="1" t="str">
        <f t="shared" ca="1" si="261"/>
        <v>טרם נבדק</v>
      </c>
      <c r="AO1856" s="1" t="e">
        <f>VLOOKUP(AC1856,'תז מייל קניין'!$A:$C,3,0)</f>
        <v>#N/A</v>
      </c>
      <c r="AP1856" s="1" t="str">
        <f t="shared" si="262"/>
        <v xml:space="preserve"> פרסום בעי</v>
      </c>
    </row>
    <row r="1857" spans="1:42" x14ac:dyDescent="0.2">
      <c r="A1857" s="4"/>
      <c r="B1857" s="5"/>
      <c r="C1857" s="6" t="s">
        <v>6510</v>
      </c>
      <c r="D1857" s="7" t="s">
        <v>50</v>
      </c>
      <c r="E1857" s="7" t="s">
        <v>32</v>
      </c>
      <c r="F1857" s="8" t="s">
        <v>35</v>
      </c>
      <c r="G1857" s="9">
        <v>45846</v>
      </c>
      <c r="H1857" s="9"/>
      <c r="I1857" s="10"/>
      <c r="J1857" s="14"/>
      <c r="K1857" s="11" t="s">
        <v>2144</v>
      </c>
      <c r="L1857" s="8" t="s">
        <v>2145</v>
      </c>
      <c r="M1857" s="8" t="s">
        <v>2146</v>
      </c>
      <c r="N1857" s="8" t="s">
        <v>40</v>
      </c>
      <c r="O1857" s="12">
        <v>3398.4</v>
      </c>
      <c r="P1857" s="8" t="s">
        <v>41</v>
      </c>
      <c r="Q1857" s="12">
        <v>3398.4</v>
      </c>
      <c r="R1857" s="13">
        <v>0</v>
      </c>
      <c r="S1857" s="13">
        <v>0</v>
      </c>
      <c r="T1857" s="13">
        <v>0</v>
      </c>
      <c r="U1857" s="12">
        <v>3646.34</v>
      </c>
      <c r="V1857" s="8" t="s">
        <v>35</v>
      </c>
      <c r="W1857" s="8" t="s">
        <v>6511</v>
      </c>
      <c r="X1857" s="8" t="s">
        <v>57</v>
      </c>
      <c r="Y1857" s="13">
        <v>0</v>
      </c>
      <c r="Z1857" s="8" t="s">
        <v>42</v>
      </c>
      <c r="AA1857" s="8" t="s">
        <v>65</v>
      </c>
      <c r="AB1857" s="8" t="s">
        <v>35</v>
      </c>
      <c r="AC1857" s="8" t="s">
        <v>54</v>
      </c>
      <c r="AD1857" s="8" t="s">
        <v>35</v>
      </c>
      <c r="AE1857" s="8" t="s">
        <v>4548</v>
      </c>
      <c r="AF1857" s="12">
        <v>3398.4</v>
      </c>
      <c r="AG1857" s="41">
        <f t="shared" si="255"/>
        <v>45846</v>
      </c>
      <c r="AH1857" s="41">
        <f t="shared" ca="1" si="256"/>
        <v>46022</v>
      </c>
      <c r="AI1857" s="1">
        <f t="shared" ca="1" si="263"/>
        <v>5</v>
      </c>
      <c r="AJ1857" s="1">
        <f t="shared" ca="1" si="257"/>
        <v>0</v>
      </c>
      <c r="AK1857" s="1">
        <f t="shared" ca="1" si="258"/>
        <v>4</v>
      </c>
      <c r="AL1857" s="1">
        <f t="shared" si="259"/>
        <v>0</v>
      </c>
      <c r="AM1857" s="38">
        <f t="shared" ca="1" si="260"/>
        <v>0</v>
      </c>
      <c r="AN1857" s="1" t="str">
        <f t="shared" ca="1" si="261"/>
        <v>טרם נבדק</v>
      </c>
      <c r="AO1857" s="1" t="e">
        <f>VLOOKUP(AC1857,'תז מייל קניין'!$A:$C,3,0)</f>
        <v>#N/A</v>
      </c>
      <c r="AP1857" s="1" t="str">
        <f t="shared" si="262"/>
        <v xml:space="preserve"> כסאות עבו</v>
      </c>
    </row>
    <row r="1858" spans="1:42" x14ac:dyDescent="0.2">
      <c r="A1858" s="4"/>
      <c r="B1858" s="5"/>
      <c r="C1858" s="6" t="s">
        <v>6512</v>
      </c>
      <c r="D1858" s="7" t="s">
        <v>50</v>
      </c>
      <c r="E1858" s="7" t="s">
        <v>32</v>
      </c>
      <c r="F1858" s="8" t="s">
        <v>35</v>
      </c>
      <c r="G1858" s="9">
        <v>45848</v>
      </c>
      <c r="H1858" s="9"/>
      <c r="I1858" s="10"/>
      <c r="J1858" s="14"/>
      <c r="K1858" s="11" t="s">
        <v>2182</v>
      </c>
      <c r="L1858" s="8" t="s">
        <v>2183</v>
      </c>
      <c r="M1858" s="8" t="s">
        <v>2184</v>
      </c>
      <c r="N1858" s="8" t="s">
        <v>35</v>
      </c>
      <c r="O1858" s="12">
        <v>12348.59</v>
      </c>
      <c r="P1858" s="8" t="s">
        <v>41</v>
      </c>
      <c r="Q1858" s="12">
        <v>12348.59</v>
      </c>
      <c r="R1858" s="13">
        <v>0</v>
      </c>
      <c r="S1858" s="13">
        <v>0</v>
      </c>
      <c r="T1858" s="13">
        <v>0</v>
      </c>
      <c r="U1858" s="13">
        <v>0</v>
      </c>
      <c r="V1858" s="8" t="s">
        <v>57</v>
      </c>
      <c r="W1858" s="8" t="s">
        <v>6513</v>
      </c>
      <c r="X1858" s="8" t="s">
        <v>57</v>
      </c>
      <c r="Y1858" s="13">
        <v>0</v>
      </c>
      <c r="Z1858" s="8" t="s">
        <v>42</v>
      </c>
      <c r="AA1858" s="8" t="s">
        <v>65</v>
      </c>
      <c r="AB1858" s="8" t="s">
        <v>35</v>
      </c>
      <c r="AC1858" s="8" t="s">
        <v>54</v>
      </c>
      <c r="AD1858" s="8" t="s">
        <v>35</v>
      </c>
      <c r="AE1858" s="8" t="s">
        <v>4419</v>
      </c>
      <c r="AF1858" s="12">
        <v>12348.59</v>
      </c>
      <c r="AG1858" s="41">
        <f t="shared" si="255"/>
        <v>45848</v>
      </c>
      <c r="AH1858" s="41">
        <f t="shared" ca="1" si="256"/>
        <v>46022</v>
      </c>
      <c r="AI1858" s="1">
        <f t="shared" ca="1" si="263"/>
        <v>5</v>
      </c>
      <c r="AJ1858" s="1">
        <f t="shared" ca="1" si="257"/>
        <v>0</v>
      </c>
      <c r="AK1858" s="1">
        <f t="shared" ca="1" si="258"/>
        <v>4</v>
      </c>
      <c r="AL1858" s="1">
        <f t="shared" si="259"/>
        <v>0</v>
      </c>
      <c r="AM1858" s="38">
        <f t="shared" ca="1" si="260"/>
        <v>0</v>
      </c>
      <c r="AN1858" s="1" t="str">
        <f t="shared" ca="1" si="261"/>
        <v>טרם נבדק</v>
      </c>
      <c r="AO1858" s="1" t="e">
        <f>VLOOKUP(AC1858,'תז מייל קניין'!$A:$C,3,0)</f>
        <v>#N/A</v>
      </c>
      <c r="AP1858" s="1" t="str">
        <f t="shared" si="262"/>
        <v xml:space="preserve"> כיבוד משק</v>
      </c>
    </row>
    <row r="1859" spans="1:42" x14ac:dyDescent="0.2">
      <c r="A1859" s="4"/>
      <c r="B1859" s="5"/>
      <c r="C1859" s="6" t="s">
        <v>6514</v>
      </c>
      <c r="D1859" s="7" t="s">
        <v>34</v>
      </c>
      <c r="E1859" s="7" t="s">
        <v>32</v>
      </c>
      <c r="F1859" s="8" t="s">
        <v>35</v>
      </c>
      <c r="G1859" s="9">
        <v>45854</v>
      </c>
      <c r="H1859" s="9"/>
      <c r="I1859" s="10"/>
      <c r="J1859" s="14"/>
      <c r="K1859" s="11" t="s">
        <v>6515</v>
      </c>
      <c r="L1859" s="8" t="s">
        <v>6516</v>
      </c>
      <c r="M1859" s="8" t="s">
        <v>6517</v>
      </c>
      <c r="N1859" s="8" t="s">
        <v>40</v>
      </c>
      <c r="O1859" s="12">
        <v>13570</v>
      </c>
      <c r="P1859" s="8" t="s">
        <v>41</v>
      </c>
      <c r="Q1859" s="12">
        <v>13570</v>
      </c>
      <c r="R1859" s="13">
        <v>0</v>
      </c>
      <c r="S1859" s="13">
        <v>0</v>
      </c>
      <c r="T1859" s="13">
        <v>0</v>
      </c>
      <c r="U1859" s="12">
        <v>13570</v>
      </c>
      <c r="V1859" s="8" t="s">
        <v>35</v>
      </c>
      <c r="W1859" s="8" t="s">
        <v>6518</v>
      </c>
      <c r="X1859" s="8" t="s">
        <v>35</v>
      </c>
      <c r="Y1859" s="13">
        <v>0</v>
      </c>
      <c r="Z1859" s="8" t="s">
        <v>42</v>
      </c>
      <c r="AA1859" s="8" t="s">
        <v>43</v>
      </c>
      <c r="AB1859" s="8" t="s">
        <v>60</v>
      </c>
      <c r="AC1859" s="8" t="s">
        <v>54</v>
      </c>
      <c r="AD1859" s="8" t="s">
        <v>35</v>
      </c>
      <c r="AE1859" s="8" t="s">
        <v>4789</v>
      </c>
      <c r="AF1859" s="12">
        <v>13570</v>
      </c>
      <c r="AG1859" s="41">
        <f t="shared" ref="AG1859:AG1922" si="264">IF(H1859&gt;1,H1859,G1859)</f>
        <v>45854</v>
      </c>
      <c r="AH1859" s="41">
        <f t="shared" ref="AH1859:AH1922" ca="1" si="265">IF(I1859&gt;1, I1859, DATE(YEAR(TODAY()), 12, 31))</f>
        <v>46022</v>
      </c>
      <c r="AI1859" s="1">
        <f t="shared" ca="1" si="263"/>
        <v>5</v>
      </c>
      <c r="AJ1859" s="1">
        <f t="shared" ref="AJ1859:AJ1922" ca="1" si="266">DATEDIF(AG1859, TODAY(), "m")</f>
        <v>0</v>
      </c>
      <c r="AK1859" s="1">
        <f t="shared" ref="AK1859:AK1922" ca="1" si="267">IF(AH1859 &gt; TODAY(), DATEDIF(TODAY(), AH1859, "m"), -DATEDIF(AH1859, TODAY(), "m"))</f>
        <v>4</v>
      </c>
      <c r="AL1859" s="1">
        <f t="shared" ref="AL1859:AL1922" si="268">R1859</f>
        <v>0</v>
      </c>
      <c r="AM1859" s="38">
        <f t="shared" ref="AM1859:AM1922" ca="1" si="269">AJ1859/AI1859</f>
        <v>0</v>
      </c>
      <c r="AN1859" s="1" t="str">
        <f t="shared" ref="AN1859:AN1922" ca="1" si="270">IF(AM1859&lt;0.5, "טרם נבדק",
   IF(AND(AM1859&gt;0.5, AM1859&lt;0.75, AL1859&lt;20), "לא תקין",
   IF(AND(AM1859&gt;0.75, AM1859&lt;0.9, AL1859&lt;50), "לא תקין",
   IF(AND(AM1859&gt;0.9, AL1859&lt;50), "לא תקין", "תקין"))))</f>
        <v>טרם נבדק</v>
      </c>
      <c r="AO1859" s="1" t="e">
        <f>VLOOKUP(AC1859,'תז מייל קניין'!$A:$C,3,0)</f>
        <v>#N/A</v>
      </c>
      <c r="AP1859" s="1" t="str">
        <f t="shared" ref="AP1859:AP1922" si="271">LEFT(W1859,10)</f>
        <v xml:space="preserve"> בדיקה וחי</v>
      </c>
    </row>
    <row r="1860" spans="1:42" x14ac:dyDescent="0.2">
      <c r="A1860" s="4"/>
      <c r="B1860" s="5"/>
      <c r="C1860" s="6" t="s">
        <v>6519</v>
      </c>
      <c r="D1860" s="7" t="s">
        <v>50</v>
      </c>
      <c r="E1860" s="7" t="s">
        <v>32</v>
      </c>
      <c r="F1860" s="8" t="s">
        <v>35</v>
      </c>
      <c r="G1860" s="9">
        <v>45848</v>
      </c>
      <c r="H1860" s="9"/>
      <c r="I1860" s="10"/>
      <c r="J1860" s="14"/>
      <c r="K1860" s="11" t="s">
        <v>3935</v>
      </c>
      <c r="L1860" s="8" t="s">
        <v>3936</v>
      </c>
      <c r="M1860" s="8" t="s">
        <v>3937</v>
      </c>
      <c r="N1860" s="8" t="s">
        <v>40</v>
      </c>
      <c r="O1860" s="12">
        <v>7552</v>
      </c>
      <c r="P1860" s="8" t="s">
        <v>41</v>
      </c>
      <c r="Q1860" s="12">
        <v>7552</v>
      </c>
      <c r="R1860" s="13">
        <v>0</v>
      </c>
      <c r="S1860" s="13">
        <v>0</v>
      </c>
      <c r="T1860" s="13">
        <v>0</v>
      </c>
      <c r="U1860" s="12">
        <v>7552</v>
      </c>
      <c r="V1860" s="8" t="s">
        <v>35</v>
      </c>
      <c r="W1860" s="8" t="s">
        <v>6520</v>
      </c>
      <c r="X1860" s="8" t="s">
        <v>35</v>
      </c>
      <c r="Y1860" s="13">
        <v>0</v>
      </c>
      <c r="Z1860" s="8" t="s">
        <v>42</v>
      </c>
      <c r="AA1860" s="8" t="s">
        <v>43</v>
      </c>
      <c r="AB1860" s="8" t="s">
        <v>60</v>
      </c>
      <c r="AC1860" s="8" t="s">
        <v>54</v>
      </c>
      <c r="AD1860" s="8" t="s">
        <v>35</v>
      </c>
      <c r="AE1860" s="8" t="s">
        <v>4414</v>
      </c>
      <c r="AF1860" s="12">
        <v>7552</v>
      </c>
      <c r="AG1860" s="41">
        <f t="shared" si="264"/>
        <v>45848</v>
      </c>
      <c r="AH1860" s="41">
        <f t="shared" ca="1" si="265"/>
        <v>46022</v>
      </c>
      <c r="AI1860" s="1">
        <f t="shared" ca="1" si="263"/>
        <v>5</v>
      </c>
      <c r="AJ1860" s="1">
        <f t="shared" ca="1" si="266"/>
        <v>0</v>
      </c>
      <c r="AK1860" s="1">
        <f t="shared" ca="1" si="267"/>
        <v>4</v>
      </c>
      <c r="AL1860" s="1">
        <f t="shared" si="268"/>
        <v>0</v>
      </c>
      <c r="AM1860" s="38">
        <f t="shared" ca="1" si="269"/>
        <v>0</v>
      </c>
      <c r="AN1860" s="1" t="str">
        <f t="shared" ca="1" si="270"/>
        <v>טרם נבדק</v>
      </c>
      <c r="AO1860" s="1" t="e">
        <f>VLOOKUP(AC1860,'תז מייל קניין'!$A:$C,3,0)</f>
        <v>#N/A</v>
      </c>
      <c r="AP1860" s="1" t="str">
        <f t="shared" si="271"/>
        <v xml:space="preserve"> הדפסה על </v>
      </c>
    </row>
    <row r="1861" spans="1:42" x14ac:dyDescent="0.2">
      <c r="A1861" s="4"/>
      <c r="B1861" s="5"/>
      <c r="C1861" s="6" t="s">
        <v>6521</v>
      </c>
      <c r="D1861" s="7" t="s">
        <v>50</v>
      </c>
      <c r="E1861" s="7" t="s">
        <v>32</v>
      </c>
      <c r="F1861" s="8" t="s">
        <v>35</v>
      </c>
      <c r="G1861" s="9">
        <v>45851</v>
      </c>
      <c r="H1861" s="9"/>
      <c r="I1861" s="10"/>
      <c r="J1861" s="14"/>
      <c r="K1861" s="11" t="s">
        <v>154</v>
      </c>
      <c r="L1861" s="8" t="s">
        <v>155</v>
      </c>
      <c r="M1861" s="8" t="s">
        <v>156</v>
      </c>
      <c r="N1861" s="8" t="s">
        <v>40</v>
      </c>
      <c r="O1861" s="12">
        <v>4644.4799999999996</v>
      </c>
      <c r="P1861" s="8" t="s">
        <v>41</v>
      </c>
      <c r="Q1861" s="12">
        <v>4644.4799999999996</v>
      </c>
      <c r="R1861" s="13">
        <v>0</v>
      </c>
      <c r="S1861" s="13">
        <v>0</v>
      </c>
      <c r="T1861" s="13">
        <v>0</v>
      </c>
      <c r="U1861" s="12">
        <v>4644.4799999999996</v>
      </c>
      <c r="V1861" s="8" t="s">
        <v>35</v>
      </c>
      <c r="W1861" s="8" t="s">
        <v>6522</v>
      </c>
      <c r="X1861" s="8" t="s">
        <v>35</v>
      </c>
      <c r="Y1861" s="13">
        <v>0</v>
      </c>
      <c r="Z1861" s="8" t="s">
        <v>42</v>
      </c>
      <c r="AA1861" s="8" t="s">
        <v>43</v>
      </c>
      <c r="AB1861" s="8" t="s">
        <v>158</v>
      </c>
      <c r="AC1861" s="8" t="s">
        <v>54</v>
      </c>
      <c r="AD1861" s="8" t="s">
        <v>35</v>
      </c>
      <c r="AE1861" s="8" t="s">
        <v>35</v>
      </c>
      <c r="AF1861" s="12">
        <v>4644.4799999999996</v>
      </c>
      <c r="AG1861" s="41">
        <f t="shared" si="264"/>
        <v>45851</v>
      </c>
      <c r="AH1861" s="41">
        <f t="shared" ca="1" si="265"/>
        <v>46022</v>
      </c>
      <c r="AI1861" s="1">
        <f t="shared" ca="1" si="263"/>
        <v>5</v>
      </c>
      <c r="AJ1861" s="1">
        <f t="shared" ca="1" si="266"/>
        <v>0</v>
      </c>
      <c r="AK1861" s="1">
        <f t="shared" ca="1" si="267"/>
        <v>4</v>
      </c>
      <c r="AL1861" s="1">
        <f t="shared" si="268"/>
        <v>0</v>
      </c>
      <c r="AM1861" s="38">
        <f t="shared" ca="1" si="269"/>
        <v>0</v>
      </c>
      <c r="AN1861" s="1" t="str">
        <f t="shared" ca="1" si="270"/>
        <v>טרם נבדק</v>
      </c>
      <c r="AO1861" s="1" t="e">
        <f>VLOOKUP(AC1861,'תז מייל קניין'!$A:$C,3,0)</f>
        <v>#N/A</v>
      </c>
      <c r="AP1861" s="1" t="str">
        <f t="shared" si="271"/>
        <v xml:space="preserve"> תיקים עבו</v>
      </c>
    </row>
    <row r="1862" spans="1:42" x14ac:dyDescent="0.2">
      <c r="A1862" s="4"/>
      <c r="B1862" s="5"/>
      <c r="C1862" s="6" t="s">
        <v>6523</v>
      </c>
      <c r="D1862" s="7" t="s">
        <v>34</v>
      </c>
      <c r="E1862" s="7" t="s">
        <v>32</v>
      </c>
      <c r="F1862" s="8" t="s">
        <v>35</v>
      </c>
      <c r="G1862" s="9">
        <v>45852</v>
      </c>
      <c r="H1862" s="9"/>
      <c r="I1862" s="10"/>
      <c r="J1862" s="14"/>
      <c r="K1862" s="11" t="s">
        <v>262</v>
      </c>
      <c r="L1862" s="8" t="s">
        <v>263</v>
      </c>
      <c r="M1862" s="8" t="s">
        <v>264</v>
      </c>
      <c r="N1862" s="8" t="s">
        <v>40</v>
      </c>
      <c r="O1862" s="12">
        <v>2999.99</v>
      </c>
      <c r="P1862" s="8" t="s">
        <v>41</v>
      </c>
      <c r="Q1862" s="12">
        <v>2999.99</v>
      </c>
      <c r="R1862" s="13">
        <v>0</v>
      </c>
      <c r="S1862" s="13">
        <v>0</v>
      </c>
      <c r="T1862" s="13">
        <v>0</v>
      </c>
      <c r="U1862" s="12">
        <v>2999.99</v>
      </c>
      <c r="V1862" s="8" t="s">
        <v>35</v>
      </c>
      <c r="W1862" s="8" t="s">
        <v>6524</v>
      </c>
      <c r="X1862" s="8" t="s">
        <v>35</v>
      </c>
      <c r="Y1862" s="13">
        <v>0</v>
      </c>
      <c r="Z1862" s="8" t="s">
        <v>42</v>
      </c>
      <c r="AA1862" s="8" t="s">
        <v>43</v>
      </c>
      <c r="AB1862" s="8" t="s">
        <v>60</v>
      </c>
      <c r="AC1862" s="8" t="s">
        <v>54</v>
      </c>
      <c r="AD1862" s="8" t="s">
        <v>35</v>
      </c>
      <c r="AE1862" s="8" t="s">
        <v>35</v>
      </c>
      <c r="AF1862" s="12">
        <v>2999.99</v>
      </c>
      <c r="AG1862" s="41">
        <f t="shared" si="264"/>
        <v>45852</v>
      </c>
      <c r="AH1862" s="41">
        <f t="shared" ca="1" si="265"/>
        <v>46022</v>
      </c>
      <c r="AI1862" s="1">
        <f t="shared" ca="1" si="263"/>
        <v>5</v>
      </c>
      <c r="AJ1862" s="1">
        <f t="shared" ca="1" si="266"/>
        <v>0</v>
      </c>
      <c r="AK1862" s="1">
        <f t="shared" ca="1" si="267"/>
        <v>4</v>
      </c>
      <c r="AL1862" s="1">
        <f t="shared" si="268"/>
        <v>0</v>
      </c>
      <c r="AM1862" s="38">
        <f t="shared" ca="1" si="269"/>
        <v>0</v>
      </c>
      <c r="AN1862" s="1" t="str">
        <f t="shared" ca="1" si="270"/>
        <v>טרם נבדק</v>
      </c>
      <c r="AO1862" s="1" t="e">
        <f>VLOOKUP(AC1862,'תז מייל קניין'!$A:$C,3,0)</f>
        <v>#N/A</v>
      </c>
      <c r="AP1862" s="1" t="str">
        <f t="shared" si="271"/>
        <v xml:space="preserve"> כיבוד עבו</v>
      </c>
    </row>
    <row r="1863" spans="1:42" x14ac:dyDescent="0.2">
      <c r="A1863" s="4"/>
      <c r="B1863" s="5"/>
      <c r="C1863" s="6" t="s">
        <v>6525</v>
      </c>
      <c r="D1863" s="7" t="s">
        <v>34</v>
      </c>
      <c r="E1863" s="7" t="s">
        <v>32</v>
      </c>
      <c r="F1863" s="8" t="s">
        <v>35</v>
      </c>
      <c r="G1863" s="9">
        <v>45852</v>
      </c>
      <c r="H1863" s="9"/>
      <c r="I1863" s="10"/>
      <c r="J1863" s="14"/>
      <c r="K1863" s="11" t="s">
        <v>6526</v>
      </c>
      <c r="L1863" s="8" t="s">
        <v>6527</v>
      </c>
      <c r="M1863" s="8" t="s">
        <v>6528</v>
      </c>
      <c r="N1863" s="8" t="s">
        <v>799</v>
      </c>
      <c r="O1863" s="12">
        <v>100000</v>
      </c>
      <c r="P1863" s="8" t="s">
        <v>41</v>
      </c>
      <c r="Q1863" s="12">
        <v>100000</v>
      </c>
      <c r="R1863" s="13">
        <v>0</v>
      </c>
      <c r="S1863" s="13">
        <v>0</v>
      </c>
      <c r="T1863" s="13">
        <v>0</v>
      </c>
      <c r="U1863" s="12">
        <v>100000</v>
      </c>
      <c r="V1863" s="8" t="s">
        <v>35</v>
      </c>
      <c r="W1863" s="8" t="s">
        <v>6529</v>
      </c>
      <c r="X1863" s="8" t="s">
        <v>35</v>
      </c>
      <c r="Y1863" s="13">
        <v>0</v>
      </c>
      <c r="Z1863" s="8" t="s">
        <v>42</v>
      </c>
      <c r="AA1863" s="8" t="s">
        <v>43</v>
      </c>
      <c r="AB1863" s="8" t="s">
        <v>60</v>
      </c>
      <c r="AC1863" s="8" t="s">
        <v>54</v>
      </c>
      <c r="AD1863" s="8" t="s">
        <v>35</v>
      </c>
      <c r="AE1863" s="8" t="s">
        <v>603</v>
      </c>
      <c r="AF1863" s="12">
        <v>100000</v>
      </c>
      <c r="AG1863" s="41">
        <f t="shared" si="264"/>
        <v>45852</v>
      </c>
      <c r="AH1863" s="41">
        <f t="shared" ca="1" si="265"/>
        <v>46022</v>
      </c>
      <c r="AI1863" s="1">
        <f t="shared" ca="1" si="263"/>
        <v>5</v>
      </c>
      <c r="AJ1863" s="1">
        <f t="shared" ca="1" si="266"/>
        <v>0</v>
      </c>
      <c r="AK1863" s="1">
        <f t="shared" ca="1" si="267"/>
        <v>4</v>
      </c>
      <c r="AL1863" s="1">
        <f t="shared" si="268"/>
        <v>0</v>
      </c>
      <c r="AM1863" s="38">
        <f t="shared" ca="1" si="269"/>
        <v>0</v>
      </c>
      <c r="AN1863" s="1" t="str">
        <f t="shared" ca="1" si="270"/>
        <v>טרם נבדק</v>
      </c>
      <c r="AO1863" s="1" t="e">
        <f>VLOOKUP(AC1863,'תז מייל קניין'!$A:$C,3,0)</f>
        <v>#N/A</v>
      </c>
      <c r="AP1863" s="1" t="str">
        <f t="shared" si="271"/>
        <v xml:space="preserve"> קורס חוקר</v>
      </c>
    </row>
    <row r="1864" spans="1:42" x14ac:dyDescent="0.2">
      <c r="A1864" s="4"/>
      <c r="B1864" s="5"/>
      <c r="C1864" s="6" t="s">
        <v>6530</v>
      </c>
      <c r="D1864" s="7" t="s">
        <v>34</v>
      </c>
      <c r="E1864" s="7" t="s">
        <v>32</v>
      </c>
      <c r="F1864" s="8" t="s">
        <v>35</v>
      </c>
      <c r="G1864" s="9">
        <v>45852</v>
      </c>
      <c r="H1864" s="9"/>
      <c r="I1864" s="10"/>
      <c r="J1864" s="14"/>
      <c r="K1864" s="11" t="s">
        <v>6531</v>
      </c>
      <c r="L1864" s="8" t="s">
        <v>6532</v>
      </c>
      <c r="M1864" s="8" t="s">
        <v>6533</v>
      </c>
      <c r="N1864" s="8" t="s">
        <v>40</v>
      </c>
      <c r="O1864" s="13">
        <v>592.36</v>
      </c>
      <c r="P1864" s="8" t="s">
        <v>41</v>
      </c>
      <c r="Q1864" s="13">
        <v>592.36</v>
      </c>
      <c r="R1864" s="13">
        <v>100</v>
      </c>
      <c r="S1864" s="13">
        <v>592.36</v>
      </c>
      <c r="T1864" s="13">
        <v>592.36</v>
      </c>
      <c r="U1864" s="13">
        <v>0</v>
      </c>
      <c r="V1864" s="8" t="s">
        <v>35</v>
      </c>
      <c r="W1864" s="8" t="s">
        <v>6534</v>
      </c>
      <c r="X1864" s="8" t="s">
        <v>35</v>
      </c>
      <c r="Y1864" s="13">
        <v>0</v>
      </c>
      <c r="Z1864" s="8" t="s">
        <v>42</v>
      </c>
      <c r="AA1864" s="8" t="s">
        <v>2622</v>
      </c>
      <c r="AB1864" s="8" t="s">
        <v>35</v>
      </c>
      <c r="AC1864" s="8" t="s">
        <v>54</v>
      </c>
      <c r="AD1864" s="8" t="s">
        <v>3913</v>
      </c>
      <c r="AE1864" s="8" t="s">
        <v>35</v>
      </c>
      <c r="AF1864" s="13">
        <v>0</v>
      </c>
      <c r="AG1864" s="41">
        <f t="shared" si="264"/>
        <v>45852</v>
      </c>
      <c r="AH1864" s="41">
        <f t="shared" ca="1" si="265"/>
        <v>46022</v>
      </c>
      <c r="AI1864" s="1">
        <f t="shared" ca="1" si="263"/>
        <v>5</v>
      </c>
      <c r="AJ1864" s="1">
        <f t="shared" ca="1" si="266"/>
        <v>0</v>
      </c>
      <c r="AK1864" s="1">
        <f t="shared" ca="1" si="267"/>
        <v>4</v>
      </c>
      <c r="AL1864" s="1">
        <f t="shared" si="268"/>
        <v>100</v>
      </c>
      <c r="AM1864" s="38">
        <f t="shared" ca="1" si="269"/>
        <v>0</v>
      </c>
      <c r="AN1864" s="1" t="str">
        <f t="shared" ca="1" si="270"/>
        <v>טרם נבדק</v>
      </c>
      <c r="AO1864" s="1" t="e">
        <f>VLOOKUP(AC1864,'תז מייל קניין'!$A:$C,3,0)</f>
        <v>#N/A</v>
      </c>
      <c r="AP1864" s="1" t="str">
        <f t="shared" si="271"/>
        <v xml:space="preserve"> ועדת בוחנ</v>
      </c>
    </row>
    <row r="1865" spans="1:42" x14ac:dyDescent="0.2">
      <c r="A1865" s="4"/>
      <c r="B1865" s="5"/>
      <c r="C1865" s="6" t="s">
        <v>6535</v>
      </c>
      <c r="D1865" s="7" t="s">
        <v>34</v>
      </c>
      <c r="E1865" s="7" t="s">
        <v>32</v>
      </c>
      <c r="F1865" s="8" t="s">
        <v>35</v>
      </c>
      <c r="G1865" s="9">
        <v>45854</v>
      </c>
      <c r="H1865" s="9"/>
      <c r="I1865" s="10"/>
      <c r="J1865" s="14"/>
      <c r="K1865" s="11" t="s">
        <v>2367</v>
      </c>
      <c r="L1865" s="8" t="s">
        <v>2368</v>
      </c>
      <c r="M1865" s="8" t="s">
        <v>2369</v>
      </c>
      <c r="N1865" s="8" t="s">
        <v>40</v>
      </c>
      <c r="O1865" s="12">
        <v>2360</v>
      </c>
      <c r="P1865" s="8" t="s">
        <v>41</v>
      </c>
      <c r="Q1865" s="12">
        <v>2360</v>
      </c>
      <c r="R1865" s="13">
        <v>0</v>
      </c>
      <c r="S1865" s="13">
        <v>0</v>
      </c>
      <c r="T1865" s="13">
        <v>0</v>
      </c>
      <c r="U1865" s="12">
        <v>2360</v>
      </c>
      <c r="V1865" s="8" t="s">
        <v>35</v>
      </c>
      <c r="W1865" s="8" t="s">
        <v>6536</v>
      </c>
      <c r="X1865" s="8" t="s">
        <v>35</v>
      </c>
      <c r="Y1865" s="13">
        <v>0</v>
      </c>
      <c r="Z1865" s="8" t="s">
        <v>42</v>
      </c>
      <c r="AA1865" s="8" t="s">
        <v>43</v>
      </c>
      <c r="AB1865" s="8" t="s">
        <v>60</v>
      </c>
      <c r="AC1865" s="8" t="s">
        <v>54</v>
      </c>
      <c r="AD1865" s="8" t="s">
        <v>35</v>
      </c>
      <c r="AE1865" s="8" t="s">
        <v>603</v>
      </c>
      <c r="AF1865" s="12">
        <v>2360</v>
      </c>
      <c r="AG1865" s="41">
        <f t="shared" si="264"/>
        <v>45854</v>
      </c>
      <c r="AH1865" s="41">
        <f t="shared" ca="1" si="265"/>
        <v>46022</v>
      </c>
      <c r="AI1865" s="1">
        <f t="shared" ca="1" si="263"/>
        <v>5</v>
      </c>
      <c r="AJ1865" s="1">
        <f t="shared" ca="1" si="266"/>
        <v>0</v>
      </c>
      <c r="AK1865" s="1">
        <f t="shared" ca="1" si="267"/>
        <v>4</v>
      </c>
      <c r="AL1865" s="1">
        <f t="shared" si="268"/>
        <v>0</v>
      </c>
      <c r="AM1865" s="38">
        <f t="shared" ca="1" si="269"/>
        <v>0</v>
      </c>
      <c r="AN1865" s="1" t="str">
        <f t="shared" ca="1" si="270"/>
        <v>טרם נבדק</v>
      </c>
      <c r="AO1865" s="1" t="e">
        <f>VLOOKUP(AC1865,'תז מייל קניין'!$A:$C,3,0)</f>
        <v>#N/A</v>
      </c>
      <c r="AP1865" s="1" t="str">
        <f t="shared" si="271"/>
        <v xml:space="preserve"> דיסקים עב</v>
      </c>
    </row>
    <row r="1866" spans="1:42" x14ac:dyDescent="0.2">
      <c r="A1866" s="4"/>
      <c r="B1866" s="5"/>
      <c r="C1866" s="6" t="s">
        <v>6537</v>
      </c>
      <c r="D1866" s="7" t="s">
        <v>50</v>
      </c>
      <c r="E1866" s="7" t="s">
        <v>32</v>
      </c>
      <c r="F1866" s="8" t="s">
        <v>35</v>
      </c>
      <c r="G1866" s="9">
        <v>45854</v>
      </c>
      <c r="H1866" s="9"/>
      <c r="I1866" s="10"/>
      <c r="J1866" s="14"/>
      <c r="K1866" s="11" t="s">
        <v>3352</v>
      </c>
      <c r="L1866" s="8" t="s">
        <v>3353</v>
      </c>
      <c r="M1866" s="8" t="s">
        <v>3354</v>
      </c>
      <c r="N1866" s="8" t="s">
        <v>40</v>
      </c>
      <c r="O1866" s="12">
        <v>6832.2</v>
      </c>
      <c r="P1866" s="8" t="s">
        <v>41</v>
      </c>
      <c r="Q1866" s="12">
        <v>6832.2</v>
      </c>
      <c r="R1866" s="13">
        <v>0</v>
      </c>
      <c r="S1866" s="13">
        <v>0</v>
      </c>
      <c r="T1866" s="13">
        <v>0</v>
      </c>
      <c r="U1866" s="12">
        <v>6832.2</v>
      </c>
      <c r="V1866" s="8" t="s">
        <v>35</v>
      </c>
      <c r="W1866" s="8" t="s">
        <v>6538</v>
      </c>
      <c r="X1866" s="8" t="s">
        <v>35</v>
      </c>
      <c r="Y1866" s="13">
        <v>0</v>
      </c>
      <c r="Z1866" s="8" t="s">
        <v>42</v>
      </c>
      <c r="AA1866" s="8" t="s">
        <v>43</v>
      </c>
      <c r="AB1866" s="8" t="s">
        <v>60</v>
      </c>
      <c r="AC1866" s="8" t="s">
        <v>54</v>
      </c>
      <c r="AD1866" s="8" t="s">
        <v>35</v>
      </c>
      <c r="AE1866" s="8" t="s">
        <v>4654</v>
      </c>
      <c r="AF1866" s="12">
        <v>6832.2</v>
      </c>
      <c r="AG1866" s="41">
        <f t="shared" si="264"/>
        <v>45854</v>
      </c>
      <c r="AH1866" s="41">
        <f t="shared" ca="1" si="265"/>
        <v>46022</v>
      </c>
      <c r="AI1866" s="1">
        <f t="shared" ca="1" si="263"/>
        <v>5</v>
      </c>
      <c r="AJ1866" s="1">
        <f t="shared" ca="1" si="266"/>
        <v>0</v>
      </c>
      <c r="AK1866" s="1">
        <f t="shared" ca="1" si="267"/>
        <v>4</v>
      </c>
      <c r="AL1866" s="1">
        <f t="shared" si="268"/>
        <v>0</v>
      </c>
      <c r="AM1866" s="38">
        <f t="shared" ca="1" si="269"/>
        <v>0</v>
      </c>
      <c r="AN1866" s="1" t="str">
        <f t="shared" ca="1" si="270"/>
        <v>טרם נבדק</v>
      </c>
      <c r="AO1866" s="1" t="e">
        <f>VLOOKUP(AC1866,'תז מייל קניין'!$A:$C,3,0)</f>
        <v>#N/A</v>
      </c>
      <c r="AP1866" s="1" t="str">
        <f t="shared" si="271"/>
        <v xml:space="preserve"> צמחייה עב</v>
      </c>
    </row>
    <row r="1867" spans="1:42" x14ac:dyDescent="0.2">
      <c r="A1867" s="4"/>
      <c r="B1867" s="5"/>
      <c r="C1867" s="6" t="s">
        <v>6539</v>
      </c>
      <c r="D1867" s="7" t="s">
        <v>34</v>
      </c>
      <c r="E1867" s="7" t="s">
        <v>32</v>
      </c>
      <c r="F1867" s="8" t="s">
        <v>35</v>
      </c>
      <c r="G1867" s="9">
        <v>45854</v>
      </c>
      <c r="H1867" s="9"/>
      <c r="I1867" s="10"/>
      <c r="J1867" s="14"/>
      <c r="K1867" s="11" t="s">
        <v>1675</v>
      </c>
      <c r="L1867" s="8" t="s">
        <v>1676</v>
      </c>
      <c r="M1867" s="8" t="s">
        <v>1677</v>
      </c>
      <c r="N1867" s="8" t="s">
        <v>40</v>
      </c>
      <c r="O1867" s="13">
        <v>808.06</v>
      </c>
      <c r="P1867" s="8" t="s">
        <v>41</v>
      </c>
      <c r="Q1867" s="13">
        <v>808.06</v>
      </c>
      <c r="R1867" s="13">
        <v>0</v>
      </c>
      <c r="S1867" s="13">
        <v>0</v>
      </c>
      <c r="T1867" s="13">
        <v>0</v>
      </c>
      <c r="U1867" s="13">
        <v>808.06</v>
      </c>
      <c r="V1867" s="8" t="s">
        <v>35</v>
      </c>
      <c r="W1867" s="8" t="s">
        <v>6540</v>
      </c>
      <c r="X1867" s="8" t="s">
        <v>35</v>
      </c>
      <c r="Y1867" s="13">
        <v>0</v>
      </c>
      <c r="Z1867" s="8" t="s">
        <v>42</v>
      </c>
      <c r="AA1867" s="8" t="s">
        <v>43</v>
      </c>
      <c r="AB1867" s="8" t="s">
        <v>60</v>
      </c>
      <c r="AC1867" s="8" t="s">
        <v>54</v>
      </c>
      <c r="AD1867" s="8" t="s">
        <v>35</v>
      </c>
      <c r="AE1867" s="8" t="s">
        <v>603</v>
      </c>
      <c r="AF1867" s="13">
        <v>808.06</v>
      </c>
      <c r="AG1867" s="41">
        <f t="shared" si="264"/>
        <v>45854</v>
      </c>
      <c r="AH1867" s="41">
        <f t="shared" ca="1" si="265"/>
        <v>46022</v>
      </c>
      <c r="AI1867" s="1">
        <f t="shared" ca="1" si="263"/>
        <v>5</v>
      </c>
      <c r="AJ1867" s="1">
        <f t="shared" ca="1" si="266"/>
        <v>0</v>
      </c>
      <c r="AK1867" s="1">
        <f t="shared" ca="1" si="267"/>
        <v>4</v>
      </c>
      <c r="AL1867" s="1">
        <f t="shared" si="268"/>
        <v>0</v>
      </c>
      <c r="AM1867" s="38">
        <f t="shared" ca="1" si="269"/>
        <v>0</v>
      </c>
      <c r="AN1867" s="1" t="str">
        <f t="shared" ca="1" si="270"/>
        <v>טרם נבדק</v>
      </c>
      <c r="AO1867" s="1" t="e">
        <f>VLOOKUP(AC1867,'תז מייל קניין'!$A:$C,3,0)</f>
        <v>#N/A</v>
      </c>
      <c r="AP1867" s="1" t="str">
        <f t="shared" si="271"/>
        <v xml:space="preserve"> התחייבות </v>
      </c>
    </row>
    <row r="1868" spans="1:42" x14ac:dyDescent="0.2">
      <c r="A1868" s="4"/>
      <c r="B1868" s="5"/>
      <c r="C1868" s="6" t="s">
        <v>6541</v>
      </c>
      <c r="D1868" s="7" t="s">
        <v>50</v>
      </c>
      <c r="E1868" s="7" t="s">
        <v>32</v>
      </c>
      <c r="F1868" s="8" t="s">
        <v>35</v>
      </c>
      <c r="G1868" s="9">
        <v>45854</v>
      </c>
      <c r="H1868" s="9"/>
      <c r="I1868" s="10"/>
      <c r="J1868" s="14"/>
      <c r="K1868" s="11" t="s">
        <v>1764</v>
      </c>
      <c r="L1868" s="8" t="s">
        <v>1765</v>
      </c>
      <c r="M1868" s="8" t="s">
        <v>1766</v>
      </c>
      <c r="N1868" s="8" t="s">
        <v>113</v>
      </c>
      <c r="O1868" s="12">
        <v>5892.84</v>
      </c>
      <c r="P1868" s="8" t="s">
        <v>41</v>
      </c>
      <c r="Q1868" s="12">
        <v>5892.84</v>
      </c>
      <c r="R1868" s="13">
        <v>0</v>
      </c>
      <c r="S1868" s="13">
        <v>0</v>
      </c>
      <c r="T1868" s="13">
        <v>0</v>
      </c>
      <c r="U1868" s="12">
        <v>6094.74</v>
      </c>
      <c r="V1868" s="8" t="s">
        <v>35</v>
      </c>
      <c r="W1868" s="8" t="s">
        <v>6542</v>
      </c>
      <c r="X1868" s="8" t="s">
        <v>57</v>
      </c>
      <c r="Y1868" s="13">
        <v>0</v>
      </c>
      <c r="Z1868" s="8" t="s">
        <v>42</v>
      </c>
      <c r="AA1868" s="8" t="s">
        <v>65</v>
      </c>
      <c r="AB1868" s="8" t="s">
        <v>35</v>
      </c>
      <c r="AC1868" s="8" t="s">
        <v>54</v>
      </c>
      <c r="AD1868" s="8" t="s">
        <v>35</v>
      </c>
      <c r="AE1868" s="8" t="s">
        <v>4654</v>
      </c>
      <c r="AF1868" s="12">
        <v>5892.84</v>
      </c>
      <c r="AG1868" s="41">
        <f t="shared" si="264"/>
        <v>45854</v>
      </c>
      <c r="AH1868" s="41">
        <f t="shared" ca="1" si="265"/>
        <v>46022</v>
      </c>
      <c r="AI1868" s="1">
        <f t="shared" ca="1" si="263"/>
        <v>5</v>
      </c>
      <c r="AJ1868" s="1">
        <f t="shared" ca="1" si="266"/>
        <v>0</v>
      </c>
      <c r="AK1868" s="1">
        <f t="shared" ca="1" si="267"/>
        <v>4</v>
      </c>
      <c r="AL1868" s="1">
        <f t="shared" si="268"/>
        <v>0</v>
      </c>
      <c r="AM1868" s="38">
        <f t="shared" ca="1" si="269"/>
        <v>0</v>
      </c>
      <c r="AN1868" s="1" t="str">
        <f t="shared" ca="1" si="270"/>
        <v>טרם נבדק</v>
      </c>
      <c r="AO1868" s="1" t="e">
        <f>VLOOKUP(AC1868,'תז מייל קניין'!$A:$C,3,0)</f>
        <v>#N/A</v>
      </c>
      <c r="AP1868" s="1" t="str">
        <f t="shared" si="271"/>
        <v xml:space="preserve"> ציוד משרד</v>
      </c>
    </row>
    <row r="1869" spans="1:42" x14ac:dyDescent="0.2">
      <c r="A1869" s="4"/>
      <c r="B1869" s="5"/>
      <c r="C1869" s="6" t="s">
        <v>6543</v>
      </c>
      <c r="D1869" s="7" t="s">
        <v>50</v>
      </c>
      <c r="E1869" s="7" t="s">
        <v>32</v>
      </c>
      <c r="F1869" s="8" t="s">
        <v>35</v>
      </c>
      <c r="G1869" s="9">
        <v>45854</v>
      </c>
      <c r="H1869" s="9"/>
      <c r="I1869" s="10"/>
      <c r="J1869" s="14"/>
      <c r="K1869" s="11" t="s">
        <v>1764</v>
      </c>
      <c r="L1869" s="8" t="s">
        <v>1765</v>
      </c>
      <c r="M1869" s="8" t="s">
        <v>1766</v>
      </c>
      <c r="N1869" s="8" t="s">
        <v>40</v>
      </c>
      <c r="O1869" s="12">
        <v>1704.69</v>
      </c>
      <c r="P1869" s="8" t="s">
        <v>41</v>
      </c>
      <c r="Q1869" s="12">
        <v>1704.69</v>
      </c>
      <c r="R1869" s="13">
        <v>0</v>
      </c>
      <c r="S1869" s="13">
        <v>0</v>
      </c>
      <c r="T1869" s="13">
        <v>0</v>
      </c>
      <c r="U1869" s="12">
        <v>1763.08</v>
      </c>
      <c r="V1869" s="8" t="s">
        <v>35</v>
      </c>
      <c r="W1869" s="8" t="s">
        <v>6544</v>
      </c>
      <c r="X1869" s="8" t="s">
        <v>57</v>
      </c>
      <c r="Y1869" s="13">
        <v>0</v>
      </c>
      <c r="Z1869" s="8" t="s">
        <v>42</v>
      </c>
      <c r="AA1869" s="8" t="s">
        <v>65</v>
      </c>
      <c r="AB1869" s="8" t="s">
        <v>35</v>
      </c>
      <c r="AC1869" s="8" t="s">
        <v>54</v>
      </c>
      <c r="AD1869" s="8" t="s">
        <v>35</v>
      </c>
      <c r="AE1869" s="8" t="s">
        <v>4548</v>
      </c>
      <c r="AF1869" s="12">
        <v>1704.69</v>
      </c>
      <c r="AG1869" s="41">
        <f t="shared" si="264"/>
        <v>45854</v>
      </c>
      <c r="AH1869" s="41">
        <f t="shared" ca="1" si="265"/>
        <v>46022</v>
      </c>
      <c r="AI1869" s="1">
        <f t="shared" ca="1" si="263"/>
        <v>5</v>
      </c>
      <c r="AJ1869" s="1">
        <f t="shared" ca="1" si="266"/>
        <v>0</v>
      </c>
      <c r="AK1869" s="1">
        <f t="shared" ca="1" si="267"/>
        <v>4</v>
      </c>
      <c r="AL1869" s="1">
        <f t="shared" si="268"/>
        <v>0</v>
      </c>
      <c r="AM1869" s="38">
        <f t="shared" ca="1" si="269"/>
        <v>0</v>
      </c>
      <c r="AN1869" s="1" t="str">
        <f t="shared" ca="1" si="270"/>
        <v>טרם נבדק</v>
      </c>
      <c r="AO1869" s="1" t="e">
        <f>VLOOKUP(AC1869,'תז מייל קניין'!$A:$C,3,0)</f>
        <v>#N/A</v>
      </c>
      <c r="AP1869" s="1" t="str">
        <f t="shared" si="271"/>
        <v xml:space="preserve"> ציוד משרד</v>
      </c>
    </row>
    <row r="1870" spans="1:42" x14ac:dyDescent="0.2">
      <c r="A1870" s="4"/>
      <c r="B1870" s="5"/>
      <c r="C1870" s="6" t="s">
        <v>6545</v>
      </c>
      <c r="D1870" s="7" t="s">
        <v>34</v>
      </c>
      <c r="E1870" s="7" t="s">
        <v>32</v>
      </c>
      <c r="F1870" s="8" t="s">
        <v>35</v>
      </c>
      <c r="G1870" s="9">
        <v>45854</v>
      </c>
      <c r="H1870" s="9"/>
      <c r="I1870" s="10"/>
      <c r="J1870" s="14"/>
      <c r="K1870" s="11" t="s">
        <v>6546</v>
      </c>
      <c r="L1870" s="8" t="s">
        <v>6547</v>
      </c>
      <c r="M1870" s="8" t="s">
        <v>6548</v>
      </c>
      <c r="N1870" s="8" t="s">
        <v>40</v>
      </c>
      <c r="O1870" s="12">
        <v>1097.4000000000001</v>
      </c>
      <c r="P1870" s="8" t="s">
        <v>41</v>
      </c>
      <c r="Q1870" s="12">
        <v>1097.4000000000001</v>
      </c>
      <c r="R1870" s="13">
        <v>0</v>
      </c>
      <c r="S1870" s="13">
        <v>0</v>
      </c>
      <c r="T1870" s="13">
        <v>0</v>
      </c>
      <c r="U1870" s="12">
        <v>1097.4000000000001</v>
      </c>
      <c r="V1870" s="8" t="s">
        <v>35</v>
      </c>
      <c r="W1870" s="8" t="s">
        <v>6549</v>
      </c>
      <c r="X1870" s="8" t="s">
        <v>35</v>
      </c>
      <c r="Y1870" s="13">
        <v>0</v>
      </c>
      <c r="Z1870" s="8" t="s">
        <v>42</v>
      </c>
      <c r="AA1870" s="8" t="s">
        <v>43</v>
      </c>
      <c r="AB1870" s="8" t="s">
        <v>60</v>
      </c>
      <c r="AC1870" s="8" t="s">
        <v>54</v>
      </c>
      <c r="AD1870" s="8" t="s">
        <v>35</v>
      </c>
      <c r="AE1870" s="8" t="s">
        <v>35</v>
      </c>
      <c r="AF1870" s="12">
        <v>1097.4000000000001</v>
      </c>
      <c r="AG1870" s="41">
        <f t="shared" si="264"/>
        <v>45854</v>
      </c>
      <c r="AH1870" s="41">
        <f t="shared" ca="1" si="265"/>
        <v>46022</v>
      </c>
      <c r="AI1870" s="1">
        <f t="shared" ca="1" si="263"/>
        <v>5</v>
      </c>
      <c r="AJ1870" s="1">
        <f t="shared" ca="1" si="266"/>
        <v>0</v>
      </c>
      <c r="AK1870" s="1">
        <f t="shared" ca="1" si="267"/>
        <v>4</v>
      </c>
      <c r="AL1870" s="1">
        <f t="shared" si="268"/>
        <v>0</v>
      </c>
      <c r="AM1870" s="38">
        <f t="shared" ca="1" si="269"/>
        <v>0</v>
      </c>
      <c r="AN1870" s="1" t="str">
        <f t="shared" ca="1" si="270"/>
        <v>טרם נבדק</v>
      </c>
      <c r="AO1870" s="1" t="e">
        <f>VLOOKUP(AC1870,'תז מייל קניין'!$A:$C,3,0)</f>
        <v>#N/A</v>
      </c>
      <c r="AP1870" s="1" t="str">
        <f t="shared" si="271"/>
        <v xml:space="preserve"> שירותי נו</v>
      </c>
    </row>
    <row r="1871" spans="1:42" x14ac:dyDescent="0.2">
      <c r="A1871" s="4"/>
      <c r="B1871" s="5"/>
      <c r="C1871" s="6" t="s">
        <v>6550</v>
      </c>
      <c r="D1871" s="7" t="s">
        <v>34</v>
      </c>
      <c r="E1871" s="7" t="s">
        <v>32</v>
      </c>
      <c r="F1871" s="8" t="s">
        <v>35</v>
      </c>
      <c r="G1871" s="9">
        <v>45854</v>
      </c>
      <c r="H1871" s="9"/>
      <c r="I1871" s="10"/>
      <c r="J1871" s="14"/>
      <c r="K1871" s="11" t="s">
        <v>6551</v>
      </c>
      <c r="L1871" s="8" t="s">
        <v>6552</v>
      </c>
      <c r="M1871" s="8" t="s">
        <v>6553</v>
      </c>
      <c r="N1871" s="8" t="s">
        <v>40</v>
      </c>
      <c r="O1871" s="13">
        <v>592.36</v>
      </c>
      <c r="P1871" s="8" t="s">
        <v>41</v>
      </c>
      <c r="Q1871" s="13">
        <v>592.36</v>
      </c>
      <c r="R1871" s="13">
        <v>100</v>
      </c>
      <c r="S1871" s="13">
        <v>592.36</v>
      </c>
      <c r="T1871" s="13">
        <v>592.36</v>
      </c>
      <c r="U1871" s="13">
        <v>0</v>
      </c>
      <c r="V1871" s="8" t="s">
        <v>35</v>
      </c>
      <c r="W1871" s="8" t="s">
        <v>6554</v>
      </c>
      <c r="X1871" s="8" t="s">
        <v>35</v>
      </c>
      <c r="Y1871" s="13">
        <v>0</v>
      </c>
      <c r="Z1871" s="8" t="s">
        <v>42</v>
      </c>
      <c r="AA1871" s="8" t="s">
        <v>2622</v>
      </c>
      <c r="AB1871" s="8" t="s">
        <v>35</v>
      </c>
      <c r="AC1871" s="8" t="s">
        <v>54</v>
      </c>
      <c r="AD1871" s="8" t="s">
        <v>3913</v>
      </c>
      <c r="AE1871" s="8" t="s">
        <v>35</v>
      </c>
      <c r="AF1871" s="13">
        <v>0</v>
      </c>
      <c r="AG1871" s="41">
        <f t="shared" si="264"/>
        <v>45854</v>
      </c>
      <c r="AH1871" s="41">
        <f t="shared" ca="1" si="265"/>
        <v>46022</v>
      </c>
      <c r="AI1871" s="1">
        <f t="shared" ca="1" si="263"/>
        <v>5</v>
      </c>
      <c r="AJ1871" s="1">
        <f t="shared" ca="1" si="266"/>
        <v>0</v>
      </c>
      <c r="AK1871" s="1">
        <f t="shared" ca="1" si="267"/>
        <v>4</v>
      </c>
      <c r="AL1871" s="1">
        <f t="shared" si="268"/>
        <v>100</v>
      </c>
      <c r="AM1871" s="38">
        <f t="shared" ca="1" si="269"/>
        <v>0</v>
      </c>
      <c r="AN1871" s="1" t="str">
        <f t="shared" ca="1" si="270"/>
        <v>טרם נבדק</v>
      </c>
      <c r="AO1871" s="1" t="e">
        <f>VLOOKUP(AC1871,'תז מייל קניין'!$A:$C,3,0)</f>
        <v>#N/A</v>
      </c>
      <c r="AP1871" s="1" t="str">
        <f t="shared" si="271"/>
        <v xml:space="preserve"> ועדת בוחנ</v>
      </c>
    </row>
    <row r="1872" spans="1:42" x14ac:dyDescent="0.2">
      <c r="A1872" s="4"/>
      <c r="B1872" s="5"/>
      <c r="C1872" s="6" t="s">
        <v>6555</v>
      </c>
      <c r="D1872" s="7" t="s">
        <v>34</v>
      </c>
      <c r="E1872" s="7" t="s">
        <v>32</v>
      </c>
      <c r="F1872" s="8" t="s">
        <v>35</v>
      </c>
      <c r="G1872" s="9">
        <v>45854</v>
      </c>
      <c r="H1872" s="9"/>
      <c r="I1872" s="10"/>
      <c r="J1872" s="14"/>
      <c r="K1872" s="11" t="s">
        <v>6556</v>
      </c>
      <c r="L1872" s="8" t="s">
        <v>6557</v>
      </c>
      <c r="M1872" s="8" t="s">
        <v>6558</v>
      </c>
      <c r="N1872" s="8" t="s">
        <v>40</v>
      </c>
      <c r="O1872" s="12">
        <v>8187.69</v>
      </c>
      <c r="P1872" s="8" t="s">
        <v>41</v>
      </c>
      <c r="Q1872" s="12">
        <v>8187.69</v>
      </c>
      <c r="R1872" s="13">
        <v>0</v>
      </c>
      <c r="S1872" s="13">
        <v>0</v>
      </c>
      <c r="T1872" s="13">
        <v>0</v>
      </c>
      <c r="U1872" s="12">
        <v>8187.69</v>
      </c>
      <c r="V1872" s="8" t="s">
        <v>35</v>
      </c>
      <c r="W1872" s="8" t="s">
        <v>6559</v>
      </c>
      <c r="X1872" s="8" t="s">
        <v>35</v>
      </c>
      <c r="Y1872" s="13">
        <v>0</v>
      </c>
      <c r="Z1872" s="8" t="s">
        <v>42</v>
      </c>
      <c r="AA1872" s="8" t="s">
        <v>127</v>
      </c>
      <c r="AB1872" s="8" t="s">
        <v>35</v>
      </c>
      <c r="AC1872" s="8" t="s">
        <v>54</v>
      </c>
      <c r="AD1872" s="8" t="s">
        <v>35</v>
      </c>
      <c r="AE1872" s="8" t="s">
        <v>3574</v>
      </c>
      <c r="AF1872" s="12">
        <v>8187.69</v>
      </c>
      <c r="AG1872" s="41">
        <f t="shared" si="264"/>
        <v>45854</v>
      </c>
      <c r="AH1872" s="41">
        <f t="shared" ca="1" si="265"/>
        <v>46022</v>
      </c>
      <c r="AI1872" s="1">
        <f t="shared" ca="1" si="263"/>
        <v>5</v>
      </c>
      <c r="AJ1872" s="1">
        <f t="shared" ca="1" si="266"/>
        <v>0</v>
      </c>
      <c r="AK1872" s="1">
        <f t="shared" ca="1" si="267"/>
        <v>4</v>
      </c>
      <c r="AL1872" s="1">
        <f t="shared" si="268"/>
        <v>0</v>
      </c>
      <c r="AM1872" s="38">
        <f t="shared" ca="1" si="269"/>
        <v>0</v>
      </c>
      <c r="AN1872" s="1" t="str">
        <f t="shared" ca="1" si="270"/>
        <v>טרם נבדק</v>
      </c>
      <c r="AO1872" s="1" t="e">
        <f>VLOOKUP(AC1872,'תז מייל קניין'!$A:$C,3,0)</f>
        <v>#N/A</v>
      </c>
      <c r="AP1872" s="1" t="str">
        <f t="shared" si="271"/>
        <v xml:space="preserve"> החזר הוצא</v>
      </c>
    </row>
    <row r="1873" spans="1:42" x14ac:dyDescent="0.2">
      <c r="A1873" s="4"/>
      <c r="B1873" s="5"/>
      <c r="C1873" s="6" t="s">
        <v>6560</v>
      </c>
      <c r="D1873" s="7" t="s">
        <v>34</v>
      </c>
      <c r="E1873" s="7" t="s">
        <v>32</v>
      </c>
      <c r="F1873" s="8" t="s">
        <v>35</v>
      </c>
      <c r="G1873" s="9">
        <v>45855</v>
      </c>
      <c r="H1873" s="9"/>
      <c r="I1873" s="10"/>
      <c r="J1873" s="14"/>
      <c r="K1873" s="11" t="s">
        <v>6546</v>
      </c>
      <c r="L1873" s="8" t="s">
        <v>6547</v>
      </c>
      <c r="M1873" s="8" t="s">
        <v>6548</v>
      </c>
      <c r="N1873" s="8" t="s">
        <v>40</v>
      </c>
      <c r="O1873" s="13">
        <v>469</v>
      </c>
      <c r="P1873" s="8" t="s">
        <v>41</v>
      </c>
      <c r="Q1873" s="13">
        <v>469</v>
      </c>
      <c r="R1873" s="13">
        <v>0</v>
      </c>
      <c r="S1873" s="13">
        <v>0</v>
      </c>
      <c r="T1873" s="13">
        <v>0</v>
      </c>
      <c r="U1873" s="13">
        <v>469</v>
      </c>
      <c r="V1873" s="8" t="s">
        <v>35</v>
      </c>
      <c r="W1873" s="8" t="s">
        <v>6549</v>
      </c>
      <c r="X1873" s="8" t="s">
        <v>35</v>
      </c>
      <c r="Y1873" s="13">
        <v>0</v>
      </c>
      <c r="Z1873" s="8" t="s">
        <v>42</v>
      </c>
      <c r="AA1873" s="8" t="s">
        <v>43</v>
      </c>
      <c r="AB1873" s="8" t="s">
        <v>60</v>
      </c>
      <c r="AC1873" s="8" t="s">
        <v>54</v>
      </c>
      <c r="AD1873" s="8" t="s">
        <v>35</v>
      </c>
      <c r="AE1873" s="8" t="s">
        <v>66</v>
      </c>
      <c r="AF1873" s="13">
        <v>469</v>
      </c>
      <c r="AG1873" s="41">
        <f t="shared" si="264"/>
        <v>45855</v>
      </c>
      <c r="AH1873" s="41">
        <f t="shared" ca="1" si="265"/>
        <v>46022</v>
      </c>
      <c r="AI1873" s="1">
        <f t="shared" ca="1" si="263"/>
        <v>5</v>
      </c>
      <c r="AJ1873" s="1">
        <f t="shared" ca="1" si="266"/>
        <v>0</v>
      </c>
      <c r="AK1873" s="1">
        <f t="shared" ca="1" si="267"/>
        <v>4</v>
      </c>
      <c r="AL1873" s="1">
        <f t="shared" si="268"/>
        <v>0</v>
      </c>
      <c r="AM1873" s="38">
        <f t="shared" ca="1" si="269"/>
        <v>0</v>
      </c>
      <c r="AN1873" s="1" t="str">
        <f t="shared" ca="1" si="270"/>
        <v>טרם נבדק</v>
      </c>
      <c r="AO1873" s="1" t="e">
        <f>VLOOKUP(AC1873,'תז מייל קניין'!$A:$C,3,0)</f>
        <v>#N/A</v>
      </c>
      <c r="AP1873" s="1" t="str">
        <f t="shared" si="271"/>
        <v xml:space="preserve"> שירותי נו</v>
      </c>
    </row>
    <row r="1874" spans="1:42" x14ac:dyDescent="0.2">
      <c r="A1874" s="4"/>
      <c r="B1874" s="5"/>
      <c r="C1874" s="6" t="s">
        <v>6561</v>
      </c>
      <c r="D1874" s="7" t="s">
        <v>34</v>
      </c>
      <c r="E1874" s="7" t="s">
        <v>32</v>
      </c>
      <c r="F1874" s="8" t="s">
        <v>35</v>
      </c>
      <c r="G1874" s="9">
        <v>45855</v>
      </c>
      <c r="H1874" s="9"/>
      <c r="I1874" s="10"/>
      <c r="J1874" s="14"/>
      <c r="K1874" s="11" t="s">
        <v>6135</v>
      </c>
      <c r="L1874" s="8" t="s">
        <v>6136</v>
      </c>
      <c r="M1874" s="8" t="s">
        <v>6137</v>
      </c>
      <c r="N1874" s="8" t="s">
        <v>40</v>
      </c>
      <c r="O1874" s="12">
        <v>1629.85</v>
      </c>
      <c r="P1874" s="8" t="s">
        <v>41</v>
      </c>
      <c r="Q1874" s="12">
        <v>1629.85</v>
      </c>
      <c r="R1874" s="13">
        <v>0</v>
      </c>
      <c r="S1874" s="13">
        <v>0</v>
      </c>
      <c r="T1874" s="13">
        <v>0</v>
      </c>
      <c r="U1874" s="12">
        <v>1629.85</v>
      </c>
      <c r="V1874" s="8" t="s">
        <v>35</v>
      </c>
      <c r="W1874" s="8" t="s">
        <v>6138</v>
      </c>
      <c r="X1874" s="8" t="s">
        <v>35</v>
      </c>
      <c r="Y1874" s="13">
        <v>0</v>
      </c>
      <c r="Z1874" s="8" t="s">
        <v>42</v>
      </c>
      <c r="AA1874" s="8" t="s">
        <v>43</v>
      </c>
      <c r="AB1874" s="8" t="s">
        <v>60</v>
      </c>
      <c r="AC1874" s="8" t="s">
        <v>54</v>
      </c>
      <c r="AD1874" s="8" t="s">
        <v>35</v>
      </c>
      <c r="AE1874" s="8" t="s">
        <v>603</v>
      </c>
      <c r="AF1874" s="12">
        <v>1629.85</v>
      </c>
      <c r="AG1874" s="41">
        <f t="shared" si="264"/>
        <v>45855</v>
      </c>
      <c r="AH1874" s="41">
        <f t="shared" ca="1" si="265"/>
        <v>46022</v>
      </c>
      <c r="AI1874" s="1">
        <f t="shared" ca="1" si="263"/>
        <v>5</v>
      </c>
      <c r="AJ1874" s="1">
        <f t="shared" ca="1" si="266"/>
        <v>0</v>
      </c>
      <c r="AK1874" s="1">
        <f t="shared" ca="1" si="267"/>
        <v>4</v>
      </c>
      <c r="AL1874" s="1">
        <f t="shared" si="268"/>
        <v>0</v>
      </c>
      <c r="AM1874" s="38">
        <f t="shared" ca="1" si="269"/>
        <v>0</v>
      </c>
      <c r="AN1874" s="1" t="str">
        <f t="shared" ca="1" si="270"/>
        <v>טרם נבדק</v>
      </c>
      <c r="AO1874" s="1" t="e">
        <f>VLOOKUP(AC1874,'תז מייל קניין'!$A:$C,3,0)</f>
        <v>#N/A</v>
      </c>
      <c r="AP1874" s="1" t="str">
        <f t="shared" si="271"/>
        <v xml:space="preserve"> מחסניות ד</v>
      </c>
    </row>
    <row r="1875" spans="1:42" x14ac:dyDescent="0.2">
      <c r="A1875" s="4"/>
      <c r="B1875" s="5"/>
      <c r="C1875" s="6" t="s">
        <v>6562</v>
      </c>
      <c r="D1875" s="7" t="s">
        <v>50</v>
      </c>
      <c r="E1875" s="7" t="s">
        <v>32</v>
      </c>
      <c r="F1875" s="8" t="s">
        <v>35</v>
      </c>
      <c r="G1875" s="9">
        <v>45855</v>
      </c>
      <c r="H1875" s="9"/>
      <c r="I1875" s="10"/>
      <c r="J1875" s="14"/>
      <c r="K1875" s="11" t="s">
        <v>6563</v>
      </c>
      <c r="L1875" s="8" t="s">
        <v>6564</v>
      </c>
      <c r="M1875" s="8" t="s">
        <v>6565</v>
      </c>
      <c r="N1875" s="8" t="s">
        <v>799</v>
      </c>
      <c r="O1875" s="12">
        <v>147500</v>
      </c>
      <c r="P1875" s="8" t="s">
        <v>41</v>
      </c>
      <c r="Q1875" s="12">
        <v>147500</v>
      </c>
      <c r="R1875" s="13">
        <v>0</v>
      </c>
      <c r="S1875" s="13">
        <v>0</v>
      </c>
      <c r="T1875" s="13">
        <v>0</v>
      </c>
      <c r="U1875" s="12">
        <v>147500</v>
      </c>
      <c r="V1875" s="8" t="s">
        <v>35</v>
      </c>
      <c r="W1875" s="8" t="s">
        <v>6566</v>
      </c>
      <c r="X1875" s="8" t="s">
        <v>35</v>
      </c>
      <c r="Y1875" s="13">
        <v>0</v>
      </c>
      <c r="Z1875" s="8" t="s">
        <v>42</v>
      </c>
      <c r="AA1875" s="8" t="s">
        <v>65</v>
      </c>
      <c r="AB1875" s="8" t="s">
        <v>35</v>
      </c>
      <c r="AC1875" s="8" t="s">
        <v>54</v>
      </c>
      <c r="AD1875" s="8" t="s">
        <v>6567</v>
      </c>
      <c r="AE1875" s="8" t="s">
        <v>4393</v>
      </c>
      <c r="AF1875" s="12">
        <v>147500</v>
      </c>
      <c r="AG1875" s="41">
        <f t="shared" si="264"/>
        <v>45855</v>
      </c>
      <c r="AH1875" s="41">
        <f t="shared" ca="1" si="265"/>
        <v>46022</v>
      </c>
      <c r="AI1875" s="1">
        <f t="shared" ca="1" si="263"/>
        <v>5</v>
      </c>
      <c r="AJ1875" s="1">
        <f t="shared" ca="1" si="266"/>
        <v>0</v>
      </c>
      <c r="AK1875" s="1">
        <f t="shared" ca="1" si="267"/>
        <v>4</v>
      </c>
      <c r="AL1875" s="1">
        <f t="shared" si="268"/>
        <v>0</v>
      </c>
      <c r="AM1875" s="38">
        <f t="shared" ca="1" si="269"/>
        <v>0</v>
      </c>
      <c r="AN1875" s="1" t="str">
        <f t="shared" ca="1" si="270"/>
        <v>טרם נבדק</v>
      </c>
      <c r="AO1875" s="1" t="e">
        <f>VLOOKUP(AC1875,'תז מייל קניין'!$A:$C,3,0)</f>
        <v>#N/A</v>
      </c>
      <c r="AP1875" s="1" t="str">
        <f t="shared" si="271"/>
        <v xml:space="preserve"> שירותי שמ</v>
      </c>
    </row>
    <row r="1876" spans="1:42" x14ac:dyDescent="0.2">
      <c r="A1876" s="4"/>
      <c r="B1876" s="5"/>
      <c r="C1876" s="6" t="s">
        <v>6568</v>
      </c>
      <c r="D1876" s="7" t="s">
        <v>34</v>
      </c>
      <c r="E1876" s="7" t="s">
        <v>32</v>
      </c>
      <c r="F1876" s="8" t="s">
        <v>35</v>
      </c>
      <c r="G1876" s="9">
        <v>45855</v>
      </c>
      <c r="H1876" s="9"/>
      <c r="I1876" s="10"/>
      <c r="J1876" s="14"/>
      <c r="K1876" s="11" t="s">
        <v>6569</v>
      </c>
      <c r="L1876" s="8" t="s">
        <v>6570</v>
      </c>
      <c r="M1876" s="8" t="s">
        <v>6571</v>
      </c>
      <c r="N1876" s="8" t="s">
        <v>40</v>
      </c>
      <c r="O1876" s="12">
        <v>16520</v>
      </c>
      <c r="P1876" s="8" t="s">
        <v>41</v>
      </c>
      <c r="Q1876" s="12">
        <v>16520</v>
      </c>
      <c r="R1876" s="13">
        <v>0</v>
      </c>
      <c r="S1876" s="13">
        <v>0</v>
      </c>
      <c r="T1876" s="13">
        <v>0</v>
      </c>
      <c r="U1876" s="12">
        <v>16520</v>
      </c>
      <c r="V1876" s="8" t="s">
        <v>35</v>
      </c>
      <c r="W1876" s="8" t="s">
        <v>6572</v>
      </c>
      <c r="X1876" s="8" t="s">
        <v>35</v>
      </c>
      <c r="Y1876" s="13">
        <v>0</v>
      </c>
      <c r="Z1876" s="8" t="s">
        <v>42</v>
      </c>
      <c r="AA1876" s="8" t="s">
        <v>43</v>
      </c>
      <c r="AB1876" s="8" t="s">
        <v>60</v>
      </c>
      <c r="AC1876" s="8" t="s">
        <v>54</v>
      </c>
      <c r="AD1876" s="8" t="s">
        <v>35</v>
      </c>
      <c r="AE1876" s="8" t="s">
        <v>260</v>
      </c>
      <c r="AF1876" s="12">
        <v>16520</v>
      </c>
      <c r="AG1876" s="41">
        <f t="shared" si="264"/>
        <v>45855</v>
      </c>
      <c r="AH1876" s="41">
        <f t="shared" ca="1" si="265"/>
        <v>46022</v>
      </c>
      <c r="AI1876" s="1">
        <f t="shared" ca="1" si="263"/>
        <v>5</v>
      </c>
      <c r="AJ1876" s="1">
        <f t="shared" ca="1" si="266"/>
        <v>0</v>
      </c>
      <c r="AK1876" s="1">
        <f t="shared" ca="1" si="267"/>
        <v>4</v>
      </c>
      <c r="AL1876" s="1">
        <f t="shared" si="268"/>
        <v>0</v>
      </c>
      <c r="AM1876" s="38">
        <f t="shared" ca="1" si="269"/>
        <v>0</v>
      </c>
      <c r="AN1876" s="1" t="str">
        <f t="shared" ca="1" si="270"/>
        <v>טרם נבדק</v>
      </c>
      <c r="AO1876" s="1" t="e">
        <f>VLOOKUP(AC1876,'תז מייל קניין'!$A:$C,3,0)</f>
        <v>#N/A</v>
      </c>
      <c r="AP1876" s="1" t="str">
        <f t="shared" si="271"/>
        <v xml:space="preserve"> הפעלות עב</v>
      </c>
    </row>
    <row r="1877" spans="1:42" x14ac:dyDescent="0.2">
      <c r="A1877" s="4"/>
      <c r="B1877" s="5"/>
      <c r="C1877" s="6" t="s">
        <v>6573</v>
      </c>
      <c r="D1877" s="7" t="s">
        <v>50</v>
      </c>
      <c r="E1877" s="7" t="s">
        <v>32</v>
      </c>
      <c r="F1877" s="8" t="s">
        <v>35</v>
      </c>
      <c r="G1877" s="9">
        <v>45855</v>
      </c>
      <c r="H1877" s="9"/>
      <c r="I1877" s="10"/>
      <c r="J1877" s="14"/>
      <c r="K1877" s="11" t="s">
        <v>6574</v>
      </c>
      <c r="L1877" s="8" t="s">
        <v>6575</v>
      </c>
      <c r="M1877" s="8" t="s">
        <v>6576</v>
      </c>
      <c r="N1877" s="8" t="s">
        <v>799</v>
      </c>
      <c r="O1877" s="12">
        <v>147500</v>
      </c>
      <c r="P1877" s="8" t="s">
        <v>41</v>
      </c>
      <c r="Q1877" s="12">
        <v>147500</v>
      </c>
      <c r="R1877" s="13">
        <v>0</v>
      </c>
      <c r="S1877" s="13">
        <v>0</v>
      </c>
      <c r="T1877" s="13">
        <v>0</v>
      </c>
      <c r="U1877" s="12">
        <v>147500</v>
      </c>
      <c r="V1877" s="8" t="s">
        <v>35</v>
      </c>
      <c r="W1877" s="8" t="s">
        <v>6566</v>
      </c>
      <c r="X1877" s="8" t="s">
        <v>35</v>
      </c>
      <c r="Y1877" s="13">
        <v>0</v>
      </c>
      <c r="Z1877" s="8" t="s">
        <v>42</v>
      </c>
      <c r="AA1877" s="8" t="s">
        <v>65</v>
      </c>
      <c r="AB1877" s="8" t="s">
        <v>35</v>
      </c>
      <c r="AC1877" s="8" t="s">
        <v>54</v>
      </c>
      <c r="AD1877" s="8" t="s">
        <v>6567</v>
      </c>
      <c r="AE1877" s="8" t="s">
        <v>4393</v>
      </c>
      <c r="AF1877" s="12">
        <v>147500</v>
      </c>
      <c r="AG1877" s="41">
        <f t="shared" si="264"/>
        <v>45855</v>
      </c>
      <c r="AH1877" s="41">
        <f t="shared" ca="1" si="265"/>
        <v>46022</v>
      </c>
      <c r="AI1877" s="1">
        <f t="shared" ca="1" si="263"/>
        <v>5</v>
      </c>
      <c r="AJ1877" s="1">
        <f t="shared" ca="1" si="266"/>
        <v>0</v>
      </c>
      <c r="AK1877" s="1">
        <f t="shared" ca="1" si="267"/>
        <v>4</v>
      </c>
      <c r="AL1877" s="1">
        <f t="shared" si="268"/>
        <v>0</v>
      </c>
      <c r="AM1877" s="38">
        <f t="shared" ca="1" si="269"/>
        <v>0</v>
      </c>
      <c r="AN1877" s="1" t="str">
        <f t="shared" ca="1" si="270"/>
        <v>טרם נבדק</v>
      </c>
      <c r="AO1877" s="1" t="e">
        <f>VLOOKUP(AC1877,'תז מייל קניין'!$A:$C,3,0)</f>
        <v>#N/A</v>
      </c>
      <c r="AP1877" s="1" t="str">
        <f t="shared" si="271"/>
        <v xml:space="preserve"> שירותי שמ</v>
      </c>
    </row>
    <row r="1878" spans="1:42" x14ac:dyDescent="0.2">
      <c r="A1878" s="4"/>
      <c r="B1878" s="5"/>
      <c r="C1878" s="6" t="s">
        <v>6577</v>
      </c>
      <c r="D1878" s="7" t="s">
        <v>50</v>
      </c>
      <c r="E1878" s="7" t="s">
        <v>32</v>
      </c>
      <c r="F1878" s="8" t="s">
        <v>35</v>
      </c>
      <c r="G1878" s="9">
        <v>45858</v>
      </c>
      <c r="H1878" s="9"/>
      <c r="I1878" s="10"/>
      <c r="J1878" s="14"/>
      <c r="K1878" s="11" t="s">
        <v>2144</v>
      </c>
      <c r="L1878" s="8" t="s">
        <v>2145</v>
      </c>
      <c r="M1878" s="8" t="s">
        <v>2146</v>
      </c>
      <c r="N1878" s="8" t="s">
        <v>40</v>
      </c>
      <c r="O1878" s="13">
        <v>932.2</v>
      </c>
      <c r="P1878" s="8" t="s">
        <v>41</v>
      </c>
      <c r="Q1878" s="13">
        <v>932.2</v>
      </c>
      <c r="R1878" s="13">
        <v>0</v>
      </c>
      <c r="S1878" s="13">
        <v>0</v>
      </c>
      <c r="T1878" s="13">
        <v>0</v>
      </c>
      <c r="U1878" s="13">
        <v>932.2</v>
      </c>
      <c r="V1878" s="8" t="s">
        <v>35</v>
      </c>
      <c r="W1878" s="8" t="s">
        <v>6578</v>
      </c>
      <c r="X1878" s="8" t="s">
        <v>35</v>
      </c>
      <c r="Y1878" s="13">
        <v>0</v>
      </c>
      <c r="Z1878" s="8" t="s">
        <v>42</v>
      </c>
      <c r="AA1878" s="8" t="s">
        <v>65</v>
      </c>
      <c r="AB1878" s="8" t="s">
        <v>35</v>
      </c>
      <c r="AC1878" s="8" t="s">
        <v>54</v>
      </c>
      <c r="AD1878" s="8" t="s">
        <v>35</v>
      </c>
      <c r="AE1878" s="8" t="s">
        <v>66</v>
      </c>
      <c r="AF1878" s="13">
        <v>932.2</v>
      </c>
      <c r="AG1878" s="41">
        <f t="shared" si="264"/>
        <v>45858</v>
      </c>
      <c r="AH1878" s="41">
        <f t="shared" ca="1" si="265"/>
        <v>46022</v>
      </c>
      <c r="AI1878" s="1">
        <f t="shared" ca="1" si="263"/>
        <v>5</v>
      </c>
      <c r="AJ1878" s="1">
        <f t="shared" ca="1" si="266"/>
        <v>0</v>
      </c>
      <c r="AK1878" s="1">
        <f t="shared" ca="1" si="267"/>
        <v>4</v>
      </c>
      <c r="AL1878" s="1">
        <f t="shared" si="268"/>
        <v>0</v>
      </c>
      <c r="AM1878" s="38">
        <f t="shared" ca="1" si="269"/>
        <v>0</v>
      </c>
      <c r="AN1878" s="1" t="str">
        <f t="shared" ca="1" si="270"/>
        <v>טרם נבדק</v>
      </c>
      <c r="AO1878" s="1" t="e">
        <f>VLOOKUP(AC1878,'תז מייל קניין'!$A:$C,3,0)</f>
        <v>#N/A</v>
      </c>
      <c r="AP1878" s="1" t="str">
        <f t="shared" si="271"/>
        <v xml:space="preserve"> כסא אורתו</v>
      </c>
    </row>
    <row r="1879" spans="1:42" x14ac:dyDescent="0.2">
      <c r="A1879" s="4"/>
      <c r="B1879" s="5"/>
      <c r="C1879" s="6" t="s">
        <v>6579</v>
      </c>
      <c r="D1879" s="7" t="s">
        <v>50</v>
      </c>
      <c r="E1879" s="7" t="s">
        <v>32</v>
      </c>
      <c r="F1879" s="8" t="s">
        <v>35</v>
      </c>
      <c r="G1879" s="9">
        <v>45858</v>
      </c>
      <c r="H1879" s="9"/>
      <c r="I1879" s="10"/>
      <c r="J1879" s="14"/>
      <c r="K1879" s="11" t="s">
        <v>2144</v>
      </c>
      <c r="L1879" s="8" t="s">
        <v>2145</v>
      </c>
      <c r="M1879" s="8" t="s">
        <v>2146</v>
      </c>
      <c r="N1879" s="8" t="s">
        <v>40</v>
      </c>
      <c r="O1879" s="12">
        <v>1454.23</v>
      </c>
      <c r="P1879" s="8" t="s">
        <v>41</v>
      </c>
      <c r="Q1879" s="12">
        <v>1454.23</v>
      </c>
      <c r="R1879" s="13">
        <v>0</v>
      </c>
      <c r="S1879" s="13">
        <v>0</v>
      </c>
      <c r="T1879" s="13">
        <v>0</v>
      </c>
      <c r="U1879" s="12">
        <v>1454.23</v>
      </c>
      <c r="V1879" s="8" t="s">
        <v>35</v>
      </c>
      <c r="W1879" s="8" t="s">
        <v>6580</v>
      </c>
      <c r="X1879" s="8" t="s">
        <v>35</v>
      </c>
      <c r="Y1879" s="13">
        <v>0</v>
      </c>
      <c r="Z1879" s="8" t="s">
        <v>42</v>
      </c>
      <c r="AA1879" s="8" t="s">
        <v>65</v>
      </c>
      <c r="AB1879" s="8" t="s">
        <v>35</v>
      </c>
      <c r="AC1879" s="8" t="s">
        <v>54</v>
      </c>
      <c r="AD1879" s="8" t="s">
        <v>35</v>
      </c>
      <c r="AE1879" s="8" t="s">
        <v>4548</v>
      </c>
      <c r="AF1879" s="12">
        <v>1454.23</v>
      </c>
      <c r="AG1879" s="41">
        <f t="shared" si="264"/>
        <v>45858</v>
      </c>
      <c r="AH1879" s="41">
        <f t="shared" ca="1" si="265"/>
        <v>46022</v>
      </c>
      <c r="AI1879" s="1">
        <f t="shared" ca="1" si="263"/>
        <v>5</v>
      </c>
      <c r="AJ1879" s="1">
        <f t="shared" ca="1" si="266"/>
        <v>0</v>
      </c>
      <c r="AK1879" s="1">
        <f t="shared" ca="1" si="267"/>
        <v>4</v>
      </c>
      <c r="AL1879" s="1">
        <f t="shared" si="268"/>
        <v>0</v>
      </c>
      <c r="AM1879" s="38">
        <f t="shared" ca="1" si="269"/>
        <v>0</v>
      </c>
      <c r="AN1879" s="1" t="str">
        <f t="shared" ca="1" si="270"/>
        <v>טרם נבדק</v>
      </c>
      <c r="AO1879" s="1" t="e">
        <f>VLOOKUP(AC1879,'תז מייל קניין'!$A:$C,3,0)</f>
        <v>#N/A</v>
      </c>
      <c r="AP1879" s="1" t="str">
        <f t="shared" si="271"/>
        <v xml:space="preserve"> כסא מנהל </v>
      </c>
    </row>
    <row r="1880" spans="1:42" x14ac:dyDescent="0.2">
      <c r="A1880" s="4"/>
      <c r="B1880" s="5"/>
      <c r="C1880" s="6" t="s">
        <v>6581</v>
      </c>
      <c r="D1880" s="7" t="s">
        <v>50</v>
      </c>
      <c r="E1880" s="7" t="s">
        <v>32</v>
      </c>
      <c r="F1880" s="8" t="s">
        <v>35</v>
      </c>
      <c r="G1880" s="9">
        <v>45858</v>
      </c>
      <c r="H1880" s="9"/>
      <c r="I1880" s="10"/>
      <c r="J1880" s="14"/>
      <c r="K1880" s="11" t="s">
        <v>2417</v>
      </c>
      <c r="L1880" s="8" t="s">
        <v>2418</v>
      </c>
      <c r="M1880" s="8" t="s">
        <v>2419</v>
      </c>
      <c r="N1880" s="8" t="s">
        <v>40</v>
      </c>
      <c r="O1880" s="13">
        <v>236</v>
      </c>
      <c r="P1880" s="8" t="s">
        <v>41</v>
      </c>
      <c r="Q1880" s="13">
        <v>236</v>
      </c>
      <c r="R1880" s="13">
        <v>0</v>
      </c>
      <c r="S1880" s="13">
        <v>0</v>
      </c>
      <c r="T1880" s="13">
        <v>0</v>
      </c>
      <c r="U1880" s="13">
        <v>236</v>
      </c>
      <c r="V1880" s="8" t="s">
        <v>35</v>
      </c>
      <c r="W1880" s="8" t="s">
        <v>6582</v>
      </c>
      <c r="X1880" s="8" t="s">
        <v>35</v>
      </c>
      <c r="Y1880" s="13">
        <v>0</v>
      </c>
      <c r="Z1880" s="8" t="s">
        <v>42</v>
      </c>
      <c r="AA1880" s="8" t="s">
        <v>43</v>
      </c>
      <c r="AB1880" s="8" t="s">
        <v>60</v>
      </c>
      <c r="AC1880" s="8" t="s">
        <v>54</v>
      </c>
      <c r="AD1880" s="8" t="s">
        <v>35</v>
      </c>
      <c r="AE1880" s="8" t="s">
        <v>4414</v>
      </c>
      <c r="AF1880" s="13">
        <v>236</v>
      </c>
      <c r="AG1880" s="41">
        <f t="shared" si="264"/>
        <v>45858</v>
      </c>
      <c r="AH1880" s="41">
        <f t="shared" ca="1" si="265"/>
        <v>46022</v>
      </c>
      <c r="AI1880" s="1">
        <f t="shared" ca="1" si="263"/>
        <v>5</v>
      </c>
      <c r="AJ1880" s="1">
        <f t="shared" ca="1" si="266"/>
        <v>0</v>
      </c>
      <c r="AK1880" s="1">
        <f t="shared" ca="1" si="267"/>
        <v>4</v>
      </c>
      <c r="AL1880" s="1">
        <f t="shared" si="268"/>
        <v>0</v>
      </c>
      <c r="AM1880" s="38">
        <f t="shared" ca="1" si="269"/>
        <v>0</v>
      </c>
      <c r="AN1880" s="1" t="str">
        <f t="shared" ca="1" si="270"/>
        <v>טרם נבדק</v>
      </c>
      <c r="AO1880" s="1" t="e">
        <f>VLOOKUP(AC1880,'תז מייל קניין'!$A:$C,3,0)</f>
        <v>#N/A</v>
      </c>
      <c r="AP1880" s="1" t="str">
        <f t="shared" si="271"/>
        <v xml:space="preserve"> מוצרי חשמ</v>
      </c>
    </row>
    <row r="1881" spans="1:42" x14ac:dyDescent="0.2">
      <c r="A1881" s="4"/>
      <c r="B1881" s="5"/>
      <c r="C1881" s="6" t="s">
        <v>6583</v>
      </c>
      <c r="D1881" s="7" t="s">
        <v>50</v>
      </c>
      <c r="E1881" s="7" t="s">
        <v>32</v>
      </c>
      <c r="F1881" s="8" t="s">
        <v>35</v>
      </c>
      <c r="G1881" s="9">
        <v>45858</v>
      </c>
      <c r="H1881" s="9"/>
      <c r="I1881" s="10"/>
      <c r="J1881" s="14"/>
      <c r="K1881" s="11" t="s">
        <v>2417</v>
      </c>
      <c r="L1881" s="8" t="s">
        <v>2418</v>
      </c>
      <c r="M1881" s="8" t="s">
        <v>2419</v>
      </c>
      <c r="N1881" s="8" t="s">
        <v>40</v>
      </c>
      <c r="O1881" s="13">
        <v>649</v>
      </c>
      <c r="P1881" s="8" t="s">
        <v>41</v>
      </c>
      <c r="Q1881" s="13">
        <v>649</v>
      </c>
      <c r="R1881" s="13">
        <v>0</v>
      </c>
      <c r="S1881" s="13">
        <v>0</v>
      </c>
      <c r="T1881" s="13">
        <v>0</v>
      </c>
      <c r="U1881" s="13">
        <v>649</v>
      </c>
      <c r="V1881" s="8" t="s">
        <v>35</v>
      </c>
      <c r="W1881" s="8" t="s">
        <v>6584</v>
      </c>
      <c r="X1881" s="8" t="s">
        <v>35</v>
      </c>
      <c r="Y1881" s="13">
        <v>0</v>
      </c>
      <c r="Z1881" s="8" t="s">
        <v>42</v>
      </c>
      <c r="AA1881" s="8" t="s">
        <v>43</v>
      </c>
      <c r="AB1881" s="8" t="s">
        <v>60</v>
      </c>
      <c r="AC1881" s="8" t="s">
        <v>54</v>
      </c>
      <c r="AD1881" s="8" t="s">
        <v>35</v>
      </c>
      <c r="AE1881" s="8" t="s">
        <v>4654</v>
      </c>
      <c r="AF1881" s="13">
        <v>649</v>
      </c>
      <c r="AG1881" s="41">
        <f t="shared" si="264"/>
        <v>45858</v>
      </c>
      <c r="AH1881" s="41">
        <f t="shared" ca="1" si="265"/>
        <v>46022</v>
      </c>
      <c r="AI1881" s="1">
        <f t="shared" ca="1" si="263"/>
        <v>5</v>
      </c>
      <c r="AJ1881" s="1">
        <f t="shared" ca="1" si="266"/>
        <v>0</v>
      </c>
      <c r="AK1881" s="1">
        <f t="shared" ca="1" si="267"/>
        <v>4</v>
      </c>
      <c r="AL1881" s="1">
        <f t="shared" si="268"/>
        <v>0</v>
      </c>
      <c r="AM1881" s="38">
        <f t="shared" ca="1" si="269"/>
        <v>0</v>
      </c>
      <c r="AN1881" s="1" t="str">
        <f t="shared" ca="1" si="270"/>
        <v>טרם נבדק</v>
      </c>
      <c r="AO1881" s="1" t="e">
        <f>VLOOKUP(AC1881,'תז מייל קניין'!$A:$C,3,0)</f>
        <v>#N/A</v>
      </c>
      <c r="AP1881" s="1" t="str">
        <f t="shared" si="271"/>
        <v xml:space="preserve"> מוצרי חשמ</v>
      </c>
    </row>
    <row r="1882" spans="1:42" x14ac:dyDescent="0.2">
      <c r="A1882" s="4"/>
      <c r="B1882" s="5"/>
      <c r="C1882" s="6" t="s">
        <v>6585</v>
      </c>
      <c r="D1882" s="7" t="s">
        <v>34</v>
      </c>
      <c r="E1882" s="7" t="s">
        <v>32</v>
      </c>
      <c r="F1882" s="8" t="s">
        <v>35</v>
      </c>
      <c r="G1882" s="9">
        <v>45858</v>
      </c>
      <c r="H1882" s="9"/>
      <c r="I1882" s="10"/>
      <c r="J1882" s="14"/>
      <c r="K1882" s="11" t="s">
        <v>2687</v>
      </c>
      <c r="L1882" s="8" t="s">
        <v>2688</v>
      </c>
      <c r="M1882" s="8" t="s">
        <v>35</v>
      </c>
      <c r="N1882" s="8" t="s">
        <v>40</v>
      </c>
      <c r="O1882" s="13">
        <v>453.6</v>
      </c>
      <c r="P1882" s="8" t="s">
        <v>41</v>
      </c>
      <c r="Q1882" s="13">
        <v>453.6</v>
      </c>
      <c r="R1882" s="13">
        <v>0</v>
      </c>
      <c r="S1882" s="13">
        <v>0</v>
      </c>
      <c r="T1882" s="13">
        <v>0</v>
      </c>
      <c r="U1882" s="13">
        <v>453.6</v>
      </c>
      <c r="V1882" s="8" t="s">
        <v>35</v>
      </c>
      <c r="W1882" s="8" t="s">
        <v>6586</v>
      </c>
      <c r="X1882" s="8" t="s">
        <v>35</v>
      </c>
      <c r="Y1882" s="13">
        <v>0</v>
      </c>
      <c r="Z1882" s="8" t="s">
        <v>42</v>
      </c>
      <c r="AA1882" s="8" t="s">
        <v>1804</v>
      </c>
      <c r="AB1882" s="8" t="s">
        <v>35</v>
      </c>
      <c r="AC1882" s="8" t="s">
        <v>54</v>
      </c>
      <c r="AD1882" s="8" t="s">
        <v>35</v>
      </c>
      <c r="AE1882" s="8" t="s">
        <v>4548</v>
      </c>
      <c r="AF1882" s="13">
        <v>453.6</v>
      </c>
      <c r="AG1882" s="41">
        <f t="shared" si="264"/>
        <v>45858</v>
      </c>
      <c r="AH1882" s="41">
        <f t="shared" ca="1" si="265"/>
        <v>46022</v>
      </c>
      <c r="AI1882" s="1">
        <f t="shared" ca="1" si="263"/>
        <v>5</v>
      </c>
      <c r="AJ1882" s="1">
        <f t="shared" ca="1" si="266"/>
        <v>0</v>
      </c>
      <c r="AK1882" s="1">
        <f t="shared" ca="1" si="267"/>
        <v>4</v>
      </c>
      <c r="AL1882" s="1">
        <f t="shared" si="268"/>
        <v>0</v>
      </c>
      <c r="AM1882" s="38">
        <f t="shared" ca="1" si="269"/>
        <v>0</v>
      </c>
      <c r="AN1882" s="1" t="str">
        <f t="shared" ca="1" si="270"/>
        <v>טרם נבדק</v>
      </c>
      <c r="AO1882" s="1" t="e">
        <f>VLOOKUP(AC1882,'תז מייל קניין'!$A:$C,3,0)</f>
        <v>#N/A</v>
      </c>
      <c r="AP1882" s="1" t="str">
        <f t="shared" si="271"/>
        <v xml:space="preserve"> פרסום בעי</v>
      </c>
    </row>
    <row r="1883" spans="1:42" x14ac:dyDescent="0.2">
      <c r="A1883" s="4"/>
      <c r="B1883" s="5"/>
      <c r="C1883" s="6" t="s">
        <v>6587</v>
      </c>
      <c r="D1883" s="7" t="s">
        <v>50</v>
      </c>
      <c r="E1883" s="7" t="s">
        <v>32</v>
      </c>
      <c r="F1883" s="8" t="s">
        <v>35</v>
      </c>
      <c r="G1883" s="9">
        <v>45858</v>
      </c>
      <c r="H1883" s="9"/>
      <c r="I1883" s="10"/>
      <c r="J1883" s="14"/>
      <c r="K1883" s="11" t="s">
        <v>6273</v>
      </c>
      <c r="L1883" s="8" t="s">
        <v>6274</v>
      </c>
      <c r="M1883" s="8" t="s">
        <v>6275</v>
      </c>
      <c r="N1883" s="8" t="s">
        <v>799</v>
      </c>
      <c r="O1883" s="12">
        <v>147500</v>
      </c>
      <c r="P1883" s="8" t="s">
        <v>41</v>
      </c>
      <c r="Q1883" s="12">
        <v>147500</v>
      </c>
      <c r="R1883" s="13">
        <v>0</v>
      </c>
      <c r="S1883" s="13">
        <v>0</v>
      </c>
      <c r="T1883" s="13">
        <v>0</v>
      </c>
      <c r="U1883" s="12">
        <v>147500</v>
      </c>
      <c r="V1883" s="8" t="s">
        <v>35</v>
      </c>
      <c r="W1883" s="8" t="s">
        <v>6566</v>
      </c>
      <c r="X1883" s="8" t="s">
        <v>35</v>
      </c>
      <c r="Y1883" s="13">
        <v>0</v>
      </c>
      <c r="Z1883" s="8" t="s">
        <v>42</v>
      </c>
      <c r="AA1883" s="8" t="s">
        <v>65</v>
      </c>
      <c r="AB1883" s="8" t="s">
        <v>35</v>
      </c>
      <c r="AC1883" s="8" t="s">
        <v>54</v>
      </c>
      <c r="AD1883" s="8" t="s">
        <v>6567</v>
      </c>
      <c r="AE1883" s="8" t="s">
        <v>4393</v>
      </c>
      <c r="AF1883" s="12">
        <v>147500</v>
      </c>
      <c r="AG1883" s="41">
        <f t="shared" si="264"/>
        <v>45858</v>
      </c>
      <c r="AH1883" s="41">
        <f t="shared" ca="1" si="265"/>
        <v>46022</v>
      </c>
      <c r="AI1883" s="1">
        <f t="shared" ca="1" si="263"/>
        <v>5</v>
      </c>
      <c r="AJ1883" s="1">
        <f t="shared" ca="1" si="266"/>
        <v>0</v>
      </c>
      <c r="AK1883" s="1">
        <f t="shared" ca="1" si="267"/>
        <v>4</v>
      </c>
      <c r="AL1883" s="1">
        <f t="shared" si="268"/>
        <v>0</v>
      </c>
      <c r="AM1883" s="38">
        <f t="shared" ca="1" si="269"/>
        <v>0</v>
      </c>
      <c r="AN1883" s="1" t="str">
        <f t="shared" ca="1" si="270"/>
        <v>טרם נבדק</v>
      </c>
      <c r="AO1883" s="1" t="e">
        <f>VLOOKUP(AC1883,'תז מייל קניין'!$A:$C,3,0)</f>
        <v>#N/A</v>
      </c>
      <c r="AP1883" s="1" t="str">
        <f t="shared" si="271"/>
        <v xml:space="preserve"> שירותי שמ</v>
      </c>
    </row>
    <row r="1884" spans="1:42" x14ac:dyDescent="0.2">
      <c r="A1884" s="4"/>
      <c r="B1884" s="5"/>
      <c r="C1884" s="6" t="s">
        <v>6588</v>
      </c>
      <c r="D1884" s="7" t="s">
        <v>50</v>
      </c>
      <c r="E1884" s="7" t="s">
        <v>32</v>
      </c>
      <c r="F1884" s="8" t="s">
        <v>35</v>
      </c>
      <c r="G1884" s="9">
        <v>45858</v>
      </c>
      <c r="H1884" s="9"/>
      <c r="I1884" s="10"/>
      <c r="J1884" s="14"/>
      <c r="K1884" s="11" t="s">
        <v>6589</v>
      </c>
      <c r="L1884" s="8" t="s">
        <v>6590</v>
      </c>
      <c r="M1884" s="8" t="s">
        <v>6591</v>
      </c>
      <c r="N1884" s="8" t="s">
        <v>799</v>
      </c>
      <c r="O1884" s="12">
        <v>147500</v>
      </c>
      <c r="P1884" s="8" t="s">
        <v>41</v>
      </c>
      <c r="Q1884" s="12">
        <v>147500</v>
      </c>
      <c r="R1884" s="13">
        <v>0</v>
      </c>
      <c r="S1884" s="13">
        <v>0</v>
      </c>
      <c r="T1884" s="13">
        <v>0</v>
      </c>
      <c r="U1884" s="12">
        <v>147500</v>
      </c>
      <c r="V1884" s="8" t="s">
        <v>35</v>
      </c>
      <c r="W1884" s="8" t="s">
        <v>6566</v>
      </c>
      <c r="X1884" s="8" t="s">
        <v>35</v>
      </c>
      <c r="Y1884" s="13">
        <v>0</v>
      </c>
      <c r="Z1884" s="8" t="s">
        <v>42</v>
      </c>
      <c r="AA1884" s="8" t="s">
        <v>65</v>
      </c>
      <c r="AB1884" s="8" t="s">
        <v>35</v>
      </c>
      <c r="AC1884" s="8" t="s">
        <v>54</v>
      </c>
      <c r="AD1884" s="8" t="s">
        <v>6567</v>
      </c>
      <c r="AE1884" s="8" t="s">
        <v>4393</v>
      </c>
      <c r="AF1884" s="12">
        <v>147500</v>
      </c>
      <c r="AG1884" s="41">
        <f t="shared" si="264"/>
        <v>45858</v>
      </c>
      <c r="AH1884" s="41">
        <f t="shared" ca="1" si="265"/>
        <v>46022</v>
      </c>
      <c r="AI1884" s="1">
        <f t="shared" ca="1" si="263"/>
        <v>5</v>
      </c>
      <c r="AJ1884" s="1">
        <f t="shared" ca="1" si="266"/>
        <v>0</v>
      </c>
      <c r="AK1884" s="1">
        <f t="shared" ca="1" si="267"/>
        <v>4</v>
      </c>
      <c r="AL1884" s="1">
        <f t="shared" si="268"/>
        <v>0</v>
      </c>
      <c r="AM1884" s="38">
        <f t="shared" ca="1" si="269"/>
        <v>0</v>
      </c>
      <c r="AN1884" s="1" t="str">
        <f t="shared" ca="1" si="270"/>
        <v>טרם נבדק</v>
      </c>
      <c r="AO1884" s="1" t="e">
        <f>VLOOKUP(AC1884,'תז מייל קניין'!$A:$C,3,0)</f>
        <v>#N/A</v>
      </c>
      <c r="AP1884" s="1" t="str">
        <f t="shared" si="271"/>
        <v xml:space="preserve"> שירותי שמ</v>
      </c>
    </row>
    <row r="1885" spans="1:42" x14ac:dyDescent="0.2">
      <c r="A1885" s="4"/>
      <c r="B1885" s="5"/>
      <c r="C1885" s="6" t="s">
        <v>6592</v>
      </c>
      <c r="D1885" s="7" t="s">
        <v>50</v>
      </c>
      <c r="E1885" s="7" t="s">
        <v>32</v>
      </c>
      <c r="F1885" s="8" t="s">
        <v>35</v>
      </c>
      <c r="G1885" s="9">
        <v>45856</v>
      </c>
      <c r="H1885" s="9"/>
      <c r="I1885" s="10"/>
      <c r="J1885" s="14"/>
      <c r="K1885" s="11" t="s">
        <v>6593</v>
      </c>
      <c r="L1885" s="8" t="s">
        <v>6594</v>
      </c>
      <c r="M1885" s="8" t="s">
        <v>6595</v>
      </c>
      <c r="N1885" s="8" t="s">
        <v>799</v>
      </c>
      <c r="O1885" s="12">
        <v>147500</v>
      </c>
      <c r="P1885" s="8" t="s">
        <v>41</v>
      </c>
      <c r="Q1885" s="12">
        <v>147500</v>
      </c>
      <c r="R1885" s="13">
        <v>0</v>
      </c>
      <c r="S1885" s="13">
        <v>0</v>
      </c>
      <c r="T1885" s="13">
        <v>0</v>
      </c>
      <c r="U1885" s="12">
        <v>147500</v>
      </c>
      <c r="V1885" s="8" t="s">
        <v>35</v>
      </c>
      <c r="W1885" s="8" t="s">
        <v>6566</v>
      </c>
      <c r="X1885" s="8" t="s">
        <v>35</v>
      </c>
      <c r="Y1885" s="13">
        <v>0</v>
      </c>
      <c r="Z1885" s="8" t="s">
        <v>42</v>
      </c>
      <c r="AA1885" s="8" t="s">
        <v>65</v>
      </c>
      <c r="AB1885" s="8" t="s">
        <v>35</v>
      </c>
      <c r="AC1885" s="8" t="s">
        <v>54</v>
      </c>
      <c r="AD1885" s="8" t="s">
        <v>6567</v>
      </c>
      <c r="AE1885" s="8" t="s">
        <v>4393</v>
      </c>
      <c r="AF1885" s="12">
        <v>147500</v>
      </c>
      <c r="AG1885" s="41">
        <f t="shared" si="264"/>
        <v>45856</v>
      </c>
      <c r="AH1885" s="41">
        <f t="shared" ca="1" si="265"/>
        <v>46022</v>
      </c>
      <c r="AI1885" s="1">
        <f t="shared" ref="AI1885:AI1948" ca="1" si="272">DATEDIF(AG1885,AH1885, "m")</f>
        <v>5</v>
      </c>
      <c r="AJ1885" s="1">
        <f t="shared" ca="1" si="266"/>
        <v>0</v>
      </c>
      <c r="AK1885" s="1">
        <f t="shared" ca="1" si="267"/>
        <v>4</v>
      </c>
      <c r="AL1885" s="1">
        <f t="shared" si="268"/>
        <v>0</v>
      </c>
      <c r="AM1885" s="38">
        <f t="shared" ca="1" si="269"/>
        <v>0</v>
      </c>
      <c r="AN1885" s="1" t="str">
        <f t="shared" ca="1" si="270"/>
        <v>טרם נבדק</v>
      </c>
      <c r="AO1885" s="1" t="e">
        <f>VLOOKUP(AC1885,'תז מייל קניין'!$A:$C,3,0)</f>
        <v>#N/A</v>
      </c>
      <c r="AP1885" s="1" t="str">
        <f t="shared" si="271"/>
        <v xml:space="preserve"> שירותי שמ</v>
      </c>
    </row>
    <row r="1886" spans="1:42" x14ac:dyDescent="0.2">
      <c r="A1886" s="4"/>
      <c r="B1886" s="5"/>
      <c r="C1886" s="6" t="s">
        <v>6596</v>
      </c>
      <c r="D1886" s="7" t="s">
        <v>50</v>
      </c>
      <c r="E1886" s="7" t="s">
        <v>32</v>
      </c>
      <c r="F1886" s="8" t="s">
        <v>35</v>
      </c>
      <c r="G1886" s="9">
        <v>45856</v>
      </c>
      <c r="H1886" s="9"/>
      <c r="I1886" s="10"/>
      <c r="J1886" s="14"/>
      <c r="K1886" s="11" t="s">
        <v>6597</v>
      </c>
      <c r="L1886" s="8" t="s">
        <v>6598</v>
      </c>
      <c r="M1886" s="8" t="s">
        <v>6599</v>
      </c>
      <c r="N1886" s="8" t="s">
        <v>799</v>
      </c>
      <c r="O1886" s="12">
        <v>147500</v>
      </c>
      <c r="P1886" s="8" t="s">
        <v>41</v>
      </c>
      <c r="Q1886" s="12">
        <v>147500</v>
      </c>
      <c r="R1886" s="13">
        <v>0</v>
      </c>
      <c r="S1886" s="13">
        <v>0</v>
      </c>
      <c r="T1886" s="13">
        <v>0</v>
      </c>
      <c r="U1886" s="12">
        <v>147500</v>
      </c>
      <c r="V1886" s="8" t="s">
        <v>35</v>
      </c>
      <c r="W1886" s="8" t="s">
        <v>6566</v>
      </c>
      <c r="X1886" s="8" t="s">
        <v>35</v>
      </c>
      <c r="Y1886" s="13">
        <v>0</v>
      </c>
      <c r="Z1886" s="8" t="s">
        <v>42</v>
      </c>
      <c r="AA1886" s="8" t="s">
        <v>65</v>
      </c>
      <c r="AB1886" s="8" t="s">
        <v>35</v>
      </c>
      <c r="AC1886" s="8" t="s">
        <v>54</v>
      </c>
      <c r="AD1886" s="8" t="s">
        <v>6567</v>
      </c>
      <c r="AE1886" s="8" t="s">
        <v>4393</v>
      </c>
      <c r="AF1886" s="12">
        <v>147500</v>
      </c>
      <c r="AG1886" s="41">
        <f t="shared" si="264"/>
        <v>45856</v>
      </c>
      <c r="AH1886" s="41">
        <f t="shared" ca="1" si="265"/>
        <v>46022</v>
      </c>
      <c r="AI1886" s="1">
        <f t="shared" ca="1" si="272"/>
        <v>5</v>
      </c>
      <c r="AJ1886" s="1">
        <f t="shared" ca="1" si="266"/>
        <v>0</v>
      </c>
      <c r="AK1886" s="1">
        <f t="shared" ca="1" si="267"/>
        <v>4</v>
      </c>
      <c r="AL1886" s="1">
        <f t="shared" si="268"/>
        <v>0</v>
      </c>
      <c r="AM1886" s="38">
        <f t="shared" ca="1" si="269"/>
        <v>0</v>
      </c>
      <c r="AN1886" s="1" t="str">
        <f t="shared" ca="1" si="270"/>
        <v>טרם נבדק</v>
      </c>
      <c r="AO1886" s="1" t="e">
        <f>VLOOKUP(AC1886,'תז מייל קניין'!$A:$C,3,0)</f>
        <v>#N/A</v>
      </c>
      <c r="AP1886" s="1" t="str">
        <f t="shared" si="271"/>
        <v xml:space="preserve"> שירותי שמ</v>
      </c>
    </row>
    <row r="1887" spans="1:42" x14ac:dyDescent="0.2">
      <c r="A1887" s="4"/>
      <c r="B1887" s="5"/>
      <c r="C1887" s="6" t="s">
        <v>6600</v>
      </c>
      <c r="D1887" s="7" t="s">
        <v>50</v>
      </c>
      <c r="E1887" s="7" t="s">
        <v>32</v>
      </c>
      <c r="F1887" s="8" t="s">
        <v>35</v>
      </c>
      <c r="G1887" s="9">
        <v>45856</v>
      </c>
      <c r="H1887" s="9"/>
      <c r="I1887" s="10"/>
      <c r="J1887" s="14"/>
      <c r="K1887" s="11" t="s">
        <v>6601</v>
      </c>
      <c r="L1887" s="8" t="s">
        <v>6602</v>
      </c>
      <c r="M1887" s="8" t="s">
        <v>6603</v>
      </c>
      <c r="N1887" s="8" t="s">
        <v>799</v>
      </c>
      <c r="O1887" s="12">
        <v>147500</v>
      </c>
      <c r="P1887" s="8" t="s">
        <v>41</v>
      </c>
      <c r="Q1887" s="12">
        <v>147500</v>
      </c>
      <c r="R1887" s="13">
        <v>0</v>
      </c>
      <c r="S1887" s="13">
        <v>0</v>
      </c>
      <c r="T1887" s="13">
        <v>0</v>
      </c>
      <c r="U1887" s="12">
        <v>147500</v>
      </c>
      <c r="V1887" s="8" t="s">
        <v>35</v>
      </c>
      <c r="W1887" s="8" t="s">
        <v>6566</v>
      </c>
      <c r="X1887" s="8" t="s">
        <v>35</v>
      </c>
      <c r="Y1887" s="13">
        <v>0</v>
      </c>
      <c r="Z1887" s="8" t="s">
        <v>42</v>
      </c>
      <c r="AA1887" s="8" t="s">
        <v>65</v>
      </c>
      <c r="AB1887" s="8" t="s">
        <v>35</v>
      </c>
      <c r="AC1887" s="8" t="s">
        <v>54</v>
      </c>
      <c r="AD1887" s="8" t="s">
        <v>6567</v>
      </c>
      <c r="AE1887" s="8" t="s">
        <v>4393</v>
      </c>
      <c r="AF1887" s="12">
        <v>147500</v>
      </c>
      <c r="AG1887" s="41">
        <f t="shared" si="264"/>
        <v>45856</v>
      </c>
      <c r="AH1887" s="41">
        <f t="shared" ca="1" si="265"/>
        <v>46022</v>
      </c>
      <c r="AI1887" s="1">
        <f t="shared" ca="1" si="272"/>
        <v>5</v>
      </c>
      <c r="AJ1887" s="1">
        <f t="shared" ca="1" si="266"/>
        <v>0</v>
      </c>
      <c r="AK1887" s="1">
        <f t="shared" ca="1" si="267"/>
        <v>4</v>
      </c>
      <c r="AL1887" s="1">
        <f t="shared" si="268"/>
        <v>0</v>
      </c>
      <c r="AM1887" s="38">
        <f t="shared" ca="1" si="269"/>
        <v>0</v>
      </c>
      <c r="AN1887" s="1" t="str">
        <f t="shared" ca="1" si="270"/>
        <v>טרם נבדק</v>
      </c>
      <c r="AO1887" s="1" t="e">
        <f>VLOOKUP(AC1887,'תז מייל קניין'!$A:$C,3,0)</f>
        <v>#N/A</v>
      </c>
      <c r="AP1887" s="1" t="str">
        <f t="shared" si="271"/>
        <v xml:space="preserve"> שירותי שמ</v>
      </c>
    </row>
    <row r="1888" spans="1:42" x14ac:dyDescent="0.2">
      <c r="A1888" s="4"/>
      <c r="B1888" s="5"/>
      <c r="C1888" s="6" t="s">
        <v>6604</v>
      </c>
      <c r="D1888" s="7" t="s">
        <v>50</v>
      </c>
      <c r="E1888" s="7" t="s">
        <v>32</v>
      </c>
      <c r="F1888" s="8" t="s">
        <v>35</v>
      </c>
      <c r="G1888" s="9">
        <v>45858</v>
      </c>
      <c r="H1888" s="9"/>
      <c r="I1888" s="10"/>
      <c r="J1888" s="14"/>
      <c r="K1888" s="11" t="s">
        <v>6605</v>
      </c>
      <c r="L1888" s="8" t="s">
        <v>6606</v>
      </c>
      <c r="M1888" s="8" t="s">
        <v>6607</v>
      </c>
      <c r="N1888" s="8" t="s">
        <v>799</v>
      </c>
      <c r="O1888" s="12">
        <v>147500</v>
      </c>
      <c r="P1888" s="8" t="s">
        <v>41</v>
      </c>
      <c r="Q1888" s="12">
        <v>147500</v>
      </c>
      <c r="R1888" s="13">
        <v>0</v>
      </c>
      <c r="S1888" s="13">
        <v>0</v>
      </c>
      <c r="T1888" s="13">
        <v>0</v>
      </c>
      <c r="U1888" s="12">
        <v>147500</v>
      </c>
      <c r="V1888" s="8" t="s">
        <v>35</v>
      </c>
      <c r="W1888" s="8" t="s">
        <v>6566</v>
      </c>
      <c r="X1888" s="8" t="s">
        <v>35</v>
      </c>
      <c r="Y1888" s="13">
        <v>0</v>
      </c>
      <c r="Z1888" s="8" t="s">
        <v>42</v>
      </c>
      <c r="AA1888" s="8" t="s">
        <v>65</v>
      </c>
      <c r="AB1888" s="8" t="s">
        <v>35</v>
      </c>
      <c r="AC1888" s="8" t="s">
        <v>54</v>
      </c>
      <c r="AD1888" s="8" t="s">
        <v>6567</v>
      </c>
      <c r="AE1888" s="8" t="s">
        <v>4393</v>
      </c>
      <c r="AF1888" s="12">
        <v>147500</v>
      </c>
      <c r="AG1888" s="41">
        <f t="shared" si="264"/>
        <v>45858</v>
      </c>
      <c r="AH1888" s="41">
        <f t="shared" ca="1" si="265"/>
        <v>46022</v>
      </c>
      <c r="AI1888" s="1">
        <f t="shared" ca="1" si="272"/>
        <v>5</v>
      </c>
      <c r="AJ1888" s="1">
        <f t="shared" ca="1" si="266"/>
        <v>0</v>
      </c>
      <c r="AK1888" s="1">
        <f t="shared" ca="1" si="267"/>
        <v>4</v>
      </c>
      <c r="AL1888" s="1">
        <f t="shared" si="268"/>
        <v>0</v>
      </c>
      <c r="AM1888" s="38">
        <f t="shared" ca="1" si="269"/>
        <v>0</v>
      </c>
      <c r="AN1888" s="1" t="str">
        <f t="shared" ca="1" si="270"/>
        <v>טרם נבדק</v>
      </c>
      <c r="AO1888" s="1" t="e">
        <f>VLOOKUP(AC1888,'תז מייל קניין'!$A:$C,3,0)</f>
        <v>#N/A</v>
      </c>
      <c r="AP1888" s="1" t="str">
        <f t="shared" si="271"/>
        <v xml:space="preserve"> שירותי שמ</v>
      </c>
    </row>
    <row r="1889" spans="1:42" x14ac:dyDescent="0.2">
      <c r="A1889" s="4"/>
      <c r="B1889" s="5"/>
      <c r="C1889" s="6" t="s">
        <v>6608</v>
      </c>
      <c r="D1889" s="7" t="s">
        <v>50</v>
      </c>
      <c r="E1889" s="7" t="s">
        <v>32</v>
      </c>
      <c r="F1889" s="8" t="s">
        <v>35</v>
      </c>
      <c r="G1889" s="9">
        <v>45859</v>
      </c>
      <c r="H1889" s="9"/>
      <c r="I1889" s="10"/>
      <c r="J1889" s="14"/>
      <c r="K1889" s="11" t="s">
        <v>2182</v>
      </c>
      <c r="L1889" s="8" t="s">
        <v>2183</v>
      </c>
      <c r="M1889" s="8" t="s">
        <v>2184</v>
      </c>
      <c r="N1889" s="8" t="s">
        <v>40</v>
      </c>
      <c r="O1889" s="12">
        <v>1176.1400000000001</v>
      </c>
      <c r="P1889" s="8" t="s">
        <v>41</v>
      </c>
      <c r="Q1889" s="12">
        <v>1176.1400000000001</v>
      </c>
      <c r="R1889" s="13">
        <v>0</v>
      </c>
      <c r="S1889" s="13">
        <v>0</v>
      </c>
      <c r="T1889" s="13">
        <v>0</v>
      </c>
      <c r="U1889" s="12">
        <v>1235.6199999999999</v>
      </c>
      <c r="V1889" s="8" t="s">
        <v>35</v>
      </c>
      <c r="W1889" s="8" t="s">
        <v>6609</v>
      </c>
      <c r="X1889" s="8" t="s">
        <v>57</v>
      </c>
      <c r="Y1889" s="13">
        <v>0</v>
      </c>
      <c r="Z1889" s="8" t="s">
        <v>42</v>
      </c>
      <c r="AA1889" s="8" t="s">
        <v>65</v>
      </c>
      <c r="AB1889" s="8" t="s">
        <v>35</v>
      </c>
      <c r="AC1889" s="8" t="s">
        <v>54</v>
      </c>
      <c r="AD1889" s="8" t="s">
        <v>35</v>
      </c>
      <c r="AE1889" s="8" t="s">
        <v>4414</v>
      </c>
      <c r="AF1889" s="12">
        <v>1176.1400000000001</v>
      </c>
      <c r="AG1889" s="41">
        <f t="shared" si="264"/>
        <v>45859</v>
      </c>
      <c r="AH1889" s="41">
        <f t="shared" ca="1" si="265"/>
        <v>46022</v>
      </c>
      <c r="AI1889" s="1">
        <f t="shared" ca="1" si="272"/>
        <v>5</v>
      </c>
      <c r="AJ1889" s="1">
        <f t="shared" ca="1" si="266"/>
        <v>0</v>
      </c>
      <c r="AK1889" s="1">
        <f t="shared" ca="1" si="267"/>
        <v>4</v>
      </c>
      <c r="AL1889" s="1">
        <f t="shared" si="268"/>
        <v>0</v>
      </c>
      <c r="AM1889" s="38">
        <f t="shared" ca="1" si="269"/>
        <v>0</v>
      </c>
      <c r="AN1889" s="1" t="str">
        <f t="shared" ca="1" si="270"/>
        <v>טרם נבדק</v>
      </c>
      <c r="AO1889" s="1" t="e">
        <f>VLOOKUP(AC1889,'תז מייל קניין'!$A:$C,3,0)</f>
        <v>#N/A</v>
      </c>
      <c r="AP1889" s="1" t="str">
        <f t="shared" si="271"/>
        <v xml:space="preserve"> כיבוד משק</v>
      </c>
    </row>
    <row r="1890" spans="1:42" x14ac:dyDescent="0.2">
      <c r="A1890" s="4"/>
      <c r="B1890" s="5"/>
      <c r="C1890" s="6" t="s">
        <v>6610</v>
      </c>
      <c r="D1890" s="7" t="s">
        <v>50</v>
      </c>
      <c r="E1890" s="7" t="s">
        <v>32</v>
      </c>
      <c r="F1890" s="8" t="s">
        <v>35</v>
      </c>
      <c r="G1890" s="9">
        <v>45859</v>
      </c>
      <c r="H1890" s="9"/>
      <c r="I1890" s="10"/>
      <c r="J1890" s="14"/>
      <c r="K1890" s="11" t="s">
        <v>2182</v>
      </c>
      <c r="L1890" s="8" t="s">
        <v>2183</v>
      </c>
      <c r="M1890" s="8" t="s">
        <v>2184</v>
      </c>
      <c r="N1890" s="8" t="s">
        <v>40</v>
      </c>
      <c r="O1890" s="12">
        <v>2151.2800000000002</v>
      </c>
      <c r="P1890" s="8" t="s">
        <v>41</v>
      </c>
      <c r="Q1890" s="12">
        <v>2151.2800000000002</v>
      </c>
      <c r="R1890" s="13">
        <v>0</v>
      </c>
      <c r="S1890" s="13">
        <v>0</v>
      </c>
      <c r="T1890" s="13">
        <v>0</v>
      </c>
      <c r="U1890" s="12">
        <v>2312.34</v>
      </c>
      <c r="V1890" s="8" t="s">
        <v>35</v>
      </c>
      <c r="W1890" s="8" t="s">
        <v>6611</v>
      </c>
      <c r="X1890" s="8" t="s">
        <v>57</v>
      </c>
      <c r="Y1890" s="13">
        <v>0</v>
      </c>
      <c r="Z1890" s="8" t="s">
        <v>42</v>
      </c>
      <c r="AA1890" s="8" t="s">
        <v>65</v>
      </c>
      <c r="AB1890" s="8" t="s">
        <v>35</v>
      </c>
      <c r="AC1890" s="8" t="s">
        <v>54</v>
      </c>
      <c r="AD1890" s="8" t="s">
        <v>35</v>
      </c>
      <c r="AE1890" s="8" t="s">
        <v>4800</v>
      </c>
      <c r="AF1890" s="12">
        <v>2151.2800000000002</v>
      </c>
      <c r="AG1890" s="41">
        <f t="shared" si="264"/>
        <v>45859</v>
      </c>
      <c r="AH1890" s="41">
        <f t="shared" ca="1" si="265"/>
        <v>46022</v>
      </c>
      <c r="AI1890" s="1">
        <f t="shared" ca="1" si="272"/>
        <v>5</v>
      </c>
      <c r="AJ1890" s="1">
        <f t="shared" ca="1" si="266"/>
        <v>0</v>
      </c>
      <c r="AK1890" s="1">
        <f t="shared" ca="1" si="267"/>
        <v>4</v>
      </c>
      <c r="AL1890" s="1">
        <f t="shared" si="268"/>
        <v>0</v>
      </c>
      <c r="AM1890" s="38">
        <f t="shared" ca="1" si="269"/>
        <v>0</v>
      </c>
      <c r="AN1890" s="1" t="str">
        <f t="shared" ca="1" si="270"/>
        <v>טרם נבדק</v>
      </c>
      <c r="AO1890" s="1" t="e">
        <f>VLOOKUP(AC1890,'תז מייל קניין'!$A:$C,3,0)</f>
        <v>#N/A</v>
      </c>
      <c r="AP1890" s="1" t="str">
        <f t="shared" si="271"/>
        <v xml:space="preserve"> כיבוד משק</v>
      </c>
    </row>
    <row r="1891" spans="1:42" x14ac:dyDescent="0.2">
      <c r="A1891" s="4"/>
      <c r="B1891" s="5"/>
      <c r="C1891" s="6" t="s">
        <v>6612</v>
      </c>
      <c r="D1891" s="7" t="s">
        <v>50</v>
      </c>
      <c r="E1891" s="7" t="s">
        <v>32</v>
      </c>
      <c r="F1891" s="8" t="s">
        <v>35</v>
      </c>
      <c r="G1891" s="9">
        <v>45859</v>
      </c>
      <c r="H1891" s="9"/>
      <c r="I1891" s="10"/>
      <c r="J1891" s="14"/>
      <c r="K1891" s="11" t="s">
        <v>1764</v>
      </c>
      <c r="L1891" s="8" t="s">
        <v>1765</v>
      </c>
      <c r="M1891" s="8" t="s">
        <v>1766</v>
      </c>
      <c r="N1891" s="8" t="s">
        <v>40</v>
      </c>
      <c r="O1891" s="12">
        <v>2164.5300000000002</v>
      </c>
      <c r="P1891" s="8" t="s">
        <v>41</v>
      </c>
      <c r="Q1891" s="12">
        <v>2164.5300000000002</v>
      </c>
      <c r="R1891" s="13">
        <v>0</v>
      </c>
      <c r="S1891" s="13">
        <v>0</v>
      </c>
      <c r="T1891" s="13">
        <v>0</v>
      </c>
      <c r="U1891" s="12">
        <v>2238.6799999999998</v>
      </c>
      <c r="V1891" s="8" t="s">
        <v>35</v>
      </c>
      <c r="W1891" s="8" t="s">
        <v>6613</v>
      </c>
      <c r="X1891" s="8" t="s">
        <v>57</v>
      </c>
      <c r="Y1891" s="13">
        <v>0</v>
      </c>
      <c r="Z1891" s="8" t="s">
        <v>42</v>
      </c>
      <c r="AA1891" s="8" t="s">
        <v>65</v>
      </c>
      <c r="AB1891" s="8" t="s">
        <v>35</v>
      </c>
      <c r="AC1891" s="8" t="s">
        <v>54</v>
      </c>
      <c r="AD1891" s="8" t="s">
        <v>35</v>
      </c>
      <c r="AE1891" s="8" t="s">
        <v>4826</v>
      </c>
      <c r="AF1891" s="12">
        <v>2164.5300000000002</v>
      </c>
      <c r="AG1891" s="41">
        <f t="shared" si="264"/>
        <v>45859</v>
      </c>
      <c r="AH1891" s="41">
        <f t="shared" ca="1" si="265"/>
        <v>46022</v>
      </c>
      <c r="AI1891" s="1">
        <f t="shared" ca="1" si="272"/>
        <v>5</v>
      </c>
      <c r="AJ1891" s="1">
        <f t="shared" ca="1" si="266"/>
        <v>0</v>
      </c>
      <c r="AK1891" s="1">
        <f t="shared" ca="1" si="267"/>
        <v>4</v>
      </c>
      <c r="AL1891" s="1">
        <f t="shared" si="268"/>
        <v>0</v>
      </c>
      <c r="AM1891" s="38">
        <f t="shared" ca="1" si="269"/>
        <v>0</v>
      </c>
      <c r="AN1891" s="1" t="str">
        <f t="shared" ca="1" si="270"/>
        <v>טרם נבדק</v>
      </c>
      <c r="AO1891" s="1" t="e">
        <f>VLOOKUP(AC1891,'תז מייל קניין'!$A:$C,3,0)</f>
        <v>#N/A</v>
      </c>
      <c r="AP1891" s="1" t="str">
        <f t="shared" si="271"/>
        <v xml:space="preserve"> ציוד משרד</v>
      </c>
    </row>
    <row r="1892" spans="1:42" x14ac:dyDescent="0.2">
      <c r="A1892" s="4"/>
      <c r="B1892" s="5"/>
      <c r="C1892" s="6" t="s">
        <v>6614</v>
      </c>
      <c r="D1892" s="7" t="s">
        <v>50</v>
      </c>
      <c r="E1892" s="7" t="s">
        <v>32</v>
      </c>
      <c r="F1892" s="8" t="s">
        <v>35</v>
      </c>
      <c r="G1892" s="9">
        <v>45859</v>
      </c>
      <c r="H1892" s="9"/>
      <c r="I1892" s="10"/>
      <c r="J1892" s="14"/>
      <c r="K1892" s="11" t="s">
        <v>2396</v>
      </c>
      <c r="L1892" s="8" t="s">
        <v>2397</v>
      </c>
      <c r="M1892" s="8" t="s">
        <v>2398</v>
      </c>
      <c r="N1892" s="8" t="s">
        <v>40</v>
      </c>
      <c r="O1892" s="12">
        <v>1040.76</v>
      </c>
      <c r="P1892" s="8" t="s">
        <v>41</v>
      </c>
      <c r="Q1892" s="12">
        <v>1040.76</v>
      </c>
      <c r="R1892" s="13">
        <v>0</v>
      </c>
      <c r="S1892" s="13">
        <v>0</v>
      </c>
      <c r="T1892" s="13">
        <v>0</v>
      </c>
      <c r="U1892" s="12">
        <v>1040.76</v>
      </c>
      <c r="V1892" s="8" t="s">
        <v>35</v>
      </c>
      <c r="W1892" s="8" t="s">
        <v>6615</v>
      </c>
      <c r="X1892" s="8" t="s">
        <v>35</v>
      </c>
      <c r="Y1892" s="13">
        <v>0</v>
      </c>
      <c r="Z1892" s="8" t="s">
        <v>42</v>
      </c>
      <c r="AA1892" s="8" t="s">
        <v>43</v>
      </c>
      <c r="AB1892" s="8" t="s">
        <v>60</v>
      </c>
      <c r="AC1892" s="8" t="s">
        <v>54</v>
      </c>
      <c r="AD1892" s="8" t="s">
        <v>35</v>
      </c>
      <c r="AE1892" s="8" t="s">
        <v>4654</v>
      </c>
      <c r="AF1892" s="12">
        <v>1040.76</v>
      </c>
      <c r="AG1892" s="41">
        <f t="shared" si="264"/>
        <v>45859</v>
      </c>
      <c r="AH1892" s="41">
        <f t="shared" ca="1" si="265"/>
        <v>46022</v>
      </c>
      <c r="AI1892" s="1">
        <f t="shared" ca="1" si="272"/>
        <v>5</v>
      </c>
      <c r="AJ1892" s="1">
        <f t="shared" ca="1" si="266"/>
        <v>0</v>
      </c>
      <c r="AK1892" s="1">
        <f t="shared" ca="1" si="267"/>
        <v>4</v>
      </c>
      <c r="AL1892" s="1">
        <f t="shared" si="268"/>
        <v>0</v>
      </c>
      <c r="AM1892" s="38">
        <f t="shared" ca="1" si="269"/>
        <v>0</v>
      </c>
      <c r="AN1892" s="1" t="str">
        <f t="shared" ca="1" si="270"/>
        <v>טרם נבדק</v>
      </c>
      <c r="AO1892" s="1" t="e">
        <f>VLOOKUP(AC1892,'תז מייל קניין'!$A:$C,3,0)</f>
        <v>#N/A</v>
      </c>
      <c r="AP1892" s="1" t="str">
        <f t="shared" si="271"/>
        <v xml:space="preserve"> חותמות עב</v>
      </c>
    </row>
    <row r="1893" spans="1:42" x14ac:dyDescent="0.2">
      <c r="A1893" s="4"/>
      <c r="B1893" s="5"/>
      <c r="C1893" s="6" t="s">
        <v>6616</v>
      </c>
      <c r="D1893" s="7" t="s">
        <v>50</v>
      </c>
      <c r="E1893" s="7" t="s">
        <v>32</v>
      </c>
      <c r="F1893" s="8" t="s">
        <v>35</v>
      </c>
      <c r="G1893" s="9">
        <v>45859</v>
      </c>
      <c r="H1893" s="9"/>
      <c r="I1893" s="10"/>
      <c r="J1893" s="14"/>
      <c r="K1893" s="11" t="s">
        <v>1764</v>
      </c>
      <c r="L1893" s="8" t="s">
        <v>1765</v>
      </c>
      <c r="M1893" s="8" t="s">
        <v>1766</v>
      </c>
      <c r="N1893" s="8" t="s">
        <v>40</v>
      </c>
      <c r="O1893" s="12">
        <v>1608.52</v>
      </c>
      <c r="P1893" s="8" t="s">
        <v>41</v>
      </c>
      <c r="Q1893" s="12">
        <v>1608.52</v>
      </c>
      <c r="R1893" s="13">
        <v>0</v>
      </c>
      <c r="S1893" s="13">
        <v>0</v>
      </c>
      <c r="T1893" s="13">
        <v>0</v>
      </c>
      <c r="U1893" s="12">
        <v>1663.66</v>
      </c>
      <c r="V1893" s="8" t="s">
        <v>35</v>
      </c>
      <c r="W1893" s="8" t="s">
        <v>6542</v>
      </c>
      <c r="X1893" s="8" t="s">
        <v>57</v>
      </c>
      <c r="Y1893" s="13">
        <v>0</v>
      </c>
      <c r="Z1893" s="8" t="s">
        <v>42</v>
      </c>
      <c r="AA1893" s="8" t="s">
        <v>65</v>
      </c>
      <c r="AB1893" s="8" t="s">
        <v>35</v>
      </c>
      <c r="AC1893" s="8" t="s">
        <v>54</v>
      </c>
      <c r="AD1893" s="8" t="s">
        <v>35</v>
      </c>
      <c r="AE1893" s="8" t="s">
        <v>4654</v>
      </c>
      <c r="AF1893" s="12">
        <v>1608.52</v>
      </c>
      <c r="AG1893" s="41">
        <f t="shared" si="264"/>
        <v>45859</v>
      </c>
      <c r="AH1893" s="41">
        <f t="shared" ca="1" si="265"/>
        <v>46022</v>
      </c>
      <c r="AI1893" s="1">
        <f t="shared" ca="1" si="272"/>
        <v>5</v>
      </c>
      <c r="AJ1893" s="1">
        <f t="shared" ca="1" si="266"/>
        <v>0</v>
      </c>
      <c r="AK1893" s="1">
        <f t="shared" ca="1" si="267"/>
        <v>4</v>
      </c>
      <c r="AL1893" s="1">
        <f t="shared" si="268"/>
        <v>0</v>
      </c>
      <c r="AM1893" s="38">
        <f t="shared" ca="1" si="269"/>
        <v>0</v>
      </c>
      <c r="AN1893" s="1" t="str">
        <f t="shared" ca="1" si="270"/>
        <v>טרם נבדק</v>
      </c>
      <c r="AO1893" s="1" t="e">
        <f>VLOOKUP(AC1893,'תז מייל קניין'!$A:$C,3,0)</f>
        <v>#N/A</v>
      </c>
      <c r="AP1893" s="1" t="str">
        <f t="shared" si="271"/>
        <v xml:space="preserve"> ציוד משרד</v>
      </c>
    </row>
    <row r="1894" spans="1:42" x14ac:dyDescent="0.2">
      <c r="A1894" s="4"/>
      <c r="B1894" s="5"/>
      <c r="C1894" s="6" t="s">
        <v>6617</v>
      </c>
      <c r="D1894" s="7" t="s">
        <v>34</v>
      </c>
      <c r="E1894" s="7" t="s">
        <v>32</v>
      </c>
      <c r="F1894" s="8" t="s">
        <v>35</v>
      </c>
      <c r="G1894" s="9">
        <v>45859</v>
      </c>
      <c r="H1894" s="9"/>
      <c r="I1894" s="10"/>
      <c r="J1894" s="14"/>
      <c r="K1894" s="11" t="s">
        <v>6618</v>
      </c>
      <c r="L1894" s="8" t="s">
        <v>6619</v>
      </c>
      <c r="M1894" s="8" t="s">
        <v>6620</v>
      </c>
      <c r="N1894" s="8" t="s">
        <v>40</v>
      </c>
      <c r="O1894" s="12">
        <v>4956</v>
      </c>
      <c r="P1894" s="8" t="s">
        <v>41</v>
      </c>
      <c r="Q1894" s="12">
        <v>4956</v>
      </c>
      <c r="R1894" s="13">
        <v>0</v>
      </c>
      <c r="S1894" s="13">
        <v>0</v>
      </c>
      <c r="T1894" s="13">
        <v>0</v>
      </c>
      <c r="U1894" s="12">
        <v>4956</v>
      </c>
      <c r="V1894" s="8" t="s">
        <v>35</v>
      </c>
      <c r="W1894" s="8" t="s">
        <v>6621</v>
      </c>
      <c r="X1894" s="8" t="s">
        <v>35</v>
      </c>
      <c r="Y1894" s="13">
        <v>0</v>
      </c>
      <c r="Z1894" s="8" t="s">
        <v>42</v>
      </c>
      <c r="AA1894" s="8" t="s">
        <v>43</v>
      </c>
      <c r="AB1894" s="8" t="s">
        <v>60</v>
      </c>
      <c r="AC1894" s="8" t="s">
        <v>54</v>
      </c>
      <c r="AD1894" s="8" t="s">
        <v>35</v>
      </c>
      <c r="AE1894" s="8" t="s">
        <v>4789</v>
      </c>
      <c r="AF1894" s="12">
        <v>4956</v>
      </c>
      <c r="AG1894" s="41">
        <f t="shared" si="264"/>
        <v>45859</v>
      </c>
      <c r="AH1894" s="41">
        <f t="shared" ca="1" si="265"/>
        <v>46022</v>
      </c>
      <c r="AI1894" s="1">
        <f t="shared" ca="1" si="272"/>
        <v>5</v>
      </c>
      <c r="AJ1894" s="1">
        <f t="shared" ca="1" si="266"/>
        <v>0</v>
      </c>
      <c r="AK1894" s="1">
        <f t="shared" ca="1" si="267"/>
        <v>4</v>
      </c>
      <c r="AL1894" s="1">
        <f t="shared" si="268"/>
        <v>0</v>
      </c>
      <c r="AM1894" s="38">
        <f t="shared" ca="1" si="269"/>
        <v>0</v>
      </c>
      <c r="AN1894" s="1" t="str">
        <f t="shared" ca="1" si="270"/>
        <v>טרם נבדק</v>
      </c>
      <c r="AO1894" s="1" t="e">
        <f>VLOOKUP(AC1894,'תז מייל קניין'!$A:$C,3,0)</f>
        <v>#N/A</v>
      </c>
      <c r="AP1894" s="1" t="str">
        <f t="shared" si="271"/>
        <v xml:space="preserve"> שירות טכנ</v>
      </c>
    </row>
    <row r="1895" spans="1:42" x14ac:dyDescent="0.2">
      <c r="A1895" s="4"/>
      <c r="B1895" s="5"/>
      <c r="C1895" s="6" t="s">
        <v>6622</v>
      </c>
      <c r="D1895" s="7" t="s">
        <v>34</v>
      </c>
      <c r="E1895" s="7" t="s">
        <v>32</v>
      </c>
      <c r="F1895" s="8" t="s">
        <v>35</v>
      </c>
      <c r="G1895" s="9">
        <v>45859</v>
      </c>
      <c r="H1895" s="9"/>
      <c r="I1895" s="10"/>
      <c r="J1895" s="14"/>
      <c r="K1895" s="11" t="s">
        <v>6623</v>
      </c>
      <c r="L1895" s="8" t="s">
        <v>6624</v>
      </c>
      <c r="M1895" s="8" t="s">
        <v>6625</v>
      </c>
      <c r="N1895" s="8" t="s">
        <v>40</v>
      </c>
      <c r="O1895" s="12">
        <v>17995</v>
      </c>
      <c r="P1895" s="8" t="s">
        <v>41</v>
      </c>
      <c r="Q1895" s="12">
        <v>17995</v>
      </c>
      <c r="R1895" s="13">
        <v>0</v>
      </c>
      <c r="S1895" s="13">
        <v>0</v>
      </c>
      <c r="T1895" s="13">
        <v>0</v>
      </c>
      <c r="U1895" s="12">
        <v>17995</v>
      </c>
      <c r="V1895" s="8" t="s">
        <v>35</v>
      </c>
      <c r="W1895" s="8" t="s">
        <v>6626</v>
      </c>
      <c r="X1895" s="8" t="s">
        <v>35</v>
      </c>
      <c r="Y1895" s="13">
        <v>0</v>
      </c>
      <c r="Z1895" s="8" t="s">
        <v>42</v>
      </c>
      <c r="AA1895" s="8" t="s">
        <v>43</v>
      </c>
      <c r="AB1895" s="8" t="s">
        <v>60</v>
      </c>
      <c r="AC1895" s="8" t="s">
        <v>54</v>
      </c>
      <c r="AD1895" s="8" t="s">
        <v>35</v>
      </c>
      <c r="AE1895" s="8" t="s">
        <v>4789</v>
      </c>
      <c r="AF1895" s="12">
        <v>17995</v>
      </c>
      <c r="AG1895" s="41">
        <f t="shared" si="264"/>
        <v>45859</v>
      </c>
      <c r="AH1895" s="41">
        <f t="shared" ca="1" si="265"/>
        <v>46022</v>
      </c>
      <c r="AI1895" s="1">
        <f t="shared" ca="1" si="272"/>
        <v>5</v>
      </c>
      <c r="AJ1895" s="1">
        <f t="shared" ca="1" si="266"/>
        <v>0</v>
      </c>
      <c r="AK1895" s="1">
        <f t="shared" ca="1" si="267"/>
        <v>4</v>
      </c>
      <c r="AL1895" s="1">
        <f t="shared" si="268"/>
        <v>0</v>
      </c>
      <c r="AM1895" s="38">
        <f t="shared" ca="1" si="269"/>
        <v>0</v>
      </c>
      <c r="AN1895" s="1" t="str">
        <f t="shared" ca="1" si="270"/>
        <v>טרם נבדק</v>
      </c>
      <c r="AO1895" s="1" t="e">
        <f>VLOOKUP(AC1895,'תז מייל קניין'!$A:$C,3,0)</f>
        <v>#N/A</v>
      </c>
      <c r="AP1895" s="1" t="str">
        <f t="shared" si="271"/>
        <v xml:space="preserve"> פנס וכפפו</v>
      </c>
    </row>
    <row r="1896" spans="1:42" x14ac:dyDescent="0.2">
      <c r="A1896" s="4"/>
      <c r="B1896" s="5"/>
      <c r="C1896" s="6" t="s">
        <v>6627</v>
      </c>
      <c r="D1896" s="7" t="s">
        <v>47</v>
      </c>
      <c r="E1896" s="7" t="s">
        <v>32</v>
      </c>
      <c r="F1896" s="8" t="s">
        <v>35</v>
      </c>
      <c r="G1896" s="9">
        <v>45865</v>
      </c>
      <c r="H1896" s="9"/>
      <c r="I1896" s="10"/>
      <c r="J1896" s="14"/>
      <c r="K1896" s="11" t="s">
        <v>6628</v>
      </c>
      <c r="L1896" s="8" t="s">
        <v>6629</v>
      </c>
      <c r="M1896" s="8" t="s">
        <v>35</v>
      </c>
      <c r="N1896" s="8" t="s">
        <v>113</v>
      </c>
      <c r="O1896" s="13">
        <v>592.36</v>
      </c>
      <c r="P1896" s="8" t="s">
        <v>41</v>
      </c>
      <c r="Q1896" s="13">
        <v>592.36</v>
      </c>
      <c r="R1896" s="13">
        <v>0</v>
      </c>
      <c r="S1896" s="13">
        <v>0</v>
      </c>
      <c r="T1896" s="13">
        <v>0</v>
      </c>
      <c r="U1896" s="13">
        <v>592.36</v>
      </c>
      <c r="V1896" s="8" t="s">
        <v>35</v>
      </c>
      <c r="W1896" s="8" t="s">
        <v>6630</v>
      </c>
      <c r="X1896" s="8" t="s">
        <v>35</v>
      </c>
      <c r="Y1896" s="13">
        <v>0</v>
      </c>
      <c r="Z1896" s="8" t="s">
        <v>42</v>
      </c>
      <c r="AA1896" s="8" t="s">
        <v>2622</v>
      </c>
      <c r="AB1896" s="8" t="s">
        <v>35</v>
      </c>
      <c r="AC1896" s="8" t="s">
        <v>54</v>
      </c>
      <c r="AD1896" s="8" t="s">
        <v>35</v>
      </c>
      <c r="AE1896" s="8" t="s">
        <v>35</v>
      </c>
      <c r="AF1896" s="13">
        <v>592.36</v>
      </c>
      <c r="AG1896" s="41">
        <f t="shared" si="264"/>
        <v>45865</v>
      </c>
      <c r="AH1896" s="41">
        <f t="shared" ca="1" si="265"/>
        <v>46022</v>
      </c>
      <c r="AI1896" s="1">
        <f t="shared" ca="1" si="272"/>
        <v>5</v>
      </c>
      <c r="AJ1896" s="1">
        <f t="shared" ca="1" si="266"/>
        <v>0</v>
      </c>
      <c r="AK1896" s="1">
        <f t="shared" ca="1" si="267"/>
        <v>4</v>
      </c>
      <c r="AL1896" s="1">
        <f t="shared" si="268"/>
        <v>0</v>
      </c>
      <c r="AM1896" s="38">
        <f t="shared" ca="1" si="269"/>
        <v>0</v>
      </c>
      <c r="AN1896" s="1" t="str">
        <f t="shared" ca="1" si="270"/>
        <v>טרם נבדק</v>
      </c>
      <c r="AO1896" s="1" t="e">
        <f>VLOOKUP(AC1896,'תז מייל קניין'!$A:$C,3,0)</f>
        <v>#N/A</v>
      </c>
      <c r="AP1896" s="1" t="str">
        <f t="shared" si="271"/>
        <v xml:space="preserve"> ועדת בוחנ</v>
      </c>
    </row>
    <row r="1897" spans="1:42" x14ac:dyDescent="0.2">
      <c r="A1897" s="4"/>
      <c r="B1897" s="5"/>
      <c r="C1897" s="6" t="s">
        <v>6631</v>
      </c>
      <c r="D1897" s="7" t="s">
        <v>34</v>
      </c>
      <c r="E1897" s="7" t="s">
        <v>32</v>
      </c>
      <c r="F1897" s="8" t="s">
        <v>35</v>
      </c>
      <c r="G1897" s="9">
        <v>45865</v>
      </c>
      <c r="H1897" s="9"/>
      <c r="I1897" s="10"/>
      <c r="J1897" s="14"/>
      <c r="K1897" s="11" t="s">
        <v>6632</v>
      </c>
      <c r="L1897" s="8" t="s">
        <v>6633</v>
      </c>
      <c r="M1897" s="8" t="s">
        <v>6634</v>
      </c>
      <c r="N1897" s="8" t="s">
        <v>113</v>
      </c>
      <c r="O1897" s="13">
        <v>592.36</v>
      </c>
      <c r="P1897" s="8" t="s">
        <v>41</v>
      </c>
      <c r="Q1897" s="13">
        <v>592.36</v>
      </c>
      <c r="R1897" s="13">
        <v>0</v>
      </c>
      <c r="S1897" s="13">
        <v>0</v>
      </c>
      <c r="T1897" s="13">
        <v>0</v>
      </c>
      <c r="U1897" s="13">
        <v>592.36</v>
      </c>
      <c r="V1897" s="8" t="s">
        <v>35</v>
      </c>
      <c r="W1897" s="8" t="s">
        <v>6635</v>
      </c>
      <c r="X1897" s="8" t="s">
        <v>35</v>
      </c>
      <c r="Y1897" s="13">
        <v>0</v>
      </c>
      <c r="Z1897" s="8" t="s">
        <v>42</v>
      </c>
      <c r="AA1897" s="8" t="s">
        <v>2622</v>
      </c>
      <c r="AB1897" s="8" t="s">
        <v>35</v>
      </c>
      <c r="AC1897" s="8" t="s">
        <v>54</v>
      </c>
      <c r="AD1897" s="8" t="s">
        <v>6042</v>
      </c>
      <c r="AE1897" s="8" t="s">
        <v>35</v>
      </c>
      <c r="AF1897" s="13">
        <v>592.36</v>
      </c>
      <c r="AG1897" s="41">
        <f t="shared" si="264"/>
        <v>45865</v>
      </c>
      <c r="AH1897" s="41">
        <f t="shared" ca="1" si="265"/>
        <v>46022</v>
      </c>
      <c r="AI1897" s="1">
        <f t="shared" ca="1" si="272"/>
        <v>5</v>
      </c>
      <c r="AJ1897" s="1">
        <f t="shared" ca="1" si="266"/>
        <v>0</v>
      </c>
      <c r="AK1897" s="1">
        <f t="shared" ca="1" si="267"/>
        <v>4</v>
      </c>
      <c r="AL1897" s="1">
        <f t="shared" si="268"/>
        <v>0</v>
      </c>
      <c r="AM1897" s="38">
        <f t="shared" ca="1" si="269"/>
        <v>0</v>
      </c>
      <c r="AN1897" s="1" t="str">
        <f t="shared" ca="1" si="270"/>
        <v>טרם נבדק</v>
      </c>
      <c r="AO1897" s="1" t="e">
        <f>VLOOKUP(AC1897,'תז מייל קניין'!$A:$C,3,0)</f>
        <v>#N/A</v>
      </c>
      <c r="AP1897" s="1" t="str">
        <f t="shared" si="271"/>
        <v xml:space="preserve"> ועדת בוחנ</v>
      </c>
    </row>
    <row r="1898" spans="1:42" x14ac:dyDescent="0.2">
      <c r="A1898" s="4"/>
      <c r="B1898" s="5"/>
      <c r="C1898" s="6" t="s">
        <v>6636</v>
      </c>
      <c r="D1898" s="7" t="s">
        <v>34</v>
      </c>
      <c r="E1898" s="7" t="s">
        <v>32</v>
      </c>
      <c r="F1898" s="8" t="s">
        <v>35</v>
      </c>
      <c r="G1898" s="9">
        <v>45865</v>
      </c>
      <c r="H1898" s="9"/>
      <c r="I1898" s="10"/>
      <c r="J1898" s="14"/>
      <c r="K1898" s="11" t="s">
        <v>6551</v>
      </c>
      <c r="L1898" s="8" t="s">
        <v>6552</v>
      </c>
      <c r="M1898" s="8" t="s">
        <v>6553</v>
      </c>
      <c r="N1898" s="8" t="s">
        <v>113</v>
      </c>
      <c r="O1898" s="13">
        <v>592.36</v>
      </c>
      <c r="P1898" s="8" t="s">
        <v>41</v>
      </c>
      <c r="Q1898" s="13">
        <v>592.36</v>
      </c>
      <c r="R1898" s="13">
        <v>0</v>
      </c>
      <c r="S1898" s="13">
        <v>0</v>
      </c>
      <c r="T1898" s="13">
        <v>0</v>
      </c>
      <c r="U1898" s="13">
        <v>592.36</v>
      </c>
      <c r="V1898" s="8" t="s">
        <v>35</v>
      </c>
      <c r="W1898" s="8" t="s">
        <v>6637</v>
      </c>
      <c r="X1898" s="8" t="s">
        <v>35</v>
      </c>
      <c r="Y1898" s="13">
        <v>0</v>
      </c>
      <c r="Z1898" s="8" t="s">
        <v>42</v>
      </c>
      <c r="AA1898" s="8" t="s">
        <v>2622</v>
      </c>
      <c r="AB1898" s="8" t="s">
        <v>35</v>
      </c>
      <c r="AC1898" s="8" t="s">
        <v>54</v>
      </c>
      <c r="AD1898" s="8" t="s">
        <v>6042</v>
      </c>
      <c r="AE1898" s="8" t="s">
        <v>35</v>
      </c>
      <c r="AF1898" s="13">
        <v>592.36</v>
      </c>
      <c r="AG1898" s="41">
        <f t="shared" si="264"/>
        <v>45865</v>
      </c>
      <c r="AH1898" s="41">
        <f t="shared" ca="1" si="265"/>
        <v>46022</v>
      </c>
      <c r="AI1898" s="1">
        <f t="shared" ca="1" si="272"/>
        <v>5</v>
      </c>
      <c r="AJ1898" s="1">
        <f t="shared" ca="1" si="266"/>
        <v>0</v>
      </c>
      <c r="AK1898" s="1">
        <f t="shared" ca="1" si="267"/>
        <v>4</v>
      </c>
      <c r="AL1898" s="1">
        <f t="shared" si="268"/>
        <v>0</v>
      </c>
      <c r="AM1898" s="38">
        <f t="shared" ca="1" si="269"/>
        <v>0</v>
      </c>
      <c r="AN1898" s="1" t="str">
        <f t="shared" ca="1" si="270"/>
        <v>טרם נבדק</v>
      </c>
      <c r="AO1898" s="1" t="e">
        <f>VLOOKUP(AC1898,'תז מייל קניין'!$A:$C,3,0)</f>
        <v>#N/A</v>
      </c>
      <c r="AP1898" s="1" t="str">
        <f t="shared" si="271"/>
        <v xml:space="preserve"> ועדת בוחנ</v>
      </c>
    </row>
    <row r="1899" spans="1:42" x14ac:dyDescent="0.2">
      <c r="A1899" s="4"/>
      <c r="B1899" s="5"/>
      <c r="C1899" s="6" t="s">
        <v>6638</v>
      </c>
      <c r="D1899" s="7" t="s">
        <v>47</v>
      </c>
      <c r="E1899" s="7" t="s">
        <v>32</v>
      </c>
      <c r="F1899" s="8" t="s">
        <v>35</v>
      </c>
      <c r="G1899" s="9">
        <v>45865</v>
      </c>
      <c r="H1899" s="9"/>
      <c r="I1899" s="10"/>
      <c r="J1899" s="14"/>
      <c r="K1899" s="11" t="s">
        <v>6639</v>
      </c>
      <c r="L1899" s="8" t="s">
        <v>6640</v>
      </c>
      <c r="M1899" s="8" t="s">
        <v>35</v>
      </c>
      <c r="N1899" s="8" t="s">
        <v>113</v>
      </c>
      <c r="O1899" s="13">
        <v>592.36</v>
      </c>
      <c r="P1899" s="8" t="s">
        <v>41</v>
      </c>
      <c r="Q1899" s="13">
        <v>592.36</v>
      </c>
      <c r="R1899" s="13">
        <v>0</v>
      </c>
      <c r="S1899" s="13">
        <v>0</v>
      </c>
      <c r="T1899" s="13">
        <v>0</v>
      </c>
      <c r="U1899" s="13">
        <v>592.36</v>
      </c>
      <c r="V1899" s="8" t="s">
        <v>35</v>
      </c>
      <c r="W1899" s="8" t="s">
        <v>6641</v>
      </c>
      <c r="X1899" s="8" t="s">
        <v>35</v>
      </c>
      <c r="Y1899" s="13">
        <v>0</v>
      </c>
      <c r="Z1899" s="8" t="s">
        <v>42</v>
      </c>
      <c r="AA1899" s="8" t="s">
        <v>2622</v>
      </c>
      <c r="AB1899" s="8" t="s">
        <v>35</v>
      </c>
      <c r="AC1899" s="8" t="s">
        <v>54</v>
      </c>
      <c r="AD1899" s="8" t="s">
        <v>35</v>
      </c>
      <c r="AE1899" s="8" t="s">
        <v>35</v>
      </c>
      <c r="AF1899" s="13">
        <v>592.36</v>
      </c>
      <c r="AG1899" s="41">
        <f t="shared" si="264"/>
        <v>45865</v>
      </c>
      <c r="AH1899" s="41">
        <f t="shared" ca="1" si="265"/>
        <v>46022</v>
      </c>
      <c r="AI1899" s="1">
        <f t="shared" ca="1" si="272"/>
        <v>5</v>
      </c>
      <c r="AJ1899" s="1">
        <f t="shared" ca="1" si="266"/>
        <v>0</v>
      </c>
      <c r="AK1899" s="1">
        <f t="shared" ca="1" si="267"/>
        <v>4</v>
      </c>
      <c r="AL1899" s="1">
        <f t="shared" si="268"/>
        <v>0</v>
      </c>
      <c r="AM1899" s="38">
        <f t="shared" ca="1" si="269"/>
        <v>0</v>
      </c>
      <c r="AN1899" s="1" t="str">
        <f t="shared" ca="1" si="270"/>
        <v>טרם נבדק</v>
      </c>
      <c r="AO1899" s="1" t="e">
        <f>VLOOKUP(AC1899,'תז מייל קניין'!$A:$C,3,0)</f>
        <v>#N/A</v>
      </c>
      <c r="AP1899" s="1" t="str">
        <f t="shared" si="271"/>
        <v xml:space="preserve"> ועדת בוחנ</v>
      </c>
    </row>
    <row r="1900" spans="1:42" x14ac:dyDescent="0.2">
      <c r="A1900" s="4"/>
      <c r="B1900" s="5"/>
      <c r="C1900" s="6" t="s">
        <v>6642</v>
      </c>
      <c r="D1900" s="7" t="s">
        <v>47</v>
      </c>
      <c r="E1900" s="7" t="s">
        <v>32</v>
      </c>
      <c r="F1900" s="8" t="s">
        <v>35</v>
      </c>
      <c r="G1900" s="9">
        <v>45865</v>
      </c>
      <c r="H1900" s="9"/>
      <c r="I1900" s="10"/>
      <c r="J1900" s="14"/>
      <c r="K1900" s="11" t="s">
        <v>6643</v>
      </c>
      <c r="L1900" s="8" t="s">
        <v>6644</v>
      </c>
      <c r="M1900" s="8" t="s">
        <v>35</v>
      </c>
      <c r="N1900" s="8" t="s">
        <v>113</v>
      </c>
      <c r="O1900" s="13">
        <v>592.36</v>
      </c>
      <c r="P1900" s="8" t="s">
        <v>41</v>
      </c>
      <c r="Q1900" s="13">
        <v>592.36</v>
      </c>
      <c r="R1900" s="13">
        <v>0</v>
      </c>
      <c r="S1900" s="13">
        <v>0</v>
      </c>
      <c r="T1900" s="13">
        <v>0</v>
      </c>
      <c r="U1900" s="13">
        <v>592.36</v>
      </c>
      <c r="V1900" s="8" t="s">
        <v>35</v>
      </c>
      <c r="W1900" s="8" t="s">
        <v>6645</v>
      </c>
      <c r="X1900" s="8" t="s">
        <v>35</v>
      </c>
      <c r="Y1900" s="13">
        <v>0</v>
      </c>
      <c r="Z1900" s="8" t="s">
        <v>42</v>
      </c>
      <c r="AA1900" s="8" t="s">
        <v>2622</v>
      </c>
      <c r="AB1900" s="8" t="s">
        <v>35</v>
      </c>
      <c r="AC1900" s="8" t="s">
        <v>54</v>
      </c>
      <c r="AD1900" s="8" t="s">
        <v>35</v>
      </c>
      <c r="AE1900" s="8" t="s">
        <v>6043</v>
      </c>
      <c r="AF1900" s="13">
        <v>592.36</v>
      </c>
      <c r="AG1900" s="41">
        <f t="shared" si="264"/>
        <v>45865</v>
      </c>
      <c r="AH1900" s="41">
        <f t="shared" ca="1" si="265"/>
        <v>46022</v>
      </c>
      <c r="AI1900" s="1">
        <f t="shared" ca="1" si="272"/>
        <v>5</v>
      </c>
      <c r="AJ1900" s="1">
        <f t="shared" ca="1" si="266"/>
        <v>0</v>
      </c>
      <c r="AK1900" s="1">
        <f t="shared" ca="1" si="267"/>
        <v>4</v>
      </c>
      <c r="AL1900" s="1">
        <f t="shared" si="268"/>
        <v>0</v>
      </c>
      <c r="AM1900" s="38">
        <f t="shared" ca="1" si="269"/>
        <v>0</v>
      </c>
      <c r="AN1900" s="1" t="str">
        <f t="shared" ca="1" si="270"/>
        <v>טרם נבדק</v>
      </c>
      <c r="AO1900" s="1" t="e">
        <f>VLOOKUP(AC1900,'תז מייל קניין'!$A:$C,3,0)</f>
        <v>#N/A</v>
      </c>
      <c r="AP1900" s="1" t="str">
        <f t="shared" si="271"/>
        <v xml:space="preserve"> ועדת בוחנ</v>
      </c>
    </row>
    <row r="1901" spans="1:42" x14ac:dyDescent="0.2">
      <c r="A1901" s="4"/>
      <c r="B1901" s="5"/>
      <c r="C1901" s="6" t="s">
        <v>6646</v>
      </c>
      <c r="D1901" s="7" t="s">
        <v>50</v>
      </c>
      <c r="E1901" s="7" t="s">
        <v>32</v>
      </c>
      <c r="F1901" s="8" t="s">
        <v>35</v>
      </c>
      <c r="G1901" s="9">
        <v>45865</v>
      </c>
      <c r="H1901" s="9"/>
      <c r="I1901" s="10"/>
      <c r="J1901" s="14"/>
      <c r="K1901" s="11" t="s">
        <v>6647</v>
      </c>
      <c r="L1901" s="8" t="s">
        <v>6648</v>
      </c>
      <c r="M1901" s="8" t="s">
        <v>6649</v>
      </c>
      <c r="N1901" s="8" t="s">
        <v>113</v>
      </c>
      <c r="O1901" s="12">
        <v>99999.99</v>
      </c>
      <c r="P1901" s="8" t="s">
        <v>41</v>
      </c>
      <c r="Q1901" s="12">
        <v>99999.99</v>
      </c>
      <c r="R1901" s="13">
        <v>0</v>
      </c>
      <c r="S1901" s="13">
        <v>0</v>
      </c>
      <c r="T1901" s="13">
        <v>0</v>
      </c>
      <c r="U1901" s="12">
        <v>99999.99</v>
      </c>
      <c r="V1901" s="8" t="s">
        <v>35</v>
      </c>
      <c r="W1901" s="8" t="s">
        <v>6650</v>
      </c>
      <c r="X1901" s="8" t="s">
        <v>35</v>
      </c>
      <c r="Y1901" s="13">
        <v>0</v>
      </c>
      <c r="Z1901" s="8" t="s">
        <v>42</v>
      </c>
      <c r="AA1901" s="8" t="s">
        <v>43</v>
      </c>
      <c r="AB1901" s="8" t="s">
        <v>60</v>
      </c>
      <c r="AC1901" s="8" t="s">
        <v>54</v>
      </c>
      <c r="AD1901" s="8" t="s">
        <v>6651</v>
      </c>
      <c r="AE1901" s="8" t="s">
        <v>122</v>
      </c>
      <c r="AF1901" s="12">
        <v>99999.99</v>
      </c>
      <c r="AG1901" s="41">
        <f t="shared" si="264"/>
        <v>45865</v>
      </c>
      <c r="AH1901" s="41">
        <f t="shared" ca="1" si="265"/>
        <v>46022</v>
      </c>
      <c r="AI1901" s="1">
        <f t="shared" ca="1" si="272"/>
        <v>5</v>
      </c>
      <c r="AJ1901" s="1">
        <f t="shared" ca="1" si="266"/>
        <v>0</v>
      </c>
      <c r="AK1901" s="1">
        <f t="shared" ca="1" si="267"/>
        <v>4</v>
      </c>
      <c r="AL1901" s="1">
        <f t="shared" si="268"/>
        <v>0</v>
      </c>
      <c r="AM1901" s="38">
        <f t="shared" ca="1" si="269"/>
        <v>0</v>
      </c>
      <c r="AN1901" s="1" t="str">
        <f t="shared" ca="1" si="270"/>
        <v>טרם נבדק</v>
      </c>
      <c r="AO1901" s="1" t="e">
        <f>VLOOKUP(AC1901,'תז מייל קניין'!$A:$C,3,0)</f>
        <v>#N/A</v>
      </c>
      <c r="AP1901" s="1" t="str">
        <f t="shared" si="271"/>
        <v xml:space="preserve"> שירותי או</v>
      </c>
    </row>
    <row r="1902" spans="1:42" x14ac:dyDescent="0.2">
      <c r="A1902" s="4"/>
      <c r="B1902" s="5"/>
      <c r="C1902" s="6" t="s">
        <v>6652</v>
      </c>
      <c r="D1902" s="7" t="s">
        <v>34</v>
      </c>
      <c r="E1902" s="7" t="s">
        <v>32</v>
      </c>
      <c r="F1902" s="8" t="s">
        <v>35</v>
      </c>
      <c r="G1902" s="9">
        <v>45865</v>
      </c>
      <c r="H1902" s="9"/>
      <c r="I1902" s="10"/>
      <c r="J1902" s="14"/>
      <c r="K1902" s="11" t="s">
        <v>6653</v>
      </c>
      <c r="L1902" s="8" t="s">
        <v>6654</v>
      </c>
      <c r="M1902" s="8" t="s">
        <v>6655</v>
      </c>
      <c r="N1902" s="8" t="s">
        <v>113</v>
      </c>
      <c r="O1902" s="12">
        <v>7339.45</v>
      </c>
      <c r="P1902" s="8" t="s">
        <v>41</v>
      </c>
      <c r="Q1902" s="12">
        <v>7339.45</v>
      </c>
      <c r="R1902" s="13">
        <v>0</v>
      </c>
      <c r="S1902" s="13">
        <v>0</v>
      </c>
      <c r="T1902" s="13">
        <v>0</v>
      </c>
      <c r="U1902" s="12">
        <v>7339.45</v>
      </c>
      <c r="V1902" s="8" t="s">
        <v>35</v>
      </c>
      <c r="W1902" s="8" t="s">
        <v>6559</v>
      </c>
      <c r="X1902" s="8" t="s">
        <v>35</v>
      </c>
      <c r="Y1902" s="13">
        <v>0</v>
      </c>
      <c r="Z1902" s="8" t="s">
        <v>42</v>
      </c>
      <c r="AA1902" s="8" t="s">
        <v>127</v>
      </c>
      <c r="AB1902" s="8" t="s">
        <v>35</v>
      </c>
      <c r="AC1902" s="8" t="s">
        <v>54</v>
      </c>
      <c r="AD1902" s="8" t="s">
        <v>35</v>
      </c>
      <c r="AE1902" s="8" t="s">
        <v>3574</v>
      </c>
      <c r="AF1902" s="12">
        <v>7339.45</v>
      </c>
      <c r="AG1902" s="41">
        <f t="shared" si="264"/>
        <v>45865</v>
      </c>
      <c r="AH1902" s="41">
        <f t="shared" ca="1" si="265"/>
        <v>46022</v>
      </c>
      <c r="AI1902" s="1">
        <f t="shared" ca="1" si="272"/>
        <v>5</v>
      </c>
      <c r="AJ1902" s="1">
        <f t="shared" ca="1" si="266"/>
        <v>0</v>
      </c>
      <c r="AK1902" s="1">
        <f t="shared" ca="1" si="267"/>
        <v>4</v>
      </c>
      <c r="AL1902" s="1">
        <f t="shared" si="268"/>
        <v>0</v>
      </c>
      <c r="AM1902" s="38">
        <f t="shared" ca="1" si="269"/>
        <v>0</v>
      </c>
      <c r="AN1902" s="1" t="str">
        <f t="shared" ca="1" si="270"/>
        <v>טרם נבדק</v>
      </c>
      <c r="AO1902" s="1" t="e">
        <f>VLOOKUP(AC1902,'תז מייל קניין'!$A:$C,3,0)</f>
        <v>#N/A</v>
      </c>
      <c r="AP1902" s="1" t="str">
        <f t="shared" si="271"/>
        <v xml:space="preserve"> החזר הוצא</v>
      </c>
    </row>
    <row r="1903" spans="1:42" x14ac:dyDescent="0.2">
      <c r="A1903" s="4"/>
      <c r="B1903" s="5"/>
      <c r="C1903" s="6" t="s">
        <v>6656</v>
      </c>
      <c r="D1903" s="7" t="s">
        <v>34</v>
      </c>
      <c r="E1903" s="7" t="s">
        <v>32</v>
      </c>
      <c r="F1903" s="8" t="s">
        <v>35</v>
      </c>
      <c r="G1903" s="9">
        <v>45865</v>
      </c>
      <c r="H1903" s="9"/>
      <c r="I1903" s="10"/>
      <c r="J1903" s="14"/>
      <c r="K1903" s="11" t="s">
        <v>4757</v>
      </c>
      <c r="L1903" s="8" t="s">
        <v>4758</v>
      </c>
      <c r="M1903" s="8" t="s">
        <v>4759</v>
      </c>
      <c r="N1903" s="8" t="s">
        <v>799</v>
      </c>
      <c r="O1903" s="12">
        <v>1770</v>
      </c>
      <c r="P1903" s="8" t="s">
        <v>41</v>
      </c>
      <c r="Q1903" s="12">
        <v>1770</v>
      </c>
      <c r="R1903" s="13">
        <v>0</v>
      </c>
      <c r="S1903" s="13">
        <v>0</v>
      </c>
      <c r="T1903" s="13">
        <v>0</v>
      </c>
      <c r="U1903" s="12">
        <v>1770</v>
      </c>
      <c r="V1903" s="8" t="s">
        <v>35</v>
      </c>
      <c r="W1903" s="8" t="s">
        <v>6657</v>
      </c>
      <c r="X1903" s="8" t="s">
        <v>35</v>
      </c>
      <c r="Y1903" s="13">
        <v>0</v>
      </c>
      <c r="Z1903" s="8" t="s">
        <v>42</v>
      </c>
      <c r="AA1903" s="8" t="s">
        <v>43</v>
      </c>
      <c r="AB1903" s="8" t="s">
        <v>60</v>
      </c>
      <c r="AC1903" s="8" t="s">
        <v>54</v>
      </c>
      <c r="AD1903" s="8" t="s">
        <v>35</v>
      </c>
      <c r="AE1903" s="8" t="s">
        <v>4789</v>
      </c>
      <c r="AF1903" s="12">
        <v>1770</v>
      </c>
      <c r="AG1903" s="41">
        <f t="shared" si="264"/>
        <v>45865</v>
      </c>
      <c r="AH1903" s="41">
        <f t="shared" ca="1" si="265"/>
        <v>46022</v>
      </c>
      <c r="AI1903" s="1">
        <f t="shared" ca="1" si="272"/>
        <v>5</v>
      </c>
      <c r="AJ1903" s="1">
        <f t="shared" ca="1" si="266"/>
        <v>0</v>
      </c>
      <c r="AK1903" s="1">
        <f t="shared" ca="1" si="267"/>
        <v>4</v>
      </c>
      <c r="AL1903" s="1">
        <f t="shared" si="268"/>
        <v>0</v>
      </c>
      <c r="AM1903" s="38">
        <f t="shared" ca="1" si="269"/>
        <v>0</v>
      </c>
      <c r="AN1903" s="1" t="str">
        <f t="shared" ca="1" si="270"/>
        <v>טרם נבדק</v>
      </c>
      <c r="AO1903" s="1" t="e">
        <f>VLOOKUP(AC1903,'תז מייל קניין'!$A:$C,3,0)</f>
        <v>#N/A</v>
      </c>
      <c r="AP1903" s="1" t="str">
        <f t="shared" si="271"/>
        <v xml:space="preserve"> שירות טכנ</v>
      </c>
    </row>
    <row r="1904" spans="1:42" x14ac:dyDescent="0.2">
      <c r="A1904" s="4"/>
      <c r="B1904" s="5"/>
      <c r="C1904" s="6" t="s">
        <v>6658</v>
      </c>
      <c r="D1904" s="7" t="s">
        <v>47</v>
      </c>
      <c r="E1904" s="7" t="s">
        <v>32</v>
      </c>
      <c r="F1904" s="8" t="s">
        <v>35</v>
      </c>
      <c r="G1904" s="9">
        <v>45865</v>
      </c>
      <c r="H1904" s="9"/>
      <c r="I1904" s="10"/>
      <c r="J1904" s="14"/>
      <c r="K1904" s="11" t="s">
        <v>6659</v>
      </c>
      <c r="L1904" s="8" t="s">
        <v>6660</v>
      </c>
      <c r="M1904" s="8" t="s">
        <v>35</v>
      </c>
      <c r="N1904" s="8" t="s">
        <v>113</v>
      </c>
      <c r="O1904" s="13">
        <v>888.54</v>
      </c>
      <c r="P1904" s="8" t="s">
        <v>41</v>
      </c>
      <c r="Q1904" s="13">
        <v>888.54</v>
      </c>
      <c r="R1904" s="13">
        <v>0</v>
      </c>
      <c r="S1904" s="13">
        <v>0</v>
      </c>
      <c r="T1904" s="13">
        <v>0</v>
      </c>
      <c r="U1904" s="13">
        <v>888.54</v>
      </c>
      <c r="V1904" s="8" t="s">
        <v>35</v>
      </c>
      <c r="W1904" s="8" t="s">
        <v>6661</v>
      </c>
      <c r="X1904" s="8" t="s">
        <v>35</v>
      </c>
      <c r="Y1904" s="13">
        <v>0</v>
      </c>
      <c r="Z1904" s="8" t="s">
        <v>42</v>
      </c>
      <c r="AA1904" s="8" t="s">
        <v>2622</v>
      </c>
      <c r="AB1904" s="8" t="s">
        <v>35</v>
      </c>
      <c r="AC1904" s="8" t="s">
        <v>54</v>
      </c>
      <c r="AD1904" s="8" t="s">
        <v>35</v>
      </c>
      <c r="AE1904" s="8" t="s">
        <v>35</v>
      </c>
      <c r="AF1904" s="13">
        <v>888.54</v>
      </c>
      <c r="AG1904" s="41">
        <f t="shared" si="264"/>
        <v>45865</v>
      </c>
      <c r="AH1904" s="41">
        <f t="shared" ca="1" si="265"/>
        <v>46022</v>
      </c>
      <c r="AI1904" s="1">
        <f t="shared" ca="1" si="272"/>
        <v>5</v>
      </c>
      <c r="AJ1904" s="1">
        <f t="shared" ca="1" si="266"/>
        <v>0</v>
      </c>
      <c r="AK1904" s="1">
        <f t="shared" ca="1" si="267"/>
        <v>4</v>
      </c>
      <c r="AL1904" s="1">
        <f t="shared" si="268"/>
        <v>0</v>
      </c>
      <c r="AM1904" s="38">
        <f t="shared" ca="1" si="269"/>
        <v>0</v>
      </c>
      <c r="AN1904" s="1" t="str">
        <f t="shared" ca="1" si="270"/>
        <v>טרם נבדק</v>
      </c>
      <c r="AO1904" s="1" t="e">
        <f>VLOOKUP(AC1904,'תז מייל קניין'!$A:$C,3,0)</f>
        <v>#N/A</v>
      </c>
      <c r="AP1904" s="1" t="str">
        <f t="shared" si="271"/>
        <v xml:space="preserve"> ועדת בוחנ</v>
      </c>
    </row>
    <row r="1905" spans="1:42" x14ac:dyDescent="0.2">
      <c r="A1905" s="4"/>
      <c r="B1905" s="5"/>
      <c r="C1905" s="6" t="s">
        <v>6662</v>
      </c>
      <c r="D1905" s="7" t="s">
        <v>34</v>
      </c>
      <c r="E1905" s="7" t="s">
        <v>32</v>
      </c>
      <c r="F1905" s="8" t="s">
        <v>35</v>
      </c>
      <c r="G1905" s="9">
        <v>45866</v>
      </c>
      <c r="H1905" s="9"/>
      <c r="I1905" s="10"/>
      <c r="J1905" s="14" t="s">
        <v>51</v>
      </c>
      <c r="K1905" s="11" t="s">
        <v>6663</v>
      </c>
      <c r="L1905" s="8" t="s">
        <v>6664</v>
      </c>
      <c r="M1905" s="8" t="s">
        <v>6665</v>
      </c>
      <c r="N1905" s="8" t="s">
        <v>113</v>
      </c>
      <c r="O1905" s="12">
        <v>47200</v>
      </c>
      <c r="P1905" s="8" t="s">
        <v>41</v>
      </c>
      <c r="Q1905" s="12">
        <v>47200</v>
      </c>
      <c r="R1905" s="13">
        <v>0</v>
      </c>
      <c r="S1905" s="13">
        <v>0</v>
      </c>
      <c r="T1905" s="13">
        <v>0</v>
      </c>
      <c r="U1905" s="12">
        <v>47200</v>
      </c>
      <c r="V1905" s="8" t="s">
        <v>35</v>
      </c>
      <c r="W1905" s="8" t="s">
        <v>6666</v>
      </c>
      <c r="X1905" s="8" t="s">
        <v>35</v>
      </c>
      <c r="Y1905" s="13">
        <v>0</v>
      </c>
      <c r="Z1905" s="8" t="s">
        <v>42</v>
      </c>
      <c r="AA1905" s="8" t="s">
        <v>43</v>
      </c>
      <c r="AB1905" s="8" t="s">
        <v>60</v>
      </c>
      <c r="AC1905" s="8" t="s">
        <v>54</v>
      </c>
      <c r="AD1905" s="8" t="s">
        <v>35</v>
      </c>
      <c r="AE1905" s="8" t="s">
        <v>35</v>
      </c>
      <c r="AF1905" s="12">
        <v>47200</v>
      </c>
      <c r="AG1905" s="41">
        <f t="shared" si="264"/>
        <v>45866</v>
      </c>
      <c r="AH1905" s="41">
        <f t="shared" ca="1" si="265"/>
        <v>46022</v>
      </c>
      <c r="AI1905" s="1">
        <f t="shared" ca="1" si="272"/>
        <v>5</v>
      </c>
      <c r="AJ1905" s="1">
        <f t="shared" ca="1" si="266"/>
        <v>0</v>
      </c>
      <c r="AK1905" s="1">
        <f t="shared" ca="1" si="267"/>
        <v>4</v>
      </c>
      <c r="AL1905" s="1">
        <f t="shared" si="268"/>
        <v>0</v>
      </c>
      <c r="AM1905" s="38">
        <f t="shared" ca="1" si="269"/>
        <v>0</v>
      </c>
      <c r="AN1905" s="1" t="str">
        <f t="shared" ca="1" si="270"/>
        <v>טרם נבדק</v>
      </c>
      <c r="AO1905" s="1" t="e">
        <f>VLOOKUP(AC1905,'תז מייל קניין'!$A:$C,3,0)</f>
        <v>#N/A</v>
      </c>
      <c r="AP1905" s="1" t="str">
        <f t="shared" si="271"/>
        <v xml:space="preserve"> תשלום דמי</v>
      </c>
    </row>
    <row r="1906" spans="1:42" x14ac:dyDescent="0.2">
      <c r="A1906" s="4"/>
      <c r="B1906" s="5"/>
      <c r="C1906" s="6" t="s">
        <v>6667</v>
      </c>
      <c r="D1906" s="7" t="s">
        <v>50</v>
      </c>
      <c r="E1906" s="7" t="s">
        <v>32</v>
      </c>
      <c r="F1906" s="8" t="s">
        <v>35</v>
      </c>
      <c r="G1906" s="9">
        <v>42848</v>
      </c>
      <c r="H1906" s="9"/>
      <c r="I1906" s="10"/>
      <c r="J1906" s="3" t="s">
        <v>86</v>
      </c>
      <c r="K1906" s="11" t="s">
        <v>1751</v>
      </c>
      <c r="L1906" s="8" t="s">
        <v>1752</v>
      </c>
      <c r="M1906" s="8" t="s">
        <v>1753</v>
      </c>
      <c r="N1906" s="8" t="s">
        <v>40</v>
      </c>
      <c r="O1906" s="12">
        <v>9602.0499999999993</v>
      </c>
      <c r="P1906" s="8" t="s">
        <v>41</v>
      </c>
      <c r="Q1906" s="12">
        <v>9602.0499999999993</v>
      </c>
      <c r="R1906" s="13">
        <v>100</v>
      </c>
      <c r="S1906" s="12">
        <v>9602.0499999999993</v>
      </c>
      <c r="T1906" s="12">
        <v>9601.91</v>
      </c>
      <c r="U1906" s="13">
        <v>0</v>
      </c>
      <c r="V1906" s="8" t="s">
        <v>35</v>
      </c>
      <c r="W1906" s="8" t="s">
        <v>6668</v>
      </c>
      <c r="X1906" s="8" t="s">
        <v>35</v>
      </c>
      <c r="Y1906" s="13">
        <v>0</v>
      </c>
      <c r="Z1906" s="8" t="s">
        <v>42</v>
      </c>
      <c r="AA1906" s="8" t="s">
        <v>65</v>
      </c>
      <c r="AB1906" s="8" t="s">
        <v>35</v>
      </c>
      <c r="AC1906" s="8" t="s">
        <v>91</v>
      </c>
      <c r="AD1906" s="8" t="s">
        <v>35</v>
      </c>
      <c r="AE1906" s="8" t="s">
        <v>6669</v>
      </c>
      <c r="AF1906" s="13">
        <v>0</v>
      </c>
      <c r="AG1906" s="41">
        <f t="shared" si="264"/>
        <v>42848</v>
      </c>
      <c r="AH1906" s="41">
        <f t="shared" ca="1" si="265"/>
        <v>46022</v>
      </c>
      <c r="AI1906" s="1">
        <f t="shared" ca="1" si="272"/>
        <v>104</v>
      </c>
      <c r="AJ1906" s="1">
        <f t="shared" ca="1" si="266"/>
        <v>99</v>
      </c>
      <c r="AK1906" s="1">
        <f t="shared" ca="1" si="267"/>
        <v>4</v>
      </c>
      <c r="AL1906" s="1">
        <f t="shared" si="268"/>
        <v>100</v>
      </c>
      <c r="AM1906" s="38">
        <f t="shared" ca="1" si="269"/>
        <v>0.95192307692307687</v>
      </c>
      <c r="AN1906" s="1" t="str">
        <f t="shared" ca="1" si="270"/>
        <v>תקין</v>
      </c>
      <c r="AO1906" s="1" t="str">
        <f>VLOOKUP(AC1906,'תז מייל קניין'!$A:$C,3,0)</f>
        <v xml:space="preserve">MayaLe@justice.gov.il </v>
      </c>
      <c r="AP1906" s="1" t="str">
        <f t="shared" si="271"/>
        <v xml:space="preserve"> ציוד משרד</v>
      </c>
    </row>
    <row r="1907" spans="1:42" x14ac:dyDescent="0.2">
      <c r="A1907" s="4"/>
      <c r="B1907" s="5"/>
      <c r="C1907" s="6" t="s">
        <v>6670</v>
      </c>
      <c r="D1907" s="7" t="s">
        <v>50</v>
      </c>
      <c r="E1907" s="7" t="s">
        <v>32</v>
      </c>
      <c r="F1907" s="8" t="s">
        <v>35</v>
      </c>
      <c r="G1907" s="9">
        <v>43005</v>
      </c>
      <c r="H1907" s="9"/>
      <c r="I1907" s="10"/>
      <c r="J1907" s="14"/>
      <c r="K1907" s="11" t="s">
        <v>1751</v>
      </c>
      <c r="L1907" s="8" t="s">
        <v>1752</v>
      </c>
      <c r="M1907" s="8" t="s">
        <v>1753</v>
      </c>
      <c r="N1907" s="8" t="s">
        <v>40</v>
      </c>
      <c r="O1907" s="12">
        <v>4189.99</v>
      </c>
      <c r="P1907" s="8" t="s">
        <v>41</v>
      </c>
      <c r="Q1907" s="12">
        <v>4189.99</v>
      </c>
      <c r="R1907" s="13">
        <v>86.56</v>
      </c>
      <c r="S1907" s="12">
        <v>3663.36</v>
      </c>
      <c r="T1907" s="12">
        <v>3622.98</v>
      </c>
      <c r="U1907" s="13">
        <v>526.59</v>
      </c>
      <c r="V1907" s="8" t="s">
        <v>35</v>
      </c>
      <c r="W1907" s="8" t="s">
        <v>6671</v>
      </c>
      <c r="X1907" s="8" t="s">
        <v>35</v>
      </c>
      <c r="Y1907" s="13">
        <v>0</v>
      </c>
      <c r="Z1907" s="8" t="s">
        <v>42</v>
      </c>
      <c r="AA1907" s="8" t="s">
        <v>65</v>
      </c>
      <c r="AB1907" s="8" t="s">
        <v>35</v>
      </c>
      <c r="AC1907" s="8" t="s">
        <v>91</v>
      </c>
      <c r="AD1907" s="8" t="s">
        <v>35</v>
      </c>
      <c r="AE1907" s="8" t="s">
        <v>35</v>
      </c>
      <c r="AF1907" s="13">
        <v>526.59</v>
      </c>
      <c r="AG1907" s="41">
        <f t="shared" si="264"/>
        <v>43005</v>
      </c>
      <c r="AH1907" s="41">
        <f t="shared" ca="1" si="265"/>
        <v>46022</v>
      </c>
      <c r="AI1907" s="1">
        <f t="shared" ca="1" si="272"/>
        <v>99</v>
      </c>
      <c r="AJ1907" s="1">
        <f t="shared" ca="1" si="266"/>
        <v>94</v>
      </c>
      <c r="AK1907" s="1">
        <f t="shared" ca="1" si="267"/>
        <v>4</v>
      </c>
      <c r="AL1907" s="1">
        <f t="shared" si="268"/>
        <v>86.56</v>
      </c>
      <c r="AM1907" s="38">
        <f t="shared" ca="1" si="269"/>
        <v>0.9494949494949495</v>
      </c>
      <c r="AN1907" s="1" t="str">
        <f t="shared" ca="1" si="270"/>
        <v>תקין</v>
      </c>
      <c r="AO1907" s="1" t="str">
        <f>VLOOKUP(AC1907,'תז מייל קניין'!$A:$C,3,0)</f>
        <v xml:space="preserve">MayaLe@justice.gov.il </v>
      </c>
      <c r="AP1907" s="1" t="str">
        <f t="shared" si="271"/>
        <v xml:space="preserve"> ציוש משרד</v>
      </c>
    </row>
    <row r="1908" spans="1:42" x14ac:dyDescent="0.2">
      <c r="A1908" s="4"/>
      <c r="B1908" s="5"/>
      <c r="C1908" s="6" t="s">
        <v>6672</v>
      </c>
      <c r="D1908" s="7" t="s">
        <v>34</v>
      </c>
      <c r="E1908" s="7" t="s">
        <v>32</v>
      </c>
      <c r="F1908" s="8" t="s">
        <v>35</v>
      </c>
      <c r="G1908" s="9">
        <v>43802</v>
      </c>
      <c r="H1908" s="9">
        <v>43831</v>
      </c>
      <c r="I1908" s="10">
        <v>45291</v>
      </c>
      <c r="J1908" s="14"/>
      <c r="K1908" s="11" t="s">
        <v>2954</v>
      </c>
      <c r="L1908" s="8" t="s">
        <v>2955</v>
      </c>
      <c r="M1908" s="8" t="s">
        <v>35</v>
      </c>
      <c r="N1908" s="8" t="s">
        <v>40</v>
      </c>
      <c r="O1908" s="12">
        <v>1315000</v>
      </c>
      <c r="P1908" s="8" t="s">
        <v>41</v>
      </c>
      <c r="Q1908" s="12">
        <v>1315000</v>
      </c>
      <c r="R1908" s="13">
        <v>95.31</v>
      </c>
      <c r="S1908" s="12">
        <v>115000</v>
      </c>
      <c r="T1908" s="12">
        <v>1253270.43</v>
      </c>
      <c r="U1908" s="12">
        <v>25837</v>
      </c>
      <c r="V1908" s="8" t="s">
        <v>35</v>
      </c>
      <c r="W1908" s="8" t="s">
        <v>6673</v>
      </c>
      <c r="X1908" s="8" t="s">
        <v>35</v>
      </c>
      <c r="Y1908" s="13">
        <v>0</v>
      </c>
      <c r="Z1908" s="8" t="s">
        <v>42</v>
      </c>
      <c r="AA1908" s="8" t="s">
        <v>43</v>
      </c>
      <c r="AB1908" s="8" t="s">
        <v>65</v>
      </c>
      <c r="AC1908" s="8" t="s">
        <v>91</v>
      </c>
      <c r="AD1908" s="8" t="s">
        <v>35</v>
      </c>
      <c r="AE1908" s="8" t="s">
        <v>35</v>
      </c>
      <c r="AF1908" s="12">
        <v>25836.99</v>
      </c>
      <c r="AG1908" s="41">
        <f t="shared" si="264"/>
        <v>43831</v>
      </c>
      <c r="AH1908" s="41">
        <f t="shared" ca="1" si="265"/>
        <v>45291</v>
      </c>
      <c r="AI1908" s="1">
        <f t="shared" ca="1" si="272"/>
        <v>47</v>
      </c>
      <c r="AJ1908" s="1">
        <f t="shared" ca="1" si="266"/>
        <v>67</v>
      </c>
      <c r="AK1908" s="1">
        <f t="shared" ca="1" si="267"/>
        <v>-19</v>
      </c>
      <c r="AL1908" s="1">
        <f t="shared" si="268"/>
        <v>95.31</v>
      </c>
      <c r="AM1908" s="38">
        <f t="shared" ca="1" si="269"/>
        <v>1.425531914893617</v>
      </c>
      <c r="AN1908" s="1" t="str">
        <f t="shared" ca="1" si="270"/>
        <v>תקין</v>
      </c>
      <c r="AO1908" s="1" t="str">
        <f>VLOOKUP(AC1908,'תז מייל קניין'!$A:$C,3,0)</f>
        <v xml:space="preserve">MayaLe@justice.gov.il </v>
      </c>
      <c r="AP1908" s="1" t="str">
        <f t="shared" si="271"/>
        <v xml:space="preserve"> נסיעות  ב</v>
      </c>
    </row>
    <row r="1909" spans="1:42" x14ac:dyDescent="0.2">
      <c r="A1909" s="4"/>
      <c r="B1909" s="5"/>
      <c r="C1909" s="6" t="s">
        <v>6674</v>
      </c>
      <c r="D1909" s="7" t="s">
        <v>50</v>
      </c>
      <c r="E1909" s="7" t="s">
        <v>32</v>
      </c>
      <c r="F1909" s="8" t="s">
        <v>35</v>
      </c>
      <c r="G1909" s="9">
        <v>44013</v>
      </c>
      <c r="H1909" s="9">
        <v>43831</v>
      </c>
      <c r="I1909" s="10">
        <v>44196</v>
      </c>
      <c r="J1909" s="14"/>
      <c r="K1909" s="11" t="s">
        <v>1764</v>
      </c>
      <c r="L1909" s="8" t="s">
        <v>1765</v>
      </c>
      <c r="M1909" s="8" t="s">
        <v>1766</v>
      </c>
      <c r="N1909" s="8" t="s">
        <v>35</v>
      </c>
      <c r="O1909" s="13">
        <v>1.17</v>
      </c>
      <c r="P1909" s="8" t="s">
        <v>41</v>
      </c>
      <c r="Q1909" s="13">
        <v>1.17</v>
      </c>
      <c r="R1909" s="13">
        <v>0</v>
      </c>
      <c r="S1909" s="13">
        <v>0</v>
      </c>
      <c r="T1909" s="13">
        <v>0</v>
      </c>
      <c r="U1909" s="13">
        <v>0</v>
      </c>
      <c r="V1909" s="8" t="s">
        <v>57</v>
      </c>
      <c r="W1909" s="8" t="s">
        <v>6675</v>
      </c>
      <c r="X1909" s="8" t="s">
        <v>35</v>
      </c>
      <c r="Y1909" s="13">
        <v>0</v>
      </c>
      <c r="Z1909" s="8" t="s">
        <v>35</v>
      </c>
      <c r="AA1909" s="8" t="s">
        <v>44</v>
      </c>
      <c r="AB1909" s="8" t="s">
        <v>35</v>
      </c>
      <c r="AC1909" s="8" t="s">
        <v>91</v>
      </c>
      <c r="AD1909" s="8" t="s">
        <v>146</v>
      </c>
      <c r="AE1909" s="8" t="s">
        <v>35</v>
      </c>
      <c r="AF1909" s="13">
        <v>1.17</v>
      </c>
      <c r="AG1909" s="41">
        <f t="shared" si="264"/>
        <v>43831</v>
      </c>
      <c r="AH1909" s="41">
        <f t="shared" ca="1" si="265"/>
        <v>44196</v>
      </c>
      <c r="AI1909" s="1">
        <f t="shared" ca="1" si="272"/>
        <v>11</v>
      </c>
      <c r="AJ1909" s="1">
        <f t="shared" ca="1" si="266"/>
        <v>67</v>
      </c>
      <c r="AK1909" s="1">
        <f t="shared" ca="1" si="267"/>
        <v>-55</v>
      </c>
      <c r="AL1909" s="1">
        <f t="shared" si="268"/>
        <v>0</v>
      </c>
      <c r="AM1909" s="38">
        <f t="shared" ca="1" si="269"/>
        <v>6.0909090909090908</v>
      </c>
      <c r="AN1909" s="1" t="str">
        <f t="shared" ca="1" si="270"/>
        <v>לא תקין</v>
      </c>
      <c r="AO1909" s="1" t="str">
        <f>VLOOKUP(AC1909,'תז מייל קניין'!$A:$C,3,0)</f>
        <v xml:space="preserve">MayaLe@justice.gov.il </v>
      </c>
      <c r="AP1909" s="1" t="str">
        <f t="shared" si="271"/>
        <v xml:space="preserve"> כיבוד משק</v>
      </c>
    </row>
    <row r="1910" spans="1:42" x14ac:dyDescent="0.2">
      <c r="A1910" s="4"/>
      <c r="B1910" s="5"/>
      <c r="C1910" s="6" t="s">
        <v>6676</v>
      </c>
      <c r="D1910" s="7" t="s">
        <v>50</v>
      </c>
      <c r="E1910" s="7" t="s">
        <v>32</v>
      </c>
      <c r="F1910" s="8" t="s">
        <v>35</v>
      </c>
      <c r="G1910" s="9">
        <v>44168</v>
      </c>
      <c r="H1910" s="9">
        <v>43831</v>
      </c>
      <c r="I1910" s="10">
        <v>45291</v>
      </c>
      <c r="J1910" s="14"/>
      <c r="K1910" s="11" t="s">
        <v>6677</v>
      </c>
      <c r="L1910" s="8" t="s">
        <v>6678</v>
      </c>
      <c r="M1910" s="8" t="s">
        <v>6679</v>
      </c>
      <c r="N1910" s="8" t="s">
        <v>40</v>
      </c>
      <c r="O1910" s="12">
        <v>292931.65000000002</v>
      </c>
      <c r="P1910" s="8" t="s">
        <v>41</v>
      </c>
      <c r="Q1910" s="12">
        <v>292931.65000000002</v>
      </c>
      <c r="R1910" s="13">
        <v>93.95</v>
      </c>
      <c r="S1910" s="12">
        <v>274805.64</v>
      </c>
      <c r="T1910" s="12">
        <v>273676.44</v>
      </c>
      <c r="U1910" s="12">
        <v>17752.5</v>
      </c>
      <c r="V1910" s="8" t="s">
        <v>35</v>
      </c>
      <c r="W1910" s="8" t="s">
        <v>6680</v>
      </c>
      <c r="X1910" s="8" t="s">
        <v>35</v>
      </c>
      <c r="Y1910" s="13">
        <v>0</v>
      </c>
      <c r="Z1910" s="8" t="s">
        <v>42</v>
      </c>
      <c r="AA1910" s="8" t="s">
        <v>65</v>
      </c>
      <c r="AB1910" s="8" t="s">
        <v>35</v>
      </c>
      <c r="AC1910" s="8" t="s">
        <v>91</v>
      </c>
      <c r="AD1910" s="8" t="s">
        <v>35</v>
      </c>
      <c r="AE1910" s="8" t="s">
        <v>273</v>
      </c>
      <c r="AF1910" s="12">
        <v>17752.5</v>
      </c>
      <c r="AG1910" s="41">
        <f t="shared" si="264"/>
        <v>43831</v>
      </c>
      <c r="AH1910" s="41">
        <f t="shared" ca="1" si="265"/>
        <v>45291</v>
      </c>
      <c r="AI1910" s="1">
        <f t="shared" ca="1" si="272"/>
        <v>47</v>
      </c>
      <c r="AJ1910" s="1">
        <f t="shared" ca="1" si="266"/>
        <v>67</v>
      </c>
      <c r="AK1910" s="1">
        <f t="shared" ca="1" si="267"/>
        <v>-19</v>
      </c>
      <c r="AL1910" s="1">
        <f t="shared" si="268"/>
        <v>93.95</v>
      </c>
      <c r="AM1910" s="38">
        <f t="shared" ca="1" si="269"/>
        <v>1.425531914893617</v>
      </c>
      <c r="AN1910" s="1" t="str">
        <f t="shared" ca="1" si="270"/>
        <v>תקין</v>
      </c>
      <c r="AO1910" s="1" t="str">
        <f>VLOOKUP(AC1910,'תז מייל קניין'!$A:$C,3,0)</f>
        <v xml:space="preserve">MayaLe@justice.gov.il </v>
      </c>
      <c r="AP1910" s="1" t="str">
        <f t="shared" si="271"/>
        <v xml:space="preserve"> אספקה, הת</v>
      </c>
    </row>
    <row r="1911" spans="1:42" x14ac:dyDescent="0.2">
      <c r="A1911" s="4"/>
      <c r="B1911" s="5"/>
      <c r="C1911" s="6" t="s">
        <v>6681</v>
      </c>
      <c r="D1911" s="7" t="s">
        <v>50</v>
      </c>
      <c r="E1911" s="7" t="s">
        <v>32</v>
      </c>
      <c r="F1911" s="8" t="s">
        <v>35</v>
      </c>
      <c r="G1911" s="9">
        <v>44874</v>
      </c>
      <c r="H1911" s="9"/>
      <c r="I1911" s="10"/>
      <c r="J1911" s="14"/>
      <c r="K1911" s="11" t="s">
        <v>6682</v>
      </c>
      <c r="L1911" s="8" t="s">
        <v>6683</v>
      </c>
      <c r="M1911" s="8" t="s">
        <v>6684</v>
      </c>
      <c r="N1911" s="8" t="s">
        <v>40</v>
      </c>
      <c r="O1911" s="12">
        <v>50427.35</v>
      </c>
      <c r="P1911" s="8" t="s">
        <v>41</v>
      </c>
      <c r="Q1911" s="12">
        <v>50427.35</v>
      </c>
      <c r="R1911" s="13">
        <v>7.92</v>
      </c>
      <c r="S1911" s="12">
        <v>3995.55</v>
      </c>
      <c r="T1911" s="12">
        <v>3995.55</v>
      </c>
      <c r="U1911" s="12">
        <v>46431.8</v>
      </c>
      <c r="V1911" s="8" t="s">
        <v>35</v>
      </c>
      <c r="W1911" s="8" t="s">
        <v>6685</v>
      </c>
      <c r="X1911" s="8" t="s">
        <v>35</v>
      </c>
      <c r="Y1911" s="13">
        <v>0</v>
      </c>
      <c r="Z1911" s="8" t="s">
        <v>42</v>
      </c>
      <c r="AA1911" s="8" t="s">
        <v>43</v>
      </c>
      <c r="AB1911" s="8" t="s">
        <v>60</v>
      </c>
      <c r="AC1911" s="8" t="s">
        <v>91</v>
      </c>
      <c r="AD1911" s="8" t="s">
        <v>6686</v>
      </c>
      <c r="AE1911" s="8" t="s">
        <v>1450</v>
      </c>
      <c r="AF1911" s="12">
        <v>46431.8</v>
      </c>
      <c r="AG1911" s="41">
        <f t="shared" si="264"/>
        <v>44874</v>
      </c>
      <c r="AH1911" s="41">
        <f t="shared" ca="1" si="265"/>
        <v>46022</v>
      </c>
      <c r="AI1911" s="1">
        <f t="shared" ca="1" si="272"/>
        <v>37</v>
      </c>
      <c r="AJ1911" s="1">
        <f t="shared" ca="1" si="266"/>
        <v>32</v>
      </c>
      <c r="AK1911" s="1">
        <f t="shared" ca="1" si="267"/>
        <v>4</v>
      </c>
      <c r="AL1911" s="1">
        <f t="shared" si="268"/>
        <v>7.92</v>
      </c>
      <c r="AM1911" s="38">
        <f t="shared" ca="1" si="269"/>
        <v>0.86486486486486491</v>
      </c>
      <c r="AN1911" s="1" t="str">
        <f t="shared" ca="1" si="270"/>
        <v>לא תקין</v>
      </c>
      <c r="AO1911" s="1" t="str">
        <f>VLOOKUP(AC1911,'תז מייל קניין'!$A:$C,3,0)</f>
        <v xml:space="preserve">MayaLe@justice.gov.il </v>
      </c>
      <c r="AP1911" s="1" t="str">
        <f t="shared" si="271"/>
        <v xml:space="preserve"> שירותי תח</v>
      </c>
    </row>
    <row r="1912" spans="1:42" x14ac:dyDescent="0.2">
      <c r="A1912" s="4"/>
      <c r="B1912" s="5"/>
      <c r="C1912" s="6" t="s">
        <v>6687</v>
      </c>
      <c r="D1912" s="7" t="s">
        <v>50</v>
      </c>
      <c r="E1912" s="7" t="s">
        <v>32</v>
      </c>
      <c r="F1912" s="8" t="s">
        <v>35</v>
      </c>
      <c r="G1912" s="9">
        <v>44875</v>
      </c>
      <c r="H1912" s="9"/>
      <c r="I1912" s="10"/>
      <c r="J1912" s="14"/>
      <c r="K1912" s="11" t="s">
        <v>6688</v>
      </c>
      <c r="L1912" s="8" t="s">
        <v>6689</v>
      </c>
      <c r="M1912" s="8" t="s">
        <v>6690</v>
      </c>
      <c r="N1912" s="8" t="s">
        <v>40</v>
      </c>
      <c r="O1912" s="12">
        <v>50427.35</v>
      </c>
      <c r="P1912" s="8" t="s">
        <v>41</v>
      </c>
      <c r="Q1912" s="12">
        <v>50427.35</v>
      </c>
      <c r="R1912" s="13">
        <v>54.43</v>
      </c>
      <c r="S1912" s="12">
        <v>27466.54</v>
      </c>
      <c r="T1912" s="12">
        <v>27445.94</v>
      </c>
      <c r="U1912" s="12">
        <v>22981.37</v>
      </c>
      <c r="V1912" s="8" t="s">
        <v>35</v>
      </c>
      <c r="W1912" s="8" t="s">
        <v>6691</v>
      </c>
      <c r="X1912" s="8" t="s">
        <v>35</v>
      </c>
      <c r="Y1912" s="13">
        <v>0</v>
      </c>
      <c r="Z1912" s="8" t="s">
        <v>42</v>
      </c>
      <c r="AA1912" s="8" t="s">
        <v>43</v>
      </c>
      <c r="AB1912" s="8" t="s">
        <v>60</v>
      </c>
      <c r="AC1912" s="8" t="s">
        <v>91</v>
      </c>
      <c r="AD1912" s="8" t="s">
        <v>6692</v>
      </c>
      <c r="AE1912" s="8" t="s">
        <v>35</v>
      </c>
      <c r="AF1912" s="12">
        <v>22981.37</v>
      </c>
      <c r="AG1912" s="41">
        <f t="shared" si="264"/>
        <v>44875</v>
      </c>
      <c r="AH1912" s="41">
        <f t="shared" ca="1" si="265"/>
        <v>46022</v>
      </c>
      <c r="AI1912" s="1">
        <f t="shared" ca="1" si="272"/>
        <v>37</v>
      </c>
      <c r="AJ1912" s="1">
        <f t="shared" ca="1" si="266"/>
        <v>32</v>
      </c>
      <c r="AK1912" s="1">
        <f t="shared" ca="1" si="267"/>
        <v>4</v>
      </c>
      <c r="AL1912" s="1">
        <f t="shared" si="268"/>
        <v>54.43</v>
      </c>
      <c r="AM1912" s="38">
        <f t="shared" ca="1" si="269"/>
        <v>0.86486486486486491</v>
      </c>
      <c r="AN1912" s="1" t="str">
        <f t="shared" ca="1" si="270"/>
        <v>תקין</v>
      </c>
      <c r="AO1912" s="1" t="str">
        <f>VLOOKUP(AC1912,'תז מייל קניין'!$A:$C,3,0)</f>
        <v xml:space="preserve">MayaLe@justice.gov.il </v>
      </c>
      <c r="AP1912" s="1" t="str">
        <f t="shared" si="271"/>
        <v xml:space="preserve"> שירותי כי</v>
      </c>
    </row>
    <row r="1913" spans="1:42" x14ac:dyDescent="0.2">
      <c r="A1913" s="4"/>
      <c r="B1913" s="5"/>
      <c r="C1913" s="6" t="s">
        <v>6693</v>
      </c>
      <c r="D1913" s="7" t="s">
        <v>50</v>
      </c>
      <c r="E1913" s="7" t="s">
        <v>32</v>
      </c>
      <c r="F1913" s="8" t="s">
        <v>35</v>
      </c>
      <c r="G1913" s="9">
        <v>44888</v>
      </c>
      <c r="H1913" s="9"/>
      <c r="I1913" s="10"/>
      <c r="J1913" s="14"/>
      <c r="K1913" s="11" t="s">
        <v>6694</v>
      </c>
      <c r="L1913" s="8" t="s">
        <v>6695</v>
      </c>
      <c r="M1913" s="8" t="s">
        <v>6696</v>
      </c>
      <c r="N1913" s="8" t="s">
        <v>40</v>
      </c>
      <c r="O1913" s="12">
        <v>50427.35</v>
      </c>
      <c r="P1913" s="8" t="s">
        <v>41</v>
      </c>
      <c r="Q1913" s="12">
        <v>50427.35</v>
      </c>
      <c r="R1913" s="13">
        <v>35.270000000000003</v>
      </c>
      <c r="S1913" s="12">
        <v>18323.3</v>
      </c>
      <c r="T1913" s="12">
        <v>17784.599999999999</v>
      </c>
      <c r="U1913" s="12">
        <v>32642.75</v>
      </c>
      <c r="V1913" s="8" t="s">
        <v>35</v>
      </c>
      <c r="W1913" s="8" t="s">
        <v>6697</v>
      </c>
      <c r="X1913" s="8" t="s">
        <v>35</v>
      </c>
      <c r="Y1913" s="13">
        <v>0</v>
      </c>
      <c r="Z1913" s="8" t="s">
        <v>42</v>
      </c>
      <c r="AA1913" s="8" t="s">
        <v>43</v>
      </c>
      <c r="AB1913" s="8" t="s">
        <v>60</v>
      </c>
      <c r="AC1913" s="8" t="s">
        <v>91</v>
      </c>
      <c r="AD1913" s="8" t="s">
        <v>6698</v>
      </c>
      <c r="AE1913" s="8" t="s">
        <v>4672</v>
      </c>
      <c r="AF1913" s="12">
        <v>32642.75</v>
      </c>
      <c r="AG1913" s="41">
        <f t="shared" si="264"/>
        <v>44888</v>
      </c>
      <c r="AH1913" s="41">
        <f t="shared" ca="1" si="265"/>
        <v>46022</v>
      </c>
      <c r="AI1913" s="1">
        <f t="shared" ca="1" si="272"/>
        <v>37</v>
      </c>
      <c r="AJ1913" s="1">
        <f t="shared" ca="1" si="266"/>
        <v>32</v>
      </c>
      <c r="AK1913" s="1">
        <f t="shared" ca="1" si="267"/>
        <v>4</v>
      </c>
      <c r="AL1913" s="1">
        <f t="shared" si="268"/>
        <v>35.270000000000003</v>
      </c>
      <c r="AM1913" s="38">
        <f t="shared" ca="1" si="269"/>
        <v>0.86486486486486491</v>
      </c>
      <c r="AN1913" s="1" t="str">
        <f t="shared" ca="1" si="270"/>
        <v>לא תקין</v>
      </c>
      <c r="AO1913" s="1" t="str">
        <f>VLOOKUP(AC1913,'תז מייל קניין'!$A:$C,3,0)</f>
        <v xml:space="preserve">MayaLe@justice.gov.il </v>
      </c>
      <c r="AP1913" s="1" t="str">
        <f t="shared" si="271"/>
        <v xml:space="preserve"> שירותי מנ</v>
      </c>
    </row>
    <row r="1914" spans="1:42" x14ac:dyDescent="0.2">
      <c r="A1914" s="4"/>
      <c r="B1914" s="5"/>
      <c r="C1914" s="6" t="s">
        <v>6699</v>
      </c>
      <c r="D1914" s="7" t="s">
        <v>50</v>
      </c>
      <c r="E1914" s="7" t="s">
        <v>32</v>
      </c>
      <c r="F1914" s="8" t="s">
        <v>35</v>
      </c>
      <c r="G1914" s="9">
        <v>44888</v>
      </c>
      <c r="H1914" s="9"/>
      <c r="I1914" s="10"/>
      <c r="J1914" s="14"/>
      <c r="K1914" s="11" t="s">
        <v>3516</v>
      </c>
      <c r="L1914" s="8" t="s">
        <v>3517</v>
      </c>
      <c r="M1914" s="8" t="s">
        <v>3518</v>
      </c>
      <c r="N1914" s="8" t="s">
        <v>40</v>
      </c>
      <c r="O1914" s="12">
        <v>50427.35</v>
      </c>
      <c r="P1914" s="8" t="s">
        <v>41</v>
      </c>
      <c r="Q1914" s="12">
        <v>50427.35</v>
      </c>
      <c r="R1914" s="13">
        <v>51.85</v>
      </c>
      <c r="S1914" s="12">
        <v>26150.05</v>
      </c>
      <c r="T1914" s="12">
        <v>26144.83</v>
      </c>
      <c r="U1914" s="12">
        <v>24282.45</v>
      </c>
      <c r="V1914" s="8" t="s">
        <v>35</v>
      </c>
      <c r="W1914" s="8" t="s">
        <v>6700</v>
      </c>
      <c r="X1914" s="8" t="s">
        <v>35</v>
      </c>
      <c r="Y1914" s="13">
        <v>0</v>
      </c>
      <c r="Z1914" s="8" t="s">
        <v>42</v>
      </c>
      <c r="AA1914" s="8" t="s">
        <v>43</v>
      </c>
      <c r="AB1914" s="8" t="s">
        <v>60</v>
      </c>
      <c r="AC1914" s="8" t="s">
        <v>91</v>
      </c>
      <c r="AD1914" s="8" t="s">
        <v>6701</v>
      </c>
      <c r="AE1914" s="8" t="s">
        <v>625</v>
      </c>
      <c r="AF1914" s="12">
        <v>24282.45</v>
      </c>
      <c r="AG1914" s="41">
        <f t="shared" si="264"/>
        <v>44888</v>
      </c>
      <c r="AH1914" s="41">
        <f t="shared" ca="1" si="265"/>
        <v>46022</v>
      </c>
      <c r="AI1914" s="1">
        <f t="shared" ca="1" si="272"/>
        <v>37</v>
      </c>
      <c r="AJ1914" s="1">
        <f t="shared" ca="1" si="266"/>
        <v>32</v>
      </c>
      <c r="AK1914" s="1">
        <f t="shared" ca="1" si="267"/>
        <v>4</v>
      </c>
      <c r="AL1914" s="1">
        <f t="shared" si="268"/>
        <v>51.85</v>
      </c>
      <c r="AM1914" s="38">
        <f t="shared" ca="1" si="269"/>
        <v>0.86486486486486491</v>
      </c>
      <c r="AN1914" s="1" t="str">
        <f t="shared" ca="1" si="270"/>
        <v>תקין</v>
      </c>
      <c r="AO1914" s="1" t="str">
        <f>VLOOKUP(AC1914,'תז מייל קניין'!$A:$C,3,0)</f>
        <v xml:space="preserve">MayaLe@justice.gov.il </v>
      </c>
      <c r="AP1914" s="1" t="str">
        <f t="shared" si="271"/>
        <v xml:space="preserve"> הזמנת מסג</v>
      </c>
    </row>
    <row r="1915" spans="1:42" x14ac:dyDescent="0.2">
      <c r="A1915" s="4"/>
      <c r="B1915" s="5" t="s">
        <v>4381</v>
      </c>
      <c r="C1915" s="6" t="s">
        <v>6702</v>
      </c>
      <c r="D1915" s="7" t="s">
        <v>34</v>
      </c>
      <c r="E1915" s="7" t="s">
        <v>32</v>
      </c>
      <c r="F1915" s="8" t="s">
        <v>35</v>
      </c>
      <c r="G1915" s="9">
        <v>44908</v>
      </c>
      <c r="H1915" s="9"/>
      <c r="I1915" s="10"/>
      <c r="J1915" s="14" t="s">
        <v>86</v>
      </c>
      <c r="K1915" s="11" t="s">
        <v>531</v>
      </c>
      <c r="L1915" s="8" t="s">
        <v>532</v>
      </c>
      <c r="M1915" s="8" t="s">
        <v>533</v>
      </c>
      <c r="N1915" s="8" t="s">
        <v>40</v>
      </c>
      <c r="O1915" s="12">
        <v>229095.4</v>
      </c>
      <c r="P1915" s="8" t="s">
        <v>41</v>
      </c>
      <c r="Q1915" s="12">
        <v>229095.4</v>
      </c>
      <c r="R1915" s="13">
        <v>52.38</v>
      </c>
      <c r="S1915" s="12">
        <v>126002.43</v>
      </c>
      <c r="T1915" s="12">
        <v>120002.13</v>
      </c>
      <c r="U1915" s="12">
        <v>103092.97</v>
      </c>
      <c r="V1915" s="8" t="s">
        <v>35</v>
      </c>
      <c r="W1915" s="8" t="s">
        <v>6703</v>
      </c>
      <c r="X1915" s="8" t="s">
        <v>35</v>
      </c>
      <c r="Y1915" s="13">
        <v>0</v>
      </c>
      <c r="Z1915" s="8" t="s">
        <v>42</v>
      </c>
      <c r="AA1915" s="8" t="s">
        <v>1804</v>
      </c>
      <c r="AB1915" s="8" t="s">
        <v>35</v>
      </c>
      <c r="AC1915" s="8" t="s">
        <v>91</v>
      </c>
      <c r="AD1915" s="8" t="s">
        <v>35</v>
      </c>
      <c r="AE1915" s="8" t="s">
        <v>35</v>
      </c>
      <c r="AF1915" s="12">
        <v>103092.97</v>
      </c>
      <c r="AG1915" s="41">
        <f t="shared" si="264"/>
        <v>44908</v>
      </c>
      <c r="AH1915" s="41">
        <f t="shared" ca="1" si="265"/>
        <v>46022</v>
      </c>
      <c r="AI1915" s="1">
        <f t="shared" ca="1" si="272"/>
        <v>36</v>
      </c>
      <c r="AJ1915" s="1">
        <f t="shared" ca="1" si="266"/>
        <v>31</v>
      </c>
      <c r="AK1915" s="1">
        <f t="shared" ca="1" si="267"/>
        <v>4</v>
      </c>
      <c r="AL1915" s="1">
        <f t="shared" si="268"/>
        <v>52.38</v>
      </c>
      <c r="AM1915" s="38">
        <f t="shared" ca="1" si="269"/>
        <v>0.86111111111111116</v>
      </c>
      <c r="AN1915" s="1" t="str">
        <f t="shared" ca="1" si="270"/>
        <v>תקין</v>
      </c>
      <c r="AO1915" s="1" t="str">
        <f>VLOOKUP(AC1915,'תז מייל קניין'!$A:$C,3,0)</f>
        <v xml:space="preserve">MayaLe@justice.gov.il </v>
      </c>
      <c r="AP1915" s="1" t="str">
        <f t="shared" si="271"/>
        <v xml:space="preserve"> שיפוץ והנ</v>
      </c>
    </row>
    <row r="1916" spans="1:42" x14ac:dyDescent="0.2">
      <c r="A1916" s="4"/>
      <c r="B1916" s="2" t="s">
        <v>6704</v>
      </c>
      <c r="C1916" s="6" t="s">
        <v>6705</v>
      </c>
      <c r="D1916" s="7" t="s">
        <v>34</v>
      </c>
      <c r="E1916" s="7" t="s">
        <v>32</v>
      </c>
      <c r="F1916" s="8" t="s">
        <v>35</v>
      </c>
      <c r="G1916" s="9">
        <v>42081</v>
      </c>
      <c r="H1916" s="9"/>
      <c r="I1916" s="10"/>
      <c r="J1916" s="3" t="s">
        <v>36</v>
      </c>
      <c r="K1916" s="11" t="s">
        <v>6706</v>
      </c>
      <c r="L1916" s="8" t="s">
        <v>6707</v>
      </c>
      <c r="M1916" s="8" t="s">
        <v>6708</v>
      </c>
      <c r="N1916" s="8" t="s">
        <v>40</v>
      </c>
      <c r="O1916" s="12">
        <v>80000</v>
      </c>
      <c r="P1916" s="8" t="s">
        <v>41</v>
      </c>
      <c r="Q1916" s="12">
        <v>80000</v>
      </c>
      <c r="R1916" s="13">
        <v>29.25</v>
      </c>
      <c r="S1916" s="12">
        <v>23400</v>
      </c>
      <c r="T1916" s="12">
        <v>23400</v>
      </c>
      <c r="U1916" s="12">
        <v>56600</v>
      </c>
      <c r="V1916" s="8" t="s">
        <v>35</v>
      </c>
      <c r="W1916" s="8" t="s">
        <v>6709</v>
      </c>
      <c r="X1916" s="8" t="s">
        <v>35</v>
      </c>
      <c r="Y1916" s="13">
        <v>0</v>
      </c>
      <c r="Z1916" s="8" t="s">
        <v>42</v>
      </c>
      <c r="AA1916" s="8" t="s">
        <v>127</v>
      </c>
      <c r="AB1916" s="8" t="s">
        <v>35</v>
      </c>
      <c r="AC1916" s="8" t="s">
        <v>45</v>
      </c>
      <c r="AD1916" s="8" t="s">
        <v>35</v>
      </c>
      <c r="AE1916" s="8" t="s">
        <v>35</v>
      </c>
      <c r="AF1916" s="12">
        <v>56600</v>
      </c>
      <c r="AG1916" s="41">
        <f t="shared" si="264"/>
        <v>42081</v>
      </c>
      <c r="AH1916" s="41">
        <f t="shared" ca="1" si="265"/>
        <v>46022</v>
      </c>
      <c r="AI1916" s="1">
        <f t="shared" ca="1" si="272"/>
        <v>129</v>
      </c>
      <c r="AJ1916" s="1">
        <f t="shared" ca="1" si="266"/>
        <v>124</v>
      </c>
      <c r="AK1916" s="1">
        <f t="shared" ca="1" si="267"/>
        <v>4</v>
      </c>
      <c r="AL1916" s="1">
        <f t="shared" si="268"/>
        <v>29.25</v>
      </c>
      <c r="AM1916" s="38">
        <f t="shared" ca="1" si="269"/>
        <v>0.96124031007751942</v>
      </c>
      <c r="AN1916" s="1" t="str">
        <f t="shared" ca="1" si="270"/>
        <v>לא תקין</v>
      </c>
      <c r="AO1916" s="1" t="e">
        <f>VLOOKUP(AC1916,'תז מייל קניין'!$A:$C,3,0)</f>
        <v>#N/A</v>
      </c>
      <c r="AP1916" s="1" t="str">
        <f t="shared" si="271"/>
        <v xml:space="preserve"> תשלום מקר</v>
      </c>
    </row>
    <row r="1917" spans="1:42" x14ac:dyDescent="0.2">
      <c r="A1917" s="4"/>
      <c r="B1917" s="5"/>
      <c r="C1917" s="6" t="s">
        <v>6710</v>
      </c>
      <c r="D1917" s="7" t="s">
        <v>34</v>
      </c>
      <c r="E1917" s="7" t="s">
        <v>32</v>
      </c>
      <c r="F1917" s="8" t="s">
        <v>35</v>
      </c>
      <c r="G1917" s="9">
        <v>42547</v>
      </c>
      <c r="H1917" s="9"/>
      <c r="I1917" s="10"/>
      <c r="J1917" s="14"/>
      <c r="K1917" s="11" t="s">
        <v>6711</v>
      </c>
      <c r="L1917" s="8" t="s">
        <v>6712</v>
      </c>
      <c r="M1917" s="8" t="s">
        <v>6713</v>
      </c>
      <c r="N1917" s="8" t="s">
        <v>40</v>
      </c>
      <c r="O1917" s="12">
        <v>44040</v>
      </c>
      <c r="P1917" s="8" t="s">
        <v>41</v>
      </c>
      <c r="Q1917" s="12">
        <v>44040</v>
      </c>
      <c r="R1917" s="13">
        <v>31.88</v>
      </c>
      <c r="S1917" s="12">
        <v>14040</v>
      </c>
      <c r="T1917" s="12">
        <v>14040</v>
      </c>
      <c r="U1917" s="12">
        <v>30000</v>
      </c>
      <c r="V1917" s="8" t="s">
        <v>35</v>
      </c>
      <c r="W1917" s="8" t="s">
        <v>6714</v>
      </c>
      <c r="X1917" s="8" t="s">
        <v>35</v>
      </c>
      <c r="Y1917" s="13">
        <v>0</v>
      </c>
      <c r="Z1917" s="8" t="s">
        <v>42</v>
      </c>
      <c r="AA1917" s="8" t="s">
        <v>2622</v>
      </c>
      <c r="AB1917" s="8" t="s">
        <v>35</v>
      </c>
      <c r="AC1917" s="8" t="s">
        <v>45</v>
      </c>
      <c r="AD1917" s="8" t="s">
        <v>35</v>
      </c>
      <c r="AE1917" s="8" t="s">
        <v>35</v>
      </c>
      <c r="AF1917" s="12">
        <v>30000</v>
      </c>
      <c r="AG1917" s="41">
        <f t="shared" si="264"/>
        <v>42547</v>
      </c>
      <c r="AH1917" s="41">
        <f t="shared" ca="1" si="265"/>
        <v>46022</v>
      </c>
      <c r="AI1917" s="1">
        <f t="shared" ca="1" si="272"/>
        <v>114</v>
      </c>
      <c r="AJ1917" s="1">
        <f t="shared" ca="1" si="266"/>
        <v>109</v>
      </c>
      <c r="AK1917" s="1">
        <f t="shared" ca="1" si="267"/>
        <v>4</v>
      </c>
      <c r="AL1917" s="1">
        <f t="shared" si="268"/>
        <v>31.88</v>
      </c>
      <c r="AM1917" s="38">
        <f t="shared" ca="1" si="269"/>
        <v>0.95614035087719296</v>
      </c>
      <c r="AN1917" s="1" t="str">
        <f t="shared" ca="1" si="270"/>
        <v>לא תקין</v>
      </c>
      <c r="AO1917" s="1" t="e">
        <f>VLOOKUP(AC1917,'תז מייל קניין'!$A:$C,3,0)</f>
        <v>#N/A</v>
      </c>
      <c r="AP1917" s="1" t="str">
        <f t="shared" si="271"/>
        <v xml:space="preserve"> חוות דעת </v>
      </c>
    </row>
    <row r="1918" spans="1:42" x14ac:dyDescent="0.2">
      <c r="A1918" s="4"/>
      <c r="B1918" s="5"/>
      <c r="C1918" s="6" t="s">
        <v>6715</v>
      </c>
      <c r="D1918" s="7" t="s">
        <v>34</v>
      </c>
      <c r="E1918" s="7" t="s">
        <v>32</v>
      </c>
      <c r="F1918" s="8" t="s">
        <v>35</v>
      </c>
      <c r="G1918" s="9">
        <v>43339</v>
      </c>
      <c r="H1918" s="9"/>
      <c r="I1918" s="10"/>
      <c r="J1918" s="14"/>
      <c r="K1918" s="11" t="s">
        <v>6716</v>
      </c>
      <c r="L1918" s="8" t="s">
        <v>6717</v>
      </c>
      <c r="M1918" s="8" t="s">
        <v>6718</v>
      </c>
      <c r="N1918" s="8" t="s">
        <v>40</v>
      </c>
      <c r="O1918" s="12">
        <v>60000</v>
      </c>
      <c r="P1918" s="8" t="s">
        <v>41</v>
      </c>
      <c r="Q1918" s="12">
        <v>60000</v>
      </c>
      <c r="R1918" s="13">
        <v>33.33</v>
      </c>
      <c r="S1918" s="12">
        <v>20000</v>
      </c>
      <c r="T1918" s="12">
        <v>20000</v>
      </c>
      <c r="U1918" s="12">
        <v>40000</v>
      </c>
      <c r="V1918" s="8" t="s">
        <v>35</v>
      </c>
      <c r="W1918" s="8" t="s">
        <v>6719</v>
      </c>
      <c r="X1918" s="8" t="s">
        <v>35</v>
      </c>
      <c r="Y1918" s="13">
        <v>0</v>
      </c>
      <c r="Z1918" s="8" t="s">
        <v>42</v>
      </c>
      <c r="AA1918" s="8" t="s">
        <v>2622</v>
      </c>
      <c r="AB1918" s="8" t="s">
        <v>35</v>
      </c>
      <c r="AC1918" s="8" t="s">
        <v>45</v>
      </c>
      <c r="AD1918" s="8" t="s">
        <v>35</v>
      </c>
      <c r="AE1918" s="8" t="s">
        <v>2623</v>
      </c>
      <c r="AF1918" s="12">
        <v>40000</v>
      </c>
      <c r="AG1918" s="41">
        <f t="shared" si="264"/>
        <v>43339</v>
      </c>
      <c r="AH1918" s="41">
        <f t="shared" ca="1" si="265"/>
        <v>46022</v>
      </c>
      <c r="AI1918" s="1">
        <f t="shared" ca="1" si="272"/>
        <v>88</v>
      </c>
      <c r="AJ1918" s="1">
        <f t="shared" ca="1" si="266"/>
        <v>83</v>
      </c>
      <c r="AK1918" s="1">
        <f t="shared" ca="1" si="267"/>
        <v>4</v>
      </c>
      <c r="AL1918" s="1">
        <f t="shared" si="268"/>
        <v>33.33</v>
      </c>
      <c r="AM1918" s="38">
        <f t="shared" ca="1" si="269"/>
        <v>0.94318181818181823</v>
      </c>
      <c r="AN1918" s="1" t="str">
        <f t="shared" ca="1" si="270"/>
        <v>לא תקין</v>
      </c>
      <c r="AO1918" s="1" t="e">
        <f>VLOOKUP(AC1918,'תז מייל קניין'!$A:$C,3,0)</f>
        <v>#N/A</v>
      </c>
      <c r="AP1918" s="1" t="str">
        <f t="shared" si="271"/>
        <v xml:space="preserve"> עריכת סקר</v>
      </c>
    </row>
    <row r="1919" spans="1:42" x14ac:dyDescent="0.2">
      <c r="A1919" s="4"/>
      <c r="B1919" s="5"/>
      <c r="C1919" s="6" t="s">
        <v>6720</v>
      </c>
      <c r="D1919" s="7" t="s">
        <v>34</v>
      </c>
      <c r="E1919" s="7" t="s">
        <v>32</v>
      </c>
      <c r="F1919" s="8" t="s">
        <v>35</v>
      </c>
      <c r="G1919" s="9">
        <v>43415</v>
      </c>
      <c r="H1919" s="9"/>
      <c r="I1919" s="10"/>
      <c r="J1919" s="14"/>
      <c r="K1919" s="11" t="s">
        <v>6721</v>
      </c>
      <c r="L1919" s="8" t="s">
        <v>6722</v>
      </c>
      <c r="M1919" s="8" t="s">
        <v>6723</v>
      </c>
      <c r="N1919" s="8" t="s">
        <v>40</v>
      </c>
      <c r="O1919" s="12">
        <v>85000</v>
      </c>
      <c r="P1919" s="8" t="s">
        <v>41</v>
      </c>
      <c r="Q1919" s="12">
        <v>85000</v>
      </c>
      <c r="R1919" s="13">
        <v>76.47</v>
      </c>
      <c r="S1919" s="12">
        <v>65000</v>
      </c>
      <c r="T1919" s="12">
        <v>65000</v>
      </c>
      <c r="U1919" s="12">
        <v>20000</v>
      </c>
      <c r="V1919" s="8" t="s">
        <v>35</v>
      </c>
      <c r="W1919" s="8" t="s">
        <v>6724</v>
      </c>
      <c r="X1919" s="8" t="s">
        <v>35</v>
      </c>
      <c r="Y1919" s="13">
        <v>0</v>
      </c>
      <c r="Z1919" s="8" t="s">
        <v>42</v>
      </c>
      <c r="AA1919" s="8" t="s">
        <v>2622</v>
      </c>
      <c r="AB1919" s="8" t="s">
        <v>35</v>
      </c>
      <c r="AC1919" s="8" t="s">
        <v>45</v>
      </c>
      <c r="AD1919" s="8" t="s">
        <v>35</v>
      </c>
      <c r="AE1919" s="8" t="s">
        <v>2623</v>
      </c>
      <c r="AF1919" s="12">
        <v>20000</v>
      </c>
      <c r="AG1919" s="41">
        <f t="shared" si="264"/>
        <v>43415</v>
      </c>
      <c r="AH1919" s="41">
        <f t="shared" ca="1" si="265"/>
        <v>46022</v>
      </c>
      <c r="AI1919" s="1">
        <f t="shared" ca="1" si="272"/>
        <v>85</v>
      </c>
      <c r="AJ1919" s="1">
        <f t="shared" ca="1" si="266"/>
        <v>80</v>
      </c>
      <c r="AK1919" s="1">
        <f t="shared" ca="1" si="267"/>
        <v>4</v>
      </c>
      <c r="AL1919" s="1">
        <f t="shared" si="268"/>
        <v>76.47</v>
      </c>
      <c r="AM1919" s="38">
        <f t="shared" ca="1" si="269"/>
        <v>0.94117647058823528</v>
      </c>
      <c r="AN1919" s="1" t="str">
        <f t="shared" ca="1" si="270"/>
        <v>תקין</v>
      </c>
      <c r="AO1919" s="1" t="e">
        <f>VLOOKUP(AC1919,'תז מייל קניין'!$A:$C,3,0)</f>
        <v>#N/A</v>
      </c>
      <c r="AP1919" s="1" t="str">
        <f t="shared" si="271"/>
        <v xml:space="preserve"> מימון חוו</v>
      </c>
    </row>
    <row r="1920" spans="1:42" x14ac:dyDescent="0.2">
      <c r="A1920" s="4"/>
      <c r="B1920" s="5"/>
      <c r="C1920" s="6" t="s">
        <v>6725</v>
      </c>
      <c r="D1920" s="7" t="s">
        <v>34</v>
      </c>
      <c r="E1920" s="7" t="s">
        <v>32</v>
      </c>
      <c r="F1920" s="8" t="s">
        <v>35</v>
      </c>
      <c r="G1920" s="9">
        <v>43452</v>
      </c>
      <c r="H1920" s="9"/>
      <c r="I1920" s="10"/>
      <c r="J1920" s="14"/>
      <c r="K1920" s="11" t="s">
        <v>5546</v>
      </c>
      <c r="L1920" s="8" t="s">
        <v>5547</v>
      </c>
      <c r="M1920" s="8" t="s">
        <v>5548</v>
      </c>
      <c r="N1920" s="8" t="s">
        <v>40</v>
      </c>
      <c r="O1920" s="12">
        <v>50000</v>
      </c>
      <c r="P1920" s="8" t="s">
        <v>41</v>
      </c>
      <c r="Q1920" s="12">
        <v>50000</v>
      </c>
      <c r="R1920" s="13">
        <v>40</v>
      </c>
      <c r="S1920" s="12">
        <v>20000</v>
      </c>
      <c r="T1920" s="12">
        <v>20000</v>
      </c>
      <c r="U1920" s="12">
        <v>30000</v>
      </c>
      <c r="V1920" s="8" t="s">
        <v>35</v>
      </c>
      <c r="W1920" s="8" t="s">
        <v>6726</v>
      </c>
      <c r="X1920" s="8" t="s">
        <v>35</v>
      </c>
      <c r="Y1920" s="13">
        <v>0</v>
      </c>
      <c r="Z1920" s="8" t="s">
        <v>42</v>
      </c>
      <c r="AA1920" s="8" t="s">
        <v>2622</v>
      </c>
      <c r="AB1920" s="8" t="s">
        <v>35</v>
      </c>
      <c r="AC1920" s="8" t="s">
        <v>45</v>
      </c>
      <c r="AD1920" s="8" t="s">
        <v>35</v>
      </c>
      <c r="AE1920" s="8" t="s">
        <v>2623</v>
      </c>
      <c r="AF1920" s="12">
        <v>30000</v>
      </c>
      <c r="AG1920" s="41">
        <f t="shared" si="264"/>
        <v>43452</v>
      </c>
      <c r="AH1920" s="41">
        <f t="shared" ca="1" si="265"/>
        <v>46022</v>
      </c>
      <c r="AI1920" s="1">
        <f t="shared" ca="1" si="272"/>
        <v>84</v>
      </c>
      <c r="AJ1920" s="1">
        <f t="shared" ca="1" si="266"/>
        <v>79</v>
      </c>
      <c r="AK1920" s="1">
        <f t="shared" ca="1" si="267"/>
        <v>4</v>
      </c>
      <c r="AL1920" s="1">
        <f t="shared" si="268"/>
        <v>40</v>
      </c>
      <c r="AM1920" s="38">
        <f t="shared" ca="1" si="269"/>
        <v>0.94047619047619047</v>
      </c>
      <c r="AN1920" s="1" t="str">
        <f t="shared" ca="1" si="270"/>
        <v>לא תקין</v>
      </c>
      <c r="AO1920" s="1" t="e">
        <f>VLOOKUP(AC1920,'תז מייל קניין'!$A:$C,3,0)</f>
        <v>#N/A</v>
      </c>
      <c r="AP1920" s="1" t="str">
        <f t="shared" si="271"/>
        <v xml:space="preserve"> הוצאות מש</v>
      </c>
    </row>
    <row r="1921" spans="1:42" x14ac:dyDescent="0.2">
      <c r="A1921" s="4"/>
      <c r="B1921" s="5"/>
      <c r="C1921" s="6" t="s">
        <v>6727</v>
      </c>
      <c r="D1921" s="7" t="s">
        <v>34</v>
      </c>
      <c r="E1921" s="7" t="s">
        <v>32</v>
      </c>
      <c r="F1921" s="8" t="s">
        <v>35</v>
      </c>
      <c r="G1921" s="9">
        <v>43452</v>
      </c>
      <c r="H1921" s="9"/>
      <c r="I1921" s="10"/>
      <c r="J1921" s="14"/>
      <c r="K1921" s="11" t="s">
        <v>6716</v>
      </c>
      <c r="L1921" s="8" t="s">
        <v>6717</v>
      </c>
      <c r="M1921" s="8" t="s">
        <v>6718</v>
      </c>
      <c r="N1921" s="8" t="s">
        <v>40</v>
      </c>
      <c r="O1921" s="12">
        <v>45500</v>
      </c>
      <c r="P1921" s="8" t="s">
        <v>41</v>
      </c>
      <c r="Q1921" s="12">
        <v>45500</v>
      </c>
      <c r="R1921" s="13">
        <v>12.09</v>
      </c>
      <c r="S1921" s="12">
        <v>5500</v>
      </c>
      <c r="T1921" s="12">
        <v>5500</v>
      </c>
      <c r="U1921" s="12">
        <v>40000</v>
      </c>
      <c r="V1921" s="8" t="s">
        <v>35</v>
      </c>
      <c r="W1921" s="8" t="s">
        <v>6728</v>
      </c>
      <c r="X1921" s="8" t="s">
        <v>35</v>
      </c>
      <c r="Y1921" s="13">
        <v>0</v>
      </c>
      <c r="Z1921" s="8" t="s">
        <v>42</v>
      </c>
      <c r="AA1921" s="8" t="s">
        <v>2622</v>
      </c>
      <c r="AB1921" s="8" t="s">
        <v>35</v>
      </c>
      <c r="AC1921" s="8" t="s">
        <v>45</v>
      </c>
      <c r="AD1921" s="8" t="s">
        <v>35</v>
      </c>
      <c r="AE1921" s="8" t="s">
        <v>2623</v>
      </c>
      <c r="AF1921" s="12">
        <v>40000</v>
      </c>
      <c r="AG1921" s="41">
        <f t="shared" si="264"/>
        <v>43452</v>
      </c>
      <c r="AH1921" s="41">
        <f t="shared" ca="1" si="265"/>
        <v>46022</v>
      </c>
      <c r="AI1921" s="1">
        <f t="shared" ca="1" si="272"/>
        <v>84</v>
      </c>
      <c r="AJ1921" s="1">
        <f t="shared" ca="1" si="266"/>
        <v>79</v>
      </c>
      <c r="AK1921" s="1">
        <f t="shared" ca="1" si="267"/>
        <v>4</v>
      </c>
      <c r="AL1921" s="1">
        <f t="shared" si="268"/>
        <v>12.09</v>
      </c>
      <c r="AM1921" s="38">
        <f t="shared" ca="1" si="269"/>
        <v>0.94047619047619047</v>
      </c>
      <c r="AN1921" s="1" t="str">
        <f t="shared" ca="1" si="270"/>
        <v>לא תקין</v>
      </c>
      <c r="AO1921" s="1" t="e">
        <f>VLOOKUP(AC1921,'תז מייל קניין'!$A:$C,3,0)</f>
        <v>#N/A</v>
      </c>
      <c r="AP1921" s="1" t="str">
        <f t="shared" si="271"/>
        <v xml:space="preserve"> הוצאות מש</v>
      </c>
    </row>
    <row r="1922" spans="1:42" x14ac:dyDescent="0.2">
      <c r="A1922" s="4"/>
      <c r="B1922" s="5"/>
      <c r="C1922" s="6" t="s">
        <v>6729</v>
      </c>
      <c r="D1922" s="7" t="s">
        <v>34</v>
      </c>
      <c r="E1922" s="7" t="s">
        <v>32</v>
      </c>
      <c r="F1922" s="8" t="s">
        <v>35</v>
      </c>
      <c r="G1922" s="9">
        <v>43524</v>
      </c>
      <c r="H1922" s="9"/>
      <c r="I1922" s="10"/>
      <c r="J1922" s="14"/>
      <c r="K1922" s="11" t="s">
        <v>4507</v>
      </c>
      <c r="L1922" s="8" t="s">
        <v>4508</v>
      </c>
      <c r="M1922" s="8" t="s">
        <v>4509</v>
      </c>
      <c r="N1922" s="8" t="s">
        <v>40</v>
      </c>
      <c r="O1922" s="12">
        <v>17747.2</v>
      </c>
      <c r="P1922" s="8" t="s">
        <v>41</v>
      </c>
      <c r="Q1922" s="12">
        <v>17747.2</v>
      </c>
      <c r="R1922" s="13">
        <v>28.77</v>
      </c>
      <c r="S1922" s="12">
        <v>5169.0600000000004</v>
      </c>
      <c r="T1922" s="12">
        <v>5242.89</v>
      </c>
      <c r="U1922" s="12">
        <v>13790.25</v>
      </c>
      <c r="V1922" s="8" t="s">
        <v>35</v>
      </c>
      <c r="W1922" s="8" t="s">
        <v>6730</v>
      </c>
      <c r="X1922" s="8" t="s">
        <v>57</v>
      </c>
      <c r="Y1922" s="13">
        <v>0</v>
      </c>
      <c r="Z1922" s="8" t="s">
        <v>42</v>
      </c>
      <c r="AA1922" s="8" t="s">
        <v>58</v>
      </c>
      <c r="AB1922" s="8" t="s">
        <v>35</v>
      </c>
      <c r="AC1922" s="8" t="s">
        <v>45</v>
      </c>
      <c r="AD1922" s="8" t="s">
        <v>6731</v>
      </c>
      <c r="AE1922" s="8" t="s">
        <v>35</v>
      </c>
      <c r="AF1922" s="12">
        <v>12641.45</v>
      </c>
      <c r="AG1922" s="41">
        <f t="shared" si="264"/>
        <v>43524</v>
      </c>
      <c r="AH1922" s="41">
        <f t="shared" ca="1" si="265"/>
        <v>46022</v>
      </c>
      <c r="AI1922" s="1">
        <f t="shared" ca="1" si="272"/>
        <v>82</v>
      </c>
      <c r="AJ1922" s="1">
        <f t="shared" ca="1" si="266"/>
        <v>77</v>
      </c>
      <c r="AK1922" s="1">
        <f t="shared" ca="1" si="267"/>
        <v>4</v>
      </c>
      <c r="AL1922" s="1">
        <f t="shared" si="268"/>
        <v>28.77</v>
      </c>
      <c r="AM1922" s="38">
        <f t="shared" ca="1" si="269"/>
        <v>0.93902439024390238</v>
      </c>
      <c r="AN1922" s="1" t="str">
        <f t="shared" ca="1" si="270"/>
        <v>לא תקין</v>
      </c>
      <c r="AO1922" s="1" t="e">
        <f>VLOOKUP(AC1922,'תז מייל קניין'!$A:$C,3,0)</f>
        <v>#N/A</v>
      </c>
      <c r="AP1922" s="1" t="str">
        <f t="shared" si="271"/>
        <v xml:space="preserve"> חבר ועדת </v>
      </c>
    </row>
    <row r="1923" spans="1:42" x14ac:dyDescent="0.2">
      <c r="A1923" s="4"/>
      <c r="B1923" s="5"/>
      <c r="C1923" s="6" t="s">
        <v>6732</v>
      </c>
      <c r="D1923" s="7" t="s">
        <v>47</v>
      </c>
      <c r="E1923" s="7" t="s">
        <v>32</v>
      </c>
      <c r="F1923" s="8" t="s">
        <v>35</v>
      </c>
      <c r="G1923" s="9">
        <v>43524</v>
      </c>
      <c r="H1923" s="9"/>
      <c r="I1923" s="10"/>
      <c r="J1923" s="14"/>
      <c r="K1923" s="11" t="s">
        <v>5534</v>
      </c>
      <c r="L1923" s="8" t="s">
        <v>5535</v>
      </c>
      <c r="M1923" s="8" t="s">
        <v>35</v>
      </c>
      <c r="N1923" s="8" t="s">
        <v>40</v>
      </c>
      <c r="O1923" s="12">
        <v>17747.2</v>
      </c>
      <c r="P1923" s="8" t="s">
        <v>41</v>
      </c>
      <c r="Q1923" s="12">
        <v>17747.2</v>
      </c>
      <c r="R1923" s="13">
        <v>31.25</v>
      </c>
      <c r="S1923" s="12">
        <v>5499</v>
      </c>
      <c r="T1923" s="12">
        <v>5559.59</v>
      </c>
      <c r="U1923" s="12">
        <v>13309.99</v>
      </c>
      <c r="V1923" s="8" t="s">
        <v>35</v>
      </c>
      <c r="W1923" s="8" t="s">
        <v>6730</v>
      </c>
      <c r="X1923" s="8" t="s">
        <v>57</v>
      </c>
      <c r="Y1923" s="13">
        <v>0</v>
      </c>
      <c r="Z1923" s="8" t="s">
        <v>42</v>
      </c>
      <c r="AA1923" s="8" t="s">
        <v>58</v>
      </c>
      <c r="AB1923" s="8" t="s">
        <v>35</v>
      </c>
      <c r="AC1923" s="8" t="s">
        <v>45</v>
      </c>
      <c r="AD1923" s="8" t="s">
        <v>35</v>
      </c>
      <c r="AE1923" s="8" t="s">
        <v>35</v>
      </c>
      <c r="AF1923" s="12">
        <v>12201.2</v>
      </c>
      <c r="AG1923" s="41">
        <f t="shared" ref="AG1923:AG1986" si="273">IF(H1923&gt;1,H1923,G1923)</f>
        <v>43524</v>
      </c>
      <c r="AH1923" s="41">
        <f t="shared" ref="AH1923:AH1986" ca="1" si="274">IF(I1923&gt;1, I1923, DATE(YEAR(TODAY()), 12, 31))</f>
        <v>46022</v>
      </c>
      <c r="AI1923" s="1">
        <f t="shared" ca="1" si="272"/>
        <v>82</v>
      </c>
      <c r="AJ1923" s="1">
        <f t="shared" ref="AJ1923:AJ1986" ca="1" si="275">DATEDIF(AG1923, TODAY(), "m")</f>
        <v>77</v>
      </c>
      <c r="AK1923" s="1">
        <f t="shared" ref="AK1923:AK1986" ca="1" si="276">IF(AH1923 &gt; TODAY(), DATEDIF(TODAY(), AH1923, "m"), -DATEDIF(AH1923, TODAY(), "m"))</f>
        <v>4</v>
      </c>
      <c r="AL1923" s="1">
        <f t="shared" ref="AL1923:AL1986" si="277">R1923</f>
        <v>31.25</v>
      </c>
      <c r="AM1923" s="38">
        <f t="shared" ref="AM1923:AM1986" ca="1" si="278">AJ1923/AI1923</f>
        <v>0.93902439024390238</v>
      </c>
      <c r="AN1923" s="1" t="str">
        <f t="shared" ref="AN1923:AN1986" ca="1" si="279">IF(AM1923&lt;0.5, "טרם נבדק",
   IF(AND(AM1923&gt;0.5, AM1923&lt;0.75, AL1923&lt;20), "לא תקין",
   IF(AND(AM1923&gt;0.75, AM1923&lt;0.9, AL1923&lt;50), "לא תקין",
   IF(AND(AM1923&gt;0.9, AL1923&lt;50), "לא תקין", "תקין"))))</f>
        <v>לא תקין</v>
      </c>
      <c r="AO1923" s="1" t="e">
        <f>VLOOKUP(AC1923,'תז מייל קניין'!$A:$C,3,0)</f>
        <v>#N/A</v>
      </c>
      <c r="AP1923" s="1" t="str">
        <f t="shared" ref="AP1923:AP1986" si="280">LEFT(W1923,10)</f>
        <v xml:space="preserve"> חבר ועדת </v>
      </c>
    </row>
    <row r="1924" spans="1:42" x14ac:dyDescent="0.2">
      <c r="A1924" s="4"/>
      <c r="B1924" s="5"/>
      <c r="C1924" s="6" t="s">
        <v>6733</v>
      </c>
      <c r="D1924" s="7" t="s">
        <v>34</v>
      </c>
      <c r="E1924" s="7" t="s">
        <v>32</v>
      </c>
      <c r="F1924" s="8" t="s">
        <v>35</v>
      </c>
      <c r="G1924" s="9">
        <v>43635</v>
      </c>
      <c r="H1924" s="9"/>
      <c r="I1924" s="10"/>
      <c r="J1924" s="14"/>
      <c r="K1924" s="11" t="s">
        <v>5163</v>
      </c>
      <c r="L1924" s="8" t="s">
        <v>5164</v>
      </c>
      <c r="M1924" s="8" t="s">
        <v>5165</v>
      </c>
      <c r="N1924" s="8" t="s">
        <v>40</v>
      </c>
      <c r="O1924" s="12">
        <v>35000</v>
      </c>
      <c r="P1924" s="8" t="s">
        <v>41</v>
      </c>
      <c r="Q1924" s="12">
        <v>35000</v>
      </c>
      <c r="R1924" s="13">
        <v>29.25</v>
      </c>
      <c r="S1924" s="12">
        <v>10237.5</v>
      </c>
      <c r="T1924" s="12">
        <v>10237.5</v>
      </c>
      <c r="U1924" s="12">
        <v>24762.5</v>
      </c>
      <c r="V1924" s="8" t="s">
        <v>35</v>
      </c>
      <c r="W1924" s="8" t="s">
        <v>6734</v>
      </c>
      <c r="X1924" s="8" t="s">
        <v>35</v>
      </c>
      <c r="Y1924" s="13">
        <v>0</v>
      </c>
      <c r="Z1924" s="8" t="s">
        <v>42</v>
      </c>
      <c r="AA1924" s="8" t="s">
        <v>2622</v>
      </c>
      <c r="AB1924" s="8" t="s">
        <v>35</v>
      </c>
      <c r="AC1924" s="8" t="s">
        <v>45</v>
      </c>
      <c r="AD1924" s="8" t="s">
        <v>35</v>
      </c>
      <c r="AE1924" s="8" t="s">
        <v>2623</v>
      </c>
      <c r="AF1924" s="12">
        <v>24762.5</v>
      </c>
      <c r="AG1924" s="41">
        <f t="shared" si="273"/>
        <v>43635</v>
      </c>
      <c r="AH1924" s="41">
        <f t="shared" ca="1" si="274"/>
        <v>46022</v>
      </c>
      <c r="AI1924" s="1">
        <f t="shared" ca="1" si="272"/>
        <v>78</v>
      </c>
      <c r="AJ1924" s="1">
        <f t="shared" ca="1" si="275"/>
        <v>73</v>
      </c>
      <c r="AK1924" s="1">
        <f t="shared" ca="1" si="276"/>
        <v>4</v>
      </c>
      <c r="AL1924" s="1">
        <f t="shared" si="277"/>
        <v>29.25</v>
      </c>
      <c r="AM1924" s="38">
        <f t="shared" ca="1" si="278"/>
        <v>0.9358974358974359</v>
      </c>
      <c r="AN1924" s="1" t="str">
        <f t="shared" ca="1" si="279"/>
        <v>לא תקין</v>
      </c>
      <c r="AO1924" s="1" t="e">
        <f>VLOOKUP(AC1924,'תז מייל קניין'!$A:$C,3,0)</f>
        <v>#N/A</v>
      </c>
      <c r="AP1924" s="1" t="str">
        <f t="shared" si="280"/>
        <v xml:space="preserve"> חוות דעת </v>
      </c>
    </row>
    <row r="1925" spans="1:42" x14ac:dyDescent="0.2">
      <c r="A1925" s="4"/>
      <c r="B1925" s="5"/>
      <c r="C1925" s="6" t="s">
        <v>6735</v>
      </c>
      <c r="D1925" s="7" t="s">
        <v>34</v>
      </c>
      <c r="E1925" s="7" t="s">
        <v>32</v>
      </c>
      <c r="F1925" s="8" t="s">
        <v>35</v>
      </c>
      <c r="G1925" s="9">
        <v>43662</v>
      </c>
      <c r="H1925" s="9"/>
      <c r="I1925" s="10"/>
      <c r="J1925" s="14"/>
      <c r="K1925" s="11" t="s">
        <v>6736</v>
      </c>
      <c r="L1925" s="8" t="s">
        <v>6737</v>
      </c>
      <c r="M1925" s="8" t="s">
        <v>6738</v>
      </c>
      <c r="N1925" s="8" t="s">
        <v>40</v>
      </c>
      <c r="O1925" s="12">
        <v>55257</v>
      </c>
      <c r="P1925" s="8" t="s">
        <v>41</v>
      </c>
      <c r="Q1925" s="12">
        <v>55257</v>
      </c>
      <c r="R1925" s="13">
        <v>27.61</v>
      </c>
      <c r="S1925" s="12">
        <v>15257</v>
      </c>
      <c r="T1925" s="12">
        <v>15257</v>
      </c>
      <c r="U1925" s="12">
        <v>40000</v>
      </c>
      <c r="V1925" s="8" t="s">
        <v>35</v>
      </c>
      <c r="W1925" s="8" t="s">
        <v>6739</v>
      </c>
      <c r="X1925" s="8" t="s">
        <v>35</v>
      </c>
      <c r="Y1925" s="13">
        <v>0</v>
      </c>
      <c r="Z1925" s="8" t="s">
        <v>42</v>
      </c>
      <c r="AA1925" s="8" t="s">
        <v>2622</v>
      </c>
      <c r="AB1925" s="8" t="s">
        <v>35</v>
      </c>
      <c r="AC1925" s="8" t="s">
        <v>45</v>
      </c>
      <c r="AD1925" s="8" t="s">
        <v>35</v>
      </c>
      <c r="AE1925" s="8" t="s">
        <v>2623</v>
      </c>
      <c r="AF1925" s="12">
        <v>40000</v>
      </c>
      <c r="AG1925" s="41">
        <f t="shared" si="273"/>
        <v>43662</v>
      </c>
      <c r="AH1925" s="41">
        <f t="shared" ca="1" si="274"/>
        <v>46022</v>
      </c>
      <c r="AI1925" s="1">
        <f t="shared" ca="1" si="272"/>
        <v>77</v>
      </c>
      <c r="AJ1925" s="1">
        <f t="shared" ca="1" si="275"/>
        <v>72</v>
      </c>
      <c r="AK1925" s="1">
        <f t="shared" ca="1" si="276"/>
        <v>4</v>
      </c>
      <c r="AL1925" s="1">
        <f t="shared" si="277"/>
        <v>27.61</v>
      </c>
      <c r="AM1925" s="38">
        <f t="shared" ca="1" si="278"/>
        <v>0.93506493506493504</v>
      </c>
      <c r="AN1925" s="1" t="str">
        <f t="shared" ca="1" si="279"/>
        <v>לא תקין</v>
      </c>
      <c r="AO1925" s="1" t="e">
        <f>VLOOKUP(AC1925,'תז מייל קניין'!$A:$C,3,0)</f>
        <v>#N/A</v>
      </c>
      <c r="AP1925" s="1" t="str">
        <f t="shared" si="280"/>
        <v xml:space="preserve"> חוות דעת </v>
      </c>
    </row>
    <row r="1926" spans="1:42" x14ac:dyDescent="0.2">
      <c r="A1926" s="4"/>
      <c r="B1926" s="5"/>
      <c r="C1926" s="6" t="s">
        <v>6740</v>
      </c>
      <c r="D1926" s="7" t="s">
        <v>34</v>
      </c>
      <c r="E1926" s="7" t="s">
        <v>32</v>
      </c>
      <c r="F1926" s="8" t="s">
        <v>35</v>
      </c>
      <c r="G1926" s="9">
        <v>43732</v>
      </c>
      <c r="H1926" s="9"/>
      <c r="I1926" s="10"/>
      <c r="J1926" s="14"/>
      <c r="K1926" s="11" t="s">
        <v>6716</v>
      </c>
      <c r="L1926" s="8" t="s">
        <v>6717</v>
      </c>
      <c r="M1926" s="8" t="s">
        <v>6718</v>
      </c>
      <c r="N1926" s="8" t="s">
        <v>40</v>
      </c>
      <c r="O1926" s="12">
        <v>50000</v>
      </c>
      <c r="P1926" s="8" t="s">
        <v>41</v>
      </c>
      <c r="Q1926" s="12">
        <v>50000</v>
      </c>
      <c r="R1926" s="13">
        <v>40</v>
      </c>
      <c r="S1926" s="12">
        <v>20000</v>
      </c>
      <c r="T1926" s="12">
        <v>20000</v>
      </c>
      <c r="U1926" s="12">
        <v>30000</v>
      </c>
      <c r="V1926" s="8" t="s">
        <v>35</v>
      </c>
      <c r="W1926" s="8" t="s">
        <v>6741</v>
      </c>
      <c r="X1926" s="8" t="s">
        <v>35</v>
      </c>
      <c r="Y1926" s="13">
        <v>0</v>
      </c>
      <c r="Z1926" s="8" t="s">
        <v>42</v>
      </c>
      <c r="AA1926" s="8" t="s">
        <v>2622</v>
      </c>
      <c r="AB1926" s="8" t="s">
        <v>35</v>
      </c>
      <c r="AC1926" s="8" t="s">
        <v>45</v>
      </c>
      <c r="AD1926" s="8" t="s">
        <v>35</v>
      </c>
      <c r="AE1926" s="8" t="s">
        <v>2623</v>
      </c>
      <c r="AF1926" s="12">
        <v>30000</v>
      </c>
      <c r="AG1926" s="41">
        <f t="shared" si="273"/>
        <v>43732</v>
      </c>
      <c r="AH1926" s="41">
        <f t="shared" ca="1" si="274"/>
        <v>46022</v>
      </c>
      <c r="AI1926" s="1">
        <f t="shared" ca="1" si="272"/>
        <v>75</v>
      </c>
      <c r="AJ1926" s="1">
        <f t="shared" ca="1" si="275"/>
        <v>70</v>
      </c>
      <c r="AK1926" s="1">
        <f t="shared" ca="1" si="276"/>
        <v>4</v>
      </c>
      <c r="AL1926" s="1">
        <f t="shared" si="277"/>
        <v>40</v>
      </c>
      <c r="AM1926" s="38">
        <f t="shared" ca="1" si="278"/>
        <v>0.93333333333333335</v>
      </c>
      <c r="AN1926" s="1" t="str">
        <f t="shared" ca="1" si="279"/>
        <v>לא תקין</v>
      </c>
      <c r="AO1926" s="1" t="e">
        <f>VLOOKUP(AC1926,'תז מייל קניין'!$A:$C,3,0)</f>
        <v>#N/A</v>
      </c>
      <c r="AP1926" s="1" t="str">
        <f t="shared" si="280"/>
        <v xml:space="preserve"> הוצאות תר</v>
      </c>
    </row>
    <row r="1927" spans="1:42" x14ac:dyDescent="0.2">
      <c r="A1927" s="4"/>
      <c r="B1927" s="5"/>
      <c r="C1927" s="6" t="s">
        <v>6742</v>
      </c>
      <c r="D1927" s="7" t="s">
        <v>34</v>
      </c>
      <c r="E1927" s="7" t="s">
        <v>32</v>
      </c>
      <c r="F1927" s="8" t="s">
        <v>35</v>
      </c>
      <c r="G1927" s="9">
        <v>43733</v>
      </c>
      <c r="H1927" s="9"/>
      <c r="I1927" s="10"/>
      <c r="J1927" s="14"/>
      <c r="K1927" s="11" t="s">
        <v>6716</v>
      </c>
      <c r="L1927" s="8" t="s">
        <v>6717</v>
      </c>
      <c r="M1927" s="8" t="s">
        <v>6718</v>
      </c>
      <c r="N1927" s="8" t="s">
        <v>40</v>
      </c>
      <c r="O1927" s="12">
        <v>45000</v>
      </c>
      <c r="P1927" s="8" t="s">
        <v>41</v>
      </c>
      <c r="Q1927" s="12">
        <v>45000</v>
      </c>
      <c r="R1927" s="13">
        <v>0</v>
      </c>
      <c r="S1927" s="13">
        <v>0</v>
      </c>
      <c r="T1927" s="13">
        <v>0</v>
      </c>
      <c r="U1927" s="12">
        <v>45000</v>
      </c>
      <c r="V1927" s="8" t="s">
        <v>35</v>
      </c>
      <c r="W1927" s="8" t="s">
        <v>6743</v>
      </c>
      <c r="X1927" s="8" t="s">
        <v>35</v>
      </c>
      <c r="Y1927" s="13">
        <v>0</v>
      </c>
      <c r="Z1927" s="8" t="s">
        <v>42</v>
      </c>
      <c r="AA1927" s="8" t="s">
        <v>2622</v>
      </c>
      <c r="AB1927" s="8" t="s">
        <v>35</v>
      </c>
      <c r="AC1927" s="8" t="s">
        <v>45</v>
      </c>
      <c r="AD1927" s="8" t="s">
        <v>35</v>
      </c>
      <c r="AE1927" s="8" t="s">
        <v>2623</v>
      </c>
      <c r="AF1927" s="12">
        <v>45000</v>
      </c>
      <c r="AG1927" s="41">
        <f t="shared" si="273"/>
        <v>43733</v>
      </c>
      <c r="AH1927" s="41">
        <f t="shared" ca="1" si="274"/>
        <v>46022</v>
      </c>
      <c r="AI1927" s="1">
        <f t="shared" ca="1" si="272"/>
        <v>75</v>
      </c>
      <c r="AJ1927" s="1">
        <f t="shared" ca="1" si="275"/>
        <v>70</v>
      </c>
      <c r="AK1927" s="1">
        <f t="shared" ca="1" si="276"/>
        <v>4</v>
      </c>
      <c r="AL1927" s="1">
        <f t="shared" si="277"/>
        <v>0</v>
      </c>
      <c r="AM1927" s="38">
        <f t="shared" ca="1" si="278"/>
        <v>0.93333333333333335</v>
      </c>
      <c r="AN1927" s="1" t="str">
        <f t="shared" ca="1" si="279"/>
        <v>לא תקין</v>
      </c>
      <c r="AO1927" s="1" t="e">
        <f>VLOOKUP(AC1927,'תז מייל קניין'!$A:$C,3,0)</f>
        <v>#N/A</v>
      </c>
      <c r="AP1927" s="1" t="str">
        <f t="shared" si="280"/>
        <v xml:space="preserve"> מימון הוצ</v>
      </c>
    </row>
    <row r="1928" spans="1:42" x14ac:dyDescent="0.2">
      <c r="A1928" s="4"/>
      <c r="B1928" s="5"/>
      <c r="C1928" s="6" t="s">
        <v>6744</v>
      </c>
      <c r="D1928" s="7" t="s">
        <v>34</v>
      </c>
      <c r="E1928" s="7" t="s">
        <v>32</v>
      </c>
      <c r="F1928" s="8" t="s">
        <v>35</v>
      </c>
      <c r="G1928" s="9">
        <v>43733</v>
      </c>
      <c r="H1928" s="9"/>
      <c r="I1928" s="10"/>
      <c r="J1928" s="14"/>
      <c r="K1928" s="11" t="s">
        <v>4352</v>
      </c>
      <c r="L1928" s="8" t="s">
        <v>4353</v>
      </c>
      <c r="M1928" s="8" t="s">
        <v>4354</v>
      </c>
      <c r="N1928" s="8" t="s">
        <v>40</v>
      </c>
      <c r="O1928" s="12">
        <v>15566</v>
      </c>
      <c r="P1928" s="8" t="s">
        <v>41</v>
      </c>
      <c r="Q1928" s="12">
        <v>15566</v>
      </c>
      <c r="R1928" s="13">
        <v>35.76</v>
      </c>
      <c r="S1928" s="12">
        <v>5566</v>
      </c>
      <c r="T1928" s="12">
        <v>5566</v>
      </c>
      <c r="U1928" s="12">
        <v>10000</v>
      </c>
      <c r="V1928" s="8" t="s">
        <v>35</v>
      </c>
      <c r="W1928" s="8" t="s">
        <v>6745</v>
      </c>
      <c r="X1928" s="8" t="s">
        <v>35</v>
      </c>
      <c r="Y1928" s="13">
        <v>0</v>
      </c>
      <c r="Z1928" s="8" t="s">
        <v>42</v>
      </c>
      <c r="AA1928" s="8" t="s">
        <v>2622</v>
      </c>
      <c r="AB1928" s="8" t="s">
        <v>35</v>
      </c>
      <c r="AC1928" s="8" t="s">
        <v>45</v>
      </c>
      <c r="AD1928" s="8" t="s">
        <v>35</v>
      </c>
      <c r="AE1928" s="8" t="s">
        <v>2623</v>
      </c>
      <c r="AF1928" s="12">
        <v>10000</v>
      </c>
      <c r="AG1928" s="41">
        <f t="shared" si="273"/>
        <v>43733</v>
      </c>
      <c r="AH1928" s="41">
        <f t="shared" ca="1" si="274"/>
        <v>46022</v>
      </c>
      <c r="AI1928" s="1">
        <f t="shared" ca="1" si="272"/>
        <v>75</v>
      </c>
      <c r="AJ1928" s="1">
        <f t="shared" ca="1" si="275"/>
        <v>70</v>
      </c>
      <c r="AK1928" s="1">
        <f t="shared" ca="1" si="276"/>
        <v>4</v>
      </c>
      <c r="AL1928" s="1">
        <f t="shared" si="277"/>
        <v>35.76</v>
      </c>
      <c r="AM1928" s="38">
        <f t="shared" ca="1" si="278"/>
        <v>0.93333333333333335</v>
      </c>
      <c r="AN1928" s="1" t="str">
        <f t="shared" ca="1" si="279"/>
        <v>לא תקין</v>
      </c>
      <c r="AO1928" s="1" t="e">
        <f>VLOOKUP(AC1928,'תז מייל קניין'!$A:$C,3,0)</f>
        <v>#N/A</v>
      </c>
      <c r="AP1928" s="1" t="str">
        <f t="shared" si="280"/>
        <v xml:space="preserve"> מימון אגר</v>
      </c>
    </row>
    <row r="1929" spans="1:42" x14ac:dyDescent="0.2">
      <c r="A1929" s="4"/>
      <c r="B1929" s="5"/>
      <c r="C1929" s="6" t="s">
        <v>6746</v>
      </c>
      <c r="D1929" s="7" t="s">
        <v>34</v>
      </c>
      <c r="E1929" s="7" t="s">
        <v>32</v>
      </c>
      <c r="F1929" s="8" t="s">
        <v>35</v>
      </c>
      <c r="G1929" s="9">
        <v>43733</v>
      </c>
      <c r="H1929" s="9"/>
      <c r="I1929" s="10"/>
      <c r="J1929" s="14"/>
      <c r="K1929" s="11" t="s">
        <v>4352</v>
      </c>
      <c r="L1929" s="8" t="s">
        <v>4353</v>
      </c>
      <c r="M1929" s="8" t="s">
        <v>4354</v>
      </c>
      <c r="N1929" s="8" t="s">
        <v>40</v>
      </c>
      <c r="O1929" s="12">
        <v>25566</v>
      </c>
      <c r="P1929" s="8" t="s">
        <v>41</v>
      </c>
      <c r="Q1929" s="12">
        <v>25566</v>
      </c>
      <c r="R1929" s="13">
        <v>39.11</v>
      </c>
      <c r="S1929" s="12">
        <v>10000</v>
      </c>
      <c r="T1929" s="12">
        <v>10000</v>
      </c>
      <c r="U1929" s="12">
        <v>15566</v>
      </c>
      <c r="V1929" s="8" t="s">
        <v>35</v>
      </c>
      <c r="W1929" s="8" t="s">
        <v>6747</v>
      </c>
      <c r="X1929" s="8" t="s">
        <v>35</v>
      </c>
      <c r="Y1929" s="13">
        <v>0</v>
      </c>
      <c r="Z1929" s="8" t="s">
        <v>42</v>
      </c>
      <c r="AA1929" s="8" t="s">
        <v>2622</v>
      </c>
      <c r="AB1929" s="8" t="s">
        <v>35</v>
      </c>
      <c r="AC1929" s="8" t="s">
        <v>45</v>
      </c>
      <c r="AD1929" s="8" t="s">
        <v>35</v>
      </c>
      <c r="AE1929" s="8" t="s">
        <v>2623</v>
      </c>
      <c r="AF1929" s="12">
        <v>15566</v>
      </c>
      <c r="AG1929" s="41">
        <f t="shared" si="273"/>
        <v>43733</v>
      </c>
      <c r="AH1929" s="41">
        <f t="shared" ca="1" si="274"/>
        <v>46022</v>
      </c>
      <c r="AI1929" s="1">
        <f t="shared" ca="1" si="272"/>
        <v>75</v>
      </c>
      <c r="AJ1929" s="1">
        <f t="shared" ca="1" si="275"/>
        <v>70</v>
      </c>
      <c r="AK1929" s="1">
        <f t="shared" ca="1" si="276"/>
        <v>4</v>
      </c>
      <c r="AL1929" s="1">
        <f t="shared" si="277"/>
        <v>39.11</v>
      </c>
      <c r="AM1929" s="38">
        <f t="shared" ca="1" si="278"/>
        <v>0.93333333333333335</v>
      </c>
      <c r="AN1929" s="1" t="str">
        <f t="shared" ca="1" si="279"/>
        <v>לא תקין</v>
      </c>
      <c r="AO1929" s="1" t="e">
        <f>VLOOKUP(AC1929,'תז מייל קניין'!$A:$C,3,0)</f>
        <v>#N/A</v>
      </c>
      <c r="AP1929" s="1" t="str">
        <f t="shared" si="280"/>
        <v xml:space="preserve"> חוות דעת </v>
      </c>
    </row>
    <row r="1930" spans="1:42" x14ac:dyDescent="0.2">
      <c r="A1930" s="4"/>
      <c r="B1930" s="5"/>
      <c r="C1930" s="6" t="s">
        <v>6748</v>
      </c>
      <c r="D1930" s="7" t="s">
        <v>34</v>
      </c>
      <c r="E1930" s="7" t="s">
        <v>32</v>
      </c>
      <c r="F1930" s="8" t="s">
        <v>35</v>
      </c>
      <c r="G1930" s="9">
        <v>44214</v>
      </c>
      <c r="H1930" s="9"/>
      <c r="I1930" s="10"/>
      <c r="J1930" s="14"/>
      <c r="K1930" s="11" t="s">
        <v>1466</v>
      </c>
      <c r="L1930" s="8" t="s">
        <v>1467</v>
      </c>
      <c r="M1930" s="8" t="s">
        <v>1468</v>
      </c>
      <c r="N1930" s="8" t="s">
        <v>40</v>
      </c>
      <c r="O1930" s="12">
        <v>49855</v>
      </c>
      <c r="P1930" s="8" t="s">
        <v>41</v>
      </c>
      <c r="Q1930" s="12">
        <v>49855</v>
      </c>
      <c r="R1930" s="13">
        <v>93.77</v>
      </c>
      <c r="S1930" s="12">
        <v>46352.51</v>
      </c>
      <c r="T1930" s="12">
        <v>46352.51</v>
      </c>
      <c r="U1930" s="12">
        <v>3106.35</v>
      </c>
      <c r="V1930" s="8" t="s">
        <v>35</v>
      </c>
      <c r="W1930" s="8" t="s">
        <v>6749</v>
      </c>
      <c r="X1930" s="8" t="s">
        <v>35</v>
      </c>
      <c r="Y1930" s="13">
        <v>0</v>
      </c>
      <c r="Z1930" s="8" t="s">
        <v>42</v>
      </c>
      <c r="AA1930" s="8" t="s">
        <v>43</v>
      </c>
      <c r="AB1930" s="8" t="s">
        <v>60</v>
      </c>
      <c r="AC1930" s="8" t="s">
        <v>45</v>
      </c>
      <c r="AD1930" s="8" t="s">
        <v>35</v>
      </c>
      <c r="AE1930" s="8" t="s">
        <v>35</v>
      </c>
      <c r="AF1930" s="12">
        <v>3106.35</v>
      </c>
      <c r="AG1930" s="41">
        <f t="shared" si="273"/>
        <v>44214</v>
      </c>
      <c r="AH1930" s="41">
        <f t="shared" ca="1" si="274"/>
        <v>46022</v>
      </c>
      <c r="AI1930" s="1">
        <f t="shared" ca="1" si="272"/>
        <v>59</v>
      </c>
      <c r="AJ1930" s="1">
        <f t="shared" ca="1" si="275"/>
        <v>54</v>
      </c>
      <c r="AK1930" s="1">
        <f t="shared" ca="1" si="276"/>
        <v>4</v>
      </c>
      <c r="AL1930" s="1">
        <f t="shared" si="277"/>
        <v>93.77</v>
      </c>
      <c r="AM1930" s="38">
        <f t="shared" ca="1" si="278"/>
        <v>0.9152542372881356</v>
      </c>
      <c r="AN1930" s="1" t="str">
        <f t="shared" ca="1" si="279"/>
        <v>תקין</v>
      </c>
      <c r="AO1930" s="1" t="e">
        <f>VLOOKUP(AC1930,'תז מייל קניין'!$A:$C,3,0)</f>
        <v>#N/A</v>
      </c>
      <c r="AP1930" s="1" t="str">
        <f t="shared" si="280"/>
        <v xml:space="preserve"> שירות עיב</v>
      </c>
    </row>
    <row r="1931" spans="1:42" x14ac:dyDescent="0.2">
      <c r="A1931" s="4"/>
      <c r="B1931" s="5"/>
      <c r="C1931" s="6" t="s">
        <v>6750</v>
      </c>
      <c r="D1931" s="7" t="s">
        <v>50</v>
      </c>
      <c r="E1931" s="7" t="s">
        <v>32</v>
      </c>
      <c r="F1931" s="8" t="s">
        <v>35</v>
      </c>
      <c r="G1931" s="9">
        <v>44311</v>
      </c>
      <c r="H1931" s="9"/>
      <c r="I1931" s="10"/>
      <c r="J1931" s="14"/>
      <c r="K1931" s="11" t="s">
        <v>1764</v>
      </c>
      <c r="L1931" s="8" t="s">
        <v>1765</v>
      </c>
      <c r="M1931" s="8" t="s">
        <v>1766</v>
      </c>
      <c r="N1931" s="8" t="s">
        <v>40</v>
      </c>
      <c r="O1931" s="12">
        <v>45902</v>
      </c>
      <c r="P1931" s="8" t="s">
        <v>41</v>
      </c>
      <c r="Q1931" s="12">
        <v>45902</v>
      </c>
      <c r="R1931" s="13">
        <v>95.25</v>
      </c>
      <c r="S1931" s="12">
        <v>45222.34</v>
      </c>
      <c r="T1931" s="12">
        <v>46582.04</v>
      </c>
      <c r="U1931" s="12">
        <v>2522.0700000000002</v>
      </c>
      <c r="V1931" s="8" t="s">
        <v>35</v>
      </c>
      <c r="W1931" s="8" t="s">
        <v>6751</v>
      </c>
      <c r="X1931" s="8" t="s">
        <v>57</v>
      </c>
      <c r="Y1931" s="13">
        <v>0</v>
      </c>
      <c r="Z1931" s="8" t="s">
        <v>42</v>
      </c>
      <c r="AA1931" s="8" t="s">
        <v>65</v>
      </c>
      <c r="AB1931" s="8" t="s">
        <v>35</v>
      </c>
      <c r="AC1931" s="8" t="s">
        <v>45</v>
      </c>
      <c r="AD1931" s="8" t="s">
        <v>35</v>
      </c>
      <c r="AE1931" s="8" t="s">
        <v>1815</v>
      </c>
      <c r="AF1931" s="12">
        <v>2180.35</v>
      </c>
      <c r="AG1931" s="41">
        <f t="shared" si="273"/>
        <v>44311</v>
      </c>
      <c r="AH1931" s="41">
        <f t="shared" ca="1" si="274"/>
        <v>46022</v>
      </c>
      <c r="AI1931" s="1">
        <f t="shared" ca="1" si="272"/>
        <v>56</v>
      </c>
      <c r="AJ1931" s="1">
        <f t="shared" ca="1" si="275"/>
        <v>51</v>
      </c>
      <c r="AK1931" s="1">
        <f t="shared" ca="1" si="276"/>
        <v>4</v>
      </c>
      <c r="AL1931" s="1">
        <f t="shared" si="277"/>
        <v>95.25</v>
      </c>
      <c r="AM1931" s="38">
        <f t="shared" ca="1" si="278"/>
        <v>0.9107142857142857</v>
      </c>
      <c r="AN1931" s="1" t="str">
        <f t="shared" ca="1" si="279"/>
        <v>תקין</v>
      </c>
      <c r="AO1931" s="1" t="e">
        <f>VLOOKUP(AC1931,'תז מייל קניין'!$A:$C,3,0)</f>
        <v>#N/A</v>
      </c>
      <c r="AP1931" s="1" t="str">
        <f t="shared" si="280"/>
        <v xml:space="preserve"> קרגלים עב</v>
      </c>
    </row>
    <row r="1932" spans="1:42" x14ac:dyDescent="0.2">
      <c r="A1932" s="4"/>
      <c r="B1932" s="5"/>
      <c r="C1932" s="6" t="s">
        <v>6752</v>
      </c>
      <c r="D1932" s="7" t="s">
        <v>34</v>
      </c>
      <c r="E1932" s="7" t="s">
        <v>32</v>
      </c>
      <c r="F1932" s="8" t="s">
        <v>35</v>
      </c>
      <c r="G1932" s="9">
        <v>44313</v>
      </c>
      <c r="H1932" s="9"/>
      <c r="I1932" s="10"/>
      <c r="J1932" s="14"/>
      <c r="K1932" s="11" t="s">
        <v>531</v>
      </c>
      <c r="L1932" s="8" t="s">
        <v>532</v>
      </c>
      <c r="M1932" s="8" t="s">
        <v>533</v>
      </c>
      <c r="N1932" s="8" t="s">
        <v>40</v>
      </c>
      <c r="O1932" s="12">
        <v>100000</v>
      </c>
      <c r="P1932" s="8" t="s">
        <v>41</v>
      </c>
      <c r="Q1932" s="12">
        <v>100000</v>
      </c>
      <c r="R1932" s="13">
        <v>89.05</v>
      </c>
      <c r="S1932" s="12">
        <v>89050.8</v>
      </c>
      <c r="T1932" s="12">
        <v>89050.8</v>
      </c>
      <c r="U1932" s="13">
        <v>0</v>
      </c>
      <c r="V1932" s="8" t="s">
        <v>35</v>
      </c>
      <c r="W1932" s="8" t="s">
        <v>6753</v>
      </c>
      <c r="X1932" s="8" t="s">
        <v>35</v>
      </c>
      <c r="Y1932" s="13">
        <v>0</v>
      </c>
      <c r="Z1932" s="8" t="s">
        <v>42</v>
      </c>
      <c r="AA1932" s="8" t="s">
        <v>1804</v>
      </c>
      <c r="AB1932" s="8" t="s">
        <v>35</v>
      </c>
      <c r="AC1932" s="8" t="s">
        <v>45</v>
      </c>
      <c r="AD1932" s="8" t="s">
        <v>35</v>
      </c>
      <c r="AE1932" s="8" t="s">
        <v>46</v>
      </c>
      <c r="AF1932" s="12">
        <v>10949.2</v>
      </c>
      <c r="AG1932" s="41">
        <f t="shared" si="273"/>
        <v>44313</v>
      </c>
      <c r="AH1932" s="41">
        <f t="shared" ca="1" si="274"/>
        <v>46022</v>
      </c>
      <c r="AI1932" s="1">
        <f t="shared" ca="1" si="272"/>
        <v>56</v>
      </c>
      <c r="AJ1932" s="1">
        <f t="shared" ca="1" si="275"/>
        <v>51</v>
      </c>
      <c r="AK1932" s="1">
        <f t="shared" ca="1" si="276"/>
        <v>4</v>
      </c>
      <c r="AL1932" s="1">
        <f t="shared" si="277"/>
        <v>89.05</v>
      </c>
      <c r="AM1932" s="38">
        <f t="shared" ca="1" si="278"/>
        <v>0.9107142857142857</v>
      </c>
      <c r="AN1932" s="1" t="str">
        <f t="shared" ca="1" si="279"/>
        <v>תקין</v>
      </c>
      <c r="AO1932" s="1" t="e">
        <f>VLOOKUP(AC1932,'תז מייל קניין'!$A:$C,3,0)</f>
        <v>#N/A</v>
      </c>
      <c r="AP1932" s="1" t="str">
        <f t="shared" si="280"/>
        <v xml:space="preserve"> שירותי לי</v>
      </c>
    </row>
    <row r="1933" spans="1:42" x14ac:dyDescent="0.2">
      <c r="A1933" s="4"/>
      <c r="B1933" s="5"/>
      <c r="C1933" s="6" t="s">
        <v>6754</v>
      </c>
      <c r="D1933" s="7" t="s">
        <v>50</v>
      </c>
      <c r="E1933" s="7" t="s">
        <v>32</v>
      </c>
      <c r="F1933" s="8" t="s">
        <v>35</v>
      </c>
      <c r="G1933" s="9">
        <v>44396</v>
      </c>
      <c r="H1933" s="9">
        <v>44197</v>
      </c>
      <c r="I1933" s="10">
        <v>45900</v>
      </c>
      <c r="J1933" s="14"/>
      <c r="K1933" s="11" t="s">
        <v>6755</v>
      </c>
      <c r="L1933" s="8" t="s">
        <v>6756</v>
      </c>
      <c r="M1933" s="8" t="s">
        <v>52</v>
      </c>
      <c r="N1933" s="8" t="s">
        <v>40</v>
      </c>
      <c r="O1933" s="12">
        <v>74488.05</v>
      </c>
      <c r="P1933" s="8" t="s">
        <v>41</v>
      </c>
      <c r="Q1933" s="12">
        <v>74488.05</v>
      </c>
      <c r="R1933" s="13">
        <v>90.3</v>
      </c>
      <c r="S1933" s="12">
        <v>45760.4</v>
      </c>
      <c r="T1933" s="12">
        <v>44431.49</v>
      </c>
      <c r="U1933" s="12">
        <v>7424.52</v>
      </c>
      <c r="V1933" s="8" t="s">
        <v>35</v>
      </c>
      <c r="W1933" s="8" t="s">
        <v>6757</v>
      </c>
      <c r="X1933" s="8" t="s">
        <v>57</v>
      </c>
      <c r="Y1933" s="13">
        <v>0</v>
      </c>
      <c r="Z1933" s="8" t="s">
        <v>42</v>
      </c>
      <c r="AA1933" s="8" t="s">
        <v>65</v>
      </c>
      <c r="AB1933" s="8" t="s">
        <v>35</v>
      </c>
      <c r="AC1933" s="8" t="s">
        <v>45</v>
      </c>
      <c r="AD1933" s="8" t="s">
        <v>6758</v>
      </c>
      <c r="AE1933" s="8" t="s">
        <v>6759</v>
      </c>
      <c r="AF1933" s="12">
        <v>7228.36</v>
      </c>
      <c r="AG1933" s="41">
        <f t="shared" si="273"/>
        <v>44197</v>
      </c>
      <c r="AH1933" s="41">
        <f t="shared" ca="1" si="274"/>
        <v>45900</v>
      </c>
      <c r="AI1933" s="1">
        <f t="shared" ca="1" si="272"/>
        <v>55</v>
      </c>
      <c r="AJ1933" s="1">
        <f t="shared" ca="1" si="275"/>
        <v>55</v>
      </c>
      <c r="AK1933" s="1">
        <f t="shared" ca="1" si="276"/>
        <v>0</v>
      </c>
      <c r="AL1933" s="1">
        <f t="shared" si="277"/>
        <v>90.3</v>
      </c>
      <c r="AM1933" s="38">
        <f t="shared" ca="1" si="278"/>
        <v>1</v>
      </c>
      <c r="AN1933" s="1" t="str">
        <f t="shared" ca="1" si="279"/>
        <v>תקין</v>
      </c>
      <c r="AO1933" s="1" t="e">
        <f>VLOOKUP(AC1933,'תז מייל קניין'!$A:$C,3,0)</f>
        <v>#N/A</v>
      </c>
      <c r="AP1933" s="1" t="str">
        <f t="shared" si="280"/>
        <v xml:space="preserve"> שורה 23 -</v>
      </c>
    </row>
    <row r="1934" spans="1:42" x14ac:dyDescent="0.2">
      <c r="A1934" s="4"/>
      <c r="B1934" s="5"/>
      <c r="C1934" s="6" t="s">
        <v>6760</v>
      </c>
      <c r="D1934" s="7" t="s">
        <v>34</v>
      </c>
      <c r="E1934" s="7" t="s">
        <v>32</v>
      </c>
      <c r="F1934" s="8" t="s">
        <v>35</v>
      </c>
      <c r="G1934" s="9">
        <v>44417</v>
      </c>
      <c r="H1934" s="9"/>
      <c r="I1934" s="10"/>
      <c r="J1934" s="14"/>
      <c r="K1934" s="11" t="s">
        <v>5040</v>
      </c>
      <c r="L1934" s="8" t="s">
        <v>5041</v>
      </c>
      <c r="M1934" s="8" t="s">
        <v>5042</v>
      </c>
      <c r="N1934" s="8" t="s">
        <v>40</v>
      </c>
      <c r="O1934" s="12">
        <v>1967.5</v>
      </c>
      <c r="P1934" s="8" t="s">
        <v>41</v>
      </c>
      <c r="Q1934" s="12">
        <v>1967.5</v>
      </c>
      <c r="R1934" s="13">
        <v>85.62</v>
      </c>
      <c r="S1934" s="12">
        <v>1677.3</v>
      </c>
      <c r="T1934" s="12">
        <v>1676.29</v>
      </c>
      <c r="U1934" s="13">
        <v>282.87</v>
      </c>
      <c r="V1934" s="8" t="s">
        <v>35</v>
      </c>
      <c r="W1934" s="8" t="s">
        <v>6761</v>
      </c>
      <c r="X1934" s="8" t="s">
        <v>35</v>
      </c>
      <c r="Y1934" s="13">
        <v>0</v>
      </c>
      <c r="Z1934" s="8" t="s">
        <v>42</v>
      </c>
      <c r="AA1934" s="8" t="s">
        <v>43</v>
      </c>
      <c r="AB1934" s="8" t="s">
        <v>60</v>
      </c>
      <c r="AC1934" s="8" t="s">
        <v>45</v>
      </c>
      <c r="AD1934" s="8" t="s">
        <v>35</v>
      </c>
      <c r="AE1934" s="8" t="s">
        <v>4789</v>
      </c>
      <c r="AF1934" s="13">
        <v>282.86</v>
      </c>
      <c r="AG1934" s="41">
        <f t="shared" si="273"/>
        <v>44417</v>
      </c>
      <c r="AH1934" s="41">
        <f t="shared" ca="1" si="274"/>
        <v>46022</v>
      </c>
      <c r="AI1934" s="1">
        <f t="shared" ca="1" si="272"/>
        <v>52</v>
      </c>
      <c r="AJ1934" s="1">
        <f t="shared" ca="1" si="275"/>
        <v>47</v>
      </c>
      <c r="AK1934" s="1">
        <f t="shared" ca="1" si="276"/>
        <v>4</v>
      </c>
      <c r="AL1934" s="1">
        <f t="shared" si="277"/>
        <v>85.62</v>
      </c>
      <c r="AM1934" s="38">
        <f t="shared" ca="1" si="278"/>
        <v>0.90384615384615385</v>
      </c>
      <c r="AN1934" s="1" t="str">
        <f t="shared" ca="1" si="279"/>
        <v>תקין</v>
      </c>
      <c r="AO1934" s="1" t="e">
        <f>VLOOKUP(AC1934,'תז מייל קניין'!$A:$C,3,0)</f>
        <v>#N/A</v>
      </c>
      <c r="AP1934" s="1" t="str">
        <f t="shared" si="280"/>
        <v xml:space="preserve"> תחמושת ונ</v>
      </c>
    </row>
    <row r="1935" spans="1:42" x14ac:dyDescent="0.2">
      <c r="A1935" s="4"/>
      <c r="B1935" s="5"/>
      <c r="C1935" s="6" t="s">
        <v>6762</v>
      </c>
      <c r="D1935" s="7" t="s">
        <v>50</v>
      </c>
      <c r="E1935" s="7" t="s">
        <v>32</v>
      </c>
      <c r="F1935" s="8" t="s">
        <v>35</v>
      </c>
      <c r="G1935" s="9">
        <v>44585</v>
      </c>
      <c r="H1935" s="9"/>
      <c r="I1935" s="10"/>
      <c r="J1935" s="14" t="s">
        <v>36</v>
      </c>
      <c r="K1935" s="11" t="s">
        <v>1764</v>
      </c>
      <c r="L1935" s="8" t="s">
        <v>1765</v>
      </c>
      <c r="M1935" s="8" t="s">
        <v>1766</v>
      </c>
      <c r="N1935" s="8" t="s">
        <v>40</v>
      </c>
      <c r="O1935" s="12">
        <v>5383.67</v>
      </c>
      <c r="P1935" s="8" t="s">
        <v>41</v>
      </c>
      <c r="Q1935" s="12">
        <v>5383.67</v>
      </c>
      <c r="R1935" s="13">
        <v>97.35</v>
      </c>
      <c r="S1935" s="12">
        <v>5242.7700000000004</v>
      </c>
      <c r="T1935" s="12">
        <v>5344.95</v>
      </c>
      <c r="U1935" s="13">
        <v>162.99</v>
      </c>
      <c r="V1935" s="8" t="s">
        <v>35</v>
      </c>
      <c r="W1935" s="8" t="s">
        <v>6763</v>
      </c>
      <c r="X1935" s="8" t="s">
        <v>57</v>
      </c>
      <c r="Y1935" s="13">
        <v>0</v>
      </c>
      <c r="Z1935" s="8" t="s">
        <v>42</v>
      </c>
      <c r="AA1935" s="8" t="s">
        <v>65</v>
      </c>
      <c r="AB1935" s="8" t="s">
        <v>35</v>
      </c>
      <c r="AC1935" s="8" t="s">
        <v>45</v>
      </c>
      <c r="AD1935" s="8" t="s">
        <v>35</v>
      </c>
      <c r="AE1935" s="8" t="s">
        <v>1829</v>
      </c>
      <c r="AF1935" s="13">
        <v>140.9</v>
      </c>
      <c r="AG1935" s="41">
        <f t="shared" si="273"/>
        <v>44585</v>
      </c>
      <c r="AH1935" s="41">
        <f t="shared" ca="1" si="274"/>
        <v>46022</v>
      </c>
      <c r="AI1935" s="1">
        <f t="shared" ca="1" si="272"/>
        <v>47</v>
      </c>
      <c r="AJ1935" s="1">
        <f t="shared" ca="1" si="275"/>
        <v>42</v>
      </c>
      <c r="AK1935" s="1">
        <f t="shared" ca="1" si="276"/>
        <v>4</v>
      </c>
      <c r="AL1935" s="1">
        <f t="shared" si="277"/>
        <v>97.35</v>
      </c>
      <c r="AM1935" s="38">
        <f t="shared" ca="1" si="278"/>
        <v>0.8936170212765957</v>
      </c>
      <c r="AN1935" s="1" t="str">
        <f t="shared" ca="1" si="279"/>
        <v>תקין</v>
      </c>
      <c r="AO1935" s="1" t="e">
        <f>VLOOKUP(AC1935,'תז מייל קניין'!$A:$C,3,0)</f>
        <v>#N/A</v>
      </c>
      <c r="AP1935" s="1" t="str">
        <f t="shared" si="280"/>
        <v xml:space="preserve"> ציוד משרד</v>
      </c>
    </row>
    <row r="1936" spans="1:42" x14ac:dyDescent="0.2">
      <c r="A1936" s="4"/>
      <c r="B1936" s="5"/>
      <c r="C1936" s="6" t="s">
        <v>6764</v>
      </c>
      <c r="D1936" s="7" t="s">
        <v>34</v>
      </c>
      <c r="E1936" s="7" t="s">
        <v>32</v>
      </c>
      <c r="F1936" s="8" t="s">
        <v>35</v>
      </c>
      <c r="G1936" s="9">
        <v>44699</v>
      </c>
      <c r="H1936" s="9">
        <v>44635</v>
      </c>
      <c r="I1936" s="10">
        <v>45504</v>
      </c>
      <c r="J1936" s="3" t="s">
        <v>2612</v>
      </c>
      <c r="K1936" s="11" t="s">
        <v>2895</v>
      </c>
      <c r="L1936" s="8" t="s">
        <v>2896</v>
      </c>
      <c r="M1936" s="8" t="s">
        <v>2897</v>
      </c>
      <c r="N1936" s="8" t="s">
        <v>40</v>
      </c>
      <c r="O1936" s="12">
        <v>15903</v>
      </c>
      <c r="P1936" s="8" t="s">
        <v>41</v>
      </c>
      <c r="Q1936" s="12">
        <v>15903</v>
      </c>
      <c r="R1936" s="13">
        <v>57.78</v>
      </c>
      <c r="S1936" s="12">
        <v>9140</v>
      </c>
      <c r="T1936" s="12">
        <v>9138</v>
      </c>
      <c r="U1936" s="12">
        <v>6726</v>
      </c>
      <c r="V1936" s="8" t="s">
        <v>35</v>
      </c>
      <c r="W1936" s="8" t="s">
        <v>6765</v>
      </c>
      <c r="X1936" s="8" t="s">
        <v>35</v>
      </c>
      <c r="Y1936" s="13">
        <v>0</v>
      </c>
      <c r="Z1936" s="8" t="s">
        <v>42</v>
      </c>
      <c r="AA1936" s="8" t="s">
        <v>43</v>
      </c>
      <c r="AB1936" s="8" t="s">
        <v>60</v>
      </c>
      <c r="AC1936" s="8" t="s">
        <v>2614</v>
      </c>
      <c r="AD1936" s="8" t="s">
        <v>35</v>
      </c>
      <c r="AE1936" s="8" t="s">
        <v>273</v>
      </c>
      <c r="AF1936" s="12">
        <v>6726</v>
      </c>
      <c r="AG1936" s="41">
        <f t="shared" si="273"/>
        <v>44635</v>
      </c>
      <c r="AH1936" s="41">
        <f t="shared" ca="1" si="274"/>
        <v>45504</v>
      </c>
      <c r="AI1936" s="1">
        <f t="shared" ca="1" si="272"/>
        <v>28</v>
      </c>
      <c r="AJ1936" s="1">
        <f t="shared" ca="1" si="275"/>
        <v>40</v>
      </c>
      <c r="AK1936" s="1">
        <f t="shared" ca="1" si="276"/>
        <v>-12</v>
      </c>
      <c r="AL1936" s="1">
        <f t="shared" si="277"/>
        <v>57.78</v>
      </c>
      <c r="AM1936" s="38">
        <f t="shared" ca="1" si="278"/>
        <v>1.4285714285714286</v>
      </c>
      <c r="AN1936" s="1" t="str">
        <f t="shared" ca="1" si="279"/>
        <v>תקין</v>
      </c>
      <c r="AO1936" s="1" t="str">
        <f>VLOOKUP(AC1936,'תז מייל קניין'!$A:$C,3,0)</f>
        <v>GalitGe@justice.gov.il</v>
      </c>
      <c r="AP1936" s="1" t="str">
        <f t="shared" si="280"/>
        <v xml:space="preserve"> שכירות למ</v>
      </c>
    </row>
    <row r="1937" spans="1:42" x14ac:dyDescent="0.2">
      <c r="A1937" s="4"/>
      <c r="B1937" s="5"/>
      <c r="C1937" s="6" t="s">
        <v>6766</v>
      </c>
      <c r="D1937" s="7" t="s">
        <v>50</v>
      </c>
      <c r="E1937" s="7" t="s">
        <v>32</v>
      </c>
      <c r="F1937" s="8" t="s">
        <v>35</v>
      </c>
      <c r="G1937" s="9">
        <v>44858</v>
      </c>
      <c r="H1937" s="9"/>
      <c r="I1937" s="10"/>
      <c r="J1937" s="14"/>
      <c r="K1937" s="11" t="s">
        <v>268</v>
      </c>
      <c r="L1937" s="8" t="s">
        <v>269</v>
      </c>
      <c r="M1937" s="8" t="s">
        <v>270</v>
      </c>
      <c r="N1937" s="8" t="s">
        <v>40</v>
      </c>
      <c r="O1937" s="13">
        <v>708</v>
      </c>
      <c r="P1937" s="8" t="s">
        <v>41</v>
      </c>
      <c r="Q1937" s="13">
        <v>708</v>
      </c>
      <c r="R1937" s="13">
        <v>33.33</v>
      </c>
      <c r="S1937" s="13">
        <v>234</v>
      </c>
      <c r="T1937" s="13">
        <v>234</v>
      </c>
      <c r="U1937" s="13">
        <v>472</v>
      </c>
      <c r="V1937" s="8" t="s">
        <v>35</v>
      </c>
      <c r="W1937" s="8" t="s">
        <v>6767</v>
      </c>
      <c r="X1937" s="8" t="s">
        <v>35</v>
      </c>
      <c r="Y1937" s="13">
        <v>0</v>
      </c>
      <c r="Z1937" s="8" t="s">
        <v>42</v>
      </c>
      <c r="AA1937" s="8" t="s">
        <v>65</v>
      </c>
      <c r="AB1937" s="8" t="s">
        <v>35</v>
      </c>
      <c r="AC1937" s="8" t="s">
        <v>2614</v>
      </c>
      <c r="AD1937" s="8" t="s">
        <v>35</v>
      </c>
      <c r="AE1937" s="8" t="s">
        <v>273</v>
      </c>
      <c r="AF1937" s="13">
        <v>472</v>
      </c>
      <c r="AG1937" s="41">
        <f t="shared" si="273"/>
        <v>44858</v>
      </c>
      <c r="AH1937" s="41">
        <f t="shared" ca="1" si="274"/>
        <v>46022</v>
      </c>
      <c r="AI1937" s="1">
        <f t="shared" ca="1" si="272"/>
        <v>38</v>
      </c>
      <c r="AJ1937" s="1">
        <f t="shared" ca="1" si="275"/>
        <v>33</v>
      </c>
      <c r="AK1937" s="1">
        <f t="shared" ca="1" si="276"/>
        <v>4</v>
      </c>
      <c r="AL1937" s="1">
        <f t="shared" si="277"/>
        <v>33.33</v>
      </c>
      <c r="AM1937" s="38">
        <f t="shared" ca="1" si="278"/>
        <v>0.86842105263157898</v>
      </c>
      <c r="AN1937" s="1" t="str">
        <f t="shared" ca="1" si="279"/>
        <v>לא תקין</v>
      </c>
      <c r="AO1937" s="1" t="str">
        <f>VLOOKUP(AC1937,'תז מייל קניין'!$A:$C,3,0)</f>
        <v>GalitGe@justice.gov.il</v>
      </c>
      <c r="AP1937" s="1" t="str">
        <f t="shared" si="280"/>
        <v xml:space="preserve"> אחר, הלשכ</v>
      </c>
    </row>
    <row r="1938" spans="1:42" x14ac:dyDescent="0.2">
      <c r="A1938" s="4"/>
      <c r="B1938" s="5"/>
      <c r="C1938" s="6" t="s">
        <v>6768</v>
      </c>
      <c r="D1938" s="7" t="s">
        <v>50</v>
      </c>
      <c r="E1938" s="7" t="s">
        <v>32</v>
      </c>
      <c r="F1938" s="8" t="s">
        <v>35</v>
      </c>
      <c r="G1938" s="9">
        <v>44907</v>
      </c>
      <c r="H1938" s="9">
        <v>44899</v>
      </c>
      <c r="I1938" s="10">
        <v>46022</v>
      </c>
      <c r="J1938" s="14"/>
      <c r="K1938" s="11" t="s">
        <v>6769</v>
      </c>
      <c r="L1938" s="8" t="s">
        <v>6770</v>
      </c>
      <c r="M1938" s="8" t="s">
        <v>6771</v>
      </c>
      <c r="N1938" s="8" t="s">
        <v>40</v>
      </c>
      <c r="O1938" s="12">
        <v>1012369.94</v>
      </c>
      <c r="P1938" s="8" t="s">
        <v>41</v>
      </c>
      <c r="Q1938" s="12">
        <v>1012369.94</v>
      </c>
      <c r="R1938" s="13">
        <v>60.76</v>
      </c>
      <c r="S1938" s="12">
        <v>633433.35</v>
      </c>
      <c r="T1938" s="12">
        <v>611554.75</v>
      </c>
      <c r="U1938" s="12">
        <v>395820.4</v>
      </c>
      <c r="V1938" s="8" t="s">
        <v>35</v>
      </c>
      <c r="W1938" s="8" t="s">
        <v>6772</v>
      </c>
      <c r="X1938" s="8" t="s">
        <v>35</v>
      </c>
      <c r="Y1938" s="13">
        <v>0</v>
      </c>
      <c r="Z1938" s="8" t="s">
        <v>42</v>
      </c>
      <c r="AA1938" s="8" t="s">
        <v>65</v>
      </c>
      <c r="AB1938" s="8" t="s">
        <v>35</v>
      </c>
      <c r="AC1938" s="8" t="s">
        <v>2614</v>
      </c>
      <c r="AD1938" s="8" t="s">
        <v>35</v>
      </c>
      <c r="AE1938" s="8" t="s">
        <v>1471</v>
      </c>
      <c r="AF1938" s="12">
        <v>395820.4</v>
      </c>
      <c r="AG1938" s="41">
        <f t="shared" si="273"/>
        <v>44899</v>
      </c>
      <c r="AH1938" s="41">
        <f t="shared" ca="1" si="274"/>
        <v>46022</v>
      </c>
      <c r="AI1938" s="1">
        <f t="shared" ca="1" si="272"/>
        <v>36</v>
      </c>
      <c r="AJ1938" s="1">
        <f t="shared" ca="1" si="275"/>
        <v>32</v>
      </c>
      <c r="AK1938" s="1">
        <f t="shared" ca="1" si="276"/>
        <v>4</v>
      </c>
      <c r="AL1938" s="1">
        <f t="shared" si="277"/>
        <v>60.76</v>
      </c>
      <c r="AM1938" s="38">
        <f t="shared" ca="1" si="278"/>
        <v>0.88888888888888884</v>
      </c>
      <c r="AN1938" s="1" t="str">
        <f t="shared" ca="1" si="279"/>
        <v>תקין</v>
      </c>
      <c r="AO1938" s="1" t="str">
        <f>VLOOKUP(AC1938,'תז מייל קניין'!$A:$C,3,0)</f>
        <v>GalitGe@justice.gov.il</v>
      </c>
      <c r="AP1938" s="1" t="str">
        <f t="shared" si="280"/>
        <v xml:space="preserve"> אפ"כ, ליל</v>
      </c>
    </row>
    <row r="1939" spans="1:42" x14ac:dyDescent="0.2">
      <c r="A1939" s="4"/>
      <c r="B1939" s="5"/>
      <c r="C1939" s="6" t="s">
        <v>6773</v>
      </c>
      <c r="D1939" s="7" t="s">
        <v>34</v>
      </c>
      <c r="E1939" s="7" t="s">
        <v>32</v>
      </c>
      <c r="F1939" s="8" t="s">
        <v>35</v>
      </c>
      <c r="G1939" s="9">
        <v>44915</v>
      </c>
      <c r="H1939" s="9">
        <v>45775</v>
      </c>
      <c r="I1939" s="10">
        <v>46022</v>
      </c>
      <c r="J1939" s="14"/>
      <c r="K1939" s="11" t="s">
        <v>6774</v>
      </c>
      <c r="L1939" s="8" t="s">
        <v>6775</v>
      </c>
      <c r="M1939" s="8" t="s">
        <v>6776</v>
      </c>
      <c r="N1939" s="8" t="s">
        <v>40</v>
      </c>
      <c r="O1939" s="12">
        <v>80240</v>
      </c>
      <c r="P1939" s="8" t="s">
        <v>41</v>
      </c>
      <c r="Q1939" s="12">
        <v>80240</v>
      </c>
      <c r="R1939" s="13">
        <v>67.66</v>
      </c>
      <c r="S1939" s="12">
        <v>54288</v>
      </c>
      <c r="T1939" s="12">
        <v>54288</v>
      </c>
      <c r="U1939" s="12">
        <v>25952</v>
      </c>
      <c r="V1939" s="8" t="s">
        <v>35</v>
      </c>
      <c r="W1939" s="8" t="s">
        <v>6777</v>
      </c>
      <c r="X1939" s="8" t="s">
        <v>35</v>
      </c>
      <c r="Y1939" s="13">
        <v>0</v>
      </c>
      <c r="Z1939" s="8" t="s">
        <v>42</v>
      </c>
      <c r="AA1939" s="8" t="s">
        <v>43</v>
      </c>
      <c r="AB1939" s="8" t="s">
        <v>60</v>
      </c>
      <c r="AC1939" s="8" t="s">
        <v>2614</v>
      </c>
      <c r="AD1939" s="8" t="s">
        <v>6778</v>
      </c>
      <c r="AE1939" s="8" t="s">
        <v>1008</v>
      </c>
      <c r="AF1939" s="12">
        <v>25952</v>
      </c>
      <c r="AG1939" s="41">
        <f t="shared" si="273"/>
        <v>45775</v>
      </c>
      <c r="AH1939" s="41">
        <f t="shared" ca="1" si="274"/>
        <v>46022</v>
      </c>
      <c r="AI1939" s="1">
        <f t="shared" ca="1" si="272"/>
        <v>8</v>
      </c>
      <c r="AJ1939" s="1">
        <f t="shared" ca="1" si="275"/>
        <v>3</v>
      </c>
      <c r="AK1939" s="1">
        <f t="shared" ca="1" si="276"/>
        <v>4</v>
      </c>
      <c r="AL1939" s="1">
        <f t="shared" si="277"/>
        <v>67.66</v>
      </c>
      <c r="AM1939" s="38">
        <f t="shared" ca="1" si="278"/>
        <v>0.375</v>
      </c>
      <c r="AN1939" s="1" t="str">
        <f t="shared" ca="1" si="279"/>
        <v>טרם נבדק</v>
      </c>
      <c r="AO1939" s="1" t="str">
        <f>VLOOKUP(AC1939,'תז מייל קניין'!$A:$C,3,0)</f>
        <v>GalitGe@justice.gov.il</v>
      </c>
      <c r="AP1939" s="1" t="str">
        <f t="shared" si="280"/>
        <v xml:space="preserve"> לשכה ראשי</v>
      </c>
    </row>
    <row r="1940" spans="1:42" x14ac:dyDescent="0.2">
      <c r="A1940" s="4"/>
      <c r="B1940" s="5"/>
      <c r="C1940" s="6" t="s">
        <v>6779</v>
      </c>
      <c r="D1940" s="7" t="s">
        <v>50</v>
      </c>
      <c r="E1940" s="7" t="s">
        <v>32</v>
      </c>
      <c r="F1940" s="8" t="s">
        <v>35</v>
      </c>
      <c r="G1940" s="9">
        <v>45389</v>
      </c>
      <c r="H1940" s="9"/>
      <c r="I1940" s="10"/>
      <c r="J1940" s="14" t="s">
        <v>2612</v>
      </c>
      <c r="K1940" s="11" t="s">
        <v>1764</v>
      </c>
      <c r="L1940" s="8" t="s">
        <v>1765</v>
      </c>
      <c r="M1940" s="8" t="s">
        <v>1766</v>
      </c>
      <c r="N1940" s="8" t="s">
        <v>40</v>
      </c>
      <c r="O1940" s="12">
        <v>1134.18</v>
      </c>
      <c r="P1940" s="8" t="s">
        <v>41</v>
      </c>
      <c r="Q1940" s="12">
        <v>1134.18</v>
      </c>
      <c r="R1940" s="13">
        <v>57.28</v>
      </c>
      <c r="S1940" s="13">
        <v>992.58</v>
      </c>
      <c r="T1940" s="13">
        <v>721.2</v>
      </c>
      <c r="U1940" s="13">
        <v>563.22</v>
      </c>
      <c r="V1940" s="8" t="s">
        <v>35</v>
      </c>
      <c r="W1940" s="8" t="s">
        <v>6780</v>
      </c>
      <c r="X1940" s="8" t="s">
        <v>57</v>
      </c>
      <c r="Y1940" s="13">
        <v>0</v>
      </c>
      <c r="Z1940" s="8" t="s">
        <v>42</v>
      </c>
      <c r="AA1940" s="8" t="s">
        <v>65</v>
      </c>
      <c r="AB1940" s="8" t="s">
        <v>35</v>
      </c>
      <c r="AC1940" s="8" t="s">
        <v>2614</v>
      </c>
      <c r="AD1940" s="8" t="s">
        <v>35</v>
      </c>
      <c r="AE1940" s="8" t="s">
        <v>2302</v>
      </c>
      <c r="AF1940" s="13">
        <v>486.9</v>
      </c>
      <c r="AG1940" s="41">
        <f t="shared" si="273"/>
        <v>45389</v>
      </c>
      <c r="AH1940" s="41">
        <f t="shared" ca="1" si="274"/>
        <v>46022</v>
      </c>
      <c r="AI1940" s="1">
        <f t="shared" ca="1" si="272"/>
        <v>20</v>
      </c>
      <c r="AJ1940" s="1">
        <f t="shared" ca="1" si="275"/>
        <v>15</v>
      </c>
      <c r="AK1940" s="1">
        <f t="shared" ca="1" si="276"/>
        <v>4</v>
      </c>
      <c r="AL1940" s="1">
        <f t="shared" si="277"/>
        <v>57.28</v>
      </c>
      <c r="AM1940" s="38">
        <f t="shared" ca="1" si="278"/>
        <v>0.75</v>
      </c>
      <c r="AN1940" s="1" t="str">
        <f t="shared" ca="1" si="279"/>
        <v>תקין</v>
      </c>
      <c r="AO1940" s="1" t="str">
        <f>VLOOKUP(AC1940,'תז מייל קניין'!$A:$C,3,0)</f>
        <v>GalitGe@justice.gov.il</v>
      </c>
      <c r="AP1940" s="1" t="str">
        <f t="shared" si="280"/>
        <v xml:space="preserve"> ציוד משרד</v>
      </c>
    </row>
    <row r="1941" spans="1:42" x14ac:dyDescent="0.2">
      <c r="A1941" s="4"/>
      <c r="B1941" s="5"/>
      <c r="C1941" s="6" t="s">
        <v>6781</v>
      </c>
      <c r="D1941" s="7" t="s">
        <v>34</v>
      </c>
      <c r="E1941" s="7" t="s">
        <v>32</v>
      </c>
      <c r="F1941" s="8" t="s">
        <v>35</v>
      </c>
      <c r="G1941" s="9">
        <v>44749</v>
      </c>
      <c r="H1941" s="9"/>
      <c r="I1941" s="10"/>
      <c r="J1941" s="3" t="s">
        <v>4346</v>
      </c>
      <c r="K1941" s="11" t="s">
        <v>6782</v>
      </c>
      <c r="L1941" s="8" t="s">
        <v>6783</v>
      </c>
      <c r="M1941" s="8" t="s">
        <v>6784</v>
      </c>
      <c r="N1941" s="8" t="s">
        <v>40</v>
      </c>
      <c r="O1941" s="12">
        <v>34680</v>
      </c>
      <c r="P1941" s="8" t="s">
        <v>41</v>
      </c>
      <c r="Q1941" s="12">
        <v>34680</v>
      </c>
      <c r="R1941" s="13">
        <v>7.79</v>
      </c>
      <c r="S1941" s="12">
        <v>2700</v>
      </c>
      <c r="T1941" s="12">
        <v>2700</v>
      </c>
      <c r="U1941" s="12">
        <v>31980</v>
      </c>
      <c r="V1941" s="8" t="s">
        <v>35</v>
      </c>
      <c r="W1941" s="8" t="s">
        <v>6785</v>
      </c>
      <c r="X1941" s="8" t="s">
        <v>35</v>
      </c>
      <c r="Y1941" s="13">
        <v>0</v>
      </c>
      <c r="Z1941" s="8" t="s">
        <v>42</v>
      </c>
      <c r="AA1941" s="8" t="s">
        <v>43</v>
      </c>
      <c r="AB1941" s="8" t="s">
        <v>60</v>
      </c>
      <c r="AC1941" s="8" t="s">
        <v>4348</v>
      </c>
      <c r="AD1941" s="8" t="s">
        <v>35</v>
      </c>
      <c r="AE1941" s="8" t="s">
        <v>2177</v>
      </c>
      <c r="AF1941" s="12">
        <v>31980</v>
      </c>
      <c r="AG1941" s="41">
        <f t="shared" si="273"/>
        <v>44749</v>
      </c>
      <c r="AH1941" s="41">
        <f t="shared" ca="1" si="274"/>
        <v>46022</v>
      </c>
      <c r="AI1941" s="1">
        <f t="shared" ca="1" si="272"/>
        <v>41</v>
      </c>
      <c r="AJ1941" s="1">
        <f t="shared" ca="1" si="275"/>
        <v>36</v>
      </c>
      <c r="AK1941" s="1">
        <f t="shared" ca="1" si="276"/>
        <v>4</v>
      </c>
      <c r="AL1941" s="1">
        <f t="shared" si="277"/>
        <v>7.79</v>
      </c>
      <c r="AM1941" s="38">
        <f t="shared" ca="1" si="278"/>
        <v>0.87804878048780488</v>
      </c>
      <c r="AN1941" s="1" t="str">
        <f t="shared" ca="1" si="279"/>
        <v>לא תקין</v>
      </c>
      <c r="AO1941" s="1" t="e">
        <f>VLOOKUP(AC1941,'תז מייל קניין'!$A:$C,3,0)</f>
        <v>#N/A</v>
      </c>
      <c r="AP1941" s="1" t="str">
        <f t="shared" si="280"/>
        <v xml:space="preserve"> יועץ להתא</v>
      </c>
    </row>
    <row r="1942" spans="1:42" x14ac:dyDescent="0.2">
      <c r="A1942" s="4"/>
      <c r="B1942" s="5"/>
      <c r="C1942" s="6" t="s">
        <v>6786</v>
      </c>
      <c r="D1942" s="7" t="s">
        <v>50</v>
      </c>
      <c r="E1942" s="7" t="s">
        <v>32</v>
      </c>
      <c r="F1942" s="8" t="s">
        <v>35</v>
      </c>
      <c r="G1942" s="9">
        <v>44774</v>
      </c>
      <c r="H1942" s="9"/>
      <c r="I1942" s="10"/>
      <c r="J1942" s="14"/>
      <c r="K1942" s="11" t="s">
        <v>2812</v>
      </c>
      <c r="L1942" s="8" t="s">
        <v>2813</v>
      </c>
      <c r="M1942" s="8" t="s">
        <v>2814</v>
      </c>
      <c r="N1942" s="8" t="s">
        <v>40</v>
      </c>
      <c r="O1942" s="12">
        <v>29000</v>
      </c>
      <c r="P1942" s="8" t="s">
        <v>41</v>
      </c>
      <c r="Q1942" s="12">
        <v>29000</v>
      </c>
      <c r="R1942" s="13">
        <v>47.28</v>
      </c>
      <c r="S1942" s="12">
        <v>13728</v>
      </c>
      <c r="T1942" s="12">
        <v>13790</v>
      </c>
      <c r="U1942" s="13">
        <v>0</v>
      </c>
      <c r="V1942" s="8" t="s">
        <v>35</v>
      </c>
      <c r="W1942" s="8" t="s">
        <v>6787</v>
      </c>
      <c r="X1942" s="8" t="s">
        <v>35</v>
      </c>
      <c r="Y1942" s="13">
        <v>0</v>
      </c>
      <c r="Z1942" s="8" t="s">
        <v>42</v>
      </c>
      <c r="AA1942" s="8" t="s">
        <v>65</v>
      </c>
      <c r="AB1942" s="8" t="s">
        <v>35</v>
      </c>
      <c r="AC1942" s="8" t="s">
        <v>4348</v>
      </c>
      <c r="AD1942" s="8" t="s">
        <v>35</v>
      </c>
      <c r="AE1942" s="8" t="s">
        <v>2177</v>
      </c>
      <c r="AF1942" s="12">
        <v>5000</v>
      </c>
      <c r="AG1942" s="41">
        <f t="shared" si="273"/>
        <v>44774</v>
      </c>
      <c r="AH1942" s="41">
        <f t="shared" ca="1" si="274"/>
        <v>46022</v>
      </c>
      <c r="AI1942" s="1">
        <f t="shared" ca="1" si="272"/>
        <v>40</v>
      </c>
      <c r="AJ1942" s="1">
        <f t="shared" ca="1" si="275"/>
        <v>36</v>
      </c>
      <c r="AK1942" s="1">
        <f t="shared" ca="1" si="276"/>
        <v>4</v>
      </c>
      <c r="AL1942" s="1">
        <f t="shared" si="277"/>
        <v>47.28</v>
      </c>
      <c r="AM1942" s="38">
        <f t="shared" ca="1" si="278"/>
        <v>0.9</v>
      </c>
      <c r="AN1942" s="1" t="str">
        <f t="shared" ca="1" si="279"/>
        <v>תקין</v>
      </c>
      <c r="AO1942" s="1" t="e">
        <f>VLOOKUP(AC1942,'תז מייל קניין'!$A:$C,3,0)</f>
        <v>#N/A</v>
      </c>
      <c r="AP1942" s="1" t="str">
        <f t="shared" si="280"/>
        <v xml:space="preserve"> הפקת סרטו</v>
      </c>
    </row>
    <row r="1943" spans="1:42" x14ac:dyDescent="0.2">
      <c r="A1943" s="4"/>
      <c r="B1943" s="5"/>
      <c r="C1943" s="6" t="s">
        <v>6788</v>
      </c>
      <c r="D1943" s="7" t="s">
        <v>50</v>
      </c>
      <c r="E1943" s="7" t="s">
        <v>32</v>
      </c>
      <c r="F1943" s="8" t="s">
        <v>35</v>
      </c>
      <c r="G1943" s="9">
        <v>44899</v>
      </c>
      <c r="H1943" s="9"/>
      <c r="I1943" s="10"/>
      <c r="J1943" s="14"/>
      <c r="K1943" s="11" t="s">
        <v>6789</v>
      </c>
      <c r="L1943" s="8" t="s">
        <v>6790</v>
      </c>
      <c r="M1943" s="8" t="s">
        <v>6791</v>
      </c>
      <c r="N1943" s="8" t="s">
        <v>40</v>
      </c>
      <c r="O1943" s="12">
        <v>90195.35</v>
      </c>
      <c r="P1943" s="8" t="s">
        <v>41</v>
      </c>
      <c r="Q1943" s="12">
        <v>90195.35</v>
      </c>
      <c r="R1943" s="13">
        <v>59.04</v>
      </c>
      <c r="S1943" s="12">
        <v>52900.5</v>
      </c>
      <c r="T1943" s="12">
        <v>52900.5</v>
      </c>
      <c r="U1943" s="12">
        <v>37013.65</v>
      </c>
      <c r="V1943" s="8" t="s">
        <v>35</v>
      </c>
      <c r="W1943" s="8" t="s">
        <v>6792</v>
      </c>
      <c r="X1943" s="8" t="s">
        <v>35</v>
      </c>
      <c r="Y1943" s="13">
        <v>0</v>
      </c>
      <c r="Z1943" s="8" t="s">
        <v>42</v>
      </c>
      <c r="AA1943" s="8" t="s">
        <v>65</v>
      </c>
      <c r="AB1943" s="8" t="s">
        <v>35</v>
      </c>
      <c r="AC1943" s="8" t="s">
        <v>4348</v>
      </c>
      <c r="AD1943" s="8" t="s">
        <v>35</v>
      </c>
      <c r="AE1943" s="8" t="s">
        <v>2177</v>
      </c>
      <c r="AF1943" s="12">
        <v>37013.65</v>
      </c>
      <c r="AG1943" s="41">
        <f t="shared" si="273"/>
        <v>44899</v>
      </c>
      <c r="AH1943" s="41">
        <f t="shared" ca="1" si="274"/>
        <v>46022</v>
      </c>
      <c r="AI1943" s="1">
        <f t="shared" ca="1" si="272"/>
        <v>36</v>
      </c>
      <c r="AJ1943" s="1">
        <f t="shared" ca="1" si="275"/>
        <v>32</v>
      </c>
      <c r="AK1943" s="1">
        <f t="shared" ca="1" si="276"/>
        <v>4</v>
      </c>
      <c r="AL1943" s="1">
        <f t="shared" si="277"/>
        <v>59.04</v>
      </c>
      <c r="AM1943" s="38">
        <f t="shared" ca="1" si="278"/>
        <v>0.88888888888888884</v>
      </c>
      <c r="AN1943" s="1" t="str">
        <f t="shared" ca="1" si="279"/>
        <v>תקין</v>
      </c>
      <c r="AO1943" s="1" t="e">
        <f>VLOOKUP(AC1943,'תז מייל קניין'!$A:$C,3,0)</f>
        <v>#N/A</v>
      </c>
      <c r="AP1943" s="1" t="str">
        <f t="shared" si="280"/>
        <v xml:space="preserve"> אספקת שיר</v>
      </c>
    </row>
    <row r="1944" spans="1:42" x14ac:dyDescent="0.2">
      <c r="A1944" s="4"/>
      <c r="B1944" s="5"/>
      <c r="C1944" s="6" t="s">
        <v>6793</v>
      </c>
      <c r="D1944" s="7" t="s">
        <v>50</v>
      </c>
      <c r="E1944" s="7" t="s">
        <v>32</v>
      </c>
      <c r="F1944" s="8" t="s">
        <v>35</v>
      </c>
      <c r="G1944" s="9">
        <v>44922</v>
      </c>
      <c r="H1944" s="9">
        <v>45292</v>
      </c>
      <c r="I1944" s="10">
        <v>45838</v>
      </c>
      <c r="J1944" s="14"/>
      <c r="K1944" s="11" t="s">
        <v>3511</v>
      </c>
      <c r="L1944" s="8" t="s">
        <v>3512</v>
      </c>
      <c r="M1944" s="8" t="s">
        <v>3513</v>
      </c>
      <c r="N1944" s="8" t="s">
        <v>40</v>
      </c>
      <c r="O1944" s="12">
        <v>766325</v>
      </c>
      <c r="P1944" s="8" t="s">
        <v>41</v>
      </c>
      <c r="Q1944" s="12">
        <v>766325</v>
      </c>
      <c r="R1944" s="13">
        <v>97.35</v>
      </c>
      <c r="S1944" s="12">
        <v>741751.91</v>
      </c>
      <c r="T1944" s="12">
        <v>741752.31</v>
      </c>
      <c r="U1944" s="12">
        <v>20060.59</v>
      </c>
      <c r="V1944" s="8" t="s">
        <v>35</v>
      </c>
      <c r="W1944" s="8" t="s">
        <v>6794</v>
      </c>
      <c r="X1944" s="8" t="s">
        <v>35</v>
      </c>
      <c r="Y1944" s="13">
        <v>0</v>
      </c>
      <c r="Z1944" s="8" t="s">
        <v>42</v>
      </c>
      <c r="AA1944" s="8" t="s">
        <v>65</v>
      </c>
      <c r="AB1944" s="8" t="s">
        <v>35</v>
      </c>
      <c r="AC1944" s="8" t="s">
        <v>4348</v>
      </c>
      <c r="AD1944" s="8" t="s">
        <v>35</v>
      </c>
      <c r="AE1944" s="8" t="s">
        <v>2177</v>
      </c>
      <c r="AF1944" s="12">
        <v>20060.59</v>
      </c>
      <c r="AG1944" s="41">
        <f t="shared" si="273"/>
        <v>45292</v>
      </c>
      <c r="AH1944" s="41">
        <f t="shared" ca="1" si="274"/>
        <v>45838</v>
      </c>
      <c r="AI1944" s="1">
        <f t="shared" ca="1" si="272"/>
        <v>17</v>
      </c>
      <c r="AJ1944" s="1">
        <f t="shared" ca="1" si="275"/>
        <v>19</v>
      </c>
      <c r="AK1944" s="1">
        <f t="shared" ca="1" si="276"/>
        <v>-1</v>
      </c>
      <c r="AL1944" s="1">
        <f t="shared" si="277"/>
        <v>97.35</v>
      </c>
      <c r="AM1944" s="38">
        <f t="shared" ca="1" si="278"/>
        <v>1.1176470588235294</v>
      </c>
      <c r="AN1944" s="1" t="str">
        <f t="shared" ca="1" si="279"/>
        <v>תקין</v>
      </c>
      <c r="AO1944" s="1" t="e">
        <f>VLOOKUP(AC1944,'תז מייל קניין'!$A:$C,3,0)</f>
        <v>#N/A</v>
      </c>
      <c r="AP1944" s="1" t="str">
        <f t="shared" si="280"/>
        <v xml:space="preserve"> פרוטוקול </v>
      </c>
    </row>
    <row r="1945" spans="1:42" x14ac:dyDescent="0.2">
      <c r="A1945" s="4"/>
      <c r="B1945" s="5"/>
      <c r="C1945" s="6" t="s">
        <v>6795</v>
      </c>
      <c r="D1945" s="7" t="s">
        <v>34</v>
      </c>
      <c r="E1945" s="7" t="s">
        <v>32</v>
      </c>
      <c r="F1945" s="8" t="s">
        <v>35</v>
      </c>
      <c r="G1945" s="9">
        <v>44950</v>
      </c>
      <c r="H1945" s="9">
        <v>44843</v>
      </c>
      <c r="I1945" s="10">
        <v>46112</v>
      </c>
      <c r="J1945" s="14"/>
      <c r="K1945" s="11" t="s">
        <v>2895</v>
      </c>
      <c r="L1945" s="8" t="s">
        <v>2896</v>
      </c>
      <c r="M1945" s="8" t="s">
        <v>2897</v>
      </c>
      <c r="N1945" s="8" t="s">
        <v>40</v>
      </c>
      <c r="O1945" s="12">
        <v>151252.4</v>
      </c>
      <c r="P1945" s="8" t="s">
        <v>41</v>
      </c>
      <c r="Q1945" s="12">
        <v>151252.4</v>
      </c>
      <c r="R1945" s="13">
        <v>23.06</v>
      </c>
      <c r="S1945" s="12">
        <v>34627.199999999997</v>
      </c>
      <c r="T1945" s="12">
        <v>30644.39</v>
      </c>
      <c r="U1945" s="12">
        <v>116371.6</v>
      </c>
      <c r="V1945" s="8" t="s">
        <v>35</v>
      </c>
      <c r="W1945" s="8" t="s">
        <v>6796</v>
      </c>
      <c r="X1945" s="8" t="s">
        <v>35</v>
      </c>
      <c r="Y1945" s="13">
        <v>0</v>
      </c>
      <c r="Z1945" s="8" t="s">
        <v>42</v>
      </c>
      <c r="AA1945" s="8" t="s">
        <v>43</v>
      </c>
      <c r="AB1945" s="8" t="s">
        <v>44</v>
      </c>
      <c r="AC1945" s="8" t="s">
        <v>4348</v>
      </c>
      <c r="AD1945" s="8" t="s">
        <v>35</v>
      </c>
      <c r="AE1945" s="8" t="s">
        <v>273</v>
      </c>
      <c r="AF1945" s="12">
        <v>116371.6</v>
      </c>
      <c r="AG1945" s="41">
        <f t="shared" si="273"/>
        <v>44843</v>
      </c>
      <c r="AH1945" s="41">
        <f t="shared" ca="1" si="274"/>
        <v>46112</v>
      </c>
      <c r="AI1945" s="1">
        <f t="shared" ca="1" si="272"/>
        <v>41</v>
      </c>
      <c r="AJ1945" s="1">
        <f t="shared" ca="1" si="275"/>
        <v>33</v>
      </c>
      <c r="AK1945" s="1">
        <f t="shared" ca="1" si="276"/>
        <v>7</v>
      </c>
      <c r="AL1945" s="1">
        <f t="shared" si="277"/>
        <v>23.06</v>
      </c>
      <c r="AM1945" s="38">
        <f t="shared" ca="1" si="278"/>
        <v>0.80487804878048785</v>
      </c>
      <c r="AN1945" s="1" t="str">
        <f t="shared" ca="1" si="279"/>
        <v>לא תקין</v>
      </c>
      <c r="AO1945" s="1" t="e">
        <f>VLOOKUP(AC1945,'תז מייל קניין'!$A:$C,3,0)</f>
        <v>#N/A</v>
      </c>
      <c r="AP1945" s="1" t="str">
        <f t="shared" si="280"/>
        <v xml:space="preserve"> שינוע מכו</v>
      </c>
    </row>
    <row r="1946" spans="1:42" x14ac:dyDescent="0.2">
      <c r="A1946" s="4"/>
      <c r="B1946" s="5"/>
      <c r="C1946" s="6" t="s">
        <v>6797</v>
      </c>
      <c r="D1946" s="7" t="s">
        <v>50</v>
      </c>
      <c r="E1946" s="7" t="s">
        <v>32</v>
      </c>
      <c r="F1946" s="8" t="s">
        <v>35</v>
      </c>
      <c r="G1946" s="9">
        <v>44959</v>
      </c>
      <c r="H1946" s="9">
        <v>44927</v>
      </c>
      <c r="I1946" s="10">
        <v>45657</v>
      </c>
      <c r="J1946" s="14"/>
      <c r="K1946" s="11" t="s">
        <v>6677</v>
      </c>
      <c r="L1946" s="8" t="s">
        <v>6678</v>
      </c>
      <c r="M1946" s="8" t="s">
        <v>6679</v>
      </c>
      <c r="N1946" s="8" t="s">
        <v>40</v>
      </c>
      <c r="O1946" s="12">
        <v>154805.62</v>
      </c>
      <c r="P1946" s="8" t="s">
        <v>41</v>
      </c>
      <c r="Q1946" s="12">
        <v>154805.62</v>
      </c>
      <c r="R1946" s="13">
        <v>87.17</v>
      </c>
      <c r="S1946" s="12">
        <v>133804.85</v>
      </c>
      <c r="T1946" s="12">
        <v>136885.67000000001</v>
      </c>
      <c r="U1946" s="12">
        <v>23517.82</v>
      </c>
      <c r="V1946" s="8" t="s">
        <v>35</v>
      </c>
      <c r="W1946" s="8" t="s">
        <v>6798</v>
      </c>
      <c r="X1946" s="8" t="s">
        <v>57</v>
      </c>
      <c r="Y1946" s="13">
        <v>0</v>
      </c>
      <c r="Z1946" s="8" t="s">
        <v>42</v>
      </c>
      <c r="AA1946" s="8" t="s">
        <v>65</v>
      </c>
      <c r="AB1946" s="8" t="s">
        <v>35</v>
      </c>
      <c r="AC1946" s="8" t="s">
        <v>4348</v>
      </c>
      <c r="AD1946" s="8" t="s">
        <v>35</v>
      </c>
      <c r="AE1946" s="8" t="s">
        <v>273</v>
      </c>
      <c r="AF1946" s="12">
        <v>19857.13</v>
      </c>
      <c r="AG1946" s="41">
        <f t="shared" si="273"/>
        <v>44927</v>
      </c>
      <c r="AH1946" s="41">
        <f t="shared" ca="1" si="274"/>
        <v>45657</v>
      </c>
      <c r="AI1946" s="1">
        <f t="shared" ca="1" si="272"/>
        <v>23</v>
      </c>
      <c r="AJ1946" s="1">
        <f t="shared" ca="1" si="275"/>
        <v>31</v>
      </c>
      <c r="AK1946" s="1">
        <f t="shared" ca="1" si="276"/>
        <v>-7</v>
      </c>
      <c r="AL1946" s="1">
        <f t="shared" si="277"/>
        <v>87.17</v>
      </c>
      <c r="AM1946" s="38">
        <f t="shared" ca="1" si="278"/>
        <v>1.3478260869565217</v>
      </c>
      <c r="AN1946" s="1" t="str">
        <f t="shared" ca="1" si="279"/>
        <v>תקין</v>
      </c>
      <c r="AO1946" s="1" t="e">
        <f>VLOOKUP(AC1946,'תז מייל קניין'!$A:$C,3,0)</f>
        <v>#N/A</v>
      </c>
      <c r="AP1946" s="1" t="str">
        <f t="shared" si="280"/>
        <v xml:space="preserve"> אספקה, הת</v>
      </c>
    </row>
    <row r="1947" spans="1:42" x14ac:dyDescent="0.2">
      <c r="A1947" s="4"/>
      <c r="B1947" s="5"/>
      <c r="C1947" s="6" t="s">
        <v>6799</v>
      </c>
      <c r="D1947" s="7" t="s">
        <v>50</v>
      </c>
      <c r="E1947" s="7" t="s">
        <v>32</v>
      </c>
      <c r="F1947" s="8" t="s">
        <v>35</v>
      </c>
      <c r="G1947" s="9">
        <v>44977</v>
      </c>
      <c r="H1947" s="9"/>
      <c r="I1947" s="10"/>
      <c r="J1947" s="14"/>
      <c r="K1947" s="11" t="s">
        <v>2786</v>
      </c>
      <c r="L1947" s="8" t="s">
        <v>2787</v>
      </c>
      <c r="M1947" s="8" t="s">
        <v>2788</v>
      </c>
      <c r="N1947" s="8" t="s">
        <v>40</v>
      </c>
      <c r="O1947" s="12">
        <v>2097.13</v>
      </c>
      <c r="P1947" s="8" t="s">
        <v>41</v>
      </c>
      <c r="Q1947" s="12">
        <v>2097.13</v>
      </c>
      <c r="R1947" s="13">
        <v>86.2</v>
      </c>
      <c r="S1947" s="12">
        <v>1844.99</v>
      </c>
      <c r="T1947" s="12">
        <v>1805.94</v>
      </c>
      <c r="U1947" s="13">
        <v>252.14</v>
      </c>
      <c r="V1947" s="8" t="s">
        <v>35</v>
      </c>
      <c r="W1947" s="8" t="s">
        <v>6800</v>
      </c>
      <c r="X1947" s="8" t="s">
        <v>57</v>
      </c>
      <c r="Y1947" s="13">
        <v>0</v>
      </c>
      <c r="Z1947" s="8" t="s">
        <v>42</v>
      </c>
      <c r="AA1947" s="8" t="s">
        <v>65</v>
      </c>
      <c r="AB1947" s="8" t="s">
        <v>35</v>
      </c>
      <c r="AC1947" s="8" t="s">
        <v>4348</v>
      </c>
      <c r="AD1947" s="8" t="s">
        <v>35</v>
      </c>
      <c r="AE1947" s="8" t="s">
        <v>1471</v>
      </c>
      <c r="AF1947" s="13">
        <v>252.14</v>
      </c>
      <c r="AG1947" s="41">
        <f t="shared" si="273"/>
        <v>44977</v>
      </c>
      <c r="AH1947" s="41">
        <f t="shared" ca="1" si="274"/>
        <v>46022</v>
      </c>
      <c r="AI1947" s="1">
        <f t="shared" ca="1" si="272"/>
        <v>34</v>
      </c>
      <c r="AJ1947" s="1">
        <f t="shared" ca="1" si="275"/>
        <v>29</v>
      </c>
      <c r="AK1947" s="1">
        <f t="shared" ca="1" si="276"/>
        <v>4</v>
      </c>
      <c r="AL1947" s="1">
        <f t="shared" si="277"/>
        <v>86.2</v>
      </c>
      <c r="AM1947" s="38">
        <f t="shared" ca="1" si="278"/>
        <v>0.8529411764705882</v>
      </c>
      <c r="AN1947" s="1" t="str">
        <f t="shared" ca="1" si="279"/>
        <v>תקין</v>
      </c>
      <c r="AO1947" s="1" t="e">
        <f>VLOOKUP(AC1947,'תז מייל קניין'!$A:$C,3,0)</f>
        <v>#N/A</v>
      </c>
      <c r="AP1947" s="1" t="str">
        <f t="shared" si="280"/>
        <v xml:space="preserve"> מסך עבור </v>
      </c>
    </row>
    <row r="1948" spans="1:42" x14ac:dyDescent="0.2">
      <c r="A1948" s="4"/>
      <c r="B1948" s="5"/>
      <c r="C1948" s="6" t="s">
        <v>6801</v>
      </c>
      <c r="D1948" s="7" t="s">
        <v>50</v>
      </c>
      <c r="E1948" s="7" t="s">
        <v>32</v>
      </c>
      <c r="F1948" s="8" t="s">
        <v>35</v>
      </c>
      <c r="G1948" s="9">
        <v>44991</v>
      </c>
      <c r="H1948" s="9"/>
      <c r="I1948" s="10"/>
      <c r="J1948" s="14"/>
      <c r="K1948" s="11" t="s">
        <v>4550</v>
      </c>
      <c r="L1948" s="8" t="s">
        <v>4551</v>
      </c>
      <c r="M1948" s="8" t="s">
        <v>4552</v>
      </c>
      <c r="N1948" s="8" t="s">
        <v>40</v>
      </c>
      <c r="O1948" s="12">
        <v>4318.46</v>
      </c>
      <c r="P1948" s="8" t="s">
        <v>41</v>
      </c>
      <c r="Q1948" s="12">
        <v>4318.46</v>
      </c>
      <c r="R1948" s="13">
        <v>0</v>
      </c>
      <c r="S1948" s="12">
        <v>3550.98</v>
      </c>
      <c r="T1948" s="13">
        <v>0</v>
      </c>
      <c r="U1948" s="12">
        <v>4089.04</v>
      </c>
      <c r="V1948" s="8" t="s">
        <v>35</v>
      </c>
      <c r="W1948" s="8" t="s">
        <v>6802</v>
      </c>
      <c r="X1948" s="8" t="s">
        <v>57</v>
      </c>
      <c r="Y1948" s="13">
        <v>0</v>
      </c>
      <c r="Z1948" s="8" t="s">
        <v>42</v>
      </c>
      <c r="AA1948" s="8" t="s">
        <v>65</v>
      </c>
      <c r="AB1948" s="8" t="s">
        <v>35</v>
      </c>
      <c r="AC1948" s="8" t="s">
        <v>4348</v>
      </c>
      <c r="AD1948" s="8" t="s">
        <v>35</v>
      </c>
      <c r="AE1948" s="8" t="s">
        <v>1815</v>
      </c>
      <c r="AF1948" s="12">
        <v>4318.46</v>
      </c>
      <c r="AG1948" s="41">
        <f t="shared" si="273"/>
        <v>44991</v>
      </c>
      <c r="AH1948" s="41">
        <f t="shared" ca="1" si="274"/>
        <v>46022</v>
      </c>
      <c r="AI1948" s="1">
        <f t="shared" ca="1" si="272"/>
        <v>33</v>
      </c>
      <c r="AJ1948" s="1">
        <f t="shared" ca="1" si="275"/>
        <v>29</v>
      </c>
      <c r="AK1948" s="1">
        <f t="shared" ca="1" si="276"/>
        <v>4</v>
      </c>
      <c r="AL1948" s="1">
        <f t="shared" si="277"/>
        <v>0</v>
      </c>
      <c r="AM1948" s="38">
        <f t="shared" ca="1" si="278"/>
        <v>0.87878787878787878</v>
      </c>
      <c r="AN1948" s="1" t="str">
        <f t="shared" ca="1" si="279"/>
        <v>לא תקין</v>
      </c>
      <c r="AO1948" s="1" t="e">
        <f>VLOOKUP(AC1948,'תז מייל קניין'!$A:$C,3,0)</f>
        <v>#N/A</v>
      </c>
      <c r="AP1948" s="1" t="str">
        <f t="shared" si="280"/>
        <v xml:space="preserve"> ציוד למער</v>
      </c>
    </row>
    <row r="1949" spans="1:42" x14ac:dyDescent="0.2">
      <c r="A1949" s="4"/>
      <c r="B1949" s="5"/>
      <c r="C1949" s="6" t="s">
        <v>6803</v>
      </c>
      <c r="D1949" s="7" t="s">
        <v>34</v>
      </c>
      <c r="E1949" s="7" t="s">
        <v>32</v>
      </c>
      <c r="F1949" s="8" t="s">
        <v>35</v>
      </c>
      <c r="G1949" s="9">
        <v>44991</v>
      </c>
      <c r="H1949" s="9"/>
      <c r="I1949" s="10"/>
      <c r="J1949" s="14"/>
      <c r="K1949" s="11" t="s">
        <v>1948</v>
      </c>
      <c r="L1949" s="8" t="s">
        <v>1949</v>
      </c>
      <c r="M1949" s="8" t="s">
        <v>1950</v>
      </c>
      <c r="N1949" s="8" t="s">
        <v>40</v>
      </c>
      <c r="O1949" s="12">
        <v>4130</v>
      </c>
      <c r="P1949" s="8" t="s">
        <v>41</v>
      </c>
      <c r="Q1949" s="12">
        <v>4130</v>
      </c>
      <c r="R1949" s="13">
        <v>0</v>
      </c>
      <c r="S1949" s="13">
        <v>0</v>
      </c>
      <c r="T1949" s="13">
        <v>0</v>
      </c>
      <c r="U1949" s="12">
        <v>4130</v>
      </c>
      <c r="V1949" s="8" t="s">
        <v>35</v>
      </c>
      <c r="W1949" s="8" t="s">
        <v>6804</v>
      </c>
      <c r="X1949" s="8" t="s">
        <v>35</v>
      </c>
      <c r="Y1949" s="13">
        <v>0</v>
      </c>
      <c r="Z1949" s="8" t="s">
        <v>42</v>
      </c>
      <c r="AA1949" s="8" t="s">
        <v>58</v>
      </c>
      <c r="AB1949" s="8" t="s">
        <v>35</v>
      </c>
      <c r="AC1949" s="8" t="s">
        <v>4348</v>
      </c>
      <c r="AD1949" s="8" t="s">
        <v>35</v>
      </c>
      <c r="AE1949" s="8" t="s">
        <v>1008</v>
      </c>
      <c r="AF1949" s="12">
        <v>4130</v>
      </c>
      <c r="AG1949" s="41">
        <f t="shared" si="273"/>
        <v>44991</v>
      </c>
      <c r="AH1949" s="41">
        <f t="shared" ca="1" si="274"/>
        <v>46022</v>
      </c>
      <c r="AI1949" s="1">
        <f t="shared" ref="AI1949:AI2012" ca="1" si="281">DATEDIF(AG1949,AH1949, "m")</f>
        <v>33</v>
      </c>
      <c r="AJ1949" s="1">
        <f t="shared" ca="1" si="275"/>
        <v>29</v>
      </c>
      <c r="AK1949" s="1">
        <f t="shared" ca="1" si="276"/>
        <v>4</v>
      </c>
      <c r="AL1949" s="1">
        <f t="shared" si="277"/>
        <v>0</v>
      </c>
      <c r="AM1949" s="38">
        <f t="shared" ca="1" si="278"/>
        <v>0.87878787878787878</v>
      </c>
      <c r="AN1949" s="1" t="str">
        <f t="shared" ca="1" si="279"/>
        <v>לא תקין</v>
      </c>
      <c r="AO1949" s="1" t="e">
        <f>VLOOKUP(AC1949,'תז מייל קניין'!$A:$C,3,0)</f>
        <v>#N/A</v>
      </c>
      <c r="AP1949" s="1" t="str">
        <f t="shared" si="280"/>
        <v xml:space="preserve"> שעות גישו</v>
      </c>
    </row>
    <row r="1950" spans="1:42" x14ac:dyDescent="0.2">
      <c r="A1950" s="4"/>
      <c r="B1950" s="5"/>
      <c r="C1950" s="6" t="s">
        <v>6805</v>
      </c>
      <c r="D1950" s="7" t="s">
        <v>67</v>
      </c>
      <c r="E1950" s="7" t="s">
        <v>32</v>
      </c>
      <c r="F1950" s="8" t="s">
        <v>35</v>
      </c>
      <c r="G1950" s="9">
        <v>45004</v>
      </c>
      <c r="H1950" s="9">
        <v>45292</v>
      </c>
      <c r="I1950" s="10">
        <v>46022</v>
      </c>
      <c r="J1950" s="14"/>
      <c r="K1950" s="11" t="s">
        <v>2554</v>
      </c>
      <c r="L1950" s="8" t="s">
        <v>2555</v>
      </c>
      <c r="M1950" s="8" t="s">
        <v>2556</v>
      </c>
      <c r="N1950" s="8" t="s">
        <v>40</v>
      </c>
      <c r="O1950" s="12">
        <v>139474.59</v>
      </c>
      <c r="P1950" s="8" t="s">
        <v>41</v>
      </c>
      <c r="Q1950" s="12">
        <v>139474.59</v>
      </c>
      <c r="R1950" s="13">
        <v>87.83</v>
      </c>
      <c r="S1950" s="13">
        <v>0</v>
      </c>
      <c r="T1950" s="12">
        <v>122497.32</v>
      </c>
      <c r="U1950" s="12">
        <v>16976.39</v>
      </c>
      <c r="V1950" s="8" t="s">
        <v>35</v>
      </c>
      <c r="W1950" s="8" t="s">
        <v>6806</v>
      </c>
      <c r="X1950" s="8" t="s">
        <v>35</v>
      </c>
      <c r="Y1950" s="13">
        <v>0</v>
      </c>
      <c r="Z1950" s="8" t="s">
        <v>42</v>
      </c>
      <c r="AA1950" s="8" t="s">
        <v>65</v>
      </c>
      <c r="AB1950" s="8" t="s">
        <v>35</v>
      </c>
      <c r="AC1950" s="8" t="s">
        <v>4348</v>
      </c>
      <c r="AD1950" s="8" t="s">
        <v>35</v>
      </c>
      <c r="AE1950" s="8" t="s">
        <v>2427</v>
      </c>
      <c r="AF1950" s="12">
        <v>16976.39</v>
      </c>
      <c r="AG1950" s="41">
        <f t="shared" si="273"/>
        <v>45292</v>
      </c>
      <c r="AH1950" s="41">
        <f t="shared" ca="1" si="274"/>
        <v>46022</v>
      </c>
      <c r="AI1950" s="1">
        <f t="shared" ca="1" si="281"/>
        <v>23</v>
      </c>
      <c r="AJ1950" s="1">
        <f t="shared" ca="1" si="275"/>
        <v>19</v>
      </c>
      <c r="AK1950" s="1">
        <f t="shared" ca="1" si="276"/>
        <v>4</v>
      </c>
      <c r="AL1950" s="1">
        <f t="shared" si="277"/>
        <v>87.83</v>
      </c>
      <c r="AM1950" s="38">
        <f t="shared" ca="1" si="278"/>
        <v>0.82608695652173914</v>
      </c>
      <c r="AN1950" s="1" t="str">
        <f t="shared" ca="1" si="279"/>
        <v>תקין</v>
      </c>
      <c r="AO1950" s="1" t="e">
        <f>VLOOKUP(AC1950,'תז מייל קניין'!$A:$C,3,0)</f>
        <v>#N/A</v>
      </c>
      <c r="AP1950" s="1" t="str">
        <f t="shared" si="280"/>
        <v xml:space="preserve"> שירותי מז</v>
      </c>
    </row>
    <row r="1951" spans="1:42" x14ac:dyDescent="0.2">
      <c r="A1951" s="4"/>
      <c r="B1951" s="5"/>
      <c r="C1951" s="6" t="s">
        <v>6807</v>
      </c>
      <c r="D1951" s="7" t="s">
        <v>34</v>
      </c>
      <c r="E1951" s="7" t="s">
        <v>32</v>
      </c>
      <c r="F1951" s="8" t="s">
        <v>35</v>
      </c>
      <c r="G1951" s="9">
        <v>45011</v>
      </c>
      <c r="H1951" s="9"/>
      <c r="I1951" s="10"/>
      <c r="J1951" s="14"/>
      <c r="K1951" s="11" t="s">
        <v>401</v>
      </c>
      <c r="L1951" s="8" t="s">
        <v>402</v>
      </c>
      <c r="M1951" s="8" t="s">
        <v>403</v>
      </c>
      <c r="N1951" s="8" t="s">
        <v>40</v>
      </c>
      <c r="O1951" s="12">
        <v>4779</v>
      </c>
      <c r="P1951" s="8" t="s">
        <v>41</v>
      </c>
      <c r="Q1951" s="12">
        <v>4779</v>
      </c>
      <c r="R1951" s="13">
        <v>79.319999999999993</v>
      </c>
      <c r="S1951" s="12">
        <v>3790.8</v>
      </c>
      <c r="T1951" s="12">
        <v>3790.8</v>
      </c>
      <c r="U1951" s="13">
        <v>955.8</v>
      </c>
      <c r="V1951" s="8" t="s">
        <v>35</v>
      </c>
      <c r="W1951" s="8" t="s">
        <v>6808</v>
      </c>
      <c r="X1951" s="8" t="s">
        <v>35</v>
      </c>
      <c r="Y1951" s="13">
        <v>0</v>
      </c>
      <c r="Z1951" s="8" t="s">
        <v>42</v>
      </c>
      <c r="AA1951" s="8" t="s">
        <v>43</v>
      </c>
      <c r="AB1951" s="8" t="s">
        <v>60</v>
      </c>
      <c r="AC1951" s="8" t="s">
        <v>4348</v>
      </c>
      <c r="AD1951" s="8" t="s">
        <v>35</v>
      </c>
      <c r="AE1951" s="8" t="s">
        <v>1815</v>
      </c>
      <c r="AF1951" s="13">
        <v>988.2</v>
      </c>
      <c r="AG1951" s="41">
        <f t="shared" si="273"/>
        <v>45011</v>
      </c>
      <c r="AH1951" s="41">
        <f t="shared" ca="1" si="274"/>
        <v>46022</v>
      </c>
      <c r="AI1951" s="1">
        <f t="shared" ca="1" si="281"/>
        <v>33</v>
      </c>
      <c r="AJ1951" s="1">
        <f t="shared" ca="1" si="275"/>
        <v>28</v>
      </c>
      <c r="AK1951" s="1">
        <f t="shared" ca="1" si="276"/>
        <v>4</v>
      </c>
      <c r="AL1951" s="1">
        <f t="shared" si="277"/>
        <v>79.319999999999993</v>
      </c>
      <c r="AM1951" s="38">
        <f t="shared" ca="1" si="278"/>
        <v>0.84848484848484851</v>
      </c>
      <c r="AN1951" s="1" t="str">
        <f t="shared" ca="1" si="279"/>
        <v>תקין</v>
      </c>
      <c r="AO1951" s="1" t="e">
        <f>VLOOKUP(AC1951,'תז מייל קניין'!$A:$C,3,0)</f>
        <v>#N/A</v>
      </c>
      <c r="AP1951" s="1" t="str">
        <f t="shared" si="280"/>
        <v xml:space="preserve"> אספקה והת</v>
      </c>
    </row>
    <row r="1952" spans="1:42" x14ac:dyDescent="0.2">
      <c r="A1952" s="4"/>
      <c r="B1952" s="5"/>
      <c r="C1952" s="6" t="s">
        <v>6809</v>
      </c>
      <c r="D1952" s="7" t="s">
        <v>50</v>
      </c>
      <c r="E1952" s="7" t="s">
        <v>32</v>
      </c>
      <c r="F1952" s="8" t="s">
        <v>35</v>
      </c>
      <c r="G1952" s="9">
        <v>45041</v>
      </c>
      <c r="H1952" s="9"/>
      <c r="I1952" s="10"/>
      <c r="J1952" s="14"/>
      <c r="K1952" s="11" t="s">
        <v>2443</v>
      </c>
      <c r="L1952" s="8" t="s">
        <v>2444</v>
      </c>
      <c r="M1952" s="8" t="s">
        <v>2445</v>
      </c>
      <c r="N1952" s="8" t="s">
        <v>40</v>
      </c>
      <c r="O1952" s="12">
        <v>90265.9</v>
      </c>
      <c r="P1952" s="8" t="s">
        <v>41</v>
      </c>
      <c r="Q1952" s="12">
        <v>90265.9</v>
      </c>
      <c r="R1952" s="13">
        <v>59.83</v>
      </c>
      <c r="S1952" s="12">
        <v>53647.43</v>
      </c>
      <c r="T1952" s="12">
        <v>52795.27</v>
      </c>
      <c r="U1952" s="12">
        <v>34618.639999999999</v>
      </c>
      <c r="V1952" s="8" t="s">
        <v>35</v>
      </c>
      <c r="W1952" s="8" t="s">
        <v>6810</v>
      </c>
      <c r="X1952" s="8" t="s">
        <v>57</v>
      </c>
      <c r="Y1952" s="13">
        <v>0</v>
      </c>
      <c r="Z1952" s="8" t="s">
        <v>42</v>
      </c>
      <c r="AA1952" s="8" t="s">
        <v>65</v>
      </c>
      <c r="AB1952" s="8" t="s">
        <v>35</v>
      </c>
      <c r="AC1952" s="8" t="s">
        <v>4348</v>
      </c>
      <c r="AD1952" s="8" t="s">
        <v>35</v>
      </c>
      <c r="AE1952" s="8" t="s">
        <v>1886</v>
      </c>
      <c r="AF1952" s="12">
        <v>36323.35</v>
      </c>
      <c r="AG1952" s="41">
        <f t="shared" si="273"/>
        <v>45041</v>
      </c>
      <c r="AH1952" s="41">
        <f t="shared" ca="1" si="274"/>
        <v>46022</v>
      </c>
      <c r="AI1952" s="1">
        <f t="shared" ca="1" si="281"/>
        <v>32</v>
      </c>
      <c r="AJ1952" s="1">
        <f t="shared" ca="1" si="275"/>
        <v>27</v>
      </c>
      <c r="AK1952" s="1">
        <f t="shared" ca="1" si="276"/>
        <v>4</v>
      </c>
      <c r="AL1952" s="1">
        <f t="shared" si="277"/>
        <v>59.83</v>
      </c>
      <c r="AM1952" s="38">
        <f t="shared" ca="1" si="278"/>
        <v>0.84375</v>
      </c>
      <c r="AN1952" s="1" t="str">
        <f t="shared" ca="1" si="279"/>
        <v>תקין</v>
      </c>
      <c r="AO1952" s="1" t="e">
        <f>VLOOKUP(AC1952,'תז מייל קניין'!$A:$C,3,0)</f>
        <v>#N/A</v>
      </c>
      <c r="AP1952" s="1" t="str">
        <f t="shared" si="280"/>
        <v xml:space="preserve"> ריהוט עבו</v>
      </c>
    </row>
    <row r="1953" spans="1:42" x14ac:dyDescent="0.2">
      <c r="A1953" s="4"/>
      <c r="B1953" s="5"/>
      <c r="C1953" s="6" t="s">
        <v>6811</v>
      </c>
      <c r="D1953" s="7" t="s">
        <v>34</v>
      </c>
      <c r="E1953" s="7" t="s">
        <v>32</v>
      </c>
      <c r="F1953" s="8" t="s">
        <v>35</v>
      </c>
      <c r="G1953" s="9">
        <v>45043</v>
      </c>
      <c r="H1953" s="9">
        <v>44934</v>
      </c>
      <c r="I1953" s="10">
        <v>45298</v>
      </c>
      <c r="J1953" s="14"/>
      <c r="K1953" s="11" t="s">
        <v>6812</v>
      </c>
      <c r="L1953" s="8" t="s">
        <v>6813</v>
      </c>
      <c r="M1953" s="8" t="s">
        <v>6814</v>
      </c>
      <c r="N1953" s="8" t="s">
        <v>40</v>
      </c>
      <c r="O1953" s="12">
        <v>50303.4</v>
      </c>
      <c r="P1953" s="8" t="s">
        <v>41</v>
      </c>
      <c r="Q1953" s="12">
        <v>50303.4</v>
      </c>
      <c r="R1953" s="13">
        <v>45.28</v>
      </c>
      <c r="S1953" s="12">
        <v>22775.51</v>
      </c>
      <c r="T1953" s="12">
        <v>22775.51</v>
      </c>
      <c r="U1953" s="12">
        <v>27527.89</v>
      </c>
      <c r="V1953" s="8" t="s">
        <v>35</v>
      </c>
      <c r="W1953" s="8" t="s">
        <v>6815</v>
      </c>
      <c r="X1953" s="8" t="s">
        <v>35</v>
      </c>
      <c r="Y1953" s="13">
        <v>0</v>
      </c>
      <c r="Z1953" s="8" t="s">
        <v>42</v>
      </c>
      <c r="AA1953" s="8" t="s">
        <v>43</v>
      </c>
      <c r="AB1953" s="8" t="s">
        <v>60</v>
      </c>
      <c r="AC1953" s="8" t="s">
        <v>4348</v>
      </c>
      <c r="AD1953" s="8" t="s">
        <v>6816</v>
      </c>
      <c r="AE1953" s="8" t="s">
        <v>6817</v>
      </c>
      <c r="AF1953" s="12">
        <v>27527.89</v>
      </c>
      <c r="AG1953" s="41">
        <f t="shared" si="273"/>
        <v>44934</v>
      </c>
      <c r="AH1953" s="41">
        <f t="shared" ca="1" si="274"/>
        <v>45298</v>
      </c>
      <c r="AI1953" s="1">
        <f t="shared" ca="1" si="281"/>
        <v>11</v>
      </c>
      <c r="AJ1953" s="1">
        <f t="shared" ca="1" si="275"/>
        <v>30</v>
      </c>
      <c r="AK1953" s="1">
        <f t="shared" ca="1" si="276"/>
        <v>-18</v>
      </c>
      <c r="AL1953" s="1">
        <f t="shared" si="277"/>
        <v>45.28</v>
      </c>
      <c r="AM1953" s="38">
        <f t="shared" ca="1" si="278"/>
        <v>2.7272727272727271</v>
      </c>
      <c r="AN1953" s="1" t="str">
        <f t="shared" ca="1" si="279"/>
        <v>לא תקין</v>
      </c>
      <c r="AO1953" s="1" t="e">
        <f>VLOOKUP(AC1953,'תז מייל קניין'!$A:$C,3,0)</f>
        <v>#N/A</v>
      </c>
      <c r="AP1953" s="1" t="str">
        <f t="shared" si="280"/>
        <v xml:space="preserve"> בדיקת נגי</v>
      </c>
    </row>
    <row r="1954" spans="1:42" x14ac:dyDescent="0.2">
      <c r="A1954" s="4"/>
      <c r="B1954" s="5"/>
      <c r="C1954" s="6" t="s">
        <v>6818</v>
      </c>
      <c r="D1954" s="7" t="s">
        <v>50</v>
      </c>
      <c r="E1954" s="7" t="s">
        <v>32</v>
      </c>
      <c r="F1954" s="8" t="s">
        <v>35</v>
      </c>
      <c r="G1954" s="9">
        <v>45046</v>
      </c>
      <c r="H1954" s="9"/>
      <c r="I1954" s="10"/>
      <c r="J1954" s="14"/>
      <c r="K1954" s="11" t="s">
        <v>6755</v>
      </c>
      <c r="L1954" s="8" t="s">
        <v>6756</v>
      </c>
      <c r="M1954" s="8" t="s">
        <v>52</v>
      </c>
      <c r="N1954" s="8" t="s">
        <v>40</v>
      </c>
      <c r="O1954" s="12">
        <v>1007759.85</v>
      </c>
      <c r="P1954" s="8" t="s">
        <v>41</v>
      </c>
      <c r="Q1954" s="12">
        <v>1007759.85</v>
      </c>
      <c r="R1954" s="13">
        <v>85.7</v>
      </c>
      <c r="S1954" s="12">
        <v>698794.82</v>
      </c>
      <c r="T1954" s="12">
        <v>701305.12</v>
      </c>
      <c r="U1954" s="12">
        <v>152812.79999999999</v>
      </c>
      <c r="V1954" s="8" t="s">
        <v>35</v>
      </c>
      <c r="W1954" s="8" t="s">
        <v>6819</v>
      </c>
      <c r="X1954" s="8" t="s">
        <v>57</v>
      </c>
      <c r="Y1954" s="13">
        <v>0</v>
      </c>
      <c r="Z1954" s="8" t="s">
        <v>42</v>
      </c>
      <c r="AA1954" s="8" t="s">
        <v>65</v>
      </c>
      <c r="AB1954" s="8" t="s">
        <v>35</v>
      </c>
      <c r="AC1954" s="8" t="s">
        <v>4348</v>
      </c>
      <c r="AD1954" s="8" t="s">
        <v>6820</v>
      </c>
      <c r="AE1954" s="8" t="s">
        <v>6759</v>
      </c>
      <c r="AF1954" s="12">
        <v>144060</v>
      </c>
      <c r="AG1954" s="41">
        <f t="shared" si="273"/>
        <v>45046</v>
      </c>
      <c r="AH1954" s="41">
        <f t="shared" ca="1" si="274"/>
        <v>46022</v>
      </c>
      <c r="AI1954" s="1">
        <f t="shared" ca="1" si="281"/>
        <v>32</v>
      </c>
      <c r="AJ1954" s="1">
        <f t="shared" ca="1" si="275"/>
        <v>27</v>
      </c>
      <c r="AK1954" s="1">
        <f t="shared" ca="1" si="276"/>
        <v>4</v>
      </c>
      <c r="AL1954" s="1">
        <f t="shared" si="277"/>
        <v>85.7</v>
      </c>
      <c r="AM1954" s="38">
        <f t="shared" ca="1" si="278"/>
        <v>0.84375</v>
      </c>
      <c r="AN1954" s="1" t="str">
        <f t="shared" ca="1" si="279"/>
        <v>תקין</v>
      </c>
      <c r="AO1954" s="1" t="e">
        <f>VLOOKUP(AC1954,'תז מייל קניין'!$A:$C,3,0)</f>
        <v>#N/A</v>
      </c>
      <c r="AP1954" s="1" t="str">
        <f t="shared" si="280"/>
        <v xml:space="preserve"> תשלום אגר</v>
      </c>
    </row>
    <row r="1955" spans="1:42" x14ac:dyDescent="0.2">
      <c r="A1955" s="4"/>
      <c r="B1955" s="5"/>
      <c r="C1955" s="6" t="s">
        <v>6821</v>
      </c>
      <c r="D1955" s="7" t="s">
        <v>50</v>
      </c>
      <c r="E1955" s="7" t="s">
        <v>32</v>
      </c>
      <c r="F1955" s="8" t="s">
        <v>35</v>
      </c>
      <c r="G1955" s="9">
        <v>45047</v>
      </c>
      <c r="H1955" s="9"/>
      <c r="I1955" s="10"/>
      <c r="J1955" s="14"/>
      <c r="K1955" s="11" t="s">
        <v>2443</v>
      </c>
      <c r="L1955" s="8" t="s">
        <v>2444</v>
      </c>
      <c r="M1955" s="8" t="s">
        <v>2445</v>
      </c>
      <c r="N1955" s="8" t="s">
        <v>40</v>
      </c>
      <c r="O1955" s="12">
        <v>172668.62</v>
      </c>
      <c r="P1955" s="8" t="s">
        <v>41</v>
      </c>
      <c r="Q1955" s="12">
        <v>172668.62</v>
      </c>
      <c r="R1955" s="13">
        <v>98.41</v>
      </c>
      <c r="S1955" s="12">
        <v>170597.7</v>
      </c>
      <c r="T1955" s="12">
        <v>169848.9</v>
      </c>
      <c r="U1955" s="12">
        <v>1915.23</v>
      </c>
      <c r="V1955" s="8" t="s">
        <v>35</v>
      </c>
      <c r="W1955" s="8" t="s">
        <v>6822</v>
      </c>
      <c r="X1955" s="8" t="s">
        <v>57</v>
      </c>
      <c r="Y1955" s="13">
        <v>0</v>
      </c>
      <c r="Z1955" s="8" t="s">
        <v>42</v>
      </c>
      <c r="AA1955" s="8" t="s">
        <v>65</v>
      </c>
      <c r="AB1955" s="8" t="s">
        <v>35</v>
      </c>
      <c r="AC1955" s="8" t="s">
        <v>4348</v>
      </c>
      <c r="AD1955" s="8" t="s">
        <v>35</v>
      </c>
      <c r="AE1955" s="8" t="s">
        <v>4393</v>
      </c>
      <c r="AF1955" s="12">
        <v>2009.54</v>
      </c>
      <c r="AG1955" s="41">
        <f t="shared" si="273"/>
        <v>45047</v>
      </c>
      <c r="AH1955" s="41">
        <f t="shared" ca="1" si="274"/>
        <v>46022</v>
      </c>
      <c r="AI1955" s="1">
        <f t="shared" ca="1" si="281"/>
        <v>31</v>
      </c>
      <c r="AJ1955" s="1">
        <f t="shared" ca="1" si="275"/>
        <v>27</v>
      </c>
      <c r="AK1955" s="1">
        <f t="shared" ca="1" si="276"/>
        <v>4</v>
      </c>
      <c r="AL1955" s="1">
        <f t="shared" si="277"/>
        <v>98.41</v>
      </c>
      <c r="AM1955" s="38">
        <f t="shared" ca="1" si="278"/>
        <v>0.87096774193548387</v>
      </c>
      <c r="AN1955" s="1" t="str">
        <f t="shared" ca="1" si="279"/>
        <v>תקין</v>
      </c>
      <c r="AO1955" s="1" t="e">
        <f>VLOOKUP(AC1955,'תז מייל קניין'!$A:$C,3,0)</f>
        <v>#N/A</v>
      </c>
      <c r="AP1955" s="1" t="str">
        <f t="shared" si="280"/>
        <v xml:space="preserve"> ריהוט עבו</v>
      </c>
    </row>
    <row r="1956" spans="1:42" x14ac:dyDescent="0.2">
      <c r="A1956" s="4"/>
      <c r="B1956" s="5"/>
      <c r="C1956" s="6" t="s">
        <v>6823</v>
      </c>
      <c r="D1956" s="7" t="s">
        <v>50</v>
      </c>
      <c r="E1956" s="7" t="s">
        <v>32</v>
      </c>
      <c r="F1956" s="8" t="s">
        <v>35</v>
      </c>
      <c r="G1956" s="9">
        <v>45047</v>
      </c>
      <c r="H1956" s="9"/>
      <c r="I1956" s="10"/>
      <c r="J1956" s="14"/>
      <c r="K1956" s="11" t="s">
        <v>6824</v>
      </c>
      <c r="L1956" s="8" t="s">
        <v>6825</v>
      </c>
      <c r="M1956" s="8" t="s">
        <v>6826</v>
      </c>
      <c r="N1956" s="8" t="s">
        <v>35</v>
      </c>
      <c r="O1956" s="13">
        <v>0</v>
      </c>
      <c r="P1956" s="8" t="s">
        <v>41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8" t="s">
        <v>57</v>
      </c>
      <c r="W1956" s="8" t="s">
        <v>6827</v>
      </c>
      <c r="X1956" s="8" t="s">
        <v>35</v>
      </c>
      <c r="Y1956" s="13">
        <v>0</v>
      </c>
      <c r="Z1956" s="8" t="s">
        <v>35</v>
      </c>
      <c r="AA1956" s="8" t="s">
        <v>65</v>
      </c>
      <c r="AB1956" s="8" t="s">
        <v>35</v>
      </c>
      <c r="AC1956" s="8" t="s">
        <v>4348</v>
      </c>
      <c r="AD1956" s="8" t="s">
        <v>35</v>
      </c>
      <c r="AE1956" s="8" t="s">
        <v>35</v>
      </c>
      <c r="AF1956" s="13">
        <v>0</v>
      </c>
      <c r="AG1956" s="41">
        <f t="shared" si="273"/>
        <v>45047</v>
      </c>
      <c r="AH1956" s="41">
        <f t="shared" ca="1" si="274"/>
        <v>46022</v>
      </c>
      <c r="AI1956" s="1">
        <f t="shared" ca="1" si="281"/>
        <v>31</v>
      </c>
      <c r="AJ1956" s="1">
        <f t="shared" ca="1" si="275"/>
        <v>27</v>
      </c>
      <c r="AK1956" s="1">
        <f t="shared" ca="1" si="276"/>
        <v>4</v>
      </c>
      <c r="AL1956" s="1">
        <f t="shared" si="277"/>
        <v>0</v>
      </c>
      <c r="AM1956" s="38">
        <f t="shared" ca="1" si="278"/>
        <v>0.87096774193548387</v>
      </c>
      <c r="AN1956" s="1" t="str">
        <f t="shared" ca="1" si="279"/>
        <v>לא תקין</v>
      </c>
      <c r="AO1956" s="1" t="e">
        <f>VLOOKUP(AC1956,'תז מייל קניין'!$A:$C,3,0)</f>
        <v>#N/A</v>
      </c>
      <c r="AP1956" s="1" t="str">
        <f t="shared" si="280"/>
        <v xml:space="preserve"> מאגר השמא</v>
      </c>
    </row>
    <row r="1957" spans="1:42" x14ac:dyDescent="0.2">
      <c r="A1957" s="4"/>
      <c r="B1957" s="5"/>
      <c r="C1957" s="6" t="s">
        <v>6828</v>
      </c>
      <c r="D1957" s="7" t="s">
        <v>50</v>
      </c>
      <c r="E1957" s="7" t="s">
        <v>32</v>
      </c>
      <c r="F1957" s="8" t="s">
        <v>35</v>
      </c>
      <c r="G1957" s="9">
        <v>45048</v>
      </c>
      <c r="H1957" s="9"/>
      <c r="I1957" s="10"/>
      <c r="J1957" s="14"/>
      <c r="K1957" s="11" t="s">
        <v>6824</v>
      </c>
      <c r="L1957" s="8" t="s">
        <v>6825</v>
      </c>
      <c r="M1957" s="8" t="s">
        <v>6826</v>
      </c>
      <c r="N1957" s="8" t="s">
        <v>40</v>
      </c>
      <c r="O1957" s="12">
        <v>12260.2</v>
      </c>
      <c r="P1957" s="8" t="s">
        <v>41</v>
      </c>
      <c r="Q1957" s="12">
        <v>12260.2</v>
      </c>
      <c r="R1957" s="13">
        <v>0</v>
      </c>
      <c r="S1957" s="13">
        <v>0</v>
      </c>
      <c r="T1957" s="13">
        <v>0</v>
      </c>
      <c r="U1957" s="12">
        <v>12260.2</v>
      </c>
      <c r="V1957" s="8" t="s">
        <v>35</v>
      </c>
      <c r="W1957" s="8" t="s">
        <v>6829</v>
      </c>
      <c r="X1957" s="8" t="s">
        <v>35</v>
      </c>
      <c r="Y1957" s="13">
        <v>0</v>
      </c>
      <c r="Z1957" s="8" t="s">
        <v>42</v>
      </c>
      <c r="AA1957" s="8" t="s">
        <v>65</v>
      </c>
      <c r="AB1957" s="8" t="s">
        <v>35</v>
      </c>
      <c r="AC1957" s="8" t="s">
        <v>4348</v>
      </c>
      <c r="AD1957" s="8" t="s">
        <v>6830</v>
      </c>
      <c r="AE1957" s="8" t="s">
        <v>2427</v>
      </c>
      <c r="AF1957" s="12">
        <v>12260.2</v>
      </c>
      <c r="AG1957" s="41">
        <f t="shared" si="273"/>
        <v>45048</v>
      </c>
      <c r="AH1957" s="41">
        <f t="shared" ca="1" si="274"/>
        <v>46022</v>
      </c>
      <c r="AI1957" s="1">
        <f t="shared" ca="1" si="281"/>
        <v>31</v>
      </c>
      <c r="AJ1957" s="1">
        <f t="shared" ca="1" si="275"/>
        <v>27</v>
      </c>
      <c r="AK1957" s="1">
        <f t="shared" ca="1" si="276"/>
        <v>4</v>
      </c>
      <c r="AL1957" s="1">
        <f t="shared" si="277"/>
        <v>0</v>
      </c>
      <c r="AM1957" s="38">
        <f t="shared" ca="1" si="278"/>
        <v>0.87096774193548387</v>
      </c>
      <c r="AN1957" s="1" t="str">
        <f t="shared" ca="1" si="279"/>
        <v>לא תקין</v>
      </c>
      <c r="AO1957" s="1" t="e">
        <f>VLOOKUP(AC1957,'תז מייל קניין'!$A:$C,3,0)</f>
        <v>#N/A</v>
      </c>
      <c r="AP1957" s="1" t="str">
        <f t="shared" si="280"/>
        <v xml:space="preserve"> מאגר השמא</v>
      </c>
    </row>
    <row r="1958" spans="1:42" x14ac:dyDescent="0.2">
      <c r="A1958" s="4"/>
      <c r="B1958" s="5"/>
      <c r="C1958" s="6" t="s">
        <v>6831</v>
      </c>
      <c r="D1958" s="7" t="s">
        <v>34</v>
      </c>
      <c r="E1958" s="7" t="s">
        <v>32</v>
      </c>
      <c r="F1958" s="8" t="s">
        <v>35</v>
      </c>
      <c r="G1958" s="9">
        <v>45049</v>
      </c>
      <c r="H1958" s="9"/>
      <c r="I1958" s="10"/>
      <c r="J1958" s="14"/>
      <c r="K1958" s="11" t="s">
        <v>1466</v>
      </c>
      <c r="L1958" s="8" t="s">
        <v>1467</v>
      </c>
      <c r="M1958" s="8" t="s">
        <v>1468</v>
      </c>
      <c r="N1958" s="8" t="s">
        <v>40</v>
      </c>
      <c r="O1958" s="12">
        <v>26845</v>
      </c>
      <c r="P1958" s="8" t="s">
        <v>41</v>
      </c>
      <c r="Q1958" s="12">
        <v>26845</v>
      </c>
      <c r="R1958" s="13">
        <v>96.51</v>
      </c>
      <c r="S1958" s="12">
        <v>25689.73</v>
      </c>
      <c r="T1958" s="12">
        <v>25689.73</v>
      </c>
      <c r="U1958" s="13">
        <v>935.74</v>
      </c>
      <c r="V1958" s="8" t="s">
        <v>35</v>
      </c>
      <c r="W1958" s="8" t="s">
        <v>6832</v>
      </c>
      <c r="X1958" s="8" t="s">
        <v>35</v>
      </c>
      <c r="Y1958" s="13">
        <v>0</v>
      </c>
      <c r="Z1958" s="8" t="s">
        <v>42</v>
      </c>
      <c r="AA1958" s="8" t="s">
        <v>43</v>
      </c>
      <c r="AB1958" s="8" t="s">
        <v>60</v>
      </c>
      <c r="AC1958" s="8" t="s">
        <v>4348</v>
      </c>
      <c r="AD1958" s="8" t="s">
        <v>35</v>
      </c>
      <c r="AE1958" s="8" t="s">
        <v>1815</v>
      </c>
      <c r="AF1958" s="13">
        <v>935.74</v>
      </c>
      <c r="AG1958" s="41">
        <f t="shared" si="273"/>
        <v>45049</v>
      </c>
      <c r="AH1958" s="41">
        <f t="shared" ca="1" si="274"/>
        <v>46022</v>
      </c>
      <c r="AI1958" s="1">
        <f t="shared" ca="1" si="281"/>
        <v>31</v>
      </c>
      <c r="AJ1958" s="1">
        <f t="shared" ca="1" si="275"/>
        <v>27</v>
      </c>
      <c r="AK1958" s="1">
        <f t="shared" ca="1" si="276"/>
        <v>4</v>
      </c>
      <c r="AL1958" s="1">
        <f t="shared" si="277"/>
        <v>96.51</v>
      </c>
      <c r="AM1958" s="38">
        <f t="shared" ca="1" si="278"/>
        <v>0.87096774193548387</v>
      </c>
      <c r="AN1958" s="1" t="str">
        <f t="shared" ca="1" si="279"/>
        <v>תקין</v>
      </c>
      <c r="AO1958" s="1" t="e">
        <f>VLOOKUP(AC1958,'תז מייל קניין'!$A:$C,3,0)</f>
        <v>#N/A</v>
      </c>
      <c r="AP1958" s="1" t="str">
        <f t="shared" si="280"/>
        <v xml:space="preserve"> טיוב נתונ</v>
      </c>
    </row>
    <row r="1959" spans="1:42" x14ac:dyDescent="0.2">
      <c r="A1959" s="4"/>
      <c r="B1959" s="5"/>
      <c r="C1959" s="6" t="s">
        <v>6833</v>
      </c>
      <c r="D1959" s="7" t="s">
        <v>34</v>
      </c>
      <c r="E1959" s="7" t="s">
        <v>32</v>
      </c>
      <c r="F1959" s="8" t="s">
        <v>35</v>
      </c>
      <c r="G1959" s="9">
        <v>45050</v>
      </c>
      <c r="H1959" s="9"/>
      <c r="I1959" s="10"/>
      <c r="J1959" s="14"/>
      <c r="K1959" s="11" t="s">
        <v>1990</v>
      </c>
      <c r="L1959" s="8" t="s">
        <v>1991</v>
      </c>
      <c r="M1959" s="8" t="s">
        <v>1992</v>
      </c>
      <c r="N1959" s="8" t="s">
        <v>35</v>
      </c>
      <c r="O1959" s="12">
        <v>2506.0300000000002</v>
      </c>
      <c r="P1959" s="8" t="s">
        <v>41</v>
      </c>
      <c r="Q1959" s="12">
        <v>2506.0300000000002</v>
      </c>
      <c r="R1959" s="13">
        <v>0</v>
      </c>
      <c r="S1959" s="13">
        <v>0</v>
      </c>
      <c r="T1959" s="13">
        <v>0</v>
      </c>
      <c r="U1959" s="13">
        <v>0</v>
      </c>
      <c r="V1959" s="8" t="s">
        <v>57</v>
      </c>
      <c r="W1959" s="8" t="s">
        <v>6834</v>
      </c>
      <c r="X1959" s="8" t="s">
        <v>57</v>
      </c>
      <c r="Y1959" s="13">
        <v>0</v>
      </c>
      <c r="Z1959" s="8" t="s">
        <v>42</v>
      </c>
      <c r="AA1959" s="8" t="s">
        <v>65</v>
      </c>
      <c r="AB1959" s="8" t="s">
        <v>35</v>
      </c>
      <c r="AC1959" s="8" t="s">
        <v>4348</v>
      </c>
      <c r="AD1959" s="8" t="s">
        <v>35</v>
      </c>
      <c r="AE1959" s="8" t="s">
        <v>1762</v>
      </c>
      <c r="AF1959" s="12">
        <v>2506.0300000000002</v>
      </c>
      <c r="AG1959" s="41">
        <f t="shared" si="273"/>
        <v>45050</v>
      </c>
      <c r="AH1959" s="41">
        <f t="shared" ca="1" si="274"/>
        <v>46022</v>
      </c>
      <c r="AI1959" s="1">
        <f t="shared" ca="1" si="281"/>
        <v>31</v>
      </c>
      <c r="AJ1959" s="1">
        <f t="shared" ca="1" si="275"/>
        <v>27</v>
      </c>
      <c r="AK1959" s="1">
        <f t="shared" ca="1" si="276"/>
        <v>4</v>
      </c>
      <c r="AL1959" s="1">
        <f t="shared" si="277"/>
        <v>0</v>
      </c>
      <c r="AM1959" s="38">
        <f t="shared" ca="1" si="278"/>
        <v>0.87096774193548387</v>
      </c>
      <c r="AN1959" s="1" t="str">
        <f t="shared" ca="1" si="279"/>
        <v>לא תקין</v>
      </c>
      <c r="AO1959" s="1" t="e">
        <f>VLOOKUP(AC1959,'תז מייל קניין'!$A:$C,3,0)</f>
        <v>#N/A</v>
      </c>
      <c r="AP1959" s="1" t="str">
        <f t="shared" si="280"/>
        <v xml:space="preserve"> תצורה 1.3</v>
      </c>
    </row>
    <row r="1960" spans="1:42" x14ac:dyDescent="0.2">
      <c r="A1960" s="4"/>
      <c r="B1960" s="5"/>
      <c r="C1960" s="6" t="s">
        <v>6835</v>
      </c>
      <c r="D1960" s="7" t="s">
        <v>34</v>
      </c>
      <c r="E1960" s="7" t="s">
        <v>32</v>
      </c>
      <c r="F1960" s="8" t="s">
        <v>35</v>
      </c>
      <c r="G1960" s="9">
        <v>45060</v>
      </c>
      <c r="H1960" s="9"/>
      <c r="I1960" s="10"/>
      <c r="J1960" s="14"/>
      <c r="K1960" s="11" t="s">
        <v>5803</v>
      </c>
      <c r="L1960" s="8" t="s">
        <v>5804</v>
      </c>
      <c r="M1960" s="8" t="s">
        <v>5805</v>
      </c>
      <c r="N1960" s="8" t="s">
        <v>40</v>
      </c>
      <c r="O1960" s="12">
        <v>11627.68</v>
      </c>
      <c r="P1960" s="8" t="s">
        <v>41</v>
      </c>
      <c r="Q1960" s="12">
        <v>11627.68</v>
      </c>
      <c r="R1960" s="13">
        <v>85.36</v>
      </c>
      <c r="S1960" s="12">
        <v>9900.5499999999993</v>
      </c>
      <c r="T1960" s="12">
        <v>9898.2000000000007</v>
      </c>
      <c r="U1960" s="12">
        <v>1710.41</v>
      </c>
      <c r="V1960" s="8" t="s">
        <v>35</v>
      </c>
      <c r="W1960" s="8" t="s">
        <v>6836</v>
      </c>
      <c r="X1960" s="8" t="s">
        <v>35</v>
      </c>
      <c r="Y1960" s="13">
        <v>0</v>
      </c>
      <c r="Z1960" s="8" t="s">
        <v>42</v>
      </c>
      <c r="AA1960" s="8" t="s">
        <v>43</v>
      </c>
      <c r="AB1960" s="8" t="s">
        <v>60</v>
      </c>
      <c r="AC1960" s="8" t="s">
        <v>4348</v>
      </c>
      <c r="AD1960" s="8" t="s">
        <v>35</v>
      </c>
      <c r="AE1960" s="8" t="s">
        <v>2177</v>
      </c>
      <c r="AF1960" s="12">
        <v>1710.41</v>
      </c>
      <c r="AG1960" s="41">
        <f t="shared" si="273"/>
        <v>45060</v>
      </c>
      <c r="AH1960" s="41">
        <f t="shared" ca="1" si="274"/>
        <v>46022</v>
      </c>
      <c r="AI1960" s="1">
        <f t="shared" ca="1" si="281"/>
        <v>31</v>
      </c>
      <c r="AJ1960" s="1">
        <f t="shared" ca="1" si="275"/>
        <v>26</v>
      </c>
      <c r="AK1960" s="1">
        <f t="shared" ca="1" si="276"/>
        <v>4</v>
      </c>
      <c r="AL1960" s="1">
        <f t="shared" si="277"/>
        <v>85.36</v>
      </c>
      <c r="AM1960" s="38">
        <f t="shared" ca="1" si="278"/>
        <v>0.83870967741935487</v>
      </c>
      <c r="AN1960" s="1" t="str">
        <f t="shared" ca="1" si="279"/>
        <v>תקין</v>
      </c>
      <c r="AO1960" s="1" t="e">
        <f>VLOOKUP(AC1960,'תז מייל קניין'!$A:$C,3,0)</f>
        <v>#N/A</v>
      </c>
      <c r="AP1960" s="1" t="str">
        <f t="shared" si="280"/>
        <v xml:space="preserve"> כיבוד עבו</v>
      </c>
    </row>
    <row r="1961" spans="1:42" x14ac:dyDescent="0.2">
      <c r="A1961" s="4"/>
      <c r="B1961" s="5"/>
      <c r="C1961" s="6" t="s">
        <v>6837</v>
      </c>
      <c r="D1961" s="7" t="s">
        <v>34</v>
      </c>
      <c r="E1961" s="7" t="s">
        <v>32</v>
      </c>
      <c r="F1961" s="8" t="s">
        <v>35</v>
      </c>
      <c r="G1961" s="9">
        <v>45075</v>
      </c>
      <c r="H1961" s="9"/>
      <c r="I1961" s="10"/>
      <c r="J1961" s="14"/>
      <c r="K1961" s="11" t="s">
        <v>6838</v>
      </c>
      <c r="L1961" s="8" t="s">
        <v>6839</v>
      </c>
      <c r="M1961" s="8" t="s">
        <v>6840</v>
      </c>
      <c r="N1961" s="8" t="s">
        <v>40</v>
      </c>
      <c r="O1961" s="12">
        <v>15980</v>
      </c>
      <c r="P1961" s="8" t="s">
        <v>41</v>
      </c>
      <c r="Q1961" s="12">
        <v>15980</v>
      </c>
      <c r="R1961" s="13">
        <v>93.1</v>
      </c>
      <c r="S1961" s="12">
        <v>14818.06</v>
      </c>
      <c r="T1961" s="12">
        <v>14813.96</v>
      </c>
      <c r="U1961" s="12">
        <v>1103.3</v>
      </c>
      <c r="V1961" s="8" t="s">
        <v>35</v>
      </c>
      <c r="W1961" s="8" t="s">
        <v>6841</v>
      </c>
      <c r="X1961" s="8" t="s">
        <v>35</v>
      </c>
      <c r="Y1961" s="13">
        <v>0</v>
      </c>
      <c r="Z1961" s="8" t="s">
        <v>42</v>
      </c>
      <c r="AA1961" s="8" t="s">
        <v>43</v>
      </c>
      <c r="AB1961" s="8" t="s">
        <v>60</v>
      </c>
      <c r="AC1961" s="8" t="s">
        <v>4348</v>
      </c>
      <c r="AD1961" s="8" t="s">
        <v>35</v>
      </c>
      <c r="AE1961" s="8" t="s">
        <v>1815</v>
      </c>
      <c r="AF1961" s="12">
        <v>1103.3</v>
      </c>
      <c r="AG1961" s="41">
        <f t="shared" si="273"/>
        <v>45075</v>
      </c>
      <c r="AH1961" s="41">
        <f t="shared" ca="1" si="274"/>
        <v>46022</v>
      </c>
      <c r="AI1961" s="1">
        <f t="shared" ca="1" si="281"/>
        <v>31</v>
      </c>
      <c r="AJ1961" s="1">
        <f t="shared" ca="1" si="275"/>
        <v>26</v>
      </c>
      <c r="AK1961" s="1">
        <f t="shared" ca="1" si="276"/>
        <v>4</v>
      </c>
      <c r="AL1961" s="1">
        <f t="shared" si="277"/>
        <v>93.1</v>
      </c>
      <c r="AM1961" s="38">
        <f t="shared" ca="1" si="278"/>
        <v>0.83870967741935487</v>
      </c>
      <c r="AN1961" s="1" t="str">
        <f t="shared" ca="1" si="279"/>
        <v>תקין</v>
      </c>
      <c r="AO1961" s="1" t="e">
        <f>VLOOKUP(AC1961,'תז מייל קניין'!$A:$C,3,0)</f>
        <v>#N/A</v>
      </c>
      <c r="AP1961" s="1" t="str">
        <f t="shared" si="280"/>
        <v xml:space="preserve"> ארוחת צהר</v>
      </c>
    </row>
    <row r="1962" spans="1:42" x14ac:dyDescent="0.2">
      <c r="A1962" s="4"/>
      <c r="B1962" s="5"/>
      <c r="C1962" s="6" t="s">
        <v>6842</v>
      </c>
      <c r="D1962" s="7" t="s">
        <v>50</v>
      </c>
      <c r="E1962" s="7" t="s">
        <v>32</v>
      </c>
      <c r="F1962" s="8" t="s">
        <v>35</v>
      </c>
      <c r="G1962" s="9">
        <v>45076</v>
      </c>
      <c r="H1962" s="9"/>
      <c r="I1962" s="10"/>
      <c r="J1962" s="14"/>
      <c r="K1962" s="11" t="s">
        <v>2786</v>
      </c>
      <c r="L1962" s="8" t="s">
        <v>2787</v>
      </c>
      <c r="M1962" s="8" t="s">
        <v>2788</v>
      </c>
      <c r="N1962" s="8" t="s">
        <v>40</v>
      </c>
      <c r="O1962" s="12">
        <v>12326.98</v>
      </c>
      <c r="P1962" s="8" t="s">
        <v>41</v>
      </c>
      <c r="Q1962" s="12">
        <v>12326.98</v>
      </c>
      <c r="R1962" s="13">
        <v>0</v>
      </c>
      <c r="S1962" s="13">
        <v>0</v>
      </c>
      <c r="T1962" s="13">
        <v>0</v>
      </c>
      <c r="U1962" s="12">
        <v>11988.4</v>
      </c>
      <c r="V1962" s="8" t="s">
        <v>35</v>
      </c>
      <c r="W1962" s="8" t="s">
        <v>6843</v>
      </c>
      <c r="X1962" s="8" t="s">
        <v>57</v>
      </c>
      <c r="Y1962" s="13">
        <v>0</v>
      </c>
      <c r="Z1962" s="8" t="s">
        <v>42</v>
      </c>
      <c r="AA1962" s="8" t="s">
        <v>65</v>
      </c>
      <c r="AB1962" s="8" t="s">
        <v>35</v>
      </c>
      <c r="AC1962" s="8" t="s">
        <v>4348</v>
      </c>
      <c r="AD1962" s="8" t="s">
        <v>35</v>
      </c>
      <c r="AE1962" s="8" t="s">
        <v>4548</v>
      </c>
      <c r="AF1962" s="12">
        <v>12326.98</v>
      </c>
      <c r="AG1962" s="41">
        <f t="shared" si="273"/>
        <v>45076</v>
      </c>
      <c r="AH1962" s="41">
        <f t="shared" ca="1" si="274"/>
        <v>46022</v>
      </c>
      <c r="AI1962" s="1">
        <f t="shared" ca="1" si="281"/>
        <v>31</v>
      </c>
      <c r="AJ1962" s="1">
        <f t="shared" ca="1" si="275"/>
        <v>26</v>
      </c>
      <c r="AK1962" s="1">
        <f t="shared" ca="1" si="276"/>
        <v>4</v>
      </c>
      <c r="AL1962" s="1">
        <f t="shared" si="277"/>
        <v>0</v>
      </c>
      <c r="AM1962" s="38">
        <f t="shared" ca="1" si="278"/>
        <v>0.83870967741935487</v>
      </c>
      <c r="AN1962" s="1" t="str">
        <f t="shared" ca="1" si="279"/>
        <v>לא תקין</v>
      </c>
      <c r="AO1962" s="1" t="e">
        <f>VLOOKUP(AC1962,'תז מייל קניין'!$A:$C,3,0)</f>
        <v>#N/A</v>
      </c>
      <c r="AP1962" s="1" t="str">
        <f t="shared" si="280"/>
        <v xml:space="preserve"> מסכים עבו</v>
      </c>
    </row>
    <row r="1963" spans="1:42" x14ac:dyDescent="0.2">
      <c r="A1963" s="4"/>
      <c r="B1963" s="5"/>
      <c r="C1963" s="6" t="s">
        <v>6844</v>
      </c>
      <c r="D1963" s="7" t="s">
        <v>50</v>
      </c>
      <c r="E1963" s="7" t="s">
        <v>32</v>
      </c>
      <c r="F1963" s="8" t="s">
        <v>35</v>
      </c>
      <c r="G1963" s="9">
        <v>45076</v>
      </c>
      <c r="H1963" s="9"/>
      <c r="I1963" s="10"/>
      <c r="J1963" s="14"/>
      <c r="K1963" s="11" t="s">
        <v>1990</v>
      </c>
      <c r="L1963" s="8" t="s">
        <v>1991</v>
      </c>
      <c r="M1963" s="8" t="s">
        <v>1992</v>
      </c>
      <c r="N1963" s="8" t="s">
        <v>40</v>
      </c>
      <c r="O1963" s="12">
        <v>13894.41</v>
      </c>
      <c r="P1963" s="8" t="s">
        <v>41</v>
      </c>
      <c r="Q1963" s="12">
        <v>13894.41</v>
      </c>
      <c r="R1963" s="13">
        <v>96.93</v>
      </c>
      <c r="S1963" s="12">
        <v>13856.43</v>
      </c>
      <c r="T1963" s="12">
        <v>14242.73</v>
      </c>
      <c r="U1963" s="13">
        <v>0</v>
      </c>
      <c r="V1963" s="8" t="s">
        <v>35</v>
      </c>
      <c r="W1963" s="8" t="s">
        <v>6845</v>
      </c>
      <c r="X1963" s="8" t="s">
        <v>57</v>
      </c>
      <c r="Y1963" s="13">
        <v>0</v>
      </c>
      <c r="Z1963" s="8" t="s">
        <v>42</v>
      </c>
      <c r="AA1963" s="8" t="s">
        <v>65</v>
      </c>
      <c r="AB1963" s="8" t="s">
        <v>35</v>
      </c>
      <c r="AC1963" s="8" t="s">
        <v>4348</v>
      </c>
      <c r="AD1963" s="8" t="s">
        <v>35</v>
      </c>
      <c r="AE1963" s="8" t="s">
        <v>5068</v>
      </c>
      <c r="AF1963" s="13">
        <v>0</v>
      </c>
      <c r="AG1963" s="41">
        <f t="shared" si="273"/>
        <v>45076</v>
      </c>
      <c r="AH1963" s="41">
        <f t="shared" ca="1" si="274"/>
        <v>46022</v>
      </c>
      <c r="AI1963" s="1">
        <f t="shared" ca="1" si="281"/>
        <v>31</v>
      </c>
      <c r="AJ1963" s="1">
        <f t="shared" ca="1" si="275"/>
        <v>26</v>
      </c>
      <c r="AK1963" s="1">
        <f t="shared" ca="1" si="276"/>
        <v>4</v>
      </c>
      <c r="AL1963" s="1">
        <f t="shared" si="277"/>
        <v>96.93</v>
      </c>
      <c r="AM1963" s="38">
        <f t="shared" ca="1" si="278"/>
        <v>0.83870967741935487</v>
      </c>
      <c r="AN1963" s="1" t="str">
        <f t="shared" ca="1" si="279"/>
        <v>תקין</v>
      </c>
      <c r="AO1963" s="1" t="e">
        <f>VLOOKUP(AC1963,'תז מייל קניין'!$A:$C,3,0)</f>
        <v>#N/A</v>
      </c>
      <c r="AP1963" s="1" t="str">
        <f t="shared" si="280"/>
        <v xml:space="preserve"> מסך עבור </v>
      </c>
    </row>
    <row r="1964" spans="1:42" x14ac:dyDescent="0.2">
      <c r="A1964" s="4"/>
      <c r="B1964" s="5"/>
      <c r="C1964" s="6" t="s">
        <v>6846</v>
      </c>
      <c r="D1964" s="7" t="s">
        <v>50</v>
      </c>
      <c r="E1964" s="7" t="s">
        <v>32</v>
      </c>
      <c r="F1964" s="8" t="s">
        <v>35</v>
      </c>
      <c r="G1964" s="9">
        <v>45081</v>
      </c>
      <c r="H1964" s="9"/>
      <c r="I1964" s="10"/>
      <c r="J1964" s="14"/>
      <c r="K1964" s="11" t="s">
        <v>2144</v>
      </c>
      <c r="L1964" s="8" t="s">
        <v>2145</v>
      </c>
      <c r="M1964" s="8" t="s">
        <v>2146</v>
      </c>
      <c r="N1964" s="8" t="s">
        <v>40</v>
      </c>
      <c r="O1964" s="12">
        <v>34962.800000000003</v>
      </c>
      <c r="P1964" s="8" t="s">
        <v>41</v>
      </c>
      <c r="Q1964" s="12">
        <v>34962.800000000003</v>
      </c>
      <c r="R1964" s="13">
        <v>84.62</v>
      </c>
      <c r="S1964" s="12">
        <v>29546.6</v>
      </c>
      <c r="T1964" s="12">
        <v>29546.6</v>
      </c>
      <c r="U1964" s="12">
        <v>5162.01</v>
      </c>
      <c r="V1964" s="8" t="s">
        <v>35</v>
      </c>
      <c r="W1964" s="8" t="s">
        <v>6847</v>
      </c>
      <c r="X1964" s="8" t="s">
        <v>57</v>
      </c>
      <c r="Y1964" s="13">
        <v>0</v>
      </c>
      <c r="Z1964" s="8" t="s">
        <v>42</v>
      </c>
      <c r="AA1964" s="8" t="s">
        <v>65</v>
      </c>
      <c r="AB1964" s="8" t="s">
        <v>35</v>
      </c>
      <c r="AC1964" s="8" t="s">
        <v>4348</v>
      </c>
      <c r="AD1964" s="8" t="s">
        <v>35</v>
      </c>
      <c r="AE1964" s="8" t="s">
        <v>2427</v>
      </c>
      <c r="AF1964" s="12">
        <v>5416.2</v>
      </c>
      <c r="AG1964" s="41">
        <f t="shared" si="273"/>
        <v>45081</v>
      </c>
      <c r="AH1964" s="41">
        <f t="shared" ca="1" si="274"/>
        <v>46022</v>
      </c>
      <c r="AI1964" s="1">
        <f t="shared" ca="1" si="281"/>
        <v>30</v>
      </c>
      <c r="AJ1964" s="1">
        <f t="shared" ca="1" si="275"/>
        <v>26</v>
      </c>
      <c r="AK1964" s="1">
        <f t="shared" ca="1" si="276"/>
        <v>4</v>
      </c>
      <c r="AL1964" s="1">
        <f t="shared" si="277"/>
        <v>84.62</v>
      </c>
      <c r="AM1964" s="38">
        <f t="shared" ca="1" si="278"/>
        <v>0.8666666666666667</v>
      </c>
      <c r="AN1964" s="1" t="str">
        <f t="shared" ca="1" si="279"/>
        <v>תקין</v>
      </c>
      <c r="AO1964" s="1" t="e">
        <f>VLOOKUP(AC1964,'תז מייל קניין'!$A:$C,3,0)</f>
        <v>#N/A</v>
      </c>
      <c r="AP1964" s="1" t="str">
        <f t="shared" si="280"/>
        <v xml:space="preserve"> ריהוט עבו</v>
      </c>
    </row>
    <row r="1965" spans="1:42" x14ac:dyDescent="0.2">
      <c r="A1965" s="4"/>
      <c r="B1965" s="5"/>
      <c r="C1965" s="6" t="s">
        <v>6848</v>
      </c>
      <c r="D1965" s="7" t="s">
        <v>34</v>
      </c>
      <c r="E1965" s="7" t="s">
        <v>32</v>
      </c>
      <c r="F1965" s="8" t="s">
        <v>35</v>
      </c>
      <c r="G1965" s="9">
        <v>45083</v>
      </c>
      <c r="H1965" s="9"/>
      <c r="I1965" s="10"/>
      <c r="J1965" s="14"/>
      <c r="K1965" s="11" t="s">
        <v>1948</v>
      </c>
      <c r="L1965" s="8" t="s">
        <v>1949</v>
      </c>
      <c r="M1965" s="8" t="s">
        <v>1950</v>
      </c>
      <c r="N1965" s="8" t="s">
        <v>40</v>
      </c>
      <c r="O1965" s="12">
        <v>14452.64</v>
      </c>
      <c r="P1965" s="8" t="s">
        <v>41</v>
      </c>
      <c r="Q1965" s="12">
        <v>14452.64</v>
      </c>
      <c r="R1965" s="13">
        <v>48.15</v>
      </c>
      <c r="S1965" s="12">
        <v>7165.08</v>
      </c>
      <c r="T1965" s="12">
        <v>6959.16</v>
      </c>
      <c r="U1965" s="12">
        <v>7493.48</v>
      </c>
      <c r="V1965" s="8" t="s">
        <v>35</v>
      </c>
      <c r="W1965" s="8" t="s">
        <v>6849</v>
      </c>
      <c r="X1965" s="8" t="s">
        <v>35</v>
      </c>
      <c r="Y1965" s="13">
        <v>0</v>
      </c>
      <c r="Z1965" s="8" t="s">
        <v>42</v>
      </c>
      <c r="AA1965" s="8" t="s">
        <v>58</v>
      </c>
      <c r="AB1965" s="8" t="s">
        <v>35</v>
      </c>
      <c r="AC1965" s="8" t="s">
        <v>4348</v>
      </c>
      <c r="AD1965" s="8" t="s">
        <v>6850</v>
      </c>
      <c r="AE1965" s="8" t="s">
        <v>1008</v>
      </c>
      <c r="AF1965" s="12">
        <v>7493.48</v>
      </c>
      <c r="AG1965" s="41">
        <f t="shared" si="273"/>
        <v>45083</v>
      </c>
      <c r="AH1965" s="41">
        <f t="shared" ca="1" si="274"/>
        <v>46022</v>
      </c>
      <c r="AI1965" s="1">
        <f t="shared" ca="1" si="281"/>
        <v>30</v>
      </c>
      <c r="AJ1965" s="1">
        <f t="shared" ca="1" si="275"/>
        <v>26</v>
      </c>
      <c r="AK1965" s="1">
        <f t="shared" ca="1" si="276"/>
        <v>4</v>
      </c>
      <c r="AL1965" s="1">
        <f t="shared" si="277"/>
        <v>48.15</v>
      </c>
      <c r="AM1965" s="38">
        <f t="shared" ca="1" si="278"/>
        <v>0.8666666666666667</v>
      </c>
      <c r="AN1965" s="1" t="str">
        <f t="shared" ca="1" si="279"/>
        <v>לא תקין</v>
      </c>
      <c r="AO1965" s="1" t="e">
        <f>VLOOKUP(AC1965,'תז מייל קניין'!$A:$C,3,0)</f>
        <v>#N/A</v>
      </c>
      <c r="AP1965" s="1" t="str">
        <f t="shared" si="280"/>
        <v xml:space="preserve"> התקשרות ל</v>
      </c>
    </row>
    <row r="1966" spans="1:42" x14ac:dyDescent="0.2">
      <c r="A1966" s="4"/>
      <c r="B1966" s="5"/>
      <c r="C1966" s="6" t="s">
        <v>6851</v>
      </c>
      <c r="D1966" s="7" t="s">
        <v>50</v>
      </c>
      <c r="E1966" s="7" t="s">
        <v>32</v>
      </c>
      <c r="F1966" s="8" t="s">
        <v>35</v>
      </c>
      <c r="G1966" s="9">
        <v>45102</v>
      </c>
      <c r="H1966" s="9"/>
      <c r="I1966" s="10"/>
      <c r="J1966" s="14"/>
      <c r="K1966" s="11" t="s">
        <v>1764</v>
      </c>
      <c r="L1966" s="8" t="s">
        <v>1765</v>
      </c>
      <c r="M1966" s="8" t="s">
        <v>1766</v>
      </c>
      <c r="N1966" s="8" t="s">
        <v>40</v>
      </c>
      <c r="O1966" s="12">
        <v>14131.91</v>
      </c>
      <c r="P1966" s="8" t="s">
        <v>41</v>
      </c>
      <c r="Q1966" s="12">
        <v>14131.91</v>
      </c>
      <c r="R1966" s="13">
        <v>82.88</v>
      </c>
      <c r="S1966" s="12">
        <v>11694.43</v>
      </c>
      <c r="T1966" s="12">
        <v>12690.48</v>
      </c>
      <c r="U1966" s="12">
        <v>2812.46</v>
      </c>
      <c r="V1966" s="8" t="s">
        <v>35</v>
      </c>
      <c r="W1966" s="8" t="s">
        <v>6852</v>
      </c>
      <c r="X1966" s="8" t="s">
        <v>57</v>
      </c>
      <c r="Y1966" s="13">
        <v>0</v>
      </c>
      <c r="Z1966" s="8" t="s">
        <v>42</v>
      </c>
      <c r="AA1966" s="8" t="s">
        <v>65</v>
      </c>
      <c r="AB1966" s="8" t="s">
        <v>35</v>
      </c>
      <c r="AC1966" s="8" t="s">
        <v>4348</v>
      </c>
      <c r="AD1966" s="8" t="s">
        <v>35</v>
      </c>
      <c r="AE1966" s="8" t="s">
        <v>1815</v>
      </c>
      <c r="AF1966" s="12">
        <v>2431.39</v>
      </c>
      <c r="AG1966" s="41">
        <f t="shared" si="273"/>
        <v>45102</v>
      </c>
      <c r="AH1966" s="41">
        <f t="shared" ca="1" si="274"/>
        <v>46022</v>
      </c>
      <c r="AI1966" s="1">
        <f t="shared" ca="1" si="281"/>
        <v>30</v>
      </c>
      <c r="AJ1966" s="1">
        <f t="shared" ca="1" si="275"/>
        <v>25</v>
      </c>
      <c r="AK1966" s="1">
        <f t="shared" ca="1" si="276"/>
        <v>4</v>
      </c>
      <c r="AL1966" s="1">
        <f t="shared" si="277"/>
        <v>82.88</v>
      </c>
      <c r="AM1966" s="38">
        <f t="shared" ca="1" si="278"/>
        <v>0.83333333333333337</v>
      </c>
      <c r="AN1966" s="1" t="str">
        <f t="shared" ca="1" si="279"/>
        <v>תקין</v>
      </c>
      <c r="AO1966" s="1" t="e">
        <f>VLOOKUP(AC1966,'תז מייל קניין'!$A:$C,3,0)</f>
        <v>#N/A</v>
      </c>
      <c r="AP1966" s="1" t="str">
        <f t="shared" si="280"/>
        <v xml:space="preserve"> ציוד משרד</v>
      </c>
    </row>
    <row r="1967" spans="1:42" x14ac:dyDescent="0.2">
      <c r="A1967" s="4"/>
      <c r="B1967" s="5"/>
      <c r="C1967" s="6" t="s">
        <v>6853</v>
      </c>
      <c r="D1967" s="7" t="s">
        <v>34</v>
      </c>
      <c r="E1967" s="7" t="s">
        <v>32</v>
      </c>
      <c r="F1967" s="8" t="s">
        <v>35</v>
      </c>
      <c r="G1967" s="9">
        <v>45105</v>
      </c>
      <c r="H1967" s="9"/>
      <c r="I1967" s="10"/>
      <c r="J1967" s="14"/>
      <c r="K1967" s="11" t="s">
        <v>2687</v>
      </c>
      <c r="L1967" s="8" t="s">
        <v>2688</v>
      </c>
      <c r="M1967" s="8" t="s">
        <v>35</v>
      </c>
      <c r="N1967" s="8" t="s">
        <v>40</v>
      </c>
      <c r="O1967" s="12">
        <v>115000</v>
      </c>
      <c r="P1967" s="8" t="s">
        <v>41</v>
      </c>
      <c r="Q1967" s="12">
        <v>115000</v>
      </c>
      <c r="R1967" s="13">
        <v>20.48</v>
      </c>
      <c r="S1967" s="12">
        <v>23550</v>
      </c>
      <c r="T1967" s="12">
        <v>23509.55</v>
      </c>
      <c r="U1967" s="12">
        <v>91450</v>
      </c>
      <c r="V1967" s="8" t="s">
        <v>35</v>
      </c>
      <c r="W1967" s="8" t="s">
        <v>6854</v>
      </c>
      <c r="X1967" s="8" t="s">
        <v>35</v>
      </c>
      <c r="Y1967" s="13">
        <v>0</v>
      </c>
      <c r="Z1967" s="8" t="s">
        <v>42</v>
      </c>
      <c r="AA1967" s="8" t="s">
        <v>43</v>
      </c>
      <c r="AB1967" s="8" t="s">
        <v>2690</v>
      </c>
      <c r="AC1967" s="8" t="s">
        <v>4348</v>
      </c>
      <c r="AD1967" s="8" t="s">
        <v>35</v>
      </c>
      <c r="AE1967" s="8" t="s">
        <v>2427</v>
      </c>
      <c r="AF1967" s="12">
        <v>91450</v>
      </c>
      <c r="AG1967" s="41">
        <f t="shared" si="273"/>
        <v>45105</v>
      </c>
      <c r="AH1967" s="41">
        <f t="shared" ca="1" si="274"/>
        <v>46022</v>
      </c>
      <c r="AI1967" s="1">
        <f t="shared" ca="1" si="281"/>
        <v>30</v>
      </c>
      <c r="AJ1967" s="1">
        <f t="shared" ca="1" si="275"/>
        <v>25</v>
      </c>
      <c r="AK1967" s="1">
        <f t="shared" ca="1" si="276"/>
        <v>4</v>
      </c>
      <c r="AL1967" s="1">
        <f t="shared" si="277"/>
        <v>20.48</v>
      </c>
      <c r="AM1967" s="38">
        <f t="shared" ca="1" si="278"/>
        <v>0.83333333333333337</v>
      </c>
      <c r="AN1967" s="1" t="str">
        <f t="shared" ca="1" si="279"/>
        <v>לא תקין</v>
      </c>
      <c r="AO1967" s="1" t="e">
        <f>VLOOKUP(AC1967,'תז מייל קניין'!$A:$C,3,0)</f>
        <v>#N/A</v>
      </c>
      <c r="AP1967" s="1" t="str">
        <f t="shared" si="280"/>
        <v xml:space="preserve"> פרסום בעי</v>
      </c>
    </row>
    <row r="1968" spans="1:42" x14ac:dyDescent="0.2">
      <c r="A1968" s="4"/>
      <c r="B1968" s="5"/>
      <c r="C1968" s="6" t="s">
        <v>6855</v>
      </c>
      <c r="D1968" s="7" t="s">
        <v>34</v>
      </c>
      <c r="E1968" s="7" t="s">
        <v>32</v>
      </c>
      <c r="F1968" s="8" t="s">
        <v>35</v>
      </c>
      <c r="G1968" s="9">
        <v>45109</v>
      </c>
      <c r="H1968" s="9"/>
      <c r="I1968" s="10"/>
      <c r="J1968" s="14"/>
      <c r="K1968" s="11" t="s">
        <v>6856</v>
      </c>
      <c r="L1968" s="8" t="s">
        <v>6857</v>
      </c>
      <c r="M1968" s="8" t="s">
        <v>6858</v>
      </c>
      <c r="N1968" s="8" t="s">
        <v>40</v>
      </c>
      <c r="O1968" s="12">
        <v>52146.559999999998</v>
      </c>
      <c r="P1968" s="8" t="s">
        <v>41</v>
      </c>
      <c r="Q1968" s="12">
        <v>52146.559999999998</v>
      </c>
      <c r="R1968" s="13">
        <v>0</v>
      </c>
      <c r="S1968" s="13">
        <v>0</v>
      </c>
      <c r="T1968" s="13">
        <v>0</v>
      </c>
      <c r="U1968" s="12">
        <v>52146.559999999998</v>
      </c>
      <c r="V1968" s="8" t="s">
        <v>35</v>
      </c>
      <c r="W1968" s="8" t="s">
        <v>6859</v>
      </c>
      <c r="X1968" s="8" t="s">
        <v>35</v>
      </c>
      <c r="Y1968" s="13">
        <v>0</v>
      </c>
      <c r="Z1968" s="8" t="s">
        <v>42</v>
      </c>
      <c r="AA1968" s="8" t="s">
        <v>58</v>
      </c>
      <c r="AB1968" s="8" t="s">
        <v>35</v>
      </c>
      <c r="AC1968" s="8" t="s">
        <v>4348</v>
      </c>
      <c r="AD1968" s="8" t="s">
        <v>6860</v>
      </c>
      <c r="AE1968" s="8" t="s">
        <v>1008</v>
      </c>
      <c r="AF1968" s="12">
        <v>52146.559999999998</v>
      </c>
      <c r="AG1968" s="41">
        <f t="shared" si="273"/>
        <v>45109</v>
      </c>
      <c r="AH1968" s="41">
        <f t="shared" ca="1" si="274"/>
        <v>46022</v>
      </c>
      <c r="AI1968" s="1">
        <f t="shared" ca="1" si="281"/>
        <v>29</v>
      </c>
      <c r="AJ1968" s="1">
        <f t="shared" ca="1" si="275"/>
        <v>25</v>
      </c>
      <c r="AK1968" s="1">
        <f t="shared" ca="1" si="276"/>
        <v>4</v>
      </c>
      <c r="AL1968" s="1">
        <f t="shared" si="277"/>
        <v>0</v>
      </c>
      <c r="AM1968" s="38">
        <f t="shared" ca="1" si="278"/>
        <v>0.86206896551724133</v>
      </c>
      <c r="AN1968" s="1" t="str">
        <f t="shared" ca="1" si="279"/>
        <v>לא תקין</v>
      </c>
      <c r="AO1968" s="1" t="e">
        <f>VLOOKUP(AC1968,'תז מייל קניין'!$A:$C,3,0)</f>
        <v>#N/A</v>
      </c>
      <c r="AP1968" s="1" t="str">
        <f t="shared" si="280"/>
        <v xml:space="preserve"> גישור בתי</v>
      </c>
    </row>
    <row r="1969" spans="1:42" x14ac:dyDescent="0.2">
      <c r="A1969" s="4"/>
      <c r="B1969" s="5"/>
      <c r="C1969" s="6" t="s">
        <v>6861</v>
      </c>
      <c r="D1969" s="7" t="s">
        <v>50</v>
      </c>
      <c r="E1969" s="7" t="s">
        <v>32</v>
      </c>
      <c r="F1969" s="8" t="s">
        <v>35</v>
      </c>
      <c r="G1969" s="9">
        <v>45117</v>
      </c>
      <c r="H1969" s="9"/>
      <c r="I1969" s="10"/>
      <c r="J1969" s="14"/>
      <c r="K1969" s="11" t="s">
        <v>6862</v>
      </c>
      <c r="L1969" s="8" t="s">
        <v>6863</v>
      </c>
      <c r="M1969" s="8" t="s">
        <v>6864</v>
      </c>
      <c r="N1969" s="8" t="s">
        <v>40</v>
      </c>
      <c r="O1969" s="12">
        <v>1203.5999999999999</v>
      </c>
      <c r="P1969" s="8" t="s">
        <v>41</v>
      </c>
      <c r="Q1969" s="12">
        <v>1203.5999999999999</v>
      </c>
      <c r="R1969" s="13">
        <v>0</v>
      </c>
      <c r="S1969" s="13">
        <v>0</v>
      </c>
      <c r="T1969" s="13">
        <v>0</v>
      </c>
      <c r="U1969" s="12">
        <v>1203.5999999999999</v>
      </c>
      <c r="V1969" s="8" t="s">
        <v>35</v>
      </c>
      <c r="W1969" s="8" t="s">
        <v>6865</v>
      </c>
      <c r="X1969" s="8" t="s">
        <v>35</v>
      </c>
      <c r="Y1969" s="13">
        <v>0</v>
      </c>
      <c r="Z1969" s="8" t="s">
        <v>42</v>
      </c>
      <c r="AA1969" s="8" t="s">
        <v>43</v>
      </c>
      <c r="AB1969" s="8" t="s">
        <v>60</v>
      </c>
      <c r="AC1969" s="8" t="s">
        <v>4348</v>
      </c>
      <c r="AD1969" s="8" t="s">
        <v>35</v>
      </c>
      <c r="AE1969" s="8" t="s">
        <v>6866</v>
      </c>
      <c r="AF1969" s="12">
        <v>1203.5999999999999</v>
      </c>
      <c r="AG1969" s="41">
        <f t="shared" si="273"/>
        <v>45117</v>
      </c>
      <c r="AH1969" s="41">
        <f t="shared" ca="1" si="274"/>
        <v>46022</v>
      </c>
      <c r="AI1969" s="1">
        <f t="shared" ca="1" si="281"/>
        <v>29</v>
      </c>
      <c r="AJ1969" s="1">
        <f t="shared" ca="1" si="275"/>
        <v>24</v>
      </c>
      <c r="AK1969" s="1">
        <f t="shared" ca="1" si="276"/>
        <v>4</v>
      </c>
      <c r="AL1969" s="1">
        <f t="shared" si="277"/>
        <v>0</v>
      </c>
      <c r="AM1969" s="38">
        <f t="shared" ca="1" si="278"/>
        <v>0.82758620689655171</v>
      </c>
      <c r="AN1969" s="1" t="str">
        <f t="shared" ca="1" si="279"/>
        <v>לא תקין</v>
      </c>
      <c r="AO1969" s="1" t="e">
        <f>VLOOKUP(AC1969,'תז מייל קניין'!$A:$C,3,0)</f>
        <v>#N/A</v>
      </c>
      <c r="AP1969" s="1" t="str">
        <f t="shared" si="280"/>
        <v xml:space="preserve"> כסא אורטו</v>
      </c>
    </row>
    <row r="1970" spans="1:42" x14ac:dyDescent="0.2">
      <c r="A1970" s="4"/>
      <c r="B1970" s="5"/>
      <c r="C1970" s="6" t="s">
        <v>6867</v>
      </c>
      <c r="D1970" s="7" t="s">
        <v>34</v>
      </c>
      <c r="E1970" s="7" t="s">
        <v>32</v>
      </c>
      <c r="F1970" s="8" t="s">
        <v>35</v>
      </c>
      <c r="G1970" s="9">
        <v>45126</v>
      </c>
      <c r="H1970" s="9"/>
      <c r="I1970" s="10"/>
      <c r="J1970" s="14"/>
      <c r="K1970" s="11" t="s">
        <v>6868</v>
      </c>
      <c r="L1970" s="8" t="s">
        <v>6869</v>
      </c>
      <c r="M1970" s="8" t="s">
        <v>6870</v>
      </c>
      <c r="N1970" s="8" t="s">
        <v>40</v>
      </c>
      <c r="O1970" s="12">
        <v>17518.29</v>
      </c>
      <c r="P1970" s="8" t="s">
        <v>41</v>
      </c>
      <c r="Q1970" s="12">
        <v>17518.29</v>
      </c>
      <c r="R1970" s="13">
        <v>41.83</v>
      </c>
      <c r="S1970" s="12">
        <v>7274.48</v>
      </c>
      <c r="T1970" s="12">
        <v>7274.48</v>
      </c>
      <c r="U1970" s="12">
        <v>10201.69</v>
      </c>
      <c r="V1970" s="8" t="s">
        <v>35</v>
      </c>
      <c r="W1970" s="8" t="s">
        <v>6871</v>
      </c>
      <c r="X1970" s="8" t="s">
        <v>35</v>
      </c>
      <c r="Y1970" s="13">
        <v>0</v>
      </c>
      <c r="Z1970" s="8" t="s">
        <v>42</v>
      </c>
      <c r="AA1970" s="8" t="s">
        <v>43</v>
      </c>
      <c r="AB1970" s="8" t="s">
        <v>60</v>
      </c>
      <c r="AC1970" s="8" t="s">
        <v>4348</v>
      </c>
      <c r="AD1970" s="8" t="s">
        <v>35</v>
      </c>
      <c r="AE1970" s="8" t="s">
        <v>6872</v>
      </c>
      <c r="AF1970" s="12">
        <v>10201.69</v>
      </c>
      <c r="AG1970" s="41">
        <f t="shared" si="273"/>
        <v>45126</v>
      </c>
      <c r="AH1970" s="41">
        <f t="shared" ca="1" si="274"/>
        <v>46022</v>
      </c>
      <c r="AI1970" s="1">
        <f t="shared" ca="1" si="281"/>
        <v>29</v>
      </c>
      <c r="AJ1970" s="1">
        <f t="shared" ca="1" si="275"/>
        <v>24</v>
      </c>
      <c r="AK1970" s="1">
        <f t="shared" ca="1" si="276"/>
        <v>4</v>
      </c>
      <c r="AL1970" s="1">
        <f t="shared" si="277"/>
        <v>41.83</v>
      </c>
      <c r="AM1970" s="38">
        <f t="shared" ca="1" si="278"/>
        <v>0.82758620689655171</v>
      </c>
      <c r="AN1970" s="1" t="str">
        <f t="shared" ca="1" si="279"/>
        <v>לא תקין</v>
      </c>
      <c r="AO1970" s="1" t="e">
        <f>VLOOKUP(AC1970,'תז מייל קניין'!$A:$C,3,0)</f>
        <v>#N/A</v>
      </c>
      <c r="AP1970" s="1" t="str">
        <f t="shared" si="280"/>
        <v xml:space="preserve"> קורס בנוש</v>
      </c>
    </row>
    <row r="1971" spans="1:42" x14ac:dyDescent="0.2">
      <c r="A1971" s="4"/>
      <c r="B1971" s="5"/>
      <c r="C1971" s="6" t="s">
        <v>6873</v>
      </c>
      <c r="D1971" s="7" t="s">
        <v>50</v>
      </c>
      <c r="E1971" s="7" t="s">
        <v>32</v>
      </c>
      <c r="F1971" s="8" t="s">
        <v>35</v>
      </c>
      <c r="G1971" s="9">
        <v>45130</v>
      </c>
      <c r="H1971" s="9"/>
      <c r="I1971" s="10"/>
      <c r="J1971" s="14"/>
      <c r="K1971" s="11" t="s">
        <v>154</v>
      </c>
      <c r="L1971" s="8" t="s">
        <v>155</v>
      </c>
      <c r="M1971" s="8" t="s">
        <v>156</v>
      </c>
      <c r="N1971" s="8" t="s">
        <v>40</v>
      </c>
      <c r="O1971" s="12">
        <v>90624</v>
      </c>
      <c r="P1971" s="8" t="s">
        <v>41</v>
      </c>
      <c r="Q1971" s="12">
        <v>90624</v>
      </c>
      <c r="R1971" s="13">
        <v>93.75</v>
      </c>
      <c r="S1971" s="12">
        <v>84240</v>
      </c>
      <c r="T1971" s="12">
        <v>84240</v>
      </c>
      <c r="U1971" s="12">
        <v>5664</v>
      </c>
      <c r="V1971" s="8" t="s">
        <v>35</v>
      </c>
      <c r="W1971" s="8" t="s">
        <v>6874</v>
      </c>
      <c r="X1971" s="8" t="s">
        <v>35</v>
      </c>
      <c r="Y1971" s="13">
        <v>0</v>
      </c>
      <c r="Z1971" s="8" t="s">
        <v>42</v>
      </c>
      <c r="AA1971" s="8" t="s">
        <v>43</v>
      </c>
      <c r="AB1971" s="8" t="s">
        <v>158</v>
      </c>
      <c r="AC1971" s="8" t="s">
        <v>4348</v>
      </c>
      <c r="AD1971" s="8" t="s">
        <v>35</v>
      </c>
      <c r="AE1971" s="8" t="s">
        <v>1815</v>
      </c>
      <c r="AF1971" s="12">
        <v>5664</v>
      </c>
      <c r="AG1971" s="41">
        <f t="shared" si="273"/>
        <v>45130</v>
      </c>
      <c r="AH1971" s="41">
        <f t="shared" ca="1" si="274"/>
        <v>46022</v>
      </c>
      <c r="AI1971" s="1">
        <f t="shared" ca="1" si="281"/>
        <v>29</v>
      </c>
      <c r="AJ1971" s="1">
        <f t="shared" ca="1" si="275"/>
        <v>24</v>
      </c>
      <c r="AK1971" s="1">
        <f t="shared" ca="1" si="276"/>
        <v>4</v>
      </c>
      <c r="AL1971" s="1">
        <f t="shared" si="277"/>
        <v>93.75</v>
      </c>
      <c r="AM1971" s="38">
        <f t="shared" ca="1" si="278"/>
        <v>0.82758620689655171</v>
      </c>
      <c r="AN1971" s="1" t="str">
        <f t="shared" ca="1" si="279"/>
        <v>תקין</v>
      </c>
      <c r="AO1971" s="1" t="e">
        <f>VLOOKUP(AC1971,'תז מייל קניין'!$A:$C,3,0)</f>
        <v>#N/A</v>
      </c>
      <c r="AP1971" s="1" t="str">
        <f t="shared" si="280"/>
        <v xml:space="preserve"> תיקי פעול</v>
      </c>
    </row>
    <row r="1972" spans="1:42" x14ac:dyDescent="0.2">
      <c r="A1972" s="4"/>
      <c r="B1972" s="5"/>
      <c r="C1972" s="6" t="s">
        <v>6875</v>
      </c>
      <c r="D1972" s="7" t="s">
        <v>50</v>
      </c>
      <c r="E1972" s="7" t="s">
        <v>32</v>
      </c>
      <c r="F1972" s="8" t="s">
        <v>35</v>
      </c>
      <c r="G1972" s="9">
        <v>45137</v>
      </c>
      <c r="H1972" s="9"/>
      <c r="I1972" s="10"/>
      <c r="J1972" s="14"/>
      <c r="K1972" s="11" t="s">
        <v>6876</v>
      </c>
      <c r="L1972" s="8" t="s">
        <v>6877</v>
      </c>
      <c r="M1972" s="8" t="s">
        <v>6878</v>
      </c>
      <c r="N1972" s="8" t="s">
        <v>40</v>
      </c>
      <c r="O1972" s="12">
        <v>155482.32</v>
      </c>
      <c r="P1972" s="8" t="s">
        <v>41</v>
      </c>
      <c r="Q1972" s="12">
        <v>155482.32</v>
      </c>
      <c r="R1972" s="13">
        <v>86.63</v>
      </c>
      <c r="S1972" s="12">
        <v>133778.97</v>
      </c>
      <c r="T1972" s="12">
        <v>133778.97</v>
      </c>
      <c r="U1972" s="12">
        <v>20821.099999999999</v>
      </c>
      <c r="V1972" s="8" t="s">
        <v>35</v>
      </c>
      <c r="W1972" s="8" t="s">
        <v>6879</v>
      </c>
      <c r="X1972" s="8" t="s">
        <v>35</v>
      </c>
      <c r="Y1972" s="13">
        <v>0</v>
      </c>
      <c r="Z1972" s="8" t="s">
        <v>42</v>
      </c>
      <c r="AA1972" s="8" t="s">
        <v>65</v>
      </c>
      <c r="AB1972" s="8" t="s">
        <v>35</v>
      </c>
      <c r="AC1972" s="8" t="s">
        <v>4348</v>
      </c>
      <c r="AD1972" s="8" t="s">
        <v>35</v>
      </c>
      <c r="AE1972" s="8" t="s">
        <v>1815</v>
      </c>
      <c r="AF1972" s="12">
        <v>20821.099999999999</v>
      </c>
      <c r="AG1972" s="41">
        <f t="shared" si="273"/>
        <v>45137</v>
      </c>
      <c r="AH1972" s="41">
        <f t="shared" ca="1" si="274"/>
        <v>46022</v>
      </c>
      <c r="AI1972" s="1">
        <f t="shared" ca="1" si="281"/>
        <v>29</v>
      </c>
      <c r="AJ1972" s="1">
        <f t="shared" ca="1" si="275"/>
        <v>24</v>
      </c>
      <c r="AK1972" s="1">
        <f t="shared" ca="1" si="276"/>
        <v>4</v>
      </c>
      <c r="AL1972" s="1">
        <f t="shared" si="277"/>
        <v>86.63</v>
      </c>
      <c r="AM1972" s="38">
        <f t="shared" ca="1" si="278"/>
        <v>0.82758620689655171</v>
      </c>
      <c r="AN1972" s="1" t="str">
        <f t="shared" ca="1" si="279"/>
        <v>תקין</v>
      </c>
      <c r="AO1972" s="1" t="e">
        <f>VLOOKUP(AC1972,'תז מייל קניין'!$A:$C,3,0)</f>
        <v>#N/A</v>
      </c>
      <c r="AP1972" s="1" t="str">
        <f t="shared" si="280"/>
        <v xml:space="preserve"> יום גיבוש</v>
      </c>
    </row>
    <row r="1973" spans="1:42" x14ac:dyDescent="0.2">
      <c r="A1973" s="4"/>
      <c r="B1973" s="5"/>
      <c r="C1973" s="6" t="s">
        <v>6880</v>
      </c>
      <c r="D1973" s="7" t="s">
        <v>50</v>
      </c>
      <c r="E1973" s="7" t="s">
        <v>32</v>
      </c>
      <c r="F1973" s="8" t="s">
        <v>35</v>
      </c>
      <c r="G1973" s="9">
        <v>45151</v>
      </c>
      <c r="H1973" s="9"/>
      <c r="I1973" s="10"/>
      <c r="J1973" s="14"/>
      <c r="K1973" s="11" t="s">
        <v>1990</v>
      </c>
      <c r="L1973" s="8" t="s">
        <v>1991</v>
      </c>
      <c r="M1973" s="8" t="s">
        <v>1992</v>
      </c>
      <c r="N1973" s="8" t="s">
        <v>40</v>
      </c>
      <c r="O1973" s="13">
        <v>806.84</v>
      </c>
      <c r="P1973" s="8" t="s">
        <v>41</v>
      </c>
      <c r="Q1973" s="13">
        <v>806.84</v>
      </c>
      <c r="R1973" s="13">
        <v>0</v>
      </c>
      <c r="S1973" s="13">
        <v>0</v>
      </c>
      <c r="T1973" s="13">
        <v>0</v>
      </c>
      <c r="U1973" s="13">
        <v>806.84</v>
      </c>
      <c r="V1973" s="8" t="s">
        <v>35</v>
      </c>
      <c r="W1973" s="8" t="s">
        <v>6881</v>
      </c>
      <c r="X1973" s="8" t="s">
        <v>35</v>
      </c>
      <c r="Y1973" s="13">
        <v>0</v>
      </c>
      <c r="Z1973" s="8" t="s">
        <v>42</v>
      </c>
      <c r="AA1973" s="8" t="s">
        <v>65</v>
      </c>
      <c r="AB1973" s="8" t="s">
        <v>35</v>
      </c>
      <c r="AC1973" s="8" t="s">
        <v>4348</v>
      </c>
      <c r="AD1973" s="8" t="s">
        <v>35</v>
      </c>
      <c r="AE1973" s="8" t="s">
        <v>2427</v>
      </c>
      <c r="AF1973" s="13">
        <v>806.84</v>
      </c>
      <c r="AG1973" s="41">
        <f t="shared" si="273"/>
        <v>45151</v>
      </c>
      <c r="AH1973" s="41">
        <f t="shared" ca="1" si="274"/>
        <v>46022</v>
      </c>
      <c r="AI1973" s="1">
        <f t="shared" ca="1" si="281"/>
        <v>28</v>
      </c>
      <c r="AJ1973" s="1">
        <f t="shared" ca="1" si="275"/>
        <v>23</v>
      </c>
      <c r="AK1973" s="1">
        <f t="shared" ca="1" si="276"/>
        <v>4</v>
      </c>
      <c r="AL1973" s="1">
        <f t="shared" si="277"/>
        <v>0</v>
      </c>
      <c r="AM1973" s="38">
        <f t="shared" ca="1" si="278"/>
        <v>0.8214285714285714</v>
      </c>
      <c r="AN1973" s="1" t="str">
        <f t="shared" ca="1" si="279"/>
        <v>לא תקין</v>
      </c>
      <c r="AO1973" s="1" t="e">
        <f>VLOOKUP(AC1973,'תז מייל קניין'!$A:$C,3,0)</f>
        <v>#N/A</v>
      </c>
      <c r="AP1973" s="1" t="str">
        <f t="shared" si="280"/>
        <v xml:space="preserve"> חיבור למס</v>
      </c>
    </row>
    <row r="1974" spans="1:42" x14ac:dyDescent="0.2">
      <c r="A1974" s="4"/>
      <c r="B1974" s="5"/>
      <c r="C1974" s="6" t="s">
        <v>6882</v>
      </c>
      <c r="D1974" s="7" t="s">
        <v>34</v>
      </c>
      <c r="E1974" s="7" t="s">
        <v>32</v>
      </c>
      <c r="F1974" s="8" t="s">
        <v>35</v>
      </c>
      <c r="G1974" s="9">
        <v>45155</v>
      </c>
      <c r="H1974" s="9"/>
      <c r="I1974" s="10"/>
      <c r="J1974" s="14"/>
      <c r="K1974" s="11" t="s">
        <v>3232</v>
      </c>
      <c r="L1974" s="8" t="s">
        <v>3233</v>
      </c>
      <c r="M1974" s="8" t="s">
        <v>3234</v>
      </c>
      <c r="N1974" s="8" t="s">
        <v>40</v>
      </c>
      <c r="O1974" s="12">
        <v>2655</v>
      </c>
      <c r="P1974" s="8" t="s">
        <v>41</v>
      </c>
      <c r="Q1974" s="12">
        <v>2655</v>
      </c>
      <c r="R1974" s="13">
        <v>0</v>
      </c>
      <c r="S1974" s="13">
        <v>0</v>
      </c>
      <c r="T1974" s="13">
        <v>0</v>
      </c>
      <c r="U1974" s="12">
        <v>2655</v>
      </c>
      <c r="V1974" s="8" t="s">
        <v>35</v>
      </c>
      <c r="W1974" s="8" t="s">
        <v>6883</v>
      </c>
      <c r="X1974" s="8" t="s">
        <v>35</v>
      </c>
      <c r="Y1974" s="13">
        <v>0</v>
      </c>
      <c r="Z1974" s="8" t="s">
        <v>42</v>
      </c>
      <c r="AA1974" s="8" t="s">
        <v>43</v>
      </c>
      <c r="AB1974" s="8" t="s">
        <v>60</v>
      </c>
      <c r="AC1974" s="8" t="s">
        <v>4348</v>
      </c>
      <c r="AD1974" s="8" t="s">
        <v>35</v>
      </c>
      <c r="AE1974" s="8" t="s">
        <v>2427</v>
      </c>
      <c r="AF1974" s="12">
        <v>2655</v>
      </c>
      <c r="AG1974" s="41">
        <f t="shared" si="273"/>
        <v>45155</v>
      </c>
      <c r="AH1974" s="41">
        <f t="shared" ca="1" si="274"/>
        <v>46022</v>
      </c>
      <c r="AI1974" s="1">
        <f t="shared" ca="1" si="281"/>
        <v>28</v>
      </c>
      <c r="AJ1974" s="1">
        <f t="shared" ca="1" si="275"/>
        <v>23</v>
      </c>
      <c r="AK1974" s="1">
        <f t="shared" ca="1" si="276"/>
        <v>4</v>
      </c>
      <c r="AL1974" s="1">
        <f t="shared" si="277"/>
        <v>0</v>
      </c>
      <c r="AM1974" s="38">
        <f t="shared" ca="1" si="278"/>
        <v>0.8214285714285714</v>
      </c>
      <c r="AN1974" s="1" t="str">
        <f t="shared" ca="1" si="279"/>
        <v>לא תקין</v>
      </c>
      <c r="AO1974" s="1" t="e">
        <f>VLOOKUP(AC1974,'תז מייל קניין'!$A:$C,3,0)</f>
        <v>#N/A</v>
      </c>
      <c r="AP1974" s="1" t="str">
        <f t="shared" si="280"/>
        <v xml:space="preserve"> מגן קיר ,</v>
      </c>
    </row>
    <row r="1975" spans="1:42" x14ac:dyDescent="0.2">
      <c r="A1975" s="4"/>
      <c r="B1975" s="5"/>
      <c r="C1975" s="6" t="s">
        <v>6884</v>
      </c>
      <c r="D1975" s="7" t="s">
        <v>50</v>
      </c>
      <c r="E1975" s="7" t="s">
        <v>32</v>
      </c>
      <c r="F1975" s="8" t="s">
        <v>35</v>
      </c>
      <c r="G1975" s="9">
        <v>45159</v>
      </c>
      <c r="H1975" s="9"/>
      <c r="I1975" s="10"/>
      <c r="J1975" s="14"/>
      <c r="K1975" s="11" t="s">
        <v>2144</v>
      </c>
      <c r="L1975" s="8" t="s">
        <v>2145</v>
      </c>
      <c r="M1975" s="8" t="s">
        <v>2146</v>
      </c>
      <c r="N1975" s="8" t="s">
        <v>40</v>
      </c>
      <c r="O1975" s="12">
        <v>118405.83</v>
      </c>
      <c r="P1975" s="8" t="s">
        <v>41</v>
      </c>
      <c r="Q1975" s="12">
        <v>118405.83</v>
      </c>
      <c r="R1975" s="13">
        <v>98.36</v>
      </c>
      <c r="S1975" s="12">
        <v>116853.51</v>
      </c>
      <c r="T1975" s="12">
        <v>117760.34</v>
      </c>
      <c r="U1975" s="12">
        <v>1488.92</v>
      </c>
      <c r="V1975" s="8" t="s">
        <v>35</v>
      </c>
      <c r="W1975" s="8" t="s">
        <v>6885</v>
      </c>
      <c r="X1975" s="8" t="s">
        <v>57</v>
      </c>
      <c r="Y1975" s="13">
        <v>0</v>
      </c>
      <c r="Z1975" s="8" t="s">
        <v>42</v>
      </c>
      <c r="AA1975" s="8" t="s">
        <v>65</v>
      </c>
      <c r="AB1975" s="8" t="s">
        <v>35</v>
      </c>
      <c r="AC1975" s="8" t="s">
        <v>4348</v>
      </c>
      <c r="AD1975" s="8" t="s">
        <v>35</v>
      </c>
      <c r="AE1975" s="8" t="s">
        <v>5068</v>
      </c>
      <c r="AF1975" s="12">
        <v>1387.68</v>
      </c>
      <c r="AG1975" s="41">
        <f t="shared" si="273"/>
        <v>45159</v>
      </c>
      <c r="AH1975" s="41">
        <f t="shared" ca="1" si="274"/>
        <v>46022</v>
      </c>
      <c r="AI1975" s="1">
        <f t="shared" ca="1" si="281"/>
        <v>28</v>
      </c>
      <c r="AJ1975" s="1">
        <f t="shared" ca="1" si="275"/>
        <v>23</v>
      </c>
      <c r="AK1975" s="1">
        <f t="shared" ca="1" si="276"/>
        <v>4</v>
      </c>
      <c r="AL1975" s="1">
        <f t="shared" si="277"/>
        <v>98.36</v>
      </c>
      <c r="AM1975" s="38">
        <f t="shared" ca="1" si="278"/>
        <v>0.8214285714285714</v>
      </c>
      <c r="AN1975" s="1" t="str">
        <f t="shared" ca="1" si="279"/>
        <v>תקין</v>
      </c>
      <c r="AO1975" s="1" t="e">
        <f>VLOOKUP(AC1975,'תז מייל קניין'!$A:$C,3,0)</f>
        <v>#N/A</v>
      </c>
      <c r="AP1975" s="1" t="str">
        <f t="shared" si="280"/>
        <v xml:space="preserve"> כסאות עוב</v>
      </c>
    </row>
    <row r="1976" spans="1:42" x14ac:dyDescent="0.2">
      <c r="A1976" s="4"/>
      <c r="B1976" s="5"/>
      <c r="C1976" s="6" t="s">
        <v>6886</v>
      </c>
      <c r="D1976" s="7" t="s">
        <v>50</v>
      </c>
      <c r="E1976" s="7" t="s">
        <v>32</v>
      </c>
      <c r="F1976" s="8" t="s">
        <v>35</v>
      </c>
      <c r="G1976" s="9">
        <v>45162</v>
      </c>
      <c r="H1976" s="9"/>
      <c r="I1976" s="10"/>
      <c r="J1976" s="14"/>
      <c r="K1976" s="11" t="s">
        <v>1764</v>
      </c>
      <c r="L1976" s="8" t="s">
        <v>1765</v>
      </c>
      <c r="M1976" s="8" t="s">
        <v>1766</v>
      </c>
      <c r="N1976" s="8" t="s">
        <v>40</v>
      </c>
      <c r="O1976" s="12">
        <v>4262.37</v>
      </c>
      <c r="P1976" s="8" t="s">
        <v>41</v>
      </c>
      <c r="Q1976" s="12">
        <v>4262.37</v>
      </c>
      <c r="R1976" s="13">
        <v>67.790000000000006</v>
      </c>
      <c r="S1976" s="12">
        <v>2881.35</v>
      </c>
      <c r="T1976" s="12">
        <v>3195.04</v>
      </c>
      <c r="U1976" s="12">
        <v>1597.48</v>
      </c>
      <c r="V1976" s="8" t="s">
        <v>35</v>
      </c>
      <c r="W1976" s="8" t="s">
        <v>6887</v>
      </c>
      <c r="X1976" s="8" t="s">
        <v>57</v>
      </c>
      <c r="Y1976" s="13">
        <v>0</v>
      </c>
      <c r="Z1976" s="8" t="s">
        <v>42</v>
      </c>
      <c r="AA1976" s="8" t="s">
        <v>65</v>
      </c>
      <c r="AB1976" s="8" t="s">
        <v>35</v>
      </c>
      <c r="AC1976" s="8" t="s">
        <v>4348</v>
      </c>
      <c r="AD1976" s="8" t="s">
        <v>35</v>
      </c>
      <c r="AE1976" s="8" t="s">
        <v>674</v>
      </c>
      <c r="AF1976" s="12">
        <v>1381.02</v>
      </c>
      <c r="AG1976" s="41">
        <f t="shared" si="273"/>
        <v>45162</v>
      </c>
      <c r="AH1976" s="41">
        <f t="shared" ca="1" si="274"/>
        <v>46022</v>
      </c>
      <c r="AI1976" s="1">
        <f t="shared" ca="1" si="281"/>
        <v>28</v>
      </c>
      <c r="AJ1976" s="1">
        <f t="shared" ca="1" si="275"/>
        <v>23</v>
      </c>
      <c r="AK1976" s="1">
        <f t="shared" ca="1" si="276"/>
        <v>4</v>
      </c>
      <c r="AL1976" s="1">
        <f t="shared" si="277"/>
        <v>67.790000000000006</v>
      </c>
      <c r="AM1976" s="38">
        <f t="shared" ca="1" si="278"/>
        <v>0.8214285714285714</v>
      </c>
      <c r="AN1976" s="1" t="str">
        <f t="shared" ca="1" si="279"/>
        <v>תקין</v>
      </c>
      <c r="AO1976" s="1" t="e">
        <f>VLOOKUP(AC1976,'תז מייל קניין'!$A:$C,3,0)</f>
        <v>#N/A</v>
      </c>
      <c r="AP1976" s="1" t="str">
        <f t="shared" si="280"/>
        <v xml:space="preserve"> ציוד משרד</v>
      </c>
    </row>
    <row r="1977" spans="1:42" x14ac:dyDescent="0.2">
      <c r="A1977" s="4"/>
      <c r="B1977" s="5"/>
      <c r="C1977" s="6" t="s">
        <v>6888</v>
      </c>
      <c r="D1977" s="7" t="s">
        <v>50</v>
      </c>
      <c r="E1977" s="7" t="s">
        <v>32</v>
      </c>
      <c r="F1977" s="8" t="s">
        <v>35</v>
      </c>
      <c r="G1977" s="9">
        <v>45174</v>
      </c>
      <c r="H1977" s="9"/>
      <c r="I1977" s="10"/>
      <c r="J1977" s="14"/>
      <c r="K1977" s="11" t="s">
        <v>1764</v>
      </c>
      <c r="L1977" s="8" t="s">
        <v>1765</v>
      </c>
      <c r="M1977" s="8" t="s">
        <v>1766</v>
      </c>
      <c r="N1977" s="8" t="s">
        <v>40</v>
      </c>
      <c r="O1977" s="12">
        <v>1633.96</v>
      </c>
      <c r="P1977" s="8" t="s">
        <v>41</v>
      </c>
      <c r="Q1977" s="12">
        <v>1633.96</v>
      </c>
      <c r="R1977" s="13">
        <v>87.1</v>
      </c>
      <c r="S1977" s="12">
        <v>1421.56</v>
      </c>
      <c r="T1977" s="12">
        <v>1576.31</v>
      </c>
      <c r="U1977" s="13">
        <v>245.69</v>
      </c>
      <c r="V1977" s="8" t="s">
        <v>35</v>
      </c>
      <c r="W1977" s="8" t="s">
        <v>6889</v>
      </c>
      <c r="X1977" s="8" t="s">
        <v>57</v>
      </c>
      <c r="Y1977" s="13">
        <v>0</v>
      </c>
      <c r="Z1977" s="8" t="s">
        <v>42</v>
      </c>
      <c r="AA1977" s="8" t="s">
        <v>65</v>
      </c>
      <c r="AB1977" s="8" t="s">
        <v>35</v>
      </c>
      <c r="AC1977" s="8" t="s">
        <v>4348</v>
      </c>
      <c r="AD1977" s="8" t="s">
        <v>35</v>
      </c>
      <c r="AE1977" s="8" t="s">
        <v>2427</v>
      </c>
      <c r="AF1977" s="13">
        <v>212.4</v>
      </c>
      <c r="AG1977" s="41">
        <f t="shared" si="273"/>
        <v>45174</v>
      </c>
      <c r="AH1977" s="41">
        <f t="shared" ca="1" si="274"/>
        <v>46022</v>
      </c>
      <c r="AI1977" s="1">
        <f t="shared" ca="1" si="281"/>
        <v>27</v>
      </c>
      <c r="AJ1977" s="1">
        <f t="shared" ca="1" si="275"/>
        <v>23</v>
      </c>
      <c r="AK1977" s="1">
        <f t="shared" ca="1" si="276"/>
        <v>4</v>
      </c>
      <c r="AL1977" s="1">
        <f t="shared" si="277"/>
        <v>87.1</v>
      </c>
      <c r="AM1977" s="38">
        <f t="shared" ca="1" si="278"/>
        <v>0.85185185185185186</v>
      </c>
      <c r="AN1977" s="1" t="str">
        <f t="shared" ca="1" si="279"/>
        <v>תקין</v>
      </c>
      <c r="AO1977" s="1" t="e">
        <f>VLOOKUP(AC1977,'תז מייל קניין'!$A:$C,3,0)</f>
        <v>#N/A</v>
      </c>
      <c r="AP1977" s="1" t="str">
        <f t="shared" si="280"/>
        <v xml:space="preserve"> כיבוד משק</v>
      </c>
    </row>
    <row r="1978" spans="1:42" x14ac:dyDescent="0.2">
      <c r="A1978" s="4"/>
      <c r="B1978" s="5"/>
      <c r="C1978" s="6" t="s">
        <v>6890</v>
      </c>
      <c r="D1978" s="7" t="s">
        <v>50</v>
      </c>
      <c r="E1978" s="7" t="s">
        <v>32</v>
      </c>
      <c r="F1978" s="8" t="s">
        <v>35</v>
      </c>
      <c r="G1978" s="9">
        <v>45174</v>
      </c>
      <c r="H1978" s="9"/>
      <c r="I1978" s="10"/>
      <c r="J1978" s="14"/>
      <c r="K1978" s="11" t="s">
        <v>268</v>
      </c>
      <c r="L1978" s="8" t="s">
        <v>269</v>
      </c>
      <c r="M1978" s="8" t="s">
        <v>270</v>
      </c>
      <c r="N1978" s="8" t="s">
        <v>40</v>
      </c>
      <c r="O1978" s="12">
        <v>2360</v>
      </c>
      <c r="P1978" s="8" t="s">
        <v>41</v>
      </c>
      <c r="Q1978" s="12">
        <v>2360</v>
      </c>
      <c r="R1978" s="13">
        <v>20</v>
      </c>
      <c r="S1978" s="13">
        <v>468</v>
      </c>
      <c r="T1978" s="13">
        <v>468</v>
      </c>
      <c r="U1978" s="12">
        <v>1888</v>
      </c>
      <c r="V1978" s="8" t="s">
        <v>35</v>
      </c>
      <c r="W1978" s="8" t="s">
        <v>6891</v>
      </c>
      <c r="X1978" s="8" t="s">
        <v>35</v>
      </c>
      <c r="Y1978" s="13">
        <v>0</v>
      </c>
      <c r="Z1978" s="8" t="s">
        <v>42</v>
      </c>
      <c r="AA1978" s="8" t="s">
        <v>65</v>
      </c>
      <c r="AB1978" s="8" t="s">
        <v>35</v>
      </c>
      <c r="AC1978" s="8" t="s">
        <v>4348</v>
      </c>
      <c r="AD1978" s="8" t="s">
        <v>35</v>
      </c>
      <c r="AE1978" s="8" t="s">
        <v>273</v>
      </c>
      <c r="AF1978" s="12">
        <v>1888</v>
      </c>
      <c r="AG1978" s="41">
        <f t="shared" si="273"/>
        <v>45174</v>
      </c>
      <c r="AH1978" s="41">
        <f t="shared" ca="1" si="274"/>
        <v>46022</v>
      </c>
      <c r="AI1978" s="1">
        <f t="shared" ca="1" si="281"/>
        <v>27</v>
      </c>
      <c r="AJ1978" s="1">
        <f t="shared" ca="1" si="275"/>
        <v>23</v>
      </c>
      <c r="AK1978" s="1">
        <f t="shared" ca="1" si="276"/>
        <v>4</v>
      </c>
      <c r="AL1978" s="1">
        <f t="shared" si="277"/>
        <v>20</v>
      </c>
      <c r="AM1978" s="38">
        <f t="shared" ca="1" si="278"/>
        <v>0.85185185185185186</v>
      </c>
      <c r="AN1978" s="1" t="str">
        <f t="shared" ca="1" si="279"/>
        <v>לא תקין</v>
      </c>
      <c r="AO1978" s="1" t="e">
        <f>VLOOKUP(AC1978,'תז מייל קניין'!$A:$C,3,0)</f>
        <v>#N/A</v>
      </c>
      <c r="AP1978" s="1" t="str">
        <f t="shared" si="280"/>
        <v xml:space="preserve"> העתקות של</v>
      </c>
    </row>
    <row r="1979" spans="1:42" x14ac:dyDescent="0.2">
      <c r="A1979" s="4"/>
      <c r="B1979" s="5"/>
      <c r="C1979" s="6" t="s">
        <v>6892</v>
      </c>
      <c r="D1979" s="7" t="s">
        <v>34</v>
      </c>
      <c r="E1979" s="7" t="s">
        <v>32</v>
      </c>
      <c r="F1979" s="8" t="s">
        <v>35</v>
      </c>
      <c r="G1979" s="9">
        <v>45182</v>
      </c>
      <c r="H1979" s="9"/>
      <c r="I1979" s="10"/>
      <c r="J1979" s="14"/>
      <c r="K1979" s="11" t="s">
        <v>6893</v>
      </c>
      <c r="L1979" s="8" t="s">
        <v>6894</v>
      </c>
      <c r="M1979" s="8" t="s">
        <v>6895</v>
      </c>
      <c r="N1979" s="8" t="s">
        <v>40</v>
      </c>
      <c r="O1979" s="12">
        <v>20154.400000000001</v>
      </c>
      <c r="P1979" s="8" t="s">
        <v>41</v>
      </c>
      <c r="Q1979" s="12">
        <v>20154.400000000001</v>
      </c>
      <c r="R1979" s="13">
        <v>0</v>
      </c>
      <c r="S1979" s="13">
        <v>0</v>
      </c>
      <c r="T1979" s="13">
        <v>0</v>
      </c>
      <c r="U1979" s="12">
        <v>20154.400000000001</v>
      </c>
      <c r="V1979" s="8" t="s">
        <v>35</v>
      </c>
      <c r="W1979" s="8" t="s">
        <v>6896</v>
      </c>
      <c r="X1979" s="8" t="s">
        <v>35</v>
      </c>
      <c r="Y1979" s="13">
        <v>0</v>
      </c>
      <c r="Z1979" s="8" t="s">
        <v>42</v>
      </c>
      <c r="AA1979" s="8" t="s">
        <v>43</v>
      </c>
      <c r="AB1979" s="8" t="s">
        <v>60</v>
      </c>
      <c r="AC1979" s="8" t="s">
        <v>4348</v>
      </c>
      <c r="AD1979" s="8" t="s">
        <v>35</v>
      </c>
      <c r="AE1979" s="8" t="s">
        <v>1815</v>
      </c>
      <c r="AF1979" s="12">
        <v>20154.400000000001</v>
      </c>
      <c r="AG1979" s="41">
        <f t="shared" si="273"/>
        <v>45182</v>
      </c>
      <c r="AH1979" s="41">
        <f t="shared" ca="1" si="274"/>
        <v>46022</v>
      </c>
      <c r="AI1979" s="1">
        <f t="shared" ca="1" si="281"/>
        <v>27</v>
      </c>
      <c r="AJ1979" s="1">
        <f t="shared" ca="1" si="275"/>
        <v>22</v>
      </c>
      <c r="AK1979" s="1">
        <f t="shared" ca="1" si="276"/>
        <v>4</v>
      </c>
      <c r="AL1979" s="1">
        <f t="shared" si="277"/>
        <v>0</v>
      </c>
      <c r="AM1979" s="38">
        <f t="shared" ca="1" si="278"/>
        <v>0.81481481481481477</v>
      </c>
      <c r="AN1979" s="1" t="str">
        <f t="shared" ca="1" si="279"/>
        <v>לא תקין</v>
      </c>
      <c r="AO1979" s="1" t="e">
        <f>VLOOKUP(AC1979,'תז מייל קניין'!$A:$C,3,0)</f>
        <v>#N/A</v>
      </c>
      <c r="AP1979" s="1" t="str">
        <f t="shared" si="280"/>
        <v xml:space="preserve"> לינות עבו</v>
      </c>
    </row>
    <row r="1980" spans="1:42" x14ac:dyDescent="0.2">
      <c r="A1980" s="4"/>
      <c r="B1980" s="5"/>
      <c r="C1980" s="6" t="s">
        <v>6897</v>
      </c>
      <c r="D1980" s="7" t="s">
        <v>34</v>
      </c>
      <c r="E1980" s="7" t="s">
        <v>32</v>
      </c>
      <c r="F1980" s="8" t="s">
        <v>35</v>
      </c>
      <c r="G1980" s="9">
        <v>45210</v>
      </c>
      <c r="H1980" s="9"/>
      <c r="I1980" s="10"/>
      <c r="J1980" s="14"/>
      <c r="K1980" s="11" t="s">
        <v>2101</v>
      </c>
      <c r="L1980" s="8" t="s">
        <v>2102</v>
      </c>
      <c r="M1980" s="8" t="s">
        <v>2103</v>
      </c>
      <c r="N1980" s="8" t="s">
        <v>40</v>
      </c>
      <c r="O1980" s="12">
        <v>1239</v>
      </c>
      <c r="P1980" s="8" t="s">
        <v>41</v>
      </c>
      <c r="Q1980" s="12">
        <v>1239</v>
      </c>
      <c r="R1980" s="13">
        <v>0</v>
      </c>
      <c r="S1980" s="13">
        <v>0</v>
      </c>
      <c r="T1980" s="13">
        <v>0</v>
      </c>
      <c r="U1980" s="12">
        <v>1239</v>
      </c>
      <c r="V1980" s="8" t="s">
        <v>35</v>
      </c>
      <c r="W1980" s="8" t="s">
        <v>6898</v>
      </c>
      <c r="X1980" s="8" t="s">
        <v>35</v>
      </c>
      <c r="Y1980" s="13">
        <v>0</v>
      </c>
      <c r="Z1980" s="8" t="s">
        <v>42</v>
      </c>
      <c r="AA1980" s="8" t="s">
        <v>43</v>
      </c>
      <c r="AB1980" s="8" t="s">
        <v>60</v>
      </c>
      <c r="AC1980" s="8" t="s">
        <v>4348</v>
      </c>
      <c r="AD1980" s="8" t="s">
        <v>35</v>
      </c>
      <c r="AE1980" s="8" t="s">
        <v>1815</v>
      </c>
      <c r="AF1980" s="12">
        <v>1239</v>
      </c>
      <c r="AG1980" s="41">
        <f t="shared" si="273"/>
        <v>45210</v>
      </c>
      <c r="AH1980" s="41">
        <f t="shared" ca="1" si="274"/>
        <v>46022</v>
      </c>
      <c r="AI1980" s="1">
        <f t="shared" ca="1" si="281"/>
        <v>26</v>
      </c>
      <c r="AJ1980" s="1">
        <f t="shared" ca="1" si="275"/>
        <v>21</v>
      </c>
      <c r="AK1980" s="1">
        <f t="shared" ca="1" si="276"/>
        <v>4</v>
      </c>
      <c r="AL1980" s="1">
        <f t="shared" si="277"/>
        <v>0</v>
      </c>
      <c r="AM1980" s="38">
        <f t="shared" ca="1" si="278"/>
        <v>0.80769230769230771</v>
      </c>
      <c r="AN1980" s="1" t="str">
        <f t="shared" ca="1" si="279"/>
        <v>לא תקין</v>
      </c>
      <c r="AO1980" s="1" t="e">
        <f>VLOOKUP(AC1980,'תז מייל קניין'!$A:$C,3,0)</f>
        <v>#N/A</v>
      </c>
      <c r="AP1980" s="1" t="str">
        <f t="shared" si="280"/>
        <v xml:space="preserve"> שירותי הד</v>
      </c>
    </row>
    <row r="1981" spans="1:42" x14ac:dyDescent="0.2">
      <c r="A1981" s="4"/>
      <c r="B1981" s="5"/>
      <c r="C1981" s="6" t="s">
        <v>6899</v>
      </c>
      <c r="D1981" s="7" t="s">
        <v>34</v>
      </c>
      <c r="E1981" s="7" t="s">
        <v>32</v>
      </c>
      <c r="F1981" s="8" t="s">
        <v>35</v>
      </c>
      <c r="G1981" s="9">
        <v>45211</v>
      </c>
      <c r="H1981" s="9"/>
      <c r="I1981" s="10"/>
      <c r="J1981" s="14"/>
      <c r="K1981" s="11" t="s">
        <v>6900</v>
      </c>
      <c r="L1981" s="8" t="s">
        <v>6901</v>
      </c>
      <c r="M1981" s="8" t="s">
        <v>35</v>
      </c>
      <c r="N1981" s="8" t="s">
        <v>40</v>
      </c>
      <c r="O1981" s="12">
        <v>1200</v>
      </c>
      <c r="P1981" s="8" t="s">
        <v>41</v>
      </c>
      <c r="Q1981" s="12">
        <v>1200</v>
      </c>
      <c r="R1981" s="13">
        <v>0</v>
      </c>
      <c r="S1981" s="13">
        <v>0</v>
      </c>
      <c r="T1981" s="13">
        <v>0</v>
      </c>
      <c r="U1981" s="12">
        <v>1200</v>
      </c>
      <c r="V1981" s="8" t="s">
        <v>35</v>
      </c>
      <c r="W1981" s="8" t="s">
        <v>6902</v>
      </c>
      <c r="X1981" s="8" t="s">
        <v>35</v>
      </c>
      <c r="Y1981" s="13">
        <v>0</v>
      </c>
      <c r="Z1981" s="8" t="s">
        <v>42</v>
      </c>
      <c r="AA1981" s="8" t="s">
        <v>43</v>
      </c>
      <c r="AB1981" s="8" t="s">
        <v>60</v>
      </c>
      <c r="AC1981" s="8" t="s">
        <v>4348</v>
      </c>
      <c r="AD1981" s="8" t="s">
        <v>35</v>
      </c>
      <c r="AE1981" s="8" t="s">
        <v>674</v>
      </c>
      <c r="AF1981" s="12">
        <v>1200</v>
      </c>
      <c r="AG1981" s="41">
        <f t="shared" si="273"/>
        <v>45211</v>
      </c>
      <c r="AH1981" s="41">
        <f t="shared" ca="1" si="274"/>
        <v>46022</v>
      </c>
      <c r="AI1981" s="1">
        <f t="shared" ca="1" si="281"/>
        <v>26</v>
      </c>
      <c r="AJ1981" s="1">
        <f t="shared" ca="1" si="275"/>
        <v>21</v>
      </c>
      <c r="AK1981" s="1">
        <f t="shared" ca="1" si="276"/>
        <v>4</v>
      </c>
      <c r="AL1981" s="1">
        <f t="shared" si="277"/>
        <v>0</v>
      </c>
      <c r="AM1981" s="38">
        <f t="shared" ca="1" si="278"/>
        <v>0.80769230769230771</v>
      </c>
      <c r="AN1981" s="1" t="str">
        <f t="shared" ca="1" si="279"/>
        <v>לא תקין</v>
      </c>
      <c r="AO1981" s="1" t="e">
        <f>VLOOKUP(AC1981,'תז מייל קניין'!$A:$C,3,0)</f>
        <v>#N/A</v>
      </c>
      <c r="AP1981" s="1" t="str">
        <f t="shared" si="280"/>
        <v xml:space="preserve"> סיור ואיר</v>
      </c>
    </row>
    <row r="1982" spans="1:42" x14ac:dyDescent="0.2">
      <c r="A1982" s="4"/>
      <c r="B1982" s="5"/>
      <c r="C1982" s="6" t="s">
        <v>6903</v>
      </c>
      <c r="D1982" s="7" t="s">
        <v>34</v>
      </c>
      <c r="E1982" s="7" t="s">
        <v>32</v>
      </c>
      <c r="F1982" s="8" t="s">
        <v>35</v>
      </c>
      <c r="G1982" s="9">
        <v>45263</v>
      </c>
      <c r="H1982" s="9"/>
      <c r="I1982" s="10"/>
      <c r="J1982" s="14"/>
      <c r="K1982" s="11" t="s">
        <v>2838</v>
      </c>
      <c r="L1982" s="8" t="s">
        <v>2839</v>
      </c>
      <c r="M1982" s="8" t="s">
        <v>2840</v>
      </c>
      <c r="N1982" s="8" t="s">
        <v>40</v>
      </c>
      <c r="O1982" s="13">
        <v>531</v>
      </c>
      <c r="P1982" s="8" t="s">
        <v>41</v>
      </c>
      <c r="Q1982" s="13">
        <v>531</v>
      </c>
      <c r="R1982" s="13">
        <v>0</v>
      </c>
      <c r="S1982" s="13">
        <v>0</v>
      </c>
      <c r="T1982" s="13">
        <v>0</v>
      </c>
      <c r="U1982" s="13">
        <v>531</v>
      </c>
      <c r="V1982" s="8" t="s">
        <v>35</v>
      </c>
      <c r="W1982" s="8" t="s">
        <v>6904</v>
      </c>
      <c r="X1982" s="8" t="s">
        <v>35</v>
      </c>
      <c r="Y1982" s="13">
        <v>0</v>
      </c>
      <c r="Z1982" s="8" t="s">
        <v>42</v>
      </c>
      <c r="AA1982" s="8" t="s">
        <v>43</v>
      </c>
      <c r="AB1982" s="8" t="s">
        <v>60</v>
      </c>
      <c r="AC1982" s="8" t="s">
        <v>4348</v>
      </c>
      <c r="AD1982" s="8" t="s">
        <v>35</v>
      </c>
      <c r="AE1982" s="8" t="s">
        <v>6905</v>
      </c>
      <c r="AF1982" s="13">
        <v>531</v>
      </c>
      <c r="AG1982" s="41">
        <f t="shared" si="273"/>
        <v>45263</v>
      </c>
      <c r="AH1982" s="41">
        <f t="shared" ca="1" si="274"/>
        <v>46022</v>
      </c>
      <c r="AI1982" s="1">
        <f t="shared" ca="1" si="281"/>
        <v>24</v>
      </c>
      <c r="AJ1982" s="1">
        <f t="shared" ca="1" si="275"/>
        <v>20</v>
      </c>
      <c r="AK1982" s="1">
        <f t="shared" ca="1" si="276"/>
        <v>4</v>
      </c>
      <c r="AL1982" s="1">
        <f t="shared" si="277"/>
        <v>0</v>
      </c>
      <c r="AM1982" s="38">
        <f t="shared" ca="1" si="278"/>
        <v>0.83333333333333337</v>
      </c>
      <c r="AN1982" s="1" t="str">
        <f t="shared" ca="1" si="279"/>
        <v>לא תקין</v>
      </c>
      <c r="AO1982" s="1" t="e">
        <f>VLOOKUP(AC1982,'תז מייל קניין'!$A:$C,3,0)</f>
        <v>#N/A</v>
      </c>
      <c r="AP1982" s="1" t="str">
        <f t="shared" si="280"/>
        <v xml:space="preserve"> רולאפ עבו</v>
      </c>
    </row>
    <row r="1983" spans="1:42" x14ac:dyDescent="0.2">
      <c r="A1983" s="4"/>
      <c r="B1983" s="5"/>
      <c r="C1983" s="6" t="s">
        <v>6906</v>
      </c>
      <c r="D1983" s="7" t="s">
        <v>50</v>
      </c>
      <c r="E1983" s="7" t="s">
        <v>32</v>
      </c>
      <c r="F1983" s="8" t="s">
        <v>35</v>
      </c>
      <c r="G1983" s="9">
        <v>45265</v>
      </c>
      <c r="H1983" s="9"/>
      <c r="I1983" s="10"/>
      <c r="J1983" s="14"/>
      <c r="K1983" s="11" t="s">
        <v>1764</v>
      </c>
      <c r="L1983" s="8" t="s">
        <v>1765</v>
      </c>
      <c r="M1983" s="8" t="s">
        <v>1766</v>
      </c>
      <c r="N1983" s="8" t="s">
        <v>40</v>
      </c>
      <c r="O1983" s="12">
        <v>3970.93</v>
      </c>
      <c r="P1983" s="8" t="s">
        <v>41</v>
      </c>
      <c r="Q1983" s="12">
        <v>3970.93</v>
      </c>
      <c r="R1983" s="13">
        <v>99.43</v>
      </c>
      <c r="S1983" s="12">
        <v>3970.78</v>
      </c>
      <c r="T1983" s="12">
        <v>4378.09</v>
      </c>
      <c r="U1983" s="13">
        <v>20.149999999999999</v>
      </c>
      <c r="V1983" s="8" t="s">
        <v>35</v>
      </c>
      <c r="W1983" s="8" t="s">
        <v>6907</v>
      </c>
      <c r="X1983" s="8" t="s">
        <v>57</v>
      </c>
      <c r="Y1983" s="13">
        <v>0</v>
      </c>
      <c r="Z1983" s="8" t="s">
        <v>42</v>
      </c>
      <c r="AA1983" s="8" t="s">
        <v>65</v>
      </c>
      <c r="AB1983" s="8" t="s">
        <v>35</v>
      </c>
      <c r="AC1983" s="8" t="s">
        <v>4348</v>
      </c>
      <c r="AD1983" s="8" t="s">
        <v>35</v>
      </c>
      <c r="AE1983" s="8" t="s">
        <v>2177</v>
      </c>
      <c r="AF1983" s="13">
        <v>17.420000000000002</v>
      </c>
      <c r="AG1983" s="41">
        <f t="shared" si="273"/>
        <v>45265</v>
      </c>
      <c r="AH1983" s="41">
        <f t="shared" ca="1" si="274"/>
        <v>46022</v>
      </c>
      <c r="AI1983" s="1">
        <f t="shared" ca="1" si="281"/>
        <v>24</v>
      </c>
      <c r="AJ1983" s="1">
        <f t="shared" ca="1" si="275"/>
        <v>20</v>
      </c>
      <c r="AK1983" s="1">
        <f t="shared" ca="1" si="276"/>
        <v>4</v>
      </c>
      <c r="AL1983" s="1">
        <f t="shared" si="277"/>
        <v>99.43</v>
      </c>
      <c r="AM1983" s="38">
        <f t="shared" ca="1" si="278"/>
        <v>0.83333333333333337</v>
      </c>
      <c r="AN1983" s="1" t="str">
        <f t="shared" ca="1" si="279"/>
        <v>תקין</v>
      </c>
      <c r="AO1983" s="1" t="e">
        <f>VLOOKUP(AC1983,'תז מייל קניין'!$A:$C,3,0)</f>
        <v>#N/A</v>
      </c>
      <c r="AP1983" s="1" t="str">
        <f t="shared" si="280"/>
        <v xml:space="preserve"> ציוד משרד</v>
      </c>
    </row>
    <row r="1984" spans="1:42" x14ac:dyDescent="0.2">
      <c r="A1984" s="4"/>
      <c r="B1984" s="5"/>
      <c r="C1984" s="6" t="s">
        <v>6908</v>
      </c>
      <c r="D1984" s="7" t="s">
        <v>34</v>
      </c>
      <c r="E1984" s="7" t="s">
        <v>32</v>
      </c>
      <c r="F1984" s="8" t="s">
        <v>35</v>
      </c>
      <c r="G1984" s="9">
        <v>45265</v>
      </c>
      <c r="H1984" s="9"/>
      <c r="I1984" s="10"/>
      <c r="J1984" s="14"/>
      <c r="K1984" s="11" t="s">
        <v>2687</v>
      </c>
      <c r="L1984" s="8" t="s">
        <v>2688</v>
      </c>
      <c r="M1984" s="8" t="s">
        <v>35</v>
      </c>
      <c r="N1984" s="8" t="s">
        <v>40</v>
      </c>
      <c r="O1984" s="12">
        <v>280000</v>
      </c>
      <c r="P1984" s="8" t="s">
        <v>41</v>
      </c>
      <c r="Q1984" s="12">
        <v>280000</v>
      </c>
      <c r="R1984" s="13">
        <v>87.24</v>
      </c>
      <c r="S1984" s="12">
        <v>244270.14</v>
      </c>
      <c r="T1984" s="12">
        <v>244270.14</v>
      </c>
      <c r="U1984" s="12">
        <v>35729.86</v>
      </c>
      <c r="V1984" s="8" t="s">
        <v>35</v>
      </c>
      <c r="W1984" s="8" t="s">
        <v>6909</v>
      </c>
      <c r="X1984" s="8" t="s">
        <v>35</v>
      </c>
      <c r="Y1984" s="13">
        <v>0</v>
      </c>
      <c r="Z1984" s="8" t="s">
        <v>42</v>
      </c>
      <c r="AA1984" s="8" t="s">
        <v>43</v>
      </c>
      <c r="AB1984" s="8" t="s">
        <v>2690</v>
      </c>
      <c r="AC1984" s="8" t="s">
        <v>4348</v>
      </c>
      <c r="AD1984" s="8" t="s">
        <v>35</v>
      </c>
      <c r="AE1984" s="8" t="s">
        <v>35</v>
      </c>
      <c r="AF1984" s="12">
        <v>35729.86</v>
      </c>
      <c r="AG1984" s="41">
        <f t="shared" si="273"/>
        <v>45265</v>
      </c>
      <c r="AH1984" s="41">
        <f t="shared" ca="1" si="274"/>
        <v>46022</v>
      </c>
      <c r="AI1984" s="1">
        <f t="shared" ca="1" si="281"/>
        <v>24</v>
      </c>
      <c r="AJ1984" s="1">
        <f t="shared" ca="1" si="275"/>
        <v>20</v>
      </c>
      <c r="AK1984" s="1">
        <f t="shared" ca="1" si="276"/>
        <v>4</v>
      </c>
      <c r="AL1984" s="1">
        <f t="shared" si="277"/>
        <v>87.24</v>
      </c>
      <c r="AM1984" s="38">
        <f t="shared" ca="1" si="278"/>
        <v>0.83333333333333337</v>
      </c>
      <c r="AN1984" s="1" t="str">
        <f t="shared" ca="1" si="279"/>
        <v>תקין</v>
      </c>
      <c r="AO1984" s="1" t="e">
        <f>VLOOKUP(AC1984,'תז מייל קניין'!$A:$C,3,0)</f>
        <v>#N/A</v>
      </c>
      <c r="AP1984" s="1" t="str">
        <f t="shared" si="280"/>
        <v xml:space="preserve"> מיתוג מיז</v>
      </c>
    </row>
    <row r="1985" spans="1:42" x14ac:dyDescent="0.2">
      <c r="A1985" s="4"/>
      <c r="B1985" s="5"/>
      <c r="C1985" s="6" t="s">
        <v>6910</v>
      </c>
      <c r="D1985" s="7" t="s">
        <v>34</v>
      </c>
      <c r="E1985" s="7" t="s">
        <v>32</v>
      </c>
      <c r="F1985" s="8" t="s">
        <v>35</v>
      </c>
      <c r="G1985" s="9">
        <v>45270</v>
      </c>
      <c r="H1985" s="9"/>
      <c r="I1985" s="10"/>
      <c r="J1985" s="14"/>
      <c r="K1985" s="11" t="s">
        <v>1990</v>
      </c>
      <c r="L1985" s="8" t="s">
        <v>1991</v>
      </c>
      <c r="M1985" s="8" t="s">
        <v>1992</v>
      </c>
      <c r="N1985" s="8" t="s">
        <v>40</v>
      </c>
      <c r="O1985" s="12">
        <v>1899.26</v>
      </c>
      <c r="P1985" s="8" t="s">
        <v>41</v>
      </c>
      <c r="Q1985" s="12">
        <v>1899.26</v>
      </c>
      <c r="R1985" s="13">
        <v>78.8</v>
      </c>
      <c r="S1985" s="12">
        <v>1492.57</v>
      </c>
      <c r="T1985" s="12">
        <v>1492.57</v>
      </c>
      <c r="U1985" s="13">
        <v>404.97</v>
      </c>
      <c r="V1985" s="8" t="s">
        <v>35</v>
      </c>
      <c r="W1985" s="8" t="s">
        <v>6911</v>
      </c>
      <c r="X1985" s="8" t="s">
        <v>35</v>
      </c>
      <c r="Y1985" s="13">
        <v>0</v>
      </c>
      <c r="Z1985" s="8" t="s">
        <v>42</v>
      </c>
      <c r="AA1985" s="8" t="s">
        <v>43</v>
      </c>
      <c r="AB1985" s="8" t="s">
        <v>60</v>
      </c>
      <c r="AC1985" s="8" t="s">
        <v>4348</v>
      </c>
      <c r="AD1985" s="8" t="s">
        <v>35</v>
      </c>
      <c r="AE1985" s="8" t="s">
        <v>3307</v>
      </c>
      <c r="AF1985" s="13">
        <v>404.98</v>
      </c>
      <c r="AG1985" s="41">
        <f t="shared" si="273"/>
        <v>45270</v>
      </c>
      <c r="AH1985" s="41">
        <f t="shared" ca="1" si="274"/>
        <v>46022</v>
      </c>
      <c r="AI1985" s="1">
        <f t="shared" ca="1" si="281"/>
        <v>24</v>
      </c>
      <c r="AJ1985" s="1">
        <f t="shared" ca="1" si="275"/>
        <v>19</v>
      </c>
      <c r="AK1985" s="1">
        <f t="shared" ca="1" si="276"/>
        <v>4</v>
      </c>
      <c r="AL1985" s="1">
        <f t="shared" si="277"/>
        <v>78.8</v>
      </c>
      <c r="AM1985" s="38">
        <f t="shared" ca="1" si="278"/>
        <v>0.79166666666666663</v>
      </c>
      <c r="AN1985" s="1" t="str">
        <f t="shared" ca="1" si="279"/>
        <v>תקין</v>
      </c>
      <c r="AO1985" s="1" t="e">
        <f>VLOOKUP(AC1985,'תז מייל קניין'!$A:$C,3,0)</f>
        <v>#N/A</v>
      </c>
      <c r="AP1985" s="1" t="str">
        <f t="shared" si="280"/>
        <v xml:space="preserve"> מולטימדיה</v>
      </c>
    </row>
    <row r="1986" spans="1:42" x14ac:dyDescent="0.2">
      <c r="A1986" s="4"/>
      <c r="B1986" s="5"/>
      <c r="C1986" s="6" t="s">
        <v>6912</v>
      </c>
      <c r="D1986" s="7" t="s">
        <v>34</v>
      </c>
      <c r="E1986" s="7" t="s">
        <v>32</v>
      </c>
      <c r="F1986" s="8" t="s">
        <v>35</v>
      </c>
      <c r="G1986" s="9">
        <v>45271</v>
      </c>
      <c r="H1986" s="9"/>
      <c r="I1986" s="10"/>
      <c r="J1986" s="14"/>
      <c r="K1986" s="11" t="s">
        <v>2687</v>
      </c>
      <c r="L1986" s="8" t="s">
        <v>2688</v>
      </c>
      <c r="M1986" s="8" t="s">
        <v>35</v>
      </c>
      <c r="N1986" s="8" t="s">
        <v>40</v>
      </c>
      <c r="O1986" s="12">
        <v>52500</v>
      </c>
      <c r="P1986" s="8" t="s">
        <v>41</v>
      </c>
      <c r="Q1986" s="12">
        <v>52500</v>
      </c>
      <c r="R1986" s="13">
        <v>96.79</v>
      </c>
      <c r="S1986" s="12">
        <v>50812.5</v>
      </c>
      <c r="T1986" s="12">
        <v>50812.5</v>
      </c>
      <c r="U1986" s="12">
        <v>1687.5</v>
      </c>
      <c r="V1986" s="8" t="s">
        <v>35</v>
      </c>
      <c r="W1986" s="8" t="s">
        <v>6913</v>
      </c>
      <c r="X1986" s="8" t="s">
        <v>35</v>
      </c>
      <c r="Y1986" s="13">
        <v>0</v>
      </c>
      <c r="Z1986" s="8" t="s">
        <v>42</v>
      </c>
      <c r="AA1986" s="8" t="s">
        <v>43</v>
      </c>
      <c r="AB1986" s="8" t="s">
        <v>2690</v>
      </c>
      <c r="AC1986" s="8" t="s">
        <v>4348</v>
      </c>
      <c r="AD1986" s="8" t="s">
        <v>35</v>
      </c>
      <c r="AE1986" s="8" t="s">
        <v>2427</v>
      </c>
      <c r="AF1986" s="12">
        <v>1687.5</v>
      </c>
      <c r="AG1986" s="41">
        <f t="shared" si="273"/>
        <v>45271</v>
      </c>
      <c r="AH1986" s="41">
        <f t="shared" ca="1" si="274"/>
        <v>46022</v>
      </c>
      <c r="AI1986" s="1">
        <f t="shared" ca="1" si="281"/>
        <v>24</v>
      </c>
      <c r="AJ1986" s="1">
        <f t="shared" ca="1" si="275"/>
        <v>19</v>
      </c>
      <c r="AK1986" s="1">
        <f t="shared" ca="1" si="276"/>
        <v>4</v>
      </c>
      <c r="AL1986" s="1">
        <f t="shared" si="277"/>
        <v>96.79</v>
      </c>
      <c r="AM1986" s="38">
        <f t="shared" ca="1" si="278"/>
        <v>0.79166666666666663</v>
      </c>
      <c r="AN1986" s="1" t="str">
        <f t="shared" ca="1" si="279"/>
        <v>תקין</v>
      </c>
      <c r="AO1986" s="1" t="e">
        <f>VLOOKUP(AC1986,'תז מייל קניין'!$A:$C,3,0)</f>
        <v>#N/A</v>
      </c>
      <c r="AP1986" s="1" t="str">
        <f t="shared" si="280"/>
        <v xml:space="preserve"> פרסומים, </v>
      </c>
    </row>
    <row r="1987" spans="1:42" x14ac:dyDescent="0.2">
      <c r="A1987" s="4"/>
      <c r="B1987" s="5"/>
      <c r="C1987" s="6" t="s">
        <v>6914</v>
      </c>
      <c r="D1987" s="7" t="s">
        <v>50</v>
      </c>
      <c r="E1987" s="7" t="s">
        <v>32</v>
      </c>
      <c r="F1987" s="8" t="s">
        <v>35</v>
      </c>
      <c r="G1987" s="9">
        <v>45271</v>
      </c>
      <c r="H1987" s="9"/>
      <c r="I1987" s="10"/>
      <c r="J1987" s="14"/>
      <c r="K1987" s="11" t="s">
        <v>1990</v>
      </c>
      <c r="L1987" s="8" t="s">
        <v>1991</v>
      </c>
      <c r="M1987" s="8" t="s">
        <v>1992</v>
      </c>
      <c r="N1987" s="8" t="s">
        <v>40</v>
      </c>
      <c r="O1987" s="12">
        <v>29047.42</v>
      </c>
      <c r="P1987" s="8" t="s">
        <v>41</v>
      </c>
      <c r="Q1987" s="12">
        <v>29047.42</v>
      </c>
      <c r="R1987" s="13">
        <v>0</v>
      </c>
      <c r="S1987" s="13">
        <v>0</v>
      </c>
      <c r="T1987" s="13">
        <v>0</v>
      </c>
      <c r="U1987" s="12">
        <v>27501.95</v>
      </c>
      <c r="V1987" s="8" t="s">
        <v>35</v>
      </c>
      <c r="W1987" s="8" t="s">
        <v>6915</v>
      </c>
      <c r="X1987" s="8" t="s">
        <v>57</v>
      </c>
      <c r="Y1987" s="13">
        <v>0</v>
      </c>
      <c r="Z1987" s="8" t="s">
        <v>42</v>
      </c>
      <c r="AA1987" s="8" t="s">
        <v>65</v>
      </c>
      <c r="AB1987" s="8" t="s">
        <v>35</v>
      </c>
      <c r="AC1987" s="8" t="s">
        <v>4348</v>
      </c>
      <c r="AD1987" s="8" t="s">
        <v>35</v>
      </c>
      <c r="AE1987" s="8" t="s">
        <v>3328</v>
      </c>
      <c r="AF1987" s="12">
        <v>29047.42</v>
      </c>
      <c r="AG1987" s="41">
        <f t="shared" ref="AG1987:AG2050" si="282">IF(H1987&gt;1,H1987,G1987)</f>
        <v>45271</v>
      </c>
      <c r="AH1987" s="41">
        <f t="shared" ref="AH1987:AH2050" ca="1" si="283">IF(I1987&gt;1, I1987, DATE(YEAR(TODAY()), 12, 31))</f>
        <v>46022</v>
      </c>
      <c r="AI1987" s="1">
        <f t="shared" ca="1" si="281"/>
        <v>24</v>
      </c>
      <c r="AJ1987" s="1">
        <f t="shared" ref="AJ1987:AJ2050" ca="1" si="284">DATEDIF(AG1987, TODAY(), "m")</f>
        <v>19</v>
      </c>
      <c r="AK1987" s="1">
        <f t="shared" ref="AK1987:AK2050" ca="1" si="285">IF(AH1987 &gt; TODAY(), DATEDIF(TODAY(), AH1987, "m"), -DATEDIF(AH1987, TODAY(), "m"))</f>
        <v>4</v>
      </c>
      <c r="AL1987" s="1">
        <f t="shared" ref="AL1987:AL2050" si="286">R1987</f>
        <v>0</v>
      </c>
      <c r="AM1987" s="38">
        <f t="shared" ref="AM1987:AM2050" ca="1" si="287">AJ1987/AI1987</f>
        <v>0.79166666666666663</v>
      </c>
      <c r="AN1987" s="1" t="str">
        <f t="shared" ref="AN1987:AN2050" ca="1" si="288">IF(AM1987&lt;0.5, "טרם נבדק",
   IF(AND(AM1987&gt;0.5, AM1987&lt;0.75, AL1987&lt;20), "לא תקין",
   IF(AND(AM1987&gt;0.75, AM1987&lt;0.9, AL1987&lt;50), "לא תקין",
   IF(AND(AM1987&gt;0.9, AL1987&lt;50), "לא תקין", "תקין"))))</f>
        <v>לא תקין</v>
      </c>
      <c r="AO1987" s="1" t="e">
        <f>VLOOKUP(AC1987,'תז מייל קניין'!$A:$C,3,0)</f>
        <v>#N/A</v>
      </c>
      <c r="AP1987" s="1" t="str">
        <f t="shared" ref="AP1987:AP2050" si="289">LEFT(W1987,10)</f>
        <v xml:space="preserve"> שדרוג חדר</v>
      </c>
    </row>
    <row r="1988" spans="1:42" x14ac:dyDescent="0.2">
      <c r="A1988" s="4"/>
      <c r="B1988" s="5"/>
      <c r="C1988" s="6" t="s">
        <v>6916</v>
      </c>
      <c r="D1988" s="7" t="s">
        <v>50</v>
      </c>
      <c r="E1988" s="7" t="s">
        <v>32</v>
      </c>
      <c r="F1988" s="8" t="s">
        <v>35</v>
      </c>
      <c r="G1988" s="9">
        <v>45271</v>
      </c>
      <c r="H1988" s="9"/>
      <c r="I1988" s="10"/>
      <c r="J1988" s="14"/>
      <c r="K1988" s="11" t="s">
        <v>1990</v>
      </c>
      <c r="L1988" s="8" t="s">
        <v>1991</v>
      </c>
      <c r="M1988" s="8" t="s">
        <v>1992</v>
      </c>
      <c r="N1988" s="8" t="s">
        <v>40</v>
      </c>
      <c r="O1988" s="12">
        <v>117068.13</v>
      </c>
      <c r="P1988" s="8" t="s">
        <v>41</v>
      </c>
      <c r="Q1988" s="12">
        <v>117068.13</v>
      </c>
      <c r="R1988" s="13">
        <v>0</v>
      </c>
      <c r="S1988" s="13">
        <v>0</v>
      </c>
      <c r="T1988" s="13">
        <v>0</v>
      </c>
      <c r="U1988" s="12">
        <v>112837.98</v>
      </c>
      <c r="V1988" s="8" t="s">
        <v>35</v>
      </c>
      <c r="W1988" s="8" t="s">
        <v>6917</v>
      </c>
      <c r="X1988" s="8" t="s">
        <v>57</v>
      </c>
      <c r="Y1988" s="13">
        <v>0</v>
      </c>
      <c r="Z1988" s="8" t="s">
        <v>42</v>
      </c>
      <c r="AA1988" s="8" t="s">
        <v>65</v>
      </c>
      <c r="AB1988" s="8" t="s">
        <v>35</v>
      </c>
      <c r="AC1988" s="8" t="s">
        <v>4348</v>
      </c>
      <c r="AD1988" s="8" t="s">
        <v>35</v>
      </c>
      <c r="AE1988" s="8" t="s">
        <v>3328</v>
      </c>
      <c r="AF1988" s="12">
        <v>117068.13</v>
      </c>
      <c r="AG1988" s="41">
        <f t="shared" si="282"/>
        <v>45271</v>
      </c>
      <c r="AH1988" s="41">
        <f t="shared" ca="1" si="283"/>
        <v>46022</v>
      </c>
      <c r="AI1988" s="1">
        <f t="shared" ca="1" si="281"/>
        <v>24</v>
      </c>
      <c r="AJ1988" s="1">
        <f t="shared" ca="1" si="284"/>
        <v>19</v>
      </c>
      <c r="AK1988" s="1">
        <f t="shared" ca="1" si="285"/>
        <v>4</v>
      </c>
      <c r="AL1988" s="1">
        <f t="shared" si="286"/>
        <v>0</v>
      </c>
      <c r="AM1988" s="38">
        <f t="shared" ca="1" si="287"/>
        <v>0.79166666666666663</v>
      </c>
      <c r="AN1988" s="1" t="str">
        <f t="shared" ca="1" si="288"/>
        <v>לא תקין</v>
      </c>
      <c r="AO1988" s="1" t="e">
        <f>VLOOKUP(AC1988,'תז מייל קניין'!$A:$C,3,0)</f>
        <v>#N/A</v>
      </c>
      <c r="AP1988" s="1" t="str">
        <f t="shared" si="289"/>
        <v xml:space="preserve"> מולטימדיה</v>
      </c>
    </row>
    <row r="1989" spans="1:42" x14ac:dyDescent="0.2">
      <c r="A1989" s="4"/>
      <c r="B1989" s="5"/>
      <c r="C1989" s="6" t="s">
        <v>6918</v>
      </c>
      <c r="D1989" s="7" t="s">
        <v>50</v>
      </c>
      <c r="E1989" s="7" t="s">
        <v>32</v>
      </c>
      <c r="F1989" s="8" t="s">
        <v>35</v>
      </c>
      <c r="G1989" s="9">
        <v>45271</v>
      </c>
      <c r="H1989" s="9"/>
      <c r="I1989" s="10"/>
      <c r="J1989" s="14"/>
      <c r="K1989" s="11" t="s">
        <v>1990</v>
      </c>
      <c r="L1989" s="8" t="s">
        <v>1991</v>
      </c>
      <c r="M1989" s="8" t="s">
        <v>1992</v>
      </c>
      <c r="N1989" s="8" t="s">
        <v>40</v>
      </c>
      <c r="O1989" s="12">
        <v>14692.31</v>
      </c>
      <c r="P1989" s="8" t="s">
        <v>41</v>
      </c>
      <c r="Q1989" s="12">
        <v>14692.31</v>
      </c>
      <c r="R1989" s="13">
        <v>0</v>
      </c>
      <c r="S1989" s="13">
        <v>0</v>
      </c>
      <c r="T1989" s="13">
        <v>0</v>
      </c>
      <c r="U1989" s="12">
        <v>14135.9</v>
      </c>
      <c r="V1989" s="8" t="s">
        <v>35</v>
      </c>
      <c r="W1989" s="8" t="s">
        <v>6919</v>
      </c>
      <c r="X1989" s="8" t="s">
        <v>57</v>
      </c>
      <c r="Y1989" s="13">
        <v>0</v>
      </c>
      <c r="Z1989" s="8" t="s">
        <v>42</v>
      </c>
      <c r="AA1989" s="8" t="s">
        <v>65</v>
      </c>
      <c r="AB1989" s="8" t="s">
        <v>35</v>
      </c>
      <c r="AC1989" s="8" t="s">
        <v>4348</v>
      </c>
      <c r="AD1989" s="8" t="s">
        <v>35</v>
      </c>
      <c r="AE1989" s="8" t="s">
        <v>3328</v>
      </c>
      <c r="AF1989" s="12">
        <v>14692.31</v>
      </c>
      <c r="AG1989" s="41">
        <f t="shared" si="282"/>
        <v>45271</v>
      </c>
      <c r="AH1989" s="41">
        <f t="shared" ca="1" si="283"/>
        <v>46022</v>
      </c>
      <c r="AI1989" s="1">
        <f t="shared" ca="1" si="281"/>
        <v>24</v>
      </c>
      <c r="AJ1989" s="1">
        <f t="shared" ca="1" si="284"/>
        <v>19</v>
      </c>
      <c r="AK1989" s="1">
        <f t="shared" ca="1" si="285"/>
        <v>4</v>
      </c>
      <c r="AL1989" s="1">
        <f t="shared" si="286"/>
        <v>0</v>
      </c>
      <c r="AM1989" s="38">
        <f t="shared" ca="1" si="287"/>
        <v>0.79166666666666663</v>
      </c>
      <c r="AN1989" s="1" t="str">
        <f t="shared" ca="1" si="288"/>
        <v>לא תקין</v>
      </c>
      <c r="AO1989" s="1" t="e">
        <f>VLOOKUP(AC1989,'תז מייל קניין'!$A:$C,3,0)</f>
        <v>#N/A</v>
      </c>
      <c r="AP1989" s="1" t="str">
        <f t="shared" si="289"/>
        <v xml:space="preserve"> מולטימדיה</v>
      </c>
    </row>
    <row r="1990" spans="1:42" x14ac:dyDescent="0.2">
      <c r="A1990" s="4"/>
      <c r="B1990" s="5"/>
      <c r="C1990" s="6" t="s">
        <v>6920</v>
      </c>
      <c r="D1990" s="7" t="s">
        <v>50</v>
      </c>
      <c r="E1990" s="7" t="s">
        <v>32</v>
      </c>
      <c r="F1990" s="8" t="s">
        <v>35</v>
      </c>
      <c r="G1990" s="9">
        <v>45271</v>
      </c>
      <c r="H1990" s="9"/>
      <c r="I1990" s="10"/>
      <c r="J1990" s="14"/>
      <c r="K1990" s="11" t="s">
        <v>2433</v>
      </c>
      <c r="L1990" s="8" t="s">
        <v>2434</v>
      </c>
      <c r="M1990" s="8" t="s">
        <v>2435</v>
      </c>
      <c r="N1990" s="8" t="s">
        <v>40</v>
      </c>
      <c r="O1990" s="12">
        <v>101530.15</v>
      </c>
      <c r="P1990" s="8" t="s">
        <v>41</v>
      </c>
      <c r="Q1990" s="12">
        <v>101530.15</v>
      </c>
      <c r="R1990" s="13">
        <v>0</v>
      </c>
      <c r="S1990" s="12">
        <v>48200.05</v>
      </c>
      <c r="T1990" s="13">
        <v>0</v>
      </c>
      <c r="U1990" s="12">
        <v>108937.71</v>
      </c>
      <c r="V1990" s="8" t="s">
        <v>35</v>
      </c>
      <c r="W1990" s="8" t="s">
        <v>6921</v>
      </c>
      <c r="X1990" s="8" t="s">
        <v>57</v>
      </c>
      <c r="Y1990" s="13">
        <v>0</v>
      </c>
      <c r="Z1990" s="8" t="s">
        <v>42</v>
      </c>
      <c r="AA1990" s="8" t="s">
        <v>65</v>
      </c>
      <c r="AB1990" s="8" t="s">
        <v>35</v>
      </c>
      <c r="AC1990" s="8" t="s">
        <v>4348</v>
      </c>
      <c r="AD1990" s="8" t="s">
        <v>35</v>
      </c>
      <c r="AE1990" s="8" t="s">
        <v>1815</v>
      </c>
      <c r="AF1990" s="12">
        <v>101530.15</v>
      </c>
      <c r="AG1990" s="41">
        <f t="shared" si="282"/>
        <v>45271</v>
      </c>
      <c r="AH1990" s="41">
        <f t="shared" ca="1" si="283"/>
        <v>46022</v>
      </c>
      <c r="AI1990" s="1">
        <f t="shared" ca="1" si="281"/>
        <v>24</v>
      </c>
      <c r="AJ1990" s="1">
        <f t="shared" ca="1" si="284"/>
        <v>19</v>
      </c>
      <c r="AK1990" s="1">
        <f t="shared" ca="1" si="285"/>
        <v>4</v>
      </c>
      <c r="AL1990" s="1">
        <f t="shared" si="286"/>
        <v>0</v>
      </c>
      <c r="AM1990" s="38">
        <f t="shared" ca="1" si="287"/>
        <v>0.79166666666666663</v>
      </c>
      <c r="AN1990" s="1" t="str">
        <f t="shared" ca="1" si="288"/>
        <v>לא תקין</v>
      </c>
      <c r="AO1990" s="1" t="e">
        <f>VLOOKUP(AC1990,'תז מייל קניין'!$A:$C,3,0)</f>
        <v>#N/A</v>
      </c>
      <c r="AP1990" s="1" t="str">
        <f t="shared" si="289"/>
        <v xml:space="preserve"> כסאות עבו</v>
      </c>
    </row>
    <row r="1991" spans="1:42" x14ac:dyDescent="0.2">
      <c r="A1991" s="4"/>
      <c r="B1991" s="5"/>
      <c r="C1991" s="6" t="s">
        <v>6922</v>
      </c>
      <c r="D1991" s="7" t="s">
        <v>34</v>
      </c>
      <c r="E1991" s="7" t="s">
        <v>32</v>
      </c>
      <c r="F1991" s="8" t="s">
        <v>35</v>
      </c>
      <c r="G1991" s="9">
        <v>45271</v>
      </c>
      <c r="H1991" s="9"/>
      <c r="I1991" s="10"/>
      <c r="J1991" s="14"/>
      <c r="K1991" s="11" t="s">
        <v>1990</v>
      </c>
      <c r="L1991" s="8" t="s">
        <v>1991</v>
      </c>
      <c r="M1991" s="8" t="s">
        <v>1992</v>
      </c>
      <c r="N1991" s="8" t="s">
        <v>35</v>
      </c>
      <c r="O1991" s="12">
        <v>8415.2900000000009</v>
      </c>
      <c r="P1991" s="8" t="s">
        <v>41</v>
      </c>
      <c r="Q1991" s="12">
        <v>8415.2900000000009</v>
      </c>
      <c r="R1991" s="13">
        <v>0</v>
      </c>
      <c r="S1991" s="13">
        <v>0</v>
      </c>
      <c r="T1991" s="13">
        <v>0</v>
      </c>
      <c r="U1991" s="13">
        <v>0</v>
      </c>
      <c r="V1991" s="8" t="s">
        <v>57</v>
      </c>
      <c r="W1991" s="8" t="s">
        <v>35</v>
      </c>
      <c r="X1991" s="8" t="s">
        <v>57</v>
      </c>
      <c r="Y1991" s="13">
        <v>0</v>
      </c>
      <c r="Z1991" s="8" t="s">
        <v>42</v>
      </c>
      <c r="AA1991" s="8" t="s">
        <v>35</v>
      </c>
      <c r="AB1991" s="8" t="s">
        <v>35</v>
      </c>
      <c r="AC1991" s="8" t="s">
        <v>4348</v>
      </c>
      <c r="AD1991" s="8" t="s">
        <v>35</v>
      </c>
      <c r="AE1991" s="8" t="s">
        <v>35</v>
      </c>
      <c r="AF1991" s="12">
        <v>8415.2900000000009</v>
      </c>
      <c r="AG1991" s="41">
        <f t="shared" si="282"/>
        <v>45271</v>
      </c>
      <c r="AH1991" s="41">
        <f t="shared" ca="1" si="283"/>
        <v>46022</v>
      </c>
      <c r="AI1991" s="1">
        <f t="shared" ca="1" si="281"/>
        <v>24</v>
      </c>
      <c r="AJ1991" s="1">
        <f t="shared" ca="1" si="284"/>
        <v>19</v>
      </c>
      <c r="AK1991" s="1">
        <f t="shared" ca="1" si="285"/>
        <v>4</v>
      </c>
      <c r="AL1991" s="1">
        <f t="shared" si="286"/>
        <v>0</v>
      </c>
      <c r="AM1991" s="38">
        <f t="shared" ca="1" si="287"/>
        <v>0.79166666666666663</v>
      </c>
      <c r="AN1991" s="1" t="str">
        <f t="shared" ca="1" si="288"/>
        <v>לא תקין</v>
      </c>
      <c r="AO1991" s="1" t="e">
        <f>VLOOKUP(AC1991,'תז מייל קניין'!$A:$C,3,0)</f>
        <v>#N/A</v>
      </c>
      <c r="AP1991" s="1" t="str">
        <f t="shared" si="289"/>
        <v/>
      </c>
    </row>
    <row r="1992" spans="1:42" x14ac:dyDescent="0.2">
      <c r="A1992" s="4"/>
      <c r="B1992" s="5"/>
      <c r="C1992" s="6" t="s">
        <v>6923</v>
      </c>
      <c r="D1992" s="7" t="s">
        <v>50</v>
      </c>
      <c r="E1992" s="7" t="s">
        <v>32</v>
      </c>
      <c r="F1992" s="8" t="s">
        <v>35</v>
      </c>
      <c r="G1992" s="9">
        <v>45271</v>
      </c>
      <c r="H1992" s="9"/>
      <c r="I1992" s="10"/>
      <c r="J1992" s="14"/>
      <c r="K1992" s="11" t="s">
        <v>1990</v>
      </c>
      <c r="L1992" s="8" t="s">
        <v>1991</v>
      </c>
      <c r="M1992" s="8" t="s">
        <v>1992</v>
      </c>
      <c r="N1992" s="8" t="s">
        <v>40</v>
      </c>
      <c r="O1992" s="12">
        <v>8487.2099999999991</v>
      </c>
      <c r="P1992" s="8" t="s">
        <v>41</v>
      </c>
      <c r="Q1992" s="12">
        <v>8487.2099999999991</v>
      </c>
      <c r="R1992" s="13">
        <v>0</v>
      </c>
      <c r="S1992" s="13">
        <v>0</v>
      </c>
      <c r="T1992" s="13">
        <v>0</v>
      </c>
      <c r="U1992" s="12">
        <v>8223.6200000000008</v>
      </c>
      <c r="V1992" s="8" t="s">
        <v>35</v>
      </c>
      <c r="W1992" s="8" t="s">
        <v>6924</v>
      </c>
      <c r="X1992" s="8" t="s">
        <v>57</v>
      </c>
      <c r="Y1992" s="13">
        <v>0</v>
      </c>
      <c r="Z1992" s="8" t="s">
        <v>42</v>
      </c>
      <c r="AA1992" s="8" t="s">
        <v>65</v>
      </c>
      <c r="AB1992" s="8" t="s">
        <v>35</v>
      </c>
      <c r="AC1992" s="8" t="s">
        <v>4348</v>
      </c>
      <c r="AD1992" s="8" t="s">
        <v>35</v>
      </c>
      <c r="AE1992" s="8" t="s">
        <v>1829</v>
      </c>
      <c r="AF1992" s="12">
        <v>8487.2099999999991</v>
      </c>
      <c r="AG1992" s="41">
        <f t="shared" si="282"/>
        <v>45271</v>
      </c>
      <c r="AH1992" s="41">
        <f t="shared" ca="1" si="283"/>
        <v>46022</v>
      </c>
      <c r="AI1992" s="1">
        <f t="shared" ca="1" si="281"/>
        <v>24</v>
      </c>
      <c r="AJ1992" s="1">
        <f t="shared" ca="1" si="284"/>
        <v>19</v>
      </c>
      <c r="AK1992" s="1">
        <f t="shared" ca="1" si="285"/>
        <v>4</v>
      </c>
      <c r="AL1992" s="1">
        <f t="shared" si="286"/>
        <v>0</v>
      </c>
      <c r="AM1992" s="38">
        <f t="shared" ca="1" si="287"/>
        <v>0.79166666666666663</v>
      </c>
      <c r="AN1992" s="1" t="str">
        <f t="shared" ca="1" si="288"/>
        <v>לא תקין</v>
      </c>
      <c r="AO1992" s="1" t="e">
        <f>VLOOKUP(AC1992,'תז מייל קניין'!$A:$C,3,0)</f>
        <v>#N/A</v>
      </c>
      <c r="AP1992" s="1" t="str">
        <f t="shared" si="289"/>
        <v xml:space="preserve"> מולטימדיה</v>
      </c>
    </row>
    <row r="1993" spans="1:42" x14ac:dyDescent="0.2">
      <c r="A1993" s="4"/>
      <c r="B1993" s="5"/>
      <c r="C1993" s="6" t="s">
        <v>6925</v>
      </c>
      <c r="D1993" s="7" t="s">
        <v>50</v>
      </c>
      <c r="E1993" s="7" t="s">
        <v>32</v>
      </c>
      <c r="F1993" s="8" t="s">
        <v>35</v>
      </c>
      <c r="G1993" s="9">
        <v>45271</v>
      </c>
      <c r="H1993" s="9"/>
      <c r="I1993" s="10"/>
      <c r="J1993" s="14"/>
      <c r="K1993" s="11" t="s">
        <v>1990</v>
      </c>
      <c r="L1993" s="8" t="s">
        <v>1991</v>
      </c>
      <c r="M1993" s="8" t="s">
        <v>1992</v>
      </c>
      <c r="N1993" s="8" t="s">
        <v>40</v>
      </c>
      <c r="O1993" s="12">
        <v>7331.45</v>
      </c>
      <c r="P1993" s="8" t="s">
        <v>41</v>
      </c>
      <c r="Q1993" s="12">
        <v>7331.45</v>
      </c>
      <c r="R1993" s="13">
        <v>0</v>
      </c>
      <c r="S1993" s="13">
        <v>0</v>
      </c>
      <c r="T1993" s="13">
        <v>0</v>
      </c>
      <c r="U1993" s="12">
        <v>7022.68</v>
      </c>
      <c r="V1993" s="8" t="s">
        <v>35</v>
      </c>
      <c r="W1993" s="8" t="s">
        <v>6926</v>
      </c>
      <c r="X1993" s="8" t="s">
        <v>57</v>
      </c>
      <c r="Y1993" s="13">
        <v>0</v>
      </c>
      <c r="Z1993" s="8" t="s">
        <v>42</v>
      </c>
      <c r="AA1993" s="8" t="s">
        <v>65</v>
      </c>
      <c r="AB1993" s="8" t="s">
        <v>35</v>
      </c>
      <c r="AC1993" s="8" t="s">
        <v>4348</v>
      </c>
      <c r="AD1993" s="8" t="s">
        <v>35</v>
      </c>
      <c r="AE1993" s="8" t="s">
        <v>2427</v>
      </c>
      <c r="AF1993" s="12">
        <v>7331.45</v>
      </c>
      <c r="AG1993" s="41">
        <f t="shared" si="282"/>
        <v>45271</v>
      </c>
      <c r="AH1993" s="41">
        <f t="shared" ca="1" si="283"/>
        <v>46022</v>
      </c>
      <c r="AI1993" s="1">
        <f t="shared" ca="1" si="281"/>
        <v>24</v>
      </c>
      <c r="AJ1993" s="1">
        <f t="shared" ca="1" si="284"/>
        <v>19</v>
      </c>
      <c r="AK1993" s="1">
        <f t="shared" ca="1" si="285"/>
        <v>4</v>
      </c>
      <c r="AL1993" s="1">
        <f t="shared" si="286"/>
        <v>0</v>
      </c>
      <c r="AM1993" s="38">
        <f t="shared" ca="1" si="287"/>
        <v>0.79166666666666663</v>
      </c>
      <c r="AN1993" s="1" t="str">
        <f t="shared" ca="1" si="288"/>
        <v>לא תקין</v>
      </c>
      <c r="AO1993" s="1" t="e">
        <f>VLOOKUP(AC1993,'תז מייל קניין'!$A:$C,3,0)</f>
        <v>#N/A</v>
      </c>
      <c r="AP1993" s="1" t="str">
        <f t="shared" si="289"/>
        <v xml:space="preserve"> מולטימדיה</v>
      </c>
    </row>
    <row r="1994" spans="1:42" x14ac:dyDescent="0.2">
      <c r="A1994" s="4"/>
      <c r="B1994" s="5"/>
      <c r="C1994" s="6" t="s">
        <v>6927</v>
      </c>
      <c r="D1994" s="7" t="s">
        <v>50</v>
      </c>
      <c r="E1994" s="7" t="s">
        <v>32</v>
      </c>
      <c r="F1994" s="8" t="s">
        <v>35</v>
      </c>
      <c r="G1994" s="9">
        <v>45281</v>
      </c>
      <c r="H1994" s="9"/>
      <c r="I1994" s="10"/>
      <c r="J1994" s="14"/>
      <c r="K1994" s="11" t="s">
        <v>1990</v>
      </c>
      <c r="L1994" s="8" t="s">
        <v>1991</v>
      </c>
      <c r="M1994" s="8" t="s">
        <v>1992</v>
      </c>
      <c r="N1994" s="8" t="s">
        <v>40</v>
      </c>
      <c r="O1994" s="12">
        <v>16897.599999999999</v>
      </c>
      <c r="P1994" s="8" t="s">
        <v>41</v>
      </c>
      <c r="Q1994" s="12">
        <v>16897.599999999999</v>
      </c>
      <c r="R1994" s="13">
        <v>95</v>
      </c>
      <c r="S1994" s="12">
        <v>15931</v>
      </c>
      <c r="T1994" s="12">
        <v>16153.9</v>
      </c>
      <c r="U1994" s="13">
        <v>925.05</v>
      </c>
      <c r="V1994" s="8" t="s">
        <v>35</v>
      </c>
      <c r="W1994" s="8" t="s">
        <v>6928</v>
      </c>
      <c r="X1994" s="8" t="s">
        <v>57</v>
      </c>
      <c r="Y1994" s="13">
        <v>0</v>
      </c>
      <c r="Z1994" s="8" t="s">
        <v>42</v>
      </c>
      <c r="AA1994" s="8" t="s">
        <v>65</v>
      </c>
      <c r="AB1994" s="8" t="s">
        <v>35</v>
      </c>
      <c r="AC1994" s="8" t="s">
        <v>4348</v>
      </c>
      <c r="AD1994" s="8" t="s">
        <v>35</v>
      </c>
      <c r="AE1994" s="8" t="s">
        <v>3328</v>
      </c>
      <c r="AF1994" s="13">
        <v>844.88</v>
      </c>
      <c r="AG1994" s="41">
        <f t="shared" si="282"/>
        <v>45281</v>
      </c>
      <c r="AH1994" s="41">
        <f t="shared" ca="1" si="283"/>
        <v>46022</v>
      </c>
      <c r="AI1994" s="1">
        <f t="shared" ca="1" si="281"/>
        <v>24</v>
      </c>
      <c r="AJ1994" s="1">
        <f t="shared" ca="1" si="284"/>
        <v>19</v>
      </c>
      <c r="AK1994" s="1">
        <f t="shared" ca="1" si="285"/>
        <v>4</v>
      </c>
      <c r="AL1994" s="1">
        <f t="shared" si="286"/>
        <v>95</v>
      </c>
      <c r="AM1994" s="38">
        <f t="shared" ca="1" si="287"/>
        <v>0.79166666666666663</v>
      </c>
      <c r="AN1994" s="1" t="str">
        <f t="shared" ca="1" si="288"/>
        <v>תקין</v>
      </c>
      <c r="AO1994" s="1" t="e">
        <f>VLOOKUP(AC1994,'תז מייל קניין'!$A:$C,3,0)</f>
        <v>#N/A</v>
      </c>
      <c r="AP1994" s="1" t="str">
        <f t="shared" si="289"/>
        <v xml:space="preserve"> שעות עבוד</v>
      </c>
    </row>
    <row r="1995" spans="1:42" x14ac:dyDescent="0.2">
      <c r="A1995" s="4"/>
      <c r="B1995" s="5"/>
      <c r="C1995" s="6" t="s">
        <v>6929</v>
      </c>
      <c r="D1995" s="7" t="s">
        <v>34</v>
      </c>
      <c r="E1995" s="7" t="s">
        <v>32</v>
      </c>
      <c r="F1995" s="8" t="s">
        <v>35</v>
      </c>
      <c r="G1995" s="9">
        <v>45313</v>
      </c>
      <c r="H1995" s="9"/>
      <c r="I1995" s="10"/>
      <c r="J1995" s="14"/>
      <c r="K1995" s="11" t="s">
        <v>6930</v>
      </c>
      <c r="L1995" s="8" t="s">
        <v>6931</v>
      </c>
      <c r="M1995" s="8" t="s">
        <v>6932</v>
      </c>
      <c r="N1995" s="8" t="s">
        <v>40</v>
      </c>
      <c r="O1995" s="12">
        <v>50427.35</v>
      </c>
      <c r="P1995" s="8" t="s">
        <v>41</v>
      </c>
      <c r="Q1995" s="12">
        <v>50427.35</v>
      </c>
      <c r="R1995" s="13">
        <v>0</v>
      </c>
      <c r="S1995" s="13">
        <v>0</v>
      </c>
      <c r="T1995" s="13">
        <v>0</v>
      </c>
      <c r="U1995" s="12">
        <v>50427.35</v>
      </c>
      <c r="V1995" s="8" t="s">
        <v>35</v>
      </c>
      <c r="W1995" s="8" t="s">
        <v>6933</v>
      </c>
      <c r="X1995" s="8" t="s">
        <v>35</v>
      </c>
      <c r="Y1995" s="13">
        <v>0</v>
      </c>
      <c r="Z1995" s="8" t="s">
        <v>42</v>
      </c>
      <c r="AA1995" s="8" t="s">
        <v>43</v>
      </c>
      <c r="AB1995" s="8" t="s">
        <v>60</v>
      </c>
      <c r="AC1995" s="8" t="s">
        <v>4348</v>
      </c>
      <c r="AD1995" s="8" t="s">
        <v>35</v>
      </c>
      <c r="AE1995" s="8" t="s">
        <v>1008</v>
      </c>
      <c r="AF1995" s="12">
        <v>50427.35</v>
      </c>
      <c r="AG1995" s="41">
        <f t="shared" si="282"/>
        <v>45313</v>
      </c>
      <c r="AH1995" s="41">
        <f t="shared" ca="1" si="283"/>
        <v>46022</v>
      </c>
      <c r="AI1995" s="1">
        <f t="shared" ca="1" si="281"/>
        <v>23</v>
      </c>
      <c r="AJ1995" s="1">
        <f t="shared" ca="1" si="284"/>
        <v>18</v>
      </c>
      <c r="AK1995" s="1">
        <f t="shared" ca="1" si="285"/>
        <v>4</v>
      </c>
      <c r="AL1995" s="1">
        <f t="shared" si="286"/>
        <v>0</v>
      </c>
      <c r="AM1995" s="38">
        <f t="shared" ca="1" si="287"/>
        <v>0.78260869565217395</v>
      </c>
      <c r="AN1995" s="1" t="str">
        <f t="shared" ca="1" si="288"/>
        <v>לא תקין</v>
      </c>
      <c r="AO1995" s="1" t="e">
        <f>VLOOKUP(AC1995,'תז מייל קניין'!$A:$C,3,0)</f>
        <v>#N/A</v>
      </c>
      <c r="AP1995" s="1" t="str">
        <f t="shared" si="289"/>
        <v xml:space="preserve"> ייצוג, הל</v>
      </c>
    </row>
    <row r="1996" spans="1:42" x14ac:dyDescent="0.2">
      <c r="A1996" s="4"/>
      <c r="B1996" s="5"/>
      <c r="C1996" s="6" t="s">
        <v>6934</v>
      </c>
      <c r="D1996" s="7" t="s">
        <v>50</v>
      </c>
      <c r="E1996" s="7" t="s">
        <v>32</v>
      </c>
      <c r="F1996" s="8" t="s">
        <v>35</v>
      </c>
      <c r="G1996" s="9">
        <v>45313</v>
      </c>
      <c r="H1996" s="9"/>
      <c r="I1996" s="10"/>
      <c r="J1996" s="14"/>
      <c r="K1996" s="11" t="s">
        <v>2443</v>
      </c>
      <c r="L1996" s="8" t="s">
        <v>2444</v>
      </c>
      <c r="M1996" s="8" t="s">
        <v>2445</v>
      </c>
      <c r="N1996" s="8" t="s">
        <v>40</v>
      </c>
      <c r="O1996" s="12">
        <v>69990.52</v>
      </c>
      <c r="P1996" s="8" t="s">
        <v>41</v>
      </c>
      <c r="Q1996" s="12">
        <v>69990.52</v>
      </c>
      <c r="R1996" s="13">
        <v>0</v>
      </c>
      <c r="S1996" s="13">
        <v>0</v>
      </c>
      <c r="T1996" s="13">
        <v>0</v>
      </c>
      <c r="U1996" s="12">
        <v>66705.77</v>
      </c>
      <c r="V1996" s="8" t="s">
        <v>35</v>
      </c>
      <c r="W1996" s="8" t="s">
        <v>6935</v>
      </c>
      <c r="X1996" s="8" t="s">
        <v>57</v>
      </c>
      <c r="Y1996" s="13">
        <v>0</v>
      </c>
      <c r="Z1996" s="8" t="s">
        <v>42</v>
      </c>
      <c r="AA1996" s="8" t="s">
        <v>65</v>
      </c>
      <c r="AB1996" s="8" t="s">
        <v>35</v>
      </c>
      <c r="AC1996" s="8" t="s">
        <v>4348</v>
      </c>
      <c r="AD1996" s="8" t="s">
        <v>35</v>
      </c>
      <c r="AE1996" s="8" t="s">
        <v>4548</v>
      </c>
      <c r="AF1996" s="12">
        <v>69990.52</v>
      </c>
      <c r="AG1996" s="41">
        <f t="shared" si="282"/>
        <v>45313</v>
      </c>
      <c r="AH1996" s="41">
        <f t="shared" ca="1" si="283"/>
        <v>46022</v>
      </c>
      <c r="AI1996" s="1">
        <f t="shared" ca="1" si="281"/>
        <v>23</v>
      </c>
      <c r="AJ1996" s="1">
        <f t="shared" ca="1" si="284"/>
        <v>18</v>
      </c>
      <c r="AK1996" s="1">
        <f t="shared" ca="1" si="285"/>
        <v>4</v>
      </c>
      <c r="AL1996" s="1">
        <f t="shared" si="286"/>
        <v>0</v>
      </c>
      <c r="AM1996" s="38">
        <f t="shared" ca="1" si="287"/>
        <v>0.78260869565217395</v>
      </c>
      <c r="AN1996" s="1" t="str">
        <f t="shared" ca="1" si="288"/>
        <v>לא תקין</v>
      </c>
      <c r="AO1996" s="1" t="e">
        <f>VLOOKUP(AC1996,'תז מייל קניין'!$A:$C,3,0)</f>
        <v>#N/A</v>
      </c>
      <c r="AP1996" s="1" t="str">
        <f t="shared" si="289"/>
        <v xml:space="preserve"> ריהוט עבו</v>
      </c>
    </row>
    <row r="1997" spans="1:42" x14ac:dyDescent="0.2">
      <c r="A1997" s="4"/>
      <c r="B1997" s="5"/>
      <c r="C1997" s="6" t="s">
        <v>6936</v>
      </c>
      <c r="D1997" s="7" t="s">
        <v>34</v>
      </c>
      <c r="E1997" s="7" t="s">
        <v>32</v>
      </c>
      <c r="F1997" s="8" t="s">
        <v>35</v>
      </c>
      <c r="G1997" s="9">
        <v>45320</v>
      </c>
      <c r="H1997" s="9"/>
      <c r="I1997" s="10"/>
      <c r="J1997" s="14"/>
      <c r="K1997" s="11" t="s">
        <v>5378</v>
      </c>
      <c r="L1997" s="8" t="s">
        <v>5379</v>
      </c>
      <c r="M1997" s="8" t="s">
        <v>5380</v>
      </c>
      <c r="N1997" s="8" t="s">
        <v>40</v>
      </c>
      <c r="O1997" s="13">
        <v>990.86</v>
      </c>
      <c r="P1997" s="8" t="s">
        <v>41</v>
      </c>
      <c r="Q1997" s="13">
        <v>990.86</v>
      </c>
      <c r="R1997" s="13">
        <v>89.55</v>
      </c>
      <c r="S1997" s="13">
        <v>882.18</v>
      </c>
      <c r="T1997" s="13">
        <v>882.18</v>
      </c>
      <c r="U1997" s="13">
        <v>103.84</v>
      </c>
      <c r="V1997" s="8" t="s">
        <v>35</v>
      </c>
      <c r="W1997" s="8" t="s">
        <v>6937</v>
      </c>
      <c r="X1997" s="8" t="s">
        <v>35</v>
      </c>
      <c r="Y1997" s="13">
        <v>0</v>
      </c>
      <c r="Z1997" s="8" t="s">
        <v>42</v>
      </c>
      <c r="AA1997" s="8" t="s">
        <v>43</v>
      </c>
      <c r="AB1997" s="8" t="s">
        <v>60</v>
      </c>
      <c r="AC1997" s="8" t="s">
        <v>4348</v>
      </c>
      <c r="AD1997" s="8" t="s">
        <v>35</v>
      </c>
      <c r="AE1997" s="8" t="s">
        <v>6872</v>
      </c>
      <c r="AF1997" s="13">
        <v>108.68</v>
      </c>
      <c r="AG1997" s="41">
        <f t="shared" si="282"/>
        <v>45320</v>
      </c>
      <c r="AH1997" s="41">
        <f t="shared" ca="1" si="283"/>
        <v>46022</v>
      </c>
      <c r="AI1997" s="1">
        <f t="shared" ca="1" si="281"/>
        <v>23</v>
      </c>
      <c r="AJ1997" s="1">
        <f t="shared" ca="1" si="284"/>
        <v>18</v>
      </c>
      <c r="AK1997" s="1">
        <f t="shared" ca="1" si="285"/>
        <v>4</v>
      </c>
      <c r="AL1997" s="1">
        <f t="shared" si="286"/>
        <v>89.55</v>
      </c>
      <c r="AM1997" s="38">
        <f t="shared" ca="1" si="287"/>
        <v>0.78260869565217395</v>
      </c>
      <c r="AN1997" s="1" t="str">
        <f t="shared" ca="1" si="288"/>
        <v>תקין</v>
      </c>
      <c r="AO1997" s="1" t="e">
        <f>VLOOKUP(AC1997,'תז מייל קניין'!$A:$C,3,0)</f>
        <v>#N/A</v>
      </c>
      <c r="AP1997" s="1" t="str">
        <f t="shared" si="289"/>
        <v xml:space="preserve"> שתיית בכי</v>
      </c>
    </row>
    <row r="1998" spans="1:42" x14ac:dyDescent="0.2">
      <c r="A1998" s="4"/>
      <c r="B1998" s="5"/>
      <c r="C1998" s="6" t="s">
        <v>6938</v>
      </c>
      <c r="D1998" s="7" t="s">
        <v>34</v>
      </c>
      <c r="E1998" s="7" t="s">
        <v>32</v>
      </c>
      <c r="F1998" s="8" t="s">
        <v>35</v>
      </c>
      <c r="G1998" s="9">
        <v>45320</v>
      </c>
      <c r="H1998" s="9"/>
      <c r="I1998" s="10"/>
      <c r="J1998" s="14"/>
      <c r="K1998" s="11" t="s">
        <v>6939</v>
      </c>
      <c r="L1998" s="8" t="s">
        <v>6940</v>
      </c>
      <c r="M1998" s="8" t="s">
        <v>6941</v>
      </c>
      <c r="N1998" s="8" t="s">
        <v>40</v>
      </c>
      <c r="O1998" s="12">
        <v>4867.5</v>
      </c>
      <c r="P1998" s="8" t="s">
        <v>41</v>
      </c>
      <c r="Q1998" s="12">
        <v>4867.5</v>
      </c>
      <c r="R1998" s="13">
        <v>0</v>
      </c>
      <c r="S1998" s="13">
        <v>0</v>
      </c>
      <c r="T1998" s="13">
        <v>0</v>
      </c>
      <c r="U1998" s="12">
        <v>4867.5</v>
      </c>
      <c r="V1998" s="8" t="s">
        <v>35</v>
      </c>
      <c r="W1998" s="8" t="s">
        <v>6942</v>
      </c>
      <c r="X1998" s="8" t="s">
        <v>35</v>
      </c>
      <c r="Y1998" s="13">
        <v>0</v>
      </c>
      <c r="Z1998" s="8" t="s">
        <v>42</v>
      </c>
      <c r="AA1998" s="8" t="s">
        <v>43</v>
      </c>
      <c r="AB1998" s="8" t="s">
        <v>60</v>
      </c>
      <c r="AC1998" s="8" t="s">
        <v>4348</v>
      </c>
      <c r="AD1998" s="8" t="s">
        <v>35</v>
      </c>
      <c r="AE1998" s="8" t="s">
        <v>1815</v>
      </c>
      <c r="AF1998" s="12">
        <v>4867.5</v>
      </c>
      <c r="AG1998" s="41">
        <f t="shared" si="282"/>
        <v>45320</v>
      </c>
      <c r="AH1998" s="41">
        <f t="shared" ca="1" si="283"/>
        <v>46022</v>
      </c>
      <c r="AI1998" s="1">
        <f t="shared" ca="1" si="281"/>
        <v>23</v>
      </c>
      <c r="AJ1998" s="1">
        <f t="shared" ca="1" si="284"/>
        <v>18</v>
      </c>
      <c r="AK1998" s="1">
        <f t="shared" ca="1" si="285"/>
        <v>4</v>
      </c>
      <c r="AL1998" s="1">
        <f t="shared" si="286"/>
        <v>0</v>
      </c>
      <c r="AM1998" s="38">
        <f t="shared" ca="1" si="287"/>
        <v>0.78260869565217395</v>
      </c>
      <c r="AN1998" s="1" t="str">
        <f t="shared" ca="1" si="288"/>
        <v>לא תקין</v>
      </c>
      <c r="AO1998" s="1" t="e">
        <f>VLOOKUP(AC1998,'תז מייל קניין'!$A:$C,3,0)</f>
        <v>#N/A</v>
      </c>
      <c r="AP1998" s="1" t="str">
        <f t="shared" si="289"/>
        <v xml:space="preserve"> תמונות, ר</v>
      </c>
    </row>
    <row r="1999" spans="1:42" x14ac:dyDescent="0.2">
      <c r="A1999" s="4"/>
      <c r="B1999" s="5"/>
      <c r="C1999" s="6" t="s">
        <v>6943</v>
      </c>
      <c r="D1999" s="7" t="s">
        <v>34</v>
      </c>
      <c r="E1999" s="7" t="s">
        <v>32</v>
      </c>
      <c r="F1999" s="8" t="s">
        <v>35</v>
      </c>
      <c r="G1999" s="9">
        <v>45322</v>
      </c>
      <c r="H1999" s="9"/>
      <c r="I1999" s="10"/>
      <c r="J1999" s="14"/>
      <c r="K1999" s="11" t="s">
        <v>1948</v>
      </c>
      <c r="L1999" s="8" t="s">
        <v>1949</v>
      </c>
      <c r="M1999" s="8" t="s">
        <v>1950</v>
      </c>
      <c r="N1999" s="8" t="s">
        <v>40</v>
      </c>
      <c r="O1999" s="12">
        <v>15302.24</v>
      </c>
      <c r="P1999" s="8" t="s">
        <v>41</v>
      </c>
      <c r="Q1999" s="12">
        <v>15302.24</v>
      </c>
      <c r="R1999" s="13">
        <v>45.87</v>
      </c>
      <c r="S1999" s="12">
        <v>7586.28</v>
      </c>
      <c r="T1999" s="12">
        <v>6959.16</v>
      </c>
      <c r="U1999" s="12">
        <v>8343.08</v>
      </c>
      <c r="V1999" s="8" t="s">
        <v>35</v>
      </c>
      <c r="W1999" s="8" t="s">
        <v>6944</v>
      </c>
      <c r="X1999" s="8" t="s">
        <v>35</v>
      </c>
      <c r="Y1999" s="13">
        <v>0</v>
      </c>
      <c r="Z1999" s="8" t="s">
        <v>42</v>
      </c>
      <c r="AA1999" s="8" t="s">
        <v>58</v>
      </c>
      <c r="AB1999" s="8" t="s">
        <v>35</v>
      </c>
      <c r="AC1999" s="8" t="s">
        <v>4348</v>
      </c>
      <c r="AD1999" s="8" t="s">
        <v>6945</v>
      </c>
      <c r="AE1999" s="8" t="s">
        <v>1008</v>
      </c>
      <c r="AF1999" s="12">
        <v>8343.08</v>
      </c>
      <c r="AG1999" s="41">
        <f t="shared" si="282"/>
        <v>45322</v>
      </c>
      <c r="AH1999" s="41">
        <f t="shared" ca="1" si="283"/>
        <v>46022</v>
      </c>
      <c r="AI1999" s="1">
        <f t="shared" ca="1" si="281"/>
        <v>23</v>
      </c>
      <c r="AJ1999" s="1">
        <f t="shared" ca="1" si="284"/>
        <v>18</v>
      </c>
      <c r="AK1999" s="1">
        <f t="shared" ca="1" si="285"/>
        <v>4</v>
      </c>
      <c r="AL1999" s="1">
        <f t="shared" si="286"/>
        <v>45.87</v>
      </c>
      <c r="AM1999" s="38">
        <f t="shared" ca="1" si="287"/>
        <v>0.78260869565217395</v>
      </c>
      <c r="AN1999" s="1" t="str">
        <f t="shared" ca="1" si="288"/>
        <v>לא תקין</v>
      </c>
      <c r="AO1999" s="1" t="e">
        <f>VLOOKUP(AC1999,'תז מייל קניין'!$A:$C,3,0)</f>
        <v>#N/A</v>
      </c>
      <c r="AP1999" s="1" t="str">
        <f t="shared" si="289"/>
        <v xml:space="preserve"> גישור ת"א</v>
      </c>
    </row>
    <row r="2000" spans="1:42" x14ac:dyDescent="0.2">
      <c r="A2000" s="4"/>
      <c r="B2000" s="5"/>
      <c r="C2000" s="6" t="s">
        <v>6946</v>
      </c>
      <c r="D2000" s="7" t="s">
        <v>50</v>
      </c>
      <c r="E2000" s="7" t="s">
        <v>32</v>
      </c>
      <c r="F2000" s="8" t="s">
        <v>35</v>
      </c>
      <c r="G2000" s="9">
        <v>45326</v>
      </c>
      <c r="H2000" s="9"/>
      <c r="I2000" s="10"/>
      <c r="J2000" s="14"/>
      <c r="K2000" s="11" t="s">
        <v>4550</v>
      </c>
      <c r="L2000" s="8" t="s">
        <v>4551</v>
      </c>
      <c r="M2000" s="8" t="s">
        <v>4552</v>
      </c>
      <c r="N2000" s="8" t="s">
        <v>40</v>
      </c>
      <c r="O2000" s="12">
        <v>4856.3100000000004</v>
      </c>
      <c r="P2000" s="8" t="s">
        <v>41</v>
      </c>
      <c r="Q2000" s="12">
        <v>4856.3100000000004</v>
      </c>
      <c r="R2000" s="13">
        <v>0</v>
      </c>
      <c r="S2000" s="13">
        <v>0</v>
      </c>
      <c r="T2000" s="13">
        <v>0</v>
      </c>
      <c r="U2000" s="12">
        <v>4881.97</v>
      </c>
      <c r="V2000" s="8" t="s">
        <v>35</v>
      </c>
      <c r="W2000" s="8" t="s">
        <v>6947</v>
      </c>
      <c r="X2000" s="8" t="s">
        <v>57</v>
      </c>
      <c r="Y2000" s="13">
        <v>0</v>
      </c>
      <c r="Z2000" s="8" t="s">
        <v>42</v>
      </c>
      <c r="AA2000" s="8" t="s">
        <v>65</v>
      </c>
      <c r="AB2000" s="8" t="s">
        <v>35</v>
      </c>
      <c r="AC2000" s="8" t="s">
        <v>4348</v>
      </c>
      <c r="AD2000" s="8" t="s">
        <v>35</v>
      </c>
      <c r="AE2000" s="8" t="s">
        <v>6817</v>
      </c>
      <c r="AF2000" s="12">
        <v>4856.3100000000004</v>
      </c>
      <c r="AG2000" s="41">
        <f t="shared" si="282"/>
        <v>45326</v>
      </c>
      <c r="AH2000" s="41">
        <f t="shared" ca="1" si="283"/>
        <v>46022</v>
      </c>
      <c r="AI2000" s="1">
        <f t="shared" ca="1" si="281"/>
        <v>22</v>
      </c>
      <c r="AJ2000" s="1">
        <f t="shared" ca="1" si="284"/>
        <v>18</v>
      </c>
      <c r="AK2000" s="1">
        <f t="shared" ca="1" si="285"/>
        <v>4</v>
      </c>
      <c r="AL2000" s="1">
        <f t="shared" si="286"/>
        <v>0</v>
      </c>
      <c r="AM2000" s="38">
        <f t="shared" ca="1" si="287"/>
        <v>0.81818181818181823</v>
      </c>
      <c r="AN2000" s="1" t="str">
        <f t="shared" ca="1" si="288"/>
        <v>לא תקין</v>
      </c>
      <c r="AO2000" s="1" t="e">
        <f>VLOOKUP(AC2000,'תז מייל קניין'!$A:$C,3,0)</f>
        <v>#N/A</v>
      </c>
      <c r="AP2000" s="1" t="str">
        <f t="shared" si="289"/>
        <v xml:space="preserve"> מערכת ניה</v>
      </c>
    </row>
    <row r="2001" spans="1:42" x14ac:dyDescent="0.2">
      <c r="A2001" s="4"/>
      <c r="B2001" s="5"/>
      <c r="C2001" s="6" t="s">
        <v>6948</v>
      </c>
      <c r="D2001" s="7" t="s">
        <v>50</v>
      </c>
      <c r="E2001" s="7" t="s">
        <v>32</v>
      </c>
      <c r="F2001" s="8" t="s">
        <v>35</v>
      </c>
      <c r="G2001" s="9">
        <v>45333</v>
      </c>
      <c r="H2001" s="9"/>
      <c r="I2001" s="10"/>
      <c r="J2001" s="14"/>
      <c r="K2001" s="11" t="s">
        <v>4550</v>
      </c>
      <c r="L2001" s="8" t="s">
        <v>4551</v>
      </c>
      <c r="M2001" s="8" t="s">
        <v>4552</v>
      </c>
      <c r="N2001" s="8" t="s">
        <v>40</v>
      </c>
      <c r="O2001" s="12">
        <v>47200</v>
      </c>
      <c r="P2001" s="8" t="s">
        <v>41</v>
      </c>
      <c r="Q2001" s="12">
        <v>47200</v>
      </c>
      <c r="R2001" s="13">
        <v>0</v>
      </c>
      <c r="S2001" s="13">
        <v>0</v>
      </c>
      <c r="T2001" s="13">
        <v>0</v>
      </c>
      <c r="U2001" s="12">
        <v>55526.98</v>
      </c>
      <c r="V2001" s="8" t="s">
        <v>35</v>
      </c>
      <c r="W2001" s="8" t="s">
        <v>6949</v>
      </c>
      <c r="X2001" s="8" t="s">
        <v>57</v>
      </c>
      <c r="Y2001" s="13">
        <v>0</v>
      </c>
      <c r="Z2001" s="8" t="s">
        <v>42</v>
      </c>
      <c r="AA2001" s="8" t="s">
        <v>65</v>
      </c>
      <c r="AB2001" s="8" t="s">
        <v>35</v>
      </c>
      <c r="AC2001" s="8" t="s">
        <v>4348</v>
      </c>
      <c r="AD2001" s="8" t="s">
        <v>35</v>
      </c>
      <c r="AE2001" s="8" t="s">
        <v>6872</v>
      </c>
      <c r="AF2001" s="12">
        <v>47200</v>
      </c>
      <c r="AG2001" s="41">
        <f t="shared" si="282"/>
        <v>45333</v>
      </c>
      <c r="AH2001" s="41">
        <f t="shared" ca="1" si="283"/>
        <v>46022</v>
      </c>
      <c r="AI2001" s="1">
        <f t="shared" ca="1" si="281"/>
        <v>22</v>
      </c>
      <c r="AJ2001" s="1">
        <f t="shared" ca="1" si="284"/>
        <v>17</v>
      </c>
      <c r="AK2001" s="1">
        <f t="shared" ca="1" si="285"/>
        <v>4</v>
      </c>
      <c r="AL2001" s="1">
        <f t="shared" si="286"/>
        <v>0</v>
      </c>
      <c r="AM2001" s="38">
        <f t="shared" ca="1" si="287"/>
        <v>0.77272727272727271</v>
      </c>
      <c r="AN2001" s="1" t="str">
        <f t="shared" ca="1" si="288"/>
        <v>לא תקין</v>
      </c>
      <c r="AO2001" s="1" t="e">
        <f>VLOOKUP(AC2001,'תז מייל קניין'!$A:$C,3,0)</f>
        <v>#N/A</v>
      </c>
      <c r="AP2001" s="1" t="str">
        <f t="shared" si="289"/>
        <v xml:space="preserve"> מודול המא</v>
      </c>
    </row>
    <row r="2002" spans="1:42" x14ac:dyDescent="0.2">
      <c r="A2002" s="4"/>
      <c r="B2002" s="5"/>
      <c r="C2002" s="6" t="s">
        <v>6950</v>
      </c>
      <c r="D2002" s="7" t="s">
        <v>34</v>
      </c>
      <c r="E2002" s="7" t="s">
        <v>32</v>
      </c>
      <c r="F2002" s="8" t="s">
        <v>35</v>
      </c>
      <c r="G2002" s="9">
        <v>45335</v>
      </c>
      <c r="H2002" s="9"/>
      <c r="I2002" s="10"/>
      <c r="J2002" s="14"/>
      <c r="K2002" s="11" t="s">
        <v>6951</v>
      </c>
      <c r="L2002" s="8" t="s">
        <v>6952</v>
      </c>
      <c r="M2002" s="8" t="s">
        <v>6953</v>
      </c>
      <c r="N2002" s="8" t="s">
        <v>40</v>
      </c>
      <c r="O2002" s="13">
        <v>955.8</v>
      </c>
      <c r="P2002" s="8" t="s">
        <v>41</v>
      </c>
      <c r="Q2002" s="13">
        <v>955.8</v>
      </c>
      <c r="R2002" s="13">
        <v>0</v>
      </c>
      <c r="S2002" s="13">
        <v>0</v>
      </c>
      <c r="T2002" s="13">
        <v>0</v>
      </c>
      <c r="U2002" s="13">
        <v>955.8</v>
      </c>
      <c r="V2002" s="8" t="s">
        <v>35</v>
      </c>
      <c r="W2002" s="8" t="s">
        <v>6954</v>
      </c>
      <c r="X2002" s="8" t="s">
        <v>35</v>
      </c>
      <c r="Y2002" s="13">
        <v>0</v>
      </c>
      <c r="Z2002" s="8" t="s">
        <v>42</v>
      </c>
      <c r="AA2002" s="8" t="s">
        <v>43</v>
      </c>
      <c r="AB2002" s="8" t="s">
        <v>60</v>
      </c>
      <c r="AC2002" s="8" t="s">
        <v>4348</v>
      </c>
      <c r="AD2002" s="8" t="s">
        <v>35</v>
      </c>
      <c r="AE2002" s="8" t="s">
        <v>2177</v>
      </c>
      <c r="AF2002" s="13">
        <v>955.8</v>
      </c>
      <c r="AG2002" s="41">
        <f t="shared" si="282"/>
        <v>45335</v>
      </c>
      <c r="AH2002" s="41">
        <f t="shared" ca="1" si="283"/>
        <v>46022</v>
      </c>
      <c r="AI2002" s="1">
        <f t="shared" ca="1" si="281"/>
        <v>22</v>
      </c>
      <c r="AJ2002" s="1">
        <f t="shared" ca="1" si="284"/>
        <v>17</v>
      </c>
      <c r="AK2002" s="1">
        <f t="shared" ca="1" si="285"/>
        <v>4</v>
      </c>
      <c r="AL2002" s="1">
        <f t="shared" si="286"/>
        <v>0</v>
      </c>
      <c r="AM2002" s="38">
        <f t="shared" ca="1" si="287"/>
        <v>0.77272727272727271</v>
      </c>
      <c r="AN2002" s="1" t="str">
        <f t="shared" ca="1" si="288"/>
        <v>לא תקין</v>
      </c>
      <c r="AO2002" s="1" t="e">
        <f>VLOOKUP(AC2002,'תז מייל קניין'!$A:$C,3,0)</f>
        <v>#N/A</v>
      </c>
      <c r="AP2002" s="1" t="str">
        <f t="shared" si="289"/>
        <v xml:space="preserve"> הרצאה "נג</v>
      </c>
    </row>
    <row r="2003" spans="1:42" x14ac:dyDescent="0.2">
      <c r="A2003" s="4"/>
      <c r="B2003" s="5"/>
      <c r="C2003" s="6" t="s">
        <v>6955</v>
      </c>
      <c r="D2003" s="7" t="s">
        <v>50</v>
      </c>
      <c r="E2003" s="7" t="s">
        <v>32</v>
      </c>
      <c r="F2003" s="8" t="s">
        <v>35</v>
      </c>
      <c r="G2003" s="9">
        <v>45341</v>
      </c>
      <c r="H2003" s="9"/>
      <c r="I2003" s="10"/>
      <c r="J2003" s="14"/>
      <c r="K2003" s="11" t="s">
        <v>1764</v>
      </c>
      <c r="L2003" s="8" t="s">
        <v>1765</v>
      </c>
      <c r="M2003" s="8" t="s">
        <v>1766</v>
      </c>
      <c r="N2003" s="8" t="s">
        <v>40</v>
      </c>
      <c r="O2003" s="12">
        <v>3009.67</v>
      </c>
      <c r="P2003" s="8" t="s">
        <v>41</v>
      </c>
      <c r="Q2003" s="12">
        <v>3009.67</v>
      </c>
      <c r="R2003" s="13">
        <v>93.64</v>
      </c>
      <c r="S2003" s="12">
        <v>2816.74</v>
      </c>
      <c r="T2003" s="12">
        <v>3138.33</v>
      </c>
      <c r="U2003" s="13">
        <v>223.17</v>
      </c>
      <c r="V2003" s="8" t="s">
        <v>35</v>
      </c>
      <c r="W2003" s="8" t="s">
        <v>6956</v>
      </c>
      <c r="X2003" s="8" t="s">
        <v>57</v>
      </c>
      <c r="Y2003" s="13">
        <v>0</v>
      </c>
      <c r="Z2003" s="8" t="s">
        <v>42</v>
      </c>
      <c r="AA2003" s="8" t="s">
        <v>65</v>
      </c>
      <c r="AB2003" s="8" t="s">
        <v>35</v>
      </c>
      <c r="AC2003" s="8" t="s">
        <v>4348</v>
      </c>
      <c r="AD2003" s="8" t="s">
        <v>35</v>
      </c>
      <c r="AE2003" s="8" t="s">
        <v>1906</v>
      </c>
      <c r="AF2003" s="13">
        <v>192.93</v>
      </c>
      <c r="AG2003" s="41">
        <f t="shared" si="282"/>
        <v>45341</v>
      </c>
      <c r="AH2003" s="41">
        <f t="shared" ca="1" si="283"/>
        <v>46022</v>
      </c>
      <c r="AI2003" s="1">
        <f t="shared" ca="1" si="281"/>
        <v>22</v>
      </c>
      <c r="AJ2003" s="1">
        <f t="shared" ca="1" si="284"/>
        <v>17</v>
      </c>
      <c r="AK2003" s="1">
        <f t="shared" ca="1" si="285"/>
        <v>4</v>
      </c>
      <c r="AL2003" s="1">
        <f t="shared" si="286"/>
        <v>93.64</v>
      </c>
      <c r="AM2003" s="38">
        <f t="shared" ca="1" si="287"/>
        <v>0.77272727272727271</v>
      </c>
      <c r="AN2003" s="1" t="str">
        <f t="shared" ca="1" si="288"/>
        <v>תקין</v>
      </c>
      <c r="AO2003" s="1" t="e">
        <f>VLOOKUP(AC2003,'תז מייל קניין'!$A:$C,3,0)</f>
        <v>#N/A</v>
      </c>
      <c r="AP2003" s="1" t="str">
        <f t="shared" si="289"/>
        <v xml:space="preserve"> כיבוד משק</v>
      </c>
    </row>
    <row r="2004" spans="1:42" x14ac:dyDescent="0.2">
      <c r="A2004" s="4"/>
      <c r="B2004" s="5"/>
      <c r="C2004" s="6" t="s">
        <v>6957</v>
      </c>
      <c r="D2004" s="7" t="s">
        <v>50</v>
      </c>
      <c r="E2004" s="7" t="s">
        <v>32</v>
      </c>
      <c r="F2004" s="8" t="s">
        <v>35</v>
      </c>
      <c r="G2004" s="9">
        <v>45341</v>
      </c>
      <c r="H2004" s="9"/>
      <c r="I2004" s="10"/>
      <c r="J2004" s="14"/>
      <c r="K2004" s="11" t="s">
        <v>1764</v>
      </c>
      <c r="L2004" s="8" t="s">
        <v>1765</v>
      </c>
      <c r="M2004" s="8" t="s">
        <v>1766</v>
      </c>
      <c r="N2004" s="8" t="s">
        <v>40</v>
      </c>
      <c r="O2004" s="12">
        <v>22250.58</v>
      </c>
      <c r="P2004" s="8" t="s">
        <v>41</v>
      </c>
      <c r="Q2004" s="12">
        <v>22250.58</v>
      </c>
      <c r="R2004" s="13">
        <v>99.09</v>
      </c>
      <c r="S2004" s="12">
        <v>22047.82</v>
      </c>
      <c r="T2004" s="12">
        <v>24563.21</v>
      </c>
      <c r="U2004" s="13">
        <v>234.54</v>
      </c>
      <c r="V2004" s="8" t="s">
        <v>35</v>
      </c>
      <c r="W2004" s="8" t="s">
        <v>6958</v>
      </c>
      <c r="X2004" s="8" t="s">
        <v>57</v>
      </c>
      <c r="Y2004" s="13">
        <v>0</v>
      </c>
      <c r="Z2004" s="8" t="s">
        <v>42</v>
      </c>
      <c r="AA2004" s="8" t="s">
        <v>65</v>
      </c>
      <c r="AB2004" s="8" t="s">
        <v>35</v>
      </c>
      <c r="AC2004" s="8" t="s">
        <v>4348</v>
      </c>
      <c r="AD2004" s="8" t="s">
        <v>35</v>
      </c>
      <c r="AE2004" s="8" t="s">
        <v>1815</v>
      </c>
      <c r="AF2004" s="13">
        <v>202.76</v>
      </c>
      <c r="AG2004" s="41">
        <f t="shared" si="282"/>
        <v>45341</v>
      </c>
      <c r="AH2004" s="41">
        <f t="shared" ca="1" si="283"/>
        <v>46022</v>
      </c>
      <c r="AI2004" s="1">
        <f t="shared" ca="1" si="281"/>
        <v>22</v>
      </c>
      <c r="AJ2004" s="1">
        <f t="shared" ca="1" si="284"/>
        <v>17</v>
      </c>
      <c r="AK2004" s="1">
        <f t="shared" ca="1" si="285"/>
        <v>4</v>
      </c>
      <c r="AL2004" s="1">
        <f t="shared" si="286"/>
        <v>99.09</v>
      </c>
      <c r="AM2004" s="38">
        <f t="shared" ca="1" si="287"/>
        <v>0.77272727272727271</v>
      </c>
      <c r="AN2004" s="1" t="str">
        <f t="shared" ca="1" si="288"/>
        <v>תקין</v>
      </c>
      <c r="AO2004" s="1" t="e">
        <f>VLOOKUP(AC2004,'תז מייל קניין'!$A:$C,3,0)</f>
        <v>#N/A</v>
      </c>
      <c r="AP2004" s="1" t="str">
        <f t="shared" si="289"/>
        <v xml:space="preserve"> ציוד משרד</v>
      </c>
    </row>
    <row r="2005" spans="1:42" x14ac:dyDescent="0.2">
      <c r="A2005" s="4"/>
      <c r="B2005" s="5"/>
      <c r="C2005" s="6" t="s">
        <v>6959</v>
      </c>
      <c r="D2005" s="7" t="s">
        <v>34</v>
      </c>
      <c r="E2005" s="7" t="s">
        <v>32</v>
      </c>
      <c r="F2005" s="8" t="s">
        <v>35</v>
      </c>
      <c r="G2005" s="9">
        <v>45342</v>
      </c>
      <c r="H2005" s="9"/>
      <c r="I2005" s="10"/>
      <c r="J2005" s="14"/>
      <c r="K2005" s="11" t="s">
        <v>6960</v>
      </c>
      <c r="L2005" s="8" t="s">
        <v>6961</v>
      </c>
      <c r="M2005" s="8" t="s">
        <v>6962</v>
      </c>
      <c r="N2005" s="8" t="s">
        <v>40</v>
      </c>
      <c r="O2005" s="12">
        <v>26715.25</v>
      </c>
      <c r="P2005" s="8" t="s">
        <v>41</v>
      </c>
      <c r="Q2005" s="12">
        <v>26715.25</v>
      </c>
      <c r="R2005" s="13">
        <v>86.96</v>
      </c>
      <c r="S2005" s="12">
        <v>23101.39</v>
      </c>
      <c r="T2005" s="12">
        <v>23090.61</v>
      </c>
      <c r="U2005" s="12">
        <v>3624.64</v>
      </c>
      <c r="V2005" s="8" t="s">
        <v>35</v>
      </c>
      <c r="W2005" s="8" t="s">
        <v>6963</v>
      </c>
      <c r="X2005" s="8" t="s">
        <v>35</v>
      </c>
      <c r="Y2005" s="13">
        <v>0</v>
      </c>
      <c r="Z2005" s="8" t="s">
        <v>42</v>
      </c>
      <c r="AA2005" s="8" t="s">
        <v>58</v>
      </c>
      <c r="AB2005" s="8" t="s">
        <v>35</v>
      </c>
      <c r="AC2005" s="8" t="s">
        <v>4348</v>
      </c>
      <c r="AD2005" s="8" t="s">
        <v>6964</v>
      </c>
      <c r="AE2005" s="8" t="s">
        <v>1008</v>
      </c>
      <c r="AF2005" s="12">
        <v>3624.64</v>
      </c>
      <c r="AG2005" s="41">
        <f t="shared" si="282"/>
        <v>45342</v>
      </c>
      <c r="AH2005" s="41">
        <f t="shared" ca="1" si="283"/>
        <v>46022</v>
      </c>
      <c r="AI2005" s="1">
        <f t="shared" ca="1" si="281"/>
        <v>22</v>
      </c>
      <c r="AJ2005" s="1">
        <f t="shared" ca="1" si="284"/>
        <v>17</v>
      </c>
      <c r="AK2005" s="1">
        <f t="shared" ca="1" si="285"/>
        <v>4</v>
      </c>
      <c r="AL2005" s="1">
        <f t="shared" si="286"/>
        <v>86.96</v>
      </c>
      <c r="AM2005" s="38">
        <f t="shared" ca="1" si="287"/>
        <v>0.77272727272727271</v>
      </c>
      <c r="AN2005" s="1" t="str">
        <f t="shared" ca="1" si="288"/>
        <v>תקין</v>
      </c>
      <c r="AO2005" s="1" t="e">
        <f>VLOOKUP(AC2005,'תז מייל קניין'!$A:$C,3,0)</f>
        <v>#N/A</v>
      </c>
      <c r="AP2005" s="1" t="str">
        <f t="shared" si="289"/>
        <v xml:space="preserve"> גישור בתי</v>
      </c>
    </row>
    <row r="2006" spans="1:42" x14ac:dyDescent="0.2">
      <c r="A2006" s="4"/>
      <c r="B2006" s="5"/>
      <c r="C2006" s="6" t="s">
        <v>6965</v>
      </c>
      <c r="D2006" s="7" t="s">
        <v>50</v>
      </c>
      <c r="E2006" s="7" t="s">
        <v>32</v>
      </c>
      <c r="F2006" s="8" t="s">
        <v>35</v>
      </c>
      <c r="G2006" s="9">
        <v>45342</v>
      </c>
      <c r="H2006" s="9"/>
      <c r="I2006" s="10"/>
      <c r="J2006" s="14"/>
      <c r="K2006" s="11" t="s">
        <v>1764</v>
      </c>
      <c r="L2006" s="8" t="s">
        <v>1765</v>
      </c>
      <c r="M2006" s="8" t="s">
        <v>1766</v>
      </c>
      <c r="N2006" s="8" t="s">
        <v>40</v>
      </c>
      <c r="O2006" s="12">
        <v>9392.39</v>
      </c>
      <c r="P2006" s="8" t="s">
        <v>41</v>
      </c>
      <c r="Q2006" s="12">
        <v>9392.39</v>
      </c>
      <c r="R2006" s="13">
        <v>94.36</v>
      </c>
      <c r="S2006" s="12">
        <v>8865.27</v>
      </c>
      <c r="T2006" s="12">
        <v>9865.24</v>
      </c>
      <c r="U2006" s="13">
        <v>604.91999999999996</v>
      </c>
      <c r="V2006" s="8" t="s">
        <v>35</v>
      </c>
      <c r="W2006" s="8" t="s">
        <v>1905</v>
      </c>
      <c r="X2006" s="8" t="s">
        <v>57</v>
      </c>
      <c r="Y2006" s="13">
        <v>0</v>
      </c>
      <c r="Z2006" s="8" t="s">
        <v>42</v>
      </c>
      <c r="AA2006" s="8" t="s">
        <v>65</v>
      </c>
      <c r="AB2006" s="8" t="s">
        <v>35</v>
      </c>
      <c r="AC2006" s="8" t="s">
        <v>4348</v>
      </c>
      <c r="AD2006" s="8" t="s">
        <v>35</v>
      </c>
      <c r="AE2006" s="8" t="s">
        <v>1906</v>
      </c>
      <c r="AF2006" s="13">
        <v>522.95000000000005</v>
      </c>
      <c r="AG2006" s="41">
        <f t="shared" si="282"/>
        <v>45342</v>
      </c>
      <c r="AH2006" s="41">
        <f t="shared" ca="1" si="283"/>
        <v>46022</v>
      </c>
      <c r="AI2006" s="1">
        <f t="shared" ca="1" si="281"/>
        <v>22</v>
      </c>
      <c r="AJ2006" s="1">
        <f t="shared" ca="1" si="284"/>
        <v>17</v>
      </c>
      <c r="AK2006" s="1">
        <f t="shared" ca="1" si="285"/>
        <v>4</v>
      </c>
      <c r="AL2006" s="1">
        <f t="shared" si="286"/>
        <v>94.36</v>
      </c>
      <c r="AM2006" s="38">
        <f t="shared" ca="1" si="287"/>
        <v>0.77272727272727271</v>
      </c>
      <c r="AN2006" s="1" t="str">
        <f t="shared" ca="1" si="288"/>
        <v>תקין</v>
      </c>
      <c r="AO2006" s="1" t="e">
        <f>VLOOKUP(AC2006,'תז מייל קניין'!$A:$C,3,0)</f>
        <v>#N/A</v>
      </c>
      <c r="AP2006" s="1" t="str">
        <f t="shared" si="289"/>
        <v xml:space="preserve"> ציוד משרד</v>
      </c>
    </row>
    <row r="2007" spans="1:42" x14ac:dyDescent="0.2">
      <c r="A2007" s="4"/>
      <c r="B2007" s="5"/>
      <c r="C2007" s="6" t="s">
        <v>6966</v>
      </c>
      <c r="D2007" s="7" t="s">
        <v>50</v>
      </c>
      <c r="E2007" s="7" t="s">
        <v>32</v>
      </c>
      <c r="F2007" s="8" t="s">
        <v>35</v>
      </c>
      <c r="G2007" s="9">
        <v>45347</v>
      </c>
      <c r="H2007" s="9">
        <v>45292</v>
      </c>
      <c r="I2007" s="10">
        <v>45657</v>
      </c>
      <c r="J2007" s="14"/>
      <c r="K2007" s="11" t="s">
        <v>2895</v>
      </c>
      <c r="L2007" s="8" t="s">
        <v>2896</v>
      </c>
      <c r="M2007" s="8" t="s">
        <v>2897</v>
      </c>
      <c r="N2007" s="8" t="s">
        <v>40</v>
      </c>
      <c r="O2007" s="12">
        <v>527056.85</v>
      </c>
      <c r="P2007" s="8" t="s">
        <v>41</v>
      </c>
      <c r="Q2007" s="12">
        <v>527056.85</v>
      </c>
      <c r="R2007" s="13">
        <v>95.49</v>
      </c>
      <c r="S2007" s="12">
        <v>497456.99</v>
      </c>
      <c r="T2007" s="12">
        <v>499028</v>
      </c>
      <c r="U2007" s="12">
        <v>55999.98</v>
      </c>
      <c r="V2007" s="8" t="s">
        <v>35</v>
      </c>
      <c r="W2007" s="8" t="s">
        <v>6967</v>
      </c>
      <c r="X2007" s="8" t="s">
        <v>57</v>
      </c>
      <c r="Y2007" s="13">
        <v>0</v>
      </c>
      <c r="Z2007" s="8" t="s">
        <v>42</v>
      </c>
      <c r="AA2007" s="8" t="s">
        <v>65</v>
      </c>
      <c r="AB2007" s="8" t="s">
        <v>35</v>
      </c>
      <c r="AC2007" s="8" t="s">
        <v>4348</v>
      </c>
      <c r="AD2007" s="8" t="s">
        <v>35</v>
      </c>
      <c r="AE2007" s="8" t="s">
        <v>273</v>
      </c>
      <c r="AF2007" s="12">
        <v>56824.74</v>
      </c>
      <c r="AG2007" s="41">
        <f t="shared" si="282"/>
        <v>45292</v>
      </c>
      <c r="AH2007" s="41">
        <f t="shared" ca="1" si="283"/>
        <v>45657</v>
      </c>
      <c r="AI2007" s="1">
        <f t="shared" ca="1" si="281"/>
        <v>11</v>
      </c>
      <c r="AJ2007" s="1">
        <f t="shared" ca="1" si="284"/>
        <v>19</v>
      </c>
      <c r="AK2007" s="1">
        <f t="shared" ca="1" si="285"/>
        <v>-7</v>
      </c>
      <c r="AL2007" s="1">
        <f t="shared" si="286"/>
        <v>95.49</v>
      </c>
      <c r="AM2007" s="38">
        <f t="shared" ca="1" si="287"/>
        <v>1.7272727272727273</v>
      </c>
      <c r="AN2007" s="1" t="str">
        <f t="shared" ca="1" si="288"/>
        <v>תקין</v>
      </c>
      <c r="AO2007" s="1" t="e">
        <f>VLOOKUP(AC2007,'תז מייל קניין'!$A:$C,3,0)</f>
        <v>#N/A</v>
      </c>
      <c r="AP2007" s="1" t="str">
        <f t="shared" si="289"/>
        <v xml:space="preserve"> שכירת מכו</v>
      </c>
    </row>
    <row r="2008" spans="1:42" x14ac:dyDescent="0.2">
      <c r="A2008" s="4"/>
      <c r="B2008" s="5"/>
      <c r="C2008" s="6" t="s">
        <v>6968</v>
      </c>
      <c r="D2008" s="7" t="s">
        <v>50</v>
      </c>
      <c r="E2008" s="7" t="s">
        <v>32</v>
      </c>
      <c r="F2008" s="8" t="s">
        <v>35</v>
      </c>
      <c r="G2008" s="9">
        <v>45347</v>
      </c>
      <c r="H2008" s="9"/>
      <c r="I2008" s="10"/>
      <c r="J2008" s="14"/>
      <c r="K2008" s="11" t="s">
        <v>1764</v>
      </c>
      <c r="L2008" s="8" t="s">
        <v>1765</v>
      </c>
      <c r="M2008" s="8" t="s">
        <v>1766</v>
      </c>
      <c r="N2008" s="8" t="s">
        <v>40</v>
      </c>
      <c r="O2008" s="13">
        <v>866.86</v>
      </c>
      <c r="P2008" s="8" t="s">
        <v>41</v>
      </c>
      <c r="Q2008" s="13">
        <v>866.86</v>
      </c>
      <c r="R2008" s="13">
        <v>84.12</v>
      </c>
      <c r="S2008" s="13">
        <v>728.21</v>
      </c>
      <c r="T2008" s="13">
        <v>811.34</v>
      </c>
      <c r="U2008" s="13">
        <v>160.38</v>
      </c>
      <c r="V2008" s="8" t="s">
        <v>35</v>
      </c>
      <c r="W2008" s="8" t="s">
        <v>6969</v>
      </c>
      <c r="X2008" s="8" t="s">
        <v>57</v>
      </c>
      <c r="Y2008" s="13">
        <v>0</v>
      </c>
      <c r="Z2008" s="8" t="s">
        <v>42</v>
      </c>
      <c r="AA2008" s="8" t="s">
        <v>65</v>
      </c>
      <c r="AB2008" s="8" t="s">
        <v>35</v>
      </c>
      <c r="AC2008" s="8" t="s">
        <v>4348</v>
      </c>
      <c r="AD2008" s="8" t="s">
        <v>35</v>
      </c>
      <c r="AE2008" s="8" t="s">
        <v>2427</v>
      </c>
      <c r="AF2008" s="13">
        <v>138.65</v>
      </c>
      <c r="AG2008" s="41">
        <f t="shared" si="282"/>
        <v>45347</v>
      </c>
      <c r="AH2008" s="41">
        <f t="shared" ca="1" si="283"/>
        <v>46022</v>
      </c>
      <c r="AI2008" s="1">
        <f t="shared" ca="1" si="281"/>
        <v>22</v>
      </c>
      <c r="AJ2008" s="1">
        <f t="shared" ca="1" si="284"/>
        <v>17</v>
      </c>
      <c r="AK2008" s="1">
        <f t="shared" ca="1" si="285"/>
        <v>4</v>
      </c>
      <c r="AL2008" s="1">
        <f t="shared" si="286"/>
        <v>84.12</v>
      </c>
      <c r="AM2008" s="38">
        <f t="shared" ca="1" si="287"/>
        <v>0.77272727272727271</v>
      </c>
      <c r="AN2008" s="1" t="str">
        <f t="shared" ca="1" si="288"/>
        <v>תקין</v>
      </c>
      <c r="AO2008" s="1" t="e">
        <f>VLOOKUP(AC2008,'תז מייל קניין'!$A:$C,3,0)</f>
        <v>#N/A</v>
      </c>
      <c r="AP2008" s="1" t="str">
        <f t="shared" si="289"/>
        <v xml:space="preserve"> ציוד משרד</v>
      </c>
    </row>
    <row r="2009" spans="1:42" x14ac:dyDescent="0.2">
      <c r="A2009" s="4"/>
      <c r="B2009" s="5"/>
      <c r="C2009" s="6" t="s">
        <v>6970</v>
      </c>
      <c r="D2009" s="7" t="s">
        <v>50</v>
      </c>
      <c r="E2009" s="7" t="s">
        <v>32</v>
      </c>
      <c r="F2009" s="8" t="s">
        <v>35</v>
      </c>
      <c r="G2009" s="9">
        <v>45372</v>
      </c>
      <c r="H2009" s="9"/>
      <c r="I2009" s="10"/>
      <c r="J2009" s="14"/>
      <c r="K2009" s="11" t="s">
        <v>6971</v>
      </c>
      <c r="L2009" s="8" t="s">
        <v>6972</v>
      </c>
      <c r="M2009" s="8" t="s">
        <v>6973</v>
      </c>
      <c r="N2009" s="8" t="s">
        <v>40</v>
      </c>
      <c r="O2009" s="12">
        <v>68660.42</v>
      </c>
      <c r="P2009" s="8" t="s">
        <v>41</v>
      </c>
      <c r="Q2009" s="12">
        <v>68660.42</v>
      </c>
      <c r="R2009" s="13">
        <v>74.14</v>
      </c>
      <c r="S2009" s="12">
        <v>50928.43</v>
      </c>
      <c r="T2009" s="12">
        <v>50546.97</v>
      </c>
      <c r="U2009" s="12">
        <v>17615.21</v>
      </c>
      <c r="V2009" s="8" t="s">
        <v>35</v>
      </c>
      <c r="W2009" s="8" t="s">
        <v>6974</v>
      </c>
      <c r="X2009" s="8" t="s">
        <v>35</v>
      </c>
      <c r="Y2009" s="13">
        <v>0</v>
      </c>
      <c r="Z2009" s="8" t="s">
        <v>42</v>
      </c>
      <c r="AA2009" s="8" t="s">
        <v>65</v>
      </c>
      <c r="AB2009" s="8" t="s">
        <v>35</v>
      </c>
      <c r="AC2009" s="8" t="s">
        <v>4348</v>
      </c>
      <c r="AD2009" s="8" t="s">
        <v>35</v>
      </c>
      <c r="AE2009" s="8" t="s">
        <v>4346</v>
      </c>
      <c r="AF2009" s="12">
        <v>17615.21</v>
      </c>
      <c r="AG2009" s="41">
        <f t="shared" si="282"/>
        <v>45372</v>
      </c>
      <c r="AH2009" s="41">
        <f t="shared" ca="1" si="283"/>
        <v>46022</v>
      </c>
      <c r="AI2009" s="1">
        <f t="shared" ca="1" si="281"/>
        <v>21</v>
      </c>
      <c r="AJ2009" s="1">
        <f t="shared" ca="1" si="284"/>
        <v>16</v>
      </c>
      <c r="AK2009" s="1">
        <f t="shared" ca="1" si="285"/>
        <v>4</v>
      </c>
      <c r="AL2009" s="1">
        <f t="shared" si="286"/>
        <v>74.14</v>
      </c>
      <c r="AM2009" s="38">
        <f t="shared" ca="1" si="287"/>
        <v>0.76190476190476186</v>
      </c>
      <c r="AN2009" s="1" t="str">
        <f t="shared" ca="1" si="288"/>
        <v>תקין</v>
      </c>
      <c r="AO2009" s="1" t="e">
        <f>VLOOKUP(AC2009,'תז מייל קניין'!$A:$C,3,0)</f>
        <v>#N/A</v>
      </c>
      <c r="AP2009" s="1" t="str">
        <f t="shared" si="289"/>
        <v xml:space="preserve"> עיתונות מ</v>
      </c>
    </row>
    <row r="2010" spans="1:42" x14ac:dyDescent="0.2">
      <c r="A2010" s="4"/>
      <c r="B2010" s="5"/>
      <c r="C2010" s="6" t="s">
        <v>6975</v>
      </c>
      <c r="D2010" s="7" t="s">
        <v>34</v>
      </c>
      <c r="E2010" s="7" t="s">
        <v>32</v>
      </c>
      <c r="F2010" s="8" t="s">
        <v>35</v>
      </c>
      <c r="G2010" s="9">
        <v>45351</v>
      </c>
      <c r="H2010" s="9"/>
      <c r="I2010" s="10"/>
      <c r="J2010" s="14"/>
      <c r="K2010" s="11" t="s">
        <v>6951</v>
      </c>
      <c r="L2010" s="8" t="s">
        <v>6952</v>
      </c>
      <c r="M2010" s="8" t="s">
        <v>6953</v>
      </c>
      <c r="N2010" s="8" t="s">
        <v>40</v>
      </c>
      <c r="O2010" s="13">
        <v>955.8</v>
      </c>
      <c r="P2010" s="8" t="s">
        <v>41</v>
      </c>
      <c r="Q2010" s="13">
        <v>955.8</v>
      </c>
      <c r="R2010" s="13">
        <v>0</v>
      </c>
      <c r="S2010" s="13">
        <v>0</v>
      </c>
      <c r="T2010" s="13">
        <v>0</v>
      </c>
      <c r="U2010" s="13">
        <v>955.8</v>
      </c>
      <c r="V2010" s="8" t="s">
        <v>35</v>
      </c>
      <c r="W2010" s="8" t="s">
        <v>6976</v>
      </c>
      <c r="X2010" s="8" t="s">
        <v>35</v>
      </c>
      <c r="Y2010" s="13">
        <v>0</v>
      </c>
      <c r="Z2010" s="8" t="s">
        <v>42</v>
      </c>
      <c r="AA2010" s="8" t="s">
        <v>43</v>
      </c>
      <c r="AB2010" s="8" t="s">
        <v>60</v>
      </c>
      <c r="AC2010" s="8" t="s">
        <v>4348</v>
      </c>
      <c r="AD2010" s="8" t="s">
        <v>35</v>
      </c>
      <c r="AE2010" s="8" t="s">
        <v>2177</v>
      </c>
      <c r="AF2010" s="13">
        <v>955.8</v>
      </c>
      <c r="AG2010" s="41">
        <f t="shared" si="282"/>
        <v>45351</v>
      </c>
      <c r="AH2010" s="41">
        <f t="shared" ca="1" si="283"/>
        <v>46022</v>
      </c>
      <c r="AI2010" s="1">
        <f t="shared" ca="1" si="281"/>
        <v>22</v>
      </c>
      <c r="AJ2010" s="1">
        <f t="shared" ca="1" si="284"/>
        <v>17</v>
      </c>
      <c r="AK2010" s="1">
        <f t="shared" ca="1" si="285"/>
        <v>4</v>
      </c>
      <c r="AL2010" s="1">
        <f t="shared" si="286"/>
        <v>0</v>
      </c>
      <c r="AM2010" s="38">
        <f t="shared" ca="1" si="287"/>
        <v>0.77272727272727271</v>
      </c>
      <c r="AN2010" s="1" t="str">
        <f t="shared" ca="1" si="288"/>
        <v>לא תקין</v>
      </c>
      <c r="AO2010" s="1" t="e">
        <f>VLOOKUP(AC2010,'תז מייל קניין'!$A:$C,3,0)</f>
        <v>#N/A</v>
      </c>
      <c r="AP2010" s="1" t="str">
        <f t="shared" si="289"/>
        <v xml:space="preserve"> הרצאה "הנ</v>
      </c>
    </row>
    <row r="2011" spans="1:42" x14ac:dyDescent="0.2">
      <c r="A2011" s="4"/>
      <c r="B2011" s="5"/>
      <c r="C2011" s="6" t="s">
        <v>6977</v>
      </c>
      <c r="D2011" s="7" t="s">
        <v>34</v>
      </c>
      <c r="E2011" s="7" t="s">
        <v>32</v>
      </c>
      <c r="F2011" s="8" t="s">
        <v>35</v>
      </c>
      <c r="G2011" s="9">
        <v>45351</v>
      </c>
      <c r="H2011" s="9"/>
      <c r="I2011" s="10"/>
      <c r="J2011" s="14"/>
      <c r="K2011" s="11" t="s">
        <v>148</v>
      </c>
      <c r="L2011" s="8" t="s">
        <v>149</v>
      </c>
      <c r="M2011" s="8" t="s">
        <v>150</v>
      </c>
      <c r="N2011" s="8" t="s">
        <v>40</v>
      </c>
      <c r="O2011" s="13">
        <v>254.88</v>
      </c>
      <c r="P2011" s="8" t="s">
        <v>41</v>
      </c>
      <c r="Q2011" s="13">
        <v>254.88</v>
      </c>
      <c r="R2011" s="13">
        <v>0</v>
      </c>
      <c r="S2011" s="13">
        <v>0</v>
      </c>
      <c r="T2011" s="13">
        <v>0</v>
      </c>
      <c r="U2011" s="13">
        <v>254.88</v>
      </c>
      <c r="V2011" s="8" t="s">
        <v>35</v>
      </c>
      <c r="W2011" s="8" t="s">
        <v>6978</v>
      </c>
      <c r="X2011" s="8" t="s">
        <v>35</v>
      </c>
      <c r="Y2011" s="13">
        <v>0</v>
      </c>
      <c r="Z2011" s="8" t="s">
        <v>42</v>
      </c>
      <c r="AA2011" s="8" t="s">
        <v>43</v>
      </c>
      <c r="AB2011" s="8" t="s">
        <v>60</v>
      </c>
      <c r="AC2011" s="8" t="s">
        <v>4348</v>
      </c>
      <c r="AD2011" s="8" t="s">
        <v>35</v>
      </c>
      <c r="AE2011" s="8" t="s">
        <v>1815</v>
      </c>
      <c r="AF2011" s="13">
        <v>254.88</v>
      </c>
      <c r="AG2011" s="41">
        <f t="shared" si="282"/>
        <v>45351</v>
      </c>
      <c r="AH2011" s="41">
        <f t="shared" ca="1" si="283"/>
        <v>46022</v>
      </c>
      <c r="AI2011" s="1">
        <f t="shared" ca="1" si="281"/>
        <v>22</v>
      </c>
      <c r="AJ2011" s="1">
        <f t="shared" ca="1" si="284"/>
        <v>17</v>
      </c>
      <c r="AK2011" s="1">
        <f t="shared" ca="1" si="285"/>
        <v>4</v>
      </c>
      <c r="AL2011" s="1">
        <f t="shared" si="286"/>
        <v>0</v>
      </c>
      <c r="AM2011" s="38">
        <f t="shared" ca="1" si="287"/>
        <v>0.77272727272727271</v>
      </c>
      <c r="AN2011" s="1" t="str">
        <f t="shared" ca="1" si="288"/>
        <v>לא תקין</v>
      </c>
      <c r="AO2011" s="1" t="e">
        <f>VLOOKUP(AC2011,'תז מייל קניין'!$A:$C,3,0)</f>
        <v>#N/A</v>
      </c>
      <c r="AP2011" s="1" t="str">
        <f t="shared" si="289"/>
        <v xml:space="preserve"> החלפת גלו</v>
      </c>
    </row>
    <row r="2012" spans="1:42" x14ac:dyDescent="0.2">
      <c r="A2012" s="4"/>
      <c r="B2012" s="5"/>
      <c r="C2012" s="6" t="s">
        <v>6979</v>
      </c>
      <c r="D2012" s="7" t="s">
        <v>34</v>
      </c>
      <c r="E2012" s="7" t="s">
        <v>32</v>
      </c>
      <c r="F2012" s="8" t="s">
        <v>35</v>
      </c>
      <c r="G2012" s="9">
        <v>45368</v>
      </c>
      <c r="H2012" s="9"/>
      <c r="I2012" s="10"/>
      <c r="J2012" s="14"/>
      <c r="K2012" s="11" t="s">
        <v>268</v>
      </c>
      <c r="L2012" s="8" t="s">
        <v>269</v>
      </c>
      <c r="M2012" s="8" t="s">
        <v>270</v>
      </c>
      <c r="N2012" s="8" t="s">
        <v>40</v>
      </c>
      <c r="O2012" s="12">
        <v>33802.400000000001</v>
      </c>
      <c r="P2012" s="8" t="s">
        <v>41</v>
      </c>
      <c r="Q2012" s="12">
        <v>33802.400000000001</v>
      </c>
      <c r="R2012" s="13">
        <v>40.479999999999997</v>
      </c>
      <c r="S2012" s="12">
        <v>13565.99</v>
      </c>
      <c r="T2012" s="12">
        <v>13565.88</v>
      </c>
      <c r="U2012" s="12">
        <v>20120.48</v>
      </c>
      <c r="V2012" s="8" t="s">
        <v>35</v>
      </c>
      <c r="W2012" s="8" t="s">
        <v>6980</v>
      </c>
      <c r="X2012" s="8" t="s">
        <v>35</v>
      </c>
      <c r="Y2012" s="13">
        <v>0</v>
      </c>
      <c r="Z2012" s="8" t="s">
        <v>42</v>
      </c>
      <c r="AA2012" s="8" t="s">
        <v>43</v>
      </c>
      <c r="AB2012" s="8" t="s">
        <v>60</v>
      </c>
      <c r="AC2012" s="8" t="s">
        <v>4348</v>
      </c>
      <c r="AD2012" s="8" t="s">
        <v>35</v>
      </c>
      <c r="AE2012" s="8" t="s">
        <v>273</v>
      </c>
      <c r="AF2012" s="12">
        <v>20120.48</v>
      </c>
      <c r="AG2012" s="41">
        <f t="shared" si="282"/>
        <v>45368</v>
      </c>
      <c r="AH2012" s="41">
        <f t="shared" ca="1" si="283"/>
        <v>46022</v>
      </c>
      <c r="AI2012" s="1">
        <f t="shared" ca="1" si="281"/>
        <v>21</v>
      </c>
      <c r="AJ2012" s="1">
        <f t="shared" ca="1" si="284"/>
        <v>16</v>
      </c>
      <c r="AK2012" s="1">
        <f t="shared" ca="1" si="285"/>
        <v>4</v>
      </c>
      <c r="AL2012" s="1">
        <f t="shared" si="286"/>
        <v>40.479999999999997</v>
      </c>
      <c r="AM2012" s="38">
        <f t="shared" ca="1" si="287"/>
        <v>0.76190476190476186</v>
      </c>
      <c r="AN2012" s="1" t="str">
        <f t="shared" ca="1" si="288"/>
        <v>לא תקין</v>
      </c>
      <c r="AO2012" s="1" t="e">
        <f>VLOOKUP(AC2012,'תז מייל קניין'!$A:$C,3,0)</f>
        <v>#N/A</v>
      </c>
      <c r="AP2012" s="1" t="str">
        <f t="shared" si="289"/>
        <v xml:space="preserve"> החלפת פלס</v>
      </c>
    </row>
    <row r="2013" spans="1:42" x14ac:dyDescent="0.2">
      <c r="A2013" s="4"/>
      <c r="B2013" s="5"/>
      <c r="C2013" s="6" t="s">
        <v>6981</v>
      </c>
      <c r="D2013" s="7" t="s">
        <v>34</v>
      </c>
      <c r="E2013" s="7" t="s">
        <v>32</v>
      </c>
      <c r="F2013" s="8" t="s">
        <v>35</v>
      </c>
      <c r="G2013" s="9">
        <v>45370</v>
      </c>
      <c r="H2013" s="9">
        <v>45292</v>
      </c>
      <c r="I2013" s="10">
        <v>45657</v>
      </c>
      <c r="J2013" s="14"/>
      <c r="K2013" s="11" t="s">
        <v>6982</v>
      </c>
      <c r="L2013" s="8" t="s">
        <v>6983</v>
      </c>
      <c r="M2013" s="8" t="s">
        <v>6984</v>
      </c>
      <c r="N2013" s="8" t="s">
        <v>40</v>
      </c>
      <c r="O2013" s="12">
        <v>43140.12</v>
      </c>
      <c r="P2013" s="8" t="s">
        <v>41</v>
      </c>
      <c r="Q2013" s="12">
        <v>43140.12</v>
      </c>
      <c r="R2013" s="13">
        <v>72.5</v>
      </c>
      <c r="S2013" s="12">
        <v>31507.66</v>
      </c>
      <c r="T2013" s="12">
        <v>31166.26</v>
      </c>
      <c r="U2013" s="12">
        <v>11571.08</v>
      </c>
      <c r="V2013" s="8" t="s">
        <v>35</v>
      </c>
      <c r="W2013" s="8" t="s">
        <v>6985</v>
      </c>
      <c r="X2013" s="8" t="s">
        <v>35</v>
      </c>
      <c r="Y2013" s="13">
        <v>0</v>
      </c>
      <c r="Z2013" s="8" t="s">
        <v>42</v>
      </c>
      <c r="AA2013" s="8" t="s">
        <v>43</v>
      </c>
      <c r="AB2013" s="8" t="s">
        <v>60</v>
      </c>
      <c r="AC2013" s="8" t="s">
        <v>4348</v>
      </c>
      <c r="AD2013" s="8" t="s">
        <v>35</v>
      </c>
      <c r="AE2013" s="8" t="s">
        <v>3388</v>
      </c>
      <c r="AF2013" s="12">
        <v>11571.08</v>
      </c>
      <c r="AG2013" s="41">
        <f t="shared" si="282"/>
        <v>45292</v>
      </c>
      <c r="AH2013" s="41">
        <f t="shared" ca="1" si="283"/>
        <v>45657</v>
      </c>
      <c r="AI2013" s="1">
        <f t="shared" ref="AI2013:AI2076" ca="1" si="290">DATEDIF(AG2013,AH2013, "m")</f>
        <v>11</v>
      </c>
      <c r="AJ2013" s="1">
        <f t="shared" ca="1" si="284"/>
        <v>19</v>
      </c>
      <c r="AK2013" s="1">
        <f t="shared" ca="1" si="285"/>
        <v>-7</v>
      </c>
      <c r="AL2013" s="1">
        <f t="shared" si="286"/>
        <v>72.5</v>
      </c>
      <c r="AM2013" s="38">
        <f t="shared" ca="1" si="287"/>
        <v>1.7272727272727273</v>
      </c>
      <c r="AN2013" s="1" t="str">
        <f t="shared" ca="1" si="288"/>
        <v>תקין</v>
      </c>
      <c r="AO2013" s="1" t="e">
        <f>VLOOKUP(AC2013,'תז מייל קניין'!$A:$C,3,0)</f>
        <v>#N/A</v>
      </c>
      <c r="AP2013" s="1" t="str">
        <f t="shared" si="289"/>
        <v xml:space="preserve"> תשלום חוד</v>
      </c>
    </row>
    <row r="2014" spans="1:42" x14ac:dyDescent="0.2">
      <c r="A2014" s="4"/>
      <c r="B2014" s="5"/>
      <c r="C2014" s="6" t="s">
        <v>6986</v>
      </c>
      <c r="D2014" s="7" t="s">
        <v>50</v>
      </c>
      <c r="E2014" s="7" t="s">
        <v>32</v>
      </c>
      <c r="F2014" s="8" t="s">
        <v>35</v>
      </c>
      <c r="G2014" s="9">
        <v>45369</v>
      </c>
      <c r="H2014" s="9"/>
      <c r="I2014" s="10"/>
      <c r="J2014" s="14"/>
      <c r="K2014" s="11" t="s">
        <v>1764</v>
      </c>
      <c r="L2014" s="8" t="s">
        <v>1765</v>
      </c>
      <c r="M2014" s="8" t="s">
        <v>1766</v>
      </c>
      <c r="N2014" s="8" t="s">
        <v>40</v>
      </c>
      <c r="O2014" s="12">
        <v>1842.58</v>
      </c>
      <c r="P2014" s="8" t="s">
        <v>41</v>
      </c>
      <c r="Q2014" s="12">
        <v>1842.58</v>
      </c>
      <c r="R2014" s="13">
        <v>92.53</v>
      </c>
      <c r="S2014" s="12">
        <v>1703.93</v>
      </c>
      <c r="T2014" s="12">
        <v>1898.43</v>
      </c>
      <c r="U2014" s="13">
        <v>160.38</v>
      </c>
      <c r="V2014" s="8" t="s">
        <v>35</v>
      </c>
      <c r="W2014" s="8" t="s">
        <v>6987</v>
      </c>
      <c r="X2014" s="8" t="s">
        <v>57</v>
      </c>
      <c r="Y2014" s="13">
        <v>0</v>
      </c>
      <c r="Z2014" s="8" t="s">
        <v>42</v>
      </c>
      <c r="AA2014" s="8" t="s">
        <v>65</v>
      </c>
      <c r="AB2014" s="8" t="s">
        <v>35</v>
      </c>
      <c r="AC2014" s="8" t="s">
        <v>4348</v>
      </c>
      <c r="AD2014" s="8" t="s">
        <v>35</v>
      </c>
      <c r="AE2014" s="8" t="s">
        <v>2427</v>
      </c>
      <c r="AF2014" s="13">
        <v>138.65</v>
      </c>
      <c r="AG2014" s="41">
        <f t="shared" si="282"/>
        <v>45369</v>
      </c>
      <c r="AH2014" s="41">
        <f t="shared" ca="1" si="283"/>
        <v>46022</v>
      </c>
      <c r="AI2014" s="1">
        <f t="shared" ca="1" si="290"/>
        <v>21</v>
      </c>
      <c r="AJ2014" s="1">
        <f t="shared" ca="1" si="284"/>
        <v>16</v>
      </c>
      <c r="AK2014" s="1">
        <f t="shared" ca="1" si="285"/>
        <v>4</v>
      </c>
      <c r="AL2014" s="1">
        <f t="shared" si="286"/>
        <v>92.53</v>
      </c>
      <c r="AM2014" s="38">
        <f t="shared" ca="1" si="287"/>
        <v>0.76190476190476186</v>
      </c>
      <c r="AN2014" s="1" t="str">
        <f t="shared" ca="1" si="288"/>
        <v>תקין</v>
      </c>
      <c r="AO2014" s="1" t="e">
        <f>VLOOKUP(AC2014,'תז מייל קניין'!$A:$C,3,0)</f>
        <v>#N/A</v>
      </c>
      <c r="AP2014" s="1" t="str">
        <f t="shared" si="289"/>
        <v xml:space="preserve"> ציוד משרד</v>
      </c>
    </row>
    <row r="2015" spans="1:42" x14ac:dyDescent="0.2">
      <c r="A2015" s="4"/>
      <c r="B2015" s="5"/>
      <c r="C2015" s="6" t="s">
        <v>6988</v>
      </c>
      <c r="D2015" s="7" t="s">
        <v>50</v>
      </c>
      <c r="E2015" s="7" t="s">
        <v>32</v>
      </c>
      <c r="F2015" s="8" t="s">
        <v>35</v>
      </c>
      <c r="G2015" s="9">
        <v>45372</v>
      </c>
      <c r="H2015" s="9">
        <v>45292</v>
      </c>
      <c r="I2015" s="10">
        <v>46022</v>
      </c>
      <c r="J2015" s="14"/>
      <c r="K2015" s="11" t="s">
        <v>6989</v>
      </c>
      <c r="L2015" s="8" t="s">
        <v>6990</v>
      </c>
      <c r="M2015" s="8" t="s">
        <v>6991</v>
      </c>
      <c r="N2015" s="8" t="s">
        <v>40</v>
      </c>
      <c r="O2015" s="12">
        <v>5691.54</v>
      </c>
      <c r="P2015" s="8" t="s">
        <v>41</v>
      </c>
      <c r="Q2015" s="12">
        <v>5691.54</v>
      </c>
      <c r="R2015" s="13">
        <v>98.59</v>
      </c>
      <c r="S2015" s="12">
        <v>5644.12</v>
      </c>
      <c r="T2015" s="12">
        <v>5583.92</v>
      </c>
      <c r="U2015" s="13">
        <v>19.670000000000002</v>
      </c>
      <c r="V2015" s="8" t="s">
        <v>35</v>
      </c>
      <c r="W2015" s="8" t="s">
        <v>6992</v>
      </c>
      <c r="X2015" s="8" t="s">
        <v>35</v>
      </c>
      <c r="Y2015" s="13">
        <v>0</v>
      </c>
      <c r="Z2015" s="8" t="s">
        <v>42</v>
      </c>
      <c r="AA2015" s="8" t="s">
        <v>65</v>
      </c>
      <c r="AB2015" s="8" t="s">
        <v>35</v>
      </c>
      <c r="AC2015" s="8" t="s">
        <v>4348</v>
      </c>
      <c r="AD2015" s="8" t="s">
        <v>35</v>
      </c>
      <c r="AE2015" s="8" t="s">
        <v>4346</v>
      </c>
      <c r="AF2015" s="13">
        <v>19.670000000000002</v>
      </c>
      <c r="AG2015" s="41">
        <f t="shared" si="282"/>
        <v>45292</v>
      </c>
      <c r="AH2015" s="41">
        <f t="shared" ca="1" si="283"/>
        <v>46022</v>
      </c>
      <c r="AI2015" s="1">
        <f t="shared" ca="1" si="290"/>
        <v>23</v>
      </c>
      <c r="AJ2015" s="1">
        <f t="shared" ca="1" si="284"/>
        <v>19</v>
      </c>
      <c r="AK2015" s="1">
        <f t="shared" ca="1" si="285"/>
        <v>4</v>
      </c>
      <c r="AL2015" s="1">
        <f t="shared" si="286"/>
        <v>98.59</v>
      </c>
      <c r="AM2015" s="38">
        <f t="shared" ca="1" si="287"/>
        <v>0.82608695652173914</v>
      </c>
      <c r="AN2015" s="1" t="str">
        <f t="shared" ca="1" si="288"/>
        <v>תקין</v>
      </c>
      <c r="AO2015" s="1" t="e">
        <f>VLOOKUP(AC2015,'תז מייל קניין'!$A:$C,3,0)</f>
        <v>#N/A</v>
      </c>
      <c r="AP2015" s="1" t="str">
        <f t="shared" si="289"/>
        <v xml:space="preserve"> עיתונות מ</v>
      </c>
    </row>
    <row r="2016" spans="1:42" x14ac:dyDescent="0.2">
      <c r="A2016" s="4"/>
      <c r="B2016" s="5"/>
      <c r="C2016" s="6" t="s">
        <v>6993</v>
      </c>
      <c r="D2016" s="7" t="s">
        <v>50</v>
      </c>
      <c r="E2016" s="7" t="s">
        <v>32</v>
      </c>
      <c r="F2016" s="8" t="s">
        <v>35</v>
      </c>
      <c r="G2016" s="9">
        <v>45377</v>
      </c>
      <c r="H2016" s="9">
        <v>45292</v>
      </c>
      <c r="I2016" s="10">
        <v>45657</v>
      </c>
      <c r="J2016" s="14"/>
      <c r="K2016" s="11" t="s">
        <v>6994</v>
      </c>
      <c r="L2016" s="8" t="s">
        <v>6995</v>
      </c>
      <c r="M2016" s="8" t="s">
        <v>6996</v>
      </c>
      <c r="N2016" s="8" t="s">
        <v>40</v>
      </c>
      <c r="O2016" s="12">
        <v>46895.78</v>
      </c>
      <c r="P2016" s="8" t="s">
        <v>41</v>
      </c>
      <c r="Q2016" s="12">
        <v>46895.78</v>
      </c>
      <c r="R2016" s="13">
        <v>39.729999999999997</v>
      </c>
      <c r="S2016" s="12">
        <v>18475.96</v>
      </c>
      <c r="T2016" s="12">
        <v>18390.5</v>
      </c>
      <c r="U2016" s="12">
        <v>28261.9</v>
      </c>
      <c r="V2016" s="8" t="s">
        <v>35</v>
      </c>
      <c r="W2016" s="8" t="s">
        <v>6997</v>
      </c>
      <c r="X2016" s="8" t="s">
        <v>35</v>
      </c>
      <c r="Y2016" s="13">
        <v>0</v>
      </c>
      <c r="Z2016" s="8" t="s">
        <v>42</v>
      </c>
      <c r="AA2016" s="8" t="s">
        <v>65</v>
      </c>
      <c r="AB2016" s="8" t="s">
        <v>35</v>
      </c>
      <c r="AC2016" s="8" t="s">
        <v>4348</v>
      </c>
      <c r="AD2016" s="8" t="s">
        <v>35</v>
      </c>
      <c r="AE2016" s="8" t="s">
        <v>4346</v>
      </c>
      <c r="AF2016" s="12">
        <v>28261.91</v>
      </c>
      <c r="AG2016" s="41">
        <f t="shared" si="282"/>
        <v>45292</v>
      </c>
      <c r="AH2016" s="41">
        <f t="shared" ca="1" si="283"/>
        <v>45657</v>
      </c>
      <c r="AI2016" s="1">
        <f t="shared" ca="1" si="290"/>
        <v>11</v>
      </c>
      <c r="AJ2016" s="1">
        <f t="shared" ca="1" si="284"/>
        <v>19</v>
      </c>
      <c r="AK2016" s="1">
        <f t="shared" ca="1" si="285"/>
        <v>-7</v>
      </c>
      <c r="AL2016" s="1">
        <f t="shared" si="286"/>
        <v>39.729999999999997</v>
      </c>
      <c r="AM2016" s="38">
        <f t="shared" ca="1" si="287"/>
        <v>1.7272727272727273</v>
      </c>
      <c r="AN2016" s="1" t="str">
        <f t="shared" ca="1" si="288"/>
        <v>לא תקין</v>
      </c>
      <c r="AO2016" s="1" t="e">
        <f>VLOOKUP(AC2016,'תז מייל קניין'!$A:$C,3,0)</f>
        <v>#N/A</v>
      </c>
      <c r="AP2016" s="1" t="str">
        <f t="shared" si="289"/>
        <v xml:space="preserve"> עיתונות מ</v>
      </c>
    </row>
    <row r="2017" spans="1:42" x14ac:dyDescent="0.2">
      <c r="A2017" s="4"/>
      <c r="B2017" s="5"/>
      <c r="C2017" s="6" t="s">
        <v>6998</v>
      </c>
      <c r="D2017" s="7" t="s">
        <v>50</v>
      </c>
      <c r="E2017" s="7" t="s">
        <v>32</v>
      </c>
      <c r="F2017" s="8" t="s">
        <v>35</v>
      </c>
      <c r="G2017" s="9">
        <v>45378</v>
      </c>
      <c r="H2017" s="9"/>
      <c r="I2017" s="10"/>
      <c r="J2017" s="14"/>
      <c r="K2017" s="11" t="s">
        <v>1990</v>
      </c>
      <c r="L2017" s="8" t="s">
        <v>1991</v>
      </c>
      <c r="M2017" s="8" t="s">
        <v>1992</v>
      </c>
      <c r="N2017" s="8" t="s">
        <v>40</v>
      </c>
      <c r="O2017" s="12">
        <v>2823.16</v>
      </c>
      <c r="P2017" s="8" t="s">
        <v>41</v>
      </c>
      <c r="Q2017" s="12">
        <v>2823.16</v>
      </c>
      <c r="R2017" s="13">
        <v>88.83</v>
      </c>
      <c r="S2017" s="12">
        <v>2446.7600000000002</v>
      </c>
      <c r="T2017" s="12">
        <v>2507.7600000000002</v>
      </c>
      <c r="U2017" s="13">
        <v>404.46</v>
      </c>
      <c r="V2017" s="8" t="s">
        <v>35</v>
      </c>
      <c r="W2017" s="8" t="s">
        <v>6999</v>
      </c>
      <c r="X2017" s="8" t="s">
        <v>57</v>
      </c>
      <c r="Y2017" s="13">
        <v>0</v>
      </c>
      <c r="Z2017" s="8" t="s">
        <v>42</v>
      </c>
      <c r="AA2017" s="8" t="s">
        <v>65</v>
      </c>
      <c r="AB2017" s="8" t="s">
        <v>35</v>
      </c>
      <c r="AC2017" s="8" t="s">
        <v>4348</v>
      </c>
      <c r="AD2017" s="8" t="s">
        <v>35</v>
      </c>
      <c r="AE2017" s="8" t="s">
        <v>7000</v>
      </c>
      <c r="AF2017" s="13">
        <v>376.4</v>
      </c>
      <c r="AG2017" s="41">
        <f t="shared" si="282"/>
        <v>45378</v>
      </c>
      <c r="AH2017" s="41">
        <f t="shared" ca="1" si="283"/>
        <v>46022</v>
      </c>
      <c r="AI2017" s="1">
        <f t="shared" ca="1" si="290"/>
        <v>21</v>
      </c>
      <c r="AJ2017" s="1">
        <f t="shared" ca="1" si="284"/>
        <v>16</v>
      </c>
      <c r="AK2017" s="1">
        <f t="shared" ca="1" si="285"/>
        <v>4</v>
      </c>
      <c r="AL2017" s="1">
        <f t="shared" si="286"/>
        <v>88.83</v>
      </c>
      <c r="AM2017" s="38">
        <f t="shared" ca="1" si="287"/>
        <v>0.76190476190476186</v>
      </c>
      <c r="AN2017" s="1" t="str">
        <f t="shared" ca="1" si="288"/>
        <v>תקין</v>
      </c>
      <c r="AO2017" s="1" t="e">
        <f>VLOOKUP(AC2017,'תז מייל קניין'!$A:$C,3,0)</f>
        <v>#N/A</v>
      </c>
      <c r="AP2017" s="1" t="str">
        <f t="shared" si="289"/>
        <v xml:space="preserve"> מסך, סנגו</v>
      </c>
    </row>
    <row r="2018" spans="1:42" x14ac:dyDescent="0.2">
      <c r="A2018" s="4"/>
      <c r="B2018" s="5"/>
      <c r="C2018" s="6" t="s">
        <v>7001</v>
      </c>
      <c r="D2018" s="7" t="s">
        <v>50</v>
      </c>
      <c r="E2018" s="7" t="s">
        <v>32</v>
      </c>
      <c r="F2018" s="8" t="s">
        <v>35</v>
      </c>
      <c r="G2018" s="9">
        <v>45378</v>
      </c>
      <c r="H2018" s="9"/>
      <c r="I2018" s="10"/>
      <c r="J2018" s="14"/>
      <c r="K2018" s="11" t="s">
        <v>1764</v>
      </c>
      <c r="L2018" s="8" t="s">
        <v>1765</v>
      </c>
      <c r="M2018" s="8" t="s">
        <v>1766</v>
      </c>
      <c r="N2018" s="8" t="s">
        <v>40</v>
      </c>
      <c r="O2018" s="12">
        <v>5994.78</v>
      </c>
      <c r="P2018" s="8" t="s">
        <v>41</v>
      </c>
      <c r="Q2018" s="12">
        <v>5994.78</v>
      </c>
      <c r="R2018" s="13">
        <v>87.95</v>
      </c>
      <c r="S2018" s="12">
        <v>5486.57</v>
      </c>
      <c r="T2018" s="12">
        <v>5870.26</v>
      </c>
      <c r="U2018" s="13">
        <v>587.86</v>
      </c>
      <c r="V2018" s="8" t="s">
        <v>35</v>
      </c>
      <c r="W2018" s="8" t="s">
        <v>7002</v>
      </c>
      <c r="X2018" s="8" t="s">
        <v>57</v>
      </c>
      <c r="Y2018" s="13">
        <v>0</v>
      </c>
      <c r="Z2018" s="8" t="s">
        <v>42</v>
      </c>
      <c r="AA2018" s="8" t="s">
        <v>65</v>
      </c>
      <c r="AB2018" s="8" t="s">
        <v>35</v>
      </c>
      <c r="AC2018" s="8" t="s">
        <v>4348</v>
      </c>
      <c r="AD2018" s="8" t="s">
        <v>35</v>
      </c>
      <c r="AE2018" s="8" t="s">
        <v>7003</v>
      </c>
      <c r="AF2018" s="13">
        <v>508.21</v>
      </c>
      <c r="AG2018" s="41">
        <f t="shared" si="282"/>
        <v>45378</v>
      </c>
      <c r="AH2018" s="41">
        <f t="shared" ca="1" si="283"/>
        <v>46022</v>
      </c>
      <c r="AI2018" s="1">
        <f t="shared" ca="1" si="290"/>
        <v>21</v>
      </c>
      <c r="AJ2018" s="1">
        <f t="shared" ca="1" si="284"/>
        <v>16</v>
      </c>
      <c r="AK2018" s="1">
        <f t="shared" ca="1" si="285"/>
        <v>4</v>
      </c>
      <c r="AL2018" s="1">
        <f t="shared" si="286"/>
        <v>87.95</v>
      </c>
      <c r="AM2018" s="38">
        <f t="shared" ca="1" si="287"/>
        <v>0.76190476190476186</v>
      </c>
      <c r="AN2018" s="1" t="str">
        <f t="shared" ca="1" si="288"/>
        <v>תקין</v>
      </c>
      <c r="AO2018" s="1" t="e">
        <f>VLOOKUP(AC2018,'תז מייל קניין'!$A:$C,3,0)</f>
        <v>#N/A</v>
      </c>
      <c r="AP2018" s="1" t="str">
        <f t="shared" si="289"/>
        <v xml:space="preserve"> ציוד משרד</v>
      </c>
    </row>
    <row r="2019" spans="1:42" x14ac:dyDescent="0.2">
      <c r="A2019" s="4"/>
      <c r="B2019" s="5"/>
      <c r="C2019" s="6" t="s">
        <v>7004</v>
      </c>
      <c r="D2019" s="7" t="s">
        <v>50</v>
      </c>
      <c r="E2019" s="7" t="s">
        <v>32</v>
      </c>
      <c r="F2019" s="8" t="s">
        <v>35</v>
      </c>
      <c r="G2019" s="9">
        <v>45378</v>
      </c>
      <c r="H2019" s="9"/>
      <c r="I2019" s="10"/>
      <c r="J2019" s="14"/>
      <c r="K2019" s="11" t="s">
        <v>1943</v>
      </c>
      <c r="L2019" s="8" t="s">
        <v>1944</v>
      </c>
      <c r="M2019" s="8" t="s">
        <v>1945</v>
      </c>
      <c r="N2019" s="8" t="s">
        <v>40</v>
      </c>
      <c r="O2019" s="13">
        <v>118</v>
      </c>
      <c r="P2019" s="8" t="s">
        <v>41</v>
      </c>
      <c r="Q2019" s="13">
        <v>118</v>
      </c>
      <c r="R2019" s="13">
        <v>0</v>
      </c>
      <c r="S2019" s="13">
        <v>0</v>
      </c>
      <c r="T2019" s="13">
        <v>0</v>
      </c>
      <c r="U2019" s="13">
        <v>118</v>
      </c>
      <c r="V2019" s="8" t="s">
        <v>35</v>
      </c>
      <c r="W2019" s="8" t="s">
        <v>7005</v>
      </c>
      <c r="X2019" s="8" t="s">
        <v>35</v>
      </c>
      <c r="Y2019" s="13">
        <v>0</v>
      </c>
      <c r="Z2019" s="8" t="s">
        <v>42</v>
      </c>
      <c r="AA2019" s="8" t="s">
        <v>43</v>
      </c>
      <c r="AB2019" s="8" t="s">
        <v>60</v>
      </c>
      <c r="AC2019" s="8" t="s">
        <v>4348</v>
      </c>
      <c r="AD2019" s="8" t="s">
        <v>35</v>
      </c>
      <c r="AE2019" s="8" t="s">
        <v>1906</v>
      </c>
      <c r="AF2019" s="13">
        <v>118</v>
      </c>
      <c r="AG2019" s="41">
        <f t="shared" si="282"/>
        <v>45378</v>
      </c>
      <c r="AH2019" s="41">
        <f t="shared" ca="1" si="283"/>
        <v>46022</v>
      </c>
      <c r="AI2019" s="1">
        <f t="shared" ca="1" si="290"/>
        <v>21</v>
      </c>
      <c r="AJ2019" s="1">
        <f t="shared" ca="1" si="284"/>
        <v>16</v>
      </c>
      <c r="AK2019" s="1">
        <f t="shared" ca="1" si="285"/>
        <v>4</v>
      </c>
      <c r="AL2019" s="1">
        <f t="shared" si="286"/>
        <v>0</v>
      </c>
      <c r="AM2019" s="38">
        <f t="shared" ca="1" si="287"/>
        <v>0.76190476190476186</v>
      </c>
      <c r="AN2019" s="1" t="str">
        <f t="shared" ca="1" si="288"/>
        <v>לא תקין</v>
      </c>
      <c r="AO2019" s="1" t="e">
        <f>VLOOKUP(AC2019,'תז מייל קניין'!$A:$C,3,0)</f>
        <v>#N/A</v>
      </c>
      <c r="AP2019" s="1" t="str">
        <f t="shared" si="289"/>
        <v xml:space="preserve"> חותמות, ס</v>
      </c>
    </row>
    <row r="2020" spans="1:42" x14ac:dyDescent="0.2">
      <c r="A2020" s="4"/>
      <c r="B2020" s="5"/>
      <c r="C2020" s="6" t="s">
        <v>7006</v>
      </c>
      <c r="D2020" s="7" t="s">
        <v>50</v>
      </c>
      <c r="E2020" s="7" t="s">
        <v>32</v>
      </c>
      <c r="F2020" s="8" t="s">
        <v>35</v>
      </c>
      <c r="G2020" s="9">
        <v>45378</v>
      </c>
      <c r="H2020" s="9"/>
      <c r="I2020" s="10"/>
      <c r="J2020" s="14"/>
      <c r="K2020" s="11" t="s">
        <v>1764</v>
      </c>
      <c r="L2020" s="8" t="s">
        <v>1765</v>
      </c>
      <c r="M2020" s="8" t="s">
        <v>1766</v>
      </c>
      <c r="N2020" s="8" t="s">
        <v>40</v>
      </c>
      <c r="O2020" s="12">
        <v>1089.97</v>
      </c>
      <c r="P2020" s="8" t="s">
        <v>41</v>
      </c>
      <c r="Q2020" s="12">
        <v>1089.97</v>
      </c>
      <c r="R2020" s="13">
        <v>87.37</v>
      </c>
      <c r="S2020" s="13">
        <v>951.32</v>
      </c>
      <c r="T2020" s="12">
        <v>1059.93</v>
      </c>
      <c r="U2020" s="13">
        <v>160.38</v>
      </c>
      <c r="V2020" s="8" t="s">
        <v>35</v>
      </c>
      <c r="W2020" s="8" t="s">
        <v>7007</v>
      </c>
      <c r="X2020" s="8" t="s">
        <v>57</v>
      </c>
      <c r="Y2020" s="13">
        <v>0</v>
      </c>
      <c r="Z2020" s="8" t="s">
        <v>42</v>
      </c>
      <c r="AA2020" s="8" t="s">
        <v>65</v>
      </c>
      <c r="AB2020" s="8" t="s">
        <v>35</v>
      </c>
      <c r="AC2020" s="8" t="s">
        <v>4348</v>
      </c>
      <c r="AD2020" s="8" t="s">
        <v>35</v>
      </c>
      <c r="AE2020" s="8" t="s">
        <v>35</v>
      </c>
      <c r="AF2020" s="13">
        <v>138.65</v>
      </c>
      <c r="AG2020" s="41">
        <f t="shared" si="282"/>
        <v>45378</v>
      </c>
      <c r="AH2020" s="41">
        <f t="shared" ca="1" si="283"/>
        <v>46022</v>
      </c>
      <c r="AI2020" s="1">
        <f t="shared" ca="1" si="290"/>
        <v>21</v>
      </c>
      <c r="AJ2020" s="1">
        <f t="shared" ca="1" si="284"/>
        <v>16</v>
      </c>
      <c r="AK2020" s="1">
        <f t="shared" ca="1" si="285"/>
        <v>4</v>
      </c>
      <c r="AL2020" s="1">
        <f t="shared" si="286"/>
        <v>87.37</v>
      </c>
      <c r="AM2020" s="38">
        <f t="shared" ca="1" si="287"/>
        <v>0.76190476190476186</v>
      </c>
      <c r="AN2020" s="1" t="str">
        <f t="shared" ca="1" si="288"/>
        <v>תקין</v>
      </c>
      <c r="AO2020" s="1" t="e">
        <f>VLOOKUP(AC2020,'תז מייל קניין'!$A:$C,3,0)</f>
        <v>#N/A</v>
      </c>
      <c r="AP2020" s="1" t="str">
        <f t="shared" si="289"/>
        <v xml:space="preserve"> ציוד משרד</v>
      </c>
    </row>
    <row r="2021" spans="1:42" x14ac:dyDescent="0.2">
      <c r="A2021" s="4"/>
      <c r="B2021" s="5"/>
      <c r="C2021" s="6" t="s">
        <v>7008</v>
      </c>
      <c r="D2021" s="7" t="s">
        <v>50</v>
      </c>
      <c r="E2021" s="7" t="s">
        <v>32</v>
      </c>
      <c r="F2021" s="8" t="s">
        <v>35</v>
      </c>
      <c r="G2021" s="9">
        <v>45378</v>
      </c>
      <c r="H2021" s="9"/>
      <c r="I2021" s="10"/>
      <c r="J2021" s="14"/>
      <c r="K2021" s="11" t="s">
        <v>1990</v>
      </c>
      <c r="L2021" s="8" t="s">
        <v>1991</v>
      </c>
      <c r="M2021" s="8" t="s">
        <v>1992</v>
      </c>
      <c r="N2021" s="8" t="s">
        <v>40</v>
      </c>
      <c r="O2021" s="12">
        <v>7862.8</v>
      </c>
      <c r="P2021" s="8" t="s">
        <v>41</v>
      </c>
      <c r="Q2021" s="12">
        <v>7862.8</v>
      </c>
      <c r="R2021" s="13">
        <v>104.93</v>
      </c>
      <c r="S2021" s="12">
        <v>7610.66</v>
      </c>
      <c r="T2021" s="12">
        <v>8247.81</v>
      </c>
      <c r="U2021" s="13">
        <v>252.14</v>
      </c>
      <c r="V2021" s="8" t="s">
        <v>35</v>
      </c>
      <c r="W2021" s="8" t="s">
        <v>7009</v>
      </c>
      <c r="X2021" s="8" t="s">
        <v>57</v>
      </c>
      <c r="Y2021" s="13">
        <v>0</v>
      </c>
      <c r="Z2021" s="8" t="s">
        <v>42</v>
      </c>
      <c r="AA2021" s="8" t="s">
        <v>65</v>
      </c>
      <c r="AB2021" s="8" t="s">
        <v>35</v>
      </c>
      <c r="AC2021" s="8" t="s">
        <v>4348</v>
      </c>
      <c r="AD2021" s="8" t="s">
        <v>35</v>
      </c>
      <c r="AE2021" s="8" t="s">
        <v>7000</v>
      </c>
      <c r="AF2021" s="13">
        <v>252.14</v>
      </c>
      <c r="AG2021" s="41">
        <f t="shared" si="282"/>
        <v>45378</v>
      </c>
      <c r="AH2021" s="41">
        <f t="shared" ca="1" si="283"/>
        <v>46022</v>
      </c>
      <c r="AI2021" s="1">
        <f t="shared" ca="1" si="290"/>
        <v>21</v>
      </c>
      <c r="AJ2021" s="1">
        <f t="shared" ca="1" si="284"/>
        <v>16</v>
      </c>
      <c r="AK2021" s="1">
        <f t="shared" ca="1" si="285"/>
        <v>4</v>
      </c>
      <c r="AL2021" s="1">
        <f t="shared" si="286"/>
        <v>104.93</v>
      </c>
      <c r="AM2021" s="38">
        <f t="shared" ca="1" si="287"/>
        <v>0.76190476190476186</v>
      </c>
      <c r="AN2021" s="1" t="str">
        <f t="shared" ca="1" si="288"/>
        <v>תקין</v>
      </c>
      <c r="AO2021" s="1" t="e">
        <f>VLOOKUP(AC2021,'תז מייל קניין'!$A:$C,3,0)</f>
        <v>#N/A</v>
      </c>
      <c r="AP2021" s="1" t="str">
        <f t="shared" si="289"/>
        <v xml:space="preserve"> תצורה 1.7</v>
      </c>
    </row>
    <row r="2022" spans="1:42" x14ac:dyDescent="0.2">
      <c r="A2022" s="4"/>
      <c r="B2022" s="5"/>
      <c r="C2022" s="6" t="s">
        <v>7010</v>
      </c>
      <c r="D2022" s="7" t="s">
        <v>50</v>
      </c>
      <c r="E2022" s="7" t="s">
        <v>32</v>
      </c>
      <c r="F2022" s="8" t="s">
        <v>35</v>
      </c>
      <c r="G2022" s="9">
        <v>45379</v>
      </c>
      <c r="H2022" s="9"/>
      <c r="I2022" s="10"/>
      <c r="J2022" s="14"/>
      <c r="K2022" s="11" t="s">
        <v>7011</v>
      </c>
      <c r="L2022" s="8" t="s">
        <v>7012</v>
      </c>
      <c r="M2022" s="8" t="s">
        <v>7013</v>
      </c>
      <c r="N2022" s="8" t="s">
        <v>40</v>
      </c>
      <c r="O2022" s="12">
        <v>5900</v>
      </c>
      <c r="P2022" s="8" t="s">
        <v>41</v>
      </c>
      <c r="Q2022" s="12">
        <v>5900</v>
      </c>
      <c r="R2022" s="13">
        <v>0</v>
      </c>
      <c r="S2022" s="13">
        <v>0</v>
      </c>
      <c r="T2022" s="13">
        <v>0</v>
      </c>
      <c r="U2022" s="12">
        <v>5900</v>
      </c>
      <c r="V2022" s="8" t="s">
        <v>35</v>
      </c>
      <c r="W2022" s="8" t="s">
        <v>7014</v>
      </c>
      <c r="X2022" s="8" t="s">
        <v>35</v>
      </c>
      <c r="Y2022" s="13">
        <v>0</v>
      </c>
      <c r="Z2022" s="8" t="s">
        <v>42</v>
      </c>
      <c r="AA2022" s="8" t="s">
        <v>65</v>
      </c>
      <c r="AB2022" s="8" t="s">
        <v>35</v>
      </c>
      <c r="AC2022" s="8" t="s">
        <v>4348</v>
      </c>
      <c r="AD2022" s="8" t="s">
        <v>7015</v>
      </c>
      <c r="AE2022" s="8" t="s">
        <v>2427</v>
      </c>
      <c r="AF2022" s="12">
        <v>5900</v>
      </c>
      <c r="AG2022" s="41">
        <f t="shared" si="282"/>
        <v>45379</v>
      </c>
      <c r="AH2022" s="41">
        <f t="shared" ca="1" si="283"/>
        <v>46022</v>
      </c>
      <c r="AI2022" s="1">
        <f t="shared" ca="1" si="290"/>
        <v>21</v>
      </c>
      <c r="AJ2022" s="1">
        <f t="shared" ca="1" si="284"/>
        <v>16</v>
      </c>
      <c r="AK2022" s="1">
        <f t="shared" ca="1" si="285"/>
        <v>4</v>
      </c>
      <c r="AL2022" s="1">
        <f t="shared" si="286"/>
        <v>0</v>
      </c>
      <c r="AM2022" s="38">
        <f t="shared" ca="1" si="287"/>
        <v>0.76190476190476186</v>
      </c>
      <c r="AN2022" s="1" t="str">
        <f t="shared" ca="1" si="288"/>
        <v>לא תקין</v>
      </c>
      <c r="AO2022" s="1" t="e">
        <f>VLOOKUP(AC2022,'תז מייל קניין'!$A:$C,3,0)</f>
        <v>#N/A</v>
      </c>
      <c r="AP2022" s="1" t="str">
        <f t="shared" si="289"/>
        <v xml:space="preserve"> שירותי שמ</v>
      </c>
    </row>
    <row r="2023" spans="1:42" x14ac:dyDescent="0.2">
      <c r="A2023" s="4"/>
      <c r="B2023" s="5"/>
      <c r="C2023" s="6" t="s">
        <v>7016</v>
      </c>
      <c r="D2023" s="7" t="s">
        <v>50</v>
      </c>
      <c r="E2023" s="7" t="s">
        <v>32</v>
      </c>
      <c r="F2023" s="8" t="s">
        <v>35</v>
      </c>
      <c r="G2023" s="9">
        <v>45390</v>
      </c>
      <c r="H2023" s="9"/>
      <c r="I2023" s="10"/>
      <c r="J2023" s="14"/>
      <c r="K2023" s="11" t="s">
        <v>7017</v>
      </c>
      <c r="L2023" s="8" t="s">
        <v>7018</v>
      </c>
      <c r="M2023" s="8" t="s">
        <v>7019</v>
      </c>
      <c r="N2023" s="8" t="s">
        <v>40</v>
      </c>
      <c r="O2023" s="12">
        <v>53100</v>
      </c>
      <c r="P2023" s="8" t="s">
        <v>41</v>
      </c>
      <c r="Q2023" s="12">
        <v>53100</v>
      </c>
      <c r="R2023" s="13">
        <v>27.91</v>
      </c>
      <c r="S2023" s="12">
        <v>14820.4</v>
      </c>
      <c r="T2023" s="12">
        <v>14820.4</v>
      </c>
      <c r="U2023" s="12">
        <v>38279.599999999999</v>
      </c>
      <c r="V2023" s="8" t="s">
        <v>35</v>
      </c>
      <c r="W2023" s="8" t="s">
        <v>7014</v>
      </c>
      <c r="X2023" s="8" t="s">
        <v>35</v>
      </c>
      <c r="Y2023" s="13">
        <v>0</v>
      </c>
      <c r="Z2023" s="8" t="s">
        <v>42</v>
      </c>
      <c r="AA2023" s="8" t="s">
        <v>65</v>
      </c>
      <c r="AB2023" s="8" t="s">
        <v>35</v>
      </c>
      <c r="AC2023" s="8" t="s">
        <v>4348</v>
      </c>
      <c r="AD2023" s="8" t="s">
        <v>7020</v>
      </c>
      <c r="AE2023" s="8" t="s">
        <v>2427</v>
      </c>
      <c r="AF2023" s="12">
        <v>38279.599999999999</v>
      </c>
      <c r="AG2023" s="41">
        <f t="shared" si="282"/>
        <v>45390</v>
      </c>
      <c r="AH2023" s="41">
        <f t="shared" ca="1" si="283"/>
        <v>46022</v>
      </c>
      <c r="AI2023" s="1">
        <f t="shared" ca="1" si="290"/>
        <v>20</v>
      </c>
      <c r="AJ2023" s="1">
        <f t="shared" ca="1" si="284"/>
        <v>15</v>
      </c>
      <c r="AK2023" s="1">
        <f t="shared" ca="1" si="285"/>
        <v>4</v>
      </c>
      <c r="AL2023" s="1">
        <f t="shared" si="286"/>
        <v>27.91</v>
      </c>
      <c r="AM2023" s="38">
        <f t="shared" ca="1" si="287"/>
        <v>0.75</v>
      </c>
      <c r="AN2023" s="1" t="str">
        <f t="shared" ca="1" si="288"/>
        <v>תקין</v>
      </c>
      <c r="AO2023" s="1" t="e">
        <f>VLOOKUP(AC2023,'תז מייל קניין'!$A:$C,3,0)</f>
        <v>#N/A</v>
      </c>
      <c r="AP2023" s="1" t="str">
        <f t="shared" si="289"/>
        <v xml:space="preserve"> שירותי שמ</v>
      </c>
    </row>
    <row r="2024" spans="1:42" x14ac:dyDescent="0.2">
      <c r="A2024" s="4"/>
      <c r="B2024" s="5"/>
      <c r="C2024" s="6" t="s">
        <v>7021</v>
      </c>
      <c r="D2024" s="7" t="s">
        <v>34</v>
      </c>
      <c r="E2024" s="7" t="s">
        <v>32</v>
      </c>
      <c r="F2024" s="8" t="s">
        <v>35</v>
      </c>
      <c r="G2024" s="9">
        <v>45397</v>
      </c>
      <c r="H2024" s="9"/>
      <c r="I2024" s="10"/>
      <c r="J2024" s="14"/>
      <c r="K2024" s="11" t="s">
        <v>2687</v>
      </c>
      <c r="L2024" s="8" t="s">
        <v>2688</v>
      </c>
      <c r="M2024" s="8" t="s">
        <v>35</v>
      </c>
      <c r="N2024" s="8" t="s">
        <v>40</v>
      </c>
      <c r="O2024" s="12">
        <v>50000</v>
      </c>
      <c r="P2024" s="8" t="s">
        <v>41</v>
      </c>
      <c r="Q2024" s="12">
        <v>50000</v>
      </c>
      <c r="R2024" s="13">
        <v>29.1</v>
      </c>
      <c r="S2024" s="12">
        <v>14550</v>
      </c>
      <c r="T2024" s="12">
        <v>14551.4</v>
      </c>
      <c r="U2024" s="12">
        <v>35450</v>
      </c>
      <c r="V2024" s="8" t="s">
        <v>35</v>
      </c>
      <c r="W2024" s="8" t="s">
        <v>7022</v>
      </c>
      <c r="X2024" s="8" t="s">
        <v>35</v>
      </c>
      <c r="Y2024" s="13">
        <v>0</v>
      </c>
      <c r="Z2024" s="8" t="s">
        <v>42</v>
      </c>
      <c r="AA2024" s="8" t="s">
        <v>43</v>
      </c>
      <c r="AB2024" s="8" t="s">
        <v>2690</v>
      </c>
      <c r="AC2024" s="8" t="s">
        <v>4348</v>
      </c>
      <c r="AD2024" s="8" t="s">
        <v>35</v>
      </c>
      <c r="AE2024" s="8" t="s">
        <v>2427</v>
      </c>
      <c r="AF2024" s="12">
        <v>35450</v>
      </c>
      <c r="AG2024" s="41">
        <f t="shared" si="282"/>
        <v>45397</v>
      </c>
      <c r="AH2024" s="41">
        <f t="shared" ca="1" si="283"/>
        <v>46022</v>
      </c>
      <c r="AI2024" s="1">
        <f t="shared" ca="1" si="290"/>
        <v>20</v>
      </c>
      <c r="AJ2024" s="1">
        <f t="shared" ca="1" si="284"/>
        <v>15</v>
      </c>
      <c r="AK2024" s="1">
        <f t="shared" ca="1" si="285"/>
        <v>4</v>
      </c>
      <c r="AL2024" s="1">
        <f t="shared" si="286"/>
        <v>29.1</v>
      </c>
      <c r="AM2024" s="38">
        <f t="shared" ca="1" si="287"/>
        <v>0.75</v>
      </c>
      <c r="AN2024" s="1" t="str">
        <f t="shared" ca="1" si="288"/>
        <v>תקין</v>
      </c>
      <c r="AO2024" s="1" t="e">
        <f>VLOOKUP(AC2024,'תז מייל קניין'!$A:$C,3,0)</f>
        <v>#N/A</v>
      </c>
      <c r="AP2024" s="1" t="str">
        <f t="shared" si="289"/>
        <v xml:space="preserve"> פרסום מפל</v>
      </c>
    </row>
    <row r="2025" spans="1:42" x14ac:dyDescent="0.2">
      <c r="A2025" s="4"/>
      <c r="B2025" s="5"/>
      <c r="C2025" s="6" t="s">
        <v>7023</v>
      </c>
      <c r="D2025" s="7" t="s">
        <v>50</v>
      </c>
      <c r="E2025" s="7" t="s">
        <v>32</v>
      </c>
      <c r="F2025" s="8" t="s">
        <v>35</v>
      </c>
      <c r="G2025" s="9">
        <v>45424</v>
      </c>
      <c r="H2025" s="9"/>
      <c r="I2025" s="10"/>
      <c r="J2025" s="14"/>
      <c r="K2025" s="11" t="s">
        <v>1764</v>
      </c>
      <c r="L2025" s="8" t="s">
        <v>1765</v>
      </c>
      <c r="M2025" s="8" t="s">
        <v>1766</v>
      </c>
      <c r="N2025" s="8" t="s">
        <v>40</v>
      </c>
      <c r="O2025" s="12">
        <v>1342.84</v>
      </c>
      <c r="P2025" s="8" t="s">
        <v>41</v>
      </c>
      <c r="Q2025" s="12">
        <v>1342.84</v>
      </c>
      <c r="R2025" s="13">
        <v>79.88</v>
      </c>
      <c r="S2025" s="12">
        <v>1071.28</v>
      </c>
      <c r="T2025" s="12">
        <v>1193.56</v>
      </c>
      <c r="U2025" s="13">
        <v>234.22</v>
      </c>
      <c r="V2025" s="8" t="s">
        <v>35</v>
      </c>
      <c r="W2025" s="8" t="s">
        <v>7024</v>
      </c>
      <c r="X2025" s="8" t="s">
        <v>57</v>
      </c>
      <c r="Y2025" s="13">
        <v>0</v>
      </c>
      <c r="Z2025" s="8" t="s">
        <v>42</v>
      </c>
      <c r="AA2025" s="8" t="s">
        <v>65</v>
      </c>
      <c r="AB2025" s="8" t="s">
        <v>35</v>
      </c>
      <c r="AC2025" s="8" t="s">
        <v>4348</v>
      </c>
      <c r="AD2025" s="8" t="s">
        <v>35</v>
      </c>
      <c r="AE2025" s="8" t="s">
        <v>7000</v>
      </c>
      <c r="AF2025" s="13">
        <v>202.48</v>
      </c>
      <c r="AG2025" s="41">
        <f t="shared" si="282"/>
        <v>45424</v>
      </c>
      <c r="AH2025" s="41">
        <f t="shared" ca="1" si="283"/>
        <v>46022</v>
      </c>
      <c r="AI2025" s="1">
        <f t="shared" ca="1" si="290"/>
        <v>19</v>
      </c>
      <c r="AJ2025" s="1">
        <f t="shared" ca="1" si="284"/>
        <v>14</v>
      </c>
      <c r="AK2025" s="1">
        <f t="shared" ca="1" si="285"/>
        <v>4</v>
      </c>
      <c r="AL2025" s="1">
        <f t="shared" si="286"/>
        <v>79.88</v>
      </c>
      <c r="AM2025" s="38">
        <f t="shared" ca="1" si="287"/>
        <v>0.73684210526315785</v>
      </c>
      <c r="AN2025" s="1" t="str">
        <f t="shared" ca="1" si="288"/>
        <v>תקין</v>
      </c>
      <c r="AO2025" s="1" t="e">
        <f>VLOOKUP(AC2025,'תז מייל קניין'!$A:$C,3,0)</f>
        <v>#N/A</v>
      </c>
      <c r="AP2025" s="1" t="str">
        <f t="shared" si="289"/>
        <v xml:space="preserve"> ציוד משרד</v>
      </c>
    </row>
    <row r="2026" spans="1:42" x14ac:dyDescent="0.2">
      <c r="A2026" s="4"/>
      <c r="B2026" s="5"/>
      <c r="C2026" s="6" t="s">
        <v>7025</v>
      </c>
      <c r="D2026" s="7" t="s">
        <v>34</v>
      </c>
      <c r="E2026" s="7" t="s">
        <v>32</v>
      </c>
      <c r="F2026" s="8" t="s">
        <v>35</v>
      </c>
      <c r="G2026" s="9">
        <v>45432</v>
      </c>
      <c r="H2026" s="9"/>
      <c r="I2026" s="10"/>
      <c r="J2026" s="14"/>
      <c r="K2026" s="11" t="s">
        <v>7026</v>
      </c>
      <c r="L2026" s="8" t="s">
        <v>7027</v>
      </c>
      <c r="M2026" s="8" t="s">
        <v>7028</v>
      </c>
      <c r="N2026" s="8" t="s">
        <v>40</v>
      </c>
      <c r="O2026" s="12">
        <v>4992.5</v>
      </c>
      <c r="P2026" s="8" t="s">
        <v>41</v>
      </c>
      <c r="Q2026" s="12">
        <v>4992.5</v>
      </c>
      <c r="R2026" s="13">
        <v>52.94</v>
      </c>
      <c r="S2026" s="12">
        <v>2632.5</v>
      </c>
      <c r="T2026" s="12">
        <v>2632.5</v>
      </c>
      <c r="U2026" s="12">
        <v>2360</v>
      </c>
      <c r="V2026" s="8" t="s">
        <v>35</v>
      </c>
      <c r="W2026" s="8" t="s">
        <v>7029</v>
      </c>
      <c r="X2026" s="8" t="s">
        <v>35</v>
      </c>
      <c r="Y2026" s="13">
        <v>0</v>
      </c>
      <c r="Z2026" s="8" t="s">
        <v>42</v>
      </c>
      <c r="AA2026" s="8" t="s">
        <v>43</v>
      </c>
      <c r="AB2026" s="8" t="s">
        <v>60</v>
      </c>
      <c r="AC2026" s="8" t="s">
        <v>4348</v>
      </c>
      <c r="AD2026" s="8" t="s">
        <v>35</v>
      </c>
      <c r="AE2026" s="8" t="s">
        <v>35</v>
      </c>
      <c r="AF2026" s="12">
        <v>2360</v>
      </c>
      <c r="AG2026" s="41">
        <f t="shared" si="282"/>
        <v>45432</v>
      </c>
      <c r="AH2026" s="41">
        <f t="shared" ca="1" si="283"/>
        <v>46022</v>
      </c>
      <c r="AI2026" s="1">
        <f t="shared" ca="1" si="290"/>
        <v>19</v>
      </c>
      <c r="AJ2026" s="1">
        <f t="shared" ca="1" si="284"/>
        <v>14</v>
      </c>
      <c r="AK2026" s="1">
        <f t="shared" ca="1" si="285"/>
        <v>4</v>
      </c>
      <c r="AL2026" s="1">
        <f t="shared" si="286"/>
        <v>52.94</v>
      </c>
      <c r="AM2026" s="38">
        <f t="shared" ca="1" si="287"/>
        <v>0.73684210526315785</v>
      </c>
      <c r="AN2026" s="1" t="str">
        <f t="shared" ca="1" si="288"/>
        <v>תקין</v>
      </c>
      <c r="AO2026" s="1" t="e">
        <f>VLOOKUP(AC2026,'תז מייל קניין'!$A:$C,3,0)</f>
        <v>#N/A</v>
      </c>
      <c r="AP2026" s="1" t="str">
        <f t="shared" si="289"/>
        <v xml:space="preserve"> הדברה, רי</v>
      </c>
    </row>
    <row r="2027" spans="1:42" x14ac:dyDescent="0.2">
      <c r="A2027" s="4"/>
      <c r="B2027" s="5"/>
      <c r="C2027" s="6" t="s">
        <v>7030</v>
      </c>
      <c r="D2027" s="7" t="s">
        <v>50</v>
      </c>
      <c r="E2027" s="7" t="s">
        <v>32</v>
      </c>
      <c r="F2027" s="8" t="s">
        <v>35</v>
      </c>
      <c r="G2027" s="9">
        <v>45432</v>
      </c>
      <c r="H2027" s="9"/>
      <c r="I2027" s="10"/>
      <c r="J2027" s="14"/>
      <c r="K2027" s="11" t="s">
        <v>1990</v>
      </c>
      <c r="L2027" s="8" t="s">
        <v>1991</v>
      </c>
      <c r="M2027" s="8" t="s">
        <v>1992</v>
      </c>
      <c r="N2027" s="8" t="s">
        <v>40</v>
      </c>
      <c r="O2027" s="12">
        <v>5704.84</v>
      </c>
      <c r="P2027" s="8" t="s">
        <v>41</v>
      </c>
      <c r="Q2027" s="12">
        <v>5704.84</v>
      </c>
      <c r="R2027" s="13">
        <v>0</v>
      </c>
      <c r="S2027" s="13">
        <v>0</v>
      </c>
      <c r="T2027" s="13">
        <v>0</v>
      </c>
      <c r="U2027" s="12">
        <v>5530.99</v>
      </c>
      <c r="V2027" s="8" t="s">
        <v>35</v>
      </c>
      <c r="W2027" s="8" t="s">
        <v>7031</v>
      </c>
      <c r="X2027" s="8" t="s">
        <v>57</v>
      </c>
      <c r="Y2027" s="13">
        <v>0</v>
      </c>
      <c r="Z2027" s="8" t="s">
        <v>42</v>
      </c>
      <c r="AA2027" s="8" t="s">
        <v>65</v>
      </c>
      <c r="AB2027" s="8" t="s">
        <v>35</v>
      </c>
      <c r="AC2027" s="8" t="s">
        <v>4348</v>
      </c>
      <c r="AD2027" s="8" t="s">
        <v>35</v>
      </c>
      <c r="AE2027" s="8" t="s">
        <v>1815</v>
      </c>
      <c r="AF2027" s="12">
        <v>5704.84</v>
      </c>
      <c r="AG2027" s="41">
        <f t="shared" si="282"/>
        <v>45432</v>
      </c>
      <c r="AH2027" s="41">
        <f t="shared" ca="1" si="283"/>
        <v>46022</v>
      </c>
      <c r="AI2027" s="1">
        <f t="shared" ca="1" si="290"/>
        <v>19</v>
      </c>
      <c r="AJ2027" s="1">
        <f t="shared" ca="1" si="284"/>
        <v>14</v>
      </c>
      <c r="AK2027" s="1">
        <f t="shared" ca="1" si="285"/>
        <v>4</v>
      </c>
      <c r="AL2027" s="1">
        <f t="shared" si="286"/>
        <v>0</v>
      </c>
      <c r="AM2027" s="38">
        <f t="shared" ca="1" si="287"/>
        <v>0.73684210526315785</v>
      </c>
      <c r="AN2027" s="1" t="str">
        <f t="shared" ca="1" si="288"/>
        <v>לא תקין</v>
      </c>
      <c r="AO2027" s="1" t="e">
        <f>VLOOKUP(AC2027,'תז מייל קניין'!$A:$C,3,0)</f>
        <v>#N/A</v>
      </c>
      <c r="AP2027" s="1" t="str">
        <f t="shared" si="289"/>
        <v xml:space="preserve"> מסכים עבו</v>
      </c>
    </row>
    <row r="2028" spans="1:42" x14ac:dyDescent="0.2">
      <c r="A2028" s="4"/>
      <c r="B2028" s="5"/>
      <c r="C2028" s="6" t="s">
        <v>7032</v>
      </c>
      <c r="D2028" s="7" t="s">
        <v>50</v>
      </c>
      <c r="E2028" s="7" t="s">
        <v>32</v>
      </c>
      <c r="F2028" s="8" t="s">
        <v>35</v>
      </c>
      <c r="G2028" s="9">
        <v>45433</v>
      </c>
      <c r="H2028" s="9">
        <v>45292</v>
      </c>
      <c r="I2028" s="10">
        <v>45657</v>
      </c>
      <c r="J2028" s="14"/>
      <c r="K2028" s="11" t="s">
        <v>7033</v>
      </c>
      <c r="L2028" s="8" t="s">
        <v>7034</v>
      </c>
      <c r="M2028" s="8" t="s">
        <v>7035</v>
      </c>
      <c r="N2028" s="8" t="s">
        <v>40</v>
      </c>
      <c r="O2028" s="12">
        <v>62124.03</v>
      </c>
      <c r="P2028" s="8" t="s">
        <v>41</v>
      </c>
      <c r="Q2028" s="12">
        <v>62124.03</v>
      </c>
      <c r="R2028" s="13">
        <v>68.760000000000005</v>
      </c>
      <c r="S2028" s="12">
        <v>42364.13</v>
      </c>
      <c r="T2028" s="12">
        <v>42113.47</v>
      </c>
      <c r="U2028" s="12">
        <v>19405.02</v>
      </c>
      <c r="V2028" s="8" t="s">
        <v>35</v>
      </c>
      <c r="W2028" s="8" t="s">
        <v>7036</v>
      </c>
      <c r="X2028" s="8" t="s">
        <v>35</v>
      </c>
      <c r="Y2028" s="13">
        <v>0</v>
      </c>
      <c r="Z2028" s="8" t="s">
        <v>42</v>
      </c>
      <c r="AA2028" s="8" t="s">
        <v>65</v>
      </c>
      <c r="AB2028" s="8" t="s">
        <v>35</v>
      </c>
      <c r="AC2028" s="8" t="s">
        <v>4348</v>
      </c>
      <c r="AD2028" s="8" t="s">
        <v>35</v>
      </c>
      <c r="AE2028" s="8" t="s">
        <v>4346</v>
      </c>
      <c r="AF2028" s="12">
        <v>19405.02</v>
      </c>
      <c r="AG2028" s="41">
        <f t="shared" si="282"/>
        <v>45292</v>
      </c>
      <c r="AH2028" s="41">
        <f t="shared" ca="1" si="283"/>
        <v>45657</v>
      </c>
      <c r="AI2028" s="1">
        <f t="shared" ca="1" si="290"/>
        <v>11</v>
      </c>
      <c r="AJ2028" s="1">
        <f t="shared" ca="1" si="284"/>
        <v>19</v>
      </c>
      <c r="AK2028" s="1">
        <f t="shared" ca="1" si="285"/>
        <v>-7</v>
      </c>
      <c r="AL2028" s="1">
        <f t="shared" si="286"/>
        <v>68.760000000000005</v>
      </c>
      <c r="AM2028" s="38">
        <f t="shared" ca="1" si="287"/>
        <v>1.7272727272727273</v>
      </c>
      <c r="AN2028" s="1" t="str">
        <f t="shared" ca="1" si="288"/>
        <v>תקין</v>
      </c>
      <c r="AO2028" s="1" t="e">
        <f>VLOOKUP(AC2028,'תז מייל קניין'!$A:$C,3,0)</f>
        <v>#N/A</v>
      </c>
      <c r="AP2028" s="1" t="str">
        <f t="shared" si="289"/>
        <v xml:space="preserve"> עיתונות מ</v>
      </c>
    </row>
    <row r="2029" spans="1:42" x14ac:dyDescent="0.2">
      <c r="A2029" s="4"/>
      <c r="B2029" s="5"/>
      <c r="C2029" s="6" t="s">
        <v>7037</v>
      </c>
      <c r="D2029" s="7" t="s">
        <v>50</v>
      </c>
      <c r="E2029" s="7" t="s">
        <v>32</v>
      </c>
      <c r="F2029" s="8" t="s">
        <v>35</v>
      </c>
      <c r="G2029" s="9">
        <v>45433</v>
      </c>
      <c r="H2029" s="9"/>
      <c r="I2029" s="10"/>
      <c r="J2029" s="14"/>
      <c r="K2029" s="11" t="s">
        <v>7038</v>
      </c>
      <c r="L2029" s="8" t="s">
        <v>7039</v>
      </c>
      <c r="M2029" s="8" t="s">
        <v>7040</v>
      </c>
      <c r="N2029" s="8" t="s">
        <v>40</v>
      </c>
      <c r="O2029" s="12">
        <v>10085.459999999999</v>
      </c>
      <c r="P2029" s="8" t="s">
        <v>41</v>
      </c>
      <c r="Q2029" s="12">
        <v>10085.459999999999</v>
      </c>
      <c r="R2029" s="13">
        <v>0</v>
      </c>
      <c r="S2029" s="13">
        <v>0</v>
      </c>
      <c r="T2029" s="13">
        <v>0</v>
      </c>
      <c r="U2029" s="12">
        <v>10085.459999999999</v>
      </c>
      <c r="V2029" s="8" t="s">
        <v>35</v>
      </c>
      <c r="W2029" s="8" t="s">
        <v>35</v>
      </c>
      <c r="X2029" s="8" t="s">
        <v>35</v>
      </c>
      <c r="Y2029" s="13">
        <v>0</v>
      </c>
      <c r="Z2029" s="8" t="s">
        <v>42</v>
      </c>
      <c r="AA2029" s="8" t="s">
        <v>65</v>
      </c>
      <c r="AB2029" s="8" t="s">
        <v>35</v>
      </c>
      <c r="AC2029" s="8" t="s">
        <v>4348</v>
      </c>
      <c r="AD2029" s="8" t="s">
        <v>7041</v>
      </c>
      <c r="AE2029" s="8" t="s">
        <v>2427</v>
      </c>
      <c r="AF2029" s="12">
        <v>10085.459999999999</v>
      </c>
      <c r="AG2029" s="41">
        <f t="shared" si="282"/>
        <v>45433</v>
      </c>
      <c r="AH2029" s="41">
        <f t="shared" ca="1" si="283"/>
        <v>46022</v>
      </c>
      <c r="AI2029" s="1">
        <f t="shared" ca="1" si="290"/>
        <v>19</v>
      </c>
      <c r="AJ2029" s="1">
        <f t="shared" ca="1" si="284"/>
        <v>14</v>
      </c>
      <c r="AK2029" s="1">
        <f t="shared" ca="1" si="285"/>
        <v>4</v>
      </c>
      <c r="AL2029" s="1">
        <f t="shared" si="286"/>
        <v>0</v>
      </c>
      <c r="AM2029" s="38">
        <f t="shared" ca="1" si="287"/>
        <v>0.73684210526315785</v>
      </c>
      <c r="AN2029" s="1" t="str">
        <f t="shared" ca="1" si="288"/>
        <v>לא תקין</v>
      </c>
      <c r="AO2029" s="1" t="e">
        <f>VLOOKUP(AC2029,'תז מייל קניין'!$A:$C,3,0)</f>
        <v>#N/A</v>
      </c>
      <c r="AP2029" s="1" t="str">
        <f t="shared" si="289"/>
        <v/>
      </c>
    </row>
    <row r="2030" spans="1:42" x14ac:dyDescent="0.2">
      <c r="A2030" s="4"/>
      <c r="B2030" s="5"/>
      <c r="C2030" s="6" t="s">
        <v>7042</v>
      </c>
      <c r="D2030" s="7" t="s">
        <v>50</v>
      </c>
      <c r="E2030" s="7" t="s">
        <v>32</v>
      </c>
      <c r="F2030" s="8" t="s">
        <v>35</v>
      </c>
      <c r="G2030" s="9">
        <v>45438</v>
      </c>
      <c r="H2030" s="9"/>
      <c r="I2030" s="10"/>
      <c r="J2030" s="14"/>
      <c r="K2030" s="11" t="s">
        <v>2786</v>
      </c>
      <c r="L2030" s="8" t="s">
        <v>2787</v>
      </c>
      <c r="M2030" s="8" t="s">
        <v>2788</v>
      </c>
      <c r="N2030" s="8" t="s">
        <v>40</v>
      </c>
      <c r="O2030" s="13">
        <v>332.83</v>
      </c>
      <c r="P2030" s="8" t="s">
        <v>41</v>
      </c>
      <c r="Q2030" s="13">
        <v>332.83</v>
      </c>
      <c r="R2030" s="13">
        <v>0</v>
      </c>
      <c r="S2030" s="13">
        <v>0</v>
      </c>
      <c r="T2030" s="13">
        <v>0</v>
      </c>
      <c r="U2030" s="13">
        <v>332.83</v>
      </c>
      <c r="V2030" s="8" t="s">
        <v>35</v>
      </c>
      <c r="W2030" s="8" t="s">
        <v>7043</v>
      </c>
      <c r="X2030" s="8" t="s">
        <v>35</v>
      </c>
      <c r="Y2030" s="13">
        <v>0</v>
      </c>
      <c r="Z2030" s="8" t="s">
        <v>42</v>
      </c>
      <c r="AA2030" s="8" t="s">
        <v>65</v>
      </c>
      <c r="AB2030" s="8" t="s">
        <v>35</v>
      </c>
      <c r="AC2030" s="8" t="s">
        <v>4348</v>
      </c>
      <c r="AD2030" s="8" t="s">
        <v>35</v>
      </c>
      <c r="AE2030" s="8" t="s">
        <v>1815</v>
      </c>
      <c r="AF2030" s="13">
        <v>332.83</v>
      </c>
      <c r="AG2030" s="41">
        <f t="shared" si="282"/>
        <v>45438</v>
      </c>
      <c r="AH2030" s="41">
        <f t="shared" ca="1" si="283"/>
        <v>46022</v>
      </c>
      <c r="AI2030" s="1">
        <f t="shared" ca="1" si="290"/>
        <v>19</v>
      </c>
      <c r="AJ2030" s="1">
        <f t="shared" ca="1" si="284"/>
        <v>14</v>
      </c>
      <c r="AK2030" s="1">
        <f t="shared" ca="1" si="285"/>
        <v>4</v>
      </c>
      <c r="AL2030" s="1">
        <f t="shared" si="286"/>
        <v>0</v>
      </c>
      <c r="AM2030" s="38">
        <f t="shared" ca="1" si="287"/>
        <v>0.73684210526315785</v>
      </c>
      <c r="AN2030" s="1" t="str">
        <f t="shared" ca="1" si="288"/>
        <v>לא תקין</v>
      </c>
      <c r="AO2030" s="1" t="e">
        <f>VLOOKUP(AC2030,'תז מייל קניין'!$A:$C,3,0)</f>
        <v>#N/A</v>
      </c>
      <c r="AP2030" s="1" t="str">
        <f t="shared" si="289"/>
        <v xml:space="preserve"> התקנת מסך</v>
      </c>
    </row>
    <row r="2031" spans="1:42" x14ac:dyDescent="0.2">
      <c r="A2031" s="4"/>
      <c r="B2031" s="5"/>
      <c r="C2031" s="6" t="s">
        <v>7044</v>
      </c>
      <c r="D2031" s="7" t="s">
        <v>50</v>
      </c>
      <c r="E2031" s="7" t="s">
        <v>32</v>
      </c>
      <c r="F2031" s="8" t="s">
        <v>35</v>
      </c>
      <c r="G2031" s="9">
        <v>45438</v>
      </c>
      <c r="H2031" s="9"/>
      <c r="I2031" s="10"/>
      <c r="J2031" s="14"/>
      <c r="K2031" s="11" t="s">
        <v>7045</v>
      </c>
      <c r="L2031" s="8" t="s">
        <v>7046</v>
      </c>
      <c r="M2031" s="8" t="s">
        <v>7047</v>
      </c>
      <c r="N2031" s="8" t="s">
        <v>40</v>
      </c>
      <c r="O2031" s="12">
        <v>4414.1000000000004</v>
      </c>
      <c r="P2031" s="8" t="s">
        <v>41</v>
      </c>
      <c r="Q2031" s="12">
        <v>4414.1000000000004</v>
      </c>
      <c r="R2031" s="13">
        <v>0</v>
      </c>
      <c r="S2031" s="13">
        <v>0</v>
      </c>
      <c r="T2031" s="13">
        <v>0</v>
      </c>
      <c r="U2031" s="12">
        <v>4297.7</v>
      </c>
      <c r="V2031" s="8" t="s">
        <v>35</v>
      </c>
      <c r="W2031" s="8" t="s">
        <v>7048</v>
      </c>
      <c r="X2031" s="8" t="s">
        <v>57</v>
      </c>
      <c r="Y2031" s="13">
        <v>0</v>
      </c>
      <c r="Z2031" s="8" t="s">
        <v>42</v>
      </c>
      <c r="AA2031" s="8" t="s">
        <v>65</v>
      </c>
      <c r="AB2031" s="8" t="s">
        <v>35</v>
      </c>
      <c r="AC2031" s="8" t="s">
        <v>4348</v>
      </c>
      <c r="AD2031" s="8" t="s">
        <v>35</v>
      </c>
      <c r="AE2031" s="8" t="s">
        <v>1815</v>
      </c>
      <c r="AF2031" s="12">
        <v>4414.1000000000004</v>
      </c>
      <c r="AG2031" s="41">
        <f t="shared" si="282"/>
        <v>45438</v>
      </c>
      <c r="AH2031" s="41">
        <f t="shared" ca="1" si="283"/>
        <v>46022</v>
      </c>
      <c r="AI2031" s="1">
        <f t="shared" ca="1" si="290"/>
        <v>19</v>
      </c>
      <c r="AJ2031" s="1">
        <f t="shared" ca="1" si="284"/>
        <v>14</v>
      </c>
      <c r="AK2031" s="1">
        <f t="shared" ca="1" si="285"/>
        <v>4</v>
      </c>
      <c r="AL2031" s="1">
        <f t="shared" si="286"/>
        <v>0</v>
      </c>
      <c r="AM2031" s="38">
        <f t="shared" ca="1" si="287"/>
        <v>0.73684210526315785</v>
      </c>
      <c r="AN2031" s="1" t="str">
        <f t="shared" ca="1" si="288"/>
        <v>לא תקין</v>
      </c>
      <c r="AO2031" s="1" t="e">
        <f>VLOOKUP(AC2031,'תז מייל קניין'!$A:$C,3,0)</f>
        <v>#N/A</v>
      </c>
      <c r="AP2031" s="1" t="str">
        <f t="shared" si="289"/>
        <v xml:space="preserve"> מסכים עבו</v>
      </c>
    </row>
    <row r="2032" spans="1:42" x14ac:dyDescent="0.2">
      <c r="A2032" s="4"/>
      <c r="B2032" s="5"/>
      <c r="C2032" s="6" t="s">
        <v>7049</v>
      </c>
      <c r="D2032" s="7" t="s">
        <v>50</v>
      </c>
      <c r="E2032" s="7" t="s">
        <v>32</v>
      </c>
      <c r="F2032" s="8" t="s">
        <v>35</v>
      </c>
      <c r="G2032" s="9">
        <v>45438</v>
      </c>
      <c r="H2032" s="9"/>
      <c r="I2032" s="10"/>
      <c r="J2032" s="14"/>
      <c r="K2032" s="11" t="s">
        <v>7045</v>
      </c>
      <c r="L2032" s="8" t="s">
        <v>7046</v>
      </c>
      <c r="M2032" s="8" t="s">
        <v>7047</v>
      </c>
      <c r="N2032" s="8" t="s">
        <v>40</v>
      </c>
      <c r="O2032" s="12">
        <v>4414.1000000000004</v>
      </c>
      <c r="P2032" s="8" t="s">
        <v>41</v>
      </c>
      <c r="Q2032" s="12">
        <v>4414.1000000000004</v>
      </c>
      <c r="R2032" s="13">
        <v>0</v>
      </c>
      <c r="S2032" s="13">
        <v>0</v>
      </c>
      <c r="T2032" s="13">
        <v>0</v>
      </c>
      <c r="U2032" s="12">
        <v>4297.7</v>
      </c>
      <c r="V2032" s="8" t="s">
        <v>35</v>
      </c>
      <c r="W2032" s="8" t="s">
        <v>7050</v>
      </c>
      <c r="X2032" s="8" t="s">
        <v>57</v>
      </c>
      <c r="Y2032" s="13">
        <v>0</v>
      </c>
      <c r="Z2032" s="8" t="s">
        <v>42</v>
      </c>
      <c r="AA2032" s="8" t="s">
        <v>43</v>
      </c>
      <c r="AB2032" s="8" t="s">
        <v>60</v>
      </c>
      <c r="AC2032" s="8" t="s">
        <v>4348</v>
      </c>
      <c r="AD2032" s="8" t="s">
        <v>35</v>
      </c>
      <c r="AE2032" s="8" t="s">
        <v>1815</v>
      </c>
      <c r="AF2032" s="12">
        <v>4414.1000000000004</v>
      </c>
      <c r="AG2032" s="41">
        <f t="shared" si="282"/>
        <v>45438</v>
      </c>
      <c r="AH2032" s="41">
        <f t="shared" ca="1" si="283"/>
        <v>46022</v>
      </c>
      <c r="AI2032" s="1">
        <f t="shared" ca="1" si="290"/>
        <v>19</v>
      </c>
      <c r="AJ2032" s="1">
        <f t="shared" ca="1" si="284"/>
        <v>14</v>
      </c>
      <c r="AK2032" s="1">
        <f t="shared" ca="1" si="285"/>
        <v>4</v>
      </c>
      <c r="AL2032" s="1">
        <f t="shared" si="286"/>
        <v>0</v>
      </c>
      <c r="AM2032" s="38">
        <f t="shared" ca="1" si="287"/>
        <v>0.73684210526315785</v>
      </c>
      <c r="AN2032" s="1" t="str">
        <f t="shared" ca="1" si="288"/>
        <v>לא תקין</v>
      </c>
      <c r="AO2032" s="1" t="e">
        <f>VLOOKUP(AC2032,'תז מייל קניין'!$A:$C,3,0)</f>
        <v>#N/A</v>
      </c>
      <c r="AP2032" s="1" t="str">
        <f t="shared" si="289"/>
        <v xml:space="preserve"> מסכים ללש</v>
      </c>
    </row>
    <row r="2033" spans="1:42" x14ac:dyDescent="0.2">
      <c r="A2033" s="4"/>
      <c r="B2033" s="5"/>
      <c r="C2033" s="6" t="s">
        <v>7051</v>
      </c>
      <c r="D2033" s="7" t="s">
        <v>50</v>
      </c>
      <c r="E2033" s="7" t="s">
        <v>32</v>
      </c>
      <c r="F2033" s="8" t="s">
        <v>35</v>
      </c>
      <c r="G2033" s="9">
        <v>45438</v>
      </c>
      <c r="H2033" s="9"/>
      <c r="I2033" s="10"/>
      <c r="J2033" s="14"/>
      <c r="K2033" s="11" t="s">
        <v>1990</v>
      </c>
      <c r="L2033" s="8" t="s">
        <v>1991</v>
      </c>
      <c r="M2033" s="8" t="s">
        <v>1992</v>
      </c>
      <c r="N2033" s="8" t="s">
        <v>40</v>
      </c>
      <c r="O2033" s="12">
        <v>3328.67</v>
      </c>
      <c r="P2033" s="8" t="s">
        <v>41</v>
      </c>
      <c r="Q2033" s="12">
        <v>3328.67</v>
      </c>
      <c r="R2033" s="13">
        <v>0</v>
      </c>
      <c r="S2033" s="13">
        <v>0</v>
      </c>
      <c r="T2033" s="13">
        <v>0</v>
      </c>
      <c r="U2033" s="12">
        <v>3217.73</v>
      </c>
      <c r="V2033" s="8" t="s">
        <v>35</v>
      </c>
      <c r="W2033" s="8" t="s">
        <v>7052</v>
      </c>
      <c r="X2033" s="8" t="s">
        <v>57</v>
      </c>
      <c r="Y2033" s="13">
        <v>0</v>
      </c>
      <c r="Z2033" s="8" t="s">
        <v>42</v>
      </c>
      <c r="AA2033" s="8" t="s">
        <v>65</v>
      </c>
      <c r="AB2033" s="8" t="s">
        <v>35</v>
      </c>
      <c r="AC2033" s="8" t="s">
        <v>4348</v>
      </c>
      <c r="AD2033" s="8" t="s">
        <v>35</v>
      </c>
      <c r="AE2033" s="8" t="s">
        <v>1815</v>
      </c>
      <c r="AF2033" s="12">
        <v>3328.67</v>
      </c>
      <c r="AG2033" s="41">
        <f t="shared" si="282"/>
        <v>45438</v>
      </c>
      <c r="AH2033" s="41">
        <f t="shared" ca="1" si="283"/>
        <v>46022</v>
      </c>
      <c r="AI2033" s="1">
        <f t="shared" ca="1" si="290"/>
        <v>19</v>
      </c>
      <c r="AJ2033" s="1">
        <f t="shared" ca="1" si="284"/>
        <v>14</v>
      </c>
      <c r="AK2033" s="1">
        <f t="shared" ca="1" si="285"/>
        <v>4</v>
      </c>
      <c r="AL2033" s="1">
        <f t="shared" si="286"/>
        <v>0</v>
      </c>
      <c r="AM2033" s="38">
        <f t="shared" ca="1" si="287"/>
        <v>0.73684210526315785</v>
      </c>
      <c r="AN2033" s="1" t="str">
        <f t="shared" ca="1" si="288"/>
        <v>לא תקין</v>
      </c>
      <c r="AO2033" s="1" t="e">
        <f>VLOOKUP(AC2033,'תז מייל קניין'!$A:$C,3,0)</f>
        <v>#N/A</v>
      </c>
      <c r="AP2033" s="1" t="str">
        <f t="shared" si="289"/>
        <v xml:space="preserve"> מסכי מולט</v>
      </c>
    </row>
    <row r="2034" spans="1:42" x14ac:dyDescent="0.2">
      <c r="A2034" s="4"/>
      <c r="B2034" s="5"/>
      <c r="C2034" s="6" t="s">
        <v>7053</v>
      </c>
      <c r="D2034" s="7" t="s">
        <v>50</v>
      </c>
      <c r="E2034" s="7" t="s">
        <v>32</v>
      </c>
      <c r="F2034" s="8" t="s">
        <v>35</v>
      </c>
      <c r="G2034" s="9">
        <v>45459</v>
      </c>
      <c r="H2034" s="9"/>
      <c r="I2034" s="10"/>
      <c r="J2034" s="14"/>
      <c r="K2034" s="11" t="s">
        <v>154</v>
      </c>
      <c r="L2034" s="8" t="s">
        <v>155</v>
      </c>
      <c r="M2034" s="8" t="s">
        <v>156</v>
      </c>
      <c r="N2034" s="8" t="s">
        <v>40</v>
      </c>
      <c r="O2034" s="13">
        <v>282.49</v>
      </c>
      <c r="P2034" s="8" t="s">
        <v>41</v>
      </c>
      <c r="Q2034" s="13">
        <v>282.49</v>
      </c>
      <c r="R2034" s="13">
        <v>0</v>
      </c>
      <c r="S2034" s="13">
        <v>0</v>
      </c>
      <c r="T2034" s="13">
        <v>0</v>
      </c>
      <c r="U2034" s="13">
        <v>282.49</v>
      </c>
      <c r="V2034" s="8" t="s">
        <v>35</v>
      </c>
      <c r="W2034" s="8" t="s">
        <v>7054</v>
      </c>
      <c r="X2034" s="8" t="s">
        <v>35</v>
      </c>
      <c r="Y2034" s="13">
        <v>0</v>
      </c>
      <c r="Z2034" s="8" t="s">
        <v>42</v>
      </c>
      <c r="AA2034" s="8" t="s">
        <v>43</v>
      </c>
      <c r="AB2034" s="8" t="s">
        <v>158</v>
      </c>
      <c r="AC2034" s="8" t="s">
        <v>4348</v>
      </c>
      <c r="AD2034" s="8" t="s">
        <v>35</v>
      </c>
      <c r="AE2034" s="8" t="s">
        <v>2430</v>
      </c>
      <c r="AF2034" s="13">
        <v>282.49</v>
      </c>
      <c r="AG2034" s="41">
        <f t="shared" si="282"/>
        <v>45459</v>
      </c>
      <c r="AH2034" s="41">
        <f t="shared" ca="1" si="283"/>
        <v>46022</v>
      </c>
      <c r="AI2034" s="1">
        <f t="shared" ca="1" si="290"/>
        <v>18</v>
      </c>
      <c r="AJ2034" s="1">
        <f t="shared" ca="1" si="284"/>
        <v>13</v>
      </c>
      <c r="AK2034" s="1">
        <f t="shared" ca="1" si="285"/>
        <v>4</v>
      </c>
      <c r="AL2034" s="1">
        <f t="shared" si="286"/>
        <v>0</v>
      </c>
      <c r="AM2034" s="38">
        <f t="shared" ca="1" si="287"/>
        <v>0.72222222222222221</v>
      </c>
      <c r="AN2034" s="1" t="str">
        <f t="shared" ca="1" si="288"/>
        <v>לא תקין</v>
      </c>
      <c r="AO2034" s="1" t="e">
        <f>VLOOKUP(AC2034,'תז מייל קניין'!$A:$C,3,0)</f>
        <v>#N/A</v>
      </c>
      <c r="AP2034" s="1" t="str">
        <f t="shared" si="289"/>
        <v xml:space="preserve"> כרטיסי בי</v>
      </c>
    </row>
    <row r="2035" spans="1:42" x14ac:dyDescent="0.2">
      <c r="A2035" s="4"/>
      <c r="B2035" s="5"/>
      <c r="C2035" s="6" t="s">
        <v>7055</v>
      </c>
      <c r="D2035" s="7" t="s">
        <v>34</v>
      </c>
      <c r="E2035" s="7" t="s">
        <v>32</v>
      </c>
      <c r="F2035" s="8" t="s">
        <v>35</v>
      </c>
      <c r="G2035" s="9">
        <v>45467</v>
      </c>
      <c r="H2035" s="9"/>
      <c r="I2035" s="10"/>
      <c r="J2035" s="14"/>
      <c r="K2035" s="11" t="s">
        <v>7056</v>
      </c>
      <c r="L2035" s="8" t="s">
        <v>7057</v>
      </c>
      <c r="M2035" s="8" t="s">
        <v>7058</v>
      </c>
      <c r="N2035" s="8" t="s">
        <v>40</v>
      </c>
      <c r="O2035" s="12">
        <v>5042.6099999999997</v>
      </c>
      <c r="P2035" s="8" t="s">
        <v>41</v>
      </c>
      <c r="Q2035" s="12">
        <v>5042.6099999999997</v>
      </c>
      <c r="R2035" s="13">
        <v>6</v>
      </c>
      <c r="S2035" s="13">
        <v>299.99</v>
      </c>
      <c r="T2035" s="13">
        <v>299.99</v>
      </c>
      <c r="U2035" s="12">
        <v>4740.0600000000004</v>
      </c>
      <c r="V2035" s="8" t="s">
        <v>35</v>
      </c>
      <c r="W2035" s="8" t="s">
        <v>7059</v>
      </c>
      <c r="X2035" s="8" t="s">
        <v>35</v>
      </c>
      <c r="Y2035" s="13">
        <v>0</v>
      </c>
      <c r="Z2035" s="8" t="s">
        <v>42</v>
      </c>
      <c r="AA2035" s="8" t="s">
        <v>43</v>
      </c>
      <c r="AB2035" s="8" t="s">
        <v>60</v>
      </c>
      <c r="AC2035" s="8" t="s">
        <v>4348</v>
      </c>
      <c r="AD2035" s="8" t="s">
        <v>35</v>
      </c>
      <c r="AE2035" s="8" t="s">
        <v>1815</v>
      </c>
      <c r="AF2035" s="12">
        <v>4740.0600000000004</v>
      </c>
      <c r="AG2035" s="41">
        <f t="shared" si="282"/>
        <v>45467</v>
      </c>
      <c r="AH2035" s="41">
        <f t="shared" ca="1" si="283"/>
        <v>46022</v>
      </c>
      <c r="AI2035" s="1">
        <f t="shared" ca="1" si="290"/>
        <v>18</v>
      </c>
      <c r="AJ2035" s="1">
        <f t="shared" ca="1" si="284"/>
        <v>13</v>
      </c>
      <c r="AK2035" s="1">
        <f t="shared" ca="1" si="285"/>
        <v>4</v>
      </c>
      <c r="AL2035" s="1">
        <f t="shared" si="286"/>
        <v>6</v>
      </c>
      <c r="AM2035" s="38">
        <f t="shared" ca="1" si="287"/>
        <v>0.72222222222222221</v>
      </c>
      <c r="AN2035" s="1" t="str">
        <f t="shared" ca="1" si="288"/>
        <v>לא תקין</v>
      </c>
      <c r="AO2035" s="1" t="e">
        <f>VLOOKUP(AC2035,'תז מייל קניין'!$A:$C,3,0)</f>
        <v>#N/A</v>
      </c>
      <c r="AP2035" s="1" t="str">
        <f t="shared" si="289"/>
        <v xml:space="preserve"> מזוזות עב</v>
      </c>
    </row>
    <row r="2036" spans="1:42" x14ac:dyDescent="0.2">
      <c r="A2036" s="4"/>
      <c r="B2036" s="5"/>
      <c r="C2036" s="6" t="s">
        <v>7060</v>
      </c>
      <c r="D2036" s="7" t="s">
        <v>34</v>
      </c>
      <c r="E2036" s="7" t="s">
        <v>32</v>
      </c>
      <c r="F2036" s="8" t="s">
        <v>35</v>
      </c>
      <c r="G2036" s="9">
        <v>45474</v>
      </c>
      <c r="H2036" s="9"/>
      <c r="I2036" s="10"/>
      <c r="J2036" s="14"/>
      <c r="K2036" s="11" t="s">
        <v>2443</v>
      </c>
      <c r="L2036" s="8" t="s">
        <v>2444</v>
      </c>
      <c r="M2036" s="8" t="s">
        <v>2445</v>
      </c>
      <c r="N2036" s="8" t="s">
        <v>40</v>
      </c>
      <c r="O2036" s="12">
        <v>3540</v>
      </c>
      <c r="P2036" s="8" t="s">
        <v>41</v>
      </c>
      <c r="Q2036" s="12">
        <v>3540</v>
      </c>
      <c r="R2036" s="13">
        <v>0</v>
      </c>
      <c r="S2036" s="13">
        <v>0</v>
      </c>
      <c r="T2036" s="13">
        <v>0</v>
      </c>
      <c r="U2036" s="12">
        <v>3540</v>
      </c>
      <c r="V2036" s="8" t="s">
        <v>35</v>
      </c>
      <c r="W2036" s="8" t="s">
        <v>7061</v>
      </c>
      <c r="X2036" s="8" t="s">
        <v>35</v>
      </c>
      <c r="Y2036" s="13">
        <v>0</v>
      </c>
      <c r="Z2036" s="8" t="s">
        <v>42</v>
      </c>
      <c r="AA2036" s="8" t="s">
        <v>43</v>
      </c>
      <c r="AB2036" s="8" t="s">
        <v>60</v>
      </c>
      <c r="AC2036" s="8" t="s">
        <v>4348</v>
      </c>
      <c r="AD2036" s="8" t="s">
        <v>35</v>
      </c>
      <c r="AE2036" s="8" t="s">
        <v>1815</v>
      </c>
      <c r="AF2036" s="12">
        <v>3540</v>
      </c>
      <c r="AG2036" s="41">
        <f t="shared" si="282"/>
        <v>45474</v>
      </c>
      <c r="AH2036" s="41">
        <f t="shared" ca="1" si="283"/>
        <v>46022</v>
      </c>
      <c r="AI2036" s="1">
        <f t="shared" ca="1" si="290"/>
        <v>17</v>
      </c>
      <c r="AJ2036" s="1">
        <f t="shared" ca="1" si="284"/>
        <v>13</v>
      </c>
      <c r="AK2036" s="1">
        <f t="shared" ca="1" si="285"/>
        <v>4</v>
      </c>
      <c r="AL2036" s="1">
        <f t="shared" si="286"/>
        <v>0</v>
      </c>
      <c r="AM2036" s="38">
        <f t="shared" ca="1" si="287"/>
        <v>0.76470588235294112</v>
      </c>
      <c r="AN2036" s="1" t="str">
        <f t="shared" ca="1" si="288"/>
        <v>לא תקין</v>
      </c>
      <c r="AO2036" s="1" t="e">
        <f>VLOOKUP(AC2036,'תז מייל קניין'!$A:$C,3,0)</f>
        <v>#N/A</v>
      </c>
      <c r="AP2036" s="1" t="str">
        <f t="shared" si="289"/>
        <v xml:space="preserve"> דלתות, רי</v>
      </c>
    </row>
    <row r="2037" spans="1:42" x14ac:dyDescent="0.2">
      <c r="A2037" s="4"/>
      <c r="B2037" s="5"/>
      <c r="C2037" s="6" t="s">
        <v>7062</v>
      </c>
      <c r="D2037" s="7" t="s">
        <v>50</v>
      </c>
      <c r="E2037" s="7" t="s">
        <v>32</v>
      </c>
      <c r="F2037" s="8" t="s">
        <v>35</v>
      </c>
      <c r="G2037" s="9">
        <v>45475</v>
      </c>
      <c r="H2037" s="9"/>
      <c r="I2037" s="10"/>
      <c r="J2037" s="14"/>
      <c r="K2037" s="11" t="s">
        <v>1943</v>
      </c>
      <c r="L2037" s="8" t="s">
        <v>1944</v>
      </c>
      <c r="M2037" s="8" t="s">
        <v>1945</v>
      </c>
      <c r="N2037" s="8" t="s">
        <v>40</v>
      </c>
      <c r="O2037" s="13">
        <v>307.98</v>
      </c>
      <c r="P2037" s="8" t="s">
        <v>41</v>
      </c>
      <c r="Q2037" s="13">
        <v>307.98</v>
      </c>
      <c r="R2037" s="13">
        <v>0</v>
      </c>
      <c r="S2037" s="13">
        <v>0</v>
      </c>
      <c r="T2037" s="13">
        <v>0</v>
      </c>
      <c r="U2037" s="13">
        <v>307.98</v>
      </c>
      <c r="V2037" s="8" t="s">
        <v>35</v>
      </c>
      <c r="W2037" s="8" t="s">
        <v>7063</v>
      </c>
      <c r="X2037" s="8" t="s">
        <v>35</v>
      </c>
      <c r="Y2037" s="13">
        <v>0</v>
      </c>
      <c r="Z2037" s="8" t="s">
        <v>42</v>
      </c>
      <c r="AA2037" s="8" t="s">
        <v>43</v>
      </c>
      <c r="AB2037" s="8" t="s">
        <v>60</v>
      </c>
      <c r="AC2037" s="8" t="s">
        <v>4348</v>
      </c>
      <c r="AD2037" s="8" t="s">
        <v>35</v>
      </c>
      <c r="AE2037" s="8" t="s">
        <v>35</v>
      </c>
      <c r="AF2037" s="13">
        <v>307.98</v>
      </c>
      <c r="AG2037" s="41">
        <f t="shared" si="282"/>
        <v>45475</v>
      </c>
      <c r="AH2037" s="41">
        <f t="shared" ca="1" si="283"/>
        <v>46022</v>
      </c>
      <c r="AI2037" s="1">
        <f t="shared" ca="1" si="290"/>
        <v>17</v>
      </c>
      <c r="AJ2037" s="1">
        <f t="shared" ca="1" si="284"/>
        <v>13</v>
      </c>
      <c r="AK2037" s="1">
        <f t="shared" ca="1" si="285"/>
        <v>4</v>
      </c>
      <c r="AL2037" s="1">
        <f t="shared" si="286"/>
        <v>0</v>
      </c>
      <c r="AM2037" s="38">
        <f t="shared" ca="1" si="287"/>
        <v>0.76470588235294112</v>
      </c>
      <c r="AN2037" s="1" t="str">
        <f t="shared" ca="1" si="288"/>
        <v>לא תקין</v>
      </c>
      <c r="AO2037" s="1" t="e">
        <f>VLOOKUP(AC2037,'תז מייל קניין'!$A:$C,3,0)</f>
        <v>#N/A</v>
      </c>
      <c r="AP2037" s="1" t="str">
        <f t="shared" si="289"/>
        <v xml:space="preserve"> חותמות עב</v>
      </c>
    </row>
    <row r="2038" spans="1:42" x14ac:dyDescent="0.2">
      <c r="A2038" s="4"/>
      <c r="B2038" s="5"/>
      <c r="C2038" s="6" t="s">
        <v>7064</v>
      </c>
      <c r="D2038" s="7" t="s">
        <v>50</v>
      </c>
      <c r="E2038" s="7" t="s">
        <v>32</v>
      </c>
      <c r="F2038" s="8" t="s">
        <v>35</v>
      </c>
      <c r="G2038" s="9">
        <v>45480</v>
      </c>
      <c r="H2038" s="9"/>
      <c r="I2038" s="10"/>
      <c r="J2038" s="14"/>
      <c r="K2038" s="11" t="s">
        <v>2443</v>
      </c>
      <c r="L2038" s="8" t="s">
        <v>2444</v>
      </c>
      <c r="M2038" s="8" t="s">
        <v>2445</v>
      </c>
      <c r="N2038" s="8" t="s">
        <v>40</v>
      </c>
      <c r="O2038" s="12">
        <v>195301.8</v>
      </c>
      <c r="P2038" s="8" t="s">
        <v>41</v>
      </c>
      <c r="Q2038" s="12">
        <v>195301.8</v>
      </c>
      <c r="R2038" s="13">
        <v>98.36</v>
      </c>
      <c r="S2038" s="12">
        <v>192092.2</v>
      </c>
      <c r="T2038" s="12">
        <v>187099.22</v>
      </c>
      <c r="U2038" s="12">
        <v>3058.97</v>
      </c>
      <c r="V2038" s="8" t="s">
        <v>35</v>
      </c>
      <c r="W2038" s="8" t="s">
        <v>7065</v>
      </c>
      <c r="X2038" s="8" t="s">
        <v>57</v>
      </c>
      <c r="Y2038" s="13">
        <v>0</v>
      </c>
      <c r="Z2038" s="8" t="s">
        <v>42</v>
      </c>
      <c r="AA2038" s="8" t="s">
        <v>65</v>
      </c>
      <c r="AB2038" s="8" t="s">
        <v>35</v>
      </c>
      <c r="AC2038" s="8" t="s">
        <v>4348</v>
      </c>
      <c r="AD2038" s="8" t="s">
        <v>35</v>
      </c>
      <c r="AE2038" s="8" t="s">
        <v>1815</v>
      </c>
      <c r="AF2038" s="12">
        <v>3209.6</v>
      </c>
      <c r="AG2038" s="41">
        <f t="shared" si="282"/>
        <v>45480</v>
      </c>
      <c r="AH2038" s="41">
        <f t="shared" ca="1" si="283"/>
        <v>46022</v>
      </c>
      <c r="AI2038" s="1">
        <f t="shared" ca="1" si="290"/>
        <v>17</v>
      </c>
      <c r="AJ2038" s="1">
        <f t="shared" ca="1" si="284"/>
        <v>12</v>
      </c>
      <c r="AK2038" s="1">
        <f t="shared" ca="1" si="285"/>
        <v>4</v>
      </c>
      <c r="AL2038" s="1">
        <f t="shared" si="286"/>
        <v>98.36</v>
      </c>
      <c r="AM2038" s="38">
        <f t="shared" ca="1" si="287"/>
        <v>0.70588235294117652</v>
      </c>
      <c r="AN2038" s="1" t="str">
        <f t="shared" ca="1" si="288"/>
        <v>תקין</v>
      </c>
      <c r="AO2038" s="1" t="e">
        <f>VLOOKUP(AC2038,'תז מייל קניין'!$A:$C,3,0)</f>
        <v>#N/A</v>
      </c>
      <c r="AP2038" s="1" t="str">
        <f t="shared" si="289"/>
        <v xml:space="preserve"> ריהוט עבו</v>
      </c>
    </row>
    <row r="2039" spans="1:42" x14ac:dyDescent="0.2">
      <c r="A2039" s="4"/>
      <c r="B2039" s="5"/>
      <c r="C2039" s="6" t="s">
        <v>7066</v>
      </c>
      <c r="D2039" s="7" t="s">
        <v>34</v>
      </c>
      <c r="E2039" s="7" t="s">
        <v>32</v>
      </c>
      <c r="F2039" s="8" t="s">
        <v>35</v>
      </c>
      <c r="G2039" s="9">
        <v>45481</v>
      </c>
      <c r="H2039" s="9"/>
      <c r="I2039" s="10"/>
      <c r="J2039" s="14"/>
      <c r="K2039" s="11" t="s">
        <v>5803</v>
      </c>
      <c r="L2039" s="8" t="s">
        <v>5804</v>
      </c>
      <c r="M2039" s="8" t="s">
        <v>5805</v>
      </c>
      <c r="N2039" s="8" t="s">
        <v>40</v>
      </c>
      <c r="O2039" s="12">
        <v>20995.5</v>
      </c>
      <c r="P2039" s="8" t="s">
        <v>41</v>
      </c>
      <c r="Q2039" s="12">
        <v>20995.5</v>
      </c>
      <c r="R2039" s="13">
        <v>98.95</v>
      </c>
      <c r="S2039" s="12">
        <v>20599.740000000002</v>
      </c>
      <c r="T2039" s="12">
        <v>20599.919999999998</v>
      </c>
      <c r="U2039" s="13">
        <v>219.76</v>
      </c>
      <c r="V2039" s="8" t="s">
        <v>35</v>
      </c>
      <c r="W2039" s="8" t="s">
        <v>7067</v>
      </c>
      <c r="X2039" s="8" t="s">
        <v>35</v>
      </c>
      <c r="Y2039" s="13">
        <v>0</v>
      </c>
      <c r="Z2039" s="8" t="s">
        <v>42</v>
      </c>
      <c r="AA2039" s="8" t="s">
        <v>43</v>
      </c>
      <c r="AB2039" s="8" t="s">
        <v>60</v>
      </c>
      <c r="AC2039" s="8" t="s">
        <v>4348</v>
      </c>
      <c r="AD2039" s="8" t="s">
        <v>35</v>
      </c>
      <c r="AE2039" s="8" t="s">
        <v>6872</v>
      </c>
      <c r="AF2039" s="13">
        <v>219.76</v>
      </c>
      <c r="AG2039" s="41">
        <f t="shared" si="282"/>
        <v>45481</v>
      </c>
      <c r="AH2039" s="41">
        <f t="shared" ca="1" si="283"/>
        <v>46022</v>
      </c>
      <c r="AI2039" s="1">
        <f t="shared" ca="1" si="290"/>
        <v>17</v>
      </c>
      <c r="AJ2039" s="1">
        <f t="shared" ca="1" si="284"/>
        <v>12</v>
      </c>
      <c r="AK2039" s="1">
        <f t="shared" ca="1" si="285"/>
        <v>4</v>
      </c>
      <c r="AL2039" s="1">
        <f t="shared" si="286"/>
        <v>98.95</v>
      </c>
      <c r="AM2039" s="38">
        <f t="shared" ca="1" si="287"/>
        <v>0.70588235294117652</v>
      </c>
      <c r="AN2039" s="1" t="str">
        <f t="shared" ca="1" si="288"/>
        <v>תקין</v>
      </c>
      <c r="AO2039" s="1" t="e">
        <f>VLOOKUP(AC2039,'תז מייל קניין'!$A:$C,3,0)</f>
        <v>#N/A</v>
      </c>
      <c r="AP2039" s="1" t="str">
        <f t="shared" si="289"/>
        <v xml:space="preserve"> כיבוד עבו</v>
      </c>
    </row>
    <row r="2040" spans="1:42" x14ac:dyDescent="0.2">
      <c r="A2040" s="4"/>
      <c r="B2040" s="5"/>
      <c r="C2040" s="6" t="s">
        <v>7068</v>
      </c>
      <c r="D2040" s="7" t="s">
        <v>34</v>
      </c>
      <c r="E2040" s="7" t="s">
        <v>32</v>
      </c>
      <c r="F2040" s="8" t="s">
        <v>35</v>
      </c>
      <c r="G2040" s="9">
        <v>45481</v>
      </c>
      <c r="H2040" s="9"/>
      <c r="I2040" s="10"/>
      <c r="J2040" s="14"/>
      <c r="K2040" s="11" t="s">
        <v>2062</v>
      </c>
      <c r="L2040" s="8" t="s">
        <v>2063</v>
      </c>
      <c r="M2040" s="8" t="s">
        <v>2064</v>
      </c>
      <c r="N2040" s="8" t="s">
        <v>40</v>
      </c>
      <c r="O2040" s="12">
        <v>9600</v>
      </c>
      <c r="P2040" s="8" t="s">
        <v>41</v>
      </c>
      <c r="Q2040" s="12">
        <v>9600</v>
      </c>
      <c r="R2040" s="13">
        <v>0</v>
      </c>
      <c r="S2040" s="13">
        <v>0</v>
      </c>
      <c r="T2040" s="13">
        <v>0</v>
      </c>
      <c r="U2040" s="12">
        <v>9600</v>
      </c>
      <c r="V2040" s="8" t="s">
        <v>35</v>
      </c>
      <c r="W2040" s="8" t="s">
        <v>7069</v>
      </c>
      <c r="X2040" s="8" t="s">
        <v>35</v>
      </c>
      <c r="Y2040" s="13">
        <v>0</v>
      </c>
      <c r="Z2040" s="8" t="s">
        <v>42</v>
      </c>
      <c r="AA2040" s="8" t="s">
        <v>43</v>
      </c>
      <c r="AB2040" s="8" t="s">
        <v>60</v>
      </c>
      <c r="AC2040" s="8" t="s">
        <v>4348</v>
      </c>
      <c r="AD2040" s="8" t="s">
        <v>35</v>
      </c>
      <c r="AE2040" s="8" t="s">
        <v>6872</v>
      </c>
      <c r="AF2040" s="12">
        <v>9600</v>
      </c>
      <c r="AG2040" s="41">
        <f t="shared" si="282"/>
        <v>45481</v>
      </c>
      <c r="AH2040" s="41">
        <f t="shared" ca="1" si="283"/>
        <v>46022</v>
      </c>
      <c r="AI2040" s="1">
        <f t="shared" ca="1" si="290"/>
        <v>17</v>
      </c>
      <c r="AJ2040" s="1">
        <f t="shared" ca="1" si="284"/>
        <v>12</v>
      </c>
      <c r="AK2040" s="1">
        <f t="shared" ca="1" si="285"/>
        <v>4</v>
      </c>
      <c r="AL2040" s="1">
        <f t="shared" si="286"/>
        <v>0</v>
      </c>
      <c r="AM2040" s="38">
        <f t="shared" ca="1" si="287"/>
        <v>0.70588235294117652</v>
      </c>
      <c r="AN2040" s="1" t="str">
        <f t="shared" ca="1" si="288"/>
        <v>לא תקין</v>
      </c>
      <c r="AO2040" s="1" t="e">
        <f>VLOOKUP(AC2040,'תז מייל קניין'!$A:$C,3,0)</f>
        <v>#N/A</v>
      </c>
      <c r="AP2040" s="1" t="str">
        <f t="shared" si="289"/>
        <v xml:space="preserve"> השכרת כית</v>
      </c>
    </row>
    <row r="2041" spans="1:42" x14ac:dyDescent="0.2">
      <c r="A2041" s="4"/>
      <c r="B2041" s="5"/>
      <c r="C2041" s="6" t="s">
        <v>7070</v>
      </c>
      <c r="D2041" s="7" t="s">
        <v>34</v>
      </c>
      <c r="E2041" s="7" t="s">
        <v>32</v>
      </c>
      <c r="F2041" s="8" t="s">
        <v>35</v>
      </c>
      <c r="G2041" s="9">
        <v>45483</v>
      </c>
      <c r="H2041" s="9"/>
      <c r="I2041" s="10"/>
      <c r="J2041" s="14"/>
      <c r="K2041" s="11" t="s">
        <v>3401</v>
      </c>
      <c r="L2041" s="8" t="s">
        <v>3402</v>
      </c>
      <c r="M2041" s="8" t="s">
        <v>3403</v>
      </c>
      <c r="N2041" s="8" t="s">
        <v>40</v>
      </c>
      <c r="O2041" s="13">
        <v>354</v>
      </c>
      <c r="P2041" s="8" t="s">
        <v>41</v>
      </c>
      <c r="Q2041" s="13">
        <v>354</v>
      </c>
      <c r="R2041" s="13">
        <v>0</v>
      </c>
      <c r="S2041" s="13">
        <v>0</v>
      </c>
      <c r="T2041" s="13">
        <v>0</v>
      </c>
      <c r="U2041" s="13">
        <v>354</v>
      </c>
      <c r="V2041" s="8" t="s">
        <v>35</v>
      </c>
      <c r="W2041" s="8" t="s">
        <v>7071</v>
      </c>
      <c r="X2041" s="8" t="s">
        <v>35</v>
      </c>
      <c r="Y2041" s="13">
        <v>0</v>
      </c>
      <c r="Z2041" s="8" t="s">
        <v>42</v>
      </c>
      <c r="AA2041" s="8" t="s">
        <v>43</v>
      </c>
      <c r="AB2041" s="8" t="s">
        <v>60</v>
      </c>
      <c r="AC2041" s="8" t="s">
        <v>4348</v>
      </c>
      <c r="AD2041" s="8" t="s">
        <v>35</v>
      </c>
      <c r="AE2041" s="8" t="s">
        <v>6872</v>
      </c>
      <c r="AF2041" s="13">
        <v>354</v>
      </c>
      <c r="AG2041" s="41">
        <f t="shared" si="282"/>
        <v>45483</v>
      </c>
      <c r="AH2041" s="41">
        <f t="shared" ca="1" si="283"/>
        <v>46022</v>
      </c>
      <c r="AI2041" s="1">
        <f t="shared" ca="1" si="290"/>
        <v>17</v>
      </c>
      <c r="AJ2041" s="1">
        <f t="shared" ca="1" si="284"/>
        <v>12</v>
      </c>
      <c r="AK2041" s="1">
        <f t="shared" ca="1" si="285"/>
        <v>4</v>
      </c>
      <c r="AL2041" s="1">
        <f t="shared" si="286"/>
        <v>0</v>
      </c>
      <c r="AM2041" s="38">
        <f t="shared" ca="1" si="287"/>
        <v>0.70588235294117652</v>
      </c>
      <c r="AN2041" s="1" t="str">
        <f t="shared" ca="1" si="288"/>
        <v>לא תקין</v>
      </c>
      <c r="AO2041" s="1" t="e">
        <f>VLOOKUP(AC2041,'תז מייל קניין'!$A:$C,3,0)</f>
        <v>#N/A</v>
      </c>
      <c r="AP2041" s="1" t="str">
        <f t="shared" si="289"/>
        <v xml:space="preserve"> פוסטרים ל</v>
      </c>
    </row>
    <row r="2042" spans="1:42" x14ac:dyDescent="0.2">
      <c r="A2042" s="4"/>
      <c r="B2042" s="5"/>
      <c r="C2042" s="6" t="s">
        <v>7072</v>
      </c>
      <c r="D2042" s="7" t="s">
        <v>34</v>
      </c>
      <c r="E2042" s="7" t="s">
        <v>32</v>
      </c>
      <c r="F2042" s="8" t="s">
        <v>35</v>
      </c>
      <c r="G2042" s="9">
        <v>45488</v>
      </c>
      <c r="H2042" s="9"/>
      <c r="I2042" s="10"/>
      <c r="J2042" s="14"/>
      <c r="K2042" s="11" t="s">
        <v>2443</v>
      </c>
      <c r="L2042" s="8" t="s">
        <v>2444</v>
      </c>
      <c r="M2042" s="8" t="s">
        <v>2445</v>
      </c>
      <c r="N2042" s="8" t="s">
        <v>40</v>
      </c>
      <c r="O2042" s="12">
        <v>15611.4</v>
      </c>
      <c r="P2042" s="8" t="s">
        <v>41</v>
      </c>
      <c r="Q2042" s="12">
        <v>15611.4</v>
      </c>
      <c r="R2042" s="13">
        <v>71.430000000000007</v>
      </c>
      <c r="S2042" s="12">
        <v>11056.5</v>
      </c>
      <c r="T2042" s="12">
        <v>11056.5</v>
      </c>
      <c r="U2042" s="12">
        <v>4460.3999999999996</v>
      </c>
      <c r="V2042" s="8" t="s">
        <v>35</v>
      </c>
      <c r="W2042" s="8" t="s">
        <v>7073</v>
      </c>
      <c r="X2042" s="8" t="s">
        <v>35</v>
      </c>
      <c r="Y2042" s="13">
        <v>0</v>
      </c>
      <c r="Z2042" s="8" t="s">
        <v>42</v>
      </c>
      <c r="AA2042" s="8" t="s">
        <v>43</v>
      </c>
      <c r="AB2042" s="8" t="s">
        <v>60</v>
      </c>
      <c r="AC2042" s="8" t="s">
        <v>4348</v>
      </c>
      <c r="AD2042" s="8" t="s">
        <v>35</v>
      </c>
      <c r="AE2042" s="8" t="s">
        <v>4414</v>
      </c>
      <c r="AF2042" s="12">
        <v>4460.3999999999996</v>
      </c>
      <c r="AG2042" s="41">
        <f t="shared" si="282"/>
        <v>45488</v>
      </c>
      <c r="AH2042" s="41">
        <f t="shared" ca="1" si="283"/>
        <v>46022</v>
      </c>
      <c r="AI2042" s="1">
        <f t="shared" ca="1" si="290"/>
        <v>17</v>
      </c>
      <c r="AJ2042" s="1">
        <f t="shared" ca="1" si="284"/>
        <v>12</v>
      </c>
      <c r="AK2042" s="1">
        <f t="shared" ca="1" si="285"/>
        <v>4</v>
      </c>
      <c r="AL2042" s="1">
        <f t="shared" si="286"/>
        <v>71.430000000000007</v>
      </c>
      <c r="AM2042" s="38">
        <f t="shared" ca="1" si="287"/>
        <v>0.70588235294117652</v>
      </c>
      <c r="AN2042" s="1" t="str">
        <f t="shared" ca="1" si="288"/>
        <v>תקין</v>
      </c>
      <c r="AO2042" s="1" t="e">
        <f>VLOOKUP(AC2042,'תז מייל קניין'!$A:$C,3,0)</f>
        <v>#N/A</v>
      </c>
      <c r="AP2042" s="1" t="str">
        <f t="shared" si="289"/>
        <v xml:space="preserve"> פתח תקשור</v>
      </c>
    </row>
    <row r="2043" spans="1:42" x14ac:dyDescent="0.2">
      <c r="A2043" s="4"/>
      <c r="B2043" s="5"/>
      <c r="C2043" s="6" t="s">
        <v>7074</v>
      </c>
      <c r="D2043" s="7" t="s">
        <v>50</v>
      </c>
      <c r="E2043" s="7" t="s">
        <v>32</v>
      </c>
      <c r="F2043" s="8" t="s">
        <v>35</v>
      </c>
      <c r="G2043" s="9">
        <v>45490</v>
      </c>
      <c r="H2043" s="9"/>
      <c r="I2043" s="10"/>
      <c r="J2043" s="14"/>
      <c r="K2043" s="11" t="s">
        <v>2443</v>
      </c>
      <c r="L2043" s="8" t="s">
        <v>2444</v>
      </c>
      <c r="M2043" s="8" t="s">
        <v>2445</v>
      </c>
      <c r="N2043" s="8" t="s">
        <v>40</v>
      </c>
      <c r="O2043" s="12">
        <v>174646.49</v>
      </c>
      <c r="P2043" s="8" t="s">
        <v>41</v>
      </c>
      <c r="Q2043" s="12">
        <v>174646.49</v>
      </c>
      <c r="R2043" s="13">
        <v>97.49</v>
      </c>
      <c r="S2043" s="12">
        <v>168822.82</v>
      </c>
      <c r="T2043" s="12">
        <v>159558.91</v>
      </c>
      <c r="U2043" s="12">
        <v>4175.1499999999996</v>
      </c>
      <c r="V2043" s="8" t="s">
        <v>35</v>
      </c>
      <c r="W2043" s="8" t="s">
        <v>7075</v>
      </c>
      <c r="X2043" s="8" t="s">
        <v>57</v>
      </c>
      <c r="Y2043" s="13">
        <v>0</v>
      </c>
      <c r="Z2043" s="8" t="s">
        <v>42</v>
      </c>
      <c r="AA2043" s="8" t="s">
        <v>65</v>
      </c>
      <c r="AB2043" s="8" t="s">
        <v>35</v>
      </c>
      <c r="AC2043" s="8" t="s">
        <v>4348</v>
      </c>
      <c r="AD2043" s="8" t="s">
        <v>35</v>
      </c>
      <c r="AE2043" s="8" t="s">
        <v>4414</v>
      </c>
      <c r="AF2043" s="12">
        <v>4380.75</v>
      </c>
      <c r="AG2043" s="41">
        <f t="shared" si="282"/>
        <v>45490</v>
      </c>
      <c r="AH2043" s="41">
        <f t="shared" ca="1" si="283"/>
        <v>46022</v>
      </c>
      <c r="AI2043" s="1">
        <f t="shared" ca="1" si="290"/>
        <v>17</v>
      </c>
      <c r="AJ2043" s="1">
        <f t="shared" ca="1" si="284"/>
        <v>12</v>
      </c>
      <c r="AK2043" s="1">
        <f t="shared" ca="1" si="285"/>
        <v>4</v>
      </c>
      <c r="AL2043" s="1">
        <f t="shared" si="286"/>
        <v>97.49</v>
      </c>
      <c r="AM2043" s="38">
        <f t="shared" ca="1" si="287"/>
        <v>0.70588235294117652</v>
      </c>
      <c r="AN2043" s="1" t="str">
        <f t="shared" ca="1" si="288"/>
        <v>תקין</v>
      </c>
      <c r="AO2043" s="1" t="e">
        <f>VLOOKUP(AC2043,'תז מייל קניין'!$A:$C,3,0)</f>
        <v>#N/A</v>
      </c>
      <c r="AP2043" s="1" t="str">
        <f t="shared" si="289"/>
        <v xml:space="preserve"> ריהוט עבו</v>
      </c>
    </row>
    <row r="2044" spans="1:42" x14ac:dyDescent="0.2">
      <c r="A2044" s="4"/>
      <c r="B2044" s="5"/>
      <c r="C2044" s="6" t="s">
        <v>7076</v>
      </c>
      <c r="D2044" s="7" t="s">
        <v>50</v>
      </c>
      <c r="E2044" s="7" t="s">
        <v>32</v>
      </c>
      <c r="F2044" s="8" t="s">
        <v>35</v>
      </c>
      <c r="G2044" s="9">
        <v>45502</v>
      </c>
      <c r="H2044" s="9"/>
      <c r="I2044" s="10"/>
      <c r="J2044" s="14"/>
      <c r="K2044" s="11" t="s">
        <v>2433</v>
      </c>
      <c r="L2044" s="8" t="s">
        <v>2434</v>
      </c>
      <c r="M2044" s="8" t="s">
        <v>2435</v>
      </c>
      <c r="N2044" s="8" t="s">
        <v>40</v>
      </c>
      <c r="O2044" s="12">
        <v>22420</v>
      </c>
      <c r="P2044" s="8" t="s">
        <v>41</v>
      </c>
      <c r="Q2044" s="12">
        <v>22420</v>
      </c>
      <c r="R2044" s="13">
        <v>64</v>
      </c>
      <c r="S2044" s="12">
        <v>14227.2</v>
      </c>
      <c r="T2044" s="12">
        <v>14861.35</v>
      </c>
      <c r="U2044" s="12">
        <v>8660.07</v>
      </c>
      <c r="V2044" s="8" t="s">
        <v>35</v>
      </c>
      <c r="W2044" s="8" t="s">
        <v>7077</v>
      </c>
      <c r="X2044" s="8" t="s">
        <v>57</v>
      </c>
      <c r="Y2044" s="13">
        <v>0</v>
      </c>
      <c r="Z2044" s="8" t="s">
        <v>42</v>
      </c>
      <c r="AA2044" s="8" t="s">
        <v>65</v>
      </c>
      <c r="AB2044" s="8" t="s">
        <v>35</v>
      </c>
      <c r="AC2044" s="8" t="s">
        <v>4348</v>
      </c>
      <c r="AD2044" s="8" t="s">
        <v>35</v>
      </c>
      <c r="AE2044" s="8" t="s">
        <v>1829</v>
      </c>
      <c r="AF2044" s="12">
        <v>8071.2</v>
      </c>
      <c r="AG2044" s="41">
        <f t="shared" si="282"/>
        <v>45502</v>
      </c>
      <c r="AH2044" s="41">
        <f t="shared" ca="1" si="283"/>
        <v>46022</v>
      </c>
      <c r="AI2044" s="1">
        <f t="shared" ca="1" si="290"/>
        <v>17</v>
      </c>
      <c r="AJ2044" s="1">
        <f t="shared" ca="1" si="284"/>
        <v>12</v>
      </c>
      <c r="AK2044" s="1">
        <f t="shared" ca="1" si="285"/>
        <v>4</v>
      </c>
      <c r="AL2044" s="1">
        <f t="shared" si="286"/>
        <v>64</v>
      </c>
      <c r="AM2044" s="38">
        <f t="shared" ca="1" si="287"/>
        <v>0.70588235294117652</v>
      </c>
      <c r="AN2044" s="1" t="str">
        <f t="shared" ca="1" si="288"/>
        <v>תקין</v>
      </c>
      <c r="AO2044" s="1" t="e">
        <f>VLOOKUP(AC2044,'תז מייל קניין'!$A:$C,3,0)</f>
        <v>#N/A</v>
      </c>
      <c r="AP2044" s="1" t="str">
        <f t="shared" si="289"/>
        <v xml:space="preserve"> ספסלי המת</v>
      </c>
    </row>
    <row r="2045" spans="1:42" x14ac:dyDescent="0.2">
      <c r="A2045" s="4"/>
      <c r="B2045" s="5"/>
      <c r="C2045" s="6" t="s">
        <v>7078</v>
      </c>
      <c r="D2045" s="7" t="s">
        <v>34</v>
      </c>
      <c r="E2045" s="7" t="s">
        <v>32</v>
      </c>
      <c r="F2045" s="8" t="s">
        <v>35</v>
      </c>
      <c r="G2045" s="9">
        <v>45503</v>
      </c>
      <c r="H2045" s="9">
        <v>45505</v>
      </c>
      <c r="I2045" s="10">
        <v>46022</v>
      </c>
      <c r="J2045" s="14"/>
      <c r="K2045" s="11" t="s">
        <v>2895</v>
      </c>
      <c r="L2045" s="8" t="s">
        <v>2896</v>
      </c>
      <c r="M2045" s="8" t="s">
        <v>2897</v>
      </c>
      <c r="N2045" s="8" t="s">
        <v>40</v>
      </c>
      <c r="O2045" s="12">
        <v>4012</v>
      </c>
      <c r="P2045" s="8" t="s">
        <v>41</v>
      </c>
      <c r="Q2045" s="12">
        <v>4012</v>
      </c>
      <c r="R2045" s="13">
        <v>0</v>
      </c>
      <c r="S2045" s="13">
        <v>0</v>
      </c>
      <c r="T2045" s="13">
        <v>0</v>
      </c>
      <c r="U2045" s="12">
        <v>4012</v>
      </c>
      <c r="V2045" s="8" t="s">
        <v>35</v>
      </c>
      <c r="W2045" s="8" t="s">
        <v>7079</v>
      </c>
      <c r="X2045" s="8" t="s">
        <v>35</v>
      </c>
      <c r="Y2045" s="13">
        <v>0</v>
      </c>
      <c r="Z2045" s="8" t="s">
        <v>42</v>
      </c>
      <c r="AA2045" s="8" t="s">
        <v>43</v>
      </c>
      <c r="AB2045" s="8" t="s">
        <v>60</v>
      </c>
      <c r="AC2045" s="8" t="s">
        <v>4348</v>
      </c>
      <c r="AD2045" s="8" t="s">
        <v>35</v>
      </c>
      <c r="AE2045" s="8" t="s">
        <v>273</v>
      </c>
      <c r="AF2045" s="12">
        <v>4012</v>
      </c>
      <c r="AG2045" s="41">
        <f t="shared" si="282"/>
        <v>45505</v>
      </c>
      <c r="AH2045" s="41">
        <f t="shared" ca="1" si="283"/>
        <v>46022</v>
      </c>
      <c r="AI2045" s="1">
        <f t="shared" ca="1" si="290"/>
        <v>16</v>
      </c>
      <c r="AJ2045" s="1">
        <f t="shared" ca="1" si="284"/>
        <v>12</v>
      </c>
      <c r="AK2045" s="1">
        <f t="shared" ca="1" si="285"/>
        <v>4</v>
      </c>
      <c r="AL2045" s="1">
        <f t="shared" si="286"/>
        <v>0</v>
      </c>
      <c r="AM2045" s="38">
        <f t="shared" ca="1" si="287"/>
        <v>0.75</v>
      </c>
      <c r="AN2045" s="1" t="str">
        <f t="shared" ca="1" si="288"/>
        <v>תקין</v>
      </c>
      <c r="AO2045" s="1" t="e">
        <f>VLOOKUP(AC2045,'תז מייל קניין'!$A:$C,3,0)</f>
        <v>#N/A</v>
      </c>
      <c r="AP2045" s="1" t="str">
        <f t="shared" si="289"/>
        <v xml:space="preserve"> מכונות צי</v>
      </c>
    </row>
    <row r="2046" spans="1:42" x14ac:dyDescent="0.2">
      <c r="A2046" s="4"/>
      <c r="B2046" s="5"/>
      <c r="C2046" s="6" t="s">
        <v>7080</v>
      </c>
      <c r="D2046" s="7" t="s">
        <v>50</v>
      </c>
      <c r="E2046" s="7" t="s">
        <v>32</v>
      </c>
      <c r="F2046" s="8" t="s">
        <v>35</v>
      </c>
      <c r="G2046" s="9">
        <v>45503</v>
      </c>
      <c r="H2046" s="9"/>
      <c r="I2046" s="10"/>
      <c r="J2046" s="14"/>
      <c r="K2046" s="11" t="s">
        <v>7081</v>
      </c>
      <c r="L2046" s="8" t="s">
        <v>7082</v>
      </c>
      <c r="M2046" s="8" t="s">
        <v>7083</v>
      </c>
      <c r="N2046" s="8" t="s">
        <v>40</v>
      </c>
      <c r="O2046" s="12">
        <v>77880</v>
      </c>
      <c r="P2046" s="8" t="s">
        <v>41</v>
      </c>
      <c r="Q2046" s="12">
        <v>77880</v>
      </c>
      <c r="R2046" s="13">
        <v>61.48</v>
      </c>
      <c r="S2046" s="12">
        <v>53427.93</v>
      </c>
      <c r="T2046" s="12">
        <v>47882.34</v>
      </c>
      <c r="U2046" s="12">
        <v>29997.66</v>
      </c>
      <c r="V2046" s="8" t="s">
        <v>35</v>
      </c>
      <c r="W2046" s="8" t="s">
        <v>7084</v>
      </c>
      <c r="X2046" s="8" t="s">
        <v>35</v>
      </c>
      <c r="Y2046" s="13">
        <v>0</v>
      </c>
      <c r="Z2046" s="8" t="s">
        <v>42</v>
      </c>
      <c r="AA2046" s="8" t="s">
        <v>65</v>
      </c>
      <c r="AB2046" s="8" t="s">
        <v>35</v>
      </c>
      <c r="AC2046" s="8" t="s">
        <v>4348</v>
      </c>
      <c r="AD2046" s="8" t="s">
        <v>7085</v>
      </c>
      <c r="AE2046" s="8" t="s">
        <v>2427</v>
      </c>
      <c r="AF2046" s="12">
        <v>29997.66</v>
      </c>
      <c r="AG2046" s="41">
        <f t="shared" si="282"/>
        <v>45503</v>
      </c>
      <c r="AH2046" s="41">
        <f t="shared" ca="1" si="283"/>
        <v>46022</v>
      </c>
      <c r="AI2046" s="1">
        <f t="shared" ca="1" si="290"/>
        <v>17</v>
      </c>
      <c r="AJ2046" s="1">
        <f t="shared" ca="1" si="284"/>
        <v>12</v>
      </c>
      <c r="AK2046" s="1">
        <f t="shared" ca="1" si="285"/>
        <v>4</v>
      </c>
      <c r="AL2046" s="1">
        <f t="shared" si="286"/>
        <v>61.48</v>
      </c>
      <c r="AM2046" s="38">
        <f t="shared" ca="1" si="287"/>
        <v>0.70588235294117652</v>
      </c>
      <c r="AN2046" s="1" t="str">
        <f t="shared" ca="1" si="288"/>
        <v>תקין</v>
      </c>
      <c r="AO2046" s="1" t="e">
        <f>VLOOKUP(AC2046,'תז מייל קניין'!$A:$C,3,0)</f>
        <v>#N/A</v>
      </c>
      <c r="AP2046" s="1" t="str">
        <f t="shared" si="289"/>
        <v xml:space="preserve"> שירותי שמ</v>
      </c>
    </row>
    <row r="2047" spans="1:42" x14ac:dyDescent="0.2">
      <c r="A2047" s="4"/>
      <c r="B2047" s="5"/>
      <c r="C2047" s="6" t="s">
        <v>7086</v>
      </c>
      <c r="D2047" s="7" t="s">
        <v>50</v>
      </c>
      <c r="E2047" s="7" t="s">
        <v>32</v>
      </c>
      <c r="F2047" s="8" t="s">
        <v>35</v>
      </c>
      <c r="G2047" s="9">
        <v>45518</v>
      </c>
      <c r="H2047" s="9"/>
      <c r="I2047" s="10"/>
      <c r="J2047" s="14"/>
      <c r="K2047" s="11" t="s">
        <v>7087</v>
      </c>
      <c r="L2047" s="8" t="s">
        <v>7088</v>
      </c>
      <c r="M2047" s="8" t="s">
        <v>7089</v>
      </c>
      <c r="N2047" s="8" t="s">
        <v>40</v>
      </c>
      <c r="O2047" s="12">
        <v>17700</v>
      </c>
      <c r="P2047" s="8" t="s">
        <v>41</v>
      </c>
      <c r="Q2047" s="12">
        <v>17700</v>
      </c>
      <c r="R2047" s="13">
        <v>0</v>
      </c>
      <c r="S2047" s="13">
        <v>0</v>
      </c>
      <c r="T2047" s="13">
        <v>0</v>
      </c>
      <c r="U2047" s="12">
        <v>17700</v>
      </c>
      <c r="V2047" s="8" t="s">
        <v>35</v>
      </c>
      <c r="W2047" s="8" t="s">
        <v>7090</v>
      </c>
      <c r="X2047" s="8" t="s">
        <v>35</v>
      </c>
      <c r="Y2047" s="13">
        <v>0</v>
      </c>
      <c r="Z2047" s="8" t="s">
        <v>42</v>
      </c>
      <c r="AA2047" s="8" t="s">
        <v>65</v>
      </c>
      <c r="AB2047" s="8" t="s">
        <v>35</v>
      </c>
      <c r="AC2047" s="8" t="s">
        <v>4348</v>
      </c>
      <c r="AD2047" s="8" t="s">
        <v>6277</v>
      </c>
      <c r="AE2047" s="8" t="s">
        <v>2427</v>
      </c>
      <c r="AF2047" s="12">
        <v>17700</v>
      </c>
      <c r="AG2047" s="41">
        <f t="shared" si="282"/>
        <v>45518</v>
      </c>
      <c r="AH2047" s="41">
        <f t="shared" ca="1" si="283"/>
        <v>46022</v>
      </c>
      <c r="AI2047" s="1">
        <f t="shared" ca="1" si="290"/>
        <v>16</v>
      </c>
      <c r="AJ2047" s="1">
        <f t="shared" ca="1" si="284"/>
        <v>11</v>
      </c>
      <c r="AK2047" s="1">
        <f t="shared" ca="1" si="285"/>
        <v>4</v>
      </c>
      <c r="AL2047" s="1">
        <f t="shared" si="286"/>
        <v>0</v>
      </c>
      <c r="AM2047" s="38">
        <f t="shared" ca="1" si="287"/>
        <v>0.6875</v>
      </c>
      <c r="AN2047" s="1" t="str">
        <f t="shared" ca="1" si="288"/>
        <v>לא תקין</v>
      </c>
      <c r="AO2047" s="1" t="e">
        <f>VLOOKUP(AC2047,'תז מייל קניין'!$A:$C,3,0)</f>
        <v>#N/A</v>
      </c>
      <c r="AP2047" s="1" t="str">
        <f t="shared" si="289"/>
        <v xml:space="preserve"> שירותי שמ</v>
      </c>
    </row>
    <row r="2048" spans="1:42" x14ac:dyDescent="0.2">
      <c r="A2048" s="4"/>
      <c r="B2048" s="5"/>
      <c r="C2048" s="6" t="s">
        <v>7091</v>
      </c>
      <c r="D2048" s="7" t="s">
        <v>50</v>
      </c>
      <c r="E2048" s="7" t="s">
        <v>32</v>
      </c>
      <c r="F2048" s="8" t="s">
        <v>35</v>
      </c>
      <c r="G2048" s="9">
        <v>45522</v>
      </c>
      <c r="H2048" s="9"/>
      <c r="I2048" s="10"/>
      <c r="J2048" s="14"/>
      <c r="K2048" s="11" t="s">
        <v>5378</v>
      </c>
      <c r="L2048" s="8" t="s">
        <v>5379</v>
      </c>
      <c r="M2048" s="8" t="s">
        <v>5380</v>
      </c>
      <c r="N2048" s="8" t="s">
        <v>40</v>
      </c>
      <c r="O2048" s="12">
        <v>3529.91</v>
      </c>
      <c r="P2048" s="8" t="s">
        <v>41</v>
      </c>
      <c r="Q2048" s="12">
        <v>3529.91</v>
      </c>
      <c r="R2048" s="13">
        <v>61.15</v>
      </c>
      <c r="S2048" s="12">
        <v>2158.65</v>
      </c>
      <c r="T2048" s="12">
        <v>2158.65</v>
      </c>
      <c r="U2048" s="12">
        <v>1371.26</v>
      </c>
      <c r="V2048" s="8" t="s">
        <v>35</v>
      </c>
      <c r="W2048" s="8" t="s">
        <v>7092</v>
      </c>
      <c r="X2048" s="8" t="s">
        <v>35</v>
      </c>
      <c r="Y2048" s="13">
        <v>0</v>
      </c>
      <c r="Z2048" s="8" t="s">
        <v>42</v>
      </c>
      <c r="AA2048" s="8" t="s">
        <v>43</v>
      </c>
      <c r="AB2048" s="8" t="s">
        <v>60</v>
      </c>
      <c r="AC2048" s="8" t="s">
        <v>4348</v>
      </c>
      <c r="AD2048" s="8" t="s">
        <v>7093</v>
      </c>
      <c r="AE2048" s="8" t="s">
        <v>1815</v>
      </c>
      <c r="AF2048" s="12">
        <v>1371.26</v>
      </c>
      <c r="AG2048" s="41">
        <f t="shared" si="282"/>
        <v>45522</v>
      </c>
      <c r="AH2048" s="41">
        <f t="shared" ca="1" si="283"/>
        <v>46022</v>
      </c>
      <c r="AI2048" s="1">
        <f t="shared" ca="1" si="290"/>
        <v>16</v>
      </c>
      <c r="AJ2048" s="1">
        <f t="shared" ca="1" si="284"/>
        <v>11</v>
      </c>
      <c r="AK2048" s="1">
        <f t="shared" ca="1" si="285"/>
        <v>4</v>
      </c>
      <c r="AL2048" s="1">
        <f t="shared" si="286"/>
        <v>61.15</v>
      </c>
      <c r="AM2048" s="38">
        <f t="shared" ca="1" si="287"/>
        <v>0.6875</v>
      </c>
      <c r="AN2048" s="1" t="str">
        <f t="shared" ca="1" si="288"/>
        <v>תקין</v>
      </c>
      <c r="AO2048" s="1" t="e">
        <f>VLOOKUP(AC2048,'תז מייל קניין'!$A:$C,3,0)</f>
        <v>#N/A</v>
      </c>
      <c r="AP2048" s="1" t="str">
        <f t="shared" si="289"/>
        <v xml:space="preserve"> שתייה בכי</v>
      </c>
    </row>
    <row r="2049" spans="1:42" x14ac:dyDescent="0.2">
      <c r="A2049" s="4"/>
      <c r="B2049" s="5"/>
      <c r="C2049" s="6" t="s">
        <v>7094</v>
      </c>
      <c r="D2049" s="7" t="s">
        <v>50</v>
      </c>
      <c r="E2049" s="7" t="s">
        <v>32</v>
      </c>
      <c r="F2049" s="8" t="s">
        <v>35</v>
      </c>
      <c r="G2049" s="9">
        <v>45522</v>
      </c>
      <c r="H2049" s="9"/>
      <c r="I2049" s="10"/>
      <c r="J2049" s="14"/>
      <c r="K2049" s="11" t="s">
        <v>185</v>
      </c>
      <c r="L2049" s="8" t="s">
        <v>186</v>
      </c>
      <c r="M2049" s="8" t="s">
        <v>187</v>
      </c>
      <c r="N2049" s="8" t="s">
        <v>40</v>
      </c>
      <c r="O2049" s="12">
        <v>6310.38</v>
      </c>
      <c r="P2049" s="8" t="s">
        <v>41</v>
      </c>
      <c r="Q2049" s="12">
        <v>6310.38</v>
      </c>
      <c r="R2049" s="13">
        <v>99.56</v>
      </c>
      <c r="S2049" s="12">
        <v>6310.14</v>
      </c>
      <c r="T2049" s="12">
        <v>6282.15</v>
      </c>
      <c r="U2049" s="13">
        <v>29.2</v>
      </c>
      <c r="V2049" s="8" t="s">
        <v>35</v>
      </c>
      <c r="W2049" s="8" t="s">
        <v>7095</v>
      </c>
      <c r="X2049" s="8" t="s">
        <v>57</v>
      </c>
      <c r="Y2049" s="13">
        <v>0</v>
      </c>
      <c r="Z2049" s="8" t="s">
        <v>42</v>
      </c>
      <c r="AA2049" s="8" t="s">
        <v>65</v>
      </c>
      <c r="AB2049" s="8" t="s">
        <v>35</v>
      </c>
      <c r="AC2049" s="8" t="s">
        <v>4348</v>
      </c>
      <c r="AD2049" s="8" t="s">
        <v>35</v>
      </c>
      <c r="AE2049" s="8" t="s">
        <v>1471</v>
      </c>
      <c r="AF2049" s="13">
        <v>28.23</v>
      </c>
      <c r="AG2049" s="41">
        <f t="shared" si="282"/>
        <v>45522</v>
      </c>
      <c r="AH2049" s="41">
        <f t="shared" ca="1" si="283"/>
        <v>46022</v>
      </c>
      <c r="AI2049" s="1">
        <f t="shared" ca="1" si="290"/>
        <v>16</v>
      </c>
      <c r="AJ2049" s="1">
        <f t="shared" ca="1" si="284"/>
        <v>11</v>
      </c>
      <c r="AK2049" s="1">
        <f t="shared" ca="1" si="285"/>
        <v>4</v>
      </c>
      <c r="AL2049" s="1">
        <f t="shared" si="286"/>
        <v>99.56</v>
      </c>
      <c r="AM2049" s="38">
        <f t="shared" ca="1" si="287"/>
        <v>0.6875</v>
      </c>
      <c r="AN2049" s="1" t="str">
        <f t="shared" ca="1" si="288"/>
        <v>תקין</v>
      </c>
      <c r="AO2049" s="1" t="e">
        <f>VLOOKUP(AC2049,'תז מייל קניין'!$A:$C,3,0)</f>
        <v>#N/A</v>
      </c>
      <c r="AP2049" s="1" t="str">
        <f t="shared" si="289"/>
        <v xml:space="preserve"> כיבוד משק</v>
      </c>
    </row>
    <row r="2050" spans="1:42" x14ac:dyDescent="0.2">
      <c r="A2050" s="4"/>
      <c r="B2050" s="5"/>
      <c r="C2050" s="6" t="s">
        <v>7096</v>
      </c>
      <c r="D2050" s="7" t="s">
        <v>34</v>
      </c>
      <c r="E2050" s="7" t="s">
        <v>32</v>
      </c>
      <c r="F2050" s="8" t="s">
        <v>35</v>
      </c>
      <c r="G2050" s="9">
        <v>45522</v>
      </c>
      <c r="H2050" s="9"/>
      <c r="I2050" s="10"/>
      <c r="J2050" s="14"/>
      <c r="K2050" s="11" t="s">
        <v>4182</v>
      </c>
      <c r="L2050" s="8" t="s">
        <v>4183</v>
      </c>
      <c r="M2050" s="8" t="s">
        <v>4184</v>
      </c>
      <c r="N2050" s="8" t="s">
        <v>40</v>
      </c>
      <c r="O2050" s="12">
        <v>1323.96</v>
      </c>
      <c r="P2050" s="8" t="s">
        <v>41</v>
      </c>
      <c r="Q2050" s="12">
        <v>1323.96</v>
      </c>
      <c r="R2050" s="13">
        <v>0</v>
      </c>
      <c r="S2050" s="13">
        <v>0</v>
      </c>
      <c r="T2050" s="13">
        <v>0</v>
      </c>
      <c r="U2050" s="12">
        <v>1323.96</v>
      </c>
      <c r="V2050" s="8" t="s">
        <v>35</v>
      </c>
      <c r="W2050" s="8" t="s">
        <v>7097</v>
      </c>
      <c r="X2050" s="8" t="s">
        <v>35</v>
      </c>
      <c r="Y2050" s="13">
        <v>0</v>
      </c>
      <c r="Z2050" s="8" t="s">
        <v>42</v>
      </c>
      <c r="AA2050" s="8" t="s">
        <v>43</v>
      </c>
      <c r="AB2050" s="8" t="s">
        <v>60</v>
      </c>
      <c r="AC2050" s="8" t="s">
        <v>4348</v>
      </c>
      <c r="AD2050" s="8" t="s">
        <v>35</v>
      </c>
      <c r="AE2050" s="8" t="s">
        <v>1829</v>
      </c>
      <c r="AF2050" s="12">
        <v>1323.96</v>
      </c>
      <c r="AG2050" s="41">
        <f t="shared" si="282"/>
        <v>45522</v>
      </c>
      <c r="AH2050" s="41">
        <f t="shared" ca="1" si="283"/>
        <v>46022</v>
      </c>
      <c r="AI2050" s="1">
        <f t="shared" ca="1" si="290"/>
        <v>16</v>
      </c>
      <c r="AJ2050" s="1">
        <f t="shared" ca="1" si="284"/>
        <v>11</v>
      </c>
      <c r="AK2050" s="1">
        <f t="shared" ca="1" si="285"/>
        <v>4</v>
      </c>
      <c r="AL2050" s="1">
        <f t="shared" si="286"/>
        <v>0</v>
      </c>
      <c r="AM2050" s="38">
        <f t="shared" ca="1" si="287"/>
        <v>0.6875</v>
      </c>
      <c r="AN2050" s="1" t="str">
        <f t="shared" ca="1" si="288"/>
        <v>לא תקין</v>
      </c>
      <c r="AO2050" s="1" t="e">
        <f>VLOOKUP(AC2050,'תז מייל קניין'!$A:$C,3,0)</f>
        <v>#N/A</v>
      </c>
      <c r="AP2050" s="1" t="str">
        <f t="shared" si="289"/>
        <v xml:space="preserve"> ציוד למטב</v>
      </c>
    </row>
    <row r="2051" spans="1:42" x14ac:dyDescent="0.2">
      <c r="A2051" s="4"/>
      <c r="B2051" s="5"/>
      <c r="C2051" s="6" t="s">
        <v>7098</v>
      </c>
      <c r="D2051" s="7" t="s">
        <v>50</v>
      </c>
      <c r="E2051" s="7" t="s">
        <v>32</v>
      </c>
      <c r="F2051" s="8" t="s">
        <v>35</v>
      </c>
      <c r="G2051" s="9">
        <v>45522</v>
      </c>
      <c r="H2051" s="9"/>
      <c r="I2051" s="10"/>
      <c r="J2051" s="14"/>
      <c r="K2051" s="11" t="s">
        <v>1764</v>
      </c>
      <c r="L2051" s="8" t="s">
        <v>1765</v>
      </c>
      <c r="M2051" s="8" t="s">
        <v>1766</v>
      </c>
      <c r="N2051" s="8" t="s">
        <v>40</v>
      </c>
      <c r="O2051" s="12">
        <v>1200.6500000000001</v>
      </c>
      <c r="P2051" s="8" t="s">
        <v>41</v>
      </c>
      <c r="Q2051" s="12">
        <v>1200.6500000000001</v>
      </c>
      <c r="R2051" s="13">
        <v>85.38</v>
      </c>
      <c r="S2051" s="12">
        <v>1023.84</v>
      </c>
      <c r="T2051" s="12">
        <v>1023.82</v>
      </c>
      <c r="U2051" s="13">
        <v>182.86</v>
      </c>
      <c r="V2051" s="8" t="s">
        <v>35</v>
      </c>
      <c r="W2051" s="8" t="s">
        <v>7099</v>
      </c>
      <c r="X2051" s="8" t="s">
        <v>57</v>
      </c>
      <c r="Y2051" s="13">
        <v>0</v>
      </c>
      <c r="Z2051" s="8" t="s">
        <v>42</v>
      </c>
      <c r="AA2051" s="8" t="s">
        <v>65</v>
      </c>
      <c r="AB2051" s="8" t="s">
        <v>35</v>
      </c>
      <c r="AC2051" s="8" t="s">
        <v>4348</v>
      </c>
      <c r="AD2051" s="8" t="s">
        <v>35</v>
      </c>
      <c r="AE2051" s="8" t="s">
        <v>35</v>
      </c>
      <c r="AF2051" s="13">
        <v>176.81</v>
      </c>
      <c r="AG2051" s="41">
        <f t="shared" ref="AG2051:AG2114" si="291">IF(H2051&gt;1,H2051,G2051)</f>
        <v>45522</v>
      </c>
      <c r="AH2051" s="41">
        <f t="shared" ref="AH2051:AH2114" ca="1" si="292">IF(I2051&gt;1, I2051, DATE(YEAR(TODAY()), 12, 31))</f>
        <v>46022</v>
      </c>
      <c r="AI2051" s="1">
        <f t="shared" ca="1" si="290"/>
        <v>16</v>
      </c>
      <c r="AJ2051" s="1">
        <f t="shared" ref="AJ2051:AJ2114" ca="1" si="293">DATEDIF(AG2051, TODAY(), "m")</f>
        <v>11</v>
      </c>
      <c r="AK2051" s="1">
        <f t="shared" ref="AK2051:AK2114" ca="1" si="294">IF(AH2051 &gt; TODAY(), DATEDIF(TODAY(), AH2051, "m"), -DATEDIF(AH2051, TODAY(), "m"))</f>
        <v>4</v>
      </c>
      <c r="AL2051" s="1">
        <f t="shared" ref="AL2051:AL2114" si="295">R2051</f>
        <v>85.38</v>
      </c>
      <c r="AM2051" s="38">
        <f t="shared" ref="AM2051:AM2114" ca="1" si="296">AJ2051/AI2051</f>
        <v>0.6875</v>
      </c>
      <c r="AN2051" s="1" t="str">
        <f t="shared" ref="AN2051:AN2114" ca="1" si="297">IF(AM2051&lt;0.5, "טרם נבדק",
   IF(AND(AM2051&gt;0.5, AM2051&lt;0.75, AL2051&lt;20), "לא תקין",
   IF(AND(AM2051&gt;0.75, AM2051&lt;0.9, AL2051&lt;50), "לא תקין",
   IF(AND(AM2051&gt;0.9, AL2051&lt;50), "לא תקין", "תקין"))))</f>
        <v>תקין</v>
      </c>
      <c r="AO2051" s="1" t="e">
        <f>VLOOKUP(AC2051,'תז מייל קניין'!$A:$C,3,0)</f>
        <v>#N/A</v>
      </c>
      <c r="AP2051" s="1" t="str">
        <f t="shared" ref="AP2051:AP2114" si="298">LEFT(W2051,10)</f>
        <v xml:space="preserve"> ציוד משרד</v>
      </c>
    </row>
    <row r="2052" spans="1:42" x14ac:dyDescent="0.2">
      <c r="A2052" s="4"/>
      <c r="B2052" s="5"/>
      <c r="C2052" s="6" t="s">
        <v>7100</v>
      </c>
      <c r="D2052" s="7" t="s">
        <v>34</v>
      </c>
      <c r="E2052" s="7" t="s">
        <v>32</v>
      </c>
      <c r="F2052" s="8" t="s">
        <v>35</v>
      </c>
      <c r="G2052" s="9">
        <v>45530</v>
      </c>
      <c r="H2052" s="9"/>
      <c r="I2052" s="10"/>
      <c r="J2052" s="14"/>
      <c r="K2052" s="11" t="s">
        <v>7101</v>
      </c>
      <c r="L2052" s="8" t="s">
        <v>7102</v>
      </c>
      <c r="M2052" s="8" t="s">
        <v>7103</v>
      </c>
      <c r="N2052" s="8" t="s">
        <v>40</v>
      </c>
      <c r="O2052" s="12">
        <v>3450.32</v>
      </c>
      <c r="P2052" s="8" t="s">
        <v>41</v>
      </c>
      <c r="Q2052" s="12">
        <v>3450.32</v>
      </c>
      <c r="R2052" s="13">
        <v>0</v>
      </c>
      <c r="S2052" s="13">
        <v>0</v>
      </c>
      <c r="T2052" s="13">
        <v>0</v>
      </c>
      <c r="U2052" s="12">
        <v>3450.32</v>
      </c>
      <c r="V2052" s="8" t="s">
        <v>35</v>
      </c>
      <c r="W2052" s="8" t="s">
        <v>7104</v>
      </c>
      <c r="X2052" s="8" t="s">
        <v>35</v>
      </c>
      <c r="Y2052" s="13">
        <v>0</v>
      </c>
      <c r="Z2052" s="8" t="s">
        <v>42</v>
      </c>
      <c r="AA2052" s="8" t="s">
        <v>58</v>
      </c>
      <c r="AB2052" s="8" t="s">
        <v>35</v>
      </c>
      <c r="AC2052" s="8" t="s">
        <v>4348</v>
      </c>
      <c r="AD2052" s="8" t="s">
        <v>7105</v>
      </c>
      <c r="AE2052" s="8" t="s">
        <v>1008</v>
      </c>
      <c r="AF2052" s="12">
        <v>3450.32</v>
      </c>
      <c r="AG2052" s="41">
        <f t="shared" si="291"/>
        <v>45530</v>
      </c>
      <c r="AH2052" s="41">
        <f t="shared" ca="1" si="292"/>
        <v>46022</v>
      </c>
      <c r="AI2052" s="1">
        <f t="shared" ca="1" si="290"/>
        <v>16</v>
      </c>
      <c r="AJ2052" s="1">
        <f t="shared" ca="1" si="293"/>
        <v>11</v>
      </c>
      <c r="AK2052" s="1">
        <f t="shared" ca="1" si="294"/>
        <v>4</v>
      </c>
      <c r="AL2052" s="1">
        <f t="shared" si="295"/>
        <v>0</v>
      </c>
      <c r="AM2052" s="38">
        <f t="shared" ca="1" si="296"/>
        <v>0.6875</v>
      </c>
      <c r="AN2052" s="1" t="str">
        <f t="shared" ca="1" si="297"/>
        <v>לא תקין</v>
      </c>
      <c r="AO2052" s="1" t="e">
        <f>VLOOKUP(AC2052,'תז מייל קניין'!$A:$C,3,0)</f>
        <v>#N/A</v>
      </c>
      <c r="AP2052" s="1" t="str">
        <f t="shared" si="298"/>
        <v xml:space="preserve"> גישור בתי</v>
      </c>
    </row>
    <row r="2053" spans="1:42" x14ac:dyDescent="0.2">
      <c r="A2053" s="4"/>
      <c r="B2053" s="5"/>
      <c r="C2053" s="6" t="s">
        <v>7106</v>
      </c>
      <c r="D2053" s="7" t="s">
        <v>50</v>
      </c>
      <c r="E2053" s="7" t="s">
        <v>32</v>
      </c>
      <c r="F2053" s="8" t="s">
        <v>35</v>
      </c>
      <c r="G2053" s="9">
        <v>45531</v>
      </c>
      <c r="H2053" s="9"/>
      <c r="I2053" s="10"/>
      <c r="J2053" s="14"/>
      <c r="K2053" s="11" t="s">
        <v>1764</v>
      </c>
      <c r="L2053" s="8" t="s">
        <v>1765</v>
      </c>
      <c r="M2053" s="8" t="s">
        <v>1766</v>
      </c>
      <c r="N2053" s="8" t="s">
        <v>40</v>
      </c>
      <c r="O2053" s="12">
        <v>7477.81</v>
      </c>
      <c r="P2053" s="8" t="s">
        <v>41</v>
      </c>
      <c r="Q2053" s="12">
        <v>7477.81</v>
      </c>
      <c r="R2053" s="13">
        <v>95.91</v>
      </c>
      <c r="S2053" s="12">
        <v>7171.01</v>
      </c>
      <c r="T2053" s="12">
        <v>7150.31</v>
      </c>
      <c r="U2053" s="13">
        <v>317.31</v>
      </c>
      <c r="V2053" s="8" t="s">
        <v>35</v>
      </c>
      <c r="W2053" s="8" t="s">
        <v>7107</v>
      </c>
      <c r="X2053" s="8" t="s">
        <v>57</v>
      </c>
      <c r="Y2053" s="13">
        <v>0</v>
      </c>
      <c r="Z2053" s="8" t="s">
        <v>42</v>
      </c>
      <c r="AA2053" s="8" t="s">
        <v>65</v>
      </c>
      <c r="AB2053" s="8" t="s">
        <v>35</v>
      </c>
      <c r="AC2053" s="8" t="s">
        <v>4348</v>
      </c>
      <c r="AD2053" s="8" t="s">
        <v>35</v>
      </c>
      <c r="AE2053" s="8" t="s">
        <v>2430</v>
      </c>
      <c r="AF2053" s="13">
        <v>306.8</v>
      </c>
      <c r="AG2053" s="41">
        <f t="shared" si="291"/>
        <v>45531</v>
      </c>
      <c r="AH2053" s="41">
        <f t="shared" ca="1" si="292"/>
        <v>46022</v>
      </c>
      <c r="AI2053" s="1">
        <f t="shared" ca="1" si="290"/>
        <v>16</v>
      </c>
      <c r="AJ2053" s="1">
        <f t="shared" ca="1" si="293"/>
        <v>11</v>
      </c>
      <c r="AK2053" s="1">
        <f t="shared" ca="1" si="294"/>
        <v>4</v>
      </c>
      <c r="AL2053" s="1">
        <f t="shared" si="295"/>
        <v>95.91</v>
      </c>
      <c r="AM2053" s="38">
        <f t="shared" ca="1" si="296"/>
        <v>0.6875</v>
      </c>
      <c r="AN2053" s="1" t="str">
        <f t="shared" ca="1" si="297"/>
        <v>תקין</v>
      </c>
      <c r="AO2053" s="1" t="e">
        <f>VLOOKUP(AC2053,'תז מייל קניין'!$A:$C,3,0)</f>
        <v>#N/A</v>
      </c>
      <c r="AP2053" s="1" t="str">
        <f t="shared" si="298"/>
        <v xml:space="preserve"> ציוד משרד</v>
      </c>
    </row>
    <row r="2054" spans="1:42" x14ac:dyDescent="0.2">
      <c r="A2054" s="4"/>
      <c r="B2054" s="5"/>
      <c r="C2054" s="6" t="s">
        <v>7108</v>
      </c>
      <c r="D2054" s="7" t="s">
        <v>34</v>
      </c>
      <c r="E2054" s="7" t="s">
        <v>32</v>
      </c>
      <c r="F2054" s="8" t="s">
        <v>35</v>
      </c>
      <c r="G2054" s="9">
        <v>45531</v>
      </c>
      <c r="H2054" s="9"/>
      <c r="I2054" s="10"/>
      <c r="J2054" s="14"/>
      <c r="K2054" s="11" t="s">
        <v>4785</v>
      </c>
      <c r="L2054" s="8" t="s">
        <v>4786</v>
      </c>
      <c r="M2054" s="8" t="s">
        <v>4787</v>
      </c>
      <c r="N2054" s="8" t="s">
        <v>40</v>
      </c>
      <c r="O2054" s="13">
        <v>900</v>
      </c>
      <c r="P2054" s="8" t="s">
        <v>41</v>
      </c>
      <c r="Q2054" s="13">
        <v>900</v>
      </c>
      <c r="R2054" s="13">
        <v>0</v>
      </c>
      <c r="S2054" s="13">
        <v>0</v>
      </c>
      <c r="T2054" s="13">
        <v>0</v>
      </c>
      <c r="U2054" s="13">
        <v>900</v>
      </c>
      <c r="V2054" s="8" t="s">
        <v>35</v>
      </c>
      <c r="W2054" s="8" t="s">
        <v>7109</v>
      </c>
      <c r="X2054" s="8" t="s">
        <v>35</v>
      </c>
      <c r="Y2054" s="13">
        <v>0</v>
      </c>
      <c r="Z2054" s="8" t="s">
        <v>42</v>
      </c>
      <c r="AA2054" s="8" t="s">
        <v>43</v>
      </c>
      <c r="AB2054" s="8" t="s">
        <v>60</v>
      </c>
      <c r="AC2054" s="8" t="s">
        <v>4348</v>
      </c>
      <c r="AD2054" s="8" t="s">
        <v>35</v>
      </c>
      <c r="AE2054" s="8" t="s">
        <v>1924</v>
      </c>
      <c r="AF2054" s="13">
        <v>900</v>
      </c>
      <c r="AG2054" s="41">
        <f t="shared" si="291"/>
        <v>45531</v>
      </c>
      <c r="AH2054" s="41">
        <f t="shared" ca="1" si="292"/>
        <v>46022</v>
      </c>
      <c r="AI2054" s="1">
        <f t="shared" ca="1" si="290"/>
        <v>16</v>
      </c>
      <c r="AJ2054" s="1">
        <f t="shared" ca="1" si="293"/>
        <v>11</v>
      </c>
      <c r="AK2054" s="1">
        <f t="shared" ca="1" si="294"/>
        <v>4</v>
      </c>
      <c r="AL2054" s="1">
        <f t="shared" si="295"/>
        <v>0</v>
      </c>
      <c r="AM2054" s="38">
        <f t="shared" ca="1" si="296"/>
        <v>0.6875</v>
      </c>
      <c r="AN2054" s="1" t="str">
        <f t="shared" ca="1" si="297"/>
        <v>לא תקין</v>
      </c>
      <c r="AO2054" s="1" t="e">
        <f>VLOOKUP(AC2054,'תז מייל קניין'!$A:$C,3,0)</f>
        <v>#N/A</v>
      </c>
      <c r="AP2054" s="1" t="str">
        <f t="shared" si="298"/>
        <v xml:space="preserve"> ניידת טיפ</v>
      </c>
    </row>
    <row r="2055" spans="1:42" x14ac:dyDescent="0.2">
      <c r="A2055" s="4"/>
      <c r="B2055" s="5"/>
      <c r="C2055" s="6" t="s">
        <v>7110</v>
      </c>
      <c r="D2055" s="7" t="s">
        <v>50</v>
      </c>
      <c r="E2055" s="7" t="s">
        <v>32</v>
      </c>
      <c r="F2055" s="8" t="s">
        <v>35</v>
      </c>
      <c r="G2055" s="9">
        <v>45531</v>
      </c>
      <c r="H2055" s="9"/>
      <c r="I2055" s="10"/>
      <c r="J2055" s="14"/>
      <c r="K2055" s="11" t="s">
        <v>1764</v>
      </c>
      <c r="L2055" s="8" t="s">
        <v>1765</v>
      </c>
      <c r="M2055" s="8" t="s">
        <v>1766</v>
      </c>
      <c r="N2055" s="8" t="s">
        <v>40</v>
      </c>
      <c r="O2055" s="12">
        <v>5020.67</v>
      </c>
      <c r="P2055" s="8" t="s">
        <v>41</v>
      </c>
      <c r="Q2055" s="12">
        <v>5020.67</v>
      </c>
      <c r="R2055" s="13">
        <v>74.38</v>
      </c>
      <c r="S2055" s="12">
        <v>3726.32</v>
      </c>
      <c r="T2055" s="12">
        <v>3726.36</v>
      </c>
      <c r="U2055" s="12">
        <v>1334.93</v>
      </c>
      <c r="V2055" s="8" t="s">
        <v>35</v>
      </c>
      <c r="W2055" s="8" t="s">
        <v>6907</v>
      </c>
      <c r="X2055" s="8" t="s">
        <v>57</v>
      </c>
      <c r="Y2055" s="13">
        <v>0</v>
      </c>
      <c r="Z2055" s="8" t="s">
        <v>42</v>
      </c>
      <c r="AA2055" s="8" t="s">
        <v>65</v>
      </c>
      <c r="AB2055" s="8" t="s">
        <v>35</v>
      </c>
      <c r="AC2055" s="8" t="s">
        <v>4348</v>
      </c>
      <c r="AD2055" s="8" t="s">
        <v>35</v>
      </c>
      <c r="AE2055" s="8" t="s">
        <v>2177</v>
      </c>
      <c r="AF2055" s="12">
        <v>1290.71</v>
      </c>
      <c r="AG2055" s="41">
        <f t="shared" si="291"/>
        <v>45531</v>
      </c>
      <c r="AH2055" s="41">
        <f t="shared" ca="1" si="292"/>
        <v>46022</v>
      </c>
      <c r="AI2055" s="1">
        <f t="shared" ca="1" si="290"/>
        <v>16</v>
      </c>
      <c r="AJ2055" s="1">
        <f t="shared" ca="1" si="293"/>
        <v>11</v>
      </c>
      <c r="AK2055" s="1">
        <f t="shared" ca="1" si="294"/>
        <v>4</v>
      </c>
      <c r="AL2055" s="1">
        <f t="shared" si="295"/>
        <v>74.38</v>
      </c>
      <c r="AM2055" s="38">
        <f t="shared" ca="1" si="296"/>
        <v>0.6875</v>
      </c>
      <c r="AN2055" s="1" t="str">
        <f t="shared" ca="1" si="297"/>
        <v>תקין</v>
      </c>
      <c r="AO2055" s="1" t="e">
        <f>VLOOKUP(AC2055,'תז מייל קניין'!$A:$C,3,0)</f>
        <v>#N/A</v>
      </c>
      <c r="AP2055" s="1" t="str">
        <f t="shared" si="298"/>
        <v xml:space="preserve"> ציוד משרד</v>
      </c>
    </row>
    <row r="2056" spans="1:42" x14ac:dyDescent="0.2">
      <c r="A2056" s="4"/>
      <c r="B2056" s="5"/>
      <c r="C2056" s="6" t="s">
        <v>7111</v>
      </c>
      <c r="D2056" s="7" t="s">
        <v>34</v>
      </c>
      <c r="E2056" s="7" t="s">
        <v>32</v>
      </c>
      <c r="F2056" s="8" t="s">
        <v>35</v>
      </c>
      <c r="G2056" s="9">
        <v>45532</v>
      </c>
      <c r="H2056" s="9"/>
      <c r="I2056" s="10"/>
      <c r="J2056" s="14"/>
      <c r="K2056" s="11" t="s">
        <v>2687</v>
      </c>
      <c r="L2056" s="8" t="s">
        <v>2688</v>
      </c>
      <c r="M2056" s="8" t="s">
        <v>35</v>
      </c>
      <c r="N2056" s="8" t="s">
        <v>40</v>
      </c>
      <c r="O2056" s="12">
        <v>52500</v>
      </c>
      <c r="P2056" s="8" t="s">
        <v>41</v>
      </c>
      <c r="Q2056" s="12">
        <v>52500</v>
      </c>
      <c r="R2056" s="13">
        <v>32.200000000000003</v>
      </c>
      <c r="S2056" s="12">
        <v>18982.8</v>
      </c>
      <c r="T2056" s="12">
        <v>16903.8</v>
      </c>
      <c r="U2056" s="12">
        <v>35596.199999999997</v>
      </c>
      <c r="V2056" s="8" t="s">
        <v>35</v>
      </c>
      <c r="W2056" s="8" t="s">
        <v>7112</v>
      </c>
      <c r="X2056" s="8" t="s">
        <v>35</v>
      </c>
      <c r="Y2056" s="13">
        <v>0</v>
      </c>
      <c r="Z2056" s="8" t="s">
        <v>42</v>
      </c>
      <c r="AA2056" s="8" t="s">
        <v>1804</v>
      </c>
      <c r="AB2056" s="8" t="s">
        <v>35</v>
      </c>
      <c r="AC2056" s="8" t="s">
        <v>4348</v>
      </c>
      <c r="AD2056" s="8" t="s">
        <v>35</v>
      </c>
      <c r="AE2056" s="8" t="s">
        <v>2427</v>
      </c>
      <c r="AF2056" s="12">
        <v>35596.199999999997</v>
      </c>
      <c r="AG2056" s="41">
        <f t="shared" si="291"/>
        <v>45532</v>
      </c>
      <c r="AH2056" s="41">
        <f t="shared" ca="1" si="292"/>
        <v>46022</v>
      </c>
      <c r="AI2056" s="1">
        <f t="shared" ca="1" si="290"/>
        <v>16</v>
      </c>
      <c r="AJ2056" s="1">
        <f t="shared" ca="1" si="293"/>
        <v>11</v>
      </c>
      <c r="AK2056" s="1">
        <f t="shared" ca="1" si="294"/>
        <v>4</v>
      </c>
      <c r="AL2056" s="1">
        <f t="shared" si="295"/>
        <v>32.200000000000003</v>
      </c>
      <c r="AM2056" s="38">
        <f t="shared" ca="1" si="296"/>
        <v>0.6875</v>
      </c>
      <c r="AN2056" s="1" t="str">
        <f t="shared" ca="1" si="297"/>
        <v>תקין</v>
      </c>
      <c r="AO2056" s="1" t="e">
        <f>VLOOKUP(AC2056,'תז מייל קניין'!$A:$C,3,0)</f>
        <v>#N/A</v>
      </c>
      <c r="AP2056" s="1" t="str">
        <f t="shared" si="298"/>
        <v xml:space="preserve"> פרסום מוד</v>
      </c>
    </row>
    <row r="2057" spans="1:42" x14ac:dyDescent="0.2">
      <c r="A2057" s="4"/>
      <c r="B2057" s="5"/>
      <c r="C2057" s="6" t="s">
        <v>7113</v>
      </c>
      <c r="D2057" s="7" t="s">
        <v>34</v>
      </c>
      <c r="E2057" s="7" t="s">
        <v>32</v>
      </c>
      <c r="F2057" s="8" t="s">
        <v>35</v>
      </c>
      <c r="G2057" s="9">
        <v>45537</v>
      </c>
      <c r="H2057" s="9"/>
      <c r="I2057" s="10"/>
      <c r="J2057" s="14"/>
      <c r="K2057" s="11" t="s">
        <v>7114</v>
      </c>
      <c r="L2057" s="8" t="s">
        <v>7115</v>
      </c>
      <c r="M2057" s="8" t="s">
        <v>7116</v>
      </c>
      <c r="N2057" s="8" t="s">
        <v>40</v>
      </c>
      <c r="O2057" s="12">
        <v>1858.5</v>
      </c>
      <c r="P2057" s="8" t="s">
        <v>41</v>
      </c>
      <c r="Q2057" s="12">
        <v>1858.5</v>
      </c>
      <c r="R2057" s="13">
        <v>0</v>
      </c>
      <c r="S2057" s="13">
        <v>0</v>
      </c>
      <c r="T2057" s="13">
        <v>0</v>
      </c>
      <c r="U2057" s="12">
        <v>1858.5</v>
      </c>
      <c r="V2057" s="8" t="s">
        <v>35</v>
      </c>
      <c r="W2057" s="8" t="s">
        <v>7117</v>
      </c>
      <c r="X2057" s="8" t="s">
        <v>35</v>
      </c>
      <c r="Y2057" s="13">
        <v>0</v>
      </c>
      <c r="Z2057" s="8" t="s">
        <v>42</v>
      </c>
      <c r="AA2057" s="8" t="s">
        <v>58</v>
      </c>
      <c r="AB2057" s="8" t="s">
        <v>35</v>
      </c>
      <c r="AC2057" s="8" t="s">
        <v>4348</v>
      </c>
      <c r="AD2057" s="8" t="s">
        <v>7118</v>
      </c>
      <c r="AE2057" s="8" t="s">
        <v>1008</v>
      </c>
      <c r="AF2057" s="12">
        <v>1858.5</v>
      </c>
      <c r="AG2057" s="41">
        <f t="shared" si="291"/>
        <v>45537</v>
      </c>
      <c r="AH2057" s="41">
        <f t="shared" ca="1" si="292"/>
        <v>46022</v>
      </c>
      <c r="AI2057" s="1">
        <f t="shared" ca="1" si="290"/>
        <v>15</v>
      </c>
      <c r="AJ2057" s="1">
        <f t="shared" ca="1" si="293"/>
        <v>11</v>
      </c>
      <c r="AK2057" s="1">
        <f t="shared" ca="1" si="294"/>
        <v>4</v>
      </c>
      <c r="AL2057" s="1">
        <f t="shared" si="295"/>
        <v>0</v>
      </c>
      <c r="AM2057" s="38">
        <f t="shared" ca="1" si="296"/>
        <v>0.73333333333333328</v>
      </c>
      <c r="AN2057" s="1" t="str">
        <f t="shared" ca="1" si="297"/>
        <v>לא תקין</v>
      </c>
      <c r="AO2057" s="1" t="e">
        <f>VLOOKUP(AC2057,'תז מייל קניין'!$A:$C,3,0)</f>
        <v>#N/A</v>
      </c>
      <c r="AP2057" s="1" t="str">
        <f t="shared" si="298"/>
        <v xml:space="preserve"> גישור בתי</v>
      </c>
    </row>
    <row r="2058" spans="1:42" x14ac:dyDescent="0.2">
      <c r="A2058" s="4"/>
      <c r="B2058" s="5"/>
      <c r="C2058" s="6" t="s">
        <v>7119</v>
      </c>
      <c r="D2058" s="7" t="s">
        <v>50</v>
      </c>
      <c r="E2058" s="7" t="s">
        <v>32</v>
      </c>
      <c r="F2058" s="8" t="s">
        <v>35</v>
      </c>
      <c r="G2058" s="9">
        <v>45537</v>
      </c>
      <c r="H2058" s="9"/>
      <c r="I2058" s="10"/>
      <c r="J2058" s="14"/>
      <c r="K2058" s="11" t="s">
        <v>1764</v>
      </c>
      <c r="L2058" s="8" t="s">
        <v>1765</v>
      </c>
      <c r="M2058" s="8" t="s">
        <v>1766</v>
      </c>
      <c r="N2058" s="8" t="s">
        <v>40</v>
      </c>
      <c r="O2058" s="12">
        <v>17405</v>
      </c>
      <c r="P2058" s="8" t="s">
        <v>41</v>
      </c>
      <c r="Q2058" s="12">
        <v>17405</v>
      </c>
      <c r="R2058" s="13">
        <v>40</v>
      </c>
      <c r="S2058" s="12">
        <v>6932.5</v>
      </c>
      <c r="T2058" s="12">
        <v>6903</v>
      </c>
      <c r="U2058" s="12">
        <v>10800.78</v>
      </c>
      <c r="V2058" s="8" t="s">
        <v>35</v>
      </c>
      <c r="W2058" s="8" t="s">
        <v>7120</v>
      </c>
      <c r="X2058" s="8" t="s">
        <v>57</v>
      </c>
      <c r="Y2058" s="13">
        <v>0</v>
      </c>
      <c r="Z2058" s="8" t="s">
        <v>42</v>
      </c>
      <c r="AA2058" s="8" t="s">
        <v>65</v>
      </c>
      <c r="AB2058" s="8" t="s">
        <v>35</v>
      </c>
      <c r="AC2058" s="8" t="s">
        <v>4348</v>
      </c>
      <c r="AD2058" s="8" t="s">
        <v>35</v>
      </c>
      <c r="AE2058" s="8" t="s">
        <v>2427</v>
      </c>
      <c r="AF2058" s="12">
        <v>10443</v>
      </c>
      <c r="AG2058" s="41">
        <f t="shared" si="291"/>
        <v>45537</v>
      </c>
      <c r="AH2058" s="41">
        <f t="shared" ca="1" si="292"/>
        <v>46022</v>
      </c>
      <c r="AI2058" s="1">
        <f t="shared" ca="1" si="290"/>
        <v>15</v>
      </c>
      <c r="AJ2058" s="1">
        <f t="shared" ca="1" si="293"/>
        <v>11</v>
      </c>
      <c r="AK2058" s="1">
        <f t="shared" ca="1" si="294"/>
        <v>4</v>
      </c>
      <c r="AL2058" s="1">
        <f t="shared" si="295"/>
        <v>40</v>
      </c>
      <c r="AM2058" s="38">
        <f t="shared" ca="1" si="296"/>
        <v>0.73333333333333328</v>
      </c>
      <c r="AN2058" s="1" t="str">
        <f t="shared" ca="1" si="297"/>
        <v>תקין</v>
      </c>
      <c r="AO2058" s="1" t="e">
        <f>VLOOKUP(AC2058,'תז מייל קניין'!$A:$C,3,0)</f>
        <v>#N/A</v>
      </c>
      <c r="AP2058" s="1" t="str">
        <f t="shared" si="298"/>
        <v xml:space="preserve"> קרטון ארכ</v>
      </c>
    </row>
    <row r="2059" spans="1:42" x14ac:dyDescent="0.2">
      <c r="A2059" s="4"/>
      <c r="B2059" s="5"/>
      <c r="C2059" s="6" t="s">
        <v>7121</v>
      </c>
      <c r="D2059" s="7" t="s">
        <v>50</v>
      </c>
      <c r="E2059" s="7" t="s">
        <v>32</v>
      </c>
      <c r="F2059" s="8" t="s">
        <v>35</v>
      </c>
      <c r="G2059" s="9">
        <v>45544</v>
      </c>
      <c r="H2059" s="9"/>
      <c r="I2059" s="10"/>
      <c r="J2059" s="14"/>
      <c r="K2059" s="11" t="s">
        <v>185</v>
      </c>
      <c r="L2059" s="8" t="s">
        <v>186</v>
      </c>
      <c r="M2059" s="8" t="s">
        <v>187</v>
      </c>
      <c r="N2059" s="8" t="s">
        <v>40</v>
      </c>
      <c r="O2059" s="12">
        <v>11065.48</v>
      </c>
      <c r="P2059" s="8" t="s">
        <v>41</v>
      </c>
      <c r="Q2059" s="12">
        <v>11065.48</v>
      </c>
      <c r="R2059" s="13">
        <v>82.74</v>
      </c>
      <c r="S2059" s="12">
        <v>9213.0300000000007</v>
      </c>
      <c r="T2059" s="12">
        <v>9138.2800000000007</v>
      </c>
      <c r="U2059" s="12">
        <v>1910.99</v>
      </c>
      <c r="V2059" s="8" t="s">
        <v>35</v>
      </c>
      <c r="W2059" s="8" t="s">
        <v>7122</v>
      </c>
      <c r="X2059" s="8" t="s">
        <v>57</v>
      </c>
      <c r="Y2059" s="13">
        <v>0</v>
      </c>
      <c r="Z2059" s="8" t="s">
        <v>42</v>
      </c>
      <c r="AA2059" s="8" t="s">
        <v>65</v>
      </c>
      <c r="AB2059" s="8" t="s">
        <v>35</v>
      </c>
      <c r="AC2059" s="8" t="s">
        <v>4348</v>
      </c>
      <c r="AD2059" s="8" t="s">
        <v>35</v>
      </c>
      <c r="AE2059" s="8" t="s">
        <v>2430</v>
      </c>
      <c r="AF2059" s="12">
        <v>1847.69</v>
      </c>
      <c r="AG2059" s="41">
        <f t="shared" si="291"/>
        <v>45544</v>
      </c>
      <c r="AH2059" s="41">
        <f t="shared" ca="1" si="292"/>
        <v>46022</v>
      </c>
      <c r="AI2059" s="1">
        <f t="shared" ca="1" si="290"/>
        <v>15</v>
      </c>
      <c r="AJ2059" s="1">
        <f t="shared" ca="1" si="293"/>
        <v>10</v>
      </c>
      <c r="AK2059" s="1">
        <f t="shared" ca="1" si="294"/>
        <v>4</v>
      </c>
      <c r="AL2059" s="1">
        <f t="shared" si="295"/>
        <v>82.74</v>
      </c>
      <c r="AM2059" s="38">
        <f t="shared" ca="1" si="296"/>
        <v>0.66666666666666663</v>
      </c>
      <c r="AN2059" s="1" t="str">
        <f t="shared" ca="1" si="297"/>
        <v>תקין</v>
      </c>
      <c r="AO2059" s="1" t="e">
        <f>VLOOKUP(AC2059,'תז מייל קניין'!$A:$C,3,0)</f>
        <v>#N/A</v>
      </c>
      <c r="AP2059" s="1" t="str">
        <f t="shared" si="298"/>
        <v xml:space="preserve"> כיבוד משק</v>
      </c>
    </row>
    <row r="2060" spans="1:42" x14ac:dyDescent="0.2">
      <c r="A2060" s="4"/>
      <c r="B2060" s="5"/>
      <c r="C2060" s="6" t="s">
        <v>7123</v>
      </c>
      <c r="D2060" s="7" t="s">
        <v>34</v>
      </c>
      <c r="E2060" s="7" t="s">
        <v>32</v>
      </c>
      <c r="F2060" s="8" t="s">
        <v>35</v>
      </c>
      <c r="G2060" s="9">
        <v>45545</v>
      </c>
      <c r="H2060" s="9"/>
      <c r="I2060" s="10"/>
      <c r="J2060" s="14"/>
      <c r="K2060" s="11" t="s">
        <v>1764</v>
      </c>
      <c r="L2060" s="8" t="s">
        <v>1765</v>
      </c>
      <c r="M2060" s="8" t="s">
        <v>1766</v>
      </c>
      <c r="N2060" s="8" t="s">
        <v>35</v>
      </c>
      <c r="O2060" s="12">
        <v>5975.25</v>
      </c>
      <c r="P2060" s="8" t="s">
        <v>41</v>
      </c>
      <c r="Q2060" s="12">
        <v>5975.25</v>
      </c>
      <c r="R2060" s="13">
        <v>0</v>
      </c>
      <c r="S2060" s="13">
        <v>0</v>
      </c>
      <c r="T2060" s="13">
        <v>0</v>
      </c>
      <c r="U2060" s="13">
        <v>0</v>
      </c>
      <c r="V2060" s="8" t="s">
        <v>57</v>
      </c>
      <c r="W2060" s="8" t="s">
        <v>7124</v>
      </c>
      <c r="X2060" s="8" t="s">
        <v>35</v>
      </c>
      <c r="Y2060" s="13">
        <v>0</v>
      </c>
      <c r="Z2060" s="8" t="s">
        <v>42</v>
      </c>
      <c r="AA2060" s="8" t="s">
        <v>65</v>
      </c>
      <c r="AB2060" s="8" t="s">
        <v>35</v>
      </c>
      <c r="AC2060" s="8" t="s">
        <v>4348</v>
      </c>
      <c r="AD2060" s="8" t="s">
        <v>3913</v>
      </c>
      <c r="AE2060" s="8" t="s">
        <v>2427</v>
      </c>
      <c r="AF2060" s="12">
        <v>5975.25</v>
      </c>
      <c r="AG2060" s="41">
        <f t="shared" si="291"/>
        <v>45545</v>
      </c>
      <c r="AH2060" s="41">
        <f t="shared" ca="1" si="292"/>
        <v>46022</v>
      </c>
      <c r="AI2060" s="1">
        <f t="shared" ca="1" si="290"/>
        <v>15</v>
      </c>
      <c r="AJ2060" s="1">
        <f t="shared" ca="1" si="293"/>
        <v>10</v>
      </c>
      <c r="AK2060" s="1">
        <f t="shared" ca="1" si="294"/>
        <v>4</v>
      </c>
      <c r="AL2060" s="1">
        <f t="shared" si="295"/>
        <v>0</v>
      </c>
      <c r="AM2060" s="38">
        <f t="shared" ca="1" si="296"/>
        <v>0.66666666666666663</v>
      </c>
      <c r="AN2060" s="1" t="str">
        <f t="shared" ca="1" si="297"/>
        <v>לא תקין</v>
      </c>
      <c r="AO2060" s="1" t="e">
        <f>VLOOKUP(AC2060,'תז מייל קניין'!$A:$C,3,0)</f>
        <v>#N/A</v>
      </c>
      <c r="AP2060" s="1" t="str">
        <f t="shared" si="298"/>
        <v xml:space="preserve"> 9 לוחות ע</v>
      </c>
    </row>
    <row r="2061" spans="1:42" x14ac:dyDescent="0.2">
      <c r="A2061" s="4"/>
      <c r="B2061" s="5"/>
      <c r="C2061" s="6" t="s">
        <v>7125</v>
      </c>
      <c r="D2061" s="7" t="s">
        <v>34</v>
      </c>
      <c r="E2061" s="7" t="s">
        <v>32</v>
      </c>
      <c r="F2061" s="8" t="s">
        <v>35</v>
      </c>
      <c r="G2061" s="9">
        <v>45545</v>
      </c>
      <c r="H2061" s="9"/>
      <c r="I2061" s="10"/>
      <c r="J2061" s="14"/>
      <c r="K2061" s="11" t="s">
        <v>1764</v>
      </c>
      <c r="L2061" s="8" t="s">
        <v>1765</v>
      </c>
      <c r="M2061" s="8" t="s">
        <v>1766</v>
      </c>
      <c r="N2061" s="8" t="s">
        <v>40</v>
      </c>
      <c r="O2061" s="12">
        <v>6026.32</v>
      </c>
      <c r="P2061" s="8" t="s">
        <v>41</v>
      </c>
      <c r="Q2061" s="12">
        <v>6026.32</v>
      </c>
      <c r="R2061" s="13">
        <v>99.15</v>
      </c>
      <c r="S2061" s="13">
        <v>0.13</v>
      </c>
      <c r="T2061" s="12">
        <v>5975.25</v>
      </c>
      <c r="U2061" s="13">
        <v>51.07</v>
      </c>
      <c r="V2061" s="8" t="s">
        <v>35</v>
      </c>
      <c r="W2061" s="8" t="s">
        <v>7124</v>
      </c>
      <c r="X2061" s="8" t="s">
        <v>35</v>
      </c>
      <c r="Y2061" s="13">
        <v>0</v>
      </c>
      <c r="Z2061" s="8" t="s">
        <v>42</v>
      </c>
      <c r="AA2061" s="8" t="s">
        <v>65</v>
      </c>
      <c r="AB2061" s="8" t="s">
        <v>35</v>
      </c>
      <c r="AC2061" s="8" t="s">
        <v>4348</v>
      </c>
      <c r="AD2061" s="8" t="s">
        <v>7126</v>
      </c>
      <c r="AE2061" s="8" t="s">
        <v>2427</v>
      </c>
      <c r="AF2061" s="13">
        <v>51.07</v>
      </c>
      <c r="AG2061" s="41">
        <f t="shared" si="291"/>
        <v>45545</v>
      </c>
      <c r="AH2061" s="41">
        <f t="shared" ca="1" si="292"/>
        <v>46022</v>
      </c>
      <c r="AI2061" s="1">
        <f t="shared" ca="1" si="290"/>
        <v>15</v>
      </c>
      <c r="AJ2061" s="1">
        <f t="shared" ca="1" si="293"/>
        <v>10</v>
      </c>
      <c r="AK2061" s="1">
        <f t="shared" ca="1" si="294"/>
        <v>4</v>
      </c>
      <c r="AL2061" s="1">
        <f t="shared" si="295"/>
        <v>99.15</v>
      </c>
      <c r="AM2061" s="38">
        <f t="shared" ca="1" si="296"/>
        <v>0.66666666666666663</v>
      </c>
      <c r="AN2061" s="1" t="str">
        <f t="shared" ca="1" si="297"/>
        <v>תקין</v>
      </c>
      <c r="AO2061" s="1" t="e">
        <f>VLOOKUP(AC2061,'תז מייל קניין'!$A:$C,3,0)</f>
        <v>#N/A</v>
      </c>
      <c r="AP2061" s="1" t="str">
        <f t="shared" si="298"/>
        <v xml:space="preserve"> 9 לוחות ע</v>
      </c>
    </row>
    <row r="2062" spans="1:42" x14ac:dyDescent="0.2">
      <c r="A2062" s="4"/>
      <c r="B2062" s="5"/>
      <c r="C2062" s="6" t="s">
        <v>7127</v>
      </c>
      <c r="D2062" s="7" t="s">
        <v>34</v>
      </c>
      <c r="E2062" s="7" t="s">
        <v>32</v>
      </c>
      <c r="F2062" s="8" t="s">
        <v>35</v>
      </c>
      <c r="G2062" s="9">
        <v>45547</v>
      </c>
      <c r="H2062" s="9"/>
      <c r="I2062" s="10"/>
      <c r="J2062" s="14"/>
      <c r="K2062" s="11" t="s">
        <v>185</v>
      </c>
      <c r="L2062" s="8" t="s">
        <v>186</v>
      </c>
      <c r="M2062" s="8" t="s">
        <v>187</v>
      </c>
      <c r="N2062" s="8" t="s">
        <v>40</v>
      </c>
      <c r="O2062" s="12">
        <v>4659.28</v>
      </c>
      <c r="P2062" s="8" t="s">
        <v>41</v>
      </c>
      <c r="Q2062" s="12">
        <v>4659.28</v>
      </c>
      <c r="R2062" s="13">
        <v>96.13</v>
      </c>
      <c r="S2062" s="12">
        <v>4485.59</v>
      </c>
      <c r="T2062" s="12">
        <v>4477.38</v>
      </c>
      <c r="U2062" s="13">
        <v>179.64</v>
      </c>
      <c r="V2062" s="8" t="s">
        <v>35</v>
      </c>
      <c r="W2062" s="8" t="s">
        <v>7128</v>
      </c>
      <c r="X2062" s="8" t="s">
        <v>57</v>
      </c>
      <c r="Y2062" s="13">
        <v>0</v>
      </c>
      <c r="Z2062" s="8" t="s">
        <v>42</v>
      </c>
      <c r="AA2062" s="8" t="s">
        <v>65</v>
      </c>
      <c r="AB2062" s="8" t="s">
        <v>35</v>
      </c>
      <c r="AC2062" s="8" t="s">
        <v>4348</v>
      </c>
      <c r="AD2062" s="8" t="s">
        <v>35</v>
      </c>
      <c r="AE2062" s="8" t="s">
        <v>674</v>
      </c>
      <c r="AF2062" s="13">
        <v>173.69</v>
      </c>
      <c r="AG2062" s="41">
        <f t="shared" si="291"/>
        <v>45547</v>
      </c>
      <c r="AH2062" s="41">
        <f t="shared" ca="1" si="292"/>
        <v>46022</v>
      </c>
      <c r="AI2062" s="1">
        <f t="shared" ca="1" si="290"/>
        <v>15</v>
      </c>
      <c r="AJ2062" s="1">
        <f t="shared" ca="1" si="293"/>
        <v>10</v>
      </c>
      <c r="AK2062" s="1">
        <f t="shared" ca="1" si="294"/>
        <v>4</v>
      </c>
      <c r="AL2062" s="1">
        <f t="shared" si="295"/>
        <v>96.13</v>
      </c>
      <c r="AM2062" s="38">
        <f t="shared" ca="1" si="296"/>
        <v>0.66666666666666663</v>
      </c>
      <c r="AN2062" s="1" t="str">
        <f t="shared" ca="1" si="297"/>
        <v>תקין</v>
      </c>
      <c r="AO2062" s="1" t="e">
        <f>VLOOKUP(AC2062,'תז מייל קניין'!$A:$C,3,0)</f>
        <v>#N/A</v>
      </c>
      <c r="AP2062" s="1" t="str">
        <f t="shared" si="298"/>
        <v xml:space="preserve"> כיבוד משק</v>
      </c>
    </row>
    <row r="2063" spans="1:42" x14ac:dyDescent="0.2">
      <c r="A2063" s="4"/>
      <c r="B2063" s="5"/>
      <c r="C2063" s="6" t="s">
        <v>7129</v>
      </c>
      <c r="D2063" s="7" t="s">
        <v>34</v>
      </c>
      <c r="E2063" s="7" t="s">
        <v>32</v>
      </c>
      <c r="F2063" s="8" t="s">
        <v>35</v>
      </c>
      <c r="G2063" s="9">
        <v>45547</v>
      </c>
      <c r="H2063" s="9"/>
      <c r="I2063" s="10"/>
      <c r="J2063" s="14"/>
      <c r="K2063" s="11" t="s">
        <v>7130</v>
      </c>
      <c r="L2063" s="8" t="s">
        <v>7131</v>
      </c>
      <c r="M2063" s="8" t="s">
        <v>7132</v>
      </c>
      <c r="N2063" s="8" t="s">
        <v>40</v>
      </c>
      <c r="O2063" s="12">
        <v>50124.04</v>
      </c>
      <c r="P2063" s="8" t="s">
        <v>41</v>
      </c>
      <c r="Q2063" s="12">
        <v>50124.04</v>
      </c>
      <c r="R2063" s="13">
        <v>12.69</v>
      </c>
      <c r="S2063" s="12">
        <v>6359.02</v>
      </c>
      <c r="T2063" s="12">
        <v>6304.74</v>
      </c>
      <c r="U2063" s="12">
        <v>43765.02</v>
      </c>
      <c r="V2063" s="8" t="s">
        <v>35</v>
      </c>
      <c r="W2063" s="8" t="s">
        <v>7133</v>
      </c>
      <c r="X2063" s="8" t="s">
        <v>35</v>
      </c>
      <c r="Y2063" s="13">
        <v>0</v>
      </c>
      <c r="Z2063" s="8" t="s">
        <v>42</v>
      </c>
      <c r="AA2063" s="8" t="s">
        <v>43</v>
      </c>
      <c r="AB2063" s="8" t="s">
        <v>60</v>
      </c>
      <c r="AC2063" s="8" t="s">
        <v>4348</v>
      </c>
      <c r="AD2063" s="8" t="s">
        <v>35</v>
      </c>
      <c r="AE2063" s="8" t="s">
        <v>2177</v>
      </c>
      <c r="AF2063" s="12">
        <v>43765.02</v>
      </c>
      <c r="AG2063" s="41">
        <f t="shared" si="291"/>
        <v>45547</v>
      </c>
      <c r="AH2063" s="41">
        <f t="shared" ca="1" si="292"/>
        <v>46022</v>
      </c>
      <c r="AI2063" s="1">
        <f t="shared" ca="1" si="290"/>
        <v>15</v>
      </c>
      <c r="AJ2063" s="1">
        <f t="shared" ca="1" si="293"/>
        <v>10</v>
      </c>
      <c r="AK2063" s="1">
        <f t="shared" ca="1" si="294"/>
        <v>4</v>
      </c>
      <c r="AL2063" s="1">
        <f t="shared" si="295"/>
        <v>12.69</v>
      </c>
      <c r="AM2063" s="38">
        <f t="shared" ca="1" si="296"/>
        <v>0.66666666666666663</v>
      </c>
      <c r="AN2063" s="1" t="str">
        <f t="shared" ca="1" si="297"/>
        <v>לא תקין</v>
      </c>
      <c r="AO2063" s="1" t="e">
        <f>VLOOKUP(AC2063,'תז מייל קניין'!$A:$C,3,0)</f>
        <v>#N/A</v>
      </c>
      <c r="AP2063" s="1" t="str">
        <f t="shared" si="298"/>
        <v xml:space="preserve"> יועץ למוג</v>
      </c>
    </row>
    <row r="2064" spans="1:42" x14ac:dyDescent="0.2">
      <c r="A2064" s="4"/>
      <c r="B2064" s="5"/>
      <c r="C2064" s="6" t="s">
        <v>7134</v>
      </c>
      <c r="D2064" s="7" t="s">
        <v>34</v>
      </c>
      <c r="E2064" s="7" t="s">
        <v>32</v>
      </c>
      <c r="F2064" s="8" t="s">
        <v>35</v>
      </c>
      <c r="G2064" s="9">
        <v>45547</v>
      </c>
      <c r="H2064" s="9"/>
      <c r="I2064" s="10"/>
      <c r="J2064" s="14"/>
      <c r="K2064" s="11" t="s">
        <v>7135</v>
      </c>
      <c r="L2064" s="8" t="s">
        <v>7136</v>
      </c>
      <c r="M2064" s="8" t="s">
        <v>7137</v>
      </c>
      <c r="N2064" s="8" t="s">
        <v>40</v>
      </c>
      <c r="O2064" s="12">
        <v>49648.5</v>
      </c>
      <c r="P2064" s="8" t="s">
        <v>41</v>
      </c>
      <c r="Q2064" s="12">
        <v>49648.5</v>
      </c>
      <c r="R2064" s="13">
        <v>0</v>
      </c>
      <c r="S2064" s="13">
        <v>0</v>
      </c>
      <c r="T2064" s="13">
        <v>0</v>
      </c>
      <c r="U2064" s="12">
        <v>49648.5</v>
      </c>
      <c r="V2064" s="8" t="s">
        <v>35</v>
      </c>
      <c r="W2064" s="8" t="s">
        <v>7138</v>
      </c>
      <c r="X2064" s="8" t="s">
        <v>35</v>
      </c>
      <c r="Y2064" s="13">
        <v>0</v>
      </c>
      <c r="Z2064" s="8" t="s">
        <v>42</v>
      </c>
      <c r="AA2064" s="8" t="s">
        <v>43</v>
      </c>
      <c r="AB2064" s="8" t="s">
        <v>60</v>
      </c>
      <c r="AC2064" s="8" t="s">
        <v>4348</v>
      </c>
      <c r="AD2064" s="8" t="s">
        <v>35</v>
      </c>
      <c r="AE2064" s="8" t="s">
        <v>1815</v>
      </c>
      <c r="AF2064" s="12">
        <v>49648.5</v>
      </c>
      <c r="AG2064" s="41">
        <f t="shared" si="291"/>
        <v>45547</v>
      </c>
      <c r="AH2064" s="41">
        <f t="shared" ca="1" si="292"/>
        <v>46022</v>
      </c>
      <c r="AI2064" s="1">
        <f t="shared" ca="1" si="290"/>
        <v>15</v>
      </c>
      <c r="AJ2064" s="1">
        <f t="shared" ca="1" si="293"/>
        <v>10</v>
      </c>
      <c r="AK2064" s="1">
        <f t="shared" ca="1" si="294"/>
        <v>4</v>
      </c>
      <c r="AL2064" s="1">
        <f t="shared" si="295"/>
        <v>0</v>
      </c>
      <c r="AM2064" s="38">
        <f t="shared" ca="1" si="296"/>
        <v>0.66666666666666663</v>
      </c>
      <c r="AN2064" s="1" t="str">
        <f t="shared" ca="1" si="297"/>
        <v>לא תקין</v>
      </c>
      <c r="AO2064" s="1" t="e">
        <f>VLOOKUP(AC2064,'תז מייל קניין'!$A:$C,3,0)</f>
        <v>#N/A</v>
      </c>
      <c r="AP2064" s="1" t="str">
        <f t="shared" si="298"/>
        <v xml:space="preserve"> תיק מפקח </v>
      </c>
    </row>
    <row r="2065" spans="1:42" x14ac:dyDescent="0.2">
      <c r="A2065" s="4"/>
      <c r="B2065" s="5"/>
      <c r="C2065" s="6" t="s">
        <v>7139</v>
      </c>
      <c r="D2065" s="7" t="s">
        <v>50</v>
      </c>
      <c r="E2065" s="7" t="s">
        <v>32</v>
      </c>
      <c r="F2065" s="8" t="s">
        <v>35</v>
      </c>
      <c r="G2065" s="9">
        <v>45551</v>
      </c>
      <c r="H2065" s="9"/>
      <c r="I2065" s="10"/>
      <c r="J2065" s="14"/>
      <c r="K2065" s="11" t="s">
        <v>1764</v>
      </c>
      <c r="L2065" s="8" t="s">
        <v>1765</v>
      </c>
      <c r="M2065" s="8" t="s">
        <v>1766</v>
      </c>
      <c r="N2065" s="8" t="s">
        <v>40</v>
      </c>
      <c r="O2065" s="12">
        <v>2569.29</v>
      </c>
      <c r="P2065" s="8" t="s">
        <v>41</v>
      </c>
      <c r="Q2065" s="12">
        <v>2569.29</v>
      </c>
      <c r="R2065" s="13">
        <v>63.47</v>
      </c>
      <c r="S2065" s="12">
        <v>1625.67</v>
      </c>
      <c r="T2065" s="12">
        <v>1625.67</v>
      </c>
      <c r="U2065" s="13">
        <v>975.95</v>
      </c>
      <c r="V2065" s="8" t="s">
        <v>35</v>
      </c>
      <c r="W2065" s="8" t="s">
        <v>7107</v>
      </c>
      <c r="X2065" s="8" t="s">
        <v>57</v>
      </c>
      <c r="Y2065" s="13">
        <v>0</v>
      </c>
      <c r="Z2065" s="8" t="s">
        <v>42</v>
      </c>
      <c r="AA2065" s="8" t="s">
        <v>65</v>
      </c>
      <c r="AB2065" s="8" t="s">
        <v>35</v>
      </c>
      <c r="AC2065" s="8" t="s">
        <v>4348</v>
      </c>
      <c r="AD2065" s="8" t="s">
        <v>35</v>
      </c>
      <c r="AE2065" s="8" t="s">
        <v>2430</v>
      </c>
      <c r="AF2065" s="13">
        <v>943.62</v>
      </c>
      <c r="AG2065" s="41">
        <f t="shared" si="291"/>
        <v>45551</v>
      </c>
      <c r="AH2065" s="41">
        <f t="shared" ca="1" si="292"/>
        <v>46022</v>
      </c>
      <c r="AI2065" s="1">
        <f t="shared" ca="1" si="290"/>
        <v>15</v>
      </c>
      <c r="AJ2065" s="1">
        <f t="shared" ca="1" si="293"/>
        <v>10</v>
      </c>
      <c r="AK2065" s="1">
        <f t="shared" ca="1" si="294"/>
        <v>4</v>
      </c>
      <c r="AL2065" s="1">
        <f t="shared" si="295"/>
        <v>63.47</v>
      </c>
      <c r="AM2065" s="38">
        <f t="shared" ca="1" si="296"/>
        <v>0.66666666666666663</v>
      </c>
      <c r="AN2065" s="1" t="str">
        <f t="shared" ca="1" si="297"/>
        <v>תקין</v>
      </c>
      <c r="AO2065" s="1" t="e">
        <f>VLOOKUP(AC2065,'תז מייל קניין'!$A:$C,3,0)</f>
        <v>#N/A</v>
      </c>
      <c r="AP2065" s="1" t="str">
        <f t="shared" si="298"/>
        <v xml:space="preserve"> ציוד משרד</v>
      </c>
    </row>
    <row r="2066" spans="1:42" x14ac:dyDescent="0.2">
      <c r="A2066" s="4"/>
      <c r="B2066" s="5"/>
      <c r="C2066" s="6" t="s">
        <v>7140</v>
      </c>
      <c r="D2066" s="7" t="s">
        <v>34</v>
      </c>
      <c r="E2066" s="7" t="s">
        <v>32</v>
      </c>
      <c r="F2066" s="8" t="s">
        <v>35</v>
      </c>
      <c r="G2066" s="9">
        <v>45553</v>
      </c>
      <c r="H2066" s="9"/>
      <c r="I2066" s="10"/>
      <c r="J2066" s="14"/>
      <c r="K2066" s="11" t="s">
        <v>7141</v>
      </c>
      <c r="L2066" s="8" t="s">
        <v>7142</v>
      </c>
      <c r="M2066" s="8" t="s">
        <v>7143</v>
      </c>
      <c r="N2066" s="8" t="s">
        <v>40</v>
      </c>
      <c r="O2066" s="12">
        <v>4248</v>
      </c>
      <c r="P2066" s="8" t="s">
        <v>41</v>
      </c>
      <c r="Q2066" s="12">
        <v>4248</v>
      </c>
      <c r="R2066" s="13">
        <v>75.06</v>
      </c>
      <c r="S2066" s="12">
        <v>3188.66</v>
      </c>
      <c r="T2066" s="12">
        <v>3188.66</v>
      </c>
      <c r="U2066" s="12">
        <v>1059.3399999999999</v>
      </c>
      <c r="V2066" s="8" t="s">
        <v>35</v>
      </c>
      <c r="W2066" s="8" t="s">
        <v>7144</v>
      </c>
      <c r="X2066" s="8" t="s">
        <v>35</v>
      </c>
      <c r="Y2066" s="13">
        <v>0</v>
      </c>
      <c r="Z2066" s="8" t="s">
        <v>42</v>
      </c>
      <c r="AA2066" s="8" t="s">
        <v>43</v>
      </c>
      <c r="AB2066" s="8" t="s">
        <v>60</v>
      </c>
      <c r="AC2066" s="8" t="s">
        <v>4348</v>
      </c>
      <c r="AD2066" s="8" t="s">
        <v>7145</v>
      </c>
      <c r="AE2066" s="8" t="s">
        <v>1008</v>
      </c>
      <c r="AF2066" s="12">
        <v>1059.3399999999999</v>
      </c>
      <c r="AG2066" s="41">
        <f t="shared" si="291"/>
        <v>45553</v>
      </c>
      <c r="AH2066" s="41">
        <f t="shared" ca="1" si="292"/>
        <v>46022</v>
      </c>
      <c r="AI2066" s="1">
        <f t="shared" ca="1" si="290"/>
        <v>15</v>
      </c>
      <c r="AJ2066" s="1">
        <f t="shared" ca="1" si="293"/>
        <v>10</v>
      </c>
      <c r="AK2066" s="1">
        <f t="shared" ca="1" si="294"/>
        <v>4</v>
      </c>
      <c r="AL2066" s="1">
        <f t="shared" si="295"/>
        <v>75.06</v>
      </c>
      <c r="AM2066" s="38">
        <f t="shared" ca="1" si="296"/>
        <v>0.66666666666666663</v>
      </c>
      <c r="AN2066" s="1" t="str">
        <f t="shared" ca="1" si="297"/>
        <v>תקין</v>
      </c>
      <c r="AO2066" s="1" t="e">
        <f>VLOOKUP(AC2066,'תז מייל קניין'!$A:$C,3,0)</f>
        <v>#N/A</v>
      </c>
      <c r="AP2066" s="1" t="str">
        <f t="shared" si="298"/>
        <v xml:space="preserve"> גישור בת.</v>
      </c>
    </row>
    <row r="2067" spans="1:42" x14ac:dyDescent="0.2">
      <c r="A2067" s="4"/>
      <c r="B2067" s="5"/>
      <c r="C2067" s="6" t="s">
        <v>7146</v>
      </c>
      <c r="D2067" s="7" t="s">
        <v>50</v>
      </c>
      <c r="E2067" s="7" t="s">
        <v>32</v>
      </c>
      <c r="F2067" s="8" t="s">
        <v>35</v>
      </c>
      <c r="G2067" s="9">
        <v>45573</v>
      </c>
      <c r="H2067" s="9"/>
      <c r="I2067" s="10"/>
      <c r="J2067" s="14"/>
      <c r="K2067" s="11" t="s">
        <v>185</v>
      </c>
      <c r="L2067" s="8" t="s">
        <v>186</v>
      </c>
      <c r="M2067" s="8" t="s">
        <v>187</v>
      </c>
      <c r="N2067" s="8" t="s">
        <v>40</v>
      </c>
      <c r="O2067" s="12">
        <v>17375.77</v>
      </c>
      <c r="P2067" s="8" t="s">
        <v>41</v>
      </c>
      <c r="Q2067" s="12">
        <v>17375.77</v>
      </c>
      <c r="R2067" s="13">
        <v>73.349999999999994</v>
      </c>
      <c r="S2067" s="12">
        <v>12955.97</v>
      </c>
      <c r="T2067" s="12">
        <v>12521.14</v>
      </c>
      <c r="U2067" s="12">
        <v>4797.41</v>
      </c>
      <c r="V2067" s="8" t="s">
        <v>35</v>
      </c>
      <c r="W2067" s="8" t="s">
        <v>7147</v>
      </c>
      <c r="X2067" s="8" t="s">
        <v>57</v>
      </c>
      <c r="Y2067" s="13">
        <v>0</v>
      </c>
      <c r="Z2067" s="8" t="s">
        <v>42</v>
      </c>
      <c r="AA2067" s="8" t="s">
        <v>65</v>
      </c>
      <c r="AB2067" s="8" t="s">
        <v>35</v>
      </c>
      <c r="AC2067" s="8" t="s">
        <v>4348</v>
      </c>
      <c r="AD2067" s="8" t="s">
        <v>35</v>
      </c>
      <c r="AE2067" s="8" t="s">
        <v>1815</v>
      </c>
      <c r="AF2067" s="12">
        <v>4638.47</v>
      </c>
      <c r="AG2067" s="41">
        <f t="shared" si="291"/>
        <v>45573</v>
      </c>
      <c r="AH2067" s="41">
        <f t="shared" ca="1" si="292"/>
        <v>46022</v>
      </c>
      <c r="AI2067" s="1">
        <f t="shared" ca="1" si="290"/>
        <v>14</v>
      </c>
      <c r="AJ2067" s="1">
        <f t="shared" ca="1" si="293"/>
        <v>9</v>
      </c>
      <c r="AK2067" s="1">
        <f t="shared" ca="1" si="294"/>
        <v>4</v>
      </c>
      <c r="AL2067" s="1">
        <f t="shared" si="295"/>
        <v>73.349999999999994</v>
      </c>
      <c r="AM2067" s="38">
        <f t="shared" ca="1" si="296"/>
        <v>0.6428571428571429</v>
      </c>
      <c r="AN2067" s="1" t="str">
        <f t="shared" ca="1" si="297"/>
        <v>תקין</v>
      </c>
      <c r="AO2067" s="1" t="e">
        <f>VLOOKUP(AC2067,'תז מייל קניין'!$A:$C,3,0)</f>
        <v>#N/A</v>
      </c>
      <c r="AP2067" s="1" t="str">
        <f t="shared" si="298"/>
        <v xml:space="preserve"> כיבוד משק</v>
      </c>
    </row>
    <row r="2068" spans="1:42" x14ac:dyDescent="0.2">
      <c r="A2068" s="4"/>
      <c r="B2068" s="5"/>
      <c r="C2068" s="6" t="s">
        <v>7148</v>
      </c>
      <c r="D2068" s="7" t="s">
        <v>34</v>
      </c>
      <c r="E2068" s="7" t="s">
        <v>32</v>
      </c>
      <c r="F2068" s="8" t="s">
        <v>35</v>
      </c>
      <c r="G2068" s="9">
        <v>45574</v>
      </c>
      <c r="H2068" s="9"/>
      <c r="I2068" s="10"/>
      <c r="J2068" s="14"/>
      <c r="K2068" s="11" t="s">
        <v>4383</v>
      </c>
      <c r="L2068" s="8" t="s">
        <v>4384</v>
      </c>
      <c r="M2068" s="8" t="s">
        <v>4385</v>
      </c>
      <c r="N2068" s="8" t="s">
        <v>40</v>
      </c>
      <c r="O2068" s="12">
        <v>2156.4499999999998</v>
      </c>
      <c r="P2068" s="8" t="s">
        <v>41</v>
      </c>
      <c r="Q2068" s="12">
        <v>2156.4499999999998</v>
      </c>
      <c r="R2068" s="13">
        <v>0</v>
      </c>
      <c r="S2068" s="13">
        <v>0</v>
      </c>
      <c r="T2068" s="13">
        <v>0</v>
      </c>
      <c r="U2068" s="12">
        <v>2156.4499999999998</v>
      </c>
      <c r="V2068" s="8" t="s">
        <v>35</v>
      </c>
      <c r="W2068" s="8" t="s">
        <v>7149</v>
      </c>
      <c r="X2068" s="8" t="s">
        <v>35</v>
      </c>
      <c r="Y2068" s="13">
        <v>0</v>
      </c>
      <c r="Z2068" s="8" t="s">
        <v>42</v>
      </c>
      <c r="AA2068" s="8" t="s">
        <v>58</v>
      </c>
      <c r="AB2068" s="8" t="s">
        <v>35</v>
      </c>
      <c r="AC2068" s="8" t="s">
        <v>4348</v>
      </c>
      <c r="AD2068" s="8" t="s">
        <v>7150</v>
      </c>
      <c r="AE2068" s="8" t="s">
        <v>1008</v>
      </c>
      <c r="AF2068" s="12">
        <v>2156.4499999999998</v>
      </c>
      <c r="AG2068" s="41">
        <f t="shared" si="291"/>
        <v>45574</v>
      </c>
      <c r="AH2068" s="41">
        <f t="shared" ca="1" si="292"/>
        <v>46022</v>
      </c>
      <c r="AI2068" s="1">
        <f t="shared" ca="1" si="290"/>
        <v>14</v>
      </c>
      <c r="AJ2068" s="1">
        <f t="shared" ca="1" si="293"/>
        <v>9</v>
      </c>
      <c r="AK2068" s="1">
        <f t="shared" ca="1" si="294"/>
        <v>4</v>
      </c>
      <c r="AL2068" s="1">
        <f t="shared" si="295"/>
        <v>0</v>
      </c>
      <c r="AM2068" s="38">
        <f t="shared" ca="1" si="296"/>
        <v>0.6428571428571429</v>
      </c>
      <c r="AN2068" s="1" t="str">
        <f t="shared" ca="1" si="297"/>
        <v>לא תקין</v>
      </c>
      <c r="AO2068" s="1" t="e">
        <f>VLOOKUP(AC2068,'תז מייל קניין'!$A:$C,3,0)</f>
        <v>#N/A</v>
      </c>
      <c r="AP2068" s="1" t="str">
        <f t="shared" si="298"/>
        <v xml:space="preserve"> גישור זכר</v>
      </c>
    </row>
    <row r="2069" spans="1:42" x14ac:dyDescent="0.2">
      <c r="A2069" s="4"/>
      <c r="B2069" s="5"/>
      <c r="C2069" s="6" t="s">
        <v>7151</v>
      </c>
      <c r="D2069" s="7" t="s">
        <v>50</v>
      </c>
      <c r="E2069" s="7" t="s">
        <v>32</v>
      </c>
      <c r="F2069" s="8" t="s">
        <v>35</v>
      </c>
      <c r="G2069" s="9">
        <v>45592</v>
      </c>
      <c r="H2069" s="9"/>
      <c r="I2069" s="10"/>
      <c r="J2069" s="14"/>
      <c r="K2069" s="11" t="s">
        <v>1990</v>
      </c>
      <c r="L2069" s="8" t="s">
        <v>1991</v>
      </c>
      <c r="M2069" s="8" t="s">
        <v>1992</v>
      </c>
      <c r="N2069" s="8" t="s">
        <v>40</v>
      </c>
      <c r="O2069" s="12">
        <v>2527.4499999999998</v>
      </c>
      <c r="P2069" s="8" t="s">
        <v>41</v>
      </c>
      <c r="Q2069" s="12">
        <v>2527.4499999999998</v>
      </c>
      <c r="R2069" s="13">
        <v>0</v>
      </c>
      <c r="S2069" s="13">
        <v>0</v>
      </c>
      <c r="T2069" s="13">
        <v>0</v>
      </c>
      <c r="U2069" s="12">
        <v>2464.5500000000002</v>
      </c>
      <c r="V2069" s="8" t="s">
        <v>35</v>
      </c>
      <c r="W2069" s="8" t="s">
        <v>7152</v>
      </c>
      <c r="X2069" s="8" t="s">
        <v>57</v>
      </c>
      <c r="Y2069" s="13">
        <v>0</v>
      </c>
      <c r="Z2069" s="8" t="s">
        <v>42</v>
      </c>
      <c r="AA2069" s="8" t="s">
        <v>65</v>
      </c>
      <c r="AB2069" s="8" t="s">
        <v>35</v>
      </c>
      <c r="AC2069" s="8" t="s">
        <v>4348</v>
      </c>
      <c r="AD2069" s="8" t="s">
        <v>35</v>
      </c>
      <c r="AE2069" s="8" t="s">
        <v>1815</v>
      </c>
      <c r="AF2069" s="12">
        <v>2527.4499999999998</v>
      </c>
      <c r="AG2069" s="41">
        <f t="shared" si="291"/>
        <v>45592</v>
      </c>
      <c r="AH2069" s="41">
        <f t="shared" ca="1" si="292"/>
        <v>46022</v>
      </c>
      <c r="AI2069" s="1">
        <f t="shared" ca="1" si="290"/>
        <v>14</v>
      </c>
      <c r="AJ2069" s="1">
        <f t="shared" ca="1" si="293"/>
        <v>9</v>
      </c>
      <c r="AK2069" s="1">
        <f t="shared" ca="1" si="294"/>
        <v>4</v>
      </c>
      <c r="AL2069" s="1">
        <f t="shared" si="295"/>
        <v>0</v>
      </c>
      <c r="AM2069" s="38">
        <f t="shared" ca="1" si="296"/>
        <v>0.6428571428571429</v>
      </c>
      <c r="AN2069" s="1" t="str">
        <f t="shared" ca="1" si="297"/>
        <v>לא תקין</v>
      </c>
      <c r="AO2069" s="1" t="e">
        <f>VLOOKUP(AC2069,'תז מייל קניין'!$A:$C,3,0)</f>
        <v>#N/A</v>
      </c>
      <c r="AP2069" s="1" t="str">
        <f t="shared" si="298"/>
        <v xml:space="preserve"> מסך, רישו</v>
      </c>
    </row>
    <row r="2070" spans="1:42" x14ac:dyDescent="0.2">
      <c r="A2070" s="4"/>
      <c r="B2070" s="5"/>
      <c r="C2070" s="6" t="s">
        <v>7153</v>
      </c>
      <c r="D2070" s="7" t="s">
        <v>34</v>
      </c>
      <c r="E2070" s="7" t="s">
        <v>32</v>
      </c>
      <c r="F2070" s="8" t="s">
        <v>35</v>
      </c>
      <c r="G2070" s="9">
        <v>45594</v>
      </c>
      <c r="H2070" s="9"/>
      <c r="I2070" s="10"/>
      <c r="J2070" s="14"/>
      <c r="K2070" s="11" t="s">
        <v>7154</v>
      </c>
      <c r="L2070" s="8" t="s">
        <v>7155</v>
      </c>
      <c r="M2070" s="8" t="s">
        <v>7156</v>
      </c>
      <c r="N2070" s="8" t="s">
        <v>40</v>
      </c>
      <c r="O2070" s="12">
        <v>2601.9</v>
      </c>
      <c r="P2070" s="8" t="s">
        <v>41</v>
      </c>
      <c r="Q2070" s="12">
        <v>2601.9</v>
      </c>
      <c r="R2070" s="13">
        <v>0</v>
      </c>
      <c r="S2070" s="13">
        <v>0</v>
      </c>
      <c r="T2070" s="13">
        <v>0</v>
      </c>
      <c r="U2070" s="12">
        <v>2601.9</v>
      </c>
      <c r="V2070" s="8" t="s">
        <v>35</v>
      </c>
      <c r="W2070" s="8" t="s">
        <v>7157</v>
      </c>
      <c r="X2070" s="8" t="s">
        <v>35</v>
      </c>
      <c r="Y2070" s="13">
        <v>0</v>
      </c>
      <c r="Z2070" s="8" t="s">
        <v>42</v>
      </c>
      <c r="AA2070" s="8" t="s">
        <v>43</v>
      </c>
      <c r="AB2070" s="8" t="s">
        <v>60</v>
      </c>
      <c r="AC2070" s="8" t="s">
        <v>4348</v>
      </c>
      <c r="AD2070" s="8" t="s">
        <v>35</v>
      </c>
      <c r="AE2070" s="8" t="s">
        <v>674</v>
      </c>
      <c r="AF2070" s="12">
        <v>2601.9</v>
      </c>
      <c r="AG2070" s="41">
        <f t="shared" si="291"/>
        <v>45594</v>
      </c>
      <c r="AH2070" s="41">
        <f t="shared" ca="1" si="292"/>
        <v>46022</v>
      </c>
      <c r="AI2070" s="1">
        <f t="shared" ca="1" si="290"/>
        <v>14</v>
      </c>
      <c r="AJ2070" s="1">
        <f t="shared" ca="1" si="293"/>
        <v>9</v>
      </c>
      <c r="AK2070" s="1">
        <f t="shared" ca="1" si="294"/>
        <v>4</v>
      </c>
      <c r="AL2070" s="1">
        <f t="shared" si="295"/>
        <v>0</v>
      </c>
      <c r="AM2070" s="38">
        <f t="shared" ca="1" si="296"/>
        <v>0.6428571428571429</v>
      </c>
      <c r="AN2070" s="1" t="str">
        <f t="shared" ca="1" si="297"/>
        <v>לא תקין</v>
      </c>
      <c r="AO2070" s="1" t="e">
        <f>VLOOKUP(AC2070,'תז מייל קניין'!$A:$C,3,0)</f>
        <v>#N/A</v>
      </c>
      <c r="AP2070" s="1" t="str">
        <f t="shared" si="298"/>
        <v xml:space="preserve"> מים וכריכ</v>
      </c>
    </row>
    <row r="2071" spans="1:42" x14ac:dyDescent="0.2">
      <c r="A2071" s="4"/>
      <c r="B2071" s="5"/>
      <c r="C2071" s="6" t="s">
        <v>7158</v>
      </c>
      <c r="D2071" s="7" t="s">
        <v>50</v>
      </c>
      <c r="E2071" s="7" t="s">
        <v>32</v>
      </c>
      <c r="F2071" s="8" t="s">
        <v>35</v>
      </c>
      <c r="G2071" s="9">
        <v>45594</v>
      </c>
      <c r="H2071" s="9"/>
      <c r="I2071" s="10"/>
      <c r="J2071" s="14"/>
      <c r="K2071" s="11" t="s">
        <v>1936</v>
      </c>
      <c r="L2071" s="8" t="s">
        <v>1937</v>
      </c>
      <c r="M2071" s="8" t="s">
        <v>1938</v>
      </c>
      <c r="N2071" s="8" t="s">
        <v>40</v>
      </c>
      <c r="O2071" s="12">
        <v>79296</v>
      </c>
      <c r="P2071" s="8" t="s">
        <v>41</v>
      </c>
      <c r="Q2071" s="12">
        <v>79296</v>
      </c>
      <c r="R2071" s="13">
        <v>100.02</v>
      </c>
      <c r="S2071" s="12">
        <v>79199.240000000005</v>
      </c>
      <c r="T2071" s="12">
        <v>80414.02</v>
      </c>
      <c r="U2071" s="13">
        <v>0</v>
      </c>
      <c r="V2071" s="8" t="s">
        <v>35</v>
      </c>
      <c r="W2071" s="8" t="s">
        <v>7159</v>
      </c>
      <c r="X2071" s="8" t="s">
        <v>57</v>
      </c>
      <c r="Y2071" s="13">
        <v>0</v>
      </c>
      <c r="Z2071" s="8" t="s">
        <v>42</v>
      </c>
      <c r="AA2071" s="8" t="s">
        <v>65</v>
      </c>
      <c r="AB2071" s="8" t="s">
        <v>35</v>
      </c>
      <c r="AC2071" s="8" t="s">
        <v>4348</v>
      </c>
      <c r="AD2071" s="8" t="s">
        <v>35</v>
      </c>
      <c r="AE2071" s="8" t="s">
        <v>1815</v>
      </c>
      <c r="AF2071" s="13">
        <v>0</v>
      </c>
      <c r="AG2071" s="41">
        <f t="shared" si="291"/>
        <v>45594</v>
      </c>
      <c r="AH2071" s="41">
        <f t="shared" ca="1" si="292"/>
        <v>46022</v>
      </c>
      <c r="AI2071" s="1">
        <f t="shared" ca="1" si="290"/>
        <v>14</v>
      </c>
      <c r="AJ2071" s="1">
        <f t="shared" ca="1" si="293"/>
        <v>9</v>
      </c>
      <c r="AK2071" s="1">
        <f t="shared" ca="1" si="294"/>
        <v>4</v>
      </c>
      <c r="AL2071" s="1">
        <f t="shared" si="295"/>
        <v>100.02</v>
      </c>
      <c r="AM2071" s="38">
        <f t="shared" ca="1" si="296"/>
        <v>0.6428571428571429</v>
      </c>
      <c r="AN2071" s="1" t="str">
        <f t="shared" ca="1" si="297"/>
        <v>תקין</v>
      </c>
      <c r="AO2071" s="1" t="e">
        <f>VLOOKUP(AC2071,'תז מייל קניין'!$A:$C,3,0)</f>
        <v>#N/A</v>
      </c>
      <c r="AP2071" s="1" t="str">
        <f t="shared" si="298"/>
        <v xml:space="preserve"> נייר צילו</v>
      </c>
    </row>
    <row r="2072" spans="1:42" x14ac:dyDescent="0.2">
      <c r="A2072" s="4"/>
      <c r="B2072" s="5"/>
      <c r="C2072" s="6" t="s">
        <v>7160</v>
      </c>
      <c r="D2072" s="7" t="s">
        <v>50</v>
      </c>
      <c r="E2072" s="7" t="s">
        <v>32</v>
      </c>
      <c r="F2072" s="8" t="s">
        <v>35</v>
      </c>
      <c r="G2072" s="9">
        <v>45594</v>
      </c>
      <c r="H2072" s="9"/>
      <c r="I2072" s="10"/>
      <c r="J2072" s="14"/>
      <c r="K2072" s="11" t="s">
        <v>1943</v>
      </c>
      <c r="L2072" s="8" t="s">
        <v>1944</v>
      </c>
      <c r="M2072" s="8" t="s">
        <v>1945</v>
      </c>
      <c r="N2072" s="8" t="s">
        <v>40</v>
      </c>
      <c r="O2072" s="13">
        <v>411.82</v>
      </c>
      <c r="P2072" s="8" t="s">
        <v>41</v>
      </c>
      <c r="Q2072" s="13">
        <v>411.82</v>
      </c>
      <c r="R2072" s="13">
        <v>0</v>
      </c>
      <c r="S2072" s="13">
        <v>0</v>
      </c>
      <c r="T2072" s="13">
        <v>0</v>
      </c>
      <c r="U2072" s="13">
        <v>411.82</v>
      </c>
      <c r="V2072" s="8" t="s">
        <v>35</v>
      </c>
      <c r="W2072" s="8" t="s">
        <v>7161</v>
      </c>
      <c r="X2072" s="8" t="s">
        <v>35</v>
      </c>
      <c r="Y2072" s="13">
        <v>0</v>
      </c>
      <c r="Z2072" s="8" t="s">
        <v>42</v>
      </c>
      <c r="AA2072" s="8" t="s">
        <v>43</v>
      </c>
      <c r="AB2072" s="8" t="s">
        <v>60</v>
      </c>
      <c r="AC2072" s="8" t="s">
        <v>4348</v>
      </c>
      <c r="AD2072" s="8" t="s">
        <v>35</v>
      </c>
      <c r="AE2072" s="8" t="s">
        <v>35</v>
      </c>
      <c r="AF2072" s="13">
        <v>411.82</v>
      </c>
      <c r="AG2072" s="41">
        <f t="shared" si="291"/>
        <v>45594</v>
      </c>
      <c r="AH2072" s="41">
        <f t="shared" ca="1" si="292"/>
        <v>46022</v>
      </c>
      <c r="AI2072" s="1">
        <f t="shared" ca="1" si="290"/>
        <v>14</v>
      </c>
      <c r="AJ2072" s="1">
        <f t="shared" ca="1" si="293"/>
        <v>9</v>
      </c>
      <c r="AK2072" s="1">
        <f t="shared" ca="1" si="294"/>
        <v>4</v>
      </c>
      <c r="AL2072" s="1">
        <f t="shared" si="295"/>
        <v>0</v>
      </c>
      <c r="AM2072" s="38">
        <f t="shared" ca="1" si="296"/>
        <v>0.6428571428571429</v>
      </c>
      <c r="AN2072" s="1" t="str">
        <f t="shared" ca="1" si="297"/>
        <v>לא תקין</v>
      </c>
      <c r="AO2072" s="1" t="e">
        <f>VLOOKUP(AC2072,'תז מייל קניין'!$A:$C,3,0)</f>
        <v>#N/A</v>
      </c>
      <c r="AP2072" s="1" t="str">
        <f t="shared" si="298"/>
        <v xml:space="preserve"> חותמות, א</v>
      </c>
    </row>
    <row r="2073" spans="1:42" x14ac:dyDescent="0.2">
      <c r="A2073" s="4"/>
      <c r="B2073" s="5"/>
      <c r="C2073" s="6" t="s">
        <v>7162</v>
      </c>
      <c r="D2073" s="7" t="s">
        <v>34</v>
      </c>
      <c r="E2073" s="7" t="s">
        <v>32</v>
      </c>
      <c r="F2073" s="8" t="s">
        <v>35</v>
      </c>
      <c r="G2073" s="9">
        <v>45609</v>
      </c>
      <c r="H2073" s="9"/>
      <c r="I2073" s="10"/>
      <c r="J2073" s="14"/>
      <c r="K2073" s="11" t="s">
        <v>7163</v>
      </c>
      <c r="L2073" s="8" t="s">
        <v>7164</v>
      </c>
      <c r="M2073" s="8" t="s">
        <v>7165</v>
      </c>
      <c r="N2073" s="8" t="s">
        <v>40</v>
      </c>
      <c r="O2073" s="12">
        <v>7115.4</v>
      </c>
      <c r="P2073" s="8" t="s">
        <v>41</v>
      </c>
      <c r="Q2073" s="12">
        <v>7115.4</v>
      </c>
      <c r="R2073" s="13">
        <v>99.17</v>
      </c>
      <c r="S2073" s="12">
        <v>7056.4</v>
      </c>
      <c r="T2073" s="12">
        <v>7056.4</v>
      </c>
      <c r="U2073" s="13">
        <v>59</v>
      </c>
      <c r="V2073" s="8" t="s">
        <v>35</v>
      </c>
      <c r="W2073" s="8" t="s">
        <v>7166</v>
      </c>
      <c r="X2073" s="8" t="s">
        <v>35</v>
      </c>
      <c r="Y2073" s="13">
        <v>0</v>
      </c>
      <c r="Z2073" s="8" t="s">
        <v>42</v>
      </c>
      <c r="AA2073" s="8" t="s">
        <v>43</v>
      </c>
      <c r="AB2073" s="8" t="s">
        <v>60</v>
      </c>
      <c r="AC2073" s="8" t="s">
        <v>4348</v>
      </c>
      <c r="AD2073" s="8" t="s">
        <v>35</v>
      </c>
      <c r="AE2073" s="8" t="s">
        <v>1471</v>
      </c>
      <c r="AF2073" s="13">
        <v>59</v>
      </c>
      <c r="AG2073" s="41">
        <f t="shared" si="291"/>
        <v>45609</v>
      </c>
      <c r="AH2073" s="41">
        <f t="shared" ca="1" si="292"/>
        <v>46022</v>
      </c>
      <c r="AI2073" s="1">
        <f t="shared" ca="1" si="290"/>
        <v>13</v>
      </c>
      <c r="AJ2073" s="1">
        <f t="shared" ca="1" si="293"/>
        <v>8</v>
      </c>
      <c r="AK2073" s="1">
        <f t="shared" ca="1" si="294"/>
        <v>4</v>
      </c>
      <c r="AL2073" s="1">
        <f t="shared" si="295"/>
        <v>99.17</v>
      </c>
      <c r="AM2073" s="38">
        <f t="shared" ca="1" si="296"/>
        <v>0.61538461538461542</v>
      </c>
      <c r="AN2073" s="1" t="str">
        <f t="shared" ca="1" si="297"/>
        <v>תקין</v>
      </c>
      <c r="AO2073" s="1" t="e">
        <f>VLOOKUP(AC2073,'תז מייל קניין'!$A:$C,3,0)</f>
        <v>#N/A</v>
      </c>
      <c r="AP2073" s="1" t="str">
        <f t="shared" si="298"/>
        <v xml:space="preserve"> מדפסת עבו</v>
      </c>
    </row>
    <row r="2074" spans="1:42" x14ac:dyDescent="0.2">
      <c r="A2074" s="4"/>
      <c r="B2074" s="5"/>
      <c r="C2074" s="6" t="s">
        <v>7167</v>
      </c>
      <c r="D2074" s="7" t="s">
        <v>50</v>
      </c>
      <c r="E2074" s="7" t="s">
        <v>32</v>
      </c>
      <c r="F2074" s="8" t="s">
        <v>35</v>
      </c>
      <c r="G2074" s="9">
        <v>45609</v>
      </c>
      <c r="H2074" s="9"/>
      <c r="I2074" s="10"/>
      <c r="J2074" s="14"/>
      <c r="K2074" s="11" t="s">
        <v>185</v>
      </c>
      <c r="L2074" s="8" t="s">
        <v>186</v>
      </c>
      <c r="M2074" s="8" t="s">
        <v>187</v>
      </c>
      <c r="N2074" s="8" t="s">
        <v>40</v>
      </c>
      <c r="O2074" s="12">
        <v>24529.37</v>
      </c>
      <c r="P2074" s="8" t="s">
        <v>41</v>
      </c>
      <c r="Q2074" s="12">
        <v>24529.37</v>
      </c>
      <c r="R2074" s="13">
        <v>61.04</v>
      </c>
      <c r="S2074" s="12">
        <v>15744.77</v>
      </c>
      <c r="T2074" s="12">
        <v>14946.26</v>
      </c>
      <c r="U2074" s="12">
        <v>9883.98</v>
      </c>
      <c r="V2074" s="8" t="s">
        <v>35</v>
      </c>
      <c r="W2074" s="8" t="s">
        <v>7147</v>
      </c>
      <c r="X2074" s="8" t="s">
        <v>57</v>
      </c>
      <c r="Y2074" s="13">
        <v>0</v>
      </c>
      <c r="Z2074" s="8" t="s">
        <v>42</v>
      </c>
      <c r="AA2074" s="8" t="s">
        <v>65</v>
      </c>
      <c r="AB2074" s="8" t="s">
        <v>35</v>
      </c>
      <c r="AC2074" s="8" t="s">
        <v>4348</v>
      </c>
      <c r="AD2074" s="8" t="s">
        <v>35</v>
      </c>
      <c r="AE2074" s="8" t="s">
        <v>1815</v>
      </c>
      <c r="AF2074" s="12">
        <v>9556.57</v>
      </c>
      <c r="AG2074" s="41">
        <f t="shared" si="291"/>
        <v>45609</v>
      </c>
      <c r="AH2074" s="41">
        <f t="shared" ca="1" si="292"/>
        <v>46022</v>
      </c>
      <c r="AI2074" s="1">
        <f t="shared" ca="1" si="290"/>
        <v>13</v>
      </c>
      <c r="AJ2074" s="1">
        <f t="shared" ca="1" si="293"/>
        <v>8</v>
      </c>
      <c r="AK2074" s="1">
        <f t="shared" ca="1" si="294"/>
        <v>4</v>
      </c>
      <c r="AL2074" s="1">
        <f t="shared" si="295"/>
        <v>61.04</v>
      </c>
      <c r="AM2074" s="38">
        <f t="shared" ca="1" si="296"/>
        <v>0.61538461538461542</v>
      </c>
      <c r="AN2074" s="1" t="str">
        <f t="shared" ca="1" si="297"/>
        <v>תקין</v>
      </c>
      <c r="AO2074" s="1" t="e">
        <f>VLOOKUP(AC2074,'תז מייל קניין'!$A:$C,3,0)</f>
        <v>#N/A</v>
      </c>
      <c r="AP2074" s="1" t="str">
        <f t="shared" si="298"/>
        <v xml:space="preserve"> כיבוד משק</v>
      </c>
    </row>
    <row r="2075" spans="1:42" x14ac:dyDescent="0.2">
      <c r="A2075" s="4"/>
      <c r="B2075" s="5"/>
      <c r="C2075" s="6" t="s">
        <v>7168</v>
      </c>
      <c r="D2075" s="7" t="s">
        <v>50</v>
      </c>
      <c r="E2075" s="7" t="s">
        <v>32</v>
      </c>
      <c r="F2075" s="8" t="s">
        <v>35</v>
      </c>
      <c r="G2075" s="9">
        <v>45615</v>
      </c>
      <c r="H2075" s="9"/>
      <c r="I2075" s="10"/>
      <c r="J2075" s="14"/>
      <c r="K2075" s="11" t="s">
        <v>4550</v>
      </c>
      <c r="L2075" s="8" t="s">
        <v>4551</v>
      </c>
      <c r="M2075" s="8" t="s">
        <v>4552</v>
      </c>
      <c r="N2075" s="8" t="s">
        <v>40</v>
      </c>
      <c r="O2075" s="12">
        <v>5805.6</v>
      </c>
      <c r="P2075" s="8" t="s">
        <v>41</v>
      </c>
      <c r="Q2075" s="12">
        <v>5805.6</v>
      </c>
      <c r="R2075" s="13">
        <v>0</v>
      </c>
      <c r="S2075" s="13">
        <v>0</v>
      </c>
      <c r="T2075" s="13">
        <v>0</v>
      </c>
      <c r="U2075" s="12">
        <v>6829.82</v>
      </c>
      <c r="V2075" s="8" t="s">
        <v>35</v>
      </c>
      <c r="W2075" s="8" t="s">
        <v>7169</v>
      </c>
      <c r="X2075" s="8" t="s">
        <v>57</v>
      </c>
      <c r="Y2075" s="13">
        <v>0</v>
      </c>
      <c r="Z2075" s="8" t="s">
        <v>42</v>
      </c>
      <c r="AA2075" s="8" t="s">
        <v>65</v>
      </c>
      <c r="AB2075" s="8" t="s">
        <v>35</v>
      </c>
      <c r="AC2075" s="8" t="s">
        <v>4348</v>
      </c>
      <c r="AD2075" s="8" t="s">
        <v>35</v>
      </c>
      <c r="AE2075" s="8" t="s">
        <v>6872</v>
      </c>
      <c r="AF2075" s="12">
        <v>5805.6</v>
      </c>
      <c r="AG2075" s="41">
        <f t="shared" si="291"/>
        <v>45615</v>
      </c>
      <c r="AH2075" s="41">
        <f t="shared" ca="1" si="292"/>
        <v>46022</v>
      </c>
      <c r="AI2075" s="1">
        <f t="shared" ca="1" si="290"/>
        <v>13</v>
      </c>
      <c r="AJ2075" s="1">
        <f t="shared" ca="1" si="293"/>
        <v>8</v>
      </c>
      <c r="AK2075" s="1">
        <f t="shared" ca="1" si="294"/>
        <v>4</v>
      </c>
      <c r="AL2075" s="1">
        <f t="shared" si="295"/>
        <v>0</v>
      </c>
      <c r="AM2075" s="38">
        <f t="shared" ca="1" si="296"/>
        <v>0.61538461538461542</v>
      </c>
      <c r="AN2075" s="1" t="str">
        <f t="shared" ca="1" si="297"/>
        <v>לא תקין</v>
      </c>
      <c r="AO2075" s="1" t="e">
        <f>VLOOKUP(AC2075,'תז מייל קניין'!$A:$C,3,0)</f>
        <v>#N/A</v>
      </c>
      <c r="AP2075" s="1" t="str">
        <f t="shared" si="298"/>
        <v xml:space="preserve"> שירות מסר</v>
      </c>
    </row>
    <row r="2076" spans="1:42" x14ac:dyDescent="0.2">
      <c r="A2076" s="4"/>
      <c r="B2076" s="5"/>
      <c r="C2076" s="6" t="s">
        <v>7170</v>
      </c>
      <c r="D2076" s="7" t="s">
        <v>34</v>
      </c>
      <c r="E2076" s="7" t="s">
        <v>32</v>
      </c>
      <c r="F2076" s="8" t="s">
        <v>35</v>
      </c>
      <c r="G2076" s="9">
        <v>45630</v>
      </c>
      <c r="H2076" s="9"/>
      <c r="I2076" s="10"/>
      <c r="J2076" s="14"/>
      <c r="K2076" s="11" t="s">
        <v>7171</v>
      </c>
      <c r="L2076" s="8" t="s">
        <v>7172</v>
      </c>
      <c r="M2076" s="8" t="s">
        <v>7173</v>
      </c>
      <c r="N2076" s="8" t="s">
        <v>40</v>
      </c>
      <c r="O2076" s="12">
        <v>37928.92</v>
      </c>
      <c r="P2076" s="8" t="s">
        <v>41</v>
      </c>
      <c r="Q2076" s="12">
        <v>37928.92</v>
      </c>
      <c r="R2076" s="13">
        <v>100</v>
      </c>
      <c r="S2076" s="12">
        <v>37928.92</v>
      </c>
      <c r="T2076" s="12">
        <v>37928.92</v>
      </c>
      <c r="U2076" s="13">
        <v>0</v>
      </c>
      <c r="V2076" s="8" t="s">
        <v>35</v>
      </c>
      <c r="W2076" s="8" t="s">
        <v>7174</v>
      </c>
      <c r="X2076" s="8" t="s">
        <v>35</v>
      </c>
      <c r="Y2076" s="13">
        <v>0</v>
      </c>
      <c r="Z2076" s="8" t="s">
        <v>42</v>
      </c>
      <c r="AA2076" s="8" t="s">
        <v>43</v>
      </c>
      <c r="AB2076" s="8" t="s">
        <v>60</v>
      </c>
      <c r="AC2076" s="8" t="s">
        <v>4348</v>
      </c>
      <c r="AD2076" s="8" t="s">
        <v>35</v>
      </c>
      <c r="AE2076" s="8" t="s">
        <v>4414</v>
      </c>
      <c r="AF2076" s="13">
        <v>0</v>
      </c>
      <c r="AG2076" s="41">
        <f t="shared" si="291"/>
        <v>45630</v>
      </c>
      <c r="AH2076" s="41">
        <f t="shared" ca="1" si="292"/>
        <v>46022</v>
      </c>
      <c r="AI2076" s="1">
        <f t="shared" ca="1" si="290"/>
        <v>12</v>
      </c>
      <c r="AJ2076" s="1">
        <f t="shared" ca="1" si="293"/>
        <v>8</v>
      </c>
      <c r="AK2076" s="1">
        <f t="shared" ca="1" si="294"/>
        <v>4</v>
      </c>
      <c r="AL2076" s="1">
        <f t="shared" si="295"/>
        <v>100</v>
      </c>
      <c r="AM2076" s="38">
        <f t="shared" ca="1" si="296"/>
        <v>0.66666666666666663</v>
      </c>
      <c r="AN2076" s="1" t="str">
        <f t="shared" ca="1" si="297"/>
        <v>תקין</v>
      </c>
      <c r="AO2076" s="1" t="e">
        <f>VLOOKUP(AC2076,'תז מייל קניין'!$A:$C,3,0)</f>
        <v>#N/A</v>
      </c>
      <c r="AP2076" s="1" t="str">
        <f t="shared" si="298"/>
        <v xml:space="preserve"> מעבדה פור</v>
      </c>
    </row>
    <row r="2077" spans="1:42" x14ac:dyDescent="0.2">
      <c r="A2077" s="4"/>
      <c r="B2077" s="5"/>
      <c r="C2077" s="6" t="s">
        <v>7175</v>
      </c>
      <c r="D2077" s="7" t="s">
        <v>50</v>
      </c>
      <c r="E2077" s="7" t="s">
        <v>32</v>
      </c>
      <c r="F2077" s="8" t="s">
        <v>35</v>
      </c>
      <c r="G2077" s="9">
        <v>45616</v>
      </c>
      <c r="H2077" s="9"/>
      <c r="I2077" s="10"/>
      <c r="J2077" s="14"/>
      <c r="K2077" s="11" t="s">
        <v>2433</v>
      </c>
      <c r="L2077" s="8" t="s">
        <v>2434</v>
      </c>
      <c r="M2077" s="8" t="s">
        <v>2435</v>
      </c>
      <c r="N2077" s="8" t="s">
        <v>40</v>
      </c>
      <c r="O2077" s="12">
        <v>46040.65</v>
      </c>
      <c r="P2077" s="8" t="s">
        <v>41</v>
      </c>
      <c r="Q2077" s="12">
        <v>46040.65</v>
      </c>
      <c r="R2077" s="13">
        <v>0</v>
      </c>
      <c r="S2077" s="13">
        <v>0</v>
      </c>
      <c r="T2077" s="13">
        <v>0</v>
      </c>
      <c r="U2077" s="12">
        <v>49399.75</v>
      </c>
      <c r="V2077" s="8" t="s">
        <v>35</v>
      </c>
      <c r="W2077" s="8" t="s">
        <v>7176</v>
      </c>
      <c r="X2077" s="8" t="s">
        <v>57</v>
      </c>
      <c r="Y2077" s="13">
        <v>0</v>
      </c>
      <c r="Z2077" s="8" t="s">
        <v>42</v>
      </c>
      <c r="AA2077" s="8" t="s">
        <v>65</v>
      </c>
      <c r="AB2077" s="8" t="s">
        <v>35</v>
      </c>
      <c r="AC2077" s="8" t="s">
        <v>4348</v>
      </c>
      <c r="AD2077" s="8" t="s">
        <v>35</v>
      </c>
      <c r="AE2077" s="8" t="s">
        <v>4654</v>
      </c>
      <c r="AF2077" s="12">
        <v>46040.65</v>
      </c>
      <c r="AG2077" s="41">
        <f t="shared" si="291"/>
        <v>45616</v>
      </c>
      <c r="AH2077" s="41">
        <f t="shared" ca="1" si="292"/>
        <v>46022</v>
      </c>
      <c r="AI2077" s="1">
        <f t="shared" ref="AI2077:AI2140" ca="1" si="299">DATEDIF(AG2077,AH2077, "m")</f>
        <v>13</v>
      </c>
      <c r="AJ2077" s="1">
        <f t="shared" ca="1" si="293"/>
        <v>8</v>
      </c>
      <c r="AK2077" s="1">
        <f t="shared" ca="1" si="294"/>
        <v>4</v>
      </c>
      <c r="AL2077" s="1">
        <f t="shared" si="295"/>
        <v>0</v>
      </c>
      <c r="AM2077" s="38">
        <f t="shared" ca="1" si="296"/>
        <v>0.61538461538461542</v>
      </c>
      <c r="AN2077" s="1" t="str">
        <f t="shared" ca="1" si="297"/>
        <v>לא תקין</v>
      </c>
      <c r="AO2077" s="1" t="e">
        <f>VLOOKUP(AC2077,'תז מייל קניין'!$A:$C,3,0)</f>
        <v>#N/A</v>
      </c>
      <c r="AP2077" s="1" t="str">
        <f t="shared" si="298"/>
        <v xml:space="preserve"> כסאות עבו</v>
      </c>
    </row>
    <row r="2078" spans="1:42" x14ac:dyDescent="0.2">
      <c r="A2078" s="4"/>
      <c r="B2078" s="5"/>
      <c r="C2078" s="6" t="s">
        <v>7177</v>
      </c>
      <c r="D2078" s="7" t="s">
        <v>50</v>
      </c>
      <c r="E2078" s="7" t="s">
        <v>32</v>
      </c>
      <c r="F2078" s="8" t="s">
        <v>35</v>
      </c>
      <c r="G2078" s="9">
        <v>45616</v>
      </c>
      <c r="H2078" s="9"/>
      <c r="I2078" s="10"/>
      <c r="J2078" s="14"/>
      <c r="K2078" s="11" t="s">
        <v>1936</v>
      </c>
      <c r="L2078" s="8" t="s">
        <v>1937</v>
      </c>
      <c r="M2078" s="8" t="s">
        <v>1938</v>
      </c>
      <c r="N2078" s="8" t="s">
        <v>40</v>
      </c>
      <c r="O2078" s="12">
        <v>76124.160000000003</v>
      </c>
      <c r="P2078" s="8" t="s">
        <v>41</v>
      </c>
      <c r="Q2078" s="12">
        <v>76124.160000000003</v>
      </c>
      <c r="R2078" s="13">
        <v>67.400000000000006</v>
      </c>
      <c r="S2078" s="12">
        <v>62586.06</v>
      </c>
      <c r="T2078" s="12">
        <v>52066.22</v>
      </c>
      <c r="U2078" s="13">
        <v>0</v>
      </c>
      <c r="V2078" s="8" t="s">
        <v>35</v>
      </c>
      <c r="W2078" s="8" t="s">
        <v>7178</v>
      </c>
      <c r="X2078" s="8" t="s">
        <v>57</v>
      </c>
      <c r="Y2078" s="13">
        <v>0</v>
      </c>
      <c r="Z2078" s="8" t="s">
        <v>42</v>
      </c>
      <c r="AA2078" s="8" t="s">
        <v>65</v>
      </c>
      <c r="AB2078" s="8" t="s">
        <v>35</v>
      </c>
      <c r="AC2078" s="8" t="s">
        <v>4348</v>
      </c>
      <c r="AD2078" s="8" t="s">
        <v>35</v>
      </c>
      <c r="AE2078" s="8" t="s">
        <v>1471</v>
      </c>
      <c r="AF2078" s="12">
        <v>24819.65</v>
      </c>
      <c r="AG2078" s="41">
        <f t="shared" si="291"/>
        <v>45616</v>
      </c>
      <c r="AH2078" s="41">
        <f t="shared" ca="1" si="292"/>
        <v>46022</v>
      </c>
      <c r="AI2078" s="1">
        <f t="shared" ca="1" si="299"/>
        <v>13</v>
      </c>
      <c r="AJ2078" s="1">
        <f t="shared" ca="1" si="293"/>
        <v>8</v>
      </c>
      <c r="AK2078" s="1">
        <f t="shared" ca="1" si="294"/>
        <v>4</v>
      </c>
      <c r="AL2078" s="1">
        <f t="shared" si="295"/>
        <v>67.400000000000006</v>
      </c>
      <c r="AM2078" s="38">
        <f t="shared" ca="1" si="296"/>
        <v>0.61538461538461542</v>
      </c>
      <c r="AN2078" s="1" t="str">
        <f t="shared" ca="1" si="297"/>
        <v>תקין</v>
      </c>
      <c r="AO2078" s="1" t="e">
        <f>VLOOKUP(AC2078,'תז מייל קניין'!$A:$C,3,0)</f>
        <v>#N/A</v>
      </c>
      <c r="AP2078" s="1" t="str">
        <f t="shared" si="298"/>
        <v xml:space="preserve"> נייר צילו</v>
      </c>
    </row>
    <row r="2079" spans="1:42" x14ac:dyDescent="0.2">
      <c r="A2079" s="4"/>
      <c r="B2079" s="5"/>
      <c r="C2079" s="6" t="s">
        <v>7179</v>
      </c>
      <c r="D2079" s="7" t="s">
        <v>34</v>
      </c>
      <c r="E2079" s="7" t="s">
        <v>32</v>
      </c>
      <c r="F2079" s="8" t="s">
        <v>35</v>
      </c>
      <c r="G2079" s="9">
        <v>45616</v>
      </c>
      <c r="H2079" s="9"/>
      <c r="I2079" s="10"/>
      <c r="J2079" s="14"/>
      <c r="K2079" s="11" t="s">
        <v>185</v>
      </c>
      <c r="L2079" s="8" t="s">
        <v>186</v>
      </c>
      <c r="M2079" s="8" t="s">
        <v>187</v>
      </c>
      <c r="N2079" s="8" t="s">
        <v>40</v>
      </c>
      <c r="O2079" s="12">
        <v>1628.16</v>
      </c>
      <c r="P2079" s="8" t="s">
        <v>41</v>
      </c>
      <c r="Q2079" s="12">
        <v>1628.16</v>
      </c>
      <c r="R2079" s="13">
        <v>100</v>
      </c>
      <c r="S2079" s="12">
        <v>1628.16</v>
      </c>
      <c r="T2079" s="12">
        <v>1587.78</v>
      </c>
      <c r="U2079" s="13">
        <v>0</v>
      </c>
      <c r="V2079" s="8" t="s">
        <v>35</v>
      </c>
      <c r="W2079" s="8" t="s">
        <v>7180</v>
      </c>
      <c r="X2079" s="8" t="s">
        <v>57</v>
      </c>
      <c r="Y2079" s="13">
        <v>0</v>
      </c>
      <c r="Z2079" s="8" t="s">
        <v>42</v>
      </c>
      <c r="AA2079" s="8" t="s">
        <v>65</v>
      </c>
      <c r="AB2079" s="8" t="s">
        <v>35</v>
      </c>
      <c r="AC2079" s="8" t="s">
        <v>4348</v>
      </c>
      <c r="AD2079" s="8" t="s">
        <v>35</v>
      </c>
      <c r="AE2079" s="8" t="s">
        <v>1471</v>
      </c>
      <c r="AF2079" s="13">
        <v>0</v>
      </c>
      <c r="AG2079" s="41">
        <f t="shared" si="291"/>
        <v>45616</v>
      </c>
      <c r="AH2079" s="41">
        <f t="shared" ca="1" si="292"/>
        <v>46022</v>
      </c>
      <c r="AI2079" s="1">
        <f t="shared" ca="1" si="299"/>
        <v>13</v>
      </c>
      <c r="AJ2079" s="1">
        <f t="shared" ca="1" si="293"/>
        <v>8</v>
      </c>
      <c r="AK2079" s="1">
        <f t="shared" ca="1" si="294"/>
        <v>4</v>
      </c>
      <c r="AL2079" s="1">
        <f t="shared" si="295"/>
        <v>100</v>
      </c>
      <c r="AM2079" s="38">
        <f t="shared" ca="1" si="296"/>
        <v>0.61538461538461542</v>
      </c>
      <c r="AN2079" s="1" t="str">
        <f t="shared" ca="1" si="297"/>
        <v>תקין</v>
      </c>
      <c r="AO2079" s="1" t="e">
        <f>VLOOKUP(AC2079,'תז מייל קניין'!$A:$C,3,0)</f>
        <v>#N/A</v>
      </c>
      <c r="AP2079" s="1" t="str">
        <f t="shared" si="298"/>
        <v xml:space="preserve"> כיבוד משק</v>
      </c>
    </row>
    <row r="2080" spans="1:42" x14ac:dyDescent="0.2">
      <c r="A2080" s="4"/>
      <c r="B2080" s="5"/>
      <c r="C2080" s="6" t="s">
        <v>7181</v>
      </c>
      <c r="D2080" s="7" t="s">
        <v>50</v>
      </c>
      <c r="E2080" s="7" t="s">
        <v>32</v>
      </c>
      <c r="F2080" s="8" t="s">
        <v>35</v>
      </c>
      <c r="G2080" s="9">
        <v>45616</v>
      </c>
      <c r="H2080" s="9"/>
      <c r="I2080" s="10"/>
      <c r="J2080" s="14"/>
      <c r="K2080" s="11" t="s">
        <v>1764</v>
      </c>
      <c r="L2080" s="8" t="s">
        <v>1765</v>
      </c>
      <c r="M2080" s="8" t="s">
        <v>1766</v>
      </c>
      <c r="N2080" s="8" t="s">
        <v>40</v>
      </c>
      <c r="O2080" s="12">
        <v>5488.19</v>
      </c>
      <c r="P2080" s="8" t="s">
        <v>41</v>
      </c>
      <c r="Q2080" s="12">
        <v>5488.19</v>
      </c>
      <c r="R2080" s="13">
        <v>98.51</v>
      </c>
      <c r="S2080" s="12">
        <v>5406.26</v>
      </c>
      <c r="T2080" s="12">
        <v>5360.46</v>
      </c>
      <c r="U2080" s="13">
        <v>84.72</v>
      </c>
      <c r="V2080" s="8" t="s">
        <v>35</v>
      </c>
      <c r="W2080" s="8" t="s">
        <v>7182</v>
      </c>
      <c r="X2080" s="8" t="s">
        <v>57</v>
      </c>
      <c r="Y2080" s="13">
        <v>0</v>
      </c>
      <c r="Z2080" s="8" t="s">
        <v>42</v>
      </c>
      <c r="AA2080" s="8" t="s">
        <v>65</v>
      </c>
      <c r="AB2080" s="8" t="s">
        <v>35</v>
      </c>
      <c r="AC2080" s="8" t="s">
        <v>4348</v>
      </c>
      <c r="AD2080" s="8" t="s">
        <v>35</v>
      </c>
      <c r="AE2080" s="8" t="s">
        <v>35</v>
      </c>
      <c r="AF2080" s="13">
        <v>81.93</v>
      </c>
      <c r="AG2080" s="41">
        <f t="shared" si="291"/>
        <v>45616</v>
      </c>
      <c r="AH2080" s="41">
        <f t="shared" ca="1" si="292"/>
        <v>46022</v>
      </c>
      <c r="AI2080" s="1">
        <f t="shared" ca="1" si="299"/>
        <v>13</v>
      </c>
      <c r="AJ2080" s="1">
        <f t="shared" ca="1" si="293"/>
        <v>8</v>
      </c>
      <c r="AK2080" s="1">
        <f t="shared" ca="1" si="294"/>
        <v>4</v>
      </c>
      <c r="AL2080" s="1">
        <f t="shared" si="295"/>
        <v>98.51</v>
      </c>
      <c r="AM2080" s="38">
        <f t="shared" ca="1" si="296"/>
        <v>0.61538461538461542</v>
      </c>
      <c r="AN2080" s="1" t="str">
        <f t="shared" ca="1" si="297"/>
        <v>תקין</v>
      </c>
      <c r="AO2080" s="1" t="e">
        <f>VLOOKUP(AC2080,'תז מייל קניין'!$A:$C,3,0)</f>
        <v>#N/A</v>
      </c>
      <c r="AP2080" s="1" t="str">
        <f t="shared" si="298"/>
        <v xml:space="preserve"> ציוד משרד</v>
      </c>
    </row>
    <row r="2081" spans="1:42" x14ac:dyDescent="0.2">
      <c r="A2081" s="4"/>
      <c r="B2081" s="5"/>
      <c r="C2081" s="6" t="s">
        <v>7183</v>
      </c>
      <c r="D2081" s="7" t="s">
        <v>50</v>
      </c>
      <c r="E2081" s="7" t="s">
        <v>32</v>
      </c>
      <c r="F2081" s="8" t="s">
        <v>35</v>
      </c>
      <c r="G2081" s="9">
        <v>45621</v>
      </c>
      <c r="H2081" s="9"/>
      <c r="I2081" s="10"/>
      <c r="J2081" s="14"/>
      <c r="K2081" s="11" t="s">
        <v>7184</v>
      </c>
      <c r="L2081" s="8" t="s">
        <v>7185</v>
      </c>
      <c r="M2081" s="8" t="s">
        <v>7186</v>
      </c>
      <c r="N2081" s="8" t="s">
        <v>40</v>
      </c>
      <c r="O2081" s="12">
        <v>15531.62</v>
      </c>
      <c r="P2081" s="8" t="s">
        <v>41</v>
      </c>
      <c r="Q2081" s="12">
        <v>15531.62</v>
      </c>
      <c r="R2081" s="13">
        <v>50.5</v>
      </c>
      <c r="S2081" s="12">
        <v>8154.1</v>
      </c>
      <c r="T2081" s="12">
        <v>7838.39</v>
      </c>
      <c r="U2081" s="12">
        <v>7688.15</v>
      </c>
      <c r="V2081" s="8" t="s">
        <v>35</v>
      </c>
      <c r="W2081" s="8" t="s">
        <v>7187</v>
      </c>
      <c r="X2081" s="8" t="s">
        <v>35</v>
      </c>
      <c r="Y2081" s="13">
        <v>0</v>
      </c>
      <c r="Z2081" s="8" t="s">
        <v>42</v>
      </c>
      <c r="AA2081" s="8" t="s">
        <v>65</v>
      </c>
      <c r="AB2081" s="8" t="s">
        <v>35</v>
      </c>
      <c r="AC2081" s="8" t="s">
        <v>4348</v>
      </c>
      <c r="AD2081" s="8" t="s">
        <v>35</v>
      </c>
      <c r="AE2081" s="8" t="s">
        <v>1471</v>
      </c>
      <c r="AF2081" s="12">
        <v>7688.15</v>
      </c>
      <c r="AG2081" s="41">
        <f t="shared" si="291"/>
        <v>45621</v>
      </c>
      <c r="AH2081" s="41">
        <f t="shared" ca="1" si="292"/>
        <v>46022</v>
      </c>
      <c r="AI2081" s="1">
        <f t="shared" ca="1" si="299"/>
        <v>13</v>
      </c>
      <c r="AJ2081" s="1">
        <f t="shared" ca="1" si="293"/>
        <v>8</v>
      </c>
      <c r="AK2081" s="1">
        <f t="shared" ca="1" si="294"/>
        <v>4</v>
      </c>
      <c r="AL2081" s="1">
        <f t="shared" si="295"/>
        <v>50.5</v>
      </c>
      <c r="AM2081" s="38">
        <f t="shared" ca="1" si="296"/>
        <v>0.61538461538461542</v>
      </c>
      <c r="AN2081" s="1" t="str">
        <f t="shared" ca="1" si="297"/>
        <v>תקין</v>
      </c>
      <c r="AO2081" s="1" t="e">
        <f>VLOOKUP(AC2081,'תז מייל קניין'!$A:$C,3,0)</f>
        <v>#N/A</v>
      </c>
      <c r="AP2081" s="1" t="str">
        <f t="shared" si="298"/>
        <v xml:space="preserve"> עריכת פוד</v>
      </c>
    </row>
    <row r="2082" spans="1:42" x14ac:dyDescent="0.2">
      <c r="A2082" s="4"/>
      <c r="B2082" s="5"/>
      <c r="C2082" s="6" t="s">
        <v>7188</v>
      </c>
      <c r="D2082" s="7" t="s">
        <v>50</v>
      </c>
      <c r="E2082" s="7" t="s">
        <v>32</v>
      </c>
      <c r="F2082" s="8" t="s">
        <v>35</v>
      </c>
      <c r="G2082" s="9">
        <v>45621</v>
      </c>
      <c r="H2082" s="9"/>
      <c r="I2082" s="10"/>
      <c r="J2082" s="14"/>
      <c r="K2082" s="11" t="s">
        <v>2443</v>
      </c>
      <c r="L2082" s="8" t="s">
        <v>2444</v>
      </c>
      <c r="M2082" s="8" t="s">
        <v>2445</v>
      </c>
      <c r="N2082" s="8" t="s">
        <v>40</v>
      </c>
      <c r="O2082" s="12">
        <v>55231.08</v>
      </c>
      <c r="P2082" s="8" t="s">
        <v>41</v>
      </c>
      <c r="Q2082" s="12">
        <v>55231.08</v>
      </c>
      <c r="R2082" s="13">
        <v>0</v>
      </c>
      <c r="S2082" s="13">
        <v>0</v>
      </c>
      <c r="T2082" s="13">
        <v>0</v>
      </c>
      <c r="U2082" s="12">
        <v>52638.99</v>
      </c>
      <c r="V2082" s="8" t="s">
        <v>35</v>
      </c>
      <c r="W2082" s="8" t="s">
        <v>7189</v>
      </c>
      <c r="X2082" s="8" t="s">
        <v>57</v>
      </c>
      <c r="Y2082" s="13">
        <v>0</v>
      </c>
      <c r="Z2082" s="8" t="s">
        <v>42</v>
      </c>
      <c r="AA2082" s="8" t="s">
        <v>65</v>
      </c>
      <c r="AB2082" s="8" t="s">
        <v>35</v>
      </c>
      <c r="AC2082" s="8" t="s">
        <v>4348</v>
      </c>
      <c r="AD2082" s="8" t="s">
        <v>35</v>
      </c>
      <c r="AE2082" s="8" t="s">
        <v>1815</v>
      </c>
      <c r="AF2082" s="12">
        <v>55231.08</v>
      </c>
      <c r="AG2082" s="41">
        <f t="shared" si="291"/>
        <v>45621</v>
      </c>
      <c r="AH2082" s="41">
        <f t="shared" ca="1" si="292"/>
        <v>46022</v>
      </c>
      <c r="AI2082" s="1">
        <f t="shared" ca="1" si="299"/>
        <v>13</v>
      </c>
      <c r="AJ2082" s="1">
        <f t="shared" ca="1" si="293"/>
        <v>8</v>
      </c>
      <c r="AK2082" s="1">
        <f t="shared" ca="1" si="294"/>
        <v>4</v>
      </c>
      <c r="AL2082" s="1">
        <f t="shared" si="295"/>
        <v>0</v>
      </c>
      <c r="AM2082" s="38">
        <f t="shared" ca="1" si="296"/>
        <v>0.61538461538461542</v>
      </c>
      <c r="AN2082" s="1" t="str">
        <f t="shared" ca="1" si="297"/>
        <v>לא תקין</v>
      </c>
      <c r="AO2082" s="1" t="e">
        <f>VLOOKUP(AC2082,'תז מייל קניין'!$A:$C,3,0)</f>
        <v>#N/A</v>
      </c>
      <c r="AP2082" s="1" t="str">
        <f t="shared" si="298"/>
        <v xml:space="preserve"> השלמות רי</v>
      </c>
    </row>
    <row r="2083" spans="1:42" x14ac:dyDescent="0.2">
      <c r="A2083" s="4"/>
      <c r="B2083" s="5"/>
      <c r="C2083" s="6" t="s">
        <v>7190</v>
      </c>
      <c r="D2083" s="7" t="s">
        <v>34</v>
      </c>
      <c r="E2083" s="7" t="s">
        <v>32</v>
      </c>
      <c r="F2083" s="8" t="s">
        <v>35</v>
      </c>
      <c r="G2083" s="9">
        <v>45629</v>
      </c>
      <c r="H2083" s="9"/>
      <c r="I2083" s="10"/>
      <c r="J2083" s="14"/>
      <c r="K2083" s="11" t="s">
        <v>6982</v>
      </c>
      <c r="L2083" s="8" t="s">
        <v>6983</v>
      </c>
      <c r="M2083" s="8" t="s">
        <v>6984</v>
      </c>
      <c r="N2083" s="8" t="s">
        <v>40</v>
      </c>
      <c r="O2083" s="12">
        <v>27180.12</v>
      </c>
      <c r="P2083" s="8" t="s">
        <v>41</v>
      </c>
      <c r="Q2083" s="12">
        <v>27180.12</v>
      </c>
      <c r="R2083" s="13">
        <v>60.43</v>
      </c>
      <c r="S2083" s="12">
        <v>16567.2</v>
      </c>
      <c r="T2083" s="12">
        <v>16425.599999999999</v>
      </c>
      <c r="U2083" s="12">
        <v>10612.92</v>
      </c>
      <c r="V2083" s="8" t="s">
        <v>35</v>
      </c>
      <c r="W2083" s="8" t="s">
        <v>7191</v>
      </c>
      <c r="X2083" s="8" t="s">
        <v>35</v>
      </c>
      <c r="Y2083" s="13">
        <v>0</v>
      </c>
      <c r="Z2083" s="8" t="s">
        <v>42</v>
      </c>
      <c r="AA2083" s="8" t="s">
        <v>43</v>
      </c>
      <c r="AB2083" s="8" t="s">
        <v>60</v>
      </c>
      <c r="AC2083" s="8" t="s">
        <v>4348</v>
      </c>
      <c r="AD2083" s="8" t="s">
        <v>35</v>
      </c>
      <c r="AE2083" s="8" t="s">
        <v>2658</v>
      </c>
      <c r="AF2083" s="12">
        <v>10612.92</v>
      </c>
      <c r="AG2083" s="41">
        <f t="shared" si="291"/>
        <v>45629</v>
      </c>
      <c r="AH2083" s="41">
        <f t="shared" ca="1" si="292"/>
        <v>46022</v>
      </c>
      <c r="AI2083" s="1">
        <f t="shared" ca="1" si="299"/>
        <v>12</v>
      </c>
      <c r="AJ2083" s="1">
        <f t="shared" ca="1" si="293"/>
        <v>8</v>
      </c>
      <c r="AK2083" s="1">
        <f t="shared" ca="1" si="294"/>
        <v>4</v>
      </c>
      <c r="AL2083" s="1">
        <f t="shared" si="295"/>
        <v>60.43</v>
      </c>
      <c r="AM2083" s="38">
        <f t="shared" ca="1" si="296"/>
        <v>0.66666666666666663</v>
      </c>
      <c r="AN2083" s="1" t="str">
        <f t="shared" ca="1" si="297"/>
        <v>תקין</v>
      </c>
      <c r="AO2083" s="1" t="e">
        <f>VLOOKUP(AC2083,'תז מייל קניין'!$A:$C,3,0)</f>
        <v>#N/A</v>
      </c>
      <c r="AP2083" s="1" t="str">
        <f t="shared" si="298"/>
        <v xml:space="preserve"> חיוג כוכב</v>
      </c>
    </row>
    <row r="2084" spans="1:42" x14ac:dyDescent="0.2">
      <c r="A2084" s="4"/>
      <c r="B2084" s="5"/>
      <c r="C2084" s="6" t="s">
        <v>7192</v>
      </c>
      <c r="D2084" s="7" t="s">
        <v>34</v>
      </c>
      <c r="E2084" s="7" t="s">
        <v>32</v>
      </c>
      <c r="F2084" s="8" t="s">
        <v>35</v>
      </c>
      <c r="G2084" s="9">
        <v>45629</v>
      </c>
      <c r="H2084" s="9"/>
      <c r="I2084" s="10"/>
      <c r="J2084" s="14"/>
      <c r="K2084" s="11" t="s">
        <v>7193</v>
      </c>
      <c r="L2084" s="8" t="s">
        <v>7194</v>
      </c>
      <c r="M2084" s="8" t="s">
        <v>7195</v>
      </c>
      <c r="N2084" s="8" t="s">
        <v>40</v>
      </c>
      <c r="O2084" s="12">
        <v>3072.43</v>
      </c>
      <c r="P2084" s="8" t="s">
        <v>41</v>
      </c>
      <c r="Q2084" s="12">
        <v>3072.43</v>
      </c>
      <c r="R2084" s="13">
        <v>100</v>
      </c>
      <c r="S2084" s="12">
        <v>3072.43</v>
      </c>
      <c r="T2084" s="12">
        <v>3072.43</v>
      </c>
      <c r="U2084" s="13">
        <v>0</v>
      </c>
      <c r="V2084" s="8" t="s">
        <v>35</v>
      </c>
      <c r="W2084" s="8" t="s">
        <v>7196</v>
      </c>
      <c r="X2084" s="8" t="s">
        <v>35</v>
      </c>
      <c r="Y2084" s="13">
        <v>0</v>
      </c>
      <c r="Z2084" s="8" t="s">
        <v>42</v>
      </c>
      <c r="AA2084" s="8" t="s">
        <v>43</v>
      </c>
      <c r="AB2084" s="8" t="s">
        <v>60</v>
      </c>
      <c r="AC2084" s="8" t="s">
        <v>4348</v>
      </c>
      <c r="AD2084" s="8" t="s">
        <v>35</v>
      </c>
      <c r="AE2084" s="8" t="s">
        <v>1471</v>
      </c>
      <c r="AF2084" s="13">
        <v>0</v>
      </c>
      <c r="AG2084" s="41">
        <f t="shared" si="291"/>
        <v>45629</v>
      </c>
      <c r="AH2084" s="41">
        <f t="shared" ca="1" si="292"/>
        <v>46022</v>
      </c>
      <c r="AI2084" s="1">
        <f t="shared" ca="1" si="299"/>
        <v>12</v>
      </c>
      <c r="AJ2084" s="1">
        <f t="shared" ca="1" si="293"/>
        <v>8</v>
      </c>
      <c r="AK2084" s="1">
        <f t="shared" ca="1" si="294"/>
        <v>4</v>
      </c>
      <c r="AL2084" s="1">
        <f t="shared" si="295"/>
        <v>100</v>
      </c>
      <c r="AM2084" s="38">
        <f t="shared" ca="1" si="296"/>
        <v>0.66666666666666663</v>
      </c>
      <c r="AN2084" s="1" t="str">
        <f t="shared" ca="1" si="297"/>
        <v>תקין</v>
      </c>
      <c r="AO2084" s="1" t="e">
        <f>VLOOKUP(AC2084,'תז מייל קניין'!$A:$C,3,0)</f>
        <v>#N/A</v>
      </c>
      <c r="AP2084" s="1" t="str">
        <f t="shared" si="298"/>
        <v xml:space="preserve"> וילונות, </v>
      </c>
    </row>
    <row r="2085" spans="1:42" x14ac:dyDescent="0.2">
      <c r="A2085" s="4"/>
      <c r="B2085" s="5"/>
      <c r="C2085" s="6" t="s">
        <v>7197</v>
      </c>
      <c r="D2085" s="7" t="s">
        <v>50</v>
      </c>
      <c r="E2085" s="7" t="s">
        <v>32</v>
      </c>
      <c r="F2085" s="8" t="s">
        <v>35</v>
      </c>
      <c r="G2085" s="9">
        <v>45634</v>
      </c>
      <c r="H2085" s="9"/>
      <c r="I2085" s="10"/>
      <c r="J2085" s="14"/>
      <c r="K2085" s="11" t="s">
        <v>1764</v>
      </c>
      <c r="L2085" s="8" t="s">
        <v>1765</v>
      </c>
      <c r="M2085" s="8" t="s">
        <v>1766</v>
      </c>
      <c r="N2085" s="8" t="s">
        <v>40</v>
      </c>
      <c r="O2085" s="12">
        <v>18205.259999999998</v>
      </c>
      <c r="P2085" s="8" t="s">
        <v>41</v>
      </c>
      <c r="Q2085" s="12">
        <v>18205.259999999998</v>
      </c>
      <c r="R2085" s="13">
        <v>99.13</v>
      </c>
      <c r="S2085" s="12">
        <v>18049.14</v>
      </c>
      <c r="T2085" s="12">
        <v>17893.900000000001</v>
      </c>
      <c r="U2085" s="13">
        <v>161.47</v>
      </c>
      <c r="V2085" s="8" t="s">
        <v>35</v>
      </c>
      <c r="W2085" s="8" t="s">
        <v>1905</v>
      </c>
      <c r="X2085" s="8" t="s">
        <v>57</v>
      </c>
      <c r="Y2085" s="13">
        <v>0</v>
      </c>
      <c r="Z2085" s="8" t="s">
        <v>42</v>
      </c>
      <c r="AA2085" s="8" t="s">
        <v>65</v>
      </c>
      <c r="AB2085" s="8" t="s">
        <v>35</v>
      </c>
      <c r="AC2085" s="8" t="s">
        <v>4348</v>
      </c>
      <c r="AD2085" s="8" t="s">
        <v>35</v>
      </c>
      <c r="AE2085" s="8" t="s">
        <v>1906</v>
      </c>
      <c r="AF2085" s="13">
        <v>156.12</v>
      </c>
      <c r="AG2085" s="41">
        <f t="shared" si="291"/>
        <v>45634</v>
      </c>
      <c r="AH2085" s="41">
        <f t="shared" ca="1" si="292"/>
        <v>46022</v>
      </c>
      <c r="AI2085" s="1">
        <f t="shared" ca="1" si="299"/>
        <v>12</v>
      </c>
      <c r="AJ2085" s="1">
        <f t="shared" ca="1" si="293"/>
        <v>7</v>
      </c>
      <c r="AK2085" s="1">
        <f t="shared" ca="1" si="294"/>
        <v>4</v>
      </c>
      <c r="AL2085" s="1">
        <f t="shared" si="295"/>
        <v>99.13</v>
      </c>
      <c r="AM2085" s="38">
        <f t="shared" ca="1" si="296"/>
        <v>0.58333333333333337</v>
      </c>
      <c r="AN2085" s="1" t="str">
        <f t="shared" ca="1" si="297"/>
        <v>תקין</v>
      </c>
      <c r="AO2085" s="1" t="e">
        <f>VLOOKUP(AC2085,'תז מייל קניין'!$A:$C,3,0)</f>
        <v>#N/A</v>
      </c>
      <c r="AP2085" s="1" t="str">
        <f t="shared" si="298"/>
        <v xml:space="preserve"> ציוד משרד</v>
      </c>
    </row>
    <row r="2086" spans="1:42" x14ac:dyDescent="0.2">
      <c r="A2086" s="4"/>
      <c r="B2086" s="5"/>
      <c r="C2086" s="6" t="s">
        <v>7198</v>
      </c>
      <c r="D2086" s="7" t="s">
        <v>50</v>
      </c>
      <c r="E2086" s="7" t="s">
        <v>32</v>
      </c>
      <c r="F2086" s="8" t="s">
        <v>35</v>
      </c>
      <c r="G2086" s="9">
        <v>45634</v>
      </c>
      <c r="H2086" s="9"/>
      <c r="I2086" s="10"/>
      <c r="J2086" s="14"/>
      <c r="K2086" s="11" t="s">
        <v>1990</v>
      </c>
      <c r="L2086" s="8" t="s">
        <v>1991</v>
      </c>
      <c r="M2086" s="8" t="s">
        <v>1992</v>
      </c>
      <c r="N2086" s="8" t="s">
        <v>40</v>
      </c>
      <c r="O2086" s="12">
        <v>6479.82</v>
      </c>
      <c r="P2086" s="8" t="s">
        <v>41</v>
      </c>
      <c r="Q2086" s="12">
        <v>6479.82</v>
      </c>
      <c r="R2086" s="13">
        <v>82.04</v>
      </c>
      <c r="S2086" s="12">
        <v>6479.82</v>
      </c>
      <c r="T2086" s="12">
        <v>5729.9</v>
      </c>
      <c r="U2086" s="13">
        <v>997.96</v>
      </c>
      <c r="V2086" s="8" t="s">
        <v>35</v>
      </c>
      <c r="W2086" s="8" t="s">
        <v>7199</v>
      </c>
      <c r="X2086" s="8" t="s">
        <v>57</v>
      </c>
      <c r="Y2086" s="13">
        <v>0</v>
      </c>
      <c r="Z2086" s="8" t="s">
        <v>42</v>
      </c>
      <c r="AA2086" s="8" t="s">
        <v>65</v>
      </c>
      <c r="AB2086" s="8" t="s">
        <v>35</v>
      </c>
      <c r="AC2086" s="8" t="s">
        <v>4348</v>
      </c>
      <c r="AD2086" s="8" t="s">
        <v>35</v>
      </c>
      <c r="AE2086" s="8" t="s">
        <v>2427</v>
      </c>
      <c r="AF2086" s="12">
        <v>1061.6199999999999</v>
      </c>
      <c r="AG2086" s="41">
        <f t="shared" si="291"/>
        <v>45634</v>
      </c>
      <c r="AH2086" s="41">
        <f t="shared" ca="1" si="292"/>
        <v>46022</v>
      </c>
      <c r="AI2086" s="1">
        <f t="shared" ca="1" si="299"/>
        <v>12</v>
      </c>
      <c r="AJ2086" s="1">
        <f t="shared" ca="1" si="293"/>
        <v>7</v>
      </c>
      <c r="AK2086" s="1">
        <f t="shared" ca="1" si="294"/>
        <v>4</v>
      </c>
      <c r="AL2086" s="1">
        <f t="shared" si="295"/>
        <v>82.04</v>
      </c>
      <c r="AM2086" s="38">
        <f t="shared" ca="1" si="296"/>
        <v>0.58333333333333337</v>
      </c>
      <c r="AN2086" s="1" t="str">
        <f t="shared" ca="1" si="297"/>
        <v>תקין</v>
      </c>
      <c r="AO2086" s="1" t="e">
        <f>VLOOKUP(AC2086,'תז מייל קניין'!$A:$C,3,0)</f>
        <v>#N/A</v>
      </c>
      <c r="AP2086" s="1" t="str">
        <f t="shared" si="298"/>
        <v xml:space="preserve"> התקנת מקר</v>
      </c>
    </row>
    <row r="2087" spans="1:42" x14ac:dyDescent="0.2">
      <c r="A2087" s="4"/>
      <c r="B2087" s="5"/>
      <c r="C2087" s="6" t="s">
        <v>7200</v>
      </c>
      <c r="D2087" s="7" t="s">
        <v>50</v>
      </c>
      <c r="E2087" s="7" t="s">
        <v>32</v>
      </c>
      <c r="F2087" s="8" t="s">
        <v>35</v>
      </c>
      <c r="G2087" s="9">
        <v>45634</v>
      </c>
      <c r="H2087" s="9"/>
      <c r="I2087" s="10"/>
      <c r="J2087" s="14"/>
      <c r="K2087" s="11" t="s">
        <v>4550</v>
      </c>
      <c r="L2087" s="8" t="s">
        <v>4551</v>
      </c>
      <c r="M2087" s="8" t="s">
        <v>4552</v>
      </c>
      <c r="N2087" s="8" t="s">
        <v>40</v>
      </c>
      <c r="O2087" s="12">
        <v>28320</v>
      </c>
      <c r="P2087" s="8" t="s">
        <v>41</v>
      </c>
      <c r="Q2087" s="12">
        <v>28320</v>
      </c>
      <c r="R2087" s="13">
        <v>0</v>
      </c>
      <c r="S2087" s="13">
        <v>0</v>
      </c>
      <c r="T2087" s="13">
        <v>0</v>
      </c>
      <c r="U2087" s="12">
        <v>33316.19</v>
      </c>
      <c r="V2087" s="8" t="s">
        <v>35</v>
      </c>
      <c r="W2087" s="8" t="s">
        <v>7201</v>
      </c>
      <c r="X2087" s="8" t="s">
        <v>57</v>
      </c>
      <c r="Y2087" s="13">
        <v>0</v>
      </c>
      <c r="Z2087" s="8" t="s">
        <v>42</v>
      </c>
      <c r="AA2087" s="8" t="s">
        <v>65</v>
      </c>
      <c r="AB2087" s="8" t="s">
        <v>35</v>
      </c>
      <c r="AC2087" s="8" t="s">
        <v>4348</v>
      </c>
      <c r="AD2087" s="8" t="s">
        <v>35</v>
      </c>
      <c r="AE2087" s="8" t="s">
        <v>6872</v>
      </c>
      <c r="AF2087" s="12">
        <v>28320</v>
      </c>
      <c r="AG2087" s="41">
        <f t="shared" si="291"/>
        <v>45634</v>
      </c>
      <c r="AH2087" s="41">
        <f t="shared" ca="1" si="292"/>
        <v>46022</v>
      </c>
      <c r="AI2087" s="1">
        <f t="shared" ca="1" si="299"/>
        <v>12</v>
      </c>
      <c r="AJ2087" s="1">
        <f t="shared" ca="1" si="293"/>
        <v>7</v>
      </c>
      <c r="AK2087" s="1">
        <f t="shared" ca="1" si="294"/>
        <v>4</v>
      </c>
      <c r="AL2087" s="1">
        <f t="shared" si="295"/>
        <v>0</v>
      </c>
      <c r="AM2087" s="38">
        <f t="shared" ca="1" si="296"/>
        <v>0.58333333333333337</v>
      </c>
      <c r="AN2087" s="1" t="str">
        <f t="shared" ca="1" si="297"/>
        <v>לא תקין</v>
      </c>
      <c r="AO2087" s="1" t="e">
        <f>VLOOKUP(AC2087,'תז מייל קניין'!$A:$C,3,0)</f>
        <v>#N/A</v>
      </c>
      <c r="AP2087" s="1" t="str">
        <f t="shared" si="298"/>
        <v xml:space="preserve"> שעות מנהל</v>
      </c>
    </row>
    <row r="2088" spans="1:42" x14ac:dyDescent="0.2">
      <c r="A2088" s="4"/>
      <c r="B2088" s="5"/>
      <c r="C2088" s="6" t="s">
        <v>7202</v>
      </c>
      <c r="D2088" s="7" t="s">
        <v>50</v>
      </c>
      <c r="E2088" s="7" t="s">
        <v>32</v>
      </c>
      <c r="F2088" s="8" t="s">
        <v>35</v>
      </c>
      <c r="G2088" s="9">
        <v>45634</v>
      </c>
      <c r="H2088" s="9"/>
      <c r="I2088" s="10"/>
      <c r="J2088" s="14"/>
      <c r="K2088" s="11" t="s">
        <v>2182</v>
      </c>
      <c r="L2088" s="8" t="s">
        <v>2183</v>
      </c>
      <c r="M2088" s="8" t="s">
        <v>2184</v>
      </c>
      <c r="N2088" s="8" t="s">
        <v>40</v>
      </c>
      <c r="O2088" s="12">
        <v>1353.34</v>
      </c>
      <c r="P2088" s="8" t="s">
        <v>41</v>
      </c>
      <c r="Q2088" s="12">
        <v>1353.34</v>
      </c>
      <c r="R2088" s="13">
        <v>90.89</v>
      </c>
      <c r="S2088" s="12">
        <v>1230.04</v>
      </c>
      <c r="T2088" s="12">
        <v>1230.03</v>
      </c>
      <c r="U2088" s="13">
        <v>127.53</v>
      </c>
      <c r="V2088" s="8" t="s">
        <v>35</v>
      </c>
      <c r="W2088" s="8" t="s">
        <v>7203</v>
      </c>
      <c r="X2088" s="8" t="s">
        <v>57</v>
      </c>
      <c r="Y2088" s="13">
        <v>0</v>
      </c>
      <c r="Z2088" s="8" t="s">
        <v>42</v>
      </c>
      <c r="AA2088" s="8" t="s">
        <v>65</v>
      </c>
      <c r="AB2088" s="8" t="s">
        <v>35</v>
      </c>
      <c r="AC2088" s="8" t="s">
        <v>4348</v>
      </c>
      <c r="AD2088" s="8" t="s">
        <v>35</v>
      </c>
      <c r="AE2088" s="8" t="s">
        <v>2177</v>
      </c>
      <c r="AF2088" s="13">
        <v>123.3</v>
      </c>
      <c r="AG2088" s="41">
        <f t="shared" si="291"/>
        <v>45634</v>
      </c>
      <c r="AH2088" s="41">
        <f t="shared" ca="1" si="292"/>
        <v>46022</v>
      </c>
      <c r="AI2088" s="1">
        <f t="shared" ca="1" si="299"/>
        <v>12</v>
      </c>
      <c r="AJ2088" s="1">
        <f t="shared" ca="1" si="293"/>
        <v>7</v>
      </c>
      <c r="AK2088" s="1">
        <f t="shared" ca="1" si="294"/>
        <v>4</v>
      </c>
      <c r="AL2088" s="1">
        <f t="shared" si="295"/>
        <v>90.89</v>
      </c>
      <c r="AM2088" s="38">
        <f t="shared" ca="1" si="296"/>
        <v>0.58333333333333337</v>
      </c>
      <c r="AN2088" s="1" t="str">
        <f t="shared" ca="1" si="297"/>
        <v>תקין</v>
      </c>
      <c r="AO2088" s="1" t="e">
        <f>VLOOKUP(AC2088,'תז מייל קניין'!$A:$C,3,0)</f>
        <v>#N/A</v>
      </c>
      <c r="AP2088" s="1" t="str">
        <f t="shared" si="298"/>
        <v xml:space="preserve"> כיבוד משק</v>
      </c>
    </row>
    <row r="2089" spans="1:42" x14ac:dyDescent="0.2">
      <c r="A2089" s="4"/>
      <c r="B2089" s="5"/>
      <c r="C2089" s="6" t="s">
        <v>7204</v>
      </c>
      <c r="D2089" s="7" t="s">
        <v>50</v>
      </c>
      <c r="E2089" s="7" t="s">
        <v>32</v>
      </c>
      <c r="F2089" s="8" t="s">
        <v>35</v>
      </c>
      <c r="G2089" s="9">
        <v>45634</v>
      </c>
      <c r="H2089" s="9"/>
      <c r="I2089" s="10"/>
      <c r="J2089" s="14"/>
      <c r="K2089" s="11" t="s">
        <v>1878</v>
      </c>
      <c r="L2089" s="8" t="s">
        <v>1879</v>
      </c>
      <c r="M2089" s="8" t="s">
        <v>35</v>
      </c>
      <c r="N2089" s="8" t="s">
        <v>40</v>
      </c>
      <c r="O2089" s="12">
        <v>6175</v>
      </c>
      <c r="P2089" s="8" t="s">
        <v>41</v>
      </c>
      <c r="Q2089" s="12">
        <v>6175</v>
      </c>
      <c r="R2089" s="13">
        <v>0</v>
      </c>
      <c r="S2089" s="13">
        <v>0</v>
      </c>
      <c r="T2089" s="13">
        <v>0</v>
      </c>
      <c r="U2089" s="12">
        <v>6175</v>
      </c>
      <c r="V2089" s="8" t="s">
        <v>35</v>
      </c>
      <c r="W2089" s="8" t="s">
        <v>7205</v>
      </c>
      <c r="X2089" s="8" t="s">
        <v>35</v>
      </c>
      <c r="Y2089" s="13">
        <v>0</v>
      </c>
      <c r="Z2089" s="8" t="s">
        <v>42</v>
      </c>
      <c r="AA2089" s="8" t="s">
        <v>1804</v>
      </c>
      <c r="AB2089" s="8" t="s">
        <v>35</v>
      </c>
      <c r="AC2089" s="8" t="s">
        <v>4348</v>
      </c>
      <c r="AD2089" s="8" t="s">
        <v>35</v>
      </c>
      <c r="AE2089" s="8" t="s">
        <v>2177</v>
      </c>
      <c r="AF2089" s="12">
        <v>6175</v>
      </c>
      <c r="AG2089" s="41">
        <f t="shared" si="291"/>
        <v>45634</v>
      </c>
      <c r="AH2089" s="41">
        <f t="shared" ca="1" si="292"/>
        <v>46022</v>
      </c>
      <c r="AI2089" s="1">
        <f t="shared" ca="1" si="299"/>
        <v>12</v>
      </c>
      <c r="AJ2089" s="1">
        <f t="shared" ca="1" si="293"/>
        <v>7</v>
      </c>
      <c r="AK2089" s="1">
        <f t="shared" ca="1" si="294"/>
        <v>4</v>
      </c>
      <c r="AL2089" s="1">
        <f t="shared" si="295"/>
        <v>0</v>
      </c>
      <c r="AM2089" s="38">
        <f t="shared" ca="1" si="296"/>
        <v>0.58333333333333337</v>
      </c>
      <c r="AN2089" s="1" t="str">
        <f t="shared" ca="1" si="297"/>
        <v>לא תקין</v>
      </c>
      <c r="AO2089" s="1" t="e">
        <f>VLOOKUP(AC2089,'תז מייל קניין'!$A:$C,3,0)</f>
        <v>#N/A</v>
      </c>
      <c r="AP2089" s="1" t="str">
        <f t="shared" si="298"/>
        <v xml:space="preserve"> מעטפות, נ</v>
      </c>
    </row>
    <row r="2090" spans="1:42" x14ac:dyDescent="0.2">
      <c r="A2090" s="4"/>
      <c r="B2090" s="5"/>
      <c r="C2090" s="6" t="s">
        <v>7206</v>
      </c>
      <c r="D2090" s="7" t="s">
        <v>50</v>
      </c>
      <c r="E2090" s="7" t="s">
        <v>32</v>
      </c>
      <c r="F2090" s="8" t="s">
        <v>35</v>
      </c>
      <c r="G2090" s="9">
        <v>45634</v>
      </c>
      <c r="H2090" s="9"/>
      <c r="I2090" s="10"/>
      <c r="J2090" s="14"/>
      <c r="K2090" s="11" t="s">
        <v>2182</v>
      </c>
      <c r="L2090" s="8" t="s">
        <v>2183</v>
      </c>
      <c r="M2090" s="8" t="s">
        <v>2184</v>
      </c>
      <c r="N2090" s="8" t="s">
        <v>40</v>
      </c>
      <c r="O2090" s="12">
        <v>3050.14</v>
      </c>
      <c r="P2090" s="8" t="s">
        <v>41</v>
      </c>
      <c r="Q2090" s="12">
        <v>3050.14</v>
      </c>
      <c r="R2090" s="13">
        <v>90.74</v>
      </c>
      <c r="S2090" s="12">
        <v>2744.2</v>
      </c>
      <c r="T2090" s="12">
        <v>2744.2</v>
      </c>
      <c r="U2090" s="13">
        <v>292.17</v>
      </c>
      <c r="V2090" s="8" t="s">
        <v>35</v>
      </c>
      <c r="W2090" s="8" t="s">
        <v>7207</v>
      </c>
      <c r="X2090" s="8" t="s">
        <v>57</v>
      </c>
      <c r="Y2090" s="13">
        <v>0</v>
      </c>
      <c r="Z2090" s="8" t="s">
        <v>42</v>
      </c>
      <c r="AA2090" s="8" t="s">
        <v>65</v>
      </c>
      <c r="AB2090" s="8" t="s">
        <v>35</v>
      </c>
      <c r="AC2090" s="8" t="s">
        <v>4348</v>
      </c>
      <c r="AD2090" s="8" t="s">
        <v>35</v>
      </c>
      <c r="AE2090" s="8" t="s">
        <v>6872</v>
      </c>
      <c r="AF2090" s="13">
        <v>282.49</v>
      </c>
      <c r="AG2090" s="41">
        <f t="shared" si="291"/>
        <v>45634</v>
      </c>
      <c r="AH2090" s="41">
        <f t="shared" ca="1" si="292"/>
        <v>46022</v>
      </c>
      <c r="AI2090" s="1">
        <f t="shared" ca="1" si="299"/>
        <v>12</v>
      </c>
      <c r="AJ2090" s="1">
        <f t="shared" ca="1" si="293"/>
        <v>7</v>
      </c>
      <c r="AK2090" s="1">
        <f t="shared" ca="1" si="294"/>
        <v>4</v>
      </c>
      <c r="AL2090" s="1">
        <f t="shared" si="295"/>
        <v>90.74</v>
      </c>
      <c r="AM2090" s="38">
        <f t="shared" ca="1" si="296"/>
        <v>0.58333333333333337</v>
      </c>
      <c r="AN2090" s="1" t="str">
        <f t="shared" ca="1" si="297"/>
        <v>תקין</v>
      </c>
      <c r="AO2090" s="1" t="e">
        <f>VLOOKUP(AC2090,'תז מייל קניין'!$A:$C,3,0)</f>
        <v>#N/A</v>
      </c>
      <c r="AP2090" s="1" t="str">
        <f t="shared" si="298"/>
        <v xml:space="preserve"> כיבוד משק</v>
      </c>
    </row>
    <row r="2091" spans="1:42" x14ac:dyDescent="0.2">
      <c r="A2091" s="4"/>
      <c r="B2091" s="5"/>
      <c r="C2091" s="6" t="s">
        <v>7208</v>
      </c>
      <c r="D2091" s="7" t="s">
        <v>50</v>
      </c>
      <c r="E2091" s="7" t="s">
        <v>32</v>
      </c>
      <c r="F2091" s="8" t="s">
        <v>35</v>
      </c>
      <c r="G2091" s="9">
        <v>45634</v>
      </c>
      <c r="H2091" s="9"/>
      <c r="I2091" s="10"/>
      <c r="J2091" s="14"/>
      <c r="K2091" s="11" t="s">
        <v>3352</v>
      </c>
      <c r="L2091" s="8" t="s">
        <v>3353</v>
      </c>
      <c r="M2091" s="8" t="s">
        <v>3354</v>
      </c>
      <c r="N2091" s="8" t="s">
        <v>40</v>
      </c>
      <c r="O2091" s="12">
        <v>3870.4</v>
      </c>
      <c r="P2091" s="8" t="s">
        <v>41</v>
      </c>
      <c r="Q2091" s="12">
        <v>3870.4</v>
      </c>
      <c r="R2091" s="13">
        <v>0</v>
      </c>
      <c r="S2091" s="13">
        <v>0</v>
      </c>
      <c r="T2091" s="13">
        <v>0</v>
      </c>
      <c r="U2091" s="12">
        <v>3870.4</v>
      </c>
      <c r="V2091" s="8" t="s">
        <v>35</v>
      </c>
      <c r="W2091" s="8" t="s">
        <v>7209</v>
      </c>
      <c r="X2091" s="8" t="s">
        <v>35</v>
      </c>
      <c r="Y2091" s="13">
        <v>0</v>
      </c>
      <c r="Z2091" s="8" t="s">
        <v>42</v>
      </c>
      <c r="AA2091" s="8" t="s">
        <v>43</v>
      </c>
      <c r="AB2091" s="8" t="s">
        <v>60</v>
      </c>
      <c r="AC2091" s="8" t="s">
        <v>4348</v>
      </c>
      <c r="AD2091" s="8" t="s">
        <v>35</v>
      </c>
      <c r="AE2091" s="8" t="s">
        <v>2177</v>
      </c>
      <c r="AF2091" s="12">
        <v>3870.4</v>
      </c>
      <c r="AG2091" s="41">
        <f t="shared" si="291"/>
        <v>45634</v>
      </c>
      <c r="AH2091" s="41">
        <f t="shared" ca="1" si="292"/>
        <v>46022</v>
      </c>
      <c r="AI2091" s="1">
        <f t="shared" ca="1" si="299"/>
        <v>12</v>
      </c>
      <c r="AJ2091" s="1">
        <f t="shared" ca="1" si="293"/>
        <v>7</v>
      </c>
      <c r="AK2091" s="1">
        <f t="shared" ca="1" si="294"/>
        <v>4</v>
      </c>
      <c r="AL2091" s="1">
        <f t="shared" si="295"/>
        <v>0</v>
      </c>
      <c r="AM2091" s="38">
        <f t="shared" ca="1" si="296"/>
        <v>0.58333333333333337</v>
      </c>
      <c r="AN2091" s="1" t="str">
        <f t="shared" ca="1" si="297"/>
        <v>לא תקין</v>
      </c>
      <c r="AO2091" s="1" t="e">
        <f>VLOOKUP(AC2091,'תז מייל קניין'!$A:$C,3,0)</f>
        <v>#N/A</v>
      </c>
      <c r="AP2091" s="1" t="str">
        <f t="shared" si="298"/>
        <v xml:space="preserve"> צמחייה, נ</v>
      </c>
    </row>
    <row r="2092" spans="1:42" x14ac:dyDescent="0.2">
      <c r="A2092" s="4"/>
      <c r="B2092" s="5"/>
      <c r="C2092" s="6" t="s">
        <v>7210</v>
      </c>
      <c r="D2092" s="7" t="s">
        <v>50</v>
      </c>
      <c r="E2092" s="7" t="s">
        <v>32</v>
      </c>
      <c r="F2092" s="8" t="s">
        <v>35</v>
      </c>
      <c r="G2092" s="9">
        <v>45634</v>
      </c>
      <c r="H2092" s="9"/>
      <c r="I2092" s="10"/>
      <c r="J2092" s="14"/>
      <c r="K2092" s="11" t="s">
        <v>1764</v>
      </c>
      <c r="L2092" s="8" t="s">
        <v>1765</v>
      </c>
      <c r="M2092" s="8" t="s">
        <v>1766</v>
      </c>
      <c r="N2092" s="8" t="s">
        <v>40</v>
      </c>
      <c r="O2092" s="12">
        <v>2784.49</v>
      </c>
      <c r="P2092" s="8" t="s">
        <v>41</v>
      </c>
      <c r="Q2092" s="12">
        <v>2784.49</v>
      </c>
      <c r="R2092" s="13">
        <v>70.41</v>
      </c>
      <c r="S2092" s="12">
        <v>1960.38</v>
      </c>
      <c r="T2092" s="12">
        <v>1944.03</v>
      </c>
      <c r="U2092" s="13">
        <v>852.34</v>
      </c>
      <c r="V2092" s="8" t="s">
        <v>35</v>
      </c>
      <c r="W2092" s="8" t="s">
        <v>7211</v>
      </c>
      <c r="X2092" s="8" t="s">
        <v>57</v>
      </c>
      <c r="Y2092" s="13">
        <v>0</v>
      </c>
      <c r="Z2092" s="8" t="s">
        <v>42</v>
      </c>
      <c r="AA2092" s="8" t="s">
        <v>65</v>
      </c>
      <c r="AB2092" s="8" t="s">
        <v>35</v>
      </c>
      <c r="AC2092" s="8" t="s">
        <v>4348</v>
      </c>
      <c r="AD2092" s="8" t="s">
        <v>35</v>
      </c>
      <c r="AE2092" s="8" t="s">
        <v>6866</v>
      </c>
      <c r="AF2092" s="13">
        <v>824.11</v>
      </c>
      <c r="AG2092" s="41">
        <f t="shared" si="291"/>
        <v>45634</v>
      </c>
      <c r="AH2092" s="41">
        <f t="shared" ca="1" si="292"/>
        <v>46022</v>
      </c>
      <c r="AI2092" s="1">
        <f t="shared" ca="1" si="299"/>
        <v>12</v>
      </c>
      <c r="AJ2092" s="1">
        <f t="shared" ca="1" si="293"/>
        <v>7</v>
      </c>
      <c r="AK2092" s="1">
        <f t="shared" ca="1" si="294"/>
        <v>4</v>
      </c>
      <c r="AL2092" s="1">
        <f t="shared" si="295"/>
        <v>70.41</v>
      </c>
      <c r="AM2092" s="38">
        <f t="shared" ca="1" si="296"/>
        <v>0.58333333333333337</v>
      </c>
      <c r="AN2092" s="1" t="str">
        <f t="shared" ca="1" si="297"/>
        <v>תקין</v>
      </c>
      <c r="AO2092" s="1" t="e">
        <f>VLOOKUP(AC2092,'תז מייל קניין'!$A:$C,3,0)</f>
        <v>#N/A</v>
      </c>
      <c r="AP2092" s="1" t="str">
        <f t="shared" si="298"/>
        <v xml:space="preserve"> ציוד משרד</v>
      </c>
    </row>
    <row r="2093" spans="1:42" x14ac:dyDescent="0.2">
      <c r="A2093" s="4"/>
      <c r="B2093" s="5"/>
      <c r="C2093" s="6" t="s">
        <v>7212</v>
      </c>
      <c r="D2093" s="7" t="s">
        <v>50</v>
      </c>
      <c r="E2093" s="7" t="s">
        <v>32</v>
      </c>
      <c r="F2093" s="8" t="s">
        <v>35</v>
      </c>
      <c r="G2093" s="9">
        <v>45638</v>
      </c>
      <c r="H2093" s="9"/>
      <c r="I2093" s="10"/>
      <c r="J2093" s="14"/>
      <c r="K2093" s="11" t="s">
        <v>7213</v>
      </c>
      <c r="L2093" s="8" t="s">
        <v>7214</v>
      </c>
      <c r="M2093" s="8" t="s">
        <v>7215</v>
      </c>
      <c r="N2093" s="8" t="s">
        <v>40</v>
      </c>
      <c r="O2093" s="12">
        <v>5074</v>
      </c>
      <c r="P2093" s="8" t="s">
        <v>41</v>
      </c>
      <c r="Q2093" s="12">
        <v>5074</v>
      </c>
      <c r="R2093" s="13">
        <v>0</v>
      </c>
      <c r="S2093" s="13">
        <v>0</v>
      </c>
      <c r="T2093" s="13">
        <v>0</v>
      </c>
      <c r="U2093" s="12">
        <v>5444.19</v>
      </c>
      <c r="V2093" s="8" t="s">
        <v>35</v>
      </c>
      <c r="W2093" s="8" t="s">
        <v>7216</v>
      </c>
      <c r="X2093" s="8" t="s">
        <v>57</v>
      </c>
      <c r="Y2093" s="13">
        <v>0</v>
      </c>
      <c r="Z2093" s="8" t="s">
        <v>42</v>
      </c>
      <c r="AA2093" s="8" t="s">
        <v>65</v>
      </c>
      <c r="AB2093" s="8" t="s">
        <v>35</v>
      </c>
      <c r="AC2093" s="8" t="s">
        <v>4348</v>
      </c>
      <c r="AD2093" s="8" t="s">
        <v>35</v>
      </c>
      <c r="AE2093" s="8" t="s">
        <v>2177</v>
      </c>
      <c r="AF2093" s="12">
        <v>5074</v>
      </c>
      <c r="AG2093" s="41">
        <f t="shared" si="291"/>
        <v>45638</v>
      </c>
      <c r="AH2093" s="41">
        <f t="shared" ca="1" si="292"/>
        <v>46022</v>
      </c>
      <c r="AI2093" s="1">
        <f t="shared" ca="1" si="299"/>
        <v>12</v>
      </c>
      <c r="AJ2093" s="1">
        <f t="shared" ca="1" si="293"/>
        <v>7</v>
      </c>
      <c r="AK2093" s="1">
        <f t="shared" ca="1" si="294"/>
        <v>4</v>
      </c>
      <c r="AL2093" s="1">
        <f t="shared" si="295"/>
        <v>0</v>
      </c>
      <c r="AM2093" s="38">
        <f t="shared" ca="1" si="296"/>
        <v>0.58333333333333337</v>
      </c>
      <c r="AN2093" s="1" t="str">
        <f t="shared" ca="1" si="297"/>
        <v>לא תקין</v>
      </c>
      <c r="AO2093" s="1" t="e">
        <f>VLOOKUP(AC2093,'תז מייל קניין'!$A:$C,3,0)</f>
        <v>#N/A</v>
      </c>
      <c r="AP2093" s="1" t="str">
        <f t="shared" si="298"/>
        <v xml:space="preserve"> פינת ישיב</v>
      </c>
    </row>
    <row r="2094" spans="1:42" x14ac:dyDescent="0.2">
      <c r="A2094" s="4"/>
      <c r="B2094" s="5"/>
      <c r="C2094" s="6" t="s">
        <v>7217</v>
      </c>
      <c r="D2094" s="7" t="s">
        <v>34</v>
      </c>
      <c r="E2094" s="7" t="s">
        <v>32</v>
      </c>
      <c r="F2094" s="8" t="s">
        <v>35</v>
      </c>
      <c r="G2094" s="9">
        <v>45638</v>
      </c>
      <c r="H2094" s="9"/>
      <c r="I2094" s="10"/>
      <c r="J2094" s="14"/>
      <c r="K2094" s="11" t="s">
        <v>2687</v>
      </c>
      <c r="L2094" s="8" t="s">
        <v>2688</v>
      </c>
      <c r="M2094" s="8" t="s">
        <v>35</v>
      </c>
      <c r="N2094" s="8" t="s">
        <v>40</v>
      </c>
      <c r="O2094" s="12">
        <v>150000</v>
      </c>
      <c r="P2094" s="8" t="s">
        <v>41</v>
      </c>
      <c r="Q2094" s="12">
        <v>150000</v>
      </c>
      <c r="R2094" s="13">
        <v>31.21</v>
      </c>
      <c r="S2094" s="12">
        <v>46821.599999999999</v>
      </c>
      <c r="T2094" s="12">
        <v>46821.599999999999</v>
      </c>
      <c r="U2094" s="12">
        <v>103178.4</v>
      </c>
      <c r="V2094" s="8" t="s">
        <v>35</v>
      </c>
      <c r="W2094" s="8" t="s">
        <v>7218</v>
      </c>
      <c r="X2094" s="8" t="s">
        <v>35</v>
      </c>
      <c r="Y2094" s="13">
        <v>0</v>
      </c>
      <c r="Z2094" s="8" t="s">
        <v>42</v>
      </c>
      <c r="AA2094" s="8" t="s">
        <v>1804</v>
      </c>
      <c r="AB2094" s="8" t="s">
        <v>35</v>
      </c>
      <c r="AC2094" s="8" t="s">
        <v>4348</v>
      </c>
      <c r="AD2094" s="8" t="s">
        <v>35</v>
      </c>
      <c r="AE2094" s="8" t="s">
        <v>2427</v>
      </c>
      <c r="AF2094" s="12">
        <v>103178.4</v>
      </c>
      <c r="AG2094" s="41">
        <f t="shared" si="291"/>
        <v>45638</v>
      </c>
      <c r="AH2094" s="41">
        <f t="shared" ca="1" si="292"/>
        <v>46022</v>
      </c>
      <c r="AI2094" s="1">
        <f t="shared" ca="1" si="299"/>
        <v>12</v>
      </c>
      <c r="AJ2094" s="1">
        <f t="shared" ca="1" si="293"/>
        <v>7</v>
      </c>
      <c r="AK2094" s="1">
        <f t="shared" ca="1" si="294"/>
        <v>4</v>
      </c>
      <c r="AL2094" s="1">
        <f t="shared" si="295"/>
        <v>31.21</v>
      </c>
      <c r="AM2094" s="38">
        <f t="shared" ca="1" si="296"/>
        <v>0.58333333333333337</v>
      </c>
      <c r="AN2094" s="1" t="str">
        <f t="shared" ca="1" si="297"/>
        <v>תקין</v>
      </c>
      <c r="AO2094" s="1" t="e">
        <f>VLOOKUP(AC2094,'תז מייל קניין'!$A:$C,3,0)</f>
        <v>#N/A</v>
      </c>
      <c r="AP2094" s="1" t="str">
        <f t="shared" si="298"/>
        <v xml:space="preserve"> פרסום בעי</v>
      </c>
    </row>
    <row r="2095" spans="1:42" x14ac:dyDescent="0.2">
      <c r="A2095" s="4"/>
      <c r="B2095" s="5"/>
      <c r="C2095" s="6" t="s">
        <v>7219</v>
      </c>
      <c r="D2095" s="7" t="s">
        <v>50</v>
      </c>
      <c r="E2095" s="7" t="s">
        <v>32</v>
      </c>
      <c r="F2095" s="8" t="s">
        <v>35</v>
      </c>
      <c r="G2095" s="9">
        <v>45641</v>
      </c>
      <c r="H2095" s="9"/>
      <c r="I2095" s="10"/>
      <c r="J2095" s="14"/>
      <c r="K2095" s="11" t="s">
        <v>6273</v>
      </c>
      <c r="L2095" s="8" t="s">
        <v>6274</v>
      </c>
      <c r="M2095" s="8" t="s">
        <v>6275</v>
      </c>
      <c r="N2095" s="8" t="s">
        <v>40</v>
      </c>
      <c r="O2095" s="12">
        <v>29500</v>
      </c>
      <c r="P2095" s="8" t="s">
        <v>41</v>
      </c>
      <c r="Q2095" s="12">
        <v>29500</v>
      </c>
      <c r="R2095" s="13">
        <v>60</v>
      </c>
      <c r="S2095" s="12">
        <v>17699.29</v>
      </c>
      <c r="T2095" s="12">
        <v>17699.29</v>
      </c>
      <c r="U2095" s="12">
        <v>11800.71</v>
      </c>
      <c r="V2095" s="8" t="s">
        <v>35</v>
      </c>
      <c r="W2095" s="8" t="s">
        <v>7220</v>
      </c>
      <c r="X2095" s="8" t="s">
        <v>35</v>
      </c>
      <c r="Y2095" s="13">
        <v>0</v>
      </c>
      <c r="Z2095" s="8" t="s">
        <v>42</v>
      </c>
      <c r="AA2095" s="8" t="s">
        <v>65</v>
      </c>
      <c r="AB2095" s="8" t="s">
        <v>35</v>
      </c>
      <c r="AC2095" s="8" t="s">
        <v>4348</v>
      </c>
      <c r="AD2095" s="8" t="s">
        <v>7221</v>
      </c>
      <c r="AE2095" s="8" t="s">
        <v>2427</v>
      </c>
      <c r="AF2095" s="12">
        <v>11800.71</v>
      </c>
      <c r="AG2095" s="41">
        <f t="shared" si="291"/>
        <v>45641</v>
      </c>
      <c r="AH2095" s="41">
        <f t="shared" ca="1" si="292"/>
        <v>46022</v>
      </c>
      <c r="AI2095" s="1">
        <f t="shared" ca="1" si="299"/>
        <v>12</v>
      </c>
      <c r="AJ2095" s="1">
        <f t="shared" ca="1" si="293"/>
        <v>7</v>
      </c>
      <c r="AK2095" s="1">
        <f t="shared" ca="1" si="294"/>
        <v>4</v>
      </c>
      <c r="AL2095" s="1">
        <f t="shared" si="295"/>
        <v>60</v>
      </c>
      <c r="AM2095" s="38">
        <f t="shared" ca="1" si="296"/>
        <v>0.58333333333333337</v>
      </c>
      <c r="AN2095" s="1" t="str">
        <f t="shared" ca="1" si="297"/>
        <v>תקין</v>
      </c>
      <c r="AO2095" s="1" t="e">
        <f>VLOOKUP(AC2095,'תז מייל קניין'!$A:$C,3,0)</f>
        <v>#N/A</v>
      </c>
      <c r="AP2095" s="1" t="str">
        <f t="shared" si="298"/>
        <v xml:space="preserve"> מאגר השמא</v>
      </c>
    </row>
    <row r="2096" spans="1:42" x14ac:dyDescent="0.2">
      <c r="A2096" s="4"/>
      <c r="B2096" s="5"/>
      <c r="C2096" s="6" t="s">
        <v>7222</v>
      </c>
      <c r="D2096" s="7" t="s">
        <v>34</v>
      </c>
      <c r="E2096" s="7" t="s">
        <v>32</v>
      </c>
      <c r="F2096" s="8" t="s">
        <v>35</v>
      </c>
      <c r="G2096" s="9">
        <v>45641</v>
      </c>
      <c r="H2096" s="9"/>
      <c r="I2096" s="10"/>
      <c r="J2096" s="14"/>
      <c r="K2096" s="11" t="s">
        <v>7223</v>
      </c>
      <c r="L2096" s="8" t="s">
        <v>7224</v>
      </c>
      <c r="M2096" s="8" t="s">
        <v>7225</v>
      </c>
      <c r="N2096" s="8" t="s">
        <v>40</v>
      </c>
      <c r="O2096" s="12">
        <v>100848.7</v>
      </c>
      <c r="P2096" s="8" t="s">
        <v>41</v>
      </c>
      <c r="Q2096" s="12">
        <v>100848.7</v>
      </c>
      <c r="R2096" s="13">
        <v>0</v>
      </c>
      <c r="S2096" s="13">
        <v>0</v>
      </c>
      <c r="T2096" s="13">
        <v>0</v>
      </c>
      <c r="U2096" s="12">
        <v>100848.7</v>
      </c>
      <c r="V2096" s="8" t="s">
        <v>35</v>
      </c>
      <c r="W2096" s="8" t="s">
        <v>7226</v>
      </c>
      <c r="X2096" s="8" t="s">
        <v>35</v>
      </c>
      <c r="Y2096" s="13">
        <v>0</v>
      </c>
      <c r="Z2096" s="8" t="s">
        <v>42</v>
      </c>
      <c r="AA2096" s="8" t="s">
        <v>43</v>
      </c>
      <c r="AB2096" s="8" t="s">
        <v>60</v>
      </c>
      <c r="AC2096" s="8" t="s">
        <v>4348</v>
      </c>
      <c r="AD2096" s="8" t="s">
        <v>35</v>
      </c>
      <c r="AE2096" s="8" t="s">
        <v>2177</v>
      </c>
      <c r="AF2096" s="12">
        <v>100848.7</v>
      </c>
      <c r="AG2096" s="41">
        <f t="shared" si="291"/>
        <v>45641</v>
      </c>
      <c r="AH2096" s="41">
        <f t="shared" ca="1" si="292"/>
        <v>46022</v>
      </c>
      <c r="AI2096" s="1">
        <f t="shared" ca="1" si="299"/>
        <v>12</v>
      </c>
      <c r="AJ2096" s="1">
        <f t="shared" ca="1" si="293"/>
        <v>7</v>
      </c>
      <c r="AK2096" s="1">
        <f t="shared" ca="1" si="294"/>
        <v>4</v>
      </c>
      <c r="AL2096" s="1">
        <f t="shared" si="295"/>
        <v>0</v>
      </c>
      <c r="AM2096" s="38">
        <f t="shared" ca="1" si="296"/>
        <v>0.58333333333333337</v>
      </c>
      <c r="AN2096" s="1" t="str">
        <f t="shared" ca="1" si="297"/>
        <v>לא תקין</v>
      </c>
      <c r="AO2096" s="1" t="e">
        <f>VLOOKUP(AC2096,'תז מייל קניין'!$A:$C,3,0)</f>
        <v>#N/A</v>
      </c>
      <c r="AP2096" s="1" t="str">
        <f t="shared" si="298"/>
        <v xml:space="preserve"> כתיבה, הפ</v>
      </c>
    </row>
    <row r="2097" spans="1:42" x14ac:dyDescent="0.2">
      <c r="A2097" s="4"/>
      <c r="B2097" s="5"/>
      <c r="C2097" s="6" t="s">
        <v>7227</v>
      </c>
      <c r="D2097" s="7" t="s">
        <v>34</v>
      </c>
      <c r="E2097" s="7" t="s">
        <v>32</v>
      </c>
      <c r="F2097" s="8" t="s">
        <v>35</v>
      </c>
      <c r="G2097" s="9">
        <v>45641</v>
      </c>
      <c r="H2097" s="9"/>
      <c r="I2097" s="10"/>
      <c r="J2097" s="14"/>
      <c r="K2097" s="11" t="s">
        <v>3401</v>
      </c>
      <c r="L2097" s="8" t="s">
        <v>3402</v>
      </c>
      <c r="M2097" s="8" t="s">
        <v>3403</v>
      </c>
      <c r="N2097" s="8" t="s">
        <v>40</v>
      </c>
      <c r="O2097" s="12">
        <v>40592</v>
      </c>
      <c r="P2097" s="8" t="s">
        <v>41</v>
      </c>
      <c r="Q2097" s="12">
        <v>40592</v>
      </c>
      <c r="R2097" s="13">
        <v>73.55</v>
      </c>
      <c r="S2097" s="12">
        <v>29854</v>
      </c>
      <c r="T2097" s="12">
        <v>29854</v>
      </c>
      <c r="U2097" s="12">
        <v>10738</v>
      </c>
      <c r="V2097" s="8" t="s">
        <v>35</v>
      </c>
      <c r="W2097" s="8" t="s">
        <v>7228</v>
      </c>
      <c r="X2097" s="8" t="s">
        <v>35</v>
      </c>
      <c r="Y2097" s="13">
        <v>0</v>
      </c>
      <c r="Z2097" s="8" t="s">
        <v>42</v>
      </c>
      <c r="AA2097" s="8" t="s">
        <v>43</v>
      </c>
      <c r="AB2097" s="8" t="s">
        <v>60</v>
      </c>
      <c r="AC2097" s="8" t="s">
        <v>4348</v>
      </c>
      <c r="AD2097" s="8" t="s">
        <v>35</v>
      </c>
      <c r="AE2097" s="8" t="s">
        <v>2177</v>
      </c>
      <c r="AF2097" s="12">
        <v>10738</v>
      </c>
      <c r="AG2097" s="41">
        <f t="shared" si="291"/>
        <v>45641</v>
      </c>
      <c r="AH2097" s="41">
        <f t="shared" ca="1" si="292"/>
        <v>46022</v>
      </c>
      <c r="AI2097" s="1">
        <f t="shared" ca="1" si="299"/>
        <v>12</v>
      </c>
      <c r="AJ2097" s="1">
        <f t="shared" ca="1" si="293"/>
        <v>7</v>
      </c>
      <c r="AK2097" s="1">
        <f t="shared" ca="1" si="294"/>
        <v>4</v>
      </c>
      <c r="AL2097" s="1">
        <f t="shared" si="295"/>
        <v>73.55</v>
      </c>
      <c r="AM2097" s="38">
        <f t="shared" ca="1" si="296"/>
        <v>0.58333333333333337</v>
      </c>
      <c r="AN2097" s="1" t="str">
        <f t="shared" ca="1" si="297"/>
        <v>תקין</v>
      </c>
      <c r="AO2097" s="1" t="e">
        <f>VLOOKUP(AC2097,'תז מייל קניין'!$A:$C,3,0)</f>
        <v>#N/A</v>
      </c>
      <c r="AP2097" s="1" t="str">
        <f t="shared" si="298"/>
        <v xml:space="preserve"> הדפסות, נ</v>
      </c>
    </row>
    <row r="2098" spans="1:42" x14ac:dyDescent="0.2">
      <c r="A2098" s="4"/>
      <c r="B2098" s="5"/>
      <c r="C2098" s="6" t="s">
        <v>7229</v>
      </c>
      <c r="D2098" s="7" t="s">
        <v>34</v>
      </c>
      <c r="E2098" s="7" t="s">
        <v>32</v>
      </c>
      <c r="F2098" s="8" t="s">
        <v>35</v>
      </c>
      <c r="G2098" s="9">
        <v>45641</v>
      </c>
      <c r="H2098" s="9"/>
      <c r="I2098" s="10"/>
      <c r="J2098" s="14"/>
      <c r="K2098" s="11" t="s">
        <v>7230</v>
      </c>
      <c r="L2098" s="8" t="s">
        <v>7231</v>
      </c>
      <c r="M2098" s="8" t="s">
        <v>35</v>
      </c>
      <c r="N2098" s="8" t="s">
        <v>40</v>
      </c>
      <c r="O2098" s="12">
        <v>1500</v>
      </c>
      <c r="P2098" s="8" t="s">
        <v>41</v>
      </c>
      <c r="Q2098" s="12">
        <v>1500</v>
      </c>
      <c r="R2098" s="13">
        <v>0</v>
      </c>
      <c r="S2098" s="13">
        <v>0</v>
      </c>
      <c r="T2098" s="13">
        <v>0</v>
      </c>
      <c r="U2098" s="12">
        <v>1500</v>
      </c>
      <c r="V2098" s="8" t="s">
        <v>35</v>
      </c>
      <c r="W2098" s="8" t="s">
        <v>7232</v>
      </c>
      <c r="X2098" s="8" t="s">
        <v>35</v>
      </c>
      <c r="Y2098" s="13">
        <v>0</v>
      </c>
      <c r="Z2098" s="8" t="s">
        <v>42</v>
      </c>
      <c r="AA2098" s="8" t="s">
        <v>1804</v>
      </c>
      <c r="AB2098" s="8" t="s">
        <v>35</v>
      </c>
      <c r="AC2098" s="8" t="s">
        <v>4348</v>
      </c>
      <c r="AD2098" s="8" t="s">
        <v>35</v>
      </c>
      <c r="AE2098" s="8" t="s">
        <v>2427</v>
      </c>
      <c r="AF2098" s="12">
        <v>1500</v>
      </c>
      <c r="AG2098" s="41">
        <f t="shared" si="291"/>
        <v>45641</v>
      </c>
      <c r="AH2098" s="41">
        <f t="shared" ca="1" si="292"/>
        <v>46022</v>
      </c>
      <c r="AI2098" s="1">
        <f t="shared" ca="1" si="299"/>
        <v>12</v>
      </c>
      <c r="AJ2098" s="1">
        <f t="shared" ca="1" si="293"/>
        <v>7</v>
      </c>
      <c r="AK2098" s="1">
        <f t="shared" ca="1" si="294"/>
        <v>4</v>
      </c>
      <c r="AL2098" s="1">
        <f t="shared" si="295"/>
        <v>0</v>
      </c>
      <c r="AM2098" s="38">
        <f t="shared" ca="1" si="296"/>
        <v>0.58333333333333337</v>
      </c>
      <c r="AN2098" s="1" t="str">
        <f t="shared" ca="1" si="297"/>
        <v>לא תקין</v>
      </c>
      <c r="AO2098" s="1" t="e">
        <f>VLOOKUP(AC2098,'תז מייל קניין'!$A:$C,3,0)</f>
        <v>#N/A</v>
      </c>
      <c r="AP2098" s="1" t="str">
        <f t="shared" si="298"/>
        <v xml:space="preserve"> הקמת ערוץ</v>
      </c>
    </row>
    <row r="2099" spans="1:42" x14ac:dyDescent="0.2">
      <c r="A2099" s="4"/>
      <c r="B2099" s="5"/>
      <c r="C2099" s="6" t="s">
        <v>7233</v>
      </c>
      <c r="D2099" s="7" t="s">
        <v>50</v>
      </c>
      <c r="E2099" s="7" t="s">
        <v>32</v>
      </c>
      <c r="F2099" s="8" t="s">
        <v>35</v>
      </c>
      <c r="G2099" s="9">
        <v>45655</v>
      </c>
      <c r="H2099" s="9"/>
      <c r="I2099" s="10"/>
      <c r="J2099" s="14"/>
      <c r="K2099" s="11" t="s">
        <v>7234</v>
      </c>
      <c r="L2099" s="8" t="s">
        <v>7235</v>
      </c>
      <c r="M2099" s="8" t="s">
        <v>7236</v>
      </c>
      <c r="N2099" s="8" t="s">
        <v>40</v>
      </c>
      <c r="O2099" s="12">
        <v>100854.6</v>
      </c>
      <c r="P2099" s="8" t="s">
        <v>41</v>
      </c>
      <c r="Q2099" s="12">
        <v>100854.6</v>
      </c>
      <c r="R2099" s="13">
        <v>31.86</v>
      </c>
      <c r="S2099" s="12">
        <v>32137.3</v>
      </c>
      <c r="T2099" s="12">
        <v>32137.3</v>
      </c>
      <c r="U2099" s="12">
        <v>68717.3</v>
      </c>
      <c r="V2099" s="8" t="s">
        <v>35</v>
      </c>
      <c r="W2099" s="8" t="s">
        <v>7237</v>
      </c>
      <c r="X2099" s="8" t="s">
        <v>35</v>
      </c>
      <c r="Y2099" s="13">
        <v>0</v>
      </c>
      <c r="Z2099" s="8" t="s">
        <v>42</v>
      </c>
      <c r="AA2099" s="8" t="s">
        <v>43</v>
      </c>
      <c r="AB2099" s="8" t="s">
        <v>60</v>
      </c>
      <c r="AC2099" s="8" t="s">
        <v>4348</v>
      </c>
      <c r="AD2099" s="8" t="s">
        <v>7238</v>
      </c>
      <c r="AE2099" s="8" t="s">
        <v>7239</v>
      </c>
      <c r="AF2099" s="12">
        <v>68717.3</v>
      </c>
      <c r="AG2099" s="41">
        <f t="shared" si="291"/>
        <v>45655</v>
      </c>
      <c r="AH2099" s="41">
        <f t="shared" ca="1" si="292"/>
        <v>46022</v>
      </c>
      <c r="AI2099" s="1">
        <f t="shared" ca="1" si="299"/>
        <v>12</v>
      </c>
      <c r="AJ2099" s="1">
        <f t="shared" ca="1" si="293"/>
        <v>7</v>
      </c>
      <c r="AK2099" s="1">
        <f t="shared" ca="1" si="294"/>
        <v>4</v>
      </c>
      <c r="AL2099" s="1">
        <f t="shared" si="295"/>
        <v>31.86</v>
      </c>
      <c r="AM2099" s="38">
        <f t="shared" ca="1" si="296"/>
        <v>0.58333333333333337</v>
      </c>
      <c r="AN2099" s="1" t="str">
        <f t="shared" ca="1" si="297"/>
        <v>תקין</v>
      </c>
      <c r="AO2099" s="1" t="e">
        <f>VLOOKUP(AC2099,'תז מייל קניין'!$A:$C,3,0)</f>
        <v>#N/A</v>
      </c>
      <c r="AP2099" s="1" t="str">
        <f t="shared" si="298"/>
        <v xml:space="preserve"> מתן ייעוץ</v>
      </c>
    </row>
    <row r="2100" spans="1:42" x14ac:dyDescent="0.2">
      <c r="A2100" s="4"/>
      <c r="B2100" s="5"/>
      <c r="C2100" s="6" t="s">
        <v>7240</v>
      </c>
      <c r="D2100" s="7" t="s">
        <v>50</v>
      </c>
      <c r="E2100" s="7" t="s">
        <v>32</v>
      </c>
      <c r="F2100" s="8" t="s">
        <v>35</v>
      </c>
      <c r="G2100" s="9">
        <v>45655</v>
      </c>
      <c r="H2100" s="9"/>
      <c r="I2100" s="10"/>
      <c r="J2100" s="14"/>
      <c r="K2100" s="11" t="s">
        <v>7241</v>
      </c>
      <c r="L2100" s="8" t="s">
        <v>7242</v>
      </c>
      <c r="M2100" s="8" t="s">
        <v>7243</v>
      </c>
      <c r="N2100" s="8" t="s">
        <v>40</v>
      </c>
      <c r="O2100" s="12">
        <v>100000</v>
      </c>
      <c r="P2100" s="8" t="s">
        <v>41</v>
      </c>
      <c r="Q2100" s="12">
        <v>100000</v>
      </c>
      <c r="R2100" s="13">
        <v>49.21</v>
      </c>
      <c r="S2100" s="12">
        <v>63019.6</v>
      </c>
      <c r="T2100" s="12">
        <v>49207.199999999997</v>
      </c>
      <c r="U2100" s="12">
        <v>50792.800000000003</v>
      </c>
      <c r="V2100" s="8" t="s">
        <v>35</v>
      </c>
      <c r="W2100" s="8" t="s">
        <v>7244</v>
      </c>
      <c r="X2100" s="8" t="s">
        <v>35</v>
      </c>
      <c r="Y2100" s="13">
        <v>0</v>
      </c>
      <c r="Z2100" s="8" t="s">
        <v>42</v>
      </c>
      <c r="AA2100" s="8" t="s">
        <v>43</v>
      </c>
      <c r="AB2100" s="8" t="s">
        <v>60</v>
      </c>
      <c r="AC2100" s="8" t="s">
        <v>4348</v>
      </c>
      <c r="AD2100" s="8" t="s">
        <v>7245</v>
      </c>
      <c r="AE2100" s="8" t="s">
        <v>7246</v>
      </c>
      <c r="AF2100" s="12">
        <v>50792.800000000003</v>
      </c>
      <c r="AG2100" s="41">
        <f t="shared" si="291"/>
        <v>45655</v>
      </c>
      <c r="AH2100" s="41">
        <f t="shared" ca="1" si="292"/>
        <v>46022</v>
      </c>
      <c r="AI2100" s="1">
        <f t="shared" ca="1" si="299"/>
        <v>12</v>
      </c>
      <c r="AJ2100" s="1">
        <f t="shared" ca="1" si="293"/>
        <v>7</v>
      </c>
      <c r="AK2100" s="1">
        <f t="shared" ca="1" si="294"/>
        <v>4</v>
      </c>
      <c r="AL2100" s="1">
        <f t="shared" si="295"/>
        <v>49.21</v>
      </c>
      <c r="AM2100" s="38">
        <f t="shared" ca="1" si="296"/>
        <v>0.58333333333333337</v>
      </c>
      <c r="AN2100" s="1" t="str">
        <f t="shared" ca="1" si="297"/>
        <v>תקין</v>
      </c>
      <c r="AO2100" s="1" t="e">
        <f>VLOOKUP(AC2100,'תז מייל קניין'!$A:$C,3,0)</f>
        <v>#N/A</v>
      </c>
      <c r="AP2100" s="1" t="str">
        <f t="shared" si="298"/>
        <v xml:space="preserve"> יועץ שיקו</v>
      </c>
    </row>
    <row r="2101" spans="1:42" x14ac:dyDescent="0.2">
      <c r="A2101" s="4"/>
      <c r="B2101" s="5"/>
      <c r="C2101" s="6" t="s">
        <v>7247</v>
      </c>
      <c r="D2101" s="7" t="s">
        <v>34</v>
      </c>
      <c r="E2101" s="7" t="s">
        <v>32</v>
      </c>
      <c r="F2101" s="8" t="s">
        <v>35</v>
      </c>
      <c r="G2101" s="9">
        <v>45693</v>
      </c>
      <c r="H2101" s="9"/>
      <c r="I2101" s="10"/>
      <c r="J2101" s="14"/>
      <c r="K2101" s="11" t="s">
        <v>1466</v>
      </c>
      <c r="L2101" s="8" t="s">
        <v>1467</v>
      </c>
      <c r="M2101" s="8" t="s">
        <v>1468</v>
      </c>
      <c r="N2101" s="8" t="s">
        <v>40</v>
      </c>
      <c r="O2101" s="12">
        <v>4985.5</v>
      </c>
      <c r="P2101" s="8" t="s">
        <v>41</v>
      </c>
      <c r="Q2101" s="12">
        <v>4985.5</v>
      </c>
      <c r="R2101" s="13">
        <v>71.38</v>
      </c>
      <c r="S2101" s="12">
        <v>3558.88</v>
      </c>
      <c r="T2101" s="12">
        <v>3558.88</v>
      </c>
      <c r="U2101" s="12">
        <v>1426.62</v>
      </c>
      <c r="V2101" s="8" t="s">
        <v>35</v>
      </c>
      <c r="W2101" s="8" t="s">
        <v>7248</v>
      </c>
      <c r="X2101" s="8" t="s">
        <v>35</v>
      </c>
      <c r="Y2101" s="13">
        <v>0</v>
      </c>
      <c r="Z2101" s="8" t="s">
        <v>42</v>
      </c>
      <c r="AA2101" s="8" t="s">
        <v>43</v>
      </c>
      <c r="AB2101" s="8" t="s">
        <v>60</v>
      </c>
      <c r="AC2101" s="8" t="s">
        <v>4348</v>
      </c>
      <c r="AD2101" s="8" t="s">
        <v>35</v>
      </c>
      <c r="AE2101" s="8" t="s">
        <v>1815</v>
      </c>
      <c r="AF2101" s="12">
        <v>1426.62</v>
      </c>
      <c r="AG2101" s="41">
        <f t="shared" si="291"/>
        <v>45693</v>
      </c>
      <c r="AH2101" s="41">
        <f t="shared" ca="1" si="292"/>
        <v>46022</v>
      </c>
      <c r="AI2101" s="1">
        <f t="shared" ca="1" si="299"/>
        <v>10</v>
      </c>
      <c r="AJ2101" s="1">
        <f t="shared" ca="1" si="293"/>
        <v>6</v>
      </c>
      <c r="AK2101" s="1">
        <f t="shared" ca="1" si="294"/>
        <v>4</v>
      </c>
      <c r="AL2101" s="1">
        <f t="shared" si="295"/>
        <v>71.38</v>
      </c>
      <c r="AM2101" s="38">
        <f t="shared" ca="1" si="296"/>
        <v>0.6</v>
      </c>
      <c r="AN2101" s="1" t="str">
        <f t="shared" ca="1" si="297"/>
        <v>תקין</v>
      </c>
      <c r="AO2101" s="1" t="e">
        <f>VLOOKUP(AC2101,'תז מייל קניין'!$A:$C,3,0)</f>
        <v>#N/A</v>
      </c>
      <c r="AP2101" s="1" t="str">
        <f t="shared" si="298"/>
        <v xml:space="preserve"> טיוב תיקי</v>
      </c>
    </row>
    <row r="2102" spans="1:42" x14ac:dyDescent="0.2">
      <c r="A2102" s="4"/>
      <c r="B2102" s="5"/>
      <c r="C2102" s="6" t="s">
        <v>7249</v>
      </c>
      <c r="D2102" s="7" t="s">
        <v>50</v>
      </c>
      <c r="E2102" s="7" t="s">
        <v>32</v>
      </c>
      <c r="F2102" s="8" t="s">
        <v>35</v>
      </c>
      <c r="G2102" s="9">
        <v>45706</v>
      </c>
      <c r="H2102" s="9"/>
      <c r="I2102" s="10"/>
      <c r="J2102" s="14"/>
      <c r="K2102" s="11" t="s">
        <v>2895</v>
      </c>
      <c r="L2102" s="8" t="s">
        <v>2896</v>
      </c>
      <c r="M2102" s="8" t="s">
        <v>2897</v>
      </c>
      <c r="N2102" s="8" t="s">
        <v>40</v>
      </c>
      <c r="O2102" s="12">
        <v>527056.85</v>
      </c>
      <c r="P2102" s="8" t="s">
        <v>41</v>
      </c>
      <c r="Q2102" s="12">
        <v>527056.85</v>
      </c>
      <c r="R2102" s="13">
        <v>42.86</v>
      </c>
      <c r="S2102" s="12">
        <v>225912.37</v>
      </c>
      <c r="T2102" s="12">
        <v>238560.8</v>
      </c>
      <c r="U2102" s="12">
        <v>296733.34000000003</v>
      </c>
      <c r="V2102" s="8" t="s">
        <v>35</v>
      </c>
      <c r="W2102" s="8" t="s">
        <v>6967</v>
      </c>
      <c r="X2102" s="8" t="s">
        <v>57</v>
      </c>
      <c r="Y2102" s="13">
        <v>0</v>
      </c>
      <c r="Z2102" s="8" t="s">
        <v>42</v>
      </c>
      <c r="AA2102" s="8" t="s">
        <v>65</v>
      </c>
      <c r="AB2102" s="8" t="s">
        <v>35</v>
      </c>
      <c r="AC2102" s="8" t="s">
        <v>4348</v>
      </c>
      <c r="AD2102" s="8" t="s">
        <v>35</v>
      </c>
      <c r="AE2102" s="8" t="s">
        <v>273</v>
      </c>
      <c r="AF2102" s="12">
        <v>301144.52</v>
      </c>
      <c r="AG2102" s="41">
        <f t="shared" si="291"/>
        <v>45706</v>
      </c>
      <c r="AH2102" s="41">
        <f t="shared" ca="1" si="292"/>
        <v>46022</v>
      </c>
      <c r="AI2102" s="1">
        <f t="shared" ca="1" si="299"/>
        <v>10</v>
      </c>
      <c r="AJ2102" s="1">
        <f t="shared" ca="1" si="293"/>
        <v>5</v>
      </c>
      <c r="AK2102" s="1">
        <f t="shared" ca="1" si="294"/>
        <v>4</v>
      </c>
      <c r="AL2102" s="1">
        <f t="shared" si="295"/>
        <v>42.86</v>
      </c>
      <c r="AM2102" s="38">
        <f t="shared" ca="1" si="296"/>
        <v>0.5</v>
      </c>
      <c r="AN2102" s="1" t="str">
        <f t="shared" ca="1" si="297"/>
        <v>תקין</v>
      </c>
      <c r="AO2102" s="1" t="e">
        <f>VLOOKUP(AC2102,'תז מייל קניין'!$A:$C,3,0)</f>
        <v>#N/A</v>
      </c>
      <c r="AP2102" s="1" t="str">
        <f t="shared" si="298"/>
        <v xml:space="preserve"> שכירת מכו</v>
      </c>
    </row>
    <row r="2103" spans="1:42" x14ac:dyDescent="0.2">
      <c r="A2103" s="4"/>
      <c r="B2103" s="5"/>
      <c r="C2103" s="6" t="s">
        <v>7250</v>
      </c>
      <c r="D2103" s="7" t="s">
        <v>50</v>
      </c>
      <c r="E2103" s="7" t="s">
        <v>32</v>
      </c>
      <c r="F2103" s="8" t="s">
        <v>35</v>
      </c>
      <c r="G2103" s="9">
        <v>45715</v>
      </c>
      <c r="H2103" s="9"/>
      <c r="I2103" s="10"/>
      <c r="J2103" s="14"/>
      <c r="K2103" s="11" t="s">
        <v>2144</v>
      </c>
      <c r="L2103" s="8" t="s">
        <v>2145</v>
      </c>
      <c r="M2103" s="8" t="s">
        <v>2146</v>
      </c>
      <c r="N2103" s="8" t="s">
        <v>40</v>
      </c>
      <c r="O2103" s="12">
        <v>45747.42</v>
      </c>
      <c r="P2103" s="8" t="s">
        <v>41</v>
      </c>
      <c r="Q2103" s="12">
        <v>45747.42</v>
      </c>
      <c r="R2103" s="13">
        <v>0</v>
      </c>
      <c r="S2103" s="13">
        <v>0</v>
      </c>
      <c r="T2103" s="13">
        <v>0</v>
      </c>
      <c r="U2103" s="12">
        <v>43600.42</v>
      </c>
      <c r="V2103" s="8" t="s">
        <v>35</v>
      </c>
      <c r="W2103" s="8" t="s">
        <v>7251</v>
      </c>
      <c r="X2103" s="8" t="s">
        <v>57</v>
      </c>
      <c r="Y2103" s="13">
        <v>0</v>
      </c>
      <c r="Z2103" s="8" t="s">
        <v>42</v>
      </c>
      <c r="AA2103" s="8" t="s">
        <v>65</v>
      </c>
      <c r="AB2103" s="8" t="s">
        <v>35</v>
      </c>
      <c r="AC2103" s="8" t="s">
        <v>4348</v>
      </c>
      <c r="AD2103" s="8" t="s">
        <v>35</v>
      </c>
      <c r="AE2103" s="8" t="s">
        <v>2302</v>
      </c>
      <c r="AF2103" s="12">
        <v>45747.42</v>
      </c>
      <c r="AG2103" s="41">
        <f t="shared" si="291"/>
        <v>45715</v>
      </c>
      <c r="AH2103" s="41">
        <f t="shared" ca="1" si="292"/>
        <v>46022</v>
      </c>
      <c r="AI2103" s="1">
        <f t="shared" ca="1" si="299"/>
        <v>10</v>
      </c>
      <c r="AJ2103" s="1">
        <f t="shared" ca="1" si="293"/>
        <v>5</v>
      </c>
      <c r="AK2103" s="1">
        <f t="shared" ca="1" si="294"/>
        <v>4</v>
      </c>
      <c r="AL2103" s="1">
        <f t="shared" si="295"/>
        <v>0</v>
      </c>
      <c r="AM2103" s="38">
        <f t="shared" ca="1" si="296"/>
        <v>0.5</v>
      </c>
      <c r="AN2103" s="1" t="str">
        <f t="shared" ca="1" si="297"/>
        <v>תקין</v>
      </c>
      <c r="AO2103" s="1" t="e">
        <f>VLOOKUP(AC2103,'תז מייל קניין'!$A:$C,3,0)</f>
        <v>#N/A</v>
      </c>
      <c r="AP2103" s="1" t="str">
        <f t="shared" si="298"/>
        <v xml:space="preserve"> ריהוט פרו</v>
      </c>
    </row>
    <row r="2104" spans="1:42" x14ac:dyDescent="0.2">
      <c r="A2104" s="4"/>
      <c r="B2104" s="5"/>
      <c r="C2104" s="6" t="s">
        <v>7252</v>
      </c>
      <c r="D2104" s="7" t="s">
        <v>50</v>
      </c>
      <c r="E2104" s="7" t="s">
        <v>32</v>
      </c>
      <c r="F2104" s="8" t="s">
        <v>35</v>
      </c>
      <c r="G2104" s="9">
        <v>45719</v>
      </c>
      <c r="H2104" s="9"/>
      <c r="I2104" s="10"/>
      <c r="J2104" s="14"/>
      <c r="K2104" s="11" t="s">
        <v>6755</v>
      </c>
      <c r="L2104" s="8" t="s">
        <v>6756</v>
      </c>
      <c r="M2104" s="8" t="s">
        <v>52</v>
      </c>
      <c r="N2104" s="8" t="s">
        <v>40</v>
      </c>
      <c r="O2104" s="12">
        <v>885000</v>
      </c>
      <c r="P2104" s="8" t="s">
        <v>41</v>
      </c>
      <c r="Q2104" s="12">
        <v>885000</v>
      </c>
      <c r="R2104" s="13">
        <v>23.74</v>
      </c>
      <c r="S2104" s="12">
        <v>274407.86</v>
      </c>
      <c r="T2104" s="12">
        <v>219843.76</v>
      </c>
      <c r="U2104" s="12">
        <v>732832.19</v>
      </c>
      <c r="V2104" s="8" t="s">
        <v>35</v>
      </c>
      <c r="W2104" s="8" t="s">
        <v>7253</v>
      </c>
      <c r="X2104" s="8" t="s">
        <v>57</v>
      </c>
      <c r="Y2104" s="13">
        <v>0</v>
      </c>
      <c r="Z2104" s="8" t="s">
        <v>42</v>
      </c>
      <c r="AA2104" s="8" t="s">
        <v>65</v>
      </c>
      <c r="AB2104" s="8" t="s">
        <v>35</v>
      </c>
      <c r="AC2104" s="8" t="s">
        <v>4348</v>
      </c>
      <c r="AD2104" s="8" t="s">
        <v>7254</v>
      </c>
      <c r="AE2104" s="8" t="s">
        <v>6759</v>
      </c>
      <c r="AF2104" s="12">
        <v>674858.71</v>
      </c>
      <c r="AG2104" s="41">
        <f t="shared" si="291"/>
        <v>45719</v>
      </c>
      <c r="AH2104" s="41">
        <f t="shared" ca="1" si="292"/>
        <v>46022</v>
      </c>
      <c r="AI2104" s="1">
        <f t="shared" ca="1" si="299"/>
        <v>9</v>
      </c>
      <c r="AJ2104" s="1">
        <f t="shared" ca="1" si="293"/>
        <v>5</v>
      </c>
      <c r="AK2104" s="1">
        <f t="shared" ca="1" si="294"/>
        <v>4</v>
      </c>
      <c r="AL2104" s="1">
        <f t="shared" si="295"/>
        <v>23.74</v>
      </c>
      <c r="AM2104" s="38">
        <f t="shared" ca="1" si="296"/>
        <v>0.55555555555555558</v>
      </c>
      <c r="AN2104" s="1" t="str">
        <f t="shared" ca="1" si="297"/>
        <v>תקין</v>
      </c>
      <c r="AO2104" s="1" t="e">
        <f>VLOOKUP(AC2104,'תז מייל קניין'!$A:$C,3,0)</f>
        <v>#N/A</v>
      </c>
      <c r="AP2104" s="1" t="str">
        <f t="shared" si="298"/>
        <v xml:space="preserve"> תשלום אגר</v>
      </c>
    </row>
    <row r="2105" spans="1:42" x14ac:dyDescent="0.2">
      <c r="A2105" s="4"/>
      <c r="B2105" s="5"/>
      <c r="C2105" s="6" t="s">
        <v>7255</v>
      </c>
      <c r="D2105" s="7" t="s">
        <v>50</v>
      </c>
      <c r="E2105" s="7" t="s">
        <v>32</v>
      </c>
      <c r="F2105" s="8" t="s">
        <v>35</v>
      </c>
      <c r="G2105" s="9">
        <v>45719</v>
      </c>
      <c r="H2105" s="9"/>
      <c r="I2105" s="10"/>
      <c r="J2105" s="14"/>
      <c r="K2105" s="11" t="s">
        <v>1936</v>
      </c>
      <c r="L2105" s="8" t="s">
        <v>1937</v>
      </c>
      <c r="M2105" s="8" t="s">
        <v>1938</v>
      </c>
      <c r="N2105" s="8" t="s">
        <v>40</v>
      </c>
      <c r="O2105" s="12">
        <v>39648</v>
      </c>
      <c r="P2105" s="8" t="s">
        <v>41</v>
      </c>
      <c r="Q2105" s="12">
        <v>39648</v>
      </c>
      <c r="R2105" s="13">
        <v>71.13</v>
      </c>
      <c r="S2105" s="12">
        <v>28229.39</v>
      </c>
      <c r="T2105" s="12">
        <v>28726.98</v>
      </c>
      <c r="U2105" s="12">
        <v>11637.65</v>
      </c>
      <c r="V2105" s="8" t="s">
        <v>35</v>
      </c>
      <c r="W2105" s="8" t="s">
        <v>7256</v>
      </c>
      <c r="X2105" s="8" t="s">
        <v>57</v>
      </c>
      <c r="Y2105" s="13">
        <v>0</v>
      </c>
      <c r="Z2105" s="8" t="s">
        <v>42</v>
      </c>
      <c r="AA2105" s="8" t="s">
        <v>65</v>
      </c>
      <c r="AB2105" s="8" t="s">
        <v>35</v>
      </c>
      <c r="AC2105" s="8" t="s">
        <v>4348</v>
      </c>
      <c r="AD2105" s="8" t="s">
        <v>35</v>
      </c>
      <c r="AE2105" s="8" t="s">
        <v>1815</v>
      </c>
      <c r="AF2105" s="12">
        <v>11445.81</v>
      </c>
      <c r="AG2105" s="41">
        <f t="shared" si="291"/>
        <v>45719</v>
      </c>
      <c r="AH2105" s="41">
        <f t="shared" ca="1" si="292"/>
        <v>46022</v>
      </c>
      <c r="AI2105" s="1">
        <f t="shared" ca="1" si="299"/>
        <v>9</v>
      </c>
      <c r="AJ2105" s="1">
        <f t="shared" ca="1" si="293"/>
        <v>5</v>
      </c>
      <c r="AK2105" s="1">
        <f t="shared" ca="1" si="294"/>
        <v>4</v>
      </c>
      <c r="AL2105" s="1">
        <f t="shared" si="295"/>
        <v>71.13</v>
      </c>
      <c r="AM2105" s="38">
        <f t="shared" ca="1" si="296"/>
        <v>0.55555555555555558</v>
      </c>
      <c r="AN2105" s="1" t="str">
        <f t="shared" ca="1" si="297"/>
        <v>תקין</v>
      </c>
      <c r="AO2105" s="1" t="e">
        <f>VLOOKUP(AC2105,'תז מייל קניין'!$A:$C,3,0)</f>
        <v>#N/A</v>
      </c>
      <c r="AP2105" s="1" t="str">
        <f t="shared" si="298"/>
        <v xml:space="preserve"> נייר צילו</v>
      </c>
    </row>
    <row r="2106" spans="1:42" x14ac:dyDescent="0.2">
      <c r="A2106" s="4"/>
      <c r="B2106" s="5"/>
      <c r="C2106" s="6" t="s">
        <v>7257</v>
      </c>
      <c r="D2106" s="7" t="s">
        <v>50</v>
      </c>
      <c r="E2106" s="7" t="s">
        <v>32</v>
      </c>
      <c r="F2106" s="8" t="s">
        <v>35</v>
      </c>
      <c r="G2106" s="9">
        <v>45719</v>
      </c>
      <c r="H2106" s="9"/>
      <c r="I2106" s="10"/>
      <c r="J2106" s="14"/>
      <c r="K2106" s="11" t="s">
        <v>2182</v>
      </c>
      <c r="L2106" s="8" t="s">
        <v>2183</v>
      </c>
      <c r="M2106" s="8" t="s">
        <v>2184</v>
      </c>
      <c r="N2106" s="8" t="s">
        <v>40</v>
      </c>
      <c r="O2106" s="12">
        <v>6778.04</v>
      </c>
      <c r="P2106" s="8" t="s">
        <v>41</v>
      </c>
      <c r="Q2106" s="12">
        <v>6778.04</v>
      </c>
      <c r="R2106" s="13">
        <v>103.25</v>
      </c>
      <c r="S2106" s="12">
        <v>6680.33</v>
      </c>
      <c r="T2106" s="12">
        <v>6998.57</v>
      </c>
      <c r="U2106" s="13">
        <v>101.05</v>
      </c>
      <c r="V2106" s="8" t="s">
        <v>35</v>
      </c>
      <c r="W2106" s="8" t="s">
        <v>7147</v>
      </c>
      <c r="X2106" s="8" t="s">
        <v>57</v>
      </c>
      <c r="Y2106" s="13">
        <v>0</v>
      </c>
      <c r="Z2106" s="8" t="s">
        <v>42</v>
      </c>
      <c r="AA2106" s="8" t="s">
        <v>65</v>
      </c>
      <c r="AB2106" s="8" t="s">
        <v>35</v>
      </c>
      <c r="AC2106" s="8" t="s">
        <v>4348</v>
      </c>
      <c r="AD2106" s="8" t="s">
        <v>35</v>
      </c>
      <c r="AE2106" s="8" t="s">
        <v>1815</v>
      </c>
      <c r="AF2106" s="13">
        <v>97.7</v>
      </c>
      <c r="AG2106" s="41">
        <f t="shared" si="291"/>
        <v>45719</v>
      </c>
      <c r="AH2106" s="41">
        <f t="shared" ca="1" si="292"/>
        <v>46022</v>
      </c>
      <c r="AI2106" s="1">
        <f t="shared" ca="1" si="299"/>
        <v>9</v>
      </c>
      <c r="AJ2106" s="1">
        <f t="shared" ca="1" si="293"/>
        <v>5</v>
      </c>
      <c r="AK2106" s="1">
        <f t="shared" ca="1" si="294"/>
        <v>4</v>
      </c>
      <c r="AL2106" s="1">
        <f t="shared" si="295"/>
        <v>103.25</v>
      </c>
      <c r="AM2106" s="38">
        <f t="shared" ca="1" si="296"/>
        <v>0.55555555555555558</v>
      </c>
      <c r="AN2106" s="1" t="str">
        <f t="shared" ca="1" si="297"/>
        <v>תקין</v>
      </c>
      <c r="AO2106" s="1" t="e">
        <f>VLOOKUP(AC2106,'תז מייל קניין'!$A:$C,3,0)</f>
        <v>#N/A</v>
      </c>
      <c r="AP2106" s="1" t="str">
        <f t="shared" si="298"/>
        <v xml:space="preserve"> כיבוד משק</v>
      </c>
    </row>
    <row r="2107" spans="1:42" x14ac:dyDescent="0.2">
      <c r="A2107" s="4"/>
      <c r="B2107" s="5"/>
      <c r="C2107" s="6" t="s">
        <v>7258</v>
      </c>
      <c r="D2107" s="7" t="s">
        <v>34</v>
      </c>
      <c r="E2107" s="7" t="s">
        <v>32</v>
      </c>
      <c r="F2107" s="8" t="s">
        <v>35</v>
      </c>
      <c r="G2107" s="9">
        <v>45722</v>
      </c>
      <c r="H2107" s="9"/>
      <c r="I2107" s="10"/>
      <c r="J2107" s="14"/>
      <c r="K2107" s="11" t="s">
        <v>7259</v>
      </c>
      <c r="L2107" s="8" t="s">
        <v>7260</v>
      </c>
      <c r="M2107" s="8" t="s">
        <v>7261</v>
      </c>
      <c r="N2107" s="8" t="s">
        <v>40</v>
      </c>
      <c r="O2107" s="12">
        <v>4980.78</v>
      </c>
      <c r="P2107" s="8" t="s">
        <v>41</v>
      </c>
      <c r="Q2107" s="12">
        <v>4980.78</v>
      </c>
      <c r="R2107" s="13">
        <v>99.98</v>
      </c>
      <c r="S2107" s="12">
        <v>4980.78</v>
      </c>
      <c r="T2107" s="12">
        <v>4979.6000000000004</v>
      </c>
      <c r="U2107" s="13">
        <v>1.18</v>
      </c>
      <c r="V2107" s="8" t="s">
        <v>35</v>
      </c>
      <c r="W2107" s="8" t="s">
        <v>7262</v>
      </c>
      <c r="X2107" s="8" t="s">
        <v>35</v>
      </c>
      <c r="Y2107" s="13">
        <v>0</v>
      </c>
      <c r="Z2107" s="8" t="s">
        <v>42</v>
      </c>
      <c r="AA2107" s="8" t="s">
        <v>43</v>
      </c>
      <c r="AB2107" s="8" t="s">
        <v>60</v>
      </c>
      <c r="AC2107" s="8" t="s">
        <v>4348</v>
      </c>
      <c r="AD2107" s="8" t="s">
        <v>35</v>
      </c>
      <c r="AE2107" s="8" t="s">
        <v>71</v>
      </c>
      <c r="AF2107" s="13">
        <v>1.18</v>
      </c>
      <c r="AG2107" s="41">
        <f t="shared" si="291"/>
        <v>45722</v>
      </c>
      <c r="AH2107" s="41">
        <f t="shared" ca="1" si="292"/>
        <v>46022</v>
      </c>
      <c r="AI2107" s="1">
        <f t="shared" ca="1" si="299"/>
        <v>9</v>
      </c>
      <c r="AJ2107" s="1">
        <f t="shared" ca="1" si="293"/>
        <v>5</v>
      </c>
      <c r="AK2107" s="1">
        <f t="shared" ca="1" si="294"/>
        <v>4</v>
      </c>
      <c r="AL2107" s="1">
        <f t="shared" si="295"/>
        <v>99.98</v>
      </c>
      <c r="AM2107" s="38">
        <f t="shared" ca="1" si="296"/>
        <v>0.55555555555555558</v>
      </c>
      <c r="AN2107" s="1" t="str">
        <f t="shared" ca="1" si="297"/>
        <v>תקין</v>
      </c>
      <c r="AO2107" s="1" t="e">
        <f>VLOOKUP(AC2107,'תז מייל קניין'!$A:$C,3,0)</f>
        <v>#N/A</v>
      </c>
      <c r="AP2107" s="1" t="str">
        <f t="shared" si="298"/>
        <v xml:space="preserve"> שתיה עבור</v>
      </c>
    </row>
    <row r="2108" spans="1:42" x14ac:dyDescent="0.2">
      <c r="A2108" s="4"/>
      <c r="B2108" s="5"/>
      <c r="C2108" s="6" t="s">
        <v>7263</v>
      </c>
      <c r="D2108" s="7" t="s">
        <v>50</v>
      </c>
      <c r="E2108" s="7" t="s">
        <v>32</v>
      </c>
      <c r="F2108" s="8" t="s">
        <v>35</v>
      </c>
      <c r="G2108" s="9">
        <v>45725</v>
      </c>
      <c r="H2108" s="9"/>
      <c r="I2108" s="10"/>
      <c r="J2108" s="14"/>
      <c r="K2108" s="11" t="s">
        <v>1990</v>
      </c>
      <c r="L2108" s="8" t="s">
        <v>1991</v>
      </c>
      <c r="M2108" s="8" t="s">
        <v>1992</v>
      </c>
      <c r="N2108" s="8" t="s">
        <v>40</v>
      </c>
      <c r="O2108" s="12">
        <v>19263.73</v>
      </c>
      <c r="P2108" s="8" t="s">
        <v>41</v>
      </c>
      <c r="Q2108" s="12">
        <v>19263.73</v>
      </c>
      <c r="R2108" s="13">
        <v>0</v>
      </c>
      <c r="S2108" s="13">
        <v>0</v>
      </c>
      <c r="T2108" s="13">
        <v>0</v>
      </c>
      <c r="U2108" s="12">
        <v>19263.73</v>
      </c>
      <c r="V2108" s="8" t="s">
        <v>35</v>
      </c>
      <c r="W2108" s="8" t="s">
        <v>7264</v>
      </c>
      <c r="X2108" s="8" t="s">
        <v>35</v>
      </c>
      <c r="Y2108" s="13">
        <v>0</v>
      </c>
      <c r="Z2108" s="8" t="s">
        <v>42</v>
      </c>
      <c r="AA2108" s="8" t="s">
        <v>65</v>
      </c>
      <c r="AB2108" s="8" t="s">
        <v>35</v>
      </c>
      <c r="AC2108" s="8" t="s">
        <v>4348</v>
      </c>
      <c r="AD2108" s="8" t="s">
        <v>35</v>
      </c>
      <c r="AE2108" s="8" t="s">
        <v>658</v>
      </c>
      <c r="AF2108" s="12">
        <v>19263.73</v>
      </c>
      <c r="AG2108" s="41">
        <f t="shared" si="291"/>
        <v>45725</v>
      </c>
      <c r="AH2108" s="41">
        <f t="shared" ca="1" si="292"/>
        <v>46022</v>
      </c>
      <c r="AI2108" s="1">
        <f t="shared" ca="1" si="299"/>
        <v>9</v>
      </c>
      <c r="AJ2108" s="1">
        <f t="shared" ca="1" si="293"/>
        <v>4</v>
      </c>
      <c r="AK2108" s="1">
        <f t="shared" ca="1" si="294"/>
        <v>4</v>
      </c>
      <c r="AL2108" s="1">
        <f t="shared" si="295"/>
        <v>0</v>
      </c>
      <c r="AM2108" s="38">
        <f t="shared" ca="1" si="296"/>
        <v>0.44444444444444442</v>
      </c>
      <c r="AN2108" s="1" t="str">
        <f t="shared" ca="1" si="297"/>
        <v>טרם נבדק</v>
      </c>
      <c r="AO2108" s="1" t="e">
        <f>VLOOKUP(AC2108,'תז מייל קניין'!$A:$C,3,0)</f>
        <v>#N/A</v>
      </c>
      <c r="AP2108" s="1" t="str">
        <f t="shared" si="298"/>
        <v xml:space="preserve"> זרועות + </v>
      </c>
    </row>
    <row r="2109" spans="1:42" x14ac:dyDescent="0.2">
      <c r="A2109" s="4"/>
      <c r="B2109" s="5"/>
      <c r="C2109" s="6" t="s">
        <v>7265</v>
      </c>
      <c r="D2109" s="7" t="s">
        <v>50</v>
      </c>
      <c r="E2109" s="7" t="s">
        <v>32</v>
      </c>
      <c r="F2109" s="8" t="s">
        <v>35</v>
      </c>
      <c r="G2109" s="9">
        <v>45734</v>
      </c>
      <c r="H2109" s="9"/>
      <c r="I2109" s="10"/>
      <c r="J2109" s="14"/>
      <c r="K2109" s="11" t="s">
        <v>2144</v>
      </c>
      <c r="L2109" s="8" t="s">
        <v>2145</v>
      </c>
      <c r="M2109" s="8" t="s">
        <v>2146</v>
      </c>
      <c r="N2109" s="8" t="s">
        <v>40</v>
      </c>
      <c r="O2109" s="12">
        <v>25216.84</v>
      </c>
      <c r="P2109" s="8" t="s">
        <v>41</v>
      </c>
      <c r="Q2109" s="12">
        <v>25216.84</v>
      </c>
      <c r="R2109" s="13">
        <v>0</v>
      </c>
      <c r="S2109" s="13">
        <v>0</v>
      </c>
      <c r="T2109" s="13">
        <v>0</v>
      </c>
      <c r="U2109" s="12">
        <v>26932.15</v>
      </c>
      <c r="V2109" s="8" t="s">
        <v>35</v>
      </c>
      <c r="W2109" s="8" t="s">
        <v>7266</v>
      </c>
      <c r="X2109" s="8" t="s">
        <v>57</v>
      </c>
      <c r="Y2109" s="13">
        <v>0</v>
      </c>
      <c r="Z2109" s="8" t="s">
        <v>42</v>
      </c>
      <c r="AA2109" s="8" t="s">
        <v>65</v>
      </c>
      <c r="AB2109" s="8" t="s">
        <v>35</v>
      </c>
      <c r="AC2109" s="8" t="s">
        <v>4348</v>
      </c>
      <c r="AD2109" s="8" t="s">
        <v>35</v>
      </c>
      <c r="AE2109" s="8" t="s">
        <v>4414</v>
      </c>
      <c r="AF2109" s="12">
        <v>25216.84</v>
      </c>
      <c r="AG2109" s="41">
        <f t="shared" si="291"/>
        <v>45734</v>
      </c>
      <c r="AH2109" s="41">
        <f t="shared" ca="1" si="292"/>
        <v>46022</v>
      </c>
      <c r="AI2109" s="1">
        <f t="shared" ca="1" si="299"/>
        <v>9</v>
      </c>
      <c r="AJ2109" s="1">
        <f t="shared" ca="1" si="293"/>
        <v>4</v>
      </c>
      <c r="AK2109" s="1">
        <f t="shared" ca="1" si="294"/>
        <v>4</v>
      </c>
      <c r="AL2109" s="1">
        <f t="shared" si="295"/>
        <v>0</v>
      </c>
      <c r="AM2109" s="38">
        <f t="shared" ca="1" si="296"/>
        <v>0.44444444444444442</v>
      </c>
      <c r="AN2109" s="1" t="str">
        <f t="shared" ca="1" si="297"/>
        <v>טרם נבדק</v>
      </c>
      <c r="AO2109" s="1" t="e">
        <f>VLOOKUP(AC2109,'תז מייל קניין'!$A:$C,3,0)</f>
        <v>#N/A</v>
      </c>
      <c r="AP2109" s="1" t="str">
        <f t="shared" si="298"/>
        <v xml:space="preserve"> כסאות עבו</v>
      </c>
    </row>
    <row r="2110" spans="1:42" x14ac:dyDescent="0.2">
      <c r="A2110" s="4"/>
      <c r="B2110" s="5"/>
      <c r="C2110" s="6" t="s">
        <v>7267</v>
      </c>
      <c r="D2110" s="7" t="s">
        <v>50</v>
      </c>
      <c r="E2110" s="7" t="s">
        <v>32</v>
      </c>
      <c r="F2110" s="8" t="s">
        <v>35</v>
      </c>
      <c r="G2110" s="9">
        <v>45734</v>
      </c>
      <c r="H2110" s="9"/>
      <c r="I2110" s="10"/>
      <c r="J2110" s="14"/>
      <c r="K2110" s="11" t="s">
        <v>7045</v>
      </c>
      <c r="L2110" s="8" t="s">
        <v>7046</v>
      </c>
      <c r="M2110" s="8" t="s">
        <v>7047</v>
      </c>
      <c r="N2110" s="8" t="s">
        <v>40</v>
      </c>
      <c r="O2110" s="12">
        <v>2181.84</v>
      </c>
      <c r="P2110" s="8" t="s">
        <v>41</v>
      </c>
      <c r="Q2110" s="12">
        <v>2181.84</v>
      </c>
      <c r="R2110" s="13">
        <v>0</v>
      </c>
      <c r="S2110" s="13">
        <v>0</v>
      </c>
      <c r="T2110" s="13">
        <v>0</v>
      </c>
      <c r="U2110" s="12">
        <v>2134.6999999999998</v>
      </c>
      <c r="V2110" s="8" t="s">
        <v>35</v>
      </c>
      <c r="W2110" s="8" t="s">
        <v>7268</v>
      </c>
      <c r="X2110" s="8" t="s">
        <v>57</v>
      </c>
      <c r="Y2110" s="13">
        <v>0</v>
      </c>
      <c r="Z2110" s="8" t="s">
        <v>42</v>
      </c>
      <c r="AA2110" s="8" t="s">
        <v>65</v>
      </c>
      <c r="AB2110" s="8" t="s">
        <v>35</v>
      </c>
      <c r="AC2110" s="8" t="s">
        <v>4348</v>
      </c>
      <c r="AD2110" s="8" t="s">
        <v>35</v>
      </c>
      <c r="AE2110" s="8" t="s">
        <v>4414</v>
      </c>
      <c r="AF2110" s="12">
        <v>2181.84</v>
      </c>
      <c r="AG2110" s="41">
        <f t="shared" si="291"/>
        <v>45734</v>
      </c>
      <c r="AH2110" s="41">
        <f t="shared" ca="1" si="292"/>
        <v>46022</v>
      </c>
      <c r="AI2110" s="1">
        <f t="shared" ca="1" si="299"/>
        <v>9</v>
      </c>
      <c r="AJ2110" s="1">
        <f t="shared" ca="1" si="293"/>
        <v>4</v>
      </c>
      <c r="AK2110" s="1">
        <f t="shared" ca="1" si="294"/>
        <v>4</v>
      </c>
      <c r="AL2110" s="1">
        <f t="shared" si="295"/>
        <v>0</v>
      </c>
      <c r="AM2110" s="38">
        <f t="shared" ca="1" si="296"/>
        <v>0.44444444444444442</v>
      </c>
      <c r="AN2110" s="1" t="str">
        <f t="shared" ca="1" si="297"/>
        <v>טרם נבדק</v>
      </c>
      <c r="AO2110" s="1" t="e">
        <f>VLOOKUP(AC2110,'תז מייל קניין'!$A:$C,3,0)</f>
        <v>#N/A</v>
      </c>
      <c r="AP2110" s="1" t="str">
        <f t="shared" si="298"/>
        <v xml:space="preserve"> מסכים עבו</v>
      </c>
    </row>
    <row r="2111" spans="1:42" x14ac:dyDescent="0.2">
      <c r="A2111" s="4"/>
      <c r="B2111" s="5"/>
      <c r="C2111" s="6" t="s">
        <v>7269</v>
      </c>
      <c r="D2111" s="7" t="s">
        <v>50</v>
      </c>
      <c r="E2111" s="7" t="s">
        <v>32</v>
      </c>
      <c r="F2111" s="8" t="s">
        <v>35</v>
      </c>
      <c r="G2111" s="9">
        <v>45734</v>
      </c>
      <c r="H2111" s="9"/>
      <c r="I2111" s="10"/>
      <c r="J2111" s="14"/>
      <c r="K2111" s="11" t="s">
        <v>2144</v>
      </c>
      <c r="L2111" s="8" t="s">
        <v>2145</v>
      </c>
      <c r="M2111" s="8" t="s">
        <v>2146</v>
      </c>
      <c r="N2111" s="8" t="s">
        <v>40</v>
      </c>
      <c r="O2111" s="12">
        <v>11093.18</v>
      </c>
      <c r="P2111" s="8" t="s">
        <v>41</v>
      </c>
      <c r="Q2111" s="12">
        <v>11093.18</v>
      </c>
      <c r="R2111" s="13">
        <v>0</v>
      </c>
      <c r="S2111" s="13">
        <v>0</v>
      </c>
      <c r="T2111" s="13">
        <v>0</v>
      </c>
      <c r="U2111" s="12">
        <v>11902.53</v>
      </c>
      <c r="V2111" s="8" t="s">
        <v>35</v>
      </c>
      <c r="W2111" s="8" t="s">
        <v>7270</v>
      </c>
      <c r="X2111" s="8" t="s">
        <v>57</v>
      </c>
      <c r="Y2111" s="13">
        <v>0</v>
      </c>
      <c r="Z2111" s="8" t="s">
        <v>42</v>
      </c>
      <c r="AA2111" s="8" t="s">
        <v>65</v>
      </c>
      <c r="AB2111" s="8" t="s">
        <v>35</v>
      </c>
      <c r="AC2111" s="8" t="s">
        <v>4348</v>
      </c>
      <c r="AD2111" s="8" t="s">
        <v>35</v>
      </c>
      <c r="AE2111" s="8" t="s">
        <v>4414</v>
      </c>
      <c r="AF2111" s="12">
        <v>11093.18</v>
      </c>
      <c r="AG2111" s="41">
        <f t="shared" si="291"/>
        <v>45734</v>
      </c>
      <c r="AH2111" s="41">
        <f t="shared" ca="1" si="292"/>
        <v>46022</v>
      </c>
      <c r="AI2111" s="1">
        <f t="shared" ca="1" si="299"/>
        <v>9</v>
      </c>
      <c r="AJ2111" s="1">
        <f t="shared" ca="1" si="293"/>
        <v>4</v>
      </c>
      <c r="AK2111" s="1">
        <f t="shared" ca="1" si="294"/>
        <v>4</v>
      </c>
      <c r="AL2111" s="1">
        <f t="shared" si="295"/>
        <v>0</v>
      </c>
      <c r="AM2111" s="38">
        <f t="shared" ca="1" si="296"/>
        <v>0.44444444444444442</v>
      </c>
      <c r="AN2111" s="1" t="str">
        <f t="shared" ca="1" si="297"/>
        <v>טרם נבדק</v>
      </c>
      <c r="AO2111" s="1" t="e">
        <f>VLOOKUP(AC2111,'תז מייל קניין'!$A:$C,3,0)</f>
        <v>#N/A</v>
      </c>
      <c r="AP2111" s="1" t="str">
        <f t="shared" si="298"/>
        <v xml:space="preserve"> כסאות עבו</v>
      </c>
    </row>
    <row r="2112" spans="1:42" x14ac:dyDescent="0.2">
      <c r="A2112" s="4"/>
      <c r="B2112" s="5"/>
      <c r="C2112" s="6" t="s">
        <v>7271</v>
      </c>
      <c r="D2112" s="7" t="s">
        <v>50</v>
      </c>
      <c r="E2112" s="7" t="s">
        <v>32</v>
      </c>
      <c r="F2112" s="8" t="s">
        <v>35</v>
      </c>
      <c r="G2112" s="9">
        <v>45734</v>
      </c>
      <c r="H2112" s="9"/>
      <c r="I2112" s="10"/>
      <c r="J2112" s="14"/>
      <c r="K2112" s="11" t="s">
        <v>3352</v>
      </c>
      <c r="L2112" s="8" t="s">
        <v>3353</v>
      </c>
      <c r="M2112" s="8" t="s">
        <v>3354</v>
      </c>
      <c r="N2112" s="8" t="s">
        <v>40</v>
      </c>
      <c r="O2112" s="12">
        <v>5876.4</v>
      </c>
      <c r="P2112" s="8" t="s">
        <v>41</v>
      </c>
      <c r="Q2112" s="12">
        <v>5876.4</v>
      </c>
      <c r="R2112" s="13">
        <v>0</v>
      </c>
      <c r="S2112" s="13">
        <v>0</v>
      </c>
      <c r="T2112" s="13">
        <v>0</v>
      </c>
      <c r="U2112" s="12">
        <v>5876.4</v>
      </c>
      <c r="V2112" s="8" t="s">
        <v>35</v>
      </c>
      <c r="W2112" s="8" t="s">
        <v>7272</v>
      </c>
      <c r="X2112" s="8" t="s">
        <v>35</v>
      </c>
      <c r="Y2112" s="13">
        <v>0</v>
      </c>
      <c r="Z2112" s="8" t="s">
        <v>42</v>
      </c>
      <c r="AA2112" s="8" t="s">
        <v>43</v>
      </c>
      <c r="AB2112" s="8" t="s">
        <v>60</v>
      </c>
      <c r="AC2112" s="8" t="s">
        <v>4348</v>
      </c>
      <c r="AD2112" s="8" t="s">
        <v>35</v>
      </c>
      <c r="AE2112" s="8" t="s">
        <v>4414</v>
      </c>
      <c r="AF2112" s="12">
        <v>5876.4</v>
      </c>
      <c r="AG2112" s="41">
        <f t="shared" si="291"/>
        <v>45734</v>
      </c>
      <c r="AH2112" s="41">
        <f t="shared" ca="1" si="292"/>
        <v>46022</v>
      </c>
      <c r="AI2112" s="1">
        <f t="shared" ca="1" si="299"/>
        <v>9</v>
      </c>
      <c r="AJ2112" s="1">
        <f t="shared" ca="1" si="293"/>
        <v>4</v>
      </c>
      <c r="AK2112" s="1">
        <f t="shared" ca="1" si="294"/>
        <v>4</v>
      </c>
      <c r="AL2112" s="1">
        <f t="shared" si="295"/>
        <v>0</v>
      </c>
      <c r="AM2112" s="38">
        <f t="shared" ca="1" si="296"/>
        <v>0.44444444444444442</v>
      </c>
      <c r="AN2112" s="1" t="str">
        <f t="shared" ca="1" si="297"/>
        <v>טרם נבדק</v>
      </c>
      <c r="AO2112" s="1" t="e">
        <f>VLOOKUP(AC2112,'תז מייל קניין'!$A:$C,3,0)</f>
        <v>#N/A</v>
      </c>
      <c r="AP2112" s="1" t="str">
        <f t="shared" si="298"/>
        <v xml:space="preserve"> צמחייה עב</v>
      </c>
    </row>
    <row r="2113" spans="1:42" x14ac:dyDescent="0.2">
      <c r="A2113" s="4"/>
      <c r="B2113" s="5"/>
      <c r="C2113" s="6" t="s">
        <v>7273</v>
      </c>
      <c r="D2113" s="7" t="s">
        <v>50</v>
      </c>
      <c r="E2113" s="7" t="s">
        <v>32</v>
      </c>
      <c r="F2113" s="8" t="s">
        <v>35</v>
      </c>
      <c r="G2113" s="9">
        <v>45735</v>
      </c>
      <c r="H2113" s="9"/>
      <c r="I2113" s="10"/>
      <c r="J2113" s="14"/>
      <c r="K2113" s="11" t="s">
        <v>1868</v>
      </c>
      <c r="L2113" s="8" t="s">
        <v>1869</v>
      </c>
      <c r="M2113" s="8" t="s">
        <v>1870</v>
      </c>
      <c r="N2113" s="8" t="s">
        <v>40</v>
      </c>
      <c r="O2113" s="12">
        <v>6112.4</v>
      </c>
      <c r="P2113" s="8" t="s">
        <v>41</v>
      </c>
      <c r="Q2113" s="12">
        <v>6112.4</v>
      </c>
      <c r="R2113" s="13">
        <v>0</v>
      </c>
      <c r="S2113" s="13">
        <v>0</v>
      </c>
      <c r="T2113" s="13">
        <v>0</v>
      </c>
      <c r="U2113" s="12">
        <v>5825.54</v>
      </c>
      <c r="V2113" s="8" t="s">
        <v>35</v>
      </c>
      <c r="W2113" s="8" t="s">
        <v>7274</v>
      </c>
      <c r="X2113" s="8" t="s">
        <v>57</v>
      </c>
      <c r="Y2113" s="13">
        <v>0</v>
      </c>
      <c r="Z2113" s="8" t="s">
        <v>42</v>
      </c>
      <c r="AA2113" s="8" t="s">
        <v>65</v>
      </c>
      <c r="AB2113" s="8" t="s">
        <v>35</v>
      </c>
      <c r="AC2113" s="8" t="s">
        <v>4348</v>
      </c>
      <c r="AD2113" s="8" t="s">
        <v>35</v>
      </c>
      <c r="AE2113" s="8" t="s">
        <v>4654</v>
      </c>
      <c r="AF2113" s="12">
        <v>6112.4</v>
      </c>
      <c r="AG2113" s="41">
        <f t="shared" si="291"/>
        <v>45735</v>
      </c>
      <c r="AH2113" s="41">
        <f t="shared" ca="1" si="292"/>
        <v>46022</v>
      </c>
      <c r="AI2113" s="1">
        <f t="shared" ca="1" si="299"/>
        <v>9</v>
      </c>
      <c r="AJ2113" s="1">
        <f t="shared" ca="1" si="293"/>
        <v>4</v>
      </c>
      <c r="AK2113" s="1">
        <f t="shared" ca="1" si="294"/>
        <v>4</v>
      </c>
      <c r="AL2113" s="1">
        <f t="shared" si="295"/>
        <v>0</v>
      </c>
      <c r="AM2113" s="38">
        <f t="shared" ca="1" si="296"/>
        <v>0.44444444444444442</v>
      </c>
      <c r="AN2113" s="1" t="str">
        <f t="shared" ca="1" si="297"/>
        <v>טרם נבדק</v>
      </c>
      <c r="AO2113" s="1" t="e">
        <f>VLOOKUP(AC2113,'תז מייל קניין'!$A:$C,3,0)</f>
        <v>#N/A</v>
      </c>
      <c r="AP2113" s="1" t="str">
        <f t="shared" si="298"/>
        <v xml:space="preserve"> שולחן ישי</v>
      </c>
    </row>
    <row r="2114" spans="1:42" x14ac:dyDescent="0.2">
      <c r="A2114" s="4"/>
      <c r="B2114" s="5"/>
      <c r="C2114" s="6" t="s">
        <v>7275</v>
      </c>
      <c r="D2114" s="7" t="s">
        <v>50</v>
      </c>
      <c r="E2114" s="7" t="s">
        <v>32</v>
      </c>
      <c r="F2114" s="8" t="s">
        <v>35</v>
      </c>
      <c r="G2114" s="9">
        <v>45739</v>
      </c>
      <c r="H2114" s="9"/>
      <c r="I2114" s="10"/>
      <c r="J2114" s="14"/>
      <c r="K2114" s="11" t="s">
        <v>1936</v>
      </c>
      <c r="L2114" s="8" t="s">
        <v>1937</v>
      </c>
      <c r="M2114" s="8" t="s">
        <v>1938</v>
      </c>
      <c r="N2114" s="8" t="s">
        <v>40</v>
      </c>
      <c r="O2114" s="12">
        <v>39648</v>
      </c>
      <c r="P2114" s="8" t="s">
        <v>41</v>
      </c>
      <c r="Q2114" s="12">
        <v>39648</v>
      </c>
      <c r="R2114" s="13">
        <v>43.2</v>
      </c>
      <c r="S2114" s="12">
        <v>17127.939999999999</v>
      </c>
      <c r="T2114" s="12">
        <v>17456.03</v>
      </c>
      <c r="U2114" s="12">
        <v>22952.04</v>
      </c>
      <c r="V2114" s="8" t="s">
        <v>35</v>
      </c>
      <c r="W2114" s="8" t="s">
        <v>7276</v>
      </c>
      <c r="X2114" s="8" t="s">
        <v>57</v>
      </c>
      <c r="Y2114" s="13">
        <v>0</v>
      </c>
      <c r="Z2114" s="8" t="s">
        <v>42</v>
      </c>
      <c r="AA2114" s="8" t="s">
        <v>65</v>
      </c>
      <c r="AB2114" s="8" t="s">
        <v>35</v>
      </c>
      <c r="AC2114" s="8" t="s">
        <v>4348</v>
      </c>
      <c r="AD2114" s="8" t="s">
        <v>35</v>
      </c>
      <c r="AE2114" s="8" t="s">
        <v>1815</v>
      </c>
      <c r="AF2114" s="12">
        <v>22520.06</v>
      </c>
      <c r="AG2114" s="41">
        <f t="shared" si="291"/>
        <v>45739</v>
      </c>
      <c r="AH2114" s="41">
        <f t="shared" ca="1" si="292"/>
        <v>46022</v>
      </c>
      <c r="AI2114" s="1">
        <f t="shared" ca="1" si="299"/>
        <v>9</v>
      </c>
      <c r="AJ2114" s="1">
        <f t="shared" ca="1" si="293"/>
        <v>4</v>
      </c>
      <c r="AK2114" s="1">
        <f t="shared" ca="1" si="294"/>
        <v>4</v>
      </c>
      <c r="AL2114" s="1">
        <f t="shared" si="295"/>
        <v>43.2</v>
      </c>
      <c r="AM2114" s="38">
        <f t="shared" ca="1" si="296"/>
        <v>0.44444444444444442</v>
      </c>
      <c r="AN2114" s="1" t="str">
        <f t="shared" ca="1" si="297"/>
        <v>טרם נבדק</v>
      </c>
      <c r="AO2114" s="1" t="e">
        <f>VLOOKUP(AC2114,'תז מייל קניין'!$A:$C,3,0)</f>
        <v>#N/A</v>
      </c>
      <c r="AP2114" s="1" t="str">
        <f t="shared" si="298"/>
        <v xml:space="preserve"> נייר אקול</v>
      </c>
    </row>
    <row r="2115" spans="1:42" x14ac:dyDescent="0.2">
      <c r="A2115" s="4"/>
      <c r="B2115" s="5"/>
      <c r="C2115" s="6" t="s">
        <v>7277</v>
      </c>
      <c r="D2115" s="7" t="s">
        <v>50</v>
      </c>
      <c r="E2115" s="7" t="s">
        <v>32</v>
      </c>
      <c r="F2115" s="8" t="s">
        <v>35</v>
      </c>
      <c r="G2115" s="9">
        <v>45739</v>
      </c>
      <c r="H2115" s="9"/>
      <c r="I2115" s="10"/>
      <c r="J2115" s="14"/>
      <c r="K2115" s="11" t="s">
        <v>7045</v>
      </c>
      <c r="L2115" s="8" t="s">
        <v>7046</v>
      </c>
      <c r="M2115" s="8" t="s">
        <v>7047</v>
      </c>
      <c r="N2115" s="8" t="s">
        <v>40</v>
      </c>
      <c r="O2115" s="12">
        <v>9261.18</v>
      </c>
      <c r="P2115" s="8" t="s">
        <v>41</v>
      </c>
      <c r="Q2115" s="12">
        <v>9261.18</v>
      </c>
      <c r="R2115" s="13">
        <v>0</v>
      </c>
      <c r="S2115" s="13">
        <v>0</v>
      </c>
      <c r="T2115" s="13">
        <v>0</v>
      </c>
      <c r="U2115" s="12">
        <v>9262.02</v>
      </c>
      <c r="V2115" s="8" t="s">
        <v>35</v>
      </c>
      <c r="W2115" s="8" t="s">
        <v>7278</v>
      </c>
      <c r="X2115" s="8" t="s">
        <v>57</v>
      </c>
      <c r="Y2115" s="13">
        <v>0</v>
      </c>
      <c r="Z2115" s="8" t="s">
        <v>42</v>
      </c>
      <c r="AA2115" s="8" t="s">
        <v>65</v>
      </c>
      <c r="AB2115" s="8" t="s">
        <v>35</v>
      </c>
      <c r="AC2115" s="8" t="s">
        <v>4348</v>
      </c>
      <c r="AD2115" s="8" t="s">
        <v>35</v>
      </c>
      <c r="AE2115" s="8" t="s">
        <v>7279</v>
      </c>
      <c r="AF2115" s="12">
        <v>9261.18</v>
      </c>
      <c r="AG2115" s="41">
        <f t="shared" ref="AG2115:AG2178" si="300">IF(H2115&gt;1,H2115,G2115)</f>
        <v>45739</v>
      </c>
      <c r="AH2115" s="41">
        <f t="shared" ref="AH2115:AH2178" ca="1" si="301">IF(I2115&gt;1, I2115, DATE(YEAR(TODAY()), 12, 31))</f>
        <v>46022</v>
      </c>
      <c r="AI2115" s="1">
        <f t="shared" ca="1" si="299"/>
        <v>9</v>
      </c>
      <c r="AJ2115" s="1">
        <f t="shared" ref="AJ2115:AJ2178" ca="1" si="302">DATEDIF(AG2115, TODAY(), "m")</f>
        <v>4</v>
      </c>
      <c r="AK2115" s="1">
        <f t="shared" ref="AK2115:AK2178" ca="1" si="303">IF(AH2115 &gt; TODAY(), DATEDIF(TODAY(), AH2115, "m"), -DATEDIF(AH2115, TODAY(), "m"))</f>
        <v>4</v>
      </c>
      <c r="AL2115" s="1">
        <f t="shared" ref="AL2115:AL2178" si="304">R2115</f>
        <v>0</v>
      </c>
      <c r="AM2115" s="38">
        <f t="shared" ref="AM2115:AM2178" ca="1" si="305">AJ2115/AI2115</f>
        <v>0.44444444444444442</v>
      </c>
      <c r="AN2115" s="1" t="str">
        <f t="shared" ref="AN2115:AN2178" ca="1" si="306">IF(AM2115&lt;0.5, "טרם נבדק",
   IF(AND(AM2115&gt;0.5, AM2115&lt;0.75, AL2115&lt;20), "לא תקין",
   IF(AND(AM2115&gt;0.75, AM2115&lt;0.9, AL2115&lt;50), "לא תקין",
   IF(AND(AM2115&gt;0.9, AL2115&lt;50), "לא תקין", "תקין"))))</f>
        <v>טרם נבדק</v>
      </c>
      <c r="AO2115" s="1" t="e">
        <f>VLOOKUP(AC2115,'תז מייל קניין'!$A:$C,3,0)</f>
        <v>#N/A</v>
      </c>
      <c r="AP2115" s="1" t="str">
        <f t="shared" ref="AP2115:AP2178" si="307">LEFT(W2115,10)</f>
        <v xml:space="preserve"> מסכים, אג</v>
      </c>
    </row>
    <row r="2116" spans="1:42" x14ac:dyDescent="0.2">
      <c r="A2116" s="4"/>
      <c r="B2116" s="5"/>
      <c r="C2116" s="6" t="s">
        <v>7280</v>
      </c>
      <c r="D2116" s="7" t="s">
        <v>50</v>
      </c>
      <c r="E2116" s="7" t="s">
        <v>32</v>
      </c>
      <c r="F2116" s="8" t="s">
        <v>35</v>
      </c>
      <c r="G2116" s="9">
        <v>45741</v>
      </c>
      <c r="H2116" s="9"/>
      <c r="I2116" s="10"/>
      <c r="J2116" s="14"/>
      <c r="K2116" s="11" t="s">
        <v>1764</v>
      </c>
      <c r="L2116" s="8" t="s">
        <v>1765</v>
      </c>
      <c r="M2116" s="8" t="s">
        <v>1766</v>
      </c>
      <c r="N2116" s="8" t="s">
        <v>40</v>
      </c>
      <c r="O2116" s="12">
        <v>4788.09</v>
      </c>
      <c r="P2116" s="8" t="s">
        <v>41</v>
      </c>
      <c r="Q2116" s="12">
        <v>4788.09</v>
      </c>
      <c r="R2116" s="13">
        <v>76.150000000000006</v>
      </c>
      <c r="S2116" s="12">
        <v>3646.08</v>
      </c>
      <c r="T2116" s="12">
        <v>3646.08</v>
      </c>
      <c r="U2116" s="12">
        <v>1181.1300000000001</v>
      </c>
      <c r="V2116" s="8" t="s">
        <v>35</v>
      </c>
      <c r="W2116" s="8" t="s">
        <v>7211</v>
      </c>
      <c r="X2116" s="8" t="s">
        <v>57</v>
      </c>
      <c r="Y2116" s="13">
        <v>0</v>
      </c>
      <c r="Z2116" s="8" t="s">
        <v>42</v>
      </c>
      <c r="AA2116" s="8" t="s">
        <v>65</v>
      </c>
      <c r="AB2116" s="8" t="s">
        <v>35</v>
      </c>
      <c r="AC2116" s="8" t="s">
        <v>4348</v>
      </c>
      <c r="AD2116" s="8" t="s">
        <v>35</v>
      </c>
      <c r="AE2116" s="8" t="s">
        <v>2427</v>
      </c>
      <c r="AF2116" s="12">
        <v>1142.01</v>
      </c>
      <c r="AG2116" s="41">
        <f t="shared" si="300"/>
        <v>45741</v>
      </c>
      <c r="AH2116" s="41">
        <f t="shared" ca="1" si="301"/>
        <v>46022</v>
      </c>
      <c r="AI2116" s="1">
        <f t="shared" ca="1" si="299"/>
        <v>9</v>
      </c>
      <c r="AJ2116" s="1">
        <f t="shared" ca="1" si="302"/>
        <v>4</v>
      </c>
      <c r="AK2116" s="1">
        <f t="shared" ca="1" si="303"/>
        <v>4</v>
      </c>
      <c r="AL2116" s="1">
        <f t="shared" si="304"/>
        <v>76.150000000000006</v>
      </c>
      <c r="AM2116" s="38">
        <f t="shared" ca="1" si="305"/>
        <v>0.44444444444444442</v>
      </c>
      <c r="AN2116" s="1" t="str">
        <f t="shared" ca="1" si="306"/>
        <v>טרם נבדק</v>
      </c>
      <c r="AO2116" s="1" t="e">
        <f>VLOOKUP(AC2116,'תז מייל קניין'!$A:$C,3,0)</f>
        <v>#N/A</v>
      </c>
      <c r="AP2116" s="1" t="str">
        <f t="shared" si="307"/>
        <v xml:space="preserve"> ציוד משרד</v>
      </c>
    </row>
    <row r="2117" spans="1:42" x14ac:dyDescent="0.2">
      <c r="A2117" s="4"/>
      <c r="B2117" s="5"/>
      <c r="C2117" s="6" t="s">
        <v>7281</v>
      </c>
      <c r="D2117" s="7" t="s">
        <v>50</v>
      </c>
      <c r="E2117" s="7" t="s">
        <v>32</v>
      </c>
      <c r="F2117" s="8" t="s">
        <v>35</v>
      </c>
      <c r="G2117" s="9">
        <v>45741</v>
      </c>
      <c r="H2117" s="9"/>
      <c r="I2117" s="10"/>
      <c r="J2117" s="14"/>
      <c r="K2117" s="11" t="s">
        <v>1764</v>
      </c>
      <c r="L2117" s="8" t="s">
        <v>1765</v>
      </c>
      <c r="M2117" s="8" t="s">
        <v>1766</v>
      </c>
      <c r="N2117" s="8" t="s">
        <v>40</v>
      </c>
      <c r="O2117" s="12">
        <v>1869.37</v>
      </c>
      <c r="P2117" s="8" t="s">
        <v>41</v>
      </c>
      <c r="Q2117" s="12">
        <v>1869.37</v>
      </c>
      <c r="R2117" s="13">
        <v>71.37</v>
      </c>
      <c r="S2117" s="12">
        <v>1334.12</v>
      </c>
      <c r="T2117" s="12">
        <v>1334.13</v>
      </c>
      <c r="U2117" s="13">
        <v>553.59</v>
      </c>
      <c r="V2117" s="8" t="s">
        <v>35</v>
      </c>
      <c r="W2117" s="8" t="s">
        <v>7282</v>
      </c>
      <c r="X2117" s="8" t="s">
        <v>57</v>
      </c>
      <c r="Y2117" s="13">
        <v>0</v>
      </c>
      <c r="Z2117" s="8" t="s">
        <v>42</v>
      </c>
      <c r="AA2117" s="8" t="s">
        <v>65</v>
      </c>
      <c r="AB2117" s="8" t="s">
        <v>35</v>
      </c>
      <c r="AC2117" s="8" t="s">
        <v>4348</v>
      </c>
      <c r="AD2117" s="8" t="s">
        <v>35</v>
      </c>
      <c r="AE2117" s="8" t="s">
        <v>7283</v>
      </c>
      <c r="AF2117" s="13">
        <v>535.25</v>
      </c>
      <c r="AG2117" s="41">
        <f t="shared" si="300"/>
        <v>45741</v>
      </c>
      <c r="AH2117" s="41">
        <f t="shared" ca="1" si="301"/>
        <v>46022</v>
      </c>
      <c r="AI2117" s="1">
        <f t="shared" ca="1" si="299"/>
        <v>9</v>
      </c>
      <c r="AJ2117" s="1">
        <f t="shared" ca="1" si="302"/>
        <v>4</v>
      </c>
      <c r="AK2117" s="1">
        <f t="shared" ca="1" si="303"/>
        <v>4</v>
      </c>
      <c r="AL2117" s="1">
        <f t="shared" si="304"/>
        <v>71.37</v>
      </c>
      <c r="AM2117" s="38">
        <f t="shared" ca="1" si="305"/>
        <v>0.44444444444444442</v>
      </c>
      <c r="AN2117" s="1" t="str">
        <f t="shared" ca="1" si="306"/>
        <v>טרם נבדק</v>
      </c>
      <c r="AO2117" s="1" t="e">
        <f>VLOOKUP(AC2117,'תז מייל קניין'!$A:$C,3,0)</f>
        <v>#N/A</v>
      </c>
      <c r="AP2117" s="1" t="str">
        <f t="shared" si="307"/>
        <v xml:space="preserve"> ציוד משרד</v>
      </c>
    </row>
    <row r="2118" spans="1:42" x14ac:dyDescent="0.2">
      <c r="A2118" s="4"/>
      <c r="B2118" s="5"/>
      <c r="C2118" s="6" t="s">
        <v>7284</v>
      </c>
      <c r="D2118" s="7" t="s">
        <v>50</v>
      </c>
      <c r="E2118" s="7" t="s">
        <v>32</v>
      </c>
      <c r="F2118" s="8" t="s">
        <v>35</v>
      </c>
      <c r="G2118" s="9">
        <v>45741</v>
      </c>
      <c r="H2118" s="9"/>
      <c r="I2118" s="10"/>
      <c r="J2118" s="14"/>
      <c r="K2118" s="11" t="s">
        <v>1878</v>
      </c>
      <c r="L2118" s="8" t="s">
        <v>1879</v>
      </c>
      <c r="M2118" s="8" t="s">
        <v>35</v>
      </c>
      <c r="N2118" s="8" t="s">
        <v>820</v>
      </c>
      <c r="O2118" s="12">
        <v>7060</v>
      </c>
      <c r="P2118" s="8" t="s">
        <v>41</v>
      </c>
      <c r="Q2118" s="12">
        <v>7060</v>
      </c>
      <c r="R2118" s="13">
        <v>0</v>
      </c>
      <c r="S2118" s="13">
        <v>0</v>
      </c>
      <c r="T2118" s="13">
        <v>0</v>
      </c>
      <c r="U2118" s="12">
        <v>7060</v>
      </c>
      <c r="V2118" s="8" t="s">
        <v>35</v>
      </c>
      <c r="W2118" s="8" t="s">
        <v>7285</v>
      </c>
      <c r="X2118" s="8" t="s">
        <v>35</v>
      </c>
      <c r="Y2118" s="13">
        <v>0</v>
      </c>
      <c r="Z2118" s="8" t="s">
        <v>42</v>
      </c>
      <c r="AA2118" s="8" t="s">
        <v>43</v>
      </c>
      <c r="AB2118" s="8" t="s">
        <v>60</v>
      </c>
      <c r="AC2118" s="8" t="s">
        <v>4348</v>
      </c>
      <c r="AD2118" s="8" t="s">
        <v>35</v>
      </c>
      <c r="AE2118" s="8" t="s">
        <v>7000</v>
      </c>
      <c r="AF2118" s="12">
        <v>7060</v>
      </c>
      <c r="AG2118" s="41">
        <f t="shared" si="300"/>
        <v>45741</v>
      </c>
      <c r="AH2118" s="41">
        <f t="shared" ca="1" si="301"/>
        <v>46022</v>
      </c>
      <c r="AI2118" s="1">
        <f t="shared" ca="1" si="299"/>
        <v>9</v>
      </c>
      <c r="AJ2118" s="1">
        <f t="shared" ca="1" si="302"/>
        <v>4</v>
      </c>
      <c r="AK2118" s="1">
        <f t="shared" ca="1" si="303"/>
        <v>4</v>
      </c>
      <c r="AL2118" s="1">
        <f t="shared" si="304"/>
        <v>0</v>
      </c>
      <c r="AM2118" s="38">
        <f t="shared" ca="1" si="305"/>
        <v>0.44444444444444442</v>
      </c>
      <c r="AN2118" s="1" t="str">
        <f t="shared" ca="1" si="306"/>
        <v>טרם נבדק</v>
      </c>
      <c r="AO2118" s="1" t="e">
        <f>VLOOKUP(AC2118,'תז מייל קניין'!$A:$C,3,0)</f>
        <v>#N/A</v>
      </c>
      <c r="AP2118" s="1" t="str">
        <f t="shared" si="307"/>
        <v xml:space="preserve"> מעטפות, ס</v>
      </c>
    </row>
    <row r="2119" spans="1:42" x14ac:dyDescent="0.2">
      <c r="A2119" s="4"/>
      <c r="B2119" s="5"/>
      <c r="C2119" s="6" t="s">
        <v>7286</v>
      </c>
      <c r="D2119" s="7" t="s">
        <v>50</v>
      </c>
      <c r="E2119" s="7" t="s">
        <v>32</v>
      </c>
      <c r="F2119" s="8" t="s">
        <v>35</v>
      </c>
      <c r="G2119" s="9">
        <v>45741</v>
      </c>
      <c r="H2119" s="9"/>
      <c r="I2119" s="10"/>
      <c r="J2119" s="14"/>
      <c r="K2119" s="11" t="s">
        <v>154</v>
      </c>
      <c r="L2119" s="8" t="s">
        <v>155</v>
      </c>
      <c r="M2119" s="8" t="s">
        <v>156</v>
      </c>
      <c r="N2119" s="8" t="s">
        <v>35</v>
      </c>
      <c r="O2119" s="12">
        <v>5451.6</v>
      </c>
      <c r="P2119" s="8" t="s">
        <v>41</v>
      </c>
      <c r="Q2119" s="12">
        <v>5451.6</v>
      </c>
      <c r="R2119" s="13">
        <v>0</v>
      </c>
      <c r="S2119" s="13">
        <v>0</v>
      </c>
      <c r="T2119" s="13">
        <v>0</v>
      </c>
      <c r="U2119" s="13">
        <v>0</v>
      </c>
      <c r="V2119" s="8" t="s">
        <v>57</v>
      </c>
      <c r="W2119" s="8" t="s">
        <v>7287</v>
      </c>
      <c r="X2119" s="8" t="s">
        <v>35</v>
      </c>
      <c r="Y2119" s="13">
        <v>0</v>
      </c>
      <c r="Z2119" s="8" t="s">
        <v>42</v>
      </c>
      <c r="AA2119" s="8" t="s">
        <v>35</v>
      </c>
      <c r="AB2119" s="8" t="s">
        <v>35</v>
      </c>
      <c r="AC2119" s="8" t="s">
        <v>4348</v>
      </c>
      <c r="AD2119" s="8" t="s">
        <v>35</v>
      </c>
      <c r="AE2119" s="8" t="s">
        <v>35</v>
      </c>
      <c r="AF2119" s="12">
        <v>5451.6</v>
      </c>
      <c r="AG2119" s="41">
        <f t="shared" si="300"/>
        <v>45741</v>
      </c>
      <c r="AH2119" s="41">
        <f t="shared" ca="1" si="301"/>
        <v>46022</v>
      </c>
      <c r="AI2119" s="1">
        <f t="shared" ca="1" si="299"/>
        <v>9</v>
      </c>
      <c r="AJ2119" s="1">
        <f t="shared" ca="1" si="302"/>
        <v>4</v>
      </c>
      <c r="AK2119" s="1">
        <f t="shared" ca="1" si="303"/>
        <v>4</v>
      </c>
      <c r="AL2119" s="1">
        <f t="shared" si="304"/>
        <v>0</v>
      </c>
      <c r="AM2119" s="38">
        <f t="shared" ca="1" si="305"/>
        <v>0.44444444444444442</v>
      </c>
      <c r="AN2119" s="1" t="str">
        <f t="shared" ca="1" si="306"/>
        <v>טרם נבדק</v>
      </c>
      <c r="AO2119" s="1" t="e">
        <f>VLOOKUP(AC2119,'תז מייל קניין'!$A:$C,3,0)</f>
        <v>#N/A</v>
      </c>
      <c r="AP2119" s="1" t="str">
        <f t="shared" si="307"/>
        <v xml:space="preserve"> תיקי פרק'</v>
      </c>
    </row>
    <row r="2120" spans="1:42" x14ac:dyDescent="0.2">
      <c r="A2120" s="4"/>
      <c r="B2120" s="5"/>
      <c r="C2120" s="6" t="s">
        <v>7288</v>
      </c>
      <c r="D2120" s="7" t="s">
        <v>50</v>
      </c>
      <c r="E2120" s="7" t="s">
        <v>32</v>
      </c>
      <c r="F2120" s="8" t="s">
        <v>35</v>
      </c>
      <c r="G2120" s="9">
        <v>45748</v>
      </c>
      <c r="H2120" s="9"/>
      <c r="I2120" s="10"/>
      <c r="J2120" s="14"/>
      <c r="K2120" s="11" t="s">
        <v>6135</v>
      </c>
      <c r="L2120" s="8" t="s">
        <v>6136</v>
      </c>
      <c r="M2120" s="8" t="s">
        <v>6137</v>
      </c>
      <c r="N2120" s="8" t="s">
        <v>40</v>
      </c>
      <c r="O2120" s="12">
        <v>34296.11</v>
      </c>
      <c r="P2120" s="8" t="s">
        <v>41</v>
      </c>
      <c r="Q2120" s="12">
        <v>34296.11</v>
      </c>
      <c r="R2120" s="13">
        <v>0</v>
      </c>
      <c r="S2120" s="13">
        <v>0</v>
      </c>
      <c r="T2120" s="13">
        <v>0</v>
      </c>
      <c r="U2120" s="12">
        <v>33693.550000000003</v>
      </c>
      <c r="V2120" s="8" t="s">
        <v>35</v>
      </c>
      <c r="W2120" s="8" t="s">
        <v>7289</v>
      </c>
      <c r="X2120" s="8" t="s">
        <v>57</v>
      </c>
      <c r="Y2120" s="13">
        <v>0</v>
      </c>
      <c r="Z2120" s="8" t="s">
        <v>42</v>
      </c>
      <c r="AA2120" s="8" t="s">
        <v>65</v>
      </c>
      <c r="AB2120" s="8" t="s">
        <v>35</v>
      </c>
      <c r="AC2120" s="8" t="s">
        <v>4348</v>
      </c>
      <c r="AD2120" s="8" t="s">
        <v>35</v>
      </c>
      <c r="AE2120" s="8" t="s">
        <v>2899</v>
      </c>
      <c r="AF2120" s="12">
        <v>34296.11</v>
      </c>
      <c r="AG2120" s="41">
        <f t="shared" si="300"/>
        <v>45748</v>
      </c>
      <c r="AH2120" s="41">
        <f t="shared" ca="1" si="301"/>
        <v>46022</v>
      </c>
      <c r="AI2120" s="1">
        <f t="shared" ca="1" si="299"/>
        <v>8</v>
      </c>
      <c r="AJ2120" s="1">
        <f t="shared" ca="1" si="302"/>
        <v>4</v>
      </c>
      <c r="AK2120" s="1">
        <f t="shared" ca="1" si="303"/>
        <v>4</v>
      </c>
      <c r="AL2120" s="1">
        <f t="shared" si="304"/>
        <v>0</v>
      </c>
      <c r="AM2120" s="38">
        <f t="shared" ca="1" si="305"/>
        <v>0.5</v>
      </c>
      <c r="AN2120" s="1" t="str">
        <f t="shared" ca="1" si="306"/>
        <v>תקין</v>
      </c>
      <c r="AO2120" s="1" t="e">
        <f>VLOOKUP(AC2120,'תז מייל קניין'!$A:$C,3,0)</f>
        <v>#N/A</v>
      </c>
      <c r="AP2120" s="1" t="str">
        <f t="shared" si="307"/>
        <v xml:space="preserve"> טונרים, ח</v>
      </c>
    </row>
    <row r="2121" spans="1:42" x14ac:dyDescent="0.2">
      <c r="A2121" s="4"/>
      <c r="B2121" s="5"/>
      <c r="C2121" s="6" t="s">
        <v>7290</v>
      </c>
      <c r="D2121" s="7" t="s">
        <v>34</v>
      </c>
      <c r="E2121" s="7" t="s">
        <v>32</v>
      </c>
      <c r="F2121" s="8" t="s">
        <v>35</v>
      </c>
      <c r="G2121" s="9">
        <v>45748</v>
      </c>
      <c r="H2121" s="9">
        <v>45712</v>
      </c>
      <c r="I2121" s="10">
        <v>46022</v>
      </c>
      <c r="J2121" s="14"/>
      <c r="K2121" s="11" t="s">
        <v>1736</v>
      </c>
      <c r="L2121" s="8" t="s">
        <v>1737</v>
      </c>
      <c r="M2121" s="8" t="s">
        <v>1738</v>
      </c>
      <c r="N2121" s="8" t="s">
        <v>40</v>
      </c>
      <c r="O2121" s="12">
        <v>750000</v>
      </c>
      <c r="P2121" s="8" t="s">
        <v>41</v>
      </c>
      <c r="Q2121" s="12">
        <v>750000</v>
      </c>
      <c r="R2121" s="13">
        <v>54.2</v>
      </c>
      <c r="S2121" s="12">
        <v>406500</v>
      </c>
      <c r="T2121" s="12">
        <v>405910.77</v>
      </c>
      <c r="U2121" s="12">
        <v>343500</v>
      </c>
      <c r="V2121" s="8" t="s">
        <v>35</v>
      </c>
      <c r="W2121" s="8" t="s">
        <v>7291</v>
      </c>
      <c r="X2121" s="8" t="s">
        <v>35</v>
      </c>
      <c r="Y2121" s="13">
        <v>0</v>
      </c>
      <c r="Z2121" s="8" t="s">
        <v>42</v>
      </c>
      <c r="AA2121" s="8" t="s">
        <v>44</v>
      </c>
      <c r="AB2121" s="8" t="s">
        <v>35</v>
      </c>
      <c r="AC2121" s="8" t="s">
        <v>4348</v>
      </c>
      <c r="AD2121" s="8" t="s">
        <v>35</v>
      </c>
      <c r="AE2121" s="8" t="s">
        <v>46</v>
      </c>
      <c r="AF2121" s="12">
        <v>343500.01</v>
      </c>
      <c r="AG2121" s="41">
        <f t="shared" si="300"/>
        <v>45712</v>
      </c>
      <c r="AH2121" s="41">
        <f t="shared" ca="1" si="301"/>
        <v>46022</v>
      </c>
      <c r="AI2121" s="1">
        <f t="shared" ca="1" si="299"/>
        <v>10</v>
      </c>
      <c r="AJ2121" s="1">
        <f t="shared" ca="1" si="302"/>
        <v>5</v>
      </c>
      <c r="AK2121" s="1">
        <f t="shared" ca="1" si="303"/>
        <v>4</v>
      </c>
      <c r="AL2121" s="1">
        <f t="shared" si="304"/>
        <v>54.2</v>
      </c>
      <c r="AM2121" s="38">
        <f t="shared" ca="1" si="305"/>
        <v>0.5</v>
      </c>
      <c r="AN2121" s="1" t="str">
        <f t="shared" ca="1" si="306"/>
        <v>תקין</v>
      </c>
      <c r="AO2121" s="1" t="e">
        <f>VLOOKUP(AC2121,'תז מייל קניין'!$A:$C,3,0)</f>
        <v>#N/A</v>
      </c>
      <c r="AP2121" s="1" t="str">
        <f t="shared" si="307"/>
        <v xml:space="preserve"> שיפוצים ב</v>
      </c>
    </row>
    <row r="2122" spans="1:42" x14ac:dyDescent="0.2">
      <c r="A2122" s="4"/>
      <c r="B2122" s="5"/>
      <c r="C2122" s="6" t="s">
        <v>7292</v>
      </c>
      <c r="D2122" s="7" t="s">
        <v>34</v>
      </c>
      <c r="E2122" s="7" t="s">
        <v>32</v>
      </c>
      <c r="F2122" s="8" t="s">
        <v>35</v>
      </c>
      <c r="G2122" s="9">
        <v>45750</v>
      </c>
      <c r="H2122" s="9"/>
      <c r="I2122" s="10"/>
      <c r="J2122" s="14"/>
      <c r="K2122" s="11" t="s">
        <v>7293</v>
      </c>
      <c r="L2122" s="8" t="s">
        <v>7294</v>
      </c>
      <c r="M2122" s="8" t="s">
        <v>7295</v>
      </c>
      <c r="N2122" s="8" t="s">
        <v>40</v>
      </c>
      <c r="O2122" s="12">
        <v>32733.200000000001</v>
      </c>
      <c r="P2122" s="8" t="s">
        <v>41</v>
      </c>
      <c r="Q2122" s="12">
        <v>32733.200000000001</v>
      </c>
      <c r="R2122" s="13">
        <v>0</v>
      </c>
      <c r="S2122" s="13">
        <v>0</v>
      </c>
      <c r="T2122" s="13">
        <v>0</v>
      </c>
      <c r="U2122" s="12">
        <v>32733.200000000001</v>
      </c>
      <c r="V2122" s="8" t="s">
        <v>35</v>
      </c>
      <c r="W2122" s="8" t="s">
        <v>7296</v>
      </c>
      <c r="X2122" s="8" t="s">
        <v>35</v>
      </c>
      <c r="Y2122" s="13">
        <v>0</v>
      </c>
      <c r="Z2122" s="8" t="s">
        <v>42</v>
      </c>
      <c r="AA2122" s="8" t="s">
        <v>43</v>
      </c>
      <c r="AB2122" s="8" t="s">
        <v>60</v>
      </c>
      <c r="AC2122" s="8" t="s">
        <v>4348</v>
      </c>
      <c r="AD2122" s="8" t="s">
        <v>35</v>
      </c>
      <c r="AE2122" s="8" t="s">
        <v>2177</v>
      </c>
      <c r="AF2122" s="12">
        <v>32733.200000000001</v>
      </c>
      <c r="AG2122" s="41">
        <f t="shared" si="300"/>
        <v>45750</v>
      </c>
      <c r="AH2122" s="41">
        <f t="shared" ca="1" si="301"/>
        <v>46022</v>
      </c>
      <c r="AI2122" s="1">
        <f t="shared" ca="1" si="299"/>
        <v>8</v>
      </c>
      <c r="AJ2122" s="1">
        <f t="shared" ca="1" si="302"/>
        <v>4</v>
      </c>
      <c r="AK2122" s="1">
        <f t="shared" ca="1" si="303"/>
        <v>4</v>
      </c>
      <c r="AL2122" s="1">
        <f t="shared" si="304"/>
        <v>0</v>
      </c>
      <c r="AM2122" s="38">
        <f t="shared" ca="1" si="305"/>
        <v>0.5</v>
      </c>
      <c r="AN2122" s="1" t="str">
        <f t="shared" ca="1" si="306"/>
        <v>תקין</v>
      </c>
      <c r="AO2122" s="1" t="e">
        <f>VLOOKUP(AC2122,'תז מייל קניין'!$A:$C,3,0)</f>
        <v>#N/A</v>
      </c>
      <c r="AP2122" s="1" t="str">
        <f t="shared" si="307"/>
        <v xml:space="preserve"> התקשרות ע</v>
      </c>
    </row>
    <row r="2123" spans="1:42" x14ac:dyDescent="0.2">
      <c r="A2123" s="4"/>
      <c r="B2123" s="5"/>
      <c r="C2123" s="6" t="s">
        <v>7297</v>
      </c>
      <c r="D2123" s="7" t="s">
        <v>50</v>
      </c>
      <c r="E2123" s="7" t="s">
        <v>32</v>
      </c>
      <c r="F2123" s="8" t="s">
        <v>35</v>
      </c>
      <c r="G2123" s="9">
        <v>45749</v>
      </c>
      <c r="H2123" s="9"/>
      <c r="I2123" s="10"/>
      <c r="J2123" s="14"/>
      <c r="K2123" s="11" t="s">
        <v>4550</v>
      </c>
      <c r="L2123" s="8" t="s">
        <v>4551</v>
      </c>
      <c r="M2123" s="8" t="s">
        <v>4552</v>
      </c>
      <c r="N2123" s="8" t="s">
        <v>40</v>
      </c>
      <c r="O2123" s="12">
        <v>16638</v>
      </c>
      <c r="P2123" s="8" t="s">
        <v>41</v>
      </c>
      <c r="Q2123" s="12">
        <v>16638</v>
      </c>
      <c r="R2123" s="13">
        <v>0</v>
      </c>
      <c r="S2123" s="13">
        <v>0</v>
      </c>
      <c r="T2123" s="13">
        <v>0</v>
      </c>
      <c r="U2123" s="12">
        <v>19573.259999999998</v>
      </c>
      <c r="V2123" s="8" t="s">
        <v>35</v>
      </c>
      <c r="W2123" s="8" t="s">
        <v>7298</v>
      </c>
      <c r="X2123" s="8" t="s">
        <v>57</v>
      </c>
      <c r="Y2123" s="13">
        <v>0</v>
      </c>
      <c r="Z2123" s="8" t="s">
        <v>42</v>
      </c>
      <c r="AA2123" s="8" t="s">
        <v>65</v>
      </c>
      <c r="AB2123" s="8" t="s">
        <v>35</v>
      </c>
      <c r="AC2123" s="8" t="s">
        <v>4348</v>
      </c>
      <c r="AD2123" s="8" t="s">
        <v>35</v>
      </c>
      <c r="AE2123" s="8" t="s">
        <v>7279</v>
      </c>
      <c r="AF2123" s="12">
        <v>16638</v>
      </c>
      <c r="AG2123" s="41">
        <f t="shared" si="300"/>
        <v>45749</v>
      </c>
      <c r="AH2123" s="41">
        <f t="shared" ca="1" si="301"/>
        <v>46022</v>
      </c>
      <c r="AI2123" s="1">
        <f t="shared" ca="1" si="299"/>
        <v>8</v>
      </c>
      <c r="AJ2123" s="1">
        <f t="shared" ca="1" si="302"/>
        <v>4</v>
      </c>
      <c r="AK2123" s="1">
        <f t="shared" ca="1" si="303"/>
        <v>4</v>
      </c>
      <c r="AL2123" s="1">
        <f t="shared" si="304"/>
        <v>0</v>
      </c>
      <c r="AM2123" s="38">
        <f t="shared" ca="1" si="305"/>
        <v>0.5</v>
      </c>
      <c r="AN2123" s="1" t="str">
        <f t="shared" ca="1" si="306"/>
        <v>תקין</v>
      </c>
      <c r="AO2123" s="1" t="e">
        <f>VLOOKUP(AC2123,'תז מייל קניין'!$A:$C,3,0)</f>
        <v>#N/A</v>
      </c>
      <c r="AP2123" s="1" t="str">
        <f t="shared" si="307"/>
        <v xml:space="preserve"> התאמת מער</v>
      </c>
    </row>
    <row r="2124" spans="1:42" x14ac:dyDescent="0.2">
      <c r="A2124" s="4"/>
      <c r="B2124" s="5"/>
      <c r="C2124" s="6" t="s">
        <v>7299</v>
      </c>
      <c r="D2124" s="7" t="s">
        <v>50</v>
      </c>
      <c r="E2124" s="7" t="s">
        <v>32</v>
      </c>
      <c r="F2124" s="8" t="s">
        <v>35</v>
      </c>
      <c r="G2124" s="9">
        <v>45756</v>
      </c>
      <c r="H2124" s="9"/>
      <c r="I2124" s="10"/>
      <c r="J2124" s="14"/>
      <c r="K2124" s="11" t="s">
        <v>1990</v>
      </c>
      <c r="L2124" s="8" t="s">
        <v>1991</v>
      </c>
      <c r="M2124" s="8" t="s">
        <v>1992</v>
      </c>
      <c r="N2124" s="8" t="s">
        <v>40</v>
      </c>
      <c r="O2124" s="12">
        <v>4903.62</v>
      </c>
      <c r="P2124" s="8" t="s">
        <v>41</v>
      </c>
      <c r="Q2124" s="12">
        <v>4903.62</v>
      </c>
      <c r="R2124" s="13">
        <v>0</v>
      </c>
      <c r="S2124" s="13">
        <v>0</v>
      </c>
      <c r="T2124" s="13">
        <v>0</v>
      </c>
      <c r="U2124" s="12">
        <v>4777.8100000000004</v>
      </c>
      <c r="V2124" s="8" t="s">
        <v>35</v>
      </c>
      <c r="W2124" s="8" t="s">
        <v>7300</v>
      </c>
      <c r="X2124" s="8" t="s">
        <v>57</v>
      </c>
      <c r="Y2124" s="13">
        <v>0</v>
      </c>
      <c r="Z2124" s="8" t="s">
        <v>42</v>
      </c>
      <c r="AA2124" s="8" t="s">
        <v>65</v>
      </c>
      <c r="AB2124" s="8" t="s">
        <v>35</v>
      </c>
      <c r="AC2124" s="8" t="s">
        <v>4348</v>
      </c>
      <c r="AD2124" s="8" t="s">
        <v>35</v>
      </c>
      <c r="AE2124" s="8" t="s">
        <v>4414</v>
      </c>
      <c r="AF2124" s="12">
        <v>4903.62</v>
      </c>
      <c r="AG2124" s="41">
        <f t="shared" si="300"/>
        <v>45756</v>
      </c>
      <c r="AH2124" s="41">
        <f t="shared" ca="1" si="301"/>
        <v>46022</v>
      </c>
      <c r="AI2124" s="1">
        <f t="shared" ca="1" si="299"/>
        <v>8</v>
      </c>
      <c r="AJ2124" s="1">
        <f t="shared" ca="1" si="302"/>
        <v>3</v>
      </c>
      <c r="AK2124" s="1">
        <f t="shared" ca="1" si="303"/>
        <v>4</v>
      </c>
      <c r="AL2124" s="1">
        <f t="shared" si="304"/>
        <v>0</v>
      </c>
      <c r="AM2124" s="38">
        <f t="shared" ca="1" si="305"/>
        <v>0.375</v>
      </c>
      <c r="AN2124" s="1" t="str">
        <f t="shared" ca="1" si="306"/>
        <v>טרם נבדק</v>
      </c>
      <c r="AO2124" s="1" t="e">
        <f>VLOOKUP(AC2124,'תז מייל קניין'!$A:$C,3,0)</f>
        <v>#N/A</v>
      </c>
      <c r="AP2124" s="1" t="str">
        <f t="shared" si="307"/>
        <v xml:space="preserve"> מסכים עבו</v>
      </c>
    </row>
    <row r="2125" spans="1:42" x14ac:dyDescent="0.2">
      <c r="A2125" s="4"/>
      <c r="B2125" s="5"/>
      <c r="C2125" s="6" t="s">
        <v>7301</v>
      </c>
      <c r="D2125" s="7" t="s">
        <v>50</v>
      </c>
      <c r="E2125" s="7" t="s">
        <v>32</v>
      </c>
      <c r="F2125" s="8" t="s">
        <v>35</v>
      </c>
      <c r="G2125" s="9">
        <v>45756</v>
      </c>
      <c r="H2125" s="9">
        <v>45697</v>
      </c>
      <c r="I2125" s="10">
        <v>46387</v>
      </c>
      <c r="J2125" s="14"/>
      <c r="K2125" s="11" t="s">
        <v>7302</v>
      </c>
      <c r="L2125" s="8" t="s">
        <v>7303</v>
      </c>
      <c r="M2125" s="8" t="s">
        <v>7304</v>
      </c>
      <c r="N2125" s="8" t="s">
        <v>40</v>
      </c>
      <c r="O2125" s="12">
        <v>379960</v>
      </c>
      <c r="P2125" s="8" t="s">
        <v>41</v>
      </c>
      <c r="Q2125" s="12">
        <v>379960</v>
      </c>
      <c r="R2125" s="13">
        <v>93.17</v>
      </c>
      <c r="S2125" s="12">
        <v>354000</v>
      </c>
      <c r="T2125" s="12">
        <v>354000</v>
      </c>
      <c r="U2125" s="12">
        <v>25960</v>
      </c>
      <c r="V2125" s="8" t="s">
        <v>35</v>
      </c>
      <c r="W2125" s="8" t="s">
        <v>7305</v>
      </c>
      <c r="X2125" s="8" t="s">
        <v>35</v>
      </c>
      <c r="Y2125" s="13">
        <v>0</v>
      </c>
      <c r="Z2125" s="8" t="s">
        <v>42</v>
      </c>
      <c r="AA2125" s="8" t="s">
        <v>65</v>
      </c>
      <c r="AB2125" s="8" t="s">
        <v>35</v>
      </c>
      <c r="AC2125" s="8" t="s">
        <v>4348</v>
      </c>
      <c r="AD2125" s="8" t="s">
        <v>35</v>
      </c>
      <c r="AE2125" s="8" t="s">
        <v>1471</v>
      </c>
      <c r="AF2125" s="12">
        <v>25960</v>
      </c>
      <c r="AG2125" s="41">
        <f t="shared" si="300"/>
        <v>45697</v>
      </c>
      <c r="AH2125" s="41">
        <f t="shared" ca="1" si="301"/>
        <v>46387</v>
      </c>
      <c r="AI2125" s="1">
        <f t="shared" ca="1" si="299"/>
        <v>22</v>
      </c>
      <c r="AJ2125" s="1">
        <f t="shared" ca="1" si="302"/>
        <v>5</v>
      </c>
      <c r="AK2125" s="1">
        <f t="shared" ca="1" si="303"/>
        <v>16</v>
      </c>
      <c r="AL2125" s="1">
        <f t="shared" si="304"/>
        <v>93.17</v>
      </c>
      <c r="AM2125" s="38">
        <f t="shared" ca="1" si="305"/>
        <v>0.22727272727272727</v>
      </c>
      <c r="AN2125" s="1" t="str">
        <f t="shared" ca="1" si="306"/>
        <v>טרם נבדק</v>
      </c>
      <c r="AO2125" s="1" t="e">
        <f>VLOOKUP(AC2125,'תז מייל קניין'!$A:$C,3,0)</f>
        <v>#N/A</v>
      </c>
      <c r="AP2125" s="1" t="str">
        <f t="shared" si="307"/>
        <v xml:space="preserve"> יעוץ אסטר</v>
      </c>
    </row>
    <row r="2126" spans="1:42" x14ac:dyDescent="0.2">
      <c r="A2126" s="4"/>
      <c r="B2126" s="5"/>
      <c r="C2126" s="6" t="s">
        <v>7306</v>
      </c>
      <c r="D2126" s="7" t="s">
        <v>50</v>
      </c>
      <c r="E2126" s="7" t="s">
        <v>32</v>
      </c>
      <c r="F2126" s="8" t="s">
        <v>35</v>
      </c>
      <c r="G2126" s="9">
        <v>45767</v>
      </c>
      <c r="H2126" s="9"/>
      <c r="I2126" s="10"/>
      <c r="J2126" s="14"/>
      <c r="K2126" s="11" t="s">
        <v>2433</v>
      </c>
      <c r="L2126" s="8" t="s">
        <v>2434</v>
      </c>
      <c r="M2126" s="8" t="s">
        <v>2435</v>
      </c>
      <c r="N2126" s="8" t="s">
        <v>40</v>
      </c>
      <c r="O2126" s="12">
        <v>9929.7000000000007</v>
      </c>
      <c r="P2126" s="8" t="s">
        <v>41</v>
      </c>
      <c r="Q2126" s="12">
        <v>9929.7000000000007</v>
      </c>
      <c r="R2126" s="13">
        <v>0</v>
      </c>
      <c r="S2126" s="13">
        <v>0</v>
      </c>
      <c r="T2126" s="13">
        <v>0</v>
      </c>
      <c r="U2126" s="12">
        <v>10654.16</v>
      </c>
      <c r="V2126" s="8" t="s">
        <v>35</v>
      </c>
      <c r="W2126" s="8" t="s">
        <v>7307</v>
      </c>
      <c r="X2126" s="8" t="s">
        <v>57</v>
      </c>
      <c r="Y2126" s="13">
        <v>0</v>
      </c>
      <c r="Z2126" s="8" t="s">
        <v>42</v>
      </c>
      <c r="AA2126" s="8" t="s">
        <v>65</v>
      </c>
      <c r="AB2126" s="8" t="s">
        <v>35</v>
      </c>
      <c r="AC2126" s="8" t="s">
        <v>4348</v>
      </c>
      <c r="AD2126" s="8" t="s">
        <v>35</v>
      </c>
      <c r="AE2126" s="8" t="s">
        <v>1815</v>
      </c>
      <c r="AF2126" s="12">
        <v>9929.7000000000007</v>
      </c>
      <c r="AG2126" s="41">
        <f t="shared" si="300"/>
        <v>45767</v>
      </c>
      <c r="AH2126" s="41">
        <f t="shared" ca="1" si="301"/>
        <v>46022</v>
      </c>
      <c r="AI2126" s="1">
        <f t="shared" ca="1" si="299"/>
        <v>8</v>
      </c>
      <c r="AJ2126" s="1">
        <f t="shared" ca="1" si="302"/>
        <v>3</v>
      </c>
      <c r="AK2126" s="1">
        <f t="shared" ca="1" si="303"/>
        <v>4</v>
      </c>
      <c r="AL2126" s="1">
        <f t="shared" si="304"/>
        <v>0</v>
      </c>
      <c r="AM2126" s="38">
        <f t="shared" ca="1" si="305"/>
        <v>0.375</v>
      </c>
      <c r="AN2126" s="1" t="str">
        <f t="shared" ca="1" si="306"/>
        <v>טרם נבדק</v>
      </c>
      <c r="AO2126" s="1" t="e">
        <f>VLOOKUP(AC2126,'תז מייל קניין'!$A:$C,3,0)</f>
        <v>#N/A</v>
      </c>
      <c r="AP2126" s="1" t="str">
        <f t="shared" si="307"/>
        <v xml:space="preserve"> כסאות, רי</v>
      </c>
    </row>
    <row r="2127" spans="1:42" x14ac:dyDescent="0.2">
      <c r="A2127" s="4"/>
      <c r="B2127" s="5"/>
      <c r="C2127" s="6" t="s">
        <v>7308</v>
      </c>
      <c r="D2127" s="7" t="s">
        <v>34</v>
      </c>
      <c r="E2127" s="7" t="s">
        <v>32</v>
      </c>
      <c r="F2127" s="8" t="s">
        <v>35</v>
      </c>
      <c r="G2127" s="9">
        <v>45767</v>
      </c>
      <c r="H2127" s="9"/>
      <c r="I2127" s="10"/>
      <c r="J2127" s="14"/>
      <c r="K2127" s="11" t="s">
        <v>7193</v>
      </c>
      <c r="L2127" s="8" t="s">
        <v>7194</v>
      </c>
      <c r="M2127" s="8" t="s">
        <v>7195</v>
      </c>
      <c r="N2127" s="8" t="s">
        <v>40</v>
      </c>
      <c r="O2127" s="13">
        <v>607.70000000000005</v>
      </c>
      <c r="P2127" s="8" t="s">
        <v>41</v>
      </c>
      <c r="Q2127" s="13">
        <v>607.70000000000005</v>
      </c>
      <c r="R2127" s="13">
        <v>100</v>
      </c>
      <c r="S2127" s="13">
        <v>607.70000000000005</v>
      </c>
      <c r="T2127" s="13">
        <v>607.70000000000005</v>
      </c>
      <c r="U2127" s="13">
        <v>0</v>
      </c>
      <c r="V2127" s="8" t="s">
        <v>35</v>
      </c>
      <c r="W2127" s="8" t="s">
        <v>7309</v>
      </c>
      <c r="X2127" s="8" t="s">
        <v>35</v>
      </c>
      <c r="Y2127" s="13">
        <v>0</v>
      </c>
      <c r="Z2127" s="8" t="s">
        <v>42</v>
      </c>
      <c r="AA2127" s="8" t="s">
        <v>43</v>
      </c>
      <c r="AB2127" s="8" t="s">
        <v>60</v>
      </c>
      <c r="AC2127" s="8" t="s">
        <v>4348</v>
      </c>
      <c r="AD2127" s="8" t="s">
        <v>35</v>
      </c>
      <c r="AE2127" s="8" t="s">
        <v>1471</v>
      </c>
      <c r="AF2127" s="13">
        <v>0</v>
      </c>
      <c r="AG2127" s="41">
        <f t="shared" si="300"/>
        <v>45767</v>
      </c>
      <c r="AH2127" s="41">
        <f t="shared" ca="1" si="301"/>
        <v>46022</v>
      </c>
      <c r="AI2127" s="1">
        <f t="shared" ca="1" si="299"/>
        <v>8</v>
      </c>
      <c r="AJ2127" s="1">
        <f t="shared" ca="1" si="302"/>
        <v>3</v>
      </c>
      <c r="AK2127" s="1">
        <f t="shared" ca="1" si="303"/>
        <v>4</v>
      </c>
      <c r="AL2127" s="1">
        <f t="shared" si="304"/>
        <v>100</v>
      </c>
      <c r="AM2127" s="38">
        <f t="shared" ca="1" si="305"/>
        <v>0.375</v>
      </c>
      <c r="AN2127" s="1" t="str">
        <f t="shared" ca="1" si="306"/>
        <v>טרם נבדק</v>
      </c>
      <c r="AO2127" s="1" t="e">
        <f>VLOOKUP(AC2127,'תז מייל קניין'!$A:$C,3,0)</f>
        <v>#N/A</v>
      </c>
      <c r="AP2127" s="1" t="str">
        <f t="shared" si="307"/>
        <v xml:space="preserve"> וילונות, </v>
      </c>
    </row>
    <row r="2128" spans="1:42" x14ac:dyDescent="0.2">
      <c r="A2128" s="4"/>
      <c r="B2128" s="5"/>
      <c r="C2128" s="6" t="s">
        <v>7310</v>
      </c>
      <c r="D2128" s="7" t="s">
        <v>50</v>
      </c>
      <c r="E2128" s="7" t="s">
        <v>32</v>
      </c>
      <c r="F2128" s="8" t="s">
        <v>35</v>
      </c>
      <c r="G2128" s="9">
        <v>45767</v>
      </c>
      <c r="H2128" s="9"/>
      <c r="I2128" s="10"/>
      <c r="J2128" s="14"/>
      <c r="K2128" s="11" t="s">
        <v>1764</v>
      </c>
      <c r="L2128" s="8" t="s">
        <v>1765</v>
      </c>
      <c r="M2128" s="8" t="s">
        <v>1766</v>
      </c>
      <c r="N2128" s="8" t="s">
        <v>40</v>
      </c>
      <c r="O2128" s="12">
        <v>1470.92</v>
      </c>
      <c r="P2128" s="8" t="s">
        <v>41</v>
      </c>
      <c r="Q2128" s="12">
        <v>1470.92</v>
      </c>
      <c r="R2128" s="13">
        <v>0</v>
      </c>
      <c r="S2128" s="13">
        <v>0</v>
      </c>
      <c r="T2128" s="13">
        <v>0</v>
      </c>
      <c r="U2128" s="12">
        <v>1521.33</v>
      </c>
      <c r="V2128" s="8" t="s">
        <v>35</v>
      </c>
      <c r="W2128" s="8" t="s">
        <v>6969</v>
      </c>
      <c r="X2128" s="8" t="s">
        <v>57</v>
      </c>
      <c r="Y2128" s="13">
        <v>0</v>
      </c>
      <c r="Z2128" s="8" t="s">
        <v>42</v>
      </c>
      <c r="AA2128" s="8" t="s">
        <v>65</v>
      </c>
      <c r="AB2128" s="8" t="s">
        <v>35</v>
      </c>
      <c r="AC2128" s="8" t="s">
        <v>4348</v>
      </c>
      <c r="AD2128" s="8" t="s">
        <v>35</v>
      </c>
      <c r="AE2128" s="8" t="s">
        <v>2427</v>
      </c>
      <c r="AF2128" s="12">
        <v>1470.92</v>
      </c>
      <c r="AG2128" s="41">
        <f t="shared" si="300"/>
        <v>45767</v>
      </c>
      <c r="AH2128" s="41">
        <f t="shared" ca="1" si="301"/>
        <v>46022</v>
      </c>
      <c r="AI2128" s="1">
        <f t="shared" ca="1" si="299"/>
        <v>8</v>
      </c>
      <c r="AJ2128" s="1">
        <f t="shared" ca="1" si="302"/>
        <v>3</v>
      </c>
      <c r="AK2128" s="1">
        <f t="shared" ca="1" si="303"/>
        <v>4</v>
      </c>
      <c r="AL2128" s="1">
        <f t="shared" si="304"/>
        <v>0</v>
      </c>
      <c r="AM2128" s="38">
        <f t="shared" ca="1" si="305"/>
        <v>0.375</v>
      </c>
      <c r="AN2128" s="1" t="str">
        <f t="shared" ca="1" si="306"/>
        <v>טרם נבדק</v>
      </c>
      <c r="AO2128" s="1" t="e">
        <f>VLOOKUP(AC2128,'תז מייל קניין'!$A:$C,3,0)</f>
        <v>#N/A</v>
      </c>
      <c r="AP2128" s="1" t="str">
        <f t="shared" si="307"/>
        <v xml:space="preserve"> ציוד משרד</v>
      </c>
    </row>
    <row r="2129" spans="1:42" x14ac:dyDescent="0.2">
      <c r="A2129" s="4"/>
      <c r="B2129" s="5"/>
      <c r="C2129" s="6" t="s">
        <v>7311</v>
      </c>
      <c r="D2129" s="7" t="s">
        <v>50</v>
      </c>
      <c r="E2129" s="7" t="s">
        <v>32</v>
      </c>
      <c r="F2129" s="8" t="s">
        <v>35</v>
      </c>
      <c r="G2129" s="9">
        <v>45767</v>
      </c>
      <c r="H2129" s="9"/>
      <c r="I2129" s="10"/>
      <c r="J2129" s="14"/>
      <c r="K2129" s="11" t="s">
        <v>1764</v>
      </c>
      <c r="L2129" s="8" t="s">
        <v>1765</v>
      </c>
      <c r="M2129" s="8" t="s">
        <v>1766</v>
      </c>
      <c r="N2129" s="8" t="s">
        <v>40</v>
      </c>
      <c r="O2129" s="12">
        <v>2949.16</v>
      </c>
      <c r="P2129" s="8" t="s">
        <v>41</v>
      </c>
      <c r="Q2129" s="12">
        <v>2949.16</v>
      </c>
      <c r="R2129" s="13">
        <v>0</v>
      </c>
      <c r="S2129" s="13">
        <v>0</v>
      </c>
      <c r="T2129" s="13">
        <v>0</v>
      </c>
      <c r="U2129" s="12">
        <v>3049.63</v>
      </c>
      <c r="V2129" s="8" t="s">
        <v>35</v>
      </c>
      <c r="W2129" s="8" t="s">
        <v>7312</v>
      </c>
      <c r="X2129" s="8" t="s">
        <v>57</v>
      </c>
      <c r="Y2129" s="13">
        <v>0</v>
      </c>
      <c r="Z2129" s="8" t="s">
        <v>42</v>
      </c>
      <c r="AA2129" s="8" t="s">
        <v>65</v>
      </c>
      <c r="AB2129" s="8" t="s">
        <v>35</v>
      </c>
      <c r="AC2129" s="8" t="s">
        <v>4348</v>
      </c>
      <c r="AD2129" s="8" t="s">
        <v>35</v>
      </c>
      <c r="AE2129" s="8" t="s">
        <v>1471</v>
      </c>
      <c r="AF2129" s="12">
        <v>2949.16</v>
      </c>
      <c r="AG2129" s="41">
        <f t="shared" si="300"/>
        <v>45767</v>
      </c>
      <c r="AH2129" s="41">
        <f t="shared" ca="1" si="301"/>
        <v>46022</v>
      </c>
      <c r="AI2129" s="1">
        <f t="shared" ca="1" si="299"/>
        <v>8</v>
      </c>
      <c r="AJ2129" s="1">
        <f t="shared" ca="1" si="302"/>
        <v>3</v>
      </c>
      <c r="AK2129" s="1">
        <f t="shared" ca="1" si="303"/>
        <v>4</v>
      </c>
      <c r="AL2129" s="1">
        <f t="shared" si="304"/>
        <v>0</v>
      </c>
      <c r="AM2129" s="38">
        <f t="shared" ca="1" si="305"/>
        <v>0.375</v>
      </c>
      <c r="AN2129" s="1" t="str">
        <f t="shared" ca="1" si="306"/>
        <v>טרם נבדק</v>
      </c>
      <c r="AO2129" s="1" t="e">
        <f>VLOOKUP(AC2129,'תז מייל קניין'!$A:$C,3,0)</f>
        <v>#N/A</v>
      </c>
      <c r="AP2129" s="1" t="str">
        <f t="shared" si="307"/>
        <v xml:space="preserve"> ציוד משקי</v>
      </c>
    </row>
    <row r="2130" spans="1:42" x14ac:dyDescent="0.2">
      <c r="A2130" s="4"/>
      <c r="B2130" s="5"/>
      <c r="C2130" s="6" t="s">
        <v>7313</v>
      </c>
      <c r="D2130" s="7" t="s">
        <v>34</v>
      </c>
      <c r="E2130" s="7" t="s">
        <v>32</v>
      </c>
      <c r="F2130" s="8" t="s">
        <v>35</v>
      </c>
      <c r="G2130" s="9">
        <v>45767</v>
      </c>
      <c r="H2130" s="9"/>
      <c r="I2130" s="10"/>
      <c r="J2130" s="14"/>
      <c r="K2130" s="11" t="s">
        <v>72</v>
      </c>
      <c r="L2130" s="8" t="s">
        <v>73</v>
      </c>
      <c r="M2130" s="8" t="s">
        <v>74</v>
      </c>
      <c r="N2130" s="8" t="s">
        <v>40</v>
      </c>
      <c r="O2130" s="12">
        <v>4999.99</v>
      </c>
      <c r="P2130" s="8" t="s">
        <v>41</v>
      </c>
      <c r="Q2130" s="12">
        <v>4999.99</v>
      </c>
      <c r="R2130" s="13">
        <v>100</v>
      </c>
      <c r="S2130" s="12">
        <v>4999.99</v>
      </c>
      <c r="T2130" s="12">
        <v>4999.99</v>
      </c>
      <c r="U2130" s="13">
        <v>0</v>
      </c>
      <c r="V2130" s="8" t="s">
        <v>35</v>
      </c>
      <c r="W2130" s="8" t="s">
        <v>7314</v>
      </c>
      <c r="X2130" s="8" t="s">
        <v>35</v>
      </c>
      <c r="Y2130" s="13">
        <v>0</v>
      </c>
      <c r="Z2130" s="8" t="s">
        <v>42</v>
      </c>
      <c r="AA2130" s="8" t="s">
        <v>43</v>
      </c>
      <c r="AB2130" s="8" t="s">
        <v>60</v>
      </c>
      <c r="AC2130" s="8" t="s">
        <v>4348</v>
      </c>
      <c r="AD2130" s="8" t="s">
        <v>35</v>
      </c>
      <c r="AE2130" s="8" t="s">
        <v>1471</v>
      </c>
      <c r="AF2130" s="13">
        <v>0</v>
      </c>
      <c r="AG2130" s="41">
        <f t="shared" si="300"/>
        <v>45767</v>
      </c>
      <c r="AH2130" s="41">
        <f t="shared" ca="1" si="301"/>
        <v>46022</v>
      </c>
      <c r="AI2130" s="1">
        <f t="shared" ca="1" si="299"/>
        <v>8</v>
      </c>
      <c r="AJ2130" s="1">
        <f t="shared" ca="1" si="302"/>
        <v>3</v>
      </c>
      <c r="AK2130" s="1">
        <f t="shared" ca="1" si="303"/>
        <v>4</v>
      </c>
      <c r="AL2130" s="1">
        <f t="shared" si="304"/>
        <v>100</v>
      </c>
      <c r="AM2130" s="38">
        <f t="shared" ca="1" si="305"/>
        <v>0.375</v>
      </c>
      <c r="AN2130" s="1" t="str">
        <f t="shared" ca="1" si="306"/>
        <v>טרם נבדק</v>
      </c>
      <c r="AO2130" s="1" t="e">
        <f>VLOOKUP(AC2130,'תז מייל קניין'!$A:$C,3,0)</f>
        <v>#N/A</v>
      </c>
      <c r="AP2130" s="1" t="str">
        <f t="shared" si="307"/>
        <v xml:space="preserve"> הרצאה ליו</v>
      </c>
    </row>
    <row r="2131" spans="1:42" x14ac:dyDescent="0.2">
      <c r="A2131" s="4"/>
      <c r="B2131" s="5"/>
      <c r="C2131" s="6" t="s">
        <v>7315</v>
      </c>
      <c r="D2131" s="7" t="s">
        <v>34</v>
      </c>
      <c r="E2131" s="7" t="s">
        <v>32</v>
      </c>
      <c r="F2131" s="8" t="s">
        <v>35</v>
      </c>
      <c r="G2131" s="9">
        <v>45768</v>
      </c>
      <c r="H2131" s="9"/>
      <c r="I2131" s="10"/>
      <c r="J2131" s="14"/>
      <c r="K2131" s="11" t="s">
        <v>7230</v>
      </c>
      <c r="L2131" s="8" t="s">
        <v>7231</v>
      </c>
      <c r="M2131" s="8" t="s">
        <v>35</v>
      </c>
      <c r="N2131" s="8" t="s">
        <v>40</v>
      </c>
      <c r="O2131" s="12">
        <v>12720</v>
      </c>
      <c r="P2131" s="8" t="s">
        <v>41</v>
      </c>
      <c r="Q2131" s="12">
        <v>12720</v>
      </c>
      <c r="R2131" s="13">
        <v>0</v>
      </c>
      <c r="S2131" s="13">
        <v>0</v>
      </c>
      <c r="T2131" s="13">
        <v>0</v>
      </c>
      <c r="U2131" s="12">
        <v>12720</v>
      </c>
      <c r="V2131" s="8" t="s">
        <v>35</v>
      </c>
      <c r="W2131" s="8" t="s">
        <v>7316</v>
      </c>
      <c r="X2131" s="8" t="s">
        <v>35</v>
      </c>
      <c r="Y2131" s="13">
        <v>0</v>
      </c>
      <c r="Z2131" s="8" t="s">
        <v>42</v>
      </c>
      <c r="AA2131" s="8" t="s">
        <v>1804</v>
      </c>
      <c r="AB2131" s="8" t="s">
        <v>35</v>
      </c>
      <c r="AC2131" s="8" t="s">
        <v>4348</v>
      </c>
      <c r="AD2131" s="8" t="s">
        <v>35</v>
      </c>
      <c r="AE2131" s="8" t="s">
        <v>2427</v>
      </c>
      <c r="AF2131" s="12">
        <v>12720</v>
      </c>
      <c r="AG2131" s="41">
        <f t="shared" si="300"/>
        <v>45768</v>
      </c>
      <c r="AH2131" s="41">
        <f t="shared" ca="1" si="301"/>
        <v>46022</v>
      </c>
      <c r="AI2131" s="1">
        <f t="shared" ca="1" si="299"/>
        <v>8</v>
      </c>
      <c r="AJ2131" s="1">
        <f t="shared" ca="1" si="302"/>
        <v>3</v>
      </c>
      <c r="AK2131" s="1">
        <f t="shared" ca="1" si="303"/>
        <v>4</v>
      </c>
      <c r="AL2131" s="1">
        <f t="shared" si="304"/>
        <v>0</v>
      </c>
      <c r="AM2131" s="38">
        <f t="shared" ca="1" si="305"/>
        <v>0.375</v>
      </c>
      <c r="AN2131" s="1" t="str">
        <f t="shared" ca="1" si="306"/>
        <v>טרם נבדק</v>
      </c>
      <c r="AO2131" s="1" t="e">
        <f>VLOOKUP(AC2131,'תז מייל קניין'!$A:$C,3,0)</f>
        <v>#N/A</v>
      </c>
      <c r="AP2131" s="1" t="str">
        <f t="shared" si="307"/>
        <v xml:space="preserve"> הקלטת פוד</v>
      </c>
    </row>
    <row r="2132" spans="1:42" x14ac:dyDescent="0.2">
      <c r="A2132" s="4"/>
      <c r="B2132" s="5"/>
      <c r="C2132" s="6" t="s">
        <v>7317</v>
      </c>
      <c r="D2132" s="7" t="s">
        <v>34</v>
      </c>
      <c r="E2132" s="7" t="s">
        <v>32</v>
      </c>
      <c r="F2132" s="8" t="s">
        <v>35</v>
      </c>
      <c r="G2132" s="9">
        <v>45768</v>
      </c>
      <c r="H2132" s="9"/>
      <c r="I2132" s="10"/>
      <c r="J2132" s="14"/>
      <c r="K2132" s="11" t="s">
        <v>3120</v>
      </c>
      <c r="L2132" s="8" t="s">
        <v>3121</v>
      </c>
      <c r="M2132" s="8" t="s">
        <v>3122</v>
      </c>
      <c r="N2132" s="8" t="s">
        <v>40</v>
      </c>
      <c r="O2132" s="13">
        <v>998</v>
      </c>
      <c r="P2132" s="8" t="s">
        <v>41</v>
      </c>
      <c r="Q2132" s="13">
        <v>998</v>
      </c>
      <c r="R2132" s="13">
        <v>0</v>
      </c>
      <c r="S2132" s="13">
        <v>0</v>
      </c>
      <c r="T2132" s="13">
        <v>0</v>
      </c>
      <c r="U2132" s="13">
        <v>998</v>
      </c>
      <c r="V2132" s="8" t="s">
        <v>35</v>
      </c>
      <c r="W2132" s="8" t="s">
        <v>7318</v>
      </c>
      <c r="X2132" s="8" t="s">
        <v>35</v>
      </c>
      <c r="Y2132" s="13">
        <v>0</v>
      </c>
      <c r="Z2132" s="8" t="s">
        <v>42</v>
      </c>
      <c r="AA2132" s="8" t="s">
        <v>43</v>
      </c>
      <c r="AB2132" s="8" t="s">
        <v>60</v>
      </c>
      <c r="AC2132" s="8" t="s">
        <v>4348</v>
      </c>
      <c r="AD2132" s="8" t="s">
        <v>35</v>
      </c>
      <c r="AE2132" s="8" t="s">
        <v>1815</v>
      </c>
      <c r="AF2132" s="13">
        <v>998</v>
      </c>
      <c r="AG2132" s="41">
        <f t="shared" si="300"/>
        <v>45768</v>
      </c>
      <c r="AH2132" s="41">
        <f t="shared" ca="1" si="301"/>
        <v>46022</v>
      </c>
      <c r="AI2132" s="1">
        <f t="shared" ca="1" si="299"/>
        <v>8</v>
      </c>
      <c r="AJ2132" s="1">
        <f t="shared" ca="1" si="302"/>
        <v>3</v>
      </c>
      <c r="AK2132" s="1">
        <f t="shared" ca="1" si="303"/>
        <v>4</v>
      </c>
      <c r="AL2132" s="1">
        <f t="shared" si="304"/>
        <v>0</v>
      </c>
      <c r="AM2132" s="38">
        <f t="shared" ca="1" si="305"/>
        <v>0.375</v>
      </c>
      <c r="AN2132" s="1" t="str">
        <f t="shared" ca="1" si="306"/>
        <v>טרם נבדק</v>
      </c>
      <c r="AO2132" s="1" t="e">
        <f>VLOOKUP(AC2132,'תז מייל קניין'!$A:$C,3,0)</f>
        <v>#N/A</v>
      </c>
      <c r="AP2132" s="1" t="str">
        <f t="shared" si="307"/>
        <v xml:space="preserve"> מקרר מיני</v>
      </c>
    </row>
    <row r="2133" spans="1:42" x14ac:dyDescent="0.2">
      <c r="A2133" s="4"/>
      <c r="B2133" s="5"/>
      <c r="C2133" s="6" t="s">
        <v>7319</v>
      </c>
      <c r="D2133" s="7" t="s">
        <v>50</v>
      </c>
      <c r="E2133" s="7" t="s">
        <v>32</v>
      </c>
      <c r="F2133" s="8" t="s">
        <v>35</v>
      </c>
      <c r="G2133" s="9">
        <v>45768</v>
      </c>
      <c r="H2133" s="9"/>
      <c r="I2133" s="10"/>
      <c r="J2133" s="14"/>
      <c r="K2133" s="11" t="s">
        <v>7045</v>
      </c>
      <c r="L2133" s="8" t="s">
        <v>7046</v>
      </c>
      <c r="M2133" s="8" t="s">
        <v>7047</v>
      </c>
      <c r="N2133" s="8" t="s">
        <v>40</v>
      </c>
      <c r="O2133" s="12">
        <v>16814.53</v>
      </c>
      <c r="P2133" s="8" t="s">
        <v>41</v>
      </c>
      <c r="Q2133" s="12">
        <v>16814.53</v>
      </c>
      <c r="R2133" s="13">
        <v>0</v>
      </c>
      <c r="S2133" s="13">
        <v>0</v>
      </c>
      <c r="T2133" s="13">
        <v>0</v>
      </c>
      <c r="U2133" s="12">
        <v>16508.439999999999</v>
      </c>
      <c r="V2133" s="8" t="s">
        <v>35</v>
      </c>
      <c r="W2133" s="8" t="s">
        <v>7320</v>
      </c>
      <c r="X2133" s="8" t="s">
        <v>57</v>
      </c>
      <c r="Y2133" s="13">
        <v>0</v>
      </c>
      <c r="Z2133" s="8" t="s">
        <v>42</v>
      </c>
      <c r="AA2133" s="8" t="s">
        <v>65</v>
      </c>
      <c r="AB2133" s="8" t="s">
        <v>35</v>
      </c>
      <c r="AC2133" s="8" t="s">
        <v>4348</v>
      </c>
      <c r="AD2133" s="8" t="s">
        <v>35</v>
      </c>
      <c r="AE2133" s="8" t="s">
        <v>7279</v>
      </c>
      <c r="AF2133" s="12">
        <v>16814.53</v>
      </c>
      <c r="AG2133" s="41">
        <f t="shared" si="300"/>
        <v>45768</v>
      </c>
      <c r="AH2133" s="41">
        <f t="shared" ca="1" si="301"/>
        <v>46022</v>
      </c>
      <c r="AI2133" s="1">
        <f t="shared" ca="1" si="299"/>
        <v>8</v>
      </c>
      <c r="AJ2133" s="1">
        <f t="shared" ca="1" si="302"/>
        <v>3</v>
      </c>
      <c r="AK2133" s="1">
        <f t="shared" ca="1" si="303"/>
        <v>4</v>
      </c>
      <c r="AL2133" s="1">
        <f t="shared" si="304"/>
        <v>0</v>
      </c>
      <c r="AM2133" s="38">
        <f t="shared" ca="1" si="305"/>
        <v>0.375</v>
      </c>
      <c r="AN2133" s="1" t="str">
        <f t="shared" ca="1" si="306"/>
        <v>טרם נבדק</v>
      </c>
      <c r="AO2133" s="1" t="e">
        <f>VLOOKUP(AC2133,'תז מייל קניין'!$A:$C,3,0)</f>
        <v>#N/A</v>
      </c>
      <c r="AP2133" s="1" t="str">
        <f t="shared" si="307"/>
        <v xml:space="preserve"> מסכים, אג</v>
      </c>
    </row>
    <row r="2134" spans="1:42" x14ac:dyDescent="0.2">
      <c r="A2134" s="4"/>
      <c r="B2134" s="5"/>
      <c r="C2134" s="6" t="s">
        <v>7321</v>
      </c>
      <c r="D2134" s="7" t="s">
        <v>50</v>
      </c>
      <c r="E2134" s="7" t="s">
        <v>32</v>
      </c>
      <c r="F2134" s="8" t="s">
        <v>35</v>
      </c>
      <c r="G2134" s="9">
        <v>45781</v>
      </c>
      <c r="H2134" s="9"/>
      <c r="I2134" s="10"/>
      <c r="J2134" s="14"/>
      <c r="K2134" s="11" t="s">
        <v>1764</v>
      </c>
      <c r="L2134" s="8" t="s">
        <v>1765</v>
      </c>
      <c r="M2134" s="8" t="s">
        <v>1766</v>
      </c>
      <c r="N2134" s="8" t="s">
        <v>40</v>
      </c>
      <c r="O2134" s="12">
        <v>37028.400000000001</v>
      </c>
      <c r="P2134" s="8" t="s">
        <v>41</v>
      </c>
      <c r="Q2134" s="12">
        <v>37028.400000000001</v>
      </c>
      <c r="R2134" s="13">
        <v>0</v>
      </c>
      <c r="S2134" s="13">
        <v>0</v>
      </c>
      <c r="T2134" s="13">
        <v>0</v>
      </c>
      <c r="U2134" s="12">
        <v>38296.99</v>
      </c>
      <c r="V2134" s="8" t="s">
        <v>35</v>
      </c>
      <c r="W2134" s="8" t="s">
        <v>7322</v>
      </c>
      <c r="X2134" s="8" t="s">
        <v>57</v>
      </c>
      <c r="Y2134" s="13">
        <v>0</v>
      </c>
      <c r="Z2134" s="8" t="s">
        <v>42</v>
      </c>
      <c r="AA2134" s="8" t="s">
        <v>65</v>
      </c>
      <c r="AB2134" s="8" t="s">
        <v>35</v>
      </c>
      <c r="AC2134" s="8" t="s">
        <v>4348</v>
      </c>
      <c r="AD2134" s="8" t="s">
        <v>35</v>
      </c>
      <c r="AE2134" s="8" t="s">
        <v>1815</v>
      </c>
      <c r="AF2134" s="12">
        <v>37028.400000000001</v>
      </c>
      <c r="AG2134" s="41">
        <f t="shared" si="300"/>
        <v>45781</v>
      </c>
      <c r="AH2134" s="41">
        <f t="shared" ca="1" si="301"/>
        <v>46022</v>
      </c>
      <c r="AI2134" s="1">
        <f t="shared" ca="1" si="299"/>
        <v>7</v>
      </c>
      <c r="AJ2134" s="1">
        <f t="shared" ca="1" si="302"/>
        <v>3</v>
      </c>
      <c r="AK2134" s="1">
        <f t="shared" ca="1" si="303"/>
        <v>4</v>
      </c>
      <c r="AL2134" s="1">
        <f t="shared" si="304"/>
        <v>0</v>
      </c>
      <c r="AM2134" s="38">
        <f t="shared" ca="1" si="305"/>
        <v>0.42857142857142855</v>
      </c>
      <c r="AN2134" s="1" t="str">
        <f t="shared" ca="1" si="306"/>
        <v>טרם נבדק</v>
      </c>
      <c r="AO2134" s="1" t="e">
        <f>VLOOKUP(AC2134,'תז מייל קניין'!$A:$C,3,0)</f>
        <v>#N/A</v>
      </c>
      <c r="AP2134" s="1" t="str">
        <f t="shared" si="307"/>
        <v xml:space="preserve"> קרגלים, ר</v>
      </c>
    </row>
    <row r="2135" spans="1:42" x14ac:dyDescent="0.2">
      <c r="A2135" s="4"/>
      <c r="B2135" s="5"/>
      <c r="C2135" s="6" t="s">
        <v>7323</v>
      </c>
      <c r="D2135" s="7" t="s">
        <v>34</v>
      </c>
      <c r="E2135" s="7" t="s">
        <v>32</v>
      </c>
      <c r="F2135" s="8" t="s">
        <v>35</v>
      </c>
      <c r="G2135" s="9">
        <v>45781</v>
      </c>
      <c r="H2135" s="9"/>
      <c r="I2135" s="10"/>
      <c r="J2135" s="14"/>
      <c r="K2135" s="11" t="s">
        <v>7026</v>
      </c>
      <c r="L2135" s="8" t="s">
        <v>7027</v>
      </c>
      <c r="M2135" s="8" t="s">
        <v>7028</v>
      </c>
      <c r="N2135" s="8" t="s">
        <v>40</v>
      </c>
      <c r="O2135" s="12">
        <v>2500</v>
      </c>
      <c r="P2135" s="8" t="s">
        <v>41</v>
      </c>
      <c r="Q2135" s="12">
        <v>2500</v>
      </c>
      <c r="R2135" s="13">
        <v>0</v>
      </c>
      <c r="S2135" s="13">
        <v>0</v>
      </c>
      <c r="T2135" s="13">
        <v>0</v>
      </c>
      <c r="U2135" s="12">
        <v>2500</v>
      </c>
      <c r="V2135" s="8" t="s">
        <v>35</v>
      </c>
      <c r="W2135" s="8" t="s">
        <v>7324</v>
      </c>
      <c r="X2135" s="8" t="s">
        <v>35</v>
      </c>
      <c r="Y2135" s="13">
        <v>0</v>
      </c>
      <c r="Z2135" s="8" t="s">
        <v>42</v>
      </c>
      <c r="AA2135" s="8" t="s">
        <v>43</v>
      </c>
      <c r="AB2135" s="8" t="s">
        <v>60</v>
      </c>
      <c r="AC2135" s="8" t="s">
        <v>4348</v>
      </c>
      <c r="AD2135" s="8" t="s">
        <v>35</v>
      </c>
      <c r="AE2135" s="8" t="s">
        <v>1815</v>
      </c>
      <c r="AF2135" s="12">
        <v>2500</v>
      </c>
      <c r="AG2135" s="41">
        <f t="shared" si="300"/>
        <v>45781</v>
      </c>
      <c r="AH2135" s="41">
        <f t="shared" ca="1" si="301"/>
        <v>46022</v>
      </c>
      <c r="AI2135" s="1">
        <f t="shared" ca="1" si="299"/>
        <v>7</v>
      </c>
      <c r="AJ2135" s="1">
        <f t="shared" ca="1" si="302"/>
        <v>3</v>
      </c>
      <c r="AK2135" s="1">
        <f t="shared" ca="1" si="303"/>
        <v>4</v>
      </c>
      <c r="AL2135" s="1">
        <f t="shared" si="304"/>
        <v>0</v>
      </c>
      <c r="AM2135" s="38">
        <f t="shared" ca="1" si="305"/>
        <v>0.42857142857142855</v>
      </c>
      <c r="AN2135" s="1" t="str">
        <f t="shared" ca="1" si="306"/>
        <v>טרם נבדק</v>
      </c>
      <c r="AO2135" s="1" t="e">
        <f>VLOOKUP(AC2135,'תז מייל קניין'!$A:$C,3,0)</f>
        <v>#N/A</v>
      </c>
      <c r="AP2135" s="1" t="str">
        <f t="shared" si="307"/>
        <v xml:space="preserve"> הדברה, רי</v>
      </c>
    </row>
    <row r="2136" spans="1:42" x14ac:dyDescent="0.2">
      <c r="A2136" s="4"/>
      <c r="B2136" s="5"/>
      <c r="C2136" s="6" t="s">
        <v>7325</v>
      </c>
      <c r="D2136" s="7" t="s">
        <v>50</v>
      </c>
      <c r="E2136" s="7" t="s">
        <v>32</v>
      </c>
      <c r="F2136" s="8" t="s">
        <v>35</v>
      </c>
      <c r="G2136" s="9">
        <v>45781</v>
      </c>
      <c r="H2136" s="9"/>
      <c r="I2136" s="10"/>
      <c r="J2136" s="14"/>
      <c r="K2136" s="11" t="s">
        <v>3935</v>
      </c>
      <c r="L2136" s="8" t="s">
        <v>3936</v>
      </c>
      <c r="M2136" s="8" t="s">
        <v>3937</v>
      </c>
      <c r="N2136" s="8" t="s">
        <v>40</v>
      </c>
      <c r="O2136" s="12">
        <v>1003</v>
      </c>
      <c r="P2136" s="8" t="s">
        <v>41</v>
      </c>
      <c r="Q2136" s="12">
        <v>1003</v>
      </c>
      <c r="R2136" s="13">
        <v>0</v>
      </c>
      <c r="S2136" s="13">
        <v>0</v>
      </c>
      <c r="T2136" s="13">
        <v>0</v>
      </c>
      <c r="U2136" s="12">
        <v>1003</v>
      </c>
      <c r="V2136" s="8" t="s">
        <v>35</v>
      </c>
      <c r="W2136" s="8" t="s">
        <v>7326</v>
      </c>
      <c r="X2136" s="8" t="s">
        <v>35</v>
      </c>
      <c r="Y2136" s="13">
        <v>0</v>
      </c>
      <c r="Z2136" s="8" t="s">
        <v>42</v>
      </c>
      <c r="AA2136" s="8" t="s">
        <v>43</v>
      </c>
      <c r="AB2136" s="8" t="s">
        <v>60</v>
      </c>
      <c r="AC2136" s="8" t="s">
        <v>4348</v>
      </c>
      <c r="AD2136" s="8" t="s">
        <v>35</v>
      </c>
      <c r="AE2136" s="8" t="s">
        <v>2165</v>
      </c>
      <c r="AF2136" s="12">
        <v>1003</v>
      </c>
      <c r="AG2136" s="41">
        <f t="shared" si="300"/>
        <v>45781</v>
      </c>
      <c r="AH2136" s="41">
        <f t="shared" ca="1" si="301"/>
        <v>46022</v>
      </c>
      <c r="AI2136" s="1">
        <f t="shared" ca="1" si="299"/>
        <v>7</v>
      </c>
      <c r="AJ2136" s="1">
        <f t="shared" ca="1" si="302"/>
        <v>3</v>
      </c>
      <c r="AK2136" s="1">
        <f t="shared" ca="1" si="303"/>
        <v>4</v>
      </c>
      <c r="AL2136" s="1">
        <f t="shared" si="304"/>
        <v>0</v>
      </c>
      <c r="AM2136" s="38">
        <f t="shared" ca="1" si="305"/>
        <v>0.42857142857142855</v>
      </c>
      <c r="AN2136" s="1" t="str">
        <f t="shared" ca="1" si="306"/>
        <v>טרם נבדק</v>
      </c>
      <c r="AO2136" s="1" t="e">
        <f>VLOOKUP(AC2136,'תז מייל קניין'!$A:$C,3,0)</f>
        <v>#N/A</v>
      </c>
      <c r="AP2136" s="1" t="str">
        <f t="shared" si="307"/>
        <v xml:space="preserve"> תמונות, ס</v>
      </c>
    </row>
    <row r="2137" spans="1:42" x14ac:dyDescent="0.2">
      <c r="A2137" s="4"/>
      <c r="B2137" s="5"/>
      <c r="C2137" s="6" t="s">
        <v>7327</v>
      </c>
      <c r="D2137" s="7" t="s">
        <v>50</v>
      </c>
      <c r="E2137" s="7" t="s">
        <v>32</v>
      </c>
      <c r="F2137" s="8" t="s">
        <v>35</v>
      </c>
      <c r="G2137" s="9">
        <v>45781</v>
      </c>
      <c r="H2137" s="9"/>
      <c r="I2137" s="10"/>
      <c r="J2137" s="14"/>
      <c r="K2137" s="11" t="s">
        <v>3935</v>
      </c>
      <c r="L2137" s="8" t="s">
        <v>3936</v>
      </c>
      <c r="M2137" s="8" t="s">
        <v>3937</v>
      </c>
      <c r="N2137" s="8" t="s">
        <v>40</v>
      </c>
      <c r="O2137" s="13">
        <v>472</v>
      </c>
      <c r="P2137" s="8" t="s">
        <v>41</v>
      </c>
      <c r="Q2137" s="13">
        <v>472</v>
      </c>
      <c r="R2137" s="13">
        <v>0</v>
      </c>
      <c r="S2137" s="13">
        <v>0</v>
      </c>
      <c r="T2137" s="13">
        <v>0</v>
      </c>
      <c r="U2137" s="13">
        <v>472</v>
      </c>
      <c r="V2137" s="8" t="s">
        <v>35</v>
      </c>
      <c r="W2137" s="8" t="s">
        <v>7328</v>
      </c>
      <c r="X2137" s="8" t="s">
        <v>35</v>
      </c>
      <c r="Y2137" s="13">
        <v>0</v>
      </c>
      <c r="Z2137" s="8" t="s">
        <v>42</v>
      </c>
      <c r="AA2137" s="8" t="s">
        <v>43</v>
      </c>
      <c r="AB2137" s="8" t="s">
        <v>60</v>
      </c>
      <c r="AC2137" s="8" t="s">
        <v>4348</v>
      </c>
      <c r="AD2137" s="8" t="s">
        <v>35</v>
      </c>
      <c r="AE2137" s="8" t="s">
        <v>2177</v>
      </c>
      <c r="AF2137" s="13">
        <v>472</v>
      </c>
      <c r="AG2137" s="41">
        <f t="shared" si="300"/>
        <v>45781</v>
      </c>
      <c r="AH2137" s="41">
        <f t="shared" ca="1" si="301"/>
        <v>46022</v>
      </c>
      <c r="AI2137" s="1">
        <f t="shared" ca="1" si="299"/>
        <v>7</v>
      </c>
      <c r="AJ2137" s="1">
        <f t="shared" ca="1" si="302"/>
        <v>3</v>
      </c>
      <c r="AK2137" s="1">
        <f t="shared" ca="1" si="303"/>
        <v>4</v>
      </c>
      <c r="AL2137" s="1">
        <f t="shared" si="304"/>
        <v>0</v>
      </c>
      <c r="AM2137" s="38">
        <f t="shared" ca="1" si="305"/>
        <v>0.42857142857142855</v>
      </c>
      <c r="AN2137" s="1" t="str">
        <f t="shared" ca="1" si="306"/>
        <v>טרם נבדק</v>
      </c>
      <c r="AO2137" s="1" t="e">
        <f>VLOOKUP(AC2137,'תז מייל קניין'!$A:$C,3,0)</f>
        <v>#N/A</v>
      </c>
      <c r="AP2137" s="1" t="str">
        <f t="shared" si="307"/>
        <v xml:space="preserve"> תמונות, נ</v>
      </c>
    </row>
    <row r="2138" spans="1:42" x14ac:dyDescent="0.2">
      <c r="A2138" s="4"/>
      <c r="B2138" s="5"/>
      <c r="C2138" s="6" t="s">
        <v>7329</v>
      </c>
      <c r="D2138" s="7" t="s">
        <v>50</v>
      </c>
      <c r="E2138" s="7" t="s">
        <v>32</v>
      </c>
      <c r="F2138" s="8" t="s">
        <v>35</v>
      </c>
      <c r="G2138" s="9">
        <v>45781</v>
      </c>
      <c r="H2138" s="9"/>
      <c r="I2138" s="10"/>
      <c r="J2138" s="14"/>
      <c r="K2138" s="11" t="s">
        <v>1764</v>
      </c>
      <c r="L2138" s="8" t="s">
        <v>1765</v>
      </c>
      <c r="M2138" s="8" t="s">
        <v>1766</v>
      </c>
      <c r="N2138" s="8" t="s">
        <v>40</v>
      </c>
      <c r="O2138" s="12">
        <v>1389.03</v>
      </c>
      <c r="P2138" s="8" t="s">
        <v>41</v>
      </c>
      <c r="Q2138" s="12">
        <v>1389.03</v>
      </c>
      <c r="R2138" s="13">
        <v>94.27</v>
      </c>
      <c r="S2138" s="12">
        <v>1309.3800000000001</v>
      </c>
      <c r="T2138" s="12">
        <v>1309.3900000000001</v>
      </c>
      <c r="U2138" s="13">
        <v>82.38</v>
      </c>
      <c r="V2138" s="8" t="s">
        <v>35</v>
      </c>
      <c r="W2138" s="8" t="s">
        <v>7330</v>
      </c>
      <c r="X2138" s="8" t="s">
        <v>57</v>
      </c>
      <c r="Y2138" s="13">
        <v>0</v>
      </c>
      <c r="Z2138" s="8" t="s">
        <v>42</v>
      </c>
      <c r="AA2138" s="8" t="s">
        <v>65</v>
      </c>
      <c r="AB2138" s="8" t="s">
        <v>35</v>
      </c>
      <c r="AC2138" s="8" t="s">
        <v>4348</v>
      </c>
      <c r="AD2138" s="8" t="s">
        <v>35</v>
      </c>
      <c r="AE2138" s="8" t="s">
        <v>2234</v>
      </c>
      <c r="AF2138" s="13">
        <v>79.650000000000006</v>
      </c>
      <c r="AG2138" s="41">
        <f t="shared" si="300"/>
        <v>45781</v>
      </c>
      <c r="AH2138" s="41">
        <f t="shared" ca="1" si="301"/>
        <v>46022</v>
      </c>
      <c r="AI2138" s="1">
        <f t="shared" ca="1" si="299"/>
        <v>7</v>
      </c>
      <c r="AJ2138" s="1">
        <f t="shared" ca="1" si="302"/>
        <v>3</v>
      </c>
      <c r="AK2138" s="1">
        <f t="shared" ca="1" si="303"/>
        <v>4</v>
      </c>
      <c r="AL2138" s="1">
        <f t="shared" si="304"/>
        <v>94.27</v>
      </c>
      <c r="AM2138" s="38">
        <f t="shared" ca="1" si="305"/>
        <v>0.42857142857142855</v>
      </c>
      <c r="AN2138" s="1" t="str">
        <f t="shared" ca="1" si="306"/>
        <v>טרם נבדק</v>
      </c>
      <c r="AO2138" s="1" t="e">
        <f>VLOOKUP(AC2138,'תז מייל קניין'!$A:$C,3,0)</f>
        <v>#N/A</v>
      </c>
      <c r="AP2138" s="1" t="str">
        <f t="shared" si="307"/>
        <v xml:space="preserve"> ציוד משרד</v>
      </c>
    </row>
    <row r="2139" spans="1:42" x14ac:dyDescent="0.2">
      <c r="A2139" s="4"/>
      <c r="B2139" s="5"/>
      <c r="C2139" s="6" t="s">
        <v>7331</v>
      </c>
      <c r="D2139" s="7" t="s">
        <v>50</v>
      </c>
      <c r="E2139" s="7" t="s">
        <v>32</v>
      </c>
      <c r="F2139" s="8" t="s">
        <v>35</v>
      </c>
      <c r="G2139" s="9">
        <v>45781</v>
      </c>
      <c r="H2139" s="9"/>
      <c r="I2139" s="10"/>
      <c r="J2139" s="14"/>
      <c r="K2139" s="11" t="s">
        <v>2182</v>
      </c>
      <c r="L2139" s="8" t="s">
        <v>2183</v>
      </c>
      <c r="M2139" s="8" t="s">
        <v>2184</v>
      </c>
      <c r="N2139" s="8" t="s">
        <v>40</v>
      </c>
      <c r="O2139" s="12">
        <v>2046.43</v>
      </c>
      <c r="P2139" s="8" t="s">
        <v>41</v>
      </c>
      <c r="Q2139" s="12">
        <v>2046.43</v>
      </c>
      <c r="R2139" s="13">
        <v>103.61</v>
      </c>
      <c r="S2139" s="12">
        <v>2046.43</v>
      </c>
      <c r="T2139" s="12">
        <v>2227.52</v>
      </c>
      <c r="U2139" s="13">
        <v>0</v>
      </c>
      <c r="V2139" s="8" t="s">
        <v>35</v>
      </c>
      <c r="W2139" s="8" t="s">
        <v>7332</v>
      </c>
      <c r="X2139" s="8" t="s">
        <v>57</v>
      </c>
      <c r="Y2139" s="13">
        <v>0</v>
      </c>
      <c r="Z2139" s="8" t="s">
        <v>42</v>
      </c>
      <c r="AA2139" s="8" t="s">
        <v>65</v>
      </c>
      <c r="AB2139" s="8" t="s">
        <v>35</v>
      </c>
      <c r="AC2139" s="8" t="s">
        <v>4348</v>
      </c>
      <c r="AD2139" s="8" t="s">
        <v>35</v>
      </c>
      <c r="AE2139" s="8" t="s">
        <v>2234</v>
      </c>
      <c r="AF2139" s="13">
        <v>0</v>
      </c>
      <c r="AG2139" s="41">
        <f t="shared" si="300"/>
        <v>45781</v>
      </c>
      <c r="AH2139" s="41">
        <f t="shared" ca="1" si="301"/>
        <v>46022</v>
      </c>
      <c r="AI2139" s="1">
        <f t="shared" ca="1" si="299"/>
        <v>7</v>
      </c>
      <c r="AJ2139" s="1">
        <f t="shared" ca="1" si="302"/>
        <v>3</v>
      </c>
      <c r="AK2139" s="1">
        <f t="shared" ca="1" si="303"/>
        <v>4</v>
      </c>
      <c r="AL2139" s="1">
        <f t="shared" si="304"/>
        <v>103.61</v>
      </c>
      <c r="AM2139" s="38">
        <f t="shared" ca="1" si="305"/>
        <v>0.42857142857142855</v>
      </c>
      <c r="AN2139" s="1" t="str">
        <f t="shared" ca="1" si="306"/>
        <v>טרם נבדק</v>
      </c>
      <c r="AO2139" s="1" t="e">
        <f>VLOOKUP(AC2139,'תז מייל קניין'!$A:$C,3,0)</f>
        <v>#N/A</v>
      </c>
      <c r="AP2139" s="1" t="str">
        <f t="shared" si="307"/>
        <v xml:space="preserve"> כיבוד משק</v>
      </c>
    </row>
    <row r="2140" spans="1:42" x14ac:dyDescent="0.2">
      <c r="A2140" s="4"/>
      <c r="B2140" s="5"/>
      <c r="C2140" s="6" t="s">
        <v>7333</v>
      </c>
      <c r="D2140" s="7" t="s">
        <v>50</v>
      </c>
      <c r="E2140" s="7" t="s">
        <v>32</v>
      </c>
      <c r="F2140" s="8" t="s">
        <v>35</v>
      </c>
      <c r="G2140" s="9">
        <v>45781</v>
      </c>
      <c r="H2140" s="9"/>
      <c r="I2140" s="10"/>
      <c r="J2140" s="14"/>
      <c r="K2140" s="11" t="s">
        <v>2182</v>
      </c>
      <c r="L2140" s="8" t="s">
        <v>2183</v>
      </c>
      <c r="M2140" s="8" t="s">
        <v>2184</v>
      </c>
      <c r="N2140" s="8" t="s">
        <v>40</v>
      </c>
      <c r="O2140" s="12">
        <v>3221</v>
      </c>
      <c r="P2140" s="8" t="s">
        <v>41</v>
      </c>
      <c r="Q2140" s="12">
        <v>3221</v>
      </c>
      <c r="R2140" s="13">
        <v>0</v>
      </c>
      <c r="S2140" s="13">
        <v>0</v>
      </c>
      <c r="T2140" s="13">
        <v>0</v>
      </c>
      <c r="U2140" s="13">
        <v>933.4</v>
      </c>
      <c r="V2140" s="8" t="s">
        <v>35</v>
      </c>
      <c r="W2140" s="8" t="s">
        <v>7334</v>
      </c>
      <c r="X2140" s="8" t="s">
        <v>57</v>
      </c>
      <c r="Y2140" s="13">
        <v>0</v>
      </c>
      <c r="Z2140" s="8" t="s">
        <v>42</v>
      </c>
      <c r="AA2140" s="8" t="s">
        <v>65</v>
      </c>
      <c r="AB2140" s="8" t="s">
        <v>35</v>
      </c>
      <c r="AC2140" s="8" t="s">
        <v>4348</v>
      </c>
      <c r="AD2140" s="8" t="s">
        <v>35</v>
      </c>
      <c r="AE2140" s="8" t="s">
        <v>35</v>
      </c>
      <c r="AF2140" s="13">
        <v>888.48</v>
      </c>
      <c r="AG2140" s="41">
        <f t="shared" si="300"/>
        <v>45781</v>
      </c>
      <c r="AH2140" s="41">
        <f t="shared" ca="1" si="301"/>
        <v>46022</v>
      </c>
      <c r="AI2140" s="1">
        <f t="shared" ca="1" si="299"/>
        <v>7</v>
      </c>
      <c r="AJ2140" s="1">
        <f t="shared" ca="1" si="302"/>
        <v>3</v>
      </c>
      <c r="AK2140" s="1">
        <f t="shared" ca="1" si="303"/>
        <v>4</v>
      </c>
      <c r="AL2140" s="1">
        <f t="shared" si="304"/>
        <v>0</v>
      </c>
      <c r="AM2140" s="38">
        <f t="shared" ca="1" si="305"/>
        <v>0.42857142857142855</v>
      </c>
      <c r="AN2140" s="1" t="str">
        <f t="shared" ca="1" si="306"/>
        <v>טרם נבדק</v>
      </c>
      <c r="AO2140" s="1" t="e">
        <f>VLOOKUP(AC2140,'תז מייל קניין'!$A:$C,3,0)</f>
        <v>#N/A</v>
      </c>
      <c r="AP2140" s="1" t="str">
        <f t="shared" si="307"/>
        <v xml:space="preserve"> כיבוד משק</v>
      </c>
    </row>
    <row r="2141" spans="1:42" x14ac:dyDescent="0.2">
      <c r="A2141" s="4"/>
      <c r="B2141" s="5"/>
      <c r="C2141" s="6" t="s">
        <v>7335</v>
      </c>
      <c r="D2141" s="7" t="s">
        <v>50</v>
      </c>
      <c r="E2141" s="7" t="s">
        <v>32</v>
      </c>
      <c r="F2141" s="8" t="s">
        <v>35</v>
      </c>
      <c r="G2141" s="9">
        <v>45781</v>
      </c>
      <c r="H2141" s="9"/>
      <c r="I2141" s="10"/>
      <c r="J2141" s="14"/>
      <c r="K2141" s="11" t="s">
        <v>1764</v>
      </c>
      <c r="L2141" s="8" t="s">
        <v>1765</v>
      </c>
      <c r="M2141" s="8" t="s">
        <v>1766</v>
      </c>
      <c r="N2141" s="8" t="s">
        <v>40</v>
      </c>
      <c r="O2141" s="12">
        <v>26879.1</v>
      </c>
      <c r="P2141" s="8" t="s">
        <v>41</v>
      </c>
      <c r="Q2141" s="12">
        <v>26879.1</v>
      </c>
      <c r="R2141" s="13">
        <v>0</v>
      </c>
      <c r="S2141" s="13">
        <v>0</v>
      </c>
      <c r="T2141" s="13">
        <v>0</v>
      </c>
      <c r="U2141" s="12">
        <v>27799.97</v>
      </c>
      <c r="V2141" s="8" t="s">
        <v>35</v>
      </c>
      <c r="W2141" s="8" t="s">
        <v>7336</v>
      </c>
      <c r="X2141" s="8" t="s">
        <v>57</v>
      </c>
      <c r="Y2141" s="13">
        <v>0</v>
      </c>
      <c r="Z2141" s="8" t="s">
        <v>42</v>
      </c>
      <c r="AA2141" s="8" t="s">
        <v>65</v>
      </c>
      <c r="AB2141" s="8" t="s">
        <v>35</v>
      </c>
      <c r="AC2141" s="8" t="s">
        <v>4348</v>
      </c>
      <c r="AD2141" s="8" t="s">
        <v>35</v>
      </c>
      <c r="AE2141" s="8" t="s">
        <v>1815</v>
      </c>
      <c r="AF2141" s="12">
        <v>26879.1</v>
      </c>
      <c r="AG2141" s="41">
        <f t="shared" si="300"/>
        <v>45781</v>
      </c>
      <c r="AH2141" s="41">
        <f t="shared" ca="1" si="301"/>
        <v>46022</v>
      </c>
      <c r="AI2141" s="1">
        <f t="shared" ref="AI2141:AI2204" ca="1" si="308">DATEDIF(AG2141,AH2141, "m")</f>
        <v>7</v>
      </c>
      <c r="AJ2141" s="1">
        <f t="shared" ca="1" si="302"/>
        <v>3</v>
      </c>
      <c r="AK2141" s="1">
        <f t="shared" ca="1" si="303"/>
        <v>4</v>
      </c>
      <c r="AL2141" s="1">
        <f t="shared" si="304"/>
        <v>0</v>
      </c>
      <c r="AM2141" s="38">
        <f t="shared" ca="1" si="305"/>
        <v>0.42857142857142855</v>
      </c>
      <c r="AN2141" s="1" t="str">
        <f t="shared" ca="1" si="306"/>
        <v>טרם נבדק</v>
      </c>
      <c r="AO2141" s="1" t="e">
        <f>VLOOKUP(AC2141,'תז מייל קניין'!$A:$C,3,0)</f>
        <v>#N/A</v>
      </c>
      <c r="AP2141" s="1" t="str">
        <f t="shared" si="307"/>
        <v xml:space="preserve"> ציוד משרד</v>
      </c>
    </row>
    <row r="2142" spans="1:42" x14ac:dyDescent="0.2">
      <c r="A2142" s="4"/>
      <c r="B2142" s="5"/>
      <c r="C2142" s="6" t="s">
        <v>7337</v>
      </c>
      <c r="D2142" s="7" t="s">
        <v>50</v>
      </c>
      <c r="E2142" s="7" t="s">
        <v>32</v>
      </c>
      <c r="F2142" s="8" t="s">
        <v>35</v>
      </c>
      <c r="G2142" s="9">
        <v>45781</v>
      </c>
      <c r="H2142" s="9"/>
      <c r="I2142" s="10"/>
      <c r="J2142" s="14"/>
      <c r="K2142" s="11" t="s">
        <v>2336</v>
      </c>
      <c r="L2142" s="8" t="s">
        <v>2337</v>
      </c>
      <c r="M2142" s="8" t="s">
        <v>2338</v>
      </c>
      <c r="N2142" s="8" t="s">
        <v>40</v>
      </c>
      <c r="O2142" s="13">
        <v>859.04</v>
      </c>
      <c r="P2142" s="8" t="s">
        <v>41</v>
      </c>
      <c r="Q2142" s="13">
        <v>859.04</v>
      </c>
      <c r="R2142" s="13">
        <v>0</v>
      </c>
      <c r="S2142" s="13">
        <v>0</v>
      </c>
      <c r="T2142" s="13">
        <v>0</v>
      </c>
      <c r="U2142" s="13">
        <v>859.04</v>
      </c>
      <c r="V2142" s="8" t="s">
        <v>35</v>
      </c>
      <c r="W2142" s="8" t="s">
        <v>7338</v>
      </c>
      <c r="X2142" s="8" t="s">
        <v>35</v>
      </c>
      <c r="Y2142" s="13">
        <v>0</v>
      </c>
      <c r="Z2142" s="8" t="s">
        <v>42</v>
      </c>
      <c r="AA2142" s="8" t="s">
        <v>43</v>
      </c>
      <c r="AB2142" s="8" t="s">
        <v>60</v>
      </c>
      <c r="AC2142" s="8" t="s">
        <v>4348</v>
      </c>
      <c r="AD2142" s="8" t="s">
        <v>35</v>
      </c>
      <c r="AE2142" s="8" t="s">
        <v>2302</v>
      </c>
      <c r="AF2142" s="13">
        <v>859.04</v>
      </c>
      <c r="AG2142" s="41">
        <f t="shared" si="300"/>
        <v>45781</v>
      </c>
      <c r="AH2142" s="41">
        <f t="shared" ca="1" si="301"/>
        <v>46022</v>
      </c>
      <c r="AI2142" s="1">
        <f t="shared" ca="1" si="308"/>
        <v>7</v>
      </c>
      <c r="AJ2142" s="1">
        <f t="shared" ca="1" si="302"/>
        <v>3</v>
      </c>
      <c r="AK2142" s="1">
        <f t="shared" ca="1" si="303"/>
        <v>4</v>
      </c>
      <c r="AL2142" s="1">
        <f t="shared" si="304"/>
        <v>0</v>
      </c>
      <c r="AM2142" s="38">
        <f t="shared" ca="1" si="305"/>
        <v>0.42857142857142855</v>
      </c>
      <c r="AN2142" s="1" t="str">
        <f t="shared" ca="1" si="306"/>
        <v>טרם נבדק</v>
      </c>
      <c r="AO2142" s="1" t="e">
        <f>VLOOKUP(AC2142,'תז מייל קניין'!$A:$C,3,0)</f>
        <v>#N/A</v>
      </c>
      <c r="AP2142" s="1" t="str">
        <f t="shared" si="307"/>
        <v xml:space="preserve"> מזוודות, </v>
      </c>
    </row>
    <row r="2143" spans="1:42" x14ac:dyDescent="0.2">
      <c r="A2143" s="4"/>
      <c r="B2143" s="5"/>
      <c r="C2143" s="6" t="s">
        <v>7339</v>
      </c>
      <c r="D2143" s="7" t="s">
        <v>50</v>
      </c>
      <c r="E2143" s="7" t="s">
        <v>32</v>
      </c>
      <c r="F2143" s="8" t="s">
        <v>35</v>
      </c>
      <c r="G2143" s="9">
        <v>45785</v>
      </c>
      <c r="H2143" s="9"/>
      <c r="I2143" s="10"/>
      <c r="J2143" s="14"/>
      <c r="K2143" s="11" t="s">
        <v>1764</v>
      </c>
      <c r="L2143" s="8" t="s">
        <v>1765</v>
      </c>
      <c r="M2143" s="8" t="s">
        <v>1766</v>
      </c>
      <c r="N2143" s="8" t="s">
        <v>40</v>
      </c>
      <c r="O2143" s="12">
        <v>5436.11</v>
      </c>
      <c r="P2143" s="8" t="s">
        <v>41</v>
      </c>
      <c r="Q2143" s="12">
        <v>5436.11</v>
      </c>
      <c r="R2143" s="13">
        <v>97.26</v>
      </c>
      <c r="S2143" s="12">
        <v>5287.43</v>
      </c>
      <c r="T2143" s="12">
        <v>5287.41</v>
      </c>
      <c r="U2143" s="13">
        <v>153.77000000000001</v>
      </c>
      <c r="V2143" s="8" t="s">
        <v>35</v>
      </c>
      <c r="W2143" s="8" t="s">
        <v>7282</v>
      </c>
      <c r="X2143" s="8" t="s">
        <v>57</v>
      </c>
      <c r="Y2143" s="13">
        <v>0</v>
      </c>
      <c r="Z2143" s="8" t="s">
        <v>42</v>
      </c>
      <c r="AA2143" s="8" t="s">
        <v>65</v>
      </c>
      <c r="AB2143" s="8" t="s">
        <v>35</v>
      </c>
      <c r="AC2143" s="8" t="s">
        <v>4348</v>
      </c>
      <c r="AD2143" s="8" t="s">
        <v>35</v>
      </c>
      <c r="AE2143" s="8" t="s">
        <v>7283</v>
      </c>
      <c r="AF2143" s="13">
        <v>148.68</v>
      </c>
      <c r="AG2143" s="41">
        <f t="shared" si="300"/>
        <v>45785</v>
      </c>
      <c r="AH2143" s="41">
        <f t="shared" ca="1" si="301"/>
        <v>46022</v>
      </c>
      <c r="AI2143" s="1">
        <f t="shared" ca="1" si="308"/>
        <v>7</v>
      </c>
      <c r="AJ2143" s="1">
        <f t="shared" ca="1" si="302"/>
        <v>2</v>
      </c>
      <c r="AK2143" s="1">
        <f t="shared" ca="1" si="303"/>
        <v>4</v>
      </c>
      <c r="AL2143" s="1">
        <f t="shared" si="304"/>
        <v>97.26</v>
      </c>
      <c r="AM2143" s="38">
        <f t="shared" ca="1" si="305"/>
        <v>0.2857142857142857</v>
      </c>
      <c r="AN2143" s="1" t="str">
        <f t="shared" ca="1" si="306"/>
        <v>טרם נבדק</v>
      </c>
      <c r="AO2143" s="1" t="e">
        <f>VLOOKUP(AC2143,'תז מייל קניין'!$A:$C,3,0)</f>
        <v>#N/A</v>
      </c>
      <c r="AP2143" s="1" t="str">
        <f t="shared" si="307"/>
        <v xml:space="preserve"> ציוד משרד</v>
      </c>
    </row>
    <row r="2144" spans="1:42" x14ac:dyDescent="0.2">
      <c r="A2144" s="4"/>
      <c r="B2144" s="5"/>
      <c r="C2144" s="6" t="s">
        <v>7340</v>
      </c>
      <c r="D2144" s="7" t="s">
        <v>34</v>
      </c>
      <c r="E2144" s="7" t="s">
        <v>32</v>
      </c>
      <c r="F2144" s="8" t="s">
        <v>35</v>
      </c>
      <c r="G2144" s="9">
        <v>45781</v>
      </c>
      <c r="H2144" s="9"/>
      <c r="I2144" s="10"/>
      <c r="J2144" s="14"/>
      <c r="K2144" s="11" t="s">
        <v>7341</v>
      </c>
      <c r="L2144" s="8" t="s">
        <v>7342</v>
      </c>
      <c r="M2144" s="8" t="s">
        <v>7343</v>
      </c>
      <c r="N2144" s="8" t="s">
        <v>40</v>
      </c>
      <c r="O2144" s="13">
        <v>609.47</v>
      </c>
      <c r="P2144" s="8" t="s">
        <v>41</v>
      </c>
      <c r="Q2144" s="13">
        <v>609.47</v>
      </c>
      <c r="R2144" s="13">
        <v>0</v>
      </c>
      <c r="S2144" s="13">
        <v>0</v>
      </c>
      <c r="T2144" s="13">
        <v>0</v>
      </c>
      <c r="U2144" s="13">
        <v>609.47</v>
      </c>
      <c r="V2144" s="8" t="s">
        <v>35</v>
      </c>
      <c r="W2144" s="8" t="s">
        <v>7344</v>
      </c>
      <c r="X2144" s="8" t="s">
        <v>35</v>
      </c>
      <c r="Y2144" s="13">
        <v>0</v>
      </c>
      <c r="Z2144" s="8" t="s">
        <v>42</v>
      </c>
      <c r="AA2144" s="8" t="s">
        <v>43</v>
      </c>
      <c r="AB2144" s="8" t="s">
        <v>60</v>
      </c>
      <c r="AC2144" s="8" t="s">
        <v>4348</v>
      </c>
      <c r="AD2144" s="8" t="s">
        <v>35</v>
      </c>
      <c r="AE2144" s="8" t="s">
        <v>1815</v>
      </c>
      <c r="AF2144" s="13">
        <v>609.47</v>
      </c>
      <c r="AG2144" s="41">
        <f t="shared" si="300"/>
        <v>45781</v>
      </c>
      <c r="AH2144" s="41">
        <f t="shared" ca="1" si="301"/>
        <v>46022</v>
      </c>
      <c r="AI2144" s="1">
        <f t="shared" ca="1" si="308"/>
        <v>7</v>
      </c>
      <c r="AJ2144" s="1">
        <f t="shared" ca="1" si="302"/>
        <v>3</v>
      </c>
      <c r="AK2144" s="1">
        <f t="shared" ca="1" si="303"/>
        <v>4</v>
      </c>
      <c r="AL2144" s="1">
        <f t="shared" si="304"/>
        <v>0</v>
      </c>
      <c r="AM2144" s="38">
        <f t="shared" ca="1" si="305"/>
        <v>0.42857142857142855</v>
      </c>
      <c r="AN2144" s="1" t="str">
        <f t="shared" ca="1" si="306"/>
        <v>טרם נבדק</v>
      </c>
      <c r="AO2144" s="1" t="e">
        <f>VLOOKUP(AC2144,'תז מייל קניין'!$A:$C,3,0)</f>
        <v>#N/A</v>
      </c>
      <c r="AP2144" s="1" t="str">
        <f t="shared" si="307"/>
        <v xml:space="preserve"> כבל מאריך</v>
      </c>
    </row>
    <row r="2145" spans="1:42" x14ac:dyDescent="0.2">
      <c r="A2145" s="4"/>
      <c r="B2145" s="5"/>
      <c r="C2145" s="6" t="s">
        <v>7345</v>
      </c>
      <c r="D2145" s="7" t="s">
        <v>50</v>
      </c>
      <c r="E2145" s="7" t="s">
        <v>32</v>
      </c>
      <c r="F2145" s="8" t="s">
        <v>35</v>
      </c>
      <c r="G2145" s="9">
        <v>45782</v>
      </c>
      <c r="H2145" s="9"/>
      <c r="I2145" s="10"/>
      <c r="J2145" s="14"/>
      <c r="K2145" s="11" t="s">
        <v>2182</v>
      </c>
      <c r="L2145" s="8" t="s">
        <v>2183</v>
      </c>
      <c r="M2145" s="8" t="s">
        <v>2184</v>
      </c>
      <c r="N2145" s="8" t="s">
        <v>40</v>
      </c>
      <c r="O2145" s="12">
        <v>2101.89</v>
      </c>
      <c r="P2145" s="8" t="s">
        <v>41</v>
      </c>
      <c r="Q2145" s="12">
        <v>2101.89</v>
      </c>
      <c r="R2145" s="13">
        <v>100.05</v>
      </c>
      <c r="S2145" s="12">
        <v>2101.89</v>
      </c>
      <c r="T2145" s="12">
        <v>2180.5700000000002</v>
      </c>
      <c r="U2145" s="13">
        <v>0</v>
      </c>
      <c r="V2145" s="8" t="s">
        <v>35</v>
      </c>
      <c r="W2145" s="8" t="s">
        <v>7122</v>
      </c>
      <c r="X2145" s="8" t="s">
        <v>57</v>
      </c>
      <c r="Y2145" s="13">
        <v>0</v>
      </c>
      <c r="Z2145" s="8" t="s">
        <v>42</v>
      </c>
      <c r="AA2145" s="8" t="s">
        <v>65</v>
      </c>
      <c r="AB2145" s="8" t="s">
        <v>35</v>
      </c>
      <c r="AC2145" s="8" t="s">
        <v>4348</v>
      </c>
      <c r="AD2145" s="8" t="s">
        <v>35</v>
      </c>
      <c r="AE2145" s="8" t="s">
        <v>2430</v>
      </c>
      <c r="AF2145" s="13">
        <v>0</v>
      </c>
      <c r="AG2145" s="41">
        <f t="shared" si="300"/>
        <v>45782</v>
      </c>
      <c r="AH2145" s="41">
        <f t="shared" ca="1" si="301"/>
        <v>46022</v>
      </c>
      <c r="AI2145" s="1">
        <f t="shared" ca="1" si="308"/>
        <v>7</v>
      </c>
      <c r="AJ2145" s="1">
        <f t="shared" ca="1" si="302"/>
        <v>3</v>
      </c>
      <c r="AK2145" s="1">
        <f t="shared" ca="1" si="303"/>
        <v>4</v>
      </c>
      <c r="AL2145" s="1">
        <f t="shared" si="304"/>
        <v>100.05</v>
      </c>
      <c r="AM2145" s="38">
        <f t="shared" ca="1" si="305"/>
        <v>0.42857142857142855</v>
      </c>
      <c r="AN2145" s="1" t="str">
        <f t="shared" ca="1" si="306"/>
        <v>טרם נבדק</v>
      </c>
      <c r="AO2145" s="1" t="e">
        <f>VLOOKUP(AC2145,'תז מייל קניין'!$A:$C,3,0)</f>
        <v>#N/A</v>
      </c>
      <c r="AP2145" s="1" t="str">
        <f t="shared" si="307"/>
        <v xml:space="preserve"> כיבוד משק</v>
      </c>
    </row>
    <row r="2146" spans="1:42" x14ac:dyDescent="0.2">
      <c r="A2146" s="4"/>
      <c r="B2146" s="5"/>
      <c r="C2146" s="6" t="s">
        <v>7346</v>
      </c>
      <c r="D2146" s="7" t="s">
        <v>50</v>
      </c>
      <c r="E2146" s="7" t="s">
        <v>32</v>
      </c>
      <c r="F2146" s="8" t="s">
        <v>35</v>
      </c>
      <c r="G2146" s="9">
        <v>45782</v>
      </c>
      <c r="H2146" s="9"/>
      <c r="I2146" s="10"/>
      <c r="J2146" s="14"/>
      <c r="K2146" s="11" t="s">
        <v>2182</v>
      </c>
      <c r="L2146" s="8" t="s">
        <v>2183</v>
      </c>
      <c r="M2146" s="8" t="s">
        <v>2184</v>
      </c>
      <c r="N2146" s="8" t="s">
        <v>40</v>
      </c>
      <c r="O2146" s="12">
        <v>2819.21</v>
      </c>
      <c r="P2146" s="8" t="s">
        <v>41</v>
      </c>
      <c r="Q2146" s="12">
        <v>2819.21</v>
      </c>
      <c r="R2146" s="13">
        <v>0</v>
      </c>
      <c r="S2146" s="13">
        <v>0</v>
      </c>
      <c r="T2146" s="13">
        <v>0</v>
      </c>
      <c r="U2146" s="13">
        <v>978.55</v>
      </c>
      <c r="V2146" s="8" t="s">
        <v>35</v>
      </c>
      <c r="W2146" s="8" t="s">
        <v>7347</v>
      </c>
      <c r="X2146" s="8" t="s">
        <v>57</v>
      </c>
      <c r="Y2146" s="13">
        <v>0</v>
      </c>
      <c r="Z2146" s="8" t="s">
        <v>42</v>
      </c>
      <c r="AA2146" s="8" t="s">
        <v>65</v>
      </c>
      <c r="AB2146" s="8" t="s">
        <v>35</v>
      </c>
      <c r="AC2146" s="8" t="s">
        <v>4348</v>
      </c>
      <c r="AD2146" s="8" t="s">
        <v>35</v>
      </c>
      <c r="AE2146" s="8" t="s">
        <v>6866</v>
      </c>
      <c r="AF2146" s="13">
        <v>931.45</v>
      </c>
      <c r="AG2146" s="41">
        <f t="shared" si="300"/>
        <v>45782</v>
      </c>
      <c r="AH2146" s="41">
        <f t="shared" ca="1" si="301"/>
        <v>46022</v>
      </c>
      <c r="AI2146" s="1">
        <f t="shared" ca="1" si="308"/>
        <v>7</v>
      </c>
      <c r="AJ2146" s="1">
        <f t="shared" ca="1" si="302"/>
        <v>3</v>
      </c>
      <c r="AK2146" s="1">
        <f t="shared" ca="1" si="303"/>
        <v>4</v>
      </c>
      <c r="AL2146" s="1">
        <f t="shared" si="304"/>
        <v>0</v>
      </c>
      <c r="AM2146" s="38">
        <f t="shared" ca="1" si="305"/>
        <v>0.42857142857142855</v>
      </c>
      <c r="AN2146" s="1" t="str">
        <f t="shared" ca="1" si="306"/>
        <v>טרם נבדק</v>
      </c>
      <c r="AO2146" s="1" t="e">
        <f>VLOOKUP(AC2146,'תז מייל קניין'!$A:$C,3,0)</f>
        <v>#N/A</v>
      </c>
      <c r="AP2146" s="1" t="str">
        <f t="shared" si="307"/>
        <v xml:space="preserve"> כיבוד משק</v>
      </c>
    </row>
    <row r="2147" spans="1:42" x14ac:dyDescent="0.2">
      <c r="A2147" s="4"/>
      <c r="B2147" s="5"/>
      <c r="C2147" s="6" t="s">
        <v>7348</v>
      </c>
      <c r="D2147" s="7" t="s">
        <v>50</v>
      </c>
      <c r="E2147" s="7" t="s">
        <v>32</v>
      </c>
      <c r="F2147" s="8" t="s">
        <v>35</v>
      </c>
      <c r="G2147" s="9">
        <v>45782</v>
      </c>
      <c r="H2147" s="9"/>
      <c r="I2147" s="10"/>
      <c r="J2147" s="14"/>
      <c r="K2147" s="11" t="s">
        <v>2182</v>
      </c>
      <c r="L2147" s="8" t="s">
        <v>2183</v>
      </c>
      <c r="M2147" s="8" t="s">
        <v>2184</v>
      </c>
      <c r="N2147" s="8" t="s">
        <v>40</v>
      </c>
      <c r="O2147" s="12">
        <v>43777.01</v>
      </c>
      <c r="P2147" s="8" t="s">
        <v>41</v>
      </c>
      <c r="Q2147" s="12">
        <v>43777.01</v>
      </c>
      <c r="R2147" s="13">
        <v>0</v>
      </c>
      <c r="S2147" s="13">
        <v>0</v>
      </c>
      <c r="T2147" s="13">
        <v>0</v>
      </c>
      <c r="U2147" s="12">
        <v>31628.99</v>
      </c>
      <c r="V2147" s="8" t="s">
        <v>35</v>
      </c>
      <c r="W2147" s="8" t="s">
        <v>7147</v>
      </c>
      <c r="X2147" s="8" t="s">
        <v>57</v>
      </c>
      <c r="Y2147" s="13">
        <v>0</v>
      </c>
      <c r="Z2147" s="8" t="s">
        <v>42</v>
      </c>
      <c r="AA2147" s="8" t="s">
        <v>65</v>
      </c>
      <c r="AB2147" s="8" t="s">
        <v>35</v>
      </c>
      <c r="AC2147" s="8" t="s">
        <v>4348</v>
      </c>
      <c r="AD2147" s="8" t="s">
        <v>35</v>
      </c>
      <c r="AE2147" s="8" t="s">
        <v>1815</v>
      </c>
      <c r="AF2147" s="12">
        <v>43777.01</v>
      </c>
      <c r="AG2147" s="41">
        <f t="shared" si="300"/>
        <v>45782</v>
      </c>
      <c r="AH2147" s="41">
        <f t="shared" ca="1" si="301"/>
        <v>46022</v>
      </c>
      <c r="AI2147" s="1">
        <f t="shared" ca="1" si="308"/>
        <v>7</v>
      </c>
      <c r="AJ2147" s="1">
        <f t="shared" ca="1" si="302"/>
        <v>3</v>
      </c>
      <c r="AK2147" s="1">
        <f t="shared" ca="1" si="303"/>
        <v>4</v>
      </c>
      <c r="AL2147" s="1">
        <f t="shared" si="304"/>
        <v>0</v>
      </c>
      <c r="AM2147" s="38">
        <f t="shared" ca="1" si="305"/>
        <v>0.42857142857142855</v>
      </c>
      <c r="AN2147" s="1" t="str">
        <f t="shared" ca="1" si="306"/>
        <v>טרם נבדק</v>
      </c>
      <c r="AO2147" s="1" t="e">
        <f>VLOOKUP(AC2147,'תז מייל קניין'!$A:$C,3,0)</f>
        <v>#N/A</v>
      </c>
      <c r="AP2147" s="1" t="str">
        <f t="shared" si="307"/>
        <v xml:space="preserve"> כיבוד משק</v>
      </c>
    </row>
    <row r="2148" spans="1:42" x14ac:dyDescent="0.2">
      <c r="A2148" s="4"/>
      <c r="B2148" s="5"/>
      <c r="C2148" s="6" t="s">
        <v>7349</v>
      </c>
      <c r="D2148" s="7" t="s">
        <v>50</v>
      </c>
      <c r="E2148" s="7" t="s">
        <v>32</v>
      </c>
      <c r="F2148" s="8" t="s">
        <v>35</v>
      </c>
      <c r="G2148" s="9">
        <v>45782</v>
      </c>
      <c r="H2148" s="9"/>
      <c r="I2148" s="10"/>
      <c r="J2148" s="14"/>
      <c r="K2148" s="11" t="s">
        <v>2182</v>
      </c>
      <c r="L2148" s="8" t="s">
        <v>2183</v>
      </c>
      <c r="M2148" s="8" t="s">
        <v>2184</v>
      </c>
      <c r="N2148" s="8" t="s">
        <v>40</v>
      </c>
      <c r="O2148" s="12">
        <v>2513.81</v>
      </c>
      <c r="P2148" s="8" t="s">
        <v>41</v>
      </c>
      <c r="Q2148" s="12">
        <v>2513.81</v>
      </c>
      <c r="R2148" s="13">
        <v>96.37</v>
      </c>
      <c r="S2148" s="12">
        <v>2513.81</v>
      </c>
      <c r="T2148" s="12">
        <v>2675.92</v>
      </c>
      <c r="U2148" s="13">
        <v>0</v>
      </c>
      <c r="V2148" s="8" t="s">
        <v>35</v>
      </c>
      <c r="W2148" s="8" t="s">
        <v>7350</v>
      </c>
      <c r="X2148" s="8" t="s">
        <v>57</v>
      </c>
      <c r="Y2148" s="13">
        <v>0</v>
      </c>
      <c r="Z2148" s="8" t="s">
        <v>42</v>
      </c>
      <c r="AA2148" s="8" t="s">
        <v>65</v>
      </c>
      <c r="AB2148" s="8" t="s">
        <v>35</v>
      </c>
      <c r="AC2148" s="8" t="s">
        <v>4348</v>
      </c>
      <c r="AD2148" s="8" t="s">
        <v>35</v>
      </c>
      <c r="AE2148" s="8" t="s">
        <v>2430</v>
      </c>
      <c r="AF2148" s="13">
        <v>0</v>
      </c>
      <c r="AG2148" s="41">
        <f t="shared" si="300"/>
        <v>45782</v>
      </c>
      <c r="AH2148" s="41">
        <f t="shared" ca="1" si="301"/>
        <v>46022</v>
      </c>
      <c r="AI2148" s="1">
        <f t="shared" ca="1" si="308"/>
        <v>7</v>
      </c>
      <c r="AJ2148" s="1">
        <f t="shared" ca="1" si="302"/>
        <v>3</v>
      </c>
      <c r="AK2148" s="1">
        <f t="shared" ca="1" si="303"/>
        <v>4</v>
      </c>
      <c r="AL2148" s="1">
        <f t="shared" si="304"/>
        <v>96.37</v>
      </c>
      <c r="AM2148" s="38">
        <f t="shared" ca="1" si="305"/>
        <v>0.42857142857142855</v>
      </c>
      <c r="AN2148" s="1" t="str">
        <f t="shared" ca="1" si="306"/>
        <v>טרם נבדק</v>
      </c>
      <c r="AO2148" s="1" t="e">
        <f>VLOOKUP(AC2148,'תז מייל קניין'!$A:$C,3,0)</f>
        <v>#N/A</v>
      </c>
      <c r="AP2148" s="1" t="str">
        <f t="shared" si="307"/>
        <v xml:space="preserve"> כיבוד משק</v>
      </c>
    </row>
    <row r="2149" spans="1:42" x14ac:dyDescent="0.2">
      <c r="A2149" s="4"/>
      <c r="B2149" s="5"/>
      <c r="C2149" s="6" t="s">
        <v>7351</v>
      </c>
      <c r="D2149" s="7" t="s">
        <v>34</v>
      </c>
      <c r="E2149" s="7" t="s">
        <v>32</v>
      </c>
      <c r="F2149" s="8" t="s">
        <v>35</v>
      </c>
      <c r="G2149" s="9">
        <v>45782</v>
      </c>
      <c r="H2149" s="9"/>
      <c r="I2149" s="10"/>
      <c r="J2149" s="14"/>
      <c r="K2149" s="11" t="s">
        <v>2182</v>
      </c>
      <c r="L2149" s="8" t="s">
        <v>2183</v>
      </c>
      <c r="M2149" s="8" t="s">
        <v>2184</v>
      </c>
      <c r="N2149" s="8" t="s">
        <v>40</v>
      </c>
      <c r="O2149" s="12">
        <v>1405.48</v>
      </c>
      <c r="P2149" s="8" t="s">
        <v>41</v>
      </c>
      <c r="Q2149" s="12">
        <v>1405.48</v>
      </c>
      <c r="R2149" s="13">
        <v>0</v>
      </c>
      <c r="S2149" s="13">
        <v>0</v>
      </c>
      <c r="T2149" s="13">
        <v>0</v>
      </c>
      <c r="U2149" s="12">
        <v>1080.08</v>
      </c>
      <c r="V2149" s="8" t="s">
        <v>35</v>
      </c>
      <c r="W2149" s="8" t="s">
        <v>7352</v>
      </c>
      <c r="X2149" s="8" t="s">
        <v>57</v>
      </c>
      <c r="Y2149" s="13">
        <v>0</v>
      </c>
      <c r="Z2149" s="8" t="s">
        <v>42</v>
      </c>
      <c r="AA2149" s="8" t="s">
        <v>65</v>
      </c>
      <c r="AB2149" s="8" t="s">
        <v>35</v>
      </c>
      <c r="AC2149" s="8" t="s">
        <v>4348</v>
      </c>
      <c r="AD2149" s="8" t="s">
        <v>35</v>
      </c>
      <c r="AE2149" s="8" t="s">
        <v>2234</v>
      </c>
      <c r="AF2149" s="12">
        <v>1405.48</v>
      </c>
      <c r="AG2149" s="41">
        <f t="shared" si="300"/>
        <v>45782</v>
      </c>
      <c r="AH2149" s="41">
        <f t="shared" ca="1" si="301"/>
        <v>46022</v>
      </c>
      <c r="AI2149" s="1">
        <f t="shared" ca="1" si="308"/>
        <v>7</v>
      </c>
      <c r="AJ2149" s="1">
        <f t="shared" ca="1" si="302"/>
        <v>3</v>
      </c>
      <c r="AK2149" s="1">
        <f t="shared" ca="1" si="303"/>
        <v>4</v>
      </c>
      <c r="AL2149" s="1">
        <f t="shared" si="304"/>
        <v>0</v>
      </c>
      <c r="AM2149" s="38">
        <f t="shared" ca="1" si="305"/>
        <v>0.42857142857142855</v>
      </c>
      <c r="AN2149" s="1" t="str">
        <f t="shared" ca="1" si="306"/>
        <v>טרם נבדק</v>
      </c>
      <c r="AO2149" s="1" t="e">
        <f>VLOOKUP(AC2149,'תז מייל קניין'!$A:$C,3,0)</f>
        <v>#N/A</v>
      </c>
      <c r="AP2149" s="1" t="str">
        <f t="shared" si="307"/>
        <v xml:space="preserve"> כיבוד משק</v>
      </c>
    </row>
    <row r="2150" spans="1:42" x14ac:dyDescent="0.2">
      <c r="A2150" s="4"/>
      <c r="B2150" s="5"/>
      <c r="C2150" s="6" t="s">
        <v>7353</v>
      </c>
      <c r="D2150" s="7" t="s">
        <v>50</v>
      </c>
      <c r="E2150" s="7" t="s">
        <v>32</v>
      </c>
      <c r="F2150" s="8" t="s">
        <v>35</v>
      </c>
      <c r="G2150" s="9">
        <v>45791</v>
      </c>
      <c r="H2150" s="9"/>
      <c r="I2150" s="10"/>
      <c r="J2150" s="14"/>
      <c r="K2150" s="11" t="s">
        <v>1764</v>
      </c>
      <c r="L2150" s="8" t="s">
        <v>1765</v>
      </c>
      <c r="M2150" s="8" t="s">
        <v>1766</v>
      </c>
      <c r="N2150" s="8" t="s">
        <v>35</v>
      </c>
      <c r="O2150" s="12">
        <v>2622.44</v>
      </c>
      <c r="P2150" s="8" t="s">
        <v>41</v>
      </c>
      <c r="Q2150" s="12">
        <v>2622.44</v>
      </c>
      <c r="R2150" s="13">
        <v>0</v>
      </c>
      <c r="S2150" s="13">
        <v>0</v>
      </c>
      <c r="T2150" s="13">
        <v>0</v>
      </c>
      <c r="U2150" s="13">
        <v>0</v>
      </c>
      <c r="V2150" s="8" t="s">
        <v>57</v>
      </c>
      <c r="W2150" s="8" t="s">
        <v>7354</v>
      </c>
      <c r="X2150" s="8" t="s">
        <v>57</v>
      </c>
      <c r="Y2150" s="13">
        <v>0</v>
      </c>
      <c r="Z2150" s="8" t="s">
        <v>42</v>
      </c>
      <c r="AA2150" s="8" t="s">
        <v>65</v>
      </c>
      <c r="AB2150" s="8" t="s">
        <v>35</v>
      </c>
      <c r="AC2150" s="8" t="s">
        <v>4348</v>
      </c>
      <c r="AD2150" s="8" t="s">
        <v>35</v>
      </c>
      <c r="AE2150" s="8" t="s">
        <v>2234</v>
      </c>
      <c r="AF2150" s="12">
        <v>2622.44</v>
      </c>
      <c r="AG2150" s="41">
        <f t="shared" si="300"/>
        <v>45791</v>
      </c>
      <c r="AH2150" s="41">
        <f t="shared" ca="1" si="301"/>
        <v>46022</v>
      </c>
      <c r="AI2150" s="1">
        <f t="shared" ca="1" si="308"/>
        <v>7</v>
      </c>
      <c r="AJ2150" s="1">
        <f t="shared" ca="1" si="302"/>
        <v>2</v>
      </c>
      <c r="AK2150" s="1">
        <f t="shared" ca="1" si="303"/>
        <v>4</v>
      </c>
      <c r="AL2150" s="1">
        <f t="shared" si="304"/>
        <v>0</v>
      </c>
      <c r="AM2150" s="38">
        <f t="shared" ca="1" si="305"/>
        <v>0.2857142857142857</v>
      </c>
      <c r="AN2150" s="1" t="str">
        <f t="shared" ca="1" si="306"/>
        <v>טרם נבדק</v>
      </c>
      <c r="AO2150" s="1" t="e">
        <f>VLOOKUP(AC2150,'תז מייל קניין'!$A:$C,3,0)</f>
        <v>#N/A</v>
      </c>
      <c r="AP2150" s="1" t="str">
        <f t="shared" si="307"/>
        <v xml:space="preserve"> ציוד משרד</v>
      </c>
    </row>
    <row r="2151" spans="1:42" x14ac:dyDescent="0.2">
      <c r="A2151" s="4"/>
      <c r="B2151" s="5"/>
      <c r="C2151" s="6" t="s">
        <v>7355</v>
      </c>
      <c r="D2151" s="7" t="s">
        <v>50</v>
      </c>
      <c r="E2151" s="7" t="s">
        <v>32</v>
      </c>
      <c r="F2151" s="8" t="s">
        <v>35</v>
      </c>
      <c r="G2151" s="9">
        <v>45782</v>
      </c>
      <c r="H2151" s="9"/>
      <c r="I2151" s="10"/>
      <c r="J2151" s="14"/>
      <c r="K2151" s="11" t="s">
        <v>1878</v>
      </c>
      <c r="L2151" s="8" t="s">
        <v>1879</v>
      </c>
      <c r="M2151" s="8" t="s">
        <v>35</v>
      </c>
      <c r="N2151" s="8" t="s">
        <v>40</v>
      </c>
      <c r="O2151" s="12">
        <v>1145</v>
      </c>
      <c r="P2151" s="8" t="s">
        <v>41</v>
      </c>
      <c r="Q2151" s="12">
        <v>1145</v>
      </c>
      <c r="R2151" s="13">
        <v>0</v>
      </c>
      <c r="S2151" s="13">
        <v>0</v>
      </c>
      <c r="T2151" s="13">
        <v>0</v>
      </c>
      <c r="U2151" s="12">
        <v>1145</v>
      </c>
      <c r="V2151" s="8" t="s">
        <v>35</v>
      </c>
      <c r="W2151" s="8" t="s">
        <v>7356</v>
      </c>
      <c r="X2151" s="8" t="s">
        <v>35</v>
      </c>
      <c r="Y2151" s="13">
        <v>0</v>
      </c>
      <c r="Z2151" s="8" t="s">
        <v>42</v>
      </c>
      <c r="AA2151" s="8" t="s">
        <v>1804</v>
      </c>
      <c r="AB2151" s="8" t="s">
        <v>35</v>
      </c>
      <c r="AC2151" s="8" t="s">
        <v>4348</v>
      </c>
      <c r="AD2151" s="8" t="s">
        <v>35</v>
      </c>
      <c r="AE2151" s="8" t="s">
        <v>2302</v>
      </c>
      <c r="AF2151" s="12">
        <v>1145</v>
      </c>
      <c r="AG2151" s="41">
        <f t="shared" si="300"/>
        <v>45782</v>
      </c>
      <c r="AH2151" s="41">
        <f t="shared" ca="1" si="301"/>
        <v>46022</v>
      </c>
      <c r="AI2151" s="1">
        <f t="shared" ca="1" si="308"/>
        <v>7</v>
      </c>
      <c r="AJ2151" s="1">
        <f t="shared" ca="1" si="302"/>
        <v>3</v>
      </c>
      <c r="AK2151" s="1">
        <f t="shared" ca="1" si="303"/>
        <v>4</v>
      </c>
      <c r="AL2151" s="1">
        <f t="shared" si="304"/>
        <v>0</v>
      </c>
      <c r="AM2151" s="38">
        <f t="shared" ca="1" si="305"/>
        <v>0.42857142857142855</v>
      </c>
      <c r="AN2151" s="1" t="str">
        <f t="shared" ca="1" si="306"/>
        <v>טרם נבדק</v>
      </c>
      <c r="AO2151" s="1" t="e">
        <f>VLOOKUP(AC2151,'תז מייל קניין'!$A:$C,3,0)</f>
        <v>#N/A</v>
      </c>
      <c r="AP2151" s="1" t="str">
        <f t="shared" si="307"/>
        <v xml:space="preserve"> מעטפות, א</v>
      </c>
    </row>
    <row r="2152" spans="1:42" x14ac:dyDescent="0.2">
      <c r="A2152" s="4"/>
      <c r="B2152" s="5"/>
      <c r="C2152" s="6" t="s">
        <v>7357</v>
      </c>
      <c r="D2152" s="7" t="s">
        <v>50</v>
      </c>
      <c r="E2152" s="7" t="s">
        <v>32</v>
      </c>
      <c r="F2152" s="8" t="s">
        <v>35</v>
      </c>
      <c r="G2152" s="9">
        <v>45782</v>
      </c>
      <c r="H2152" s="9"/>
      <c r="I2152" s="10"/>
      <c r="J2152" s="14"/>
      <c r="K2152" s="11" t="s">
        <v>1764</v>
      </c>
      <c r="L2152" s="8" t="s">
        <v>1765</v>
      </c>
      <c r="M2152" s="8" t="s">
        <v>1766</v>
      </c>
      <c r="N2152" s="8" t="s">
        <v>40</v>
      </c>
      <c r="O2152" s="12">
        <v>1738.09</v>
      </c>
      <c r="P2152" s="8" t="s">
        <v>41</v>
      </c>
      <c r="Q2152" s="12">
        <v>1738.09</v>
      </c>
      <c r="R2152" s="13">
        <v>0</v>
      </c>
      <c r="S2152" s="13">
        <v>0</v>
      </c>
      <c r="T2152" s="13">
        <v>0</v>
      </c>
      <c r="U2152" s="12">
        <v>1797.65</v>
      </c>
      <c r="V2152" s="8" t="s">
        <v>35</v>
      </c>
      <c r="W2152" s="8" t="s">
        <v>7358</v>
      </c>
      <c r="X2152" s="8" t="s">
        <v>57</v>
      </c>
      <c r="Y2152" s="13">
        <v>0</v>
      </c>
      <c r="Z2152" s="8" t="s">
        <v>42</v>
      </c>
      <c r="AA2152" s="8" t="s">
        <v>65</v>
      </c>
      <c r="AB2152" s="8" t="s">
        <v>35</v>
      </c>
      <c r="AC2152" s="8" t="s">
        <v>4348</v>
      </c>
      <c r="AD2152" s="8" t="s">
        <v>35</v>
      </c>
      <c r="AE2152" s="8" t="s">
        <v>1471</v>
      </c>
      <c r="AF2152" s="12">
        <v>1738.09</v>
      </c>
      <c r="AG2152" s="41">
        <f t="shared" si="300"/>
        <v>45782</v>
      </c>
      <c r="AH2152" s="41">
        <f t="shared" ca="1" si="301"/>
        <v>46022</v>
      </c>
      <c r="AI2152" s="1">
        <f t="shared" ca="1" si="308"/>
        <v>7</v>
      </c>
      <c r="AJ2152" s="1">
        <f t="shared" ca="1" si="302"/>
        <v>3</v>
      </c>
      <c r="AK2152" s="1">
        <f t="shared" ca="1" si="303"/>
        <v>4</v>
      </c>
      <c r="AL2152" s="1">
        <f t="shared" si="304"/>
        <v>0</v>
      </c>
      <c r="AM2152" s="38">
        <f t="shared" ca="1" si="305"/>
        <v>0.42857142857142855</v>
      </c>
      <c r="AN2152" s="1" t="str">
        <f t="shared" ca="1" si="306"/>
        <v>טרם נבדק</v>
      </c>
      <c r="AO2152" s="1" t="e">
        <f>VLOOKUP(AC2152,'תז מייל קניין'!$A:$C,3,0)</f>
        <v>#N/A</v>
      </c>
      <c r="AP2152" s="1" t="str">
        <f t="shared" si="307"/>
        <v xml:space="preserve"> ציוד משרד</v>
      </c>
    </row>
    <row r="2153" spans="1:42" x14ac:dyDescent="0.2">
      <c r="A2153" s="4"/>
      <c r="B2153" s="5"/>
      <c r="C2153" s="6" t="s">
        <v>7359</v>
      </c>
      <c r="D2153" s="7" t="s">
        <v>34</v>
      </c>
      <c r="E2153" s="7" t="s">
        <v>32</v>
      </c>
      <c r="F2153" s="8" t="s">
        <v>35</v>
      </c>
      <c r="G2153" s="9">
        <v>45782</v>
      </c>
      <c r="H2153" s="9">
        <v>45536</v>
      </c>
      <c r="I2153" s="10">
        <v>46022</v>
      </c>
      <c r="J2153" s="14"/>
      <c r="K2153" s="11" t="s">
        <v>1412</v>
      </c>
      <c r="L2153" s="8" t="s">
        <v>1413</v>
      </c>
      <c r="M2153" s="8" t="s">
        <v>1414</v>
      </c>
      <c r="N2153" s="8" t="s">
        <v>40</v>
      </c>
      <c r="O2153" s="12">
        <v>151282.04999999999</v>
      </c>
      <c r="P2153" s="8" t="s">
        <v>41</v>
      </c>
      <c r="Q2153" s="12">
        <v>151282.04999999999</v>
      </c>
      <c r="R2153" s="13">
        <v>0</v>
      </c>
      <c r="S2153" s="13">
        <v>0</v>
      </c>
      <c r="T2153" s="13">
        <v>0</v>
      </c>
      <c r="U2153" s="12">
        <v>151282.04999999999</v>
      </c>
      <c r="V2153" s="8" t="s">
        <v>35</v>
      </c>
      <c r="W2153" s="8" t="s">
        <v>7360</v>
      </c>
      <c r="X2153" s="8" t="s">
        <v>35</v>
      </c>
      <c r="Y2153" s="13">
        <v>0</v>
      </c>
      <c r="Z2153" s="8" t="s">
        <v>42</v>
      </c>
      <c r="AA2153" s="8" t="s">
        <v>43</v>
      </c>
      <c r="AB2153" s="8" t="s">
        <v>44</v>
      </c>
      <c r="AC2153" s="8" t="s">
        <v>4348</v>
      </c>
      <c r="AD2153" s="8" t="s">
        <v>35</v>
      </c>
      <c r="AE2153" s="8" t="s">
        <v>46</v>
      </c>
      <c r="AF2153" s="12">
        <v>151282.04999999999</v>
      </c>
      <c r="AG2153" s="41">
        <f t="shared" si="300"/>
        <v>45536</v>
      </c>
      <c r="AH2153" s="41">
        <f t="shared" ca="1" si="301"/>
        <v>46022</v>
      </c>
      <c r="AI2153" s="1">
        <f t="shared" ca="1" si="308"/>
        <v>15</v>
      </c>
      <c r="AJ2153" s="1">
        <f t="shared" ca="1" si="302"/>
        <v>11</v>
      </c>
      <c r="AK2153" s="1">
        <f t="shared" ca="1" si="303"/>
        <v>4</v>
      </c>
      <c r="AL2153" s="1">
        <f t="shared" si="304"/>
        <v>0</v>
      </c>
      <c r="AM2153" s="38">
        <f t="shared" ca="1" si="305"/>
        <v>0.73333333333333328</v>
      </c>
      <c r="AN2153" s="1" t="str">
        <f t="shared" ca="1" si="306"/>
        <v>לא תקין</v>
      </c>
      <c r="AO2153" s="1" t="e">
        <f>VLOOKUP(AC2153,'תז מייל קניין'!$A:$C,3,0)</f>
        <v>#N/A</v>
      </c>
      <c r="AP2153" s="1" t="str">
        <f t="shared" si="307"/>
        <v xml:space="preserve"> שירותי שי</v>
      </c>
    </row>
    <row r="2154" spans="1:42" x14ac:dyDescent="0.2">
      <c r="A2154" s="4"/>
      <c r="B2154" s="5"/>
      <c r="C2154" s="6" t="s">
        <v>7361</v>
      </c>
      <c r="D2154" s="7" t="s">
        <v>50</v>
      </c>
      <c r="E2154" s="7" t="s">
        <v>32</v>
      </c>
      <c r="F2154" s="8" t="s">
        <v>35</v>
      </c>
      <c r="G2154" s="9">
        <v>45788</v>
      </c>
      <c r="H2154" s="9"/>
      <c r="I2154" s="10"/>
      <c r="J2154" s="14"/>
      <c r="K2154" s="11" t="s">
        <v>1764</v>
      </c>
      <c r="L2154" s="8" t="s">
        <v>1765</v>
      </c>
      <c r="M2154" s="8" t="s">
        <v>1766</v>
      </c>
      <c r="N2154" s="8" t="s">
        <v>40</v>
      </c>
      <c r="O2154" s="12">
        <v>3085.7</v>
      </c>
      <c r="P2154" s="8" t="s">
        <v>41</v>
      </c>
      <c r="Q2154" s="12">
        <v>3085.7</v>
      </c>
      <c r="R2154" s="13">
        <v>100</v>
      </c>
      <c r="S2154" s="12">
        <v>3085.7</v>
      </c>
      <c r="T2154" s="12">
        <v>3085.7</v>
      </c>
      <c r="U2154" s="13">
        <v>0</v>
      </c>
      <c r="V2154" s="8" t="s">
        <v>35</v>
      </c>
      <c r="W2154" s="8" t="s">
        <v>7362</v>
      </c>
      <c r="X2154" s="8" t="s">
        <v>57</v>
      </c>
      <c r="Y2154" s="13">
        <v>0</v>
      </c>
      <c r="Z2154" s="8" t="s">
        <v>42</v>
      </c>
      <c r="AA2154" s="8" t="s">
        <v>65</v>
      </c>
      <c r="AB2154" s="8" t="s">
        <v>35</v>
      </c>
      <c r="AC2154" s="8" t="s">
        <v>4348</v>
      </c>
      <c r="AD2154" s="8" t="s">
        <v>35</v>
      </c>
      <c r="AE2154" s="8" t="s">
        <v>1471</v>
      </c>
      <c r="AF2154" s="13">
        <v>0</v>
      </c>
      <c r="AG2154" s="41">
        <f t="shared" si="300"/>
        <v>45788</v>
      </c>
      <c r="AH2154" s="41">
        <f t="shared" ca="1" si="301"/>
        <v>46022</v>
      </c>
      <c r="AI2154" s="1">
        <f t="shared" ca="1" si="308"/>
        <v>7</v>
      </c>
      <c r="AJ2154" s="1">
        <f t="shared" ca="1" si="302"/>
        <v>2</v>
      </c>
      <c r="AK2154" s="1">
        <f t="shared" ca="1" si="303"/>
        <v>4</v>
      </c>
      <c r="AL2154" s="1">
        <f t="shared" si="304"/>
        <v>100</v>
      </c>
      <c r="AM2154" s="38">
        <f t="shared" ca="1" si="305"/>
        <v>0.2857142857142857</v>
      </c>
      <c r="AN2154" s="1" t="str">
        <f t="shared" ca="1" si="306"/>
        <v>טרם נבדק</v>
      </c>
      <c r="AO2154" s="1" t="e">
        <f>VLOOKUP(AC2154,'תז מייל קניין'!$A:$C,3,0)</f>
        <v>#N/A</v>
      </c>
      <c r="AP2154" s="1" t="str">
        <f t="shared" si="307"/>
        <v xml:space="preserve"> קרגלים, א</v>
      </c>
    </row>
    <row r="2155" spans="1:42" x14ac:dyDescent="0.2">
      <c r="A2155" s="4"/>
      <c r="B2155" s="5"/>
      <c r="C2155" s="6" t="s">
        <v>7363</v>
      </c>
      <c r="D2155" s="7" t="s">
        <v>50</v>
      </c>
      <c r="E2155" s="7" t="s">
        <v>32</v>
      </c>
      <c r="F2155" s="8" t="s">
        <v>35</v>
      </c>
      <c r="G2155" s="9">
        <v>45789</v>
      </c>
      <c r="H2155" s="9"/>
      <c r="I2155" s="10"/>
      <c r="J2155" s="14"/>
      <c r="K2155" s="11" t="s">
        <v>1936</v>
      </c>
      <c r="L2155" s="8" t="s">
        <v>1937</v>
      </c>
      <c r="M2155" s="8" t="s">
        <v>1938</v>
      </c>
      <c r="N2155" s="8" t="s">
        <v>40</v>
      </c>
      <c r="O2155" s="12">
        <v>95155.199999999997</v>
      </c>
      <c r="P2155" s="8" t="s">
        <v>41</v>
      </c>
      <c r="Q2155" s="12">
        <v>95155.199999999997</v>
      </c>
      <c r="R2155" s="13">
        <v>0</v>
      </c>
      <c r="S2155" s="13">
        <v>0</v>
      </c>
      <c r="T2155" s="13">
        <v>0</v>
      </c>
      <c r="U2155" s="12">
        <v>96980.479999999996</v>
      </c>
      <c r="V2155" s="8" t="s">
        <v>35</v>
      </c>
      <c r="W2155" s="8" t="s">
        <v>7256</v>
      </c>
      <c r="X2155" s="8" t="s">
        <v>57</v>
      </c>
      <c r="Y2155" s="13">
        <v>0</v>
      </c>
      <c r="Z2155" s="8" t="s">
        <v>42</v>
      </c>
      <c r="AA2155" s="8" t="s">
        <v>65</v>
      </c>
      <c r="AB2155" s="8" t="s">
        <v>35</v>
      </c>
      <c r="AC2155" s="8" t="s">
        <v>4348</v>
      </c>
      <c r="AD2155" s="8" t="s">
        <v>35</v>
      </c>
      <c r="AE2155" s="8" t="s">
        <v>1815</v>
      </c>
      <c r="AF2155" s="12">
        <v>95155.199999999997</v>
      </c>
      <c r="AG2155" s="41">
        <f t="shared" si="300"/>
        <v>45789</v>
      </c>
      <c r="AH2155" s="41">
        <f t="shared" ca="1" si="301"/>
        <v>46022</v>
      </c>
      <c r="AI2155" s="1">
        <f t="shared" ca="1" si="308"/>
        <v>7</v>
      </c>
      <c r="AJ2155" s="1">
        <f t="shared" ca="1" si="302"/>
        <v>2</v>
      </c>
      <c r="AK2155" s="1">
        <f t="shared" ca="1" si="303"/>
        <v>4</v>
      </c>
      <c r="AL2155" s="1">
        <f t="shared" si="304"/>
        <v>0</v>
      </c>
      <c r="AM2155" s="38">
        <f t="shared" ca="1" si="305"/>
        <v>0.2857142857142857</v>
      </c>
      <c r="AN2155" s="1" t="str">
        <f t="shared" ca="1" si="306"/>
        <v>טרם נבדק</v>
      </c>
      <c r="AO2155" s="1" t="e">
        <f>VLOOKUP(AC2155,'תז מייל קניין'!$A:$C,3,0)</f>
        <v>#N/A</v>
      </c>
      <c r="AP2155" s="1" t="str">
        <f t="shared" si="307"/>
        <v xml:space="preserve"> נייר צילו</v>
      </c>
    </row>
    <row r="2156" spans="1:42" x14ac:dyDescent="0.2">
      <c r="A2156" s="4"/>
      <c r="B2156" s="5"/>
      <c r="C2156" s="6" t="s">
        <v>7364</v>
      </c>
      <c r="D2156" s="7" t="s">
        <v>50</v>
      </c>
      <c r="E2156" s="7" t="s">
        <v>32</v>
      </c>
      <c r="F2156" s="8" t="s">
        <v>35</v>
      </c>
      <c r="G2156" s="9">
        <v>45789</v>
      </c>
      <c r="H2156" s="9"/>
      <c r="I2156" s="10"/>
      <c r="J2156" s="14"/>
      <c r="K2156" s="11" t="s">
        <v>7045</v>
      </c>
      <c r="L2156" s="8" t="s">
        <v>7046</v>
      </c>
      <c r="M2156" s="8" t="s">
        <v>7047</v>
      </c>
      <c r="N2156" s="8" t="s">
        <v>40</v>
      </c>
      <c r="O2156" s="12">
        <v>4037.06</v>
      </c>
      <c r="P2156" s="8" t="s">
        <v>41</v>
      </c>
      <c r="Q2156" s="12">
        <v>4037.06</v>
      </c>
      <c r="R2156" s="13">
        <v>0</v>
      </c>
      <c r="S2156" s="13">
        <v>0</v>
      </c>
      <c r="T2156" s="13">
        <v>0</v>
      </c>
      <c r="U2156" s="12">
        <v>4087.1</v>
      </c>
      <c r="V2156" s="8" t="s">
        <v>35</v>
      </c>
      <c r="W2156" s="8" t="s">
        <v>7278</v>
      </c>
      <c r="X2156" s="8" t="s">
        <v>57</v>
      </c>
      <c r="Y2156" s="13">
        <v>0</v>
      </c>
      <c r="Z2156" s="8" t="s">
        <v>42</v>
      </c>
      <c r="AA2156" s="8" t="s">
        <v>65</v>
      </c>
      <c r="AB2156" s="8" t="s">
        <v>35</v>
      </c>
      <c r="AC2156" s="8" t="s">
        <v>4348</v>
      </c>
      <c r="AD2156" s="8" t="s">
        <v>35</v>
      </c>
      <c r="AE2156" s="8" t="s">
        <v>7279</v>
      </c>
      <c r="AF2156" s="12">
        <v>4037.06</v>
      </c>
      <c r="AG2156" s="41">
        <f t="shared" si="300"/>
        <v>45789</v>
      </c>
      <c r="AH2156" s="41">
        <f t="shared" ca="1" si="301"/>
        <v>46022</v>
      </c>
      <c r="AI2156" s="1">
        <f t="shared" ca="1" si="308"/>
        <v>7</v>
      </c>
      <c r="AJ2156" s="1">
        <f t="shared" ca="1" si="302"/>
        <v>2</v>
      </c>
      <c r="AK2156" s="1">
        <f t="shared" ca="1" si="303"/>
        <v>4</v>
      </c>
      <c r="AL2156" s="1">
        <f t="shared" si="304"/>
        <v>0</v>
      </c>
      <c r="AM2156" s="38">
        <f t="shared" ca="1" si="305"/>
        <v>0.2857142857142857</v>
      </c>
      <c r="AN2156" s="1" t="str">
        <f t="shared" ca="1" si="306"/>
        <v>טרם נבדק</v>
      </c>
      <c r="AO2156" s="1" t="e">
        <f>VLOOKUP(AC2156,'תז מייל קניין'!$A:$C,3,0)</f>
        <v>#N/A</v>
      </c>
      <c r="AP2156" s="1" t="str">
        <f t="shared" si="307"/>
        <v xml:space="preserve"> מסכים, אג</v>
      </c>
    </row>
    <row r="2157" spans="1:42" x14ac:dyDescent="0.2">
      <c r="A2157" s="4"/>
      <c r="B2157" s="5"/>
      <c r="C2157" s="6" t="s">
        <v>7365</v>
      </c>
      <c r="D2157" s="7" t="s">
        <v>50</v>
      </c>
      <c r="E2157" s="7" t="s">
        <v>32</v>
      </c>
      <c r="F2157" s="8" t="s">
        <v>35</v>
      </c>
      <c r="G2157" s="9">
        <v>45789</v>
      </c>
      <c r="H2157" s="9"/>
      <c r="I2157" s="10"/>
      <c r="J2157" s="14"/>
      <c r="K2157" s="11" t="s">
        <v>2182</v>
      </c>
      <c r="L2157" s="8" t="s">
        <v>2183</v>
      </c>
      <c r="M2157" s="8" t="s">
        <v>2184</v>
      </c>
      <c r="N2157" s="8" t="s">
        <v>40</v>
      </c>
      <c r="O2157" s="12">
        <v>1224.52</v>
      </c>
      <c r="P2157" s="8" t="s">
        <v>41</v>
      </c>
      <c r="Q2157" s="12">
        <v>1224.52</v>
      </c>
      <c r="R2157" s="13">
        <v>0</v>
      </c>
      <c r="S2157" s="13">
        <v>0</v>
      </c>
      <c r="T2157" s="13">
        <v>0</v>
      </c>
      <c r="U2157" s="12">
        <v>1144.97</v>
      </c>
      <c r="V2157" s="8" t="s">
        <v>35</v>
      </c>
      <c r="W2157" s="8" t="s">
        <v>7366</v>
      </c>
      <c r="X2157" s="8" t="s">
        <v>57</v>
      </c>
      <c r="Y2157" s="13">
        <v>0</v>
      </c>
      <c r="Z2157" s="8" t="s">
        <v>42</v>
      </c>
      <c r="AA2157" s="8" t="s">
        <v>65</v>
      </c>
      <c r="AB2157" s="8" t="s">
        <v>35</v>
      </c>
      <c r="AC2157" s="8" t="s">
        <v>4348</v>
      </c>
      <c r="AD2157" s="8" t="s">
        <v>35</v>
      </c>
      <c r="AE2157" s="8" t="s">
        <v>2234</v>
      </c>
      <c r="AF2157" s="12">
        <v>1224.52</v>
      </c>
      <c r="AG2157" s="41">
        <f t="shared" si="300"/>
        <v>45789</v>
      </c>
      <c r="AH2157" s="41">
        <f t="shared" ca="1" si="301"/>
        <v>46022</v>
      </c>
      <c r="AI2157" s="1">
        <f t="shared" ca="1" si="308"/>
        <v>7</v>
      </c>
      <c r="AJ2157" s="1">
        <f t="shared" ca="1" si="302"/>
        <v>2</v>
      </c>
      <c r="AK2157" s="1">
        <f t="shared" ca="1" si="303"/>
        <v>4</v>
      </c>
      <c r="AL2157" s="1">
        <f t="shared" si="304"/>
        <v>0</v>
      </c>
      <c r="AM2157" s="38">
        <f t="shared" ca="1" si="305"/>
        <v>0.2857142857142857</v>
      </c>
      <c r="AN2157" s="1" t="str">
        <f t="shared" ca="1" si="306"/>
        <v>טרם נבדק</v>
      </c>
      <c r="AO2157" s="1" t="e">
        <f>VLOOKUP(AC2157,'תז מייל קניין'!$A:$C,3,0)</f>
        <v>#N/A</v>
      </c>
      <c r="AP2157" s="1" t="str">
        <f t="shared" si="307"/>
        <v xml:space="preserve"> כיבוד משק</v>
      </c>
    </row>
    <row r="2158" spans="1:42" x14ac:dyDescent="0.2">
      <c r="A2158" s="4"/>
      <c r="B2158" s="5"/>
      <c r="C2158" s="6" t="s">
        <v>7367</v>
      </c>
      <c r="D2158" s="7" t="s">
        <v>34</v>
      </c>
      <c r="E2158" s="7" t="s">
        <v>32</v>
      </c>
      <c r="F2158" s="8" t="s">
        <v>35</v>
      </c>
      <c r="G2158" s="9">
        <v>45789</v>
      </c>
      <c r="H2158" s="9"/>
      <c r="I2158" s="10"/>
      <c r="J2158" s="14"/>
      <c r="K2158" s="11" t="s">
        <v>7368</v>
      </c>
      <c r="L2158" s="8" t="s">
        <v>7369</v>
      </c>
      <c r="M2158" s="8" t="s">
        <v>7370</v>
      </c>
      <c r="N2158" s="8" t="s">
        <v>40</v>
      </c>
      <c r="O2158" s="12">
        <v>2088.6</v>
      </c>
      <c r="P2158" s="8" t="s">
        <v>41</v>
      </c>
      <c r="Q2158" s="12">
        <v>2088.6</v>
      </c>
      <c r="R2158" s="13">
        <v>0</v>
      </c>
      <c r="S2158" s="13">
        <v>0</v>
      </c>
      <c r="T2158" s="13">
        <v>0</v>
      </c>
      <c r="U2158" s="12">
        <v>2088.6</v>
      </c>
      <c r="V2158" s="8" t="s">
        <v>35</v>
      </c>
      <c r="W2158" s="8" t="s">
        <v>7371</v>
      </c>
      <c r="X2158" s="8" t="s">
        <v>35</v>
      </c>
      <c r="Y2158" s="13">
        <v>0</v>
      </c>
      <c r="Z2158" s="8" t="s">
        <v>42</v>
      </c>
      <c r="AA2158" s="8" t="s">
        <v>43</v>
      </c>
      <c r="AB2158" s="8" t="s">
        <v>60</v>
      </c>
      <c r="AC2158" s="8" t="s">
        <v>4348</v>
      </c>
      <c r="AD2158" s="8" t="s">
        <v>35</v>
      </c>
      <c r="AE2158" s="8" t="s">
        <v>1815</v>
      </c>
      <c r="AF2158" s="12">
        <v>2088.6</v>
      </c>
      <c r="AG2158" s="41">
        <f t="shared" si="300"/>
        <v>45789</v>
      </c>
      <c r="AH2158" s="41">
        <f t="shared" ca="1" si="301"/>
        <v>46022</v>
      </c>
      <c r="AI2158" s="1">
        <f t="shared" ca="1" si="308"/>
        <v>7</v>
      </c>
      <c r="AJ2158" s="1">
        <f t="shared" ca="1" si="302"/>
        <v>2</v>
      </c>
      <c r="AK2158" s="1">
        <f t="shared" ca="1" si="303"/>
        <v>4</v>
      </c>
      <c r="AL2158" s="1">
        <f t="shared" si="304"/>
        <v>0</v>
      </c>
      <c r="AM2158" s="38">
        <f t="shared" ca="1" si="305"/>
        <v>0.2857142857142857</v>
      </c>
      <c r="AN2158" s="1" t="str">
        <f t="shared" ca="1" si="306"/>
        <v>טרם נבדק</v>
      </c>
      <c r="AO2158" s="1" t="e">
        <f>VLOOKUP(AC2158,'תז מייל קניין'!$A:$C,3,0)</f>
        <v>#N/A</v>
      </c>
      <c r="AP2158" s="1" t="str">
        <f t="shared" si="307"/>
        <v xml:space="preserve"> עמדה ארגו</v>
      </c>
    </row>
    <row r="2159" spans="1:42" x14ac:dyDescent="0.2">
      <c r="A2159" s="4"/>
      <c r="B2159" s="5"/>
      <c r="C2159" s="6" t="s">
        <v>7372</v>
      </c>
      <c r="D2159" s="7" t="s">
        <v>34</v>
      </c>
      <c r="E2159" s="7" t="s">
        <v>32</v>
      </c>
      <c r="F2159" s="8" t="s">
        <v>35</v>
      </c>
      <c r="G2159" s="9">
        <v>45803</v>
      </c>
      <c r="H2159" s="9"/>
      <c r="I2159" s="10"/>
      <c r="J2159" s="14"/>
      <c r="K2159" s="11" t="s">
        <v>7373</v>
      </c>
      <c r="L2159" s="8" t="s">
        <v>7374</v>
      </c>
      <c r="M2159" s="8" t="s">
        <v>7375</v>
      </c>
      <c r="N2159" s="8" t="s">
        <v>40</v>
      </c>
      <c r="O2159" s="12">
        <v>141600</v>
      </c>
      <c r="P2159" s="8" t="s">
        <v>41</v>
      </c>
      <c r="Q2159" s="12">
        <v>141600</v>
      </c>
      <c r="R2159" s="13">
        <v>100</v>
      </c>
      <c r="S2159" s="12">
        <v>141600</v>
      </c>
      <c r="T2159" s="12">
        <v>141600</v>
      </c>
      <c r="U2159" s="13">
        <v>0</v>
      </c>
      <c r="V2159" s="8" t="s">
        <v>35</v>
      </c>
      <c r="W2159" s="8" t="s">
        <v>7376</v>
      </c>
      <c r="X2159" s="8" t="s">
        <v>35</v>
      </c>
      <c r="Y2159" s="13">
        <v>0</v>
      </c>
      <c r="Z2159" s="8" t="s">
        <v>42</v>
      </c>
      <c r="AA2159" s="8" t="s">
        <v>43</v>
      </c>
      <c r="AB2159" s="8" t="s">
        <v>44</v>
      </c>
      <c r="AC2159" s="8" t="s">
        <v>4348</v>
      </c>
      <c r="AD2159" s="8" t="s">
        <v>35</v>
      </c>
      <c r="AE2159" s="8" t="s">
        <v>6872</v>
      </c>
      <c r="AF2159" s="13">
        <v>0</v>
      </c>
      <c r="AG2159" s="41">
        <f t="shared" si="300"/>
        <v>45803</v>
      </c>
      <c r="AH2159" s="41">
        <f t="shared" ca="1" si="301"/>
        <v>46022</v>
      </c>
      <c r="AI2159" s="1">
        <f t="shared" ca="1" si="308"/>
        <v>7</v>
      </c>
      <c r="AJ2159" s="1">
        <f t="shared" ca="1" si="302"/>
        <v>2</v>
      </c>
      <c r="AK2159" s="1">
        <f t="shared" ca="1" si="303"/>
        <v>4</v>
      </c>
      <c r="AL2159" s="1">
        <f t="shared" si="304"/>
        <v>100</v>
      </c>
      <c r="AM2159" s="38">
        <f t="shared" ca="1" si="305"/>
        <v>0.2857142857142857</v>
      </c>
      <c r="AN2159" s="1" t="str">
        <f t="shared" ca="1" si="306"/>
        <v>טרם נבדק</v>
      </c>
      <c r="AO2159" s="1" t="e">
        <f>VLOOKUP(AC2159,'תז מייל קניין'!$A:$C,3,0)</f>
        <v>#N/A</v>
      </c>
      <c r="AP2159" s="1" t="str">
        <f t="shared" si="307"/>
        <v xml:space="preserve"> שירותי הנ</v>
      </c>
    </row>
    <row r="2160" spans="1:42" x14ac:dyDescent="0.2">
      <c r="A2160" s="4"/>
      <c r="B2160" s="5"/>
      <c r="C2160" s="6" t="s">
        <v>7377</v>
      </c>
      <c r="D2160" s="7" t="s">
        <v>50</v>
      </c>
      <c r="E2160" s="7" t="s">
        <v>32</v>
      </c>
      <c r="F2160" s="8" t="s">
        <v>35</v>
      </c>
      <c r="G2160" s="9">
        <v>45789</v>
      </c>
      <c r="H2160" s="9"/>
      <c r="I2160" s="10"/>
      <c r="J2160" s="14"/>
      <c r="K2160" s="11" t="s">
        <v>2144</v>
      </c>
      <c r="L2160" s="8" t="s">
        <v>2145</v>
      </c>
      <c r="M2160" s="8" t="s">
        <v>2146</v>
      </c>
      <c r="N2160" s="8" t="s">
        <v>40</v>
      </c>
      <c r="O2160" s="12">
        <v>2097.4499999999998</v>
      </c>
      <c r="P2160" s="8" t="s">
        <v>41</v>
      </c>
      <c r="Q2160" s="12">
        <v>2097.4499999999998</v>
      </c>
      <c r="R2160" s="13">
        <v>100</v>
      </c>
      <c r="S2160" s="12">
        <v>2097.4499999999998</v>
      </c>
      <c r="T2160" s="12">
        <v>2250.48</v>
      </c>
      <c r="U2160" s="13">
        <v>0</v>
      </c>
      <c r="V2160" s="8" t="s">
        <v>35</v>
      </c>
      <c r="W2160" s="8" t="s">
        <v>7378</v>
      </c>
      <c r="X2160" s="8" t="s">
        <v>57</v>
      </c>
      <c r="Y2160" s="13">
        <v>0</v>
      </c>
      <c r="Z2160" s="8" t="s">
        <v>42</v>
      </c>
      <c r="AA2160" s="8" t="s">
        <v>65</v>
      </c>
      <c r="AB2160" s="8" t="s">
        <v>35</v>
      </c>
      <c r="AC2160" s="8" t="s">
        <v>4348</v>
      </c>
      <c r="AD2160" s="8" t="s">
        <v>35</v>
      </c>
      <c r="AE2160" s="8" t="s">
        <v>2427</v>
      </c>
      <c r="AF2160" s="13">
        <v>0</v>
      </c>
      <c r="AG2160" s="41">
        <f t="shared" si="300"/>
        <v>45789</v>
      </c>
      <c r="AH2160" s="41">
        <f t="shared" ca="1" si="301"/>
        <v>46022</v>
      </c>
      <c r="AI2160" s="1">
        <f t="shared" ca="1" si="308"/>
        <v>7</v>
      </c>
      <c r="AJ2160" s="1">
        <f t="shared" ca="1" si="302"/>
        <v>2</v>
      </c>
      <c r="AK2160" s="1">
        <f t="shared" ca="1" si="303"/>
        <v>4</v>
      </c>
      <c r="AL2160" s="1">
        <f t="shared" si="304"/>
        <v>100</v>
      </c>
      <c r="AM2160" s="38">
        <f t="shared" ca="1" si="305"/>
        <v>0.2857142857142857</v>
      </c>
      <c r="AN2160" s="1" t="str">
        <f t="shared" ca="1" si="306"/>
        <v>טרם נבדק</v>
      </c>
      <c r="AO2160" s="1" t="e">
        <f>VLOOKUP(AC2160,'תז מייל קניין'!$A:$C,3,0)</f>
        <v>#N/A</v>
      </c>
      <c r="AP2160" s="1" t="str">
        <f t="shared" si="307"/>
        <v xml:space="preserve"> כסאות, רש</v>
      </c>
    </row>
    <row r="2161" spans="1:42" x14ac:dyDescent="0.2">
      <c r="A2161" s="4"/>
      <c r="B2161" s="5"/>
      <c r="C2161" s="6" t="s">
        <v>7379</v>
      </c>
      <c r="D2161" s="7" t="s">
        <v>50</v>
      </c>
      <c r="E2161" s="7" t="s">
        <v>32</v>
      </c>
      <c r="F2161" s="8" t="s">
        <v>35</v>
      </c>
      <c r="G2161" s="9">
        <v>45789</v>
      </c>
      <c r="H2161" s="9"/>
      <c r="I2161" s="10"/>
      <c r="J2161" s="14"/>
      <c r="K2161" s="11" t="s">
        <v>3352</v>
      </c>
      <c r="L2161" s="8" t="s">
        <v>3353</v>
      </c>
      <c r="M2161" s="8" t="s">
        <v>3354</v>
      </c>
      <c r="N2161" s="8" t="s">
        <v>40</v>
      </c>
      <c r="O2161" s="12">
        <v>3292.2</v>
      </c>
      <c r="P2161" s="8" t="s">
        <v>41</v>
      </c>
      <c r="Q2161" s="12">
        <v>3292.2</v>
      </c>
      <c r="R2161" s="13">
        <v>0</v>
      </c>
      <c r="S2161" s="13">
        <v>0</v>
      </c>
      <c r="T2161" s="13">
        <v>0</v>
      </c>
      <c r="U2161" s="12">
        <v>3292.2</v>
      </c>
      <c r="V2161" s="8" t="s">
        <v>35</v>
      </c>
      <c r="W2161" s="8" t="s">
        <v>7380</v>
      </c>
      <c r="X2161" s="8" t="s">
        <v>35</v>
      </c>
      <c r="Y2161" s="13">
        <v>0</v>
      </c>
      <c r="Z2161" s="8" t="s">
        <v>42</v>
      </c>
      <c r="AA2161" s="8" t="s">
        <v>43</v>
      </c>
      <c r="AB2161" s="8" t="s">
        <v>60</v>
      </c>
      <c r="AC2161" s="8" t="s">
        <v>4348</v>
      </c>
      <c r="AD2161" s="8" t="s">
        <v>35</v>
      </c>
      <c r="AE2161" s="8" t="s">
        <v>7003</v>
      </c>
      <c r="AF2161" s="12">
        <v>3292.2</v>
      </c>
      <c r="AG2161" s="41">
        <f t="shared" si="300"/>
        <v>45789</v>
      </c>
      <c r="AH2161" s="41">
        <f t="shared" ca="1" si="301"/>
        <v>46022</v>
      </c>
      <c r="AI2161" s="1">
        <f t="shared" ca="1" si="308"/>
        <v>7</v>
      </c>
      <c r="AJ2161" s="1">
        <f t="shared" ca="1" si="302"/>
        <v>2</v>
      </c>
      <c r="AK2161" s="1">
        <f t="shared" ca="1" si="303"/>
        <v>4</v>
      </c>
      <c r="AL2161" s="1">
        <f t="shared" si="304"/>
        <v>0</v>
      </c>
      <c r="AM2161" s="38">
        <f t="shared" ca="1" si="305"/>
        <v>0.2857142857142857</v>
      </c>
      <c r="AN2161" s="1" t="str">
        <f t="shared" ca="1" si="306"/>
        <v>טרם נבדק</v>
      </c>
      <c r="AO2161" s="1" t="e">
        <f>VLOOKUP(AC2161,'תז מייל קניין'!$A:$C,3,0)</f>
        <v>#N/A</v>
      </c>
      <c r="AP2161" s="1" t="str">
        <f t="shared" si="307"/>
        <v xml:space="preserve"> צמחייה מל</v>
      </c>
    </row>
    <row r="2162" spans="1:42" x14ac:dyDescent="0.2">
      <c r="A2162" s="4"/>
      <c r="B2162" s="5"/>
      <c r="C2162" s="6" t="s">
        <v>7381</v>
      </c>
      <c r="D2162" s="7" t="s">
        <v>34</v>
      </c>
      <c r="E2162" s="7" t="s">
        <v>32</v>
      </c>
      <c r="F2162" s="8" t="s">
        <v>35</v>
      </c>
      <c r="G2162" s="9">
        <v>45790</v>
      </c>
      <c r="H2162" s="9"/>
      <c r="I2162" s="10"/>
      <c r="J2162" s="14"/>
      <c r="K2162" s="11" t="s">
        <v>555</v>
      </c>
      <c r="L2162" s="8" t="s">
        <v>556</v>
      </c>
      <c r="M2162" s="8" t="s">
        <v>557</v>
      </c>
      <c r="N2162" s="8" t="s">
        <v>40</v>
      </c>
      <c r="O2162" s="12">
        <v>1089.1400000000001</v>
      </c>
      <c r="P2162" s="8" t="s">
        <v>41</v>
      </c>
      <c r="Q2162" s="12">
        <v>1089.1400000000001</v>
      </c>
      <c r="R2162" s="13">
        <v>0</v>
      </c>
      <c r="S2162" s="13">
        <v>0</v>
      </c>
      <c r="T2162" s="13">
        <v>0</v>
      </c>
      <c r="U2162" s="12">
        <v>1089.1400000000001</v>
      </c>
      <c r="V2162" s="8" t="s">
        <v>35</v>
      </c>
      <c r="W2162" s="8" t="s">
        <v>7382</v>
      </c>
      <c r="X2162" s="8" t="s">
        <v>35</v>
      </c>
      <c r="Y2162" s="13">
        <v>0</v>
      </c>
      <c r="Z2162" s="8" t="s">
        <v>42</v>
      </c>
      <c r="AA2162" s="8" t="s">
        <v>43</v>
      </c>
      <c r="AB2162" s="8" t="s">
        <v>60</v>
      </c>
      <c r="AC2162" s="8" t="s">
        <v>4348</v>
      </c>
      <c r="AD2162" s="8" t="s">
        <v>35</v>
      </c>
      <c r="AE2162" s="8" t="s">
        <v>2302</v>
      </c>
      <c r="AF2162" s="12">
        <v>1089.1400000000001</v>
      </c>
      <c r="AG2162" s="41">
        <f t="shared" si="300"/>
        <v>45790</v>
      </c>
      <c r="AH2162" s="41">
        <f t="shared" ca="1" si="301"/>
        <v>46022</v>
      </c>
      <c r="AI2162" s="1">
        <f t="shared" ca="1" si="308"/>
        <v>7</v>
      </c>
      <c r="AJ2162" s="1">
        <f t="shared" ca="1" si="302"/>
        <v>2</v>
      </c>
      <c r="AK2162" s="1">
        <f t="shared" ca="1" si="303"/>
        <v>4</v>
      </c>
      <c r="AL2162" s="1">
        <f t="shared" si="304"/>
        <v>0</v>
      </c>
      <c r="AM2162" s="38">
        <f t="shared" ca="1" si="305"/>
        <v>0.2857142857142857</v>
      </c>
      <c r="AN2162" s="1" t="str">
        <f t="shared" ca="1" si="306"/>
        <v>טרם נבדק</v>
      </c>
      <c r="AO2162" s="1" t="e">
        <f>VLOOKUP(AC2162,'תז מייל קניין'!$A:$C,3,0)</f>
        <v>#N/A</v>
      </c>
      <c r="AP2162" s="1" t="str">
        <f t="shared" si="307"/>
        <v xml:space="preserve"> שילוט, אפ</v>
      </c>
    </row>
    <row r="2163" spans="1:42" x14ac:dyDescent="0.2">
      <c r="A2163" s="4"/>
      <c r="B2163" s="5"/>
      <c r="C2163" s="6" t="s">
        <v>7383</v>
      </c>
      <c r="D2163" s="7" t="s">
        <v>50</v>
      </c>
      <c r="E2163" s="7" t="s">
        <v>32</v>
      </c>
      <c r="F2163" s="8" t="s">
        <v>35</v>
      </c>
      <c r="G2163" s="9">
        <v>45803</v>
      </c>
      <c r="H2163" s="9"/>
      <c r="I2163" s="10"/>
      <c r="J2163" s="14"/>
      <c r="K2163" s="11" t="s">
        <v>2144</v>
      </c>
      <c r="L2163" s="8" t="s">
        <v>2145</v>
      </c>
      <c r="M2163" s="8" t="s">
        <v>2146</v>
      </c>
      <c r="N2163" s="8" t="s">
        <v>40</v>
      </c>
      <c r="O2163" s="12">
        <v>35840.730000000003</v>
      </c>
      <c r="P2163" s="8" t="s">
        <v>41</v>
      </c>
      <c r="Q2163" s="12">
        <v>35840.730000000003</v>
      </c>
      <c r="R2163" s="13">
        <v>0</v>
      </c>
      <c r="S2163" s="13">
        <v>0</v>
      </c>
      <c r="T2163" s="13">
        <v>0</v>
      </c>
      <c r="U2163" s="12">
        <v>38455.64</v>
      </c>
      <c r="V2163" s="8" t="s">
        <v>35</v>
      </c>
      <c r="W2163" s="8" t="s">
        <v>7384</v>
      </c>
      <c r="X2163" s="8" t="s">
        <v>57</v>
      </c>
      <c r="Y2163" s="13">
        <v>0</v>
      </c>
      <c r="Z2163" s="8" t="s">
        <v>42</v>
      </c>
      <c r="AA2163" s="8" t="s">
        <v>65</v>
      </c>
      <c r="AB2163" s="8" t="s">
        <v>35</v>
      </c>
      <c r="AC2163" s="8" t="s">
        <v>4348</v>
      </c>
      <c r="AD2163" s="8" t="s">
        <v>35</v>
      </c>
      <c r="AE2163" s="8" t="s">
        <v>2430</v>
      </c>
      <c r="AF2163" s="12">
        <v>35840.730000000003</v>
      </c>
      <c r="AG2163" s="41">
        <f t="shared" si="300"/>
        <v>45803</v>
      </c>
      <c r="AH2163" s="41">
        <f t="shared" ca="1" si="301"/>
        <v>46022</v>
      </c>
      <c r="AI2163" s="1">
        <f t="shared" ca="1" si="308"/>
        <v>7</v>
      </c>
      <c r="AJ2163" s="1">
        <f t="shared" ca="1" si="302"/>
        <v>2</v>
      </c>
      <c r="AK2163" s="1">
        <f t="shared" ca="1" si="303"/>
        <v>4</v>
      </c>
      <c r="AL2163" s="1">
        <f t="shared" si="304"/>
        <v>0</v>
      </c>
      <c r="AM2163" s="38">
        <f t="shared" ca="1" si="305"/>
        <v>0.2857142857142857</v>
      </c>
      <c r="AN2163" s="1" t="str">
        <f t="shared" ca="1" si="306"/>
        <v>טרם נבדק</v>
      </c>
      <c r="AO2163" s="1" t="e">
        <f>VLOOKUP(AC2163,'תז מייל קניין'!$A:$C,3,0)</f>
        <v>#N/A</v>
      </c>
      <c r="AP2163" s="1" t="str">
        <f t="shared" si="307"/>
        <v xml:space="preserve"> כסאות, סנ</v>
      </c>
    </row>
    <row r="2164" spans="1:42" x14ac:dyDescent="0.2">
      <c r="A2164" s="4"/>
      <c r="B2164" s="5"/>
      <c r="C2164" s="6" t="s">
        <v>7385</v>
      </c>
      <c r="D2164" s="7" t="s">
        <v>50</v>
      </c>
      <c r="E2164" s="7" t="s">
        <v>32</v>
      </c>
      <c r="F2164" s="8" t="s">
        <v>35</v>
      </c>
      <c r="G2164" s="9">
        <v>45790</v>
      </c>
      <c r="H2164" s="9"/>
      <c r="I2164" s="10"/>
      <c r="J2164" s="14"/>
      <c r="K2164" s="11" t="s">
        <v>2144</v>
      </c>
      <c r="L2164" s="8" t="s">
        <v>2145</v>
      </c>
      <c r="M2164" s="8" t="s">
        <v>2146</v>
      </c>
      <c r="N2164" s="8" t="s">
        <v>40</v>
      </c>
      <c r="O2164" s="13">
        <v>727.12</v>
      </c>
      <c r="P2164" s="8" t="s">
        <v>41</v>
      </c>
      <c r="Q2164" s="13">
        <v>727.12</v>
      </c>
      <c r="R2164" s="13">
        <v>100</v>
      </c>
      <c r="S2164" s="13">
        <v>727.12</v>
      </c>
      <c r="T2164" s="13">
        <v>780.17</v>
      </c>
      <c r="U2164" s="13">
        <v>0</v>
      </c>
      <c r="V2164" s="8" t="s">
        <v>35</v>
      </c>
      <c r="W2164" s="8" t="s">
        <v>7386</v>
      </c>
      <c r="X2164" s="8" t="s">
        <v>57</v>
      </c>
      <c r="Y2164" s="13">
        <v>0</v>
      </c>
      <c r="Z2164" s="8" t="s">
        <v>42</v>
      </c>
      <c r="AA2164" s="8" t="s">
        <v>65</v>
      </c>
      <c r="AB2164" s="8" t="s">
        <v>35</v>
      </c>
      <c r="AC2164" s="8" t="s">
        <v>4348</v>
      </c>
      <c r="AD2164" s="8" t="s">
        <v>35</v>
      </c>
      <c r="AE2164" s="8" t="s">
        <v>2427</v>
      </c>
      <c r="AF2164" s="13">
        <v>0</v>
      </c>
      <c r="AG2164" s="41">
        <f t="shared" si="300"/>
        <v>45790</v>
      </c>
      <c r="AH2164" s="41">
        <f t="shared" ca="1" si="301"/>
        <v>46022</v>
      </c>
      <c r="AI2164" s="1">
        <f t="shared" ca="1" si="308"/>
        <v>7</v>
      </c>
      <c r="AJ2164" s="1">
        <f t="shared" ca="1" si="302"/>
        <v>2</v>
      </c>
      <c r="AK2164" s="1">
        <f t="shared" ca="1" si="303"/>
        <v>4</v>
      </c>
      <c r="AL2164" s="1">
        <f t="shared" si="304"/>
        <v>100</v>
      </c>
      <c r="AM2164" s="38">
        <f t="shared" ca="1" si="305"/>
        <v>0.2857142857142857</v>
      </c>
      <c r="AN2164" s="1" t="str">
        <f t="shared" ca="1" si="306"/>
        <v>טרם נבדק</v>
      </c>
      <c r="AO2164" s="1" t="e">
        <f>VLOOKUP(AC2164,'תז מייל קניין'!$A:$C,3,0)</f>
        <v>#N/A</v>
      </c>
      <c r="AP2164" s="1" t="str">
        <f t="shared" si="307"/>
        <v xml:space="preserve"> כסא אורטו</v>
      </c>
    </row>
    <row r="2165" spans="1:42" x14ac:dyDescent="0.2">
      <c r="A2165" s="4"/>
      <c r="B2165" s="5"/>
      <c r="C2165" s="6" t="s">
        <v>7387</v>
      </c>
      <c r="D2165" s="7" t="s">
        <v>50</v>
      </c>
      <c r="E2165" s="7" t="s">
        <v>32</v>
      </c>
      <c r="F2165" s="8" t="s">
        <v>35</v>
      </c>
      <c r="G2165" s="9">
        <v>45803</v>
      </c>
      <c r="H2165" s="9"/>
      <c r="I2165" s="10"/>
      <c r="J2165" s="14"/>
      <c r="K2165" s="11" t="s">
        <v>1764</v>
      </c>
      <c r="L2165" s="8" t="s">
        <v>1765</v>
      </c>
      <c r="M2165" s="8" t="s">
        <v>1766</v>
      </c>
      <c r="N2165" s="8" t="s">
        <v>40</v>
      </c>
      <c r="O2165" s="12">
        <v>2649.4</v>
      </c>
      <c r="P2165" s="8" t="s">
        <v>41</v>
      </c>
      <c r="Q2165" s="12">
        <v>2649.4</v>
      </c>
      <c r="R2165" s="13">
        <v>0</v>
      </c>
      <c r="S2165" s="13">
        <v>0</v>
      </c>
      <c r="T2165" s="13">
        <v>0</v>
      </c>
      <c r="U2165" s="12">
        <v>2740.17</v>
      </c>
      <c r="V2165" s="8" t="s">
        <v>35</v>
      </c>
      <c r="W2165" s="8" t="s">
        <v>7107</v>
      </c>
      <c r="X2165" s="8" t="s">
        <v>57</v>
      </c>
      <c r="Y2165" s="13">
        <v>0</v>
      </c>
      <c r="Z2165" s="8" t="s">
        <v>42</v>
      </c>
      <c r="AA2165" s="8" t="s">
        <v>65</v>
      </c>
      <c r="AB2165" s="8" t="s">
        <v>35</v>
      </c>
      <c r="AC2165" s="8" t="s">
        <v>4348</v>
      </c>
      <c r="AD2165" s="8" t="s">
        <v>35</v>
      </c>
      <c r="AE2165" s="8" t="s">
        <v>2430</v>
      </c>
      <c r="AF2165" s="12">
        <v>2649.4</v>
      </c>
      <c r="AG2165" s="41">
        <f t="shared" si="300"/>
        <v>45803</v>
      </c>
      <c r="AH2165" s="41">
        <f t="shared" ca="1" si="301"/>
        <v>46022</v>
      </c>
      <c r="AI2165" s="1">
        <f t="shared" ca="1" si="308"/>
        <v>7</v>
      </c>
      <c r="AJ2165" s="1">
        <f t="shared" ca="1" si="302"/>
        <v>2</v>
      </c>
      <c r="AK2165" s="1">
        <f t="shared" ca="1" si="303"/>
        <v>4</v>
      </c>
      <c r="AL2165" s="1">
        <f t="shared" si="304"/>
        <v>0</v>
      </c>
      <c r="AM2165" s="38">
        <f t="shared" ca="1" si="305"/>
        <v>0.2857142857142857</v>
      </c>
      <c r="AN2165" s="1" t="str">
        <f t="shared" ca="1" si="306"/>
        <v>טרם נבדק</v>
      </c>
      <c r="AO2165" s="1" t="e">
        <f>VLOOKUP(AC2165,'תז מייל קניין'!$A:$C,3,0)</f>
        <v>#N/A</v>
      </c>
      <c r="AP2165" s="1" t="str">
        <f t="shared" si="307"/>
        <v xml:space="preserve"> ציוד משרד</v>
      </c>
    </row>
    <row r="2166" spans="1:42" x14ac:dyDescent="0.2">
      <c r="A2166" s="4"/>
      <c r="B2166" s="5"/>
      <c r="C2166" s="6" t="s">
        <v>7388</v>
      </c>
      <c r="D2166" s="7" t="s">
        <v>50</v>
      </c>
      <c r="E2166" s="7" t="s">
        <v>32</v>
      </c>
      <c r="F2166" s="8" t="s">
        <v>35</v>
      </c>
      <c r="G2166" s="9">
        <v>45817</v>
      </c>
      <c r="H2166" s="9"/>
      <c r="I2166" s="10"/>
      <c r="J2166" s="14"/>
      <c r="K2166" s="11" t="s">
        <v>7302</v>
      </c>
      <c r="L2166" s="8" t="s">
        <v>7303</v>
      </c>
      <c r="M2166" s="8" t="s">
        <v>7304</v>
      </c>
      <c r="N2166" s="8" t="s">
        <v>35</v>
      </c>
      <c r="O2166" s="12">
        <v>379960</v>
      </c>
      <c r="P2166" s="8" t="s">
        <v>41</v>
      </c>
      <c r="Q2166" s="12">
        <v>379960</v>
      </c>
      <c r="R2166" s="13">
        <v>0</v>
      </c>
      <c r="S2166" s="13">
        <v>0</v>
      </c>
      <c r="T2166" s="13">
        <v>0</v>
      </c>
      <c r="U2166" s="13">
        <v>0</v>
      </c>
      <c r="V2166" s="8" t="s">
        <v>57</v>
      </c>
      <c r="W2166" s="8" t="s">
        <v>7389</v>
      </c>
      <c r="X2166" s="8" t="s">
        <v>35</v>
      </c>
      <c r="Y2166" s="13">
        <v>0</v>
      </c>
      <c r="Z2166" s="8" t="s">
        <v>42</v>
      </c>
      <c r="AA2166" s="8" t="s">
        <v>65</v>
      </c>
      <c r="AB2166" s="8" t="s">
        <v>35</v>
      </c>
      <c r="AC2166" s="8" t="s">
        <v>4348</v>
      </c>
      <c r="AD2166" s="8" t="s">
        <v>35</v>
      </c>
      <c r="AE2166" s="8" t="s">
        <v>1471</v>
      </c>
      <c r="AF2166" s="12">
        <v>379960</v>
      </c>
      <c r="AG2166" s="41">
        <f t="shared" si="300"/>
        <v>45817</v>
      </c>
      <c r="AH2166" s="41">
        <f t="shared" ca="1" si="301"/>
        <v>46022</v>
      </c>
      <c r="AI2166" s="1">
        <f t="shared" ca="1" si="308"/>
        <v>6</v>
      </c>
      <c r="AJ2166" s="1">
        <f t="shared" ca="1" si="302"/>
        <v>1</v>
      </c>
      <c r="AK2166" s="1">
        <f t="shared" ca="1" si="303"/>
        <v>4</v>
      </c>
      <c r="AL2166" s="1">
        <f t="shared" si="304"/>
        <v>0</v>
      </c>
      <c r="AM2166" s="38">
        <f t="shared" ca="1" si="305"/>
        <v>0.16666666666666666</v>
      </c>
      <c r="AN2166" s="1" t="str">
        <f t="shared" ca="1" si="306"/>
        <v>טרם נבדק</v>
      </c>
      <c r="AO2166" s="1" t="e">
        <f>VLOOKUP(AC2166,'תז מייל קניין'!$A:$C,3,0)</f>
        <v>#N/A</v>
      </c>
      <c r="AP2166" s="1" t="str">
        <f t="shared" si="307"/>
        <v xml:space="preserve"> מכרז דיגי</v>
      </c>
    </row>
    <row r="2167" spans="1:42" x14ac:dyDescent="0.2">
      <c r="A2167" s="4"/>
      <c r="B2167" s="5"/>
      <c r="C2167" s="6" t="s">
        <v>7390</v>
      </c>
      <c r="D2167" s="7" t="s">
        <v>34</v>
      </c>
      <c r="E2167" s="7" t="s">
        <v>32</v>
      </c>
      <c r="F2167" s="8" t="s">
        <v>35</v>
      </c>
      <c r="G2167" s="9">
        <v>45805</v>
      </c>
      <c r="H2167" s="9">
        <v>45748</v>
      </c>
      <c r="I2167" s="10">
        <v>46113</v>
      </c>
      <c r="J2167" s="14"/>
      <c r="K2167" s="11" t="s">
        <v>268</v>
      </c>
      <c r="L2167" s="8" t="s">
        <v>269</v>
      </c>
      <c r="M2167" s="8" t="s">
        <v>270</v>
      </c>
      <c r="N2167" s="8" t="s">
        <v>40</v>
      </c>
      <c r="O2167" s="12">
        <v>47412.4</v>
      </c>
      <c r="P2167" s="8" t="s">
        <v>41</v>
      </c>
      <c r="Q2167" s="12">
        <v>47412.4</v>
      </c>
      <c r="R2167" s="13">
        <v>0</v>
      </c>
      <c r="S2167" s="13">
        <v>0</v>
      </c>
      <c r="T2167" s="13">
        <v>0</v>
      </c>
      <c r="U2167" s="12">
        <v>47412.4</v>
      </c>
      <c r="V2167" s="8" t="s">
        <v>35</v>
      </c>
      <c r="W2167" s="8" t="s">
        <v>7391</v>
      </c>
      <c r="X2167" s="8" t="s">
        <v>35</v>
      </c>
      <c r="Y2167" s="13">
        <v>0</v>
      </c>
      <c r="Z2167" s="8" t="s">
        <v>42</v>
      </c>
      <c r="AA2167" s="8" t="s">
        <v>43</v>
      </c>
      <c r="AB2167" s="8" t="s">
        <v>60</v>
      </c>
      <c r="AC2167" s="8" t="s">
        <v>4348</v>
      </c>
      <c r="AD2167" s="8" t="s">
        <v>35</v>
      </c>
      <c r="AE2167" s="8" t="s">
        <v>273</v>
      </c>
      <c r="AF2167" s="12">
        <v>47412.4</v>
      </c>
      <c r="AG2167" s="41">
        <f t="shared" si="300"/>
        <v>45748</v>
      </c>
      <c r="AH2167" s="41">
        <f t="shared" ca="1" si="301"/>
        <v>46113</v>
      </c>
      <c r="AI2167" s="1">
        <f t="shared" ca="1" si="308"/>
        <v>12</v>
      </c>
      <c r="AJ2167" s="1">
        <f t="shared" ca="1" si="302"/>
        <v>4</v>
      </c>
      <c r="AK2167" s="1">
        <f t="shared" ca="1" si="303"/>
        <v>7</v>
      </c>
      <c r="AL2167" s="1">
        <f t="shared" si="304"/>
        <v>0</v>
      </c>
      <c r="AM2167" s="38">
        <f t="shared" ca="1" si="305"/>
        <v>0.33333333333333331</v>
      </c>
      <c r="AN2167" s="1" t="str">
        <f t="shared" ca="1" si="306"/>
        <v>טרם נבדק</v>
      </c>
      <c r="AO2167" s="1" t="e">
        <f>VLOOKUP(AC2167,'תז מייל קניין'!$A:$C,3,0)</f>
        <v>#N/A</v>
      </c>
      <c r="AP2167" s="1" t="str">
        <f t="shared" si="307"/>
        <v xml:space="preserve"> חידוש מסל</v>
      </c>
    </row>
    <row r="2168" spans="1:42" x14ac:dyDescent="0.2">
      <c r="A2168" s="4"/>
      <c r="B2168" s="5"/>
      <c r="C2168" s="6" t="s">
        <v>7392</v>
      </c>
      <c r="D2168" s="7" t="s">
        <v>34</v>
      </c>
      <c r="E2168" s="7" t="s">
        <v>32</v>
      </c>
      <c r="F2168" s="8" t="s">
        <v>35</v>
      </c>
      <c r="G2168" s="9">
        <v>45805</v>
      </c>
      <c r="H2168" s="9"/>
      <c r="I2168" s="10"/>
      <c r="J2168" s="14"/>
      <c r="K2168" s="11" t="s">
        <v>2015</v>
      </c>
      <c r="L2168" s="8" t="s">
        <v>2016</v>
      </c>
      <c r="M2168" s="8" t="s">
        <v>2017</v>
      </c>
      <c r="N2168" s="8" t="s">
        <v>40</v>
      </c>
      <c r="O2168" s="12">
        <v>3233.2</v>
      </c>
      <c r="P2168" s="8" t="s">
        <v>41</v>
      </c>
      <c r="Q2168" s="12">
        <v>3233.2</v>
      </c>
      <c r="R2168" s="13">
        <v>0</v>
      </c>
      <c r="S2168" s="13">
        <v>0</v>
      </c>
      <c r="T2168" s="13">
        <v>0</v>
      </c>
      <c r="U2168" s="12">
        <v>3233.2</v>
      </c>
      <c r="V2168" s="8" t="s">
        <v>35</v>
      </c>
      <c r="W2168" s="8" t="s">
        <v>7393</v>
      </c>
      <c r="X2168" s="8" t="s">
        <v>35</v>
      </c>
      <c r="Y2168" s="13">
        <v>0</v>
      </c>
      <c r="Z2168" s="8" t="s">
        <v>42</v>
      </c>
      <c r="AA2168" s="8" t="s">
        <v>43</v>
      </c>
      <c r="AB2168" s="8" t="s">
        <v>60</v>
      </c>
      <c r="AC2168" s="8" t="s">
        <v>4348</v>
      </c>
      <c r="AD2168" s="8" t="s">
        <v>35</v>
      </c>
      <c r="AE2168" s="8" t="s">
        <v>5201</v>
      </c>
      <c r="AF2168" s="12">
        <v>3233.2</v>
      </c>
      <c r="AG2168" s="41">
        <f t="shared" si="300"/>
        <v>45805</v>
      </c>
      <c r="AH2168" s="41">
        <f t="shared" ca="1" si="301"/>
        <v>46022</v>
      </c>
      <c r="AI2168" s="1">
        <f t="shared" ca="1" si="308"/>
        <v>7</v>
      </c>
      <c r="AJ2168" s="1">
        <f t="shared" ca="1" si="302"/>
        <v>2</v>
      </c>
      <c r="AK2168" s="1">
        <f t="shared" ca="1" si="303"/>
        <v>4</v>
      </c>
      <c r="AL2168" s="1">
        <f t="shared" si="304"/>
        <v>0</v>
      </c>
      <c r="AM2168" s="38">
        <f t="shared" ca="1" si="305"/>
        <v>0.2857142857142857</v>
      </c>
      <c r="AN2168" s="1" t="str">
        <f t="shared" ca="1" si="306"/>
        <v>טרם נבדק</v>
      </c>
      <c r="AO2168" s="1" t="e">
        <f>VLOOKUP(AC2168,'תז מייל קניין'!$A:$C,3,0)</f>
        <v>#N/A</v>
      </c>
      <c r="AP2168" s="1" t="str">
        <f t="shared" si="307"/>
        <v xml:space="preserve"> דגלים עבו</v>
      </c>
    </row>
    <row r="2169" spans="1:42" x14ac:dyDescent="0.2">
      <c r="A2169" s="4"/>
      <c r="B2169" s="5"/>
      <c r="C2169" s="6" t="s">
        <v>7394</v>
      </c>
      <c r="D2169" s="7" t="s">
        <v>50</v>
      </c>
      <c r="E2169" s="7" t="s">
        <v>32</v>
      </c>
      <c r="F2169" s="8" t="s">
        <v>35</v>
      </c>
      <c r="G2169" s="9">
        <v>45806</v>
      </c>
      <c r="H2169" s="9"/>
      <c r="I2169" s="10"/>
      <c r="J2169" s="14"/>
      <c r="K2169" s="11" t="s">
        <v>1936</v>
      </c>
      <c r="L2169" s="8" t="s">
        <v>1937</v>
      </c>
      <c r="M2169" s="8" t="s">
        <v>1938</v>
      </c>
      <c r="N2169" s="8" t="s">
        <v>40</v>
      </c>
      <c r="O2169" s="12">
        <v>23788.799999999999</v>
      </c>
      <c r="P2169" s="8" t="s">
        <v>41</v>
      </c>
      <c r="Q2169" s="12">
        <v>23788.799999999999</v>
      </c>
      <c r="R2169" s="13">
        <v>0</v>
      </c>
      <c r="S2169" s="13">
        <v>0</v>
      </c>
      <c r="T2169" s="13">
        <v>0</v>
      </c>
      <c r="U2169" s="12">
        <v>24245.119999999999</v>
      </c>
      <c r="V2169" s="8" t="s">
        <v>35</v>
      </c>
      <c r="W2169" s="8" t="s">
        <v>7395</v>
      </c>
      <c r="X2169" s="8" t="s">
        <v>57</v>
      </c>
      <c r="Y2169" s="13">
        <v>0</v>
      </c>
      <c r="Z2169" s="8" t="s">
        <v>42</v>
      </c>
      <c r="AA2169" s="8" t="s">
        <v>65</v>
      </c>
      <c r="AB2169" s="8" t="s">
        <v>35</v>
      </c>
      <c r="AC2169" s="8" t="s">
        <v>4348</v>
      </c>
      <c r="AD2169" s="8" t="s">
        <v>35</v>
      </c>
      <c r="AE2169" s="8" t="s">
        <v>7283</v>
      </c>
      <c r="AF2169" s="12">
        <v>23788.799999999999</v>
      </c>
      <c r="AG2169" s="41">
        <f t="shared" si="300"/>
        <v>45806</v>
      </c>
      <c r="AH2169" s="41">
        <f t="shared" ca="1" si="301"/>
        <v>46022</v>
      </c>
      <c r="AI2169" s="1">
        <f t="shared" ca="1" si="308"/>
        <v>7</v>
      </c>
      <c r="AJ2169" s="1">
        <f t="shared" ca="1" si="302"/>
        <v>2</v>
      </c>
      <c r="AK2169" s="1">
        <f t="shared" ca="1" si="303"/>
        <v>4</v>
      </c>
      <c r="AL2169" s="1">
        <f t="shared" si="304"/>
        <v>0</v>
      </c>
      <c r="AM2169" s="38">
        <f t="shared" ca="1" si="305"/>
        <v>0.2857142857142857</v>
      </c>
      <c r="AN2169" s="1" t="str">
        <f t="shared" ca="1" si="306"/>
        <v>טרם נבדק</v>
      </c>
      <c r="AO2169" s="1" t="e">
        <f>VLOOKUP(AC2169,'תז מייל קניין'!$A:$C,3,0)</f>
        <v>#N/A</v>
      </c>
      <c r="AP2169" s="1" t="str">
        <f t="shared" si="307"/>
        <v xml:space="preserve"> נייר צילו</v>
      </c>
    </row>
    <row r="2170" spans="1:42" x14ac:dyDescent="0.2">
      <c r="A2170" s="4"/>
      <c r="B2170" s="5"/>
      <c r="C2170" s="6" t="s">
        <v>7396</v>
      </c>
      <c r="D2170" s="7" t="s">
        <v>50</v>
      </c>
      <c r="E2170" s="7" t="s">
        <v>32</v>
      </c>
      <c r="F2170" s="8" t="s">
        <v>35</v>
      </c>
      <c r="G2170" s="9">
        <v>45811</v>
      </c>
      <c r="H2170" s="9"/>
      <c r="I2170" s="10"/>
      <c r="J2170" s="14"/>
      <c r="K2170" s="11" t="s">
        <v>1936</v>
      </c>
      <c r="L2170" s="8" t="s">
        <v>1937</v>
      </c>
      <c r="M2170" s="8" t="s">
        <v>1938</v>
      </c>
      <c r="N2170" s="8" t="s">
        <v>40</v>
      </c>
      <c r="O2170" s="12">
        <v>26643.46</v>
      </c>
      <c r="P2170" s="8" t="s">
        <v>41</v>
      </c>
      <c r="Q2170" s="12">
        <v>26643.46</v>
      </c>
      <c r="R2170" s="13">
        <v>0</v>
      </c>
      <c r="S2170" s="13">
        <v>0</v>
      </c>
      <c r="T2170" s="13">
        <v>0</v>
      </c>
      <c r="U2170" s="12">
        <v>27154.54</v>
      </c>
      <c r="V2170" s="8" t="s">
        <v>35</v>
      </c>
      <c r="W2170" s="8" t="s">
        <v>7397</v>
      </c>
      <c r="X2170" s="8" t="s">
        <v>57</v>
      </c>
      <c r="Y2170" s="13">
        <v>0</v>
      </c>
      <c r="Z2170" s="8" t="s">
        <v>42</v>
      </c>
      <c r="AA2170" s="8" t="s">
        <v>65</v>
      </c>
      <c r="AB2170" s="8" t="s">
        <v>35</v>
      </c>
      <c r="AC2170" s="8" t="s">
        <v>4348</v>
      </c>
      <c r="AD2170" s="8" t="s">
        <v>35</v>
      </c>
      <c r="AE2170" s="8" t="s">
        <v>2430</v>
      </c>
      <c r="AF2170" s="12">
        <v>26643.46</v>
      </c>
      <c r="AG2170" s="41">
        <f t="shared" si="300"/>
        <v>45811</v>
      </c>
      <c r="AH2170" s="41">
        <f t="shared" ca="1" si="301"/>
        <v>46022</v>
      </c>
      <c r="AI2170" s="1">
        <f t="shared" ca="1" si="308"/>
        <v>6</v>
      </c>
      <c r="AJ2170" s="1">
        <f t="shared" ca="1" si="302"/>
        <v>2</v>
      </c>
      <c r="AK2170" s="1">
        <f t="shared" ca="1" si="303"/>
        <v>4</v>
      </c>
      <c r="AL2170" s="1">
        <f t="shared" si="304"/>
        <v>0</v>
      </c>
      <c r="AM2170" s="38">
        <f t="shared" ca="1" si="305"/>
        <v>0.33333333333333331</v>
      </c>
      <c r="AN2170" s="1" t="str">
        <f t="shared" ca="1" si="306"/>
        <v>טרם נבדק</v>
      </c>
      <c r="AO2170" s="1" t="e">
        <f>VLOOKUP(AC2170,'תז מייל קניין'!$A:$C,3,0)</f>
        <v>#N/A</v>
      </c>
      <c r="AP2170" s="1" t="str">
        <f t="shared" si="307"/>
        <v xml:space="preserve"> נייר צילו</v>
      </c>
    </row>
    <row r="2171" spans="1:42" x14ac:dyDescent="0.2">
      <c r="A2171" s="4"/>
      <c r="B2171" s="5"/>
      <c r="C2171" s="6" t="s">
        <v>7398</v>
      </c>
      <c r="D2171" s="7" t="s">
        <v>50</v>
      </c>
      <c r="E2171" s="7" t="s">
        <v>32</v>
      </c>
      <c r="F2171" s="8" t="s">
        <v>35</v>
      </c>
      <c r="G2171" s="9">
        <v>45811</v>
      </c>
      <c r="H2171" s="9"/>
      <c r="I2171" s="10"/>
      <c r="J2171" s="14"/>
      <c r="K2171" s="11" t="s">
        <v>1936</v>
      </c>
      <c r="L2171" s="8" t="s">
        <v>1937</v>
      </c>
      <c r="M2171" s="8" t="s">
        <v>1938</v>
      </c>
      <c r="N2171" s="8" t="s">
        <v>40</v>
      </c>
      <c r="O2171" s="12">
        <v>60264.959999999999</v>
      </c>
      <c r="P2171" s="8" t="s">
        <v>41</v>
      </c>
      <c r="Q2171" s="12">
        <v>60264.959999999999</v>
      </c>
      <c r="R2171" s="13">
        <v>0</v>
      </c>
      <c r="S2171" s="13">
        <v>0</v>
      </c>
      <c r="T2171" s="13">
        <v>0</v>
      </c>
      <c r="U2171" s="12">
        <v>61420.97</v>
      </c>
      <c r="V2171" s="8" t="s">
        <v>35</v>
      </c>
      <c r="W2171" s="8" t="s">
        <v>7399</v>
      </c>
      <c r="X2171" s="8" t="s">
        <v>57</v>
      </c>
      <c r="Y2171" s="13">
        <v>0</v>
      </c>
      <c r="Z2171" s="8" t="s">
        <v>42</v>
      </c>
      <c r="AA2171" s="8" t="s">
        <v>65</v>
      </c>
      <c r="AB2171" s="8" t="s">
        <v>35</v>
      </c>
      <c r="AC2171" s="8" t="s">
        <v>4348</v>
      </c>
      <c r="AD2171" s="8" t="s">
        <v>35</v>
      </c>
      <c r="AE2171" s="8" t="s">
        <v>2234</v>
      </c>
      <c r="AF2171" s="12">
        <v>60264.959999999999</v>
      </c>
      <c r="AG2171" s="41">
        <f t="shared" si="300"/>
        <v>45811</v>
      </c>
      <c r="AH2171" s="41">
        <f t="shared" ca="1" si="301"/>
        <v>46022</v>
      </c>
      <c r="AI2171" s="1">
        <f t="shared" ca="1" si="308"/>
        <v>6</v>
      </c>
      <c r="AJ2171" s="1">
        <f t="shared" ca="1" si="302"/>
        <v>2</v>
      </c>
      <c r="AK2171" s="1">
        <f t="shared" ca="1" si="303"/>
        <v>4</v>
      </c>
      <c r="AL2171" s="1">
        <f t="shared" si="304"/>
        <v>0</v>
      </c>
      <c r="AM2171" s="38">
        <f t="shared" ca="1" si="305"/>
        <v>0.33333333333333331</v>
      </c>
      <c r="AN2171" s="1" t="str">
        <f t="shared" ca="1" si="306"/>
        <v>טרם נבדק</v>
      </c>
      <c r="AO2171" s="1" t="e">
        <f>VLOOKUP(AC2171,'תז מייל קניין'!$A:$C,3,0)</f>
        <v>#N/A</v>
      </c>
      <c r="AP2171" s="1" t="str">
        <f t="shared" si="307"/>
        <v xml:space="preserve"> נייר צילו</v>
      </c>
    </row>
    <row r="2172" spans="1:42" x14ac:dyDescent="0.2">
      <c r="A2172" s="4"/>
      <c r="B2172" s="5"/>
      <c r="C2172" s="6" t="s">
        <v>7400</v>
      </c>
      <c r="D2172" s="7" t="s">
        <v>50</v>
      </c>
      <c r="E2172" s="7" t="s">
        <v>32</v>
      </c>
      <c r="F2172" s="8" t="s">
        <v>35</v>
      </c>
      <c r="G2172" s="9">
        <v>45811</v>
      </c>
      <c r="H2172" s="9"/>
      <c r="I2172" s="10"/>
      <c r="J2172" s="14"/>
      <c r="K2172" s="11" t="s">
        <v>1936</v>
      </c>
      <c r="L2172" s="8" t="s">
        <v>1937</v>
      </c>
      <c r="M2172" s="8" t="s">
        <v>1938</v>
      </c>
      <c r="N2172" s="8" t="s">
        <v>40</v>
      </c>
      <c r="O2172" s="12">
        <v>3171.84</v>
      </c>
      <c r="P2172" s="8" t="s">
        <v>41</v>
      </c>
      <c r="Q2172" s="12">
        <v>3171.84</v>
      </c>
      <c r="R2172" s="13">
        <v>100.04</v>
      </c>
      <c r="S2172" s="12">
        <v>3171.84</v>
      </c>
      <c r="T2172" s="12">
        <v>3232</v>
      </c>
      <c r="U2172" s="13">
        <v>0</v>
      </c>
      <c r="V2172" s="8" t="s">
        <v>35</v>
      </c>
      <c r="W2172" s="8" t="s">
        <v>7401</v>
      </c>
      <c r="X2172" s="8" t="s">
        <v>57</v>
      </c>
      <c r="Y2172" s="13">
        <v>0</v>
      </c>
      <c r="Z2172" s="8" t="s">
        <v>42</v>
      </c>
      <c r="AA2172" s="8" t="s">
        <v>65</v>
      </c>
      <c r="AB2172" s="8" t="s">
        <v>35</v>
      </c>
      <c r="AC2172" s="8" t="s">
        <v>4348</v>
      </c>
      <c r="AD2172" s="8" t="s">
        <v>35</v>
      </c>
      <c r="AE2172" s="8" t="s">
        <v>2177</v>
      </c>
      <c r="AF2172" s="13">
        <v>0</v>
      </c>
      <c r="AG2172" s="41">
        <f t="shared" si="300"/>
        <v>45811</v>
      </c>
      <c r="AH2172" s="41">
        <f t="shared" ca="1" si="301"/>
        <v>46022</v>
      </c>
      <c r="AI2172" s="1">
        <f t="shared" ca="1" si="308"/>
        <v>6</v>
      </c>
      <c r="AJ2172" s="1">
        <f t="shared" ca="1" si="302"/>
        <v>2</v>
      </c>
      <c r="AK2172" s="1">
        <f t="shared" ca="1" si="303"/>
        <v>4</v>
      </c>
      <c r="AL2172" s="1">
        <f t="shared" si="304"/>
        <v>100.04</v>
      </c>
      <c r="AM2172" s="38">
        <f t="shared" ca="1" si="305"/>
        <v>0.33333333333333331</v>
      </c>
      <c r="AN2172" s="1" t="str">
        <f t="shared" ca="1" si="306"/>
        <v>טרם נבדק</v>
      </c>
      <c r="AO2172" s="1" t="e">
        <f>VLOOKUP(AC2172,'תז מייל קניין'!$A:$C,3,0)</f>
        <v>#N/A</v>
      </c>
      <c r="AP2172" s="1" t="str">
        <f t="shared" si="307"/>
        <v xml:space="preserve"> נייר צילו</v>
      </c>
    </row>
    <row r="2173" spans="1:42" x14ac:dyDescent="0.2">
      <c r="A2173" s="4"/>
      <c r="B2173" s="5"/>
      <c r="C2173" s="6" t="s">
        <v>7402</v>
      </c>
      <c r="D2173" s="7" t="s">
        <v>50</v>
      </c>
      <c r="E2173" s="7" t="s">
        <v>32</v>
      </c>
      <c r="F2173" s="8" t="s">
        <v>35</v>
      </c>
      <c r="G2173" s="9">
        <v>45811</v>
      </c>
      <c r="H2173" s="9"/>
      <c r="I2173" s="10"/>
      <c r="J2173" s="14"/>
      <c r="K2173" s="11" t="s">
        <v>1936</v>
      </c>
      <c r="L2173" s="8" t="s">
        <v>1937</v>
      </c>
      <c r="M2173" s="8" t="s">
        <v>1938</v>
      </c>
      <c r="N2173" s="8" t="s">
        <v>40</v>
      </c>
      <c r="O2173" s="13">
        <v>634.37</v>
      </c>
      <c r="P2173" s="8" t="s">
        <v>41</v>
      </c>
      <c r="Q2173" s="13">
        <v>634.37</v>
      </c>
      <c r="R2173" s="13">
        <v>0</v>
      </c>
      <c r="S2173" s="13">
        <v>0</v>
      </c>
      <c r="T2173" s="13">
        <v>0</v>
      </c>
      <c r="U2173" s="13">
        <v>646.54</v>
      </c>
      <c r="V2173" s="8" t="s">
        <v>35</v>
      </c>
      <c r="W2173" s="8" t="s">
        <v>7403</v>
      </c>
      <c r="X2173" s="8" t="s">
        <v>57</v>
      </c>
      <c r="Y2173" s="13">
        <v>0</v>
      </c>
      <c r="Z2173" s="8" t="s">
        <v>42</v>
      </c>
      <c r="AA2173" s="8" t="s">
        <v>65</v>
      </c>
      <c r="AB2173" s="8" t="s">
        <v>35</v>
      </c>
      <c r="AC2173" s="8" t="s">
        <v>4348</v>
      </c>
      <c r="AD2173" s="8" t="s">
        <v>35</v>
      </c>
      <c r="AE2173" s="8" t="s">
        <v>2177</v>
      </c>
      <c r="AF2173" s="13">
        <v>634.37</v>
      </c>
      <c r="AG2173" s="41">
        <f t="shared" si="300"/>
        <v>45811</v>
      </c>
      <c r="AH2173" s="41">
        <f t="shared" ca="1" si="301"/>
        <v>46022</v>
      </c>
      <c r="AI2173" s="1">
        <f t="shared" ca="1" si="308"/>
        <v>6</v>
      </c>
      <c r="AJ2173" s="1">
        <f t="shared" ca="1" si="302"/>
        <v>2</v>
      </c>
      <c r="AK2173" s="1">
        <f t="shared" ca="1" si="303"/>
        <v>4</v>
      </c>
      <c r="AL2173" s="1">
        <f t="shared" si="304"/>
        <v>0</v>
      </c>
      <c r="AM2173" s="38">
        <f t="shared" ca="1" si="305"/>
        <v>0.33333333333333331</v>
      </c>
      <c r="AN2173" s="1" t="str">
        <f t="shared" ca="1" si="306"/>
        <v>טרם נבדק</v>
      </c>
      <c r="AO2173" s="1" t="e">
        <f>VLOOKUP(AC2173,'תז מייל קניין'!$A:$C,3,0)</f>
        <v>#N/A</v>
      </c>
      <c r="AP2173" s="1" t="str">
        <f t="shared" si="307"/>
        <v xml:space="preserve"> נייר צילו</v>
      </c>
    </row>
    <row r="2174" spans="1:42" x14ac:dyDescent="0.2">
      <c r="A2174" s="4"/>
      <c r="B2174" s="5"/>
      <c r="C2174" s="6" t="s">
        <v>7404</v>
      </c>
      <c r="D2174" s="7" t="s">
        <v>50</v>
      </c>
      <c r="E2174" s="7" t="s">
        <v>32</v>
      </c>
      <c r="F2174" s="8" t="s">
        <v>35</v>
      </c>
      <c r="G2174" s="9">
        <v>45811</v>
      </c>
      <c r="H2174" s="9"/>
      <c r="I2174" s="10"/>
      <c r="J2174" s="14"/>
      <c r="K2174" s="11" t="s">
        <v>1936</v>
      </c>
      <c r="L2174" s="8" t="s">
        <v>1937</v>
      </c>
      <c r="M2174" s="8" t="s">
        <v>1938</v>
      </c>
      <c r="N2174" s="8" t="s">
        <v>40</v>
      </c>
      <c r="O2174" s="12">
        <v>45674.5</v>
      </c>
      <c r="P2174" s="8" t="s">
        <v>41</v>
      </c>
      <c r="Q2174" s="12">
        <v>45674.5</v>
      </c>
      <c r="R2174" s="13">
        <v>0</v>
      </c>
      <c r="S2174" s="13">
        <v>0</v>
      </c>
      <c r="T2174" s="13">
        <v>0</v>
      </c>
      <c r="U2174" s="12">
        <v>46550.63</v>
      </c>
      <c r="V2174" s="8" t="s">
        <v>35</v>
      </c>
      <c r="W2174" s="8" t="s">
        <v>7405</v>
      </c>
      <c r="X2174" s="8" t="s">
        <v>57</v>
      </c>
      <c r="Y2174" s="13">
        <v>0</v>
      </c>
      <c r="Z2174" s="8" t="s">
        <v>42</v>
      </c>
      <c r="AA2174" s="8" t="s">
        <v>65</v>
      </c>
      <c r="AB2174" s="8" t="s">
        <v>35</v>
      </c>
      <c r="AC2174" s="8" t="s">
        <v>4348</v>
      </c>
      <c r="AD2174" s="8" t="s">
        <v>35</v>
      </c>
      <c r="AE2174" s="8" t="s">
        <v>2177</v>
      </c>
      <c r="AF2174" s="12">
        <v>45674.5</v>
      </c>
      <c r="AG2174" s="41">
        <f t="shared" si="300"/>
        <v>45811</v>
      </c>
      <c r="AH2174" s="41">
        <f t="shared" ca="1" si="301"/>
        <v>46022</v>
      </c>
      <c r="AI2174" s="1">
        <f t="shared" ca="1" si="308"/>
        <v>6</v>
      </c>
      <c r="AJ2174" s="1">
        <f t="shared" ca="1" si="302"/>
        <v>2</v>
      </c>
      <c r="AK2174" s="1">
        <f t="shared" ca="1" si="303"/>
        <v>4</v>
      </c>
      <c r="AL2174" s="1">
        <f t="shared" si="304"/>
        <v>0</v>
      </c>
      <c r="AM2174" s="38">
        <f t="shared" ca="1" si="305"/>
        <v>0.33333333333333331</v>
      </c>
      <c r="AN2174" s="1" t="str">
        <f t="shared" ca="1" si="306"/>
        <v>טרם נבדק</v>
      </c>
      <c r="AO2174" s="1" t="e">
        <f>VLOOKUP(AC2174,'תז מייל קניין'!$A:$C,3,0)</f>
        <v>#N/A</v>
      </c>
      <c r="AP2174" s="1" t="str">
        <f t="shared" si="307"/>
        <v xml:space="preserve"> נייר צילו</v>
      </c>
    </row>
    <row r="2175" spans="1:42" x14ac:dyDescent="0.2">
      <c r="A2175" s="4"/>
      <c r="B2175" s="5"/>
      <c r="C2175" s="6" t="s">
        <v>7406</v>
      </c>
      <c r="D2175" s="7" t="s">
        <v>50</v>
      </c>
      <c r="E2175" s="7" t="s">
        <v>32</v>
      </c>
      <c r="F2175" s="8" t="s">
        <v>35</v>
      </c>
      <c r="G2175" s="9">
        <v>45811</v>
      </c>
      <c r="H2175" s="9"/>
      <c r="I2175" s="10"/>
      <c r="J2175" s="14"/>
      <c r="K2175" s="11" t="s">
        <v>2182</v>
      </c>
      <c r="L2175" s="8" t="s">
        <v>2183</v>
      </c>
      <c r="M2175" s="8" t="s">
        <v>2184</v>
      </c>
      <c r="N2175" s="8" t="s">
        <v>40</v>
      </c>
      <c r="O2175" s="12">
        <v>1236.3499999999999</v>
      </c>
      <c r="P2175" s="8" t="s">
        <v>41</v>
      </c>
      <c r="Q2175" s="12">
        <v>1236.3499999999999</v>
      </c>
      <c r="R2175" s="13">
        <v>96.37</v>
      </c>
      <c r="S2175" s="12">
        <v>1236.3499999999999</v>
      </c>
      <c r="T2175" s="12">
        <v>1332.9</v>
      </c>
      <c r="U2175" s="13">
        <v>0</v>
      </c>
      <c r="V2175" s="8" t="s">
        <v>35</v>
      </c>
      <c r="W2175" s="8" t="s">
        <v>7407</v>
      </c>
      <c r="X2175" s="8" t="s">
        <v>57</v>
      </c>
      <c r="Y2175" s="13">
        <v>0</v>
      </c>
      <c r="Z2175" s="8" t="s">
        <v>42</v>
      </c>
      <c r="AA2175" s="8" t="s">
        <v>65</v>
      </c>
      <c r="AB2175" s="8" t="s">
        <v>35</v>
      </c>
      <c r="AC2175" s="8" t="s">
        <v>4348</v>
      </c>
      <c r="AD2175" s="8" t="s">
        <v>35</v>
      </c>
      <c r="AE2175" s="8" t="s">
        <v>1471</v>
      </c>
      <c r="AF2175" s="13">
        <v>0</v>
      </c>
      <c r="AG2175" s="41">
        <f t="shared" si="300"/>
        <v>45811</v>
      </c>
      <c r="AH2175" s="41">
        <f t="shared" ca="1" si="301"/>
        <v>46022</v>
      </c>
      <c r="AI2175" s="1">
        <f t="shared" ca="1" si="308"/>
        <v>6</v>
      </c>
      <c r="AJ2175" s="1">
        <f t="shared" ca="1" si="302"/>
        <v>2</v>
      </c>
      <c r="AK2175" s="1">
        <f t="shared" ca="1" si="303"/>
        <v>4</v>
      </c>
      <c r="AL2175" s="1">
        <f t="shared" si="304"/>
        <v>96.37</v>
      </c>
      <c r="AM2175" s="38">
        <f t="shared" ca="1" si="305"/>
        <v>0.33333333333333331</v>
      </c>
      <c r="AN2175" s="1" t="str">
        <f t="shared" ca="1" si="306"/>
        <v>טרם נבדק</v>
      </c>
      <c r="AO2175" s="1" t="e">
        <f>VLOOKUP(AC2175,'תז מייל קניין'!$A:$C,3,0)</f>
        <v>#N/A</v>
      </c>
      <c r="AP2175" s="1" t="str">
        <f t="shared" si="307"/>
        <v xml:space="preserve"> כיבוד משק</v>
      </c>
    </row>
    <row r="2176" spans="1:42" x14ac:dyDescent="0.2">
      <c r="A2176" s="4"/>
      <c r="B2176" s="5"/>
      <c r="C2176" s="6" t="s">
        <v>7408</v>
      </c>
      <c r="D2176" s="7" t="s">
        <v>50</v>
      </c>
      <c r="E2176" s="7" t="s">
        <v>32</v>
      </c>
      <c r="F2176" s="8" t="s">
        <v>35</v>
      </c>
      <c r="G2176" s="9">
        <v>45805</v>
      </c>
      <c r="H2176" s="9"/>
      <c r="I2176" s="10"/>
      <c r="J2176" s="14"/>
      <c r="K2176" s="11" t="s">
        <v>3352</v>
      </c>
      <c r="L2176" s="8" t="s">
        <v>3353</v>
      </c>
      <c r="M2176" s="8" t="s">
        <v>3354</v>
      </c>
      <c r="N2176" s="8" t="s">
        <v>40</v>
      </c>
      <c r="O2176" s="12">
        <v>4012</v>
      </c>
      <c r="P2176" s="8" t="s">
        <v>41</v>
      </c>
      <c r="Q2176" s="12">
        <v>4012</v>
      </c>
      <c r="R2176" s="13">
        <v>100</v>
      </c>
      <c r="S2176" s="12">
        <v>4012</v>
      </c>
      <c r="T2176" s="12">
        <v>4012</v>
      </c>
      <c r="U2176" s="13">
        <v>0</v>
      </c>
      <c r="V2176" s="8" t="s">
        <v>35</v>
      </c>
      <c r="W2176" s="8" t="s">
        <v>7409</v>
      </c>
      <c r="X2176" s="8" t="s">
        <v>35</v>
      </c>
      <c r="Y2176" s="13">
        <v>0</v>
      </c>
      <c r="Z2176" s="8" t="s">
        <v>42</v>
      </c>
      <c r="AA2176" s="8" t="s">
        <v>43</v>
      </c>
      <c r="AB2176" s="8" t="s">
        <v>60</v>
      </c>
      <c r="AC2176" s="8" t="s">
        <v>4348</v>
      </c>
      <c r="AD2176" s="8" t="s">
        <v>35</v>
      </c>
      <c r="AE2176" s="8" t="s">
        <v>1471</v>
      </c>
      <c r="AF2176" s="13">
        <v>0</v>
      </c>
      <c r="AG2176" s="41">
        <f t="shared" si="300"/>
        <v>45805</v>
      </c>
      <c r="AH2176" s="41">
        <f t="shared" ca="1" si="301"/>
        <v>46022</v>
      </c>
      <c r="AI2176" s="1">
        <f t="shared" ca="1" si="308"/>
        <v>7</v>
      </c>
      <c r="AJ2176" s="1">
        <f t="shared" ca="1" si="302"/>
        <v>2</v>
      </c>
      <c r="AK2176" s="1">
        <f t="shared" ca="1" si="303"/>
        <v>4</v>
      </c>
      <c r="AL2176" s="1">
        <f t="shared" si="304"/>
        <v>100</v>
      </c>
      <c r="AM2176" s="38">
        <f t="shared" ca="1" si="305"/>
        <v>0.2857142857142857</v>
      </c>
      <c r="AN2176" s="1" t="str">
        <f t="shared" ca="1" si="306"/>
        <v>טרם נבדק</v>
      </c>
      <c r="AO2176" s="1" t="e">
        <f>VLOOKUP(AC2176,'תז מייל קניין'!$A:$C,3,0)</f>
        <v>#N/A</v>
      </c>
      <c r="AP2176" s="1" t="str">
        <f t="shared" si="307"/>
        <v xml:space="preserve"> צמחייה אפ</v>
      </c>
    </row>
    <row r="2177" spans="1:42" x14ac:dyDescent="0.2">
      <c r="A2177" s="4"/>
      <c r="B2177" s="5"/>
      <c r="C2177" s="6" t="s">
        <v>7410</v>
      </c>
      <c r="D2177" s="7" t="s">
        <v>50</v>
      </c>
      <c r="E2177" s="7" t="s">
        <v>32</v>
      </c>
      <c r="F2177" s="8" t="s">
        <v>35</v>
      </c>
      <c r="G2177" s="9">
        <v>45811</v>
      </c>
      <c r="H2177" s="9"/>
      <c r="I2177" s="10"/>
      <c r="J2177" s="14"/>
      <c r="K2177" s="11" t="s">
        <v>1868</v>
      </c>
      <c r="L2177" s="8" t="s">
        <v>1869</v>
      </c>
      <c r="M2177" s="8" t="s">
        <v>1870</v>
      </c>
      <c r="N2177" s="8" t="s">
        <v>40</v>
      </c>
      <c r="O2177" s="12">
        <v>20031.439999999999</v>
      </c>
      <c r="P2177" s="8" t="s">
        <v>41</v>
      </c>
      <c r="Q2177" s="12">
        <v>20031.439999999999</v>
      </c>
      <c r="R2177" s="13">
        <v>0</v>
      </c>
      <c r="S2177" s="13">
        <v>0</v>
      </c>
      <c r="T2177" s="13">
        <v>0</v>
      </c>
      <c r="U2177" s="12">
        <v>19091.34</v>
      </c>
      <c r="V2177" s="8" t="s">
        <v>35</v>
      </c>
      <c r="W2177" s="8" t="s">
        <v>7411</v>
      </c>
      <c r="X2177" s="8" t="s">
        <v>57</v>
      </c>
      <c r="Y2177" s="13">
        <v>0</v>
      </c>
      <c r="Z2177" s="8" t="s">
        <v>42</v>
      </c>
      <c r="AA2177" s="8" t="s">
        <v>65</v>
      </c>
      <c r="AB2177" s="8" t="s">
        <v>35</v>
      </c>
      <c r="AC2177" s="8" t="s">
        <v>4348</v>
      </c>
      <c r="AD2177" s="8" t="s">
        <v>35</v>
      </c>
      <c r="AE2177" s="8" t="s">
        <v>1815</v>
      </c>
      <c r="AF2177" s="12">
        <v>20031.439999999999</v>
      </c>
      <c r="AG2177" s="41">
        <f t="shared" si="300"/>
        <v>45811</v>
      </c>
      <c r="AH2177" s="41">
        <f t="shared" ca="1" si="301"/>
        <v>46022</v>
      </c>
      <c r="AI2177" s="1">
        <f t="shared" ca="1" si="308"/>
        <v>6</v>
      </c>
      <c r="AJ2177" s="1">
        <f t="shared" ca="1" si="302"/>
        <v>2</v>
      </c>
      <c r="AK2177" s="1">
        <f t="shared" ca="1" si="303"/>
        <v>4</v>
      </c>
      <c r="AL2177" s="1">
        <f t="shared" si="304"/>
        <v>0</v>
      </c>
      <c r="AM2177" s="38">
        <f t="shared" ca="1" si="305"/>
        <v>0.33333333333333331</v>
      </c>
      <c r="AN2177" s="1" t="str">
        <f t="shared" ca="1" si="306"/>
        <v>טרם נבדק</v>
      </c>
      <c r="AO2177" s="1" t="e">
        <f>VLOOKUP(AC2177,'תז מייל קניין'!$A:$C,3,0)</f>
        <v>#N/A</v>
      </c>
      <c r="AP2177" s="1" t="str">
        <f t="shared" si="307"/>
        <v xml:space="preserve"> השלמת ריה</v>
      </c>
    </row>
    <row r="2178" spans="1:42" x14ac:dyDescent="0.2">
      <c r="A2178" s="4"/>
      <c r="B2178" s="5"/>
      <c r="C2178" s="6" t="s">
        <v>7412</v>
      </c>
      <c r="D2178" s="7" t="s">
        <v>50</v>
      </c>
      <c r="E2178" s="7" t="s">
        <v>32</v>
      </c>
      <c r="F2178" s="8" t="s">
        <v>35</v>
      </c>
      <c r="G2178" s="9">
        <v>45805</v>
      </c>
      <c r="H2178" s="9"/>
      <c r="I2178" s="10"/>
      <c r="J2178" s="14"/>
      <c r="K2178" s="11" t="s">
        <v>2144</v>
      </c>
      <c r="L2178" s="8" t="s">
        <v>2145</v>
      </c>
      <c r="M2178" s="8" t="s">
        <v>2146</v>
      </c>
      <c r="N2178" s="8" t="s">
        <v>40</v>
      </c>
      <c r="O2178" s="12">
        <v>4661</v>
      </c>
      <c r="P2178" s="8" t="s">
        <v>41</v>
      </c>
      <c r="Q2178" s="12">
        <v>4661</v>
      </c>
      <c r="R2178" s="13">
        <v>0</v>
      </c>
      <c r="S2178" s="13">
        <v>0</v>
      </c>
      <c r="T2178" s="13">
        <v>0</v>
      </c>
      <c r="U2178" s="12">
        <v>5001.0600000000004</v>
      </c>
      <c r="V2178" s="8" t="s">
        <v>35</v>
      </c>
      <c r="W2178" s="8" t="s">
        <v>7413</v>
      </c>
      <c r="X2178" s="8" t="s">
        <v>57</v>
      </c>
      <c r="Y2178" s="13">
        <v>0</v>
      </c>
      <c r="Z2178" s="8" t="s">
        <v>42</v>
      </c>
      <c r="AA2178" s="8" t="s">
        <v>65</v>
      </c>
      <c r="AB2178" s="8" t="s">
        <v>35</v>
      </c>
      <c r="AC2178" s="8" t="s">
        <v>4348</v>
      </c>
      <c r="AD2178" s="8" t="s">
        <v>35</v>
      </c>
      <c r="AE2178" s="8" t="s">
        <v>3177</v>
      </c>
      <c r="AF2178" s="12">
        <v>4661</v>
      </c>
      <c r="AG2178" s="41">
        <f t="shared" si="300"/>
        <v>45805</v>
      </c>
      <c r="AH2178" s="41">
        <f t="shared" ca="1" si="301"/>
        <v>46022</v>
      </c>
      <c r="AI2178" s="1">
        <f t="shared" ca="1" si="308"/>
        <v>7</v>
      </c>
      <c r="AJ2178" s="1">
        <f t="shared" ca="1" si="302"/>
        <v>2</v>
      </c>
      <c r="AK2178" s="1">
        <f t="shared" ca="1" si="303"/>
        <v>4</v>
      </c>
      <c r="AL2178" s="1">
        <f t="shared" si="304"/>
        <v>0</v>
      </c>
      <c r="AM2178" s="38">
        <f t="shared" ca="1" si="305"/>
        <v>0.2857142857142857</v>
      </c>
      <c r="AN2178" s="1" t="str">
        <f t="shared" ca="1" si="306"/>
        <v>טרם נבדק</v>
      </c>
      <c r="AO2178" s="1" t="e">
        <f>VLOOKUP(AC2178,'תז מייל קניין'!$A:$C,3,0)</f>
        <v>#N/A</v>
      </c>
      <c r="AP2178" s="1" t="str">
        <f t="shared" si="307"/>
        <v xml:space="preserve"> כסאות עבו</v>
      </c>
    </row>
    <row r="2179" spans="1:42" x14ac:dyDescent="0.2">
      <c r="A2179" s="4"/>
      <c r="B2179" s="5"/>
      <c r="C2179" s="6" t="s">
        <v>7414</v>
      </c>
      <c r="D2179" s="7" t="s">
        <v>50</v>
      </c>
      <c r="E2179" s="7" t="s">
        <v>32</v>
      </c>
      <c r="F2179" s="8" t="s">
        <v>35</v>
      </c>
      <c r="G2179" s="9">
        <v>45805</v>
      </c>
      <c r="H2179" s="9"/>
      <c r="I2179" s="10"/>
      <c r="J2179" s="14"/>
      <c r="K2179" s="11" t="s">
        <v>1868</v>
      </c>
      <c r="L2179" s="8" t="s">
        <v>1869</v>
      </c>
      <c r="M2179" s="8" t="s">
        <v>1870</v>
      </c>
      <c r="N2179" s="8" t="s">
        <v>40</v>
      </c>
      <c r="O2179" s="12">
        <v>53886.47</v>
      </c>
      <c r="P2179" s="8" t="s">
        <v>41</v>
      </c>
      <c r="Q2179" s="12">
        <v>53886.47</v>
      </c>
      <c r="R2179" s="13">
        <v>0</v>
      </c>
      <c r="S2179" s="13">
        <v>0</v>
      </c>
      <c r="T2179" s="13">
        <v>0</v>
      </c>
      <c r="U2179" s="12">
        <v>51357.5</v>
      </c>
      <c r="V2179" s="8" t="s">
        <v>35</v>
      </c>
      <c r="W2179" s="8" t="s">
        <v>7415</v>
      </c>
      <c r="X2179" s="8" t="s">
        <v>57</v>
      </c>
      <c r="Y2179" s="13">
        <v>0</v>
      </c>
      <c r="Z2179" s="8" t="s">
        <v>42</v>
      </c>
      <c r="AA2179" s="8" t="s">
        <v>65</v>
      </c>
      <c r="AB2179" s="8" t="s">
        <v>35</v>
      </c>
      <c r="AC2179" s="8" t="s">
        <v>4348</v>
      </c>
      <c r="AD2179" s="8" t="s">
        <v>35</v>
      </c>
      <c r="AE2179" s="8" t="s">
        <v>5201</v>
      </c>
      <c r="AF2179" s="12">
        <v>53886.47</v>
      </c>
      <c r="AG2179" s="41">
        <f t="shared" ref="AG2179:AG2242" si="309">IF(H2179&gt;1,H2179,G2179)</f>
        <v>45805</v>
      </c>
      <c r="AH2179" s="41">
        <f t="shared" ref="AH2179:AH2242" ca="1" si="310">IF(I2179&gt;1, I2179, DATE(YEAR(TODAY()), 12, 31))</f>
        <v>46022</v>
      </c>
      <c r="AI2179" s="1">
        <f t="shared" ca="1" si="308"/>
        <v>7</v>
      </c>
      <c r="AJ2179" s="1">
        <f t="shared" ref="AJ2179:AJ2242" ca="1" si="311">DATEDIF(AG2179, TODAY(), "m")</f>
        <v>2</v>
      </c>
      <c r="AK2179" s="1">
        <f t="shared" ref="AK2179:AK2242" ca="1" si="312">IF(AH2179 &gt; TODAY(), DATEDIF(TODAY(), AH2179, "m"), -DATEDIF(AH2179, TODAY(), "m"))</f>
        <v>4</v>
      </c>
      <c r="AL2179" s="1">
        <f t="shared" ref="AL2179:AL2242" si="313">R2179</f>
        <v>0</v>
      </c>
      <c r="AM2179" s="38">
        <f t="shared" ref="AM2179:AM2242" ca="1" si="314">AJ2179/AI2179</f>
        <v>0.2857142857142857</v>
      </c>
      <c r="AN2179" s="1" t="str">
        <f t="shared" ref="AN2179:AN2242" ca="1" si="315">IF(AM2179&lt;0.5, "טרם נבדק",
   IF(AND(AM2179&gt;0.5, AM2179&lt;0.75, AL2179&lt;20), "לא תקין",
   IF(AND(AM2179&gt;0.75, AM2179&lt;0.9, AL2179&lt;50), "לא תקין",
   IF(AND(AM2179&gt;0.9, AL2179&lt;50), "לא תקין", "תקין"))))</f>
        <v>טרם נבדק</v>
      </c>
      <c r="AO2179" s="1" t="e">
        <f>VLOOKUP(AC2179,'תז מייל קניין'!$A:$C,3,0)</f>
        <v>#N/A</v>
      </c>
      <c r="AP2179" s="1" t="str">
        <f t="shared" ref="AP2179:AP2242" si="316">LEFT(W2179,10)</f>
        <v xml:space="preserve"> ריהוט שיפ</v>
      </c>
    </row>
    <row r="2180" spans="1:42" x14ac:dyDescent="0.2">
      <c r="A2180" s="4"/>
      <c r="B2180" s="5"/>
      <c r="C2180" s="6" t="s">
        <v>7416</v>
      </c>
      <c r="D2180" s="7" t="s">
        <v>50</v>
      </c>
      <c r="E2180" s="7" t="s">
        <v>32</v>
      </c>
      <c r="F2180" s="8" t="s">
        <v>35</v>
      </c>
      <c r="G2180" s="9">
        <v>45811</v>
      </c>
      <c r="H2180" s="9"/>
      <c r="I2180" s="10"/>
      <c r="J2180" s="14"/>
      <c r="K2180" s="11" t="s">
        <v>7213</v>
      </c>
      <c r="L2180" s="8" t="s">
        <v>7214</v>
      </c>
      <c r="M2180" s="8" t="s">
        <v>7215</v>
      </c>
      <c r="N2180" s="8" t="s">
        <v>40</v>
      </c>
      <c r="O2180" s="12">
        <v>5407.23</v>
      </c>
      <c r="P2180" s="8" t="s">
        <v>41</v>
      </c>
      <c r="Q2180" s="12">
        <v>5407.23</v>
      </c>
      <c r="R2180" s="13">
        <v>0</v>
      </c>
      <c r="S2180" s="13">
        <v>0</v>
      </c>
      <c r="T2180" s="13">
        <v>0</v>
      </c>
      <c r="U2180" s="12">
        <v>5801.74</v>
      </c>
      <c r="V2180" s="8" t="s">
        <v>35</v>
      </c>
      <c r="W2180" s="8" t="s">
        <v>7417</v>
      </c>
      <c r="X2180" s="8" t="s">
        <v>57</v>
      </c>
      <c r="Y2180" s="13">
        <v>0</v>
      </c>
      <c r="Z2180" s="8" t="s">
        <v>42</v>
      </c>
      <c r="AA2180" s="8" t="s">
        <v>65</v>
      </c>
      <c r="AB2180" s="8" t="s">
        <v>35</v>
      </c>
      <c r="AC2180" s="8" t="s">
        <v>4348</v>
      </c>
      <c r="AD2180" s="8" t="s">
        <v>35</v>
      </c>
      <c r="AE2180" s="8" t="s">
        <v>2302</v>
      </c>
      <c r="AF2180" s="12">
        <v>5407.23</v>
      </c>
      <c r="AG2180" s="41">
        <f t="shared" si="309"/>
        <v>45811</v>
      </c>
      <c r="AH2180" s="41">
        <f t="shared" ca="1" si="310"/>
        <v>46022</v>
      </c>
      <c r="AI2180" s="1">
        <f t="shared" ca="1" si="308"/>
        <v>6</v>
      </c>
      <c r="AJ2180" s="1">
        <f t="shared" ca="1" si="311"/>
        <v>2</v>
      </c>
      <c r="AK2180" s="1">
        <f t="shared" ca="1" si="312"/>
        <v>4</v>
      </c>
      <c r="AL2180" s="1">
        <f t="shared" si="313"/>
        <v>0</v>
      </c>
      <c r="AM2180" s="38">
        <f t="shared" ca="1" si="314"/>
        <v>0.33333333333333331</v>
      </c>
      <c r="AN2180" s="1" t="str">
        <f t="shared" ca="1" si="315"/>
        <v>טרם נבדק</v>
      </c>
      <c r="AO2180" s="1" t="e">
        <f>VLOOKUP(AC2180,'תז מייל קניין'!$A:$C,3,0)</f>
        <v>#N/A</v>
      </c>
      <c r="AP2180" s="1" t="str">
        <f t="shared" si="316"/>
        <v xml:space="preserve"> כורסאות, </v>
      </c>
    </row>
    <row r="2181" spans="1:42" x14ac:dyDescent="0.2">
      <c r="A2181" s="4"/>
      <c r="B2181" s="5"/>
      <c r="C2181" s="6" t="s">
        <v>7418</v>
      </c>
      <c r="D2181" s="7" t="s">
        <v>34</v>
      </c>
      <c r="E2181" s="7" t="s">
        <v>32</v>
      </c>
      <c r="F2181" s="8" t="s">
        <v>35</v>
      </c>
      <c r="G2181" s="9">
        <v>45811</v>
      </c>
      <c r="H2181" s="9"/>
      <c r="I2181" s="10"/>
      <c r="J2181" s="14"/>
      <c r="K2181" s="11" t="s">
        <v>7419</v>
      </c>
      <c r="L2181" s="8" t="s">
        <v>7420</v>
      </c>
      <c r="M2181" s="8" t="s">
        <v>7421</v>
      </c>
      <c r="N2181" s="8" t="s">
        <v>40</v>
      </c>
      <c r="O2181" s="12">
        <v>1003</v>
      </c>
      <c r="P2181" s="8" t="s">
        <v>41</v>
      </c>
      <c r="Q2181" s="12">
        <v>1003</v>
      </c>
      <c r="R2181" s="13">
        <v>100</v>
      </c>
      <c r="S2181" s="12">
        <v>1003</v>
      </c>
      <c r="T2181" s="12">
        <v>1003</v>
      </c>
      <c r="U2181" s="13">
        <v>0</v>
      </c>
      <c r="V2181" s="8" t="s">
        <v>35</v>
      </c>
      <c r="W2181" s="8" t="s">
        <v>7422</v>
      </c>
      <c r="X2181" s="8" t="s">
        <v>35</v>
      </c>
      <c r="Y2181" s="13">
        <v>0</v>
      </c>
      <c r="Z2181" s="8" t="s">
        <v>42</v>
      </c>
      <c r="AA2181" s="8" t="s">
        <v>43</v>
      </c>
      <c r="AB2181" s="8" t="s">
        <v>60</v>
      </c>
      <c r="AC2181" s="8" t="s">
        <v>4348</v>
      </c>
      <c r="AD2181" s="8" t="s">
        <v>35</v>
      </c>
      <c r="AE2181" s="8" t="s">
        <v>2427</v>
      </c>
      <c r="AF2181" s="13">
        <v>0</v>
      </c>
      <c r="AG2181" s="41">
        <f t="shared" si="309"/>
        <v>45811</v>
      </c>
      <c r="AH2181" s="41">
        <f t="shared" ca="1" si="310"/>
        <v>46022</v>
      </c>
      <c r="AI2181" s="1">
        <f t="shared" ca="1" si="308"/>
        <v>6</v>
      </c>
      <c r="AJ2181" s="1">
        <f t="shared" ca="1" si="311"/>
        <v>2</v>
      </c>
      <c r="AK2181" s="1">
        <f t="shared" ca="1" si="312"/>
        <v>4</v>
      </c>
      <c r="AL2181" s="1">
        <f t="shared" si="313"/>
        <v>100</v>
      </c>
      <c r="AM2181" s="38">
        <f t="shared" ca="1" si="314"/>
        <v>0.33333333333333331</v>
      </c>
      <c r="AN2181" s="1" t="str">
        <f t="shared" ca="1" si="315"/>
        <v>טרם נבדק</v>
      </c>
      <c r="AO2181" s="1" t="e">
        <f>VLOOKUP(AC2181,'תז מייל קניין'!$A:$C,3,0)</f>
        <v>#N/A</v>
      </c>
      <c r="AP2181" s="1" t="str">
        <f t="shared" si="316"/>
        <v xml:space="preserve"> תמונת קנב</v>
      </c>
    </row>
    <row r="2182" spans="1:42" x14ac:dyDescent="0.2">
      <c r="A2182" s="4"/>
      <c r="B2182" s="5"/>
      <c r="C2182" s="6" t="s">
        <v>7423</v>
      </c>
      <c r="D2182" s="7" t="s">
        <v>50</v>
      </c>
      <c r="E2182" s="7" t="s">
        <v>32</v>
      </c>
      <c r="F2182" s="8" t="s">
        <v>35</v>
      </c>
      <c r="G2182" s="9">
        <v>45811</v>
      </c>
      <c r="H2182" s="9"/>
      <c r="I2182" s="10"/>
      <c r="J2182" s="14"/>
      <c r="K2182" s="11" t="s">
        <v>1764</v>
      </c>
      <c r="L2182" s="8" t="s">
        <v>1765</v>
      </c>
      <c r="M2182" s="8" t="s">
        <v>1766</v>
      </c>
      <c r="N2182" s="8" t="s">
        <v>40</v>
      </c>
      <c r="O2182" s="12">
        <v>1236.24</v>
      </c>
      <c r="P2182" s="8" t="s">
        <v>41</v>
      </c>
      <c r="Q2182" s="12">
        <v>1236.24</v>
      </c>
      <c r="R2182" s="13">
        <v>0</v>
      </c>
      <c r="S2182" s="13">
        <v>0</v>
      </c>
      <c r="T2182" s="13">
        <v>0</v>
      </c>
      <c r="U2182" s="12">
        <v>1278.5899999999999</v>
      </c>
      <c r="V2182" s="8" t="s">
        <v>35</v>
      </c>
      <c r="W2182" s="8" t="s">
        <v>7424</v>
      </c>
      <c r="X2182" s="8" t="s">
        <v>57</v>
      </c>
      <c r="Y2182" s="13">
        <v>0</v>
      </c>
      <c r="Z2182" s="8" t="s">
        <v>42</v>
      </c>
      <c r="AA2182" s="8" t="s">
        <v>65</v>
      </c>
      <c r="AB2182" s="8" t="s">
        <v>35</v>
      </c>
      <c r="AC2182" s="8" t="s">
        <v>4348</v>
      </c>
      <c r="AD2182" s="8" t="s">
        <v>35</v>
      </c>
      <c r="AE2182" s="8" t="s">
        <v>2427</v>
      </c>
      <c r="AF2182" s="12">
        <v>1236.24</v>
      </c>
      <c r="AG2182" s="41">
        <f t="shared" si="309"/>
        <v>45811</v>
      </c>
      <c r="AH2182" s="41">
        <f t="shared" ca="1" si="310"/>
        <v>46022</v>
      </c>
      <c r="AI2182" s="1">
        <f t="shared" ca="1" si="308"/>
        <v>6</v>
      </c>
      <c r="AJ2182" s="1">
        <f t="shared" ca="1" si="311"/>
        <v>2</v>
      </c>
      <c r="AK2182" s="1">
        <f t="shared" ca="1" si="312"/>
        <v>4</v>
      </c>
      <c r="AL2182" s="1">
        <f t="shared" si="313"/>
        <v>0</v>
      </c>
      <c r="AM2182" s="38">
        <f t="shared" ca="1" si="314"/>
        <v>0.33333333333333331</v>
      </c>
      <c r="AN2182" s="1" t="str">
        <f t="shared" ca="1" si="315"/>
        <v>טרם נבדק</v>
      </c>
      <c r="AO2182" s="1" t="e">
        <f>VLOOKUP(AC2182,'תז מייל קניין'!$A:$C,3,0)</f>
        <v>#N/A</v>
      </c>
      <c r="AP2182" s="1" t="str">
        <f t="shared" si="316"/>
        <v xml:space="preserve"> ציוד משרד</v>
      </c>
    </row>
    <row r="2183" spans="1:42" x14ac:dyDescent="0.2">
      <c r="A2183" s="4"/>
      <c r="B2183" s="5"/>
      <c r="C2183" s="6" t="s">
        <v>7425</v>
      </c>
      <c r="D2183" s="7" t="s">
        <v>34</v>
      </c>
      <c r="E2183" s="7" t="s">
        <v>32</v>
      </c>
      <c r="F2183" s="8" t="s">
        <v>35</v>
      </c>
      <c r="G2183" s="9">
        <v>45811</v>
      </c>
      <c r="H2183" s="9"/>
      <c r="I2183" s="10"/>
      <c r="J2183" s="14"/>
      <c r="K2183" s="11" t="s">
        <v>6939</v>
      </c>
      <c r="L2183" s="8" t="s">
        <v>6940</v>
      </c>
      <c r="M2183" s="8" t="s">
        <v>6941</v>
      </c>
      <c r="N2183" s="8" t="s">
        <v>40</v>
      </c>
      <c r="O2183" s="12">
        <v>4499.97</v>
      </c>
      <c r="P2183" s="8" t="s">
        <v>41</v>
      </c>
      <c r="Q2183" s="12">
        <v>4499.97</v>
      </c>
      <c r="R2183" s="13">
        <v>0</v>
      </c>
      <c r="S2183" s="13">
        <v>0</v>
      </c>
      <c r="T2183" s="13">
        <v>0</v>
      </c>
      <c r="U2183" s="12">
        <v>4499.97</v>
      </c>
      <c r="V2183" s="8" t="s">
        <v>35</v>
      </c>
      <c r="W2183" s="8" t="s">
        <v>7426</v>
      </c>
      <c r="X2183" s="8" t="s">
        <v>35</v>
      </c>
      <c r="Y2183" s="13">
        <v>0</v>
      </c>
      <c r="Z2183" s="8" t="s">
        <v>42</v>
      </c>
      <c r="AA2183" s="8" t="s">
        <v>43</v>
      </c>
      <c r="AB2183" s="8" t="s">
        <v>60</v>
      </c>
      <c r="AC2183" s="8" t="s">
        <v>4348</v>
      </c>
      <c r="AD2183" s="8" t="s">
        <v>35</v>
      </c>
      <c r="AE2183" s="8" t="s">
        <v>1815</v>
      </c>
      <c r="AF2183" s="12">
        <v>4499.97</v>
      </c>
      <c r="AG2183" s="41">
        <f t="shared" si="309"/>
        <v>45811</v>
      </c>
      <c r="AH2183" s="41">
        <f t="shared" ca="1" si="310"/>
        <v>46022</v>
      </c>
      <c r="AI2183" s="1">
        <f t="shared" ca="1" si="308"/>
        <v>6</v>
      </c>
      <c r="AJ2183" s="1">
        <f t="shared" ca="1" si="311"/>
        <v>2</v>
      </c>
      <c r="AK2183" s="1">
        <f t="shared" ca="1" si="312"/>
        <v>4</v>
      </c>
      <c r="AL2183" s="1">
        <f t="shared" si="313"/>
        <v>0</v>
      </c>
      <c r="AM2183" s="38">
        <f t="shared" ca="1" si="314"/>
        <v>0.33333333333333331</v>
      </c>
      <c r="AN2183" s="1" t="str">
        <f t="shared" ca="1" si="315"/>
        <v>טרם נבדק</v>
      </c>
      <c r="AO2183" s="1" t="e">
        <f>VLOOKUP(AC2183,'תז מייל קניין'!$A:$C,3,0)</f>
        <v>#N/A</v>
      </c>
      <c r="AP2183" s="1" t="str">
        <f t="shared" si="316"/>
        <v xml:space="preserve"> תמונות, ר</v>
      </c>
    </row>
    <row r="2184" spans="1:42" x14ac:dyDescent="0.2">
      <c r="A2184" s="4"/>
      <c r="B2184" s="5"/>
      <c r="C2184" s="6" t="s">
        <v>7427</v>
      </c>
      <c r="D2184" s="7" t="s">
        <v>50</v>
      </c>
      <c r="E2184" s="7" t="s">
        <v>32</v>
      </c>
      <c r="F2184" s="8" t="s">
        <v>35</v>
      </c>
      <c r="G2184" s="9">
        <v>45833</v>
      </c>
      <c r="H2184" s="9"/>
      <c r="I2184" s="10"/>
      <c r="J2184" s="14"/>
      <c r="K2184" s="11" t="s">
        <v>1764</v>
      </c>
      <c r="L2184" s="8" t="s">
        <v>1765</v>
      </c>
      <c r="M2184" s="8" t="s">
        <v>1766</v>
      </c>
      <c r="N2184" s="8" t="s">
        <v>40</v>
      </c>
      <c r="O2184" s="12">
        <v>3687.61</v>
      </c>
      <c r="P2184" s="8" t="s">
        <v>41</v>
      </c>
      <c r="Q2184" s="12">
        <v>3687.61</v>
      </c>
      <c r="R2184" s="13">
        <v>0</v>
      </c>
      <c r="S2184" s="13">
        <v>0</v>
      </c>
      <c r="T2184" s="13">
        <v>0</v>
      </c>
      <c r="U2184" s="12">
        <v>3813.95</v>
      </c>
      <c r="V2184" s="8" t="s">
        <v>35</v>
      </c>
      <c r="W2184" s="8" t="s">
        <v>7428</v>
      </c>
      <c r="X2184" s="8" t="s">
        <v>57</v>
      </c>
      <c r="Y2184" s="13">
        <v>0</v>
      </c>
      <c r="Z2184" s="8" t="s">
        <v>42</v>
      </c>
      <c r="AA2184" s="8" t="s">
        <v>65</v>
      </c>
      <c r="AB2184" s="8" t="s">
        <v>35</v>
      </c>
      <c r="AC2184" s="8" t="s">
        <v>4348</v>
      </c>
      <c r="AD2184" s="8" t="s">
        <v>35</v>
      </c>
      <c r="AE2184" s="8" t="s">
        <v>7283</v>
      </c>
      <c r="AF2184" s="12">
        <v>3687.61</v>
      </c>
      <c r="AG2184" s="41">
        <f t="shared" si="309"/>
        <v>45833</v>
      </c>
      <c r="AH2184" s="41">
        <f t="shared" ca="1" si="310"/>
        <v>46022</v>
      </c>
      <c r="AI2184" s="1">
        <f t="shared" ca="1" si="308"/>
        <v>6</v>
      </c>
      <c r="AJ2184" s="1">
        <f t="shared" ca="1" si="311"/>
        <v>1</v>
      </c>
      <c r="AK2184" s="1">
        <f t="shared" ca="1" si="312"/>
        <v>4</v>
      </c>
      <c r="AL2184" s="1">
        <f t="shared" si="313"/>
        <v>0</v>
      </c>
      <c r="AM2184" s="38">
        <f t="shared" ca="1" si="314"/>
        <v>0.16666666666666666</v>
      </c>
      <c r="AN2184" s="1" t="str">
        <f t="shared" ca="1" si="315"/>
        <v>טרם נבדק</v>
      </c>
      <c r="AO2184" s="1" t="e">
        <f>VLOOKUP(AC2184,'תז מייל קניין'!$A:$C,3,0)</f>
        <v>#N/A</v>
      </c>
      <c r="AP2184" s="1" t="str">
        <f t="shared" si="316"/>
        <v xml:space="preserve"> ציוד משרד</v>
      </c>
    </row>
    <row r="2185" spans="1:42" x14ac:dyDescent="0.2">
      <c r="A2185" s="4"/>
      <c r="B2185" s="5"/>
      <c r="C2185" s="6" t="s">
        <v>7429</v>
      </c>
      <c r="D2185" s="7" t="s">
        <v>50</v>
      </c>
      <c r="E2185" s="7" t="s">
        <v>32</v>
      </c>
      <c r="F2185" s="8" t="s">
        <v>35</v>
      </c>
      <c r="G2185" s="9">
        <v>45812</v>
      </c>
      <c r="H2185" s="9"/>
      <c r="I2185" s="10"/>
      <c r="J2185" s="14"/>
      <c r="K2185" s="11" t="s">
        <v>1764</v>
      </c>
      <c r="L2185" s="8" t="s">
        <v>1765</v>
      </c>
      <c r="M2185" s="8" t="s">
        <v>1766</v>
      </c>
      <c r="N2185" s="8" t="s">
        <v>40</v>
      </c>
      <c r="O2185" s="12">
        <v>11991.09</v>
      </c>
      <c r="P2185" s="8" t="s">
        <v>41</v>
      </c>
      <c r="Q2185" s="12">
        <v>11991.09</v>
      </c>
      <c r="R2185" s="13">
        <v>0</v>
      </c>
      <c r="S2185" s="13">
        <v>0</v>
      </c>
      <c r="T2185" s="13">
        <v>0</v>
      </c>
      <c r="U2185" s="12">
        <v>12401.91</v>
      </c>
      <c r="V2185" s="8" t="s">
        <v>35</v>
      </c>
      <c r="W2185" s="8" t="s">
        <v>7430</v>
      </c>
      <c r="X2185" s="8" t="s">
        <v>57</v>
      </c>
      <c r="Y2185" s="13">
        <v>0</v>
      </c>
      <c r="Z2185" s="8" t="s">
        <v>42</v>
      </c>
      <c r="AA2185" s="8" t="s">
        <v>65</v>
      </c>
      <c r="AB2185" s="8" t="s">
        <v>35</v>
      </c>
      <c r="AC2185" s="8" t="s">
        <v>4348</v>
      </c>
      <c r="AD2185" s="8" t="s">
        <v>35</v>
      </c>
      <c r="AE2185" s="8" t="s">
        <v>1471</v>
      </c>
      <c r="AF2185" s="12">
        <v>11991.09</v>
      </c>
      <c r="AG2185" s="41">
        <f t="shared" si="309"/>
        <v>45812</v>
      </c>
      <c r="AH2185" s="41">
        <f t="shared" ca="1" si="310"/>
        <v>46022</v>
      </c>
      <c r="AI2185" s="1">
        <f t="shared" ca="1" si="308"/>
        <v>6</v>
      </c>
      <c r="AJ2185" s="1">
        <f t="shared" ca="1" si="311"/>
        <v>2</v>
      </c>
      <c r="AK2185" s="1">
        <f t="shared" ca="1" si="312"/>
        <v>4</v>
      </c>
      <c r="AL2185" s="1">
        <f t="shared" si="313"/>
        <v>0</v>
      </c>
      <c r="AM2185" s="38">
        <f t="shared" ca="1" si="314"/>
        <v>0.33333333333333331</v>
      </c>
      <c r="AN2185" s="1" t="str">
        <f t="shared" ca="1" si="315"/>
        <v>טרם נבדק</v>
      </c>
      <c r="AO2185" s="1" t="e">
        <f>VLOOKUP(AC2185,'תז מייל קניין'!$A:$C,3,0)</f>
        <v>#N/A</v>
      </c>
      <c r="AP2185" s="1" t="str">
        <f t="shared" si="316"/>
        <v xml:space="preserve"> ציוד משרד</v>
      </c>
    </row>
    <row r="2186" spans="1:42" x14ac:dyDescent="0.2">
      <c r="A2186" s="4"/>
      <c r="B2186" s="5"/>
      <c r="C2186" s="6" t="s">
        <v>7431</v>
      </c>
      <c r="D2186" s="7" t="s">
        <v>50</v>
      </c>
      <c r="E2186" s="7" t="s">
        <v>32</v>
      </c>
      <c r="F2186" s="8" t="s">
        <v>35</v>
      </c>
      <c r="G2186" s="9">
        <v>45816</v>
      </c>
      <c r="H2186" s="9"/>
      <c r="I2186" s="10"/>
      <c r="J2186" s="14"/>
      <c r="K2186" s="11" t="s">
        <v>1764</v>
      </c>
      <c r="L2186" s="8" t="s">
        <v>1765</v>
      </c>
      <c r="M2186" s="8" t="s">
        <v>1766</v>
      </c>
      <c r="N2186" s="8" t="s">
        <v>40</v>
      </c>
      <c r="O2186" s="12">
        <v>3467.79</v>
      </c>
      <c r="P2186" s="8" t="s">
        <v>41</v>
      </c>
      <c r="Q2186" s="12">
        <v>3467.79</v>
      </c>
      <c r="R2186" s="13">
        <v>0</v>
      </c>
      <c r="S2186" s="13">
        <v>0</v>
      </c>
      <c r="T2186" s="13">
        <v>0</v>
      </c>
      <c r="U2186" s="12">
        <v>3586.59</v>
      </c>
      <c r="V2186" s="8" t="s">
        <v>35</v>
      </c>
      <c r="W2186" s="8" t="s">
        <v>7432</v>
      </c>
      <c r="X2186" s="8" t="s">
        <v>57</v>
      </c>
      <c r="Y2186" s="13">
        <v>0</v>
      </c>
      <c r="Z2186" s="8" t="s">
        <v>42</v>
      </c>
      <c r="AA2186" s="8" t="s">
        <v>65</v>
      </c>
      <c r="AB2186" s="8" t="s">
        <v>35</v>
      </c>
      <c r="AC2186" s="8" t="s">
        <v>4348</v>
      </c>
      <c r="AD2186" s="8" t="s">
        <v>35</v>
      </c>
      <c r="AE2186" s="8" t="s">
        <v>2427</v>
      </c>
      <c r="AF2186" s="12">
        <v>3467.79</v>
      </c>
      <c r="AG2186" s="41">
        <f t="shared" si="309"/>
        <v>45816</v>
      </c>
      <c r="AH2186" s="41">
        <f t="shared" ca="1" si="310"/>
        <v>46022</v>
      </c>
      <c r="AI2186" s="1">
        <f t="shared" ca="1" si="308"/>
        <v>6</v>
      </c>
      <c r="AJ2186" s="1">
        <f t="shared" ca="1" si="311"/>
        <v>1</v>
      </c>
      <c r="AK2186" s="1">
        <f t="shared" ca="1" si="312"/>
        <v>4</v>
      </c>
      <c r="AL2186" s="1">
        <f t="shared" si="313"/>
        <v>0</v>
      </c>
      <c r="AM2186" s="38">
        <f t="shared" ca="1" si="314"/>
        <v>0.16666666666666666</v>
      </c>
      <c r="AN2186" s="1" t="str">
        <f t="shared" ca="1" si="315"/>
        <v>טרם נבדק</v>
      </c>
      <c r="AO2186" s="1" t="e">
        <f>VLOOKUP(AC2186,'תז מייל קניין'!$A:$C,3,0)</f>
        <v>#N/A</v>
      </c>
      <c r="AP2186" s="1" t="str">
        <f t="shared" si="316"/>
        <v xml:space="preserve"> ציוד משרד</v>
      </c>
    </row>
    <row r="2187" spans="1:42" x14ac:dyDescent="0.2">
      <c r="A2187" s="4"/>
      <c r="B2187" s="5"/>
      <c r="C2187" s="6" t="s">
        <v>7433</v>
      </c>
      <c r="D2187" s="7" t="s">
        <v>50</v>
      </c>
      <c r="E2187" s="7" t="s">
        <v>32</v>
      </c>
      <c r="F2187" s="8" t="s">
        <v>35</v>
      </c>
      <c r="G2187" s="9">
        <v>45820</v>
      </c>
      <c r="H2187" s="9"/>
      <c r="I2187" s="10"/>
      <c r="J2187" s="14"/>
      <c r="K2187" s="11" t="s">
        <v>2182</v>
      </c>
      <c r="L2187" s="8" t="s">
        <v>2183</v>
      </c>
      <c r="M2187" s="8" t="s">
        <v>2184</v>
      </c>
      <c r="N2187" s="8" t="s">
        <v>40</v>
      </c>
      <c r="O2187" s="12">
        <v>2521.9699999999998</v>
      </c>
      <c r="P2187" s="8" t="s">
        <v>41</v>
      </c>
      <c r="Q2187" s="12">
        <v>2521.9699999999998</v>
      </c>
      <c r="R2187" s="13">
        <v>100</v>
      </c>
      <c r="S2187" s="12">
        <v>2521.9699999999998</v>
      </c>
      <c r="T2187" s="12">
        <v>2649.47</v>
      </c>
      <c r="U2187" s="13">
        <v>0</v>
      </c>
      <c r="V2187" s="8" t="s">
        <v>35</v>
      </c>
      <c r="W2187" s="8" t="s">
        <v>7434</v>
      </c>
      <c r="X2187" s="8" t="s">
        <v>57</v>
      </c>
      <c r="Y2187" s="13">
        <v>0</v>
      </c>
      <c r="Z2187" s="8" t="s">
        <v>42</v>
      </c>
      <c r="AA2187" s="8" t="s">
        <v>65</v>
      </c>
      <c r="AB2187" s="8" t="s">
        <v>35</v>
      </c>
      <c r="AC2187" s="8" t="s">
        <v>4348</v>
      </c>
      <c r="AD2187" s="8" t="s">
        <v>35</v>
      </c>
      <c r="AE2187" s="8" t="s">
        <v>1815</v>
      </c>
      <c r="AF2187" s="13">
        <v>0</v>
      </c>
      <c r="AG2187" s="41">
        <f t="shared" si="309"/>
        <v>45820</v>
      </c>
      <c r="AH2187" s="41">
        <f t="shared" ca="1" si="310"/>
        <v>46022</v>
      </c>
      <c r="AI2187" s="1">
        <f t="shared" ca="1" si="308"/>
        <v>6</v>
      </c>
      <c r="AJ2187" s="1">
        <f t="shared" ca="1" si="311"/>
        <v>1</v>
      </c>
      <c r="AK2187" s="1">
        <f t="shared" ca="1" si="312"/>
        <v>4</v>
      </c>
      <c r="AL2187" s="1">
        <f t="shared" si="313"/>
        <v>100</v>
      </c>
      <c r="AM2187" s="38">
        <f t="shared" ca="1" si="314"/>
        <v>0.16666666666666666</v>
      </c>
      <c r="AN2187" s="1" t="str">
        <f t="shared" ca="1" si="315"/>
        <v>טרם נבדק</v>
      </c>
      <c r="AO2187" s="1" t="e">
        <f>VLOOKUP(AC2187,'תז מייל קניין'!$A:$C,3,0)</f>
        <v>#N/A</v>
      </c>
      <c r="AP2187" s="1" t="str">
        <f t="shared" si="316"/>
        <v xml:space="preserve"> ציוד מטבח</v>
      </c>
    </row>
    <row r="2188" spans="1:42" x14ac:dyDescent="0.2">
      <c r="A2188" s="4"/>
      <c r="B2188" s="5"/>
      <c r="C2188" s="6" t="s">
        <v>7435</v>
      </c>
      <c r="D2188" s="7" t="s">
        <v>34</v>
      </c>
      <c r="E2188" s="7" t="s">
        <v>32</v>
      </c>
      <c r="F2188" s="8" t="s">
        <v>35</v>
      </c>
      <c r="G2188" s="9">
        <v>45820</v>
      </c>
      <c r="H2188" s="9"/>
      <c r="I2188" s="10"/>
      <c r="J2188" s="14"/>
      <c r="K2188" s="11" t="s">
        <v>3361</v>
      </c>
      <c r="L2188" s="8" t="s">
        <v>3362</v>
      </c>
      <c r="M2188" s="8" t="s">
        <v>3363</v>
      </c>
      <c r="N2188" s="8" t="s">
        <v>40</v>
      </c>
      <c r="O2188" s="12">
        <v>5242.03</v>
      </c>
      <c r="P2188" s="8" t="s">
        <v>41</v>
      </c>
      <c r="Q2188" s="12">
        <v>5242.03</v>
      </c>
      <c r="R2188" s="13">
        <v>0</v>
      </c>
      <c r="S2188" s="13">
        <v>0</v>
      </c>
      <c r="T2188" s="13">
        <v>0</v>
      </c>
      <c r="U2188" s="12">
        <v>5242.03</v>
      </c>
      <c r="V2188" s="8" t="s">
        <v>35</v>
      </c>
      <c r="W2188" s="8" t="s">
        <v>7436</v>
      </c>
      <c r="X2188" s="8" t="s">
        <v>35</v>
      </c>
      <c r="Y2188" s="13">
        <v>0</v>
      </c>
      <c r="Z2188" s="8" t="s">
        <v>42</v>
      </c>
      <c r="AA2188" s="8" t="s">
        <v>43</v>
      </c>
      <c r="AB2188" s="8" t="s">
        <v>60</v>
      </c>
      <c r="AC2188" s="8" t="s">
        <v>4348</v>
      </c>
      <c r="AD2188" s="8" t="s">
        <v>35</v>
      </c>
      <c r="AE2188" s="8" t="s">
        <v>1815</v>
      </c>
      <c r="AF2188" s="12">
        <v>5242.03</v>
      </c>
      <c r="AG2188" s="41">
        <f t="shared" si="309"/>
        <v>45820</v>
      </c>
      <c r="AH2188" s="41">
        <f t="shared" ca="1" si="310"/>
        <v>46022</v>
      </c>
      <c r="AI2188" s="1">
        <f t="shared" ca="1" si="308"/>
        <v>6</v>
      </c>
      <c r="AJ2188" s="1">
        <f t="shared" ca="1" si="311"/>
        <v>1</v>
      </c>
      <c r="AK2188" s="1">
        <f t="shared" ca="1" si="312"/>
        <v>4</v>
      </c>
      <c r="AL2188" s="1">
        <f t="shared" si="313"/>
        <v>0</v>
      </c>
      <c r="AM2188" s="38">
        <f t="shared" ca="1" si="314"/>
        <v>0.16666666666666666</v>
      </c>
      <c r="AN2188" s="1" t="str">
        <f t="shared" ca="1" si="315"/>
        <v>טרם נבדק</v>
      </c>
      <c r="AO2188" s="1" t="e">
        <f>VLOOKUP(AC2188,'תז מייל קניין'!$A:$C,3,0)</f>
        <v>#N/A</v>
      </c>
      <c r="AP2188" s="1" t="str">
        <f t="shared" si="316"/>
        <v xml:space="preserve"> מידוף, רי</v>
      </c>
    </row>
    <row r="2189" spans="1:42" x14ac:dyDescent="0.2">
      <c r="A2189" s="4"/>
      <c r="B2189" s="5"/>
      <c r="C2189" s="6" t="s">
        <v>7437</v>
      </c>
      <c r="D2189" s="7" t="s">
        <v>50</v>
      </c>
      <c r="E2189" s="7" t="s">
        <v>32</v>
      </c>
      <c r="F2189" s="8" t="s">
        <v>35</v>
      </c>
      <c r="G2189" s="9">
        <v>45820</v>
      </c>
      <c r="H2189" s="9"/>
      <c r="I2189" s="10"/>
      <c r="J2189" s="14"/>
      <c r="K2189" s="11" t="s">
        <v>7045</v>
      </c>
      <c r="L2189" s="8" t="s">
        <v>7046</v>
      </c>
      <c r="M2189" s="8" t="s">
        <v>7047</v>
      </c>
      <c r="N2189" s="8" t="s">
        <v>40</v>
      </c>
      <c r="O2189" s="12">
        <v>2161.6799999999998</v>
      </c>
      <c r="P2189" s="8" t="s">
        <v>41</v>
      </c>
      <c r="Q2189" s="12">
        <v>2161.6799999999998</v>
      </c>
      <c r="R2189" s="13">
        <v>0</v>
      </c>
      <c r="S2189" s="13">
        <v>0</v>
      </c>
      <c r="T2189" s="13">
        <v>0</v>
      </c>
      <c r="U2189" s="12">
        <v>2109.2600000000002</v>
      </c>
      <c r="V2189" s="8" t="s">
        <v>35</v>
      </c>
      <c r="W2189" s="8" t="s">
        <v>7438</v>
      </c>
      <c r="X2189" s="8" t="s">
        <v>57</v>
      </c>
      <c r="Y2189" s="13">
        <v>0</v>
      </c>
      <c r="Z2189" s="8" t="s">
        <v>42</v>
      </c>
      <c r="AA2189" s="8" t="s">
        <v>65</v>
      </c>
      <c r="AB2189" s="8" t="s">
        <v>35</v>
      </c>
      <c r="AC2189" s="8" t="s">
        <v>4348</v>
      </c>
      <c r="AD2189" s="8" t="s">
        <v>35</v>
      </c>
      <c r="AE2189" s="8" t="s">
        <v>2302</v>
      </c>
      <c r="AF2189" s="12">
        <v>2161.6799999999998</v>
      </c>
      <c r="AG2189" s="41">
        <f t="shared" si="309"/>
        <v>45820</v>
      </c>
      <c r="AH2189" s="41">
        <f t="shared" ca="1" si="310"/>
        <v>46022</v>
      </c>
      <c r="AI2189" s="1">
        <f t="shared" ca="1" si="308"/>
        <v>6</v>
      </c>
      <c r="AJ2189" s="1">
        <f t="shared" ca="1" si="311"/>
        <v>1</v>
      </c>
      <c r="AK2189" s="1">
        <f t="shared" ca="1" si="312"/>
        <v>4</v>
      </c>
      <c r="AL2189" s="1">
        <f t="shared" si="313"/>
        <v>0</v>
      </c>
      <c r="AM2189" s="38">
        <f t="shared" ca="1" si="314"/>
        <v>0.16666666666666666</v>
      </c>
      <c r="AN2189" s="1" t="str">
        <f t="shared" ca="1" si="315"/>
        <v>טרם נבדק</v>
      </c>
      <c r="AO2189" s="1" t="e">
        <f>VLOOKUP(AC2189,'תז מייל קניין'!$A:$C,3,0)</f>
        <v>#N/A</v>
      </c>
      <c r="AP2189" s="1" t="str">
        <f t="shared" si="316"/>
        <v xml:space="preserve"> מסך, אפ"כ</v>
      </c>
    </row>
    <row r="2190" spans="1:42" x14ac:dyDescent="0.2">
      <c r="A2190" s="4"/>
      <c r="B2190" s="5"/>
      <c r="C2190" s="6" t="s">
        <v>7439</v>
      </c>
      <c r="D2190" s="7" t="s">
        <v>50</v>
      </c>
      <c r="E2190" s="7" t="s">
        <v>32</v>
      </c>
      <c r="F2190" s="8" t="s">
        <v>35</v>
      </c>
      <c r="G2190" s="9">
        <v>45820</v>
      </c>
      <c r="H2190" s="9"/>
      <c r="I2190" s="10"/>
      <c r="J2190" s="14"/>
      <c r="K2190" s="11" t="s">
        <v>2433</v>
      </c>
      <c r="L2190" s="8" t="s">
        <v>2434</v>
      </c>
      <c r="M2190" s="8" t="s">
        <v>2435</v>
      </c>
      <c r="N2190" s="8" t="s">
        <v>40</v>
      </c>
      <c r="O2190" s="13">
        <v>732.19</v>
      </c>
      <c r="P2190" s="8" t="s">
        <v>41</v>
      </c>
      <c r="Q2190" s="13">
        <v>732.19</v>
      </c>
      <c r="R2190" s="13">
        <v>100</v>
      </c>
      <c r="S2190" s="13">
        <v>732.19</v>
      </c>
      <c r="T2190" s="13">
        <v>783.32</v>
      </c>
      <c r="U2190" s="13">
        <v>0</v>
      </c>
      <c r="V2190" s="8" t="s">
        <v>35</v>
      </c>
      <c r="W2190" s="8" t="s">
        <v>7440</v>
      </c>
      <c r="X2190" s="8" t="s">
        <v>57</v>
      </c>
      <c r="Y2190" s="13">
        <v>0</v>
      </c>
      <c r="Z2190" s="8" t="s">
        <v>42</v>
      </c>
      <c r="AA2190" s="8" t="s">
        <v>65</v>
      </c>
      <c r="AB2190" s="8" t="s">
        <v>35</v>
      </c>
      <c r="AC2190" s="8" t="s">
        <v>4348</v>
      </c>
      <c r="AD2190" s="8" t="s">
        <v>35</v>
      </c>
      <c r="AE2190" s="8" t="s">
        <v>1815</v>
      </c>
      <c r="AF2190" s="13">
        <v>0</v>
      </c>
      <c r="AG2190" s="41">
        <f t="shared" si="309"/>
        <v>45820</v>
      </c>
      <c r="AH2190" s="41">
        <f t="shared" ca="1" si="310"/>
        <v>46022</v>
      </c>
      <c r="AI2190" s="1">
        <f t="shared" ca="1" si="308"/>
        <v>6</v>
      </c>
      <c r="AJ2190" s="1">
        <f t="shared" ca="1" si="311"/>
        <v>1</v>
      </c>
      <c r="AK2190" s="1">
        <f t="shared" ca="1" si="312"/>
        <v>4</v>
      </c>
      <c r="AL2190" s="1">
        <f t="shared" si="313"/>
        <v>100</v>
      </c>
      <c r="AM2190" s="38">
        <f t="shared" ca="1" si="314"/>
        <v>0.16666666666666666</v>
      </c>
      <c r="AN2190" s="1" t="str">
        <f t="shared" ca="1" si="315"/>
        <v>טרם נבדק</v>
      </c>
      <c r="AO2190" s="1" t="e">
        <f>VLOOKUP(AC2190,'תז מייל קניין'!$A:$C,3,0)</f>
        <v>#N/A</v>
      </c>
      <c r="AP2190" s="1" t="str">
        <f t="shared" si="316"/>
        <v xml:space="preserve"> כסא אורטו</v>
      </c>
    </row>
    <row r="2191" spans="1:42" x14ac:dyDescent="0.2">
      <c r="A2191" s="4"/>
      <c r="B2191" s="5"/>
      <c r="C2191" s="6" t="s">
        <v>7441</v>
      </c>
      <c r="D2191" s="7" t="s">
        <v>34</v>
      </c>
      <c r="E2191" s="7" t="s">
        <v>32</v>
      </c>
      <c r="F2191" s="8" t="s">
        <v>35</v>
      </c>
      <c r="G2191" s="9">
        <v>45820</v>
      </c>
      <c r="H2191" s="9"/>
      <c r="I2191" s="10"/>
      <c r="J2191" s="14"/>
      <c r="K2191" s="11" t="s">
        <v>1878</v>
      </c>
      <c r="L2191" s="8" t="s">
        <v>1879</v>
      </c>
      <c r="M2191" s="8" t="s">
        <v>35</v>
      </c>
      <c r="N2191" s="8" t="s">
        <v>40</v>
      </c>
      <c r="O2191" s="12">
        <v>1150</v>
      </c>
      <c r="P2191" s="8" t="s">
        <v>41</v>
      </c>
      <c r="Q2191" s="12">
        <v>1150</v>
      </c>
      <c r="R2191" s="13">
        <v>0</v>
      </c>
      <c r="S2191" s="13">
        <v>0</v>
      </c>
      <c r="T2191" s="13">
        <v>0</v>
      </c>
      <c r="U2191" s="12">
        <v>1150</v>
      </c>
      <c r="V2191" s="8" t="s">
        <v>35</v>
      </c>
      <c r="W2191" s="8" t="s">
        <v>7442</v>
      </c>
      <c r="X2191" s="8" t="s">
        <v>35</v>
      </c>
      <c r="Y2191" s="13">
        <v>0</v>
      </c>
      <c r="Z2191" s="8" t="s">
        <v>42</v>
      </c>
      <c r="AA2191" s="8" t="s">
        <v>1804</v>
      </c>
      <c r="AB2191" s="8" t="s">
        <v>35</v>
      </c>
      <c r="AC2191" s="8" t="s">
        <v>4348</v>
      </c>
      <c r="AD2191" s="8" t="s">
        <v>35</v>
      </c>
      <c r="AE2191" s="8" t="s">
        <v>2427</v>
      </c>
      <c r="AF2191" s="12">
        <v>1150</v>
      </c>
      <c r="AG2191" s="41">
        <f t="shared" si="309"/>
        <v>45820</v>
      </c>
      <c r="AH2191" s="41">
        <f t="shared" ca="1" si="310"/>
        <v>46022</v>
      </c>
      <c r="AI2191" s="1">
        <f t="shared" ca="1" si="308"/>
        <v>6</v>
      </c>
      <c r="AJ2191" s="1">
        <f t="shared" ca="1" si="311"/>
        <v>1</v>
      </c>
      <c r="AK2191" s="1">
        <f t="shared" ca="1" si="312"/>
        <v>4</v>
      </c>
      <c r="AL2191" s="1">
        <f t="shared" si="313"/>
        <v>0</v>
      </c>
      <c r="AM2191" s="38">
        <f t="shared" ca="1" si="314"/>
        <v>0.16666666666666666</v>
      </c>
      <c r="AN2191" s="1" t="str">
        <f t="shared" ca="1" si="315"/>
        <v>טרם נבדק</v>
      </c>
      <c r="AO2191" s="1" t="e">
        <f>VLOOKUP(AC2191,'תז מייל קניין'!$A:$C,3,0)</f>
        <v>#N/A</v>
      </c>
      <c r="AP2191" s="1" t="str">
        <f t="shared" si="316"/>
        <v xml:space="preserve"> דפי מזכר </v>
      </c>
    </row>
    <row r="2192" spans="1:42" x14ac:dyDescent="0.2">
      <c r="A2192" s="4"/>
      <c r="B2192" s="5"/>
      <c r="C2192" s="6" t="s">
        <v>7443</v>
      </c>
      <c r="D2192" s="7" t="s">
        <v>34</v>
      </c>
      <c r="E2192" s="7" t="s">
        <v>32</v>
      </c>
      <c r="F2192" s="8" t="s">
        <v>35</v>
      </c>
      <c r="G2192" s="9">
        <v>45824</v>
      </c>
      <c r="H2192" s="9"/>
      <c r="I2192" s="10"/>
      <c r="J2192" s="14"/>
      <c r="K2192" s="11" t="s">
        <v>7444</v>
      </c>
      <c r="L2192" s="8" t="s">
        <v>7445</v>
      </c>
      <c r="M2192" s="8" t="s">
        <v>7446</v>
      </c>
      <c r="N2192" s="8" t="s">
        <v>40</v>
      </c>
      <c r="O2192" s="12">
        <v>3540</v>
      </c>
      <c r="P2192" s="8" t="s">
        <v>41</v>
      </c>
      <c r="Q2192" s="12">
        <v>3540</v>
      </c>
      <c r="R2192" s="13">
        <v>0</v>
      </c>
      <c r="S2192" s="13">
        <v>0</v>
      </c>
      <c r="T2192" s="13">
        <v>0</v>
      </c>
      <c r="U2192" s="12">
        <v>3540</v>
      </c>
      <c r="V2192" s="8" t="s">
        <v>35</v>
      </c>
      <c r="W2192" s="8" t="s">
        <v>7447</v>
      </c>
      <c r="X2192" s="8" t="s">
        <v>35</v>
      </c>
      <c r="Y2192" s="13">
        <v>0</v>
      </c>
      <c r="Z2192" s="8" t="s">
        <v>42</v>
      </c>
      <c r="AA2192" s="8" t="s">
        <v>43</v>
      </c>
      <c r="AB2192" s="8" t="s">
        <v>60</v>
      </c>
      <c r="AC2192" s="8" t="s">
        <v>4348</v>
      </c>
      <c r="AD2192" s="8" t="s">
        <v>35</v>
      </c>
      <c r="AE2192" s="8" t="s">
        <v>1471</v>
      </c>
      <c r="AF2192" s="12">
        <v>3540</v>
      </c>
      <c r="AG2192" s="41">
        <f t="shared" si="309"/>
        <v>45824</v>
      </c>
      <c r="AH2192" s="41">
        <f t="shared" ca="1" si="310"/>
        <v>46022</v>
      </c>
      <c r="AI2192" s="1">
        <f t="shared" ca="1" si="308"/>
        <v>6</v>
      </c>
      <c r="AJ2192" s="1">
        <f t="shared" ca="1" si="311"/>
        <v>1</v>
      </c>
      <c r="AK2192" s="1">
        <f t="shared" ca="1" si="312"/>
        <v>4</v>
      </c>
      <c r="AL2192" s="1">
        <f t="shared" si="313"/>
        <v>0</v>
      </c>
      <c r="AM2192" s="38">
        <f t="shared" ca="1" si="314"/>
        <v>0.16666666666666666</v>
      </c>
      <c r="AN2192" s="1" t="str">
        <f t="shared" ca="1" si="315"/>
        <v>טרם נבדק</v>
      </c>
      <c r="AO2192" s="1" t="e">
        <f>VLOOKUP(AC2192,'תז מייל קניין'!$A:$C,3,0)</f>
        <v>#N/A</v>
      </c>
      <c r="AP2192" s="1" t="str">
        <f t="shared" si="316"/>
        <v xml:space="preserve"> כיבוד למס</v>
      </c>
    </row>
    <row r="2193" spans="1:42" x14ac:dyDescent="0.2">
      <c r="A2193" s="4"/>
      <c r="B2193" s="5"/>
      <c r="C2193" s="6" t="s">
        <v>7448</v>
      </c>
      <c r="D2193" s="7" t="s">
        <v>34</v>
      </c>
      <c r="E2193" s="7" t="s">
        <v>32</v>
      </c>
      <c r="F2193" s="8" t="s">
        <v>35</v>
      </c>
      <c r="G2193" s="9">
        <v>45826</v>
      </c>
      <c r="H2193" s="9"/>
      <c r="I2193" s="10"/>
      <c r="J2193" s="14"/>
      <c r="K2193" s="11" t="s">
        <v>7449</v>
      </c>
      <c r="L2193" s="8" t="s">
        <v>7450</v>
      </c>
      <c r="M2193" s="8" t="s">
        <v>7451</v>
      </c>
      <c r="N2193" s="8" t="s">
        <v>40</v>
      </c>
      <c r="O2193" s="12">
        <v>1800.74</v>
      </c>
      <c r="P2193" s="8" t="s">
        <v>41</v>
      </c>
      <c r="Q2193" s="12">
        <v>1800.74</v>
      </c>
      <c r="R2193" s="13">
        <v>0</v>
      </c>
      <c r="S2193" s="13">
        <v>0</v>
      </c>
      <c r="T2193" s="13">
        <v>0</v>
      </c>
      <c r="U2193" s="12">
        <v>1800.74</v>
      </c>
      <c r="V2193" s="8" t="s">
        <v>35</v>
      </c>
      <c r="W2193" s="8" t="s">
        <v>7452</v>
      </c>
      <c r="X2193" s="8" t="s">
        <v>35</v>
      </c>
      <c r="Y2193" s="13">
        <v>0</v>
      </c>
      <c r="Z2193" s="8" t="s">
        <v>42</v>
      </c>
      <c r="AA2193" s="8" t="s">
        <v>43</v>
      </c>
      <c r="AB2193" s="8" t="s">
        <v>60</v>
      </c>
      <c r="AC2193" s="8" t="s">
        <v>4348</v>
      </c>
      <c r="AD2193" s="8" t="s">
        <v>35</v>
      </c>
      <c r="AE2193" s="8" t="s">
        <v>7283</v>
      </c>
      <c r="AF2193" s="12">
        <v>1800.74</v>
      </c>
      <c r="AG2193" s="41">
        <f t="shared" si="309"/>
        <v>45826</v>
      </c>
      <c r="AH2193" s="41">
        <f t="shared" ca="1" si="310"/>
        <v>46022</v>
      </c>
      <c r="AI2193" s="1">
        <f t="shared" ca="1" si="308"/>
        <v>6</v>
      </c>
      <c r="AJ2193" s="1">
        <f t="shared" ca="1" si="311"/>
        <v>1</v>
      </c>
      <c r="AK2193" s="1">
        <f t="shared" ca="1" si="312"/>
        <v>4</v>
      </c>
      <c r="AL2193" s="1">
        <f t="shared" si="313"/>
        <v>0</v>
      </c>
      <c r="AM2193" s="38">
        <f t="shared" ca="1" si="314"/>
        <v>0.16666666666666666</v>
      </c>
      <c r="AN2193" s="1" t="str">
        <f t="shared" ca="1" si="315"/>
        <v>טרם נבדק</v>
      </c>
      <c r="AO2193" s="1" t="e">
        <f>VLOOKUP(AC2193,'תז מייל קניין'!$A:$C,3,0)</f>
        <v>#N/A</v>
      </c>
      <c r="AP2193" s="1" t="str">
        <f t="shared" si="316"/>
        <v xml:space="preserve"> כיבוד להש</v>
      </c>
    </row>
    <row r="2194" spans="1:42" x14ac:dyDescent="0.2">
      <c r="A2194" s="4"/>
      <c r="B2194" s="5"/>
      <c r="C2194" s="6" t="s">
        <v>7453</v>
      </c>
      <c r="D2194" s="7" t="s">
        <v>50</v>
      </c>
      <c r="E2194" s="7" t="s">
        <v>32</v>
      </c>
      <c r="F2194" s="8" t="s">
        <v>35</v>
      </c>
      <c r="G2194" s="9">
        <v>45833</v>
      </c>
      <c r="H2194" s="9"/>
      <c r="I2194" s="10"/>
      <c r="J2194" s="14"/>
      <c r="K2194" s="11" t="s">
        <v>2144</v>
      </c>
      <c r="L2194" s="8" t="s">
        <v>2145</v>
      </c>
      <c r="M2194" s="8" t="s">
        <v>2146</v>
      </c>
      <c r="N2194" s="8" t="s">
        <v>40</v>
      </c>
      <c r="O2194" s="13">
        <v>932.2</v>
      </c>
      <c r="P2194" s="8" t="s">
        <v>41</v>
      </c>
      <c r="Q2194" s="13">
        <v>932.2</v>
      </c>
      <c r="R2194" s="13">
        <v>0</v>
      </c>
      <c r="S2194" s="13">
        <v>0</v>
      </c>
      <c r="T2194" s="13">
        <v>0</v>
      </c>
      <c r="U2194" s="12">
        <v>1000.21</v>
      </c>
      <c r="V2194" s="8" t="s">
        <v>35</v>
      </c>
      <c r="W2194" s="8" t="s">
        <v>7454</v>
      </c>
      <c r="X2194" s="8" t="s">
        <v>57</v>
      </c>
      <c r="Y2194" s="13">
        <v>0</v>
      </c>
      <c r="Z2194" s="8" t="s">
        <v>42</v>
      </c>
      <c r="AA2194" s="8" t="s">
        <v>65</v>
      </c>
      <c r="AB2194" s="8" t="s">
        <v>35</v>
      </c>
      <c r="AC2194" s="8" t="s">
        <v>4348</v>
      </c>
      <c r="AD2194" s="8" t="s">
        <v>35</v>
      </c>
      <c r="AE2194" s="8" t="s">
        <v>2427</v>
      </c>
      <c r="AF2194" s="13">
        <v>932.2</v>
      </c>
      <c r="AG2194" s="41">
        <f t="shared" si="309"/>
        <v>45833</v>
      </c>
      <c r="AH2194" s="41">
        <f t="shared" ca="1" si="310"/>
        <v>46022</v>
      </c>
      <c r="AI2194" s="1">
        <f t="shared" ca="1" si="308"/>
        <v>6</v>
      </c>
      <c r="AJ2194" s="1">
        <f t="shared" ca="1" si="311"/>
        <v>1</v>
      </c>
      <c r="AK2194" s="1">
        <f t="shared" ca="1" si="312"/>
        <v>4</v>
      </c>
      <c r="AL2194" s="1">
        <f t="shared" si="313"/>
        <v>0</v>
      </c>
      <c r="AM2194" s="38">
        <f t="shared" ca="1" si="314"/>
        <v>0.16666666666666666</v>
      </c>
      <c r="AN2194" s="1" t="str">
        <f t="shared" ca="1" si="315"/>
        <v>טרם נבדק</v>
      </c>
      <c r="AO2194" s="1" t="e">
        <f>VLOOKUP(AC2194,'תז מייל קניין'!$A:$C,3,0)</f>
        <v>#N/A</v>
      </c>
      <c r="AP2194" s="1" t="str">
        <f t="shared" si="316"/>
        <v xml:space="preserve"> אורטופדי </v>
      </c>
    </row>
    <row r="2195" spans="1:42" x14ac:dyDescent="0.2">
      <c r="A2195" s="4"/>
      <c r="B2195" s="5"/>
      <c r="C2195" s="6" t="s">
        <v>7455</v>
      </c>
      <c r="D2195" s="7" t="s">
        <v>34</v>
      </c>
      <c r="E2195" s="7" t="s">
        <v>32</v>
      </c>
      <c r="F2195" s="8" t="s">
        <v>35</v>
      </c>
      <c r="G2195" s="9">
        <v>45838</v>
      </c>
      <c r="H2195" s="9"/>
      <c r="I2195" s="10"/>
      <c r="J2195" s="14"/>
      <c r="K2195" s="11" t="s">
        <v>2687</v>
      </c>
      <c r="L2195" s="8" t="s">
        <v>2688</v>
      </c>
      <c r="M2195" s="8" t="s">
        <v>35</v>
      </c>
      <c r="N2195" s="8" t="s">
        <v>40</v>
      </c>
      <c r="O2195" s="12">
        <v>500000</v>
      </c>
      <c r="P2195" s="8" t="s">
        <v>41</v>
      </c>
      <c r="Q2195" s="12">
        <v>500000</v>
      </c>
      <c r="R2195" s="13">
        <v>0</v>
      </c>
      <c r="S2195" s="13">
        <v>0</v>
      </c>
      <c r="T2195" s="13">
        <v>0</v>
      </c>
      <c r="U2195" s="12">
        <v>500000</v>
      </c>
      <c r="V2195" s="8" t="s">
        <v>35</v>
      </c>
      <c r="W2195" s="8" t="s">
        <v>7456</v>
      </c>
      <c r="X2195" s="8" t="s">
        <v>35</v>
      </c>
      <c r="Y2195" s="13">
        <v>0</v>
      </c>
      <c r="Z2195" s="8" t="s">
        <v>42</v>
      </c>
      <c r="AA2195" s="8" t="s">
        <v>1804</v>
      </c>
      <c r="AB2195" s="8" t="s">
        <v>35</v>
      </c>
      <c r="AC2195" s="8" t="s">
        <v>4348</v>
      </c>
      <c r="AD2195" s="8" t="s">
        <v>35</v>
      </c>
      <c r="AE2195" s="8" t="s">
        <v>2177</v>
      </c>
      <c r="AF2195" s="12">
        <v>500000</v>
      </c>
      <c r="AG2195" s="41">
        <f t="shared" si="309"/>
        <v>45838</v>
      </c>
      <c r="AH2195" s="41">
        <f t="shared" ca="1" si="310"/>
        <v>46022</v>
      </c>
      <c r="AI2195" s="1">
        <f t="shared" ca="1" si="308"/>
        <v>6</v>
      </c>
      <c r="AJ2195" s="1">
        <f t="shared" ca="1" si="311"/>
        <v>1</v>
      </c>
      <c r="AK2195" s="1">
        <f t="shared" ca="1" si="312"/>
        <v>4</v>
      </c>
      <c r="AL2195" s="1">
        <f t="shared" si="313"/>
        <v>0</v>
      </c>
      <c r="AM2195" s="38">
        <f t="shared" ca="1" si="314"/>
        <v>0.16666666666666666</v>
      </c>
      <c r="AN2195" s="1" t="str">
        <f t="shared" ca="1" si="315"/>
        <v>טרם נבדק</v>
      </c>
      <c r="AO2195" s="1" t="e">
        <f>VLOOKUP(AC2195,'תז מייל קניין'!$A:$C,3,0)</f>
        <v>#N/A</v>
      </c>
      <c r="AP2195" s="1" t="str">
        <f t="shared" si="316"/>
        <v xml:space="preserve"> בריף לקמפ</v>
      </c>
    </row>
    <row r="2196" spans="1:42" x14ac:dyDescent="0.2">
      <c r="A2196" s="4"/>
      <c r="B2196" s="5"/>
      <c r="C2196" s="6" t="s">
        <v>7457</v>
      </c>
      <c r="D2196" s="7" t="s">
        <v>34</v>
      </c>
      <c r="E2196" s="7" t="s">
        <v>32</v>
      </c>
      <c r="F2196" s="8" t="s">
        <v>35</v>
      </c>
      <c r="G2196" s="9">
        <v>45838</v>
      </c>
      <c r="H2196" s="9"/>
      <c r="I2196" s="10"/>
      <c r="J2196" s="14"/>
      <c r="K2196" s="11" t="s">
        <v>7458</v>
      </c>
      <c r="L2196" s="8" t="s">
        <v>7459</v>
      </c>
      <c r="M2196" s="8" t="s">
        <v>7460</v>
      </c>
      <c r="N2196" s="8" t="s">
        <v>40</v>
      </c>
      <c r="O2196" s="12">
        <v>19999.96</v>
      </c>
      <c r="P2196" s="8" t="s">
        <v>41</v>
      </c>
      <c r="Q2196" s="12">
        <v>19999.96</v>
      </c>
      <c r="R2196" s="13">
        <v>100</v>
      </c>
      <c r="S2196" s="12">
        <v>19999.96</v>
      </c>
      <c r="T2196" s="12">
        <v>19999.96</v>
      </c>
      <c r="U2196" s="13">
        <v>0</v>
      </c>
      <c r="V2196" s="8" t="s">
        <v>35</v>
      </c>
      <c r="W2196" s="8" t="s">
        <v>7461</v>
      </c>
      <c r="X2196" s="8" t="s">
        <v>35</v>
      </c>
      <c r="Y2196" s="13">
        <v>0</v>
      </c>
      <c r="Z2196" s="8" t="s">
        <v>42</v>
      </c>
      <c r="AA2196" s="8" t="s">
        <v>43</v>
      </c>
      <c r="AB2196" s="8" t="s">
        <v>60</v>
      </c>
      <c r="AC2196" s="8" t="s">
        <v>4348</v>
      </c>
      <c r="AD2196" s="8" t="s">
        <v>35</v>
      </c>
      <c r="AE2196" s="8" t="s">
        <v>2234</v>
      </c>
      <c r="AF2196" s="13">
        <v>0</v>
      </c>
      <c r="AG2196" s="41">
        <f t="shared" si="309"/>
        <v>45838</v>
      </c>
      <c r="AH2196" s="41">
        <f t="shared" ca="1" si="310"/>
        <v>46022</v>
      </c>
      <c r="AI2196" s="1">
        <f t="shared" ca="1" si="308"/>
        <v>6</v>
      </c>
      <c r="AJ2196" s="1">
        <f t="shared" ca="1" si="311"/>
        <v>1</v>
      </c>
      <c r="AK2196" s="1">
        <f t="shared" ca="1" si="312"/>
        <v>4</v>
      </c>
      <c r="AL2196" s="1">
        <f t="shared" si="313"/>
        <v>100</v>
      </c>
      <c r="AM2196" s="38">
        <f t="shared" ca="1" si="314"/>
        <v>0.16666666666666666</v>
      </c>
      <c r="AN2196" s="1" t="str">
        <f t="shared" ca="1" si="315"/>
        <v>טרם נבדק</v>
      </c>
      <c r="AO2196" s="1" t="e">
        <f>VLOOKUP(AC2196,'תז מייל קניין'!$A:$C,3,0)</f>
        <v>#N/A</v>
      </c>
      <c r="AP2196" s="1" t="str">
        <f t="shared" si="316"/>
        <v xml:space="preserve"> סנדא עד 4</v>
      </c>
    </row>
    <row r="2197" spans="1:42" x14ac:dyDescent="0.2">
      <c r="A2197" s="4"/>
      <c r="B2197" s="5"/>
      <c r="C2197" s="6" t="s">
        <v>7462</v>
      </c>
      <c r="D2197" s="7" t="s">
        <v>50</v>
      </c>
      <c r="E2197" s="7" t="s">
        <v>32</v>
      </c>
      <c r="F2197" s="8" t="s">
        <v>35</v>
      </c>
      <c r="G2197" s="9">
        <v>45854</v>
      </c>
      <c r="H2197" s="9"/>
      <c r="I2197" s="10"/>
      <c r="J2197" s="14"/>
      <c r="K2197" s="11" t="s">
        <v>1764</v>
      </c>
      <c r="L2197" s="8" t="s">
        <v>1765</v>
      </c>
      <c r="M2197" s="8" t="s">
        <v>1766</v>
      </c>
      <c r="N2197" s="8" t="s">
        <v>40</v>
      </c>
      <c r="O2197" s="12">
        <v>7684.11</v>
      </c>
      <c r="P2197" s="8" t="s">
        <v>41</v>
      </c>
      <c r="Q2197" s="12">
        <v>7684.11</v>
      </c>
      <c r="R2197" s="13">
        <v>0</v>
      </c>
      <c r="S2197" s="13">
        <v>0</v>
      </c>
      <c r="T2197" s="13">
        <v>0</v>
      </c>
      <c r="U2197" s="12">
        <v>7946.86</v>
      </c>
      <c r="V2197" s="8" t="s">
        <v>35</v>
      </c>
      <c r="W2197" s="8" t="s">
        <v>7211</v>
      </c>
      <c r="X2197" s="8" t="s">
        <v>57</v>
      </c>
      <c r="Y2197" s="13">
        <v>0</v>
      </c>
      <c r="Z2197" s="8" t="s">
        <v>42</v>
      </c>
      <c r="AA2197" s="8" t="s">
        <v>65</v>
      </c>
      <c r="AB2197" s="8" t="s">
        <v>35</v>
      </c>
      <c r="AC2197" s="8" t="s">
        <v>4348</v>
      </c>
      <c r="AD2197" s="8" t="s">
        <v>35</v>
      </c>
      <c r="AE2197" s="8" t="s">
        <v>6866</v>
      </c>
      <c r="AF2197" s="12">
        <v>7684.11</v>
      </c>
      <c r="AG2197" s="41">
        <f t="shared" si="309"/>
        <v>45854</v>
      </c>
      <c r="AH2197" s="41">
        <f t="shared" ca="1" si="310"/>
        <v>46022</v>
      </c>
      <c r="AI2197" s="1">
        <f t="shared" ca="1" si="308"/>
        <v>5</v>
      </c>
      <c r="AJ2197" s="1">
        <f t="shared" ca="1" si="311"/>
        <v>0</v>
      </c>
      <c r="AK2197" s="1">
        <f t="shared" ca="1" si="312"/>
        <v>4</v>
      </c>
      <c r="AL2197" s="1">
        <f t="shared" si="313"/>
        <v>0</v>
      </c>
      <c r="AM2197" s="38">
        <f t="shared" ca="1" si="314"/>
        <v>0</v>
      </c>
      <c r="AN2197" s="1" t="str">
        <f t="shared" ca="1" si="315"/>
        <v>טרם נבדק</v>
      </c>
      <c r="AO2197" s="1" t="e">
        <f>VLOOKUP(AC2197,'תז מייל קניין'!$A:$C,3,0)</f>
        <v>#N/A</v>
      </c>
      <c r="AP2197" s="1" t="str">
        <f t="shared" si="316"/>
        <v xml:space="preserve"> ציוד משרד</v>
      </c>
    </row>
    <row r="2198" spans="1:42" x14ac:dyDescent="0.2">
      <c r="A2198" s="4"/>
      <c r="B2198" s="5"/>
      <c r="C2198" s="6" t="s">
        <v>7463</v>
      </c>
      <c r="D2198" s="7" t="s">
        <v>34</v>
      </c>
      <c r="E2198" s="7" t="s">
        <v>32</v>
      </c>
      <c r="F2198" s="8" t="s">
        <v>35</v>
      </c>
      <c r="G2198" s="9">
        <v>45839</v>
      </c>
      <c r="H2198" s="9"/>
      <c r="I2198" s="10"/>
      <c r="J2198" s="14"/>
      <c r="K2198" s="11" t="s">
        <v>7464</v>
      </c>
      <c r="L2198" s="8" t="s">
        <v>7465</v>
      </c>
      <c r="M2198" s="8" t="s">
        <v>7466</v>
      </c>
      <c r="N2198" s="8" t="s">
        <v>40</v>
      </c>
      <c r="O2198" s="12">
        <v>1498.6</v>
      </c>
      <c r="P2198" s="8" t="s">
        <v>41</v>
      </c>
      <c r="Q2198" s="12">
        <v>1498.6</v>
      </c>
      <c r="R2198" s="13">
        <v>0</v>
      </c>
      <c r="S2198" s="13">
        <v>0</v>
      </c>
      <c r="T2198" s="13">
        <v>0</v>
      </c>
      <c r="U2198" s="12">
        <v>1498.6</v>
      </c>
      <c r="V2198" s="8" t="s">
        <v>35</v>
      </c>
      <c r="W2198" s="8" t="s">
        <v>7467</v>
      </c>
      <c r="X2198" s="8" t="s">
        <v>35</v>
      </c>
      <c r="Y2198" s="13">
        <v>0</v>
      </c>
      <c r="Z2198" s="8" t="s">
        <v>42</v>
      </c>
      <c r="AA2198" s="8" t="s">
        <v>43</v>
      </c>
      <c r="AB2198" s="8" t="s">
        <v>60</v>
      </c>
      <c r="AC2198" s="8" t="s">
        <v>4348</v>
      </c>
      <c r="AD2198" s="8" t="s">
        <v>35</v>
      </c>
      <c r="AE2198" s="8" t="s">
        <v>1471</v>
      </c>
      <c r="AF2198" s="12">
        <v>1498.6</v>
      </c>
      <c r="AG2198" s="41">
        <f t="shared" si="309"/>
        <v>45839</v>
      </c>
      <c r="AH2198" s="41">
        <f t="shared" ca="1" si="310"/>
        <v>46022</v>
      </c>
      <c r="AI2198" s="1">
        <f t="shared" ca="1" si="308"/>
        <v>5</v>
      </c>
      <c r="AJ2198" s="1">
        <f t="shared" ca="1" si="311"/>
        <v>1</v>
      </c>
      <c r="AK2198" s="1">
        <f t="shared" ca="1" si="312"/>
        <v>4</v>
      </c>
      <c r="AL2198" s="1">
        <f t="shared" si="313"/>
        <v>0</v>
      </c>
      <c r="AM2198" s="38">
        <f t="shared" ca="1" si="314"/>
        <v>0.2</v>
      </c>
      <c r="AN2198" s="1" t="str">
        <f t="shared" ca="1" si="315"/>
        <v>טרם נבדק</v>
      </c>
      <c r="AO2198" s="1" t="e">
        <f>VLOOKUP(AC2198,'תז מייל קניין'!$A:$C,3,0)</f>
        <v>#N/A</v>
      </c>
      <c r="AP2198" s="1" t="str">
        <f t="shared" si="316"/>
        <v xml:space="preserve"> מסך לטמס </v>
      </c>
    </row>
    <row r="2199" spans="1:42" x14ac:dyDescent="0.2">
      <c r="A2199" s="4"/>
      <c r="B2199" s="5"/>
      <c r="C2199" s="6" t="s">
        <v>7468</v>
      </c>
      <c r="D2199" s="7" t="s">
        <v>50</v>
      </c>
      <c r="E2199" s="7" t="s">
        <v>32</v>
      </c>
      <c r="F2199" s="8" t="s">
        <v>35</v>
      </c>
      <c r="G2199" s="9">
        <v>45839</v>
      </c>
      <c r="H2199" s="9"/>
      <c r="I2199" s="10"/>
      <c r="J2199" s="14"/>
      <c r="K2199" s="11" t="s">
        <v>1764</v>
      </c>
      <c r="L2199" s="8" t="s">
        <v>1765</v>
      </c>
      <c r="M2199" s="8" t="s">
        <v>1766</v>
      </c>
      <c r="N2199" s="8" t="s">
        <v>40</v>
      </c>
      <c r="O2199" s="12">
        <v>3085.7</v>
      </c>
      <c r="P2199" s="8" t="s">
        <v>41</v>
      </c>
      <c r="Q2199" s="12">
        <v>3085.7</v>
      </c>
      <c r="R2199" s="13">
        <v>0</v>
      </c>
      <c r="S2199" s="13">
        <v>0</v>
      </c>
      <c r="T2199" s="13">
        <v>0</v>
      </c>
      <c r="U2199" s="12">
        <v>3191.41</v>
      </c>
      <c r="V2199" s="8" t="s">
        <v>35</v>
      </c>
      <c r="W2199" s="8" t="s">
        <v>7469</v>
      </c>
      <c r="X2199" s="8" t="s">
        <v>57</v>
      </c>
      <c r="Y2199" s="13">
        <v>0</v>
      </c>
      <c r="Z2199" s="8" t="s">
        <v>42</v>
      </c>
      <c r="AA2199" s="8" t="s">
        <v>65</v>
      </c>
      <c r="AB2199" s="8" t="s">
        <v>35</v>
      </c>
      <c r="AC2199" s="8" t="s">
        <v>4348</v>
      </c>
      <c r="AD2199" s="8" t="s">
        <v>35</v>
      </c>
      <c r="AE2199" s="8" t="s">
        <v>1471</v>
      </c>
      <c r="AF2199" s="12">
        <v>3085.7</v>
      </c>
      <c r="AG2199" s="41">
        <f t="shared" si="309"/>
        <v>45839</v>
      </c>
      <c r="AH2199" s="41">
        <f t="shared" ca="1" si="310"/>
        <v>46022</v>
      </c>
      <c r="AI2199" s="1">
        <f t="shared" ca="1" si="308"/>
        <v>5</v>
      </c>
      <c r="AJ2199" s="1">
        <f t="shared" ca="1" si="311"/>
        <v>1</v>
      </c>
      <c r="AK2199" s="1">
        <f t="shared" ca="1" si="312"/>
        <v>4</v>
      </c>
      <c r="AL2199" s="1">
        <f t="shared" si="313"/>
        <v>0</v>
      </c>
      <c r="AM2199" s="38">
        <f t="shared" ca="1" si="314"/>
        <v>0.2</v>
      </c>
      <c r="AN2199" s="1" t="str">
        <f t="shared" ca="1" si="315"/>
        <v>טרם נבדק</v>
      </c>
      <c r="AO2199" s="1" t="e">
        <f>VLOOKUP(AC2199,'תז מייל קניין'!$A:$C,3,0)</f>
        <v>#N/A</v>
      </c>
      <c r="AP2199" s="1" t="str">
        <f t="shared" si="316"/>
        <v xml:space="preserve"> קרגלים, א</v>
      </c>
    </row>
    <row r="2200" spans="1:42" x14ac:dyDescent="0.2">
      <c r="A2200" s="4"/>
      <c r="B2200" s="5"/>
      <c r="C2200" s="6" t="s">
        <v>7470</v>
      </c>
      <c r="D2200" s="7" t="s">
        <v>50</v>
      </c>
      <c r="E2200" s="7" t="s">
        <v>32</v>
      </c>
      <c r="F2200" s="8" t="s">
        <v>35</v>
      </c>
      <c r="G2200" s="9">
        <v>45840</v>
      </c>
      <c r="H2200" s="9"/>
      <c r="I2200" s="10"/>
      <c r="J2200" s="14"/>
      <c r="K2200" s="11" t="s">
        <v>1550</v>
      </c>
      <c r="L2200" s="8" t="s">
        <v>1551</v>
      </c>
      <c r="M2200" s="8" t="s">
        <v>1552</v>
      </c>
      <c r="N2200" s="8" t="s">
        <v>40</v>
      </c>
      <c r="O2200" s="12">
        <v>49998.96</v>
      </c>
      <c r="P2200" s="8" t="s">
        <v>41</v>
      </c>
      <c r="Q2200" s="12">
        <v>49998.96</v>
      </c>
      <c r="R2200" s="13">
        <v>0</v>
      </c>
      <c r="S2200" s="13">
        <v>0</v>
      </c>
      <c r="T2200" s="13">
        <v>0</v>
      </c>
      <c r="U2200" s="12">
        <v>49998.96</v>
      </c>
      <c r="V2200" s="8" t="s">
        <v>35</v>
      </c>
      <c r="W2200" s="8" t="s">
        <v>7471</v>
      </c>
      <c r="X2200" s="8" t="s">
        <v>35</v>
      </c>
      <c r="Y2200" s="13">
        <v>0</v>
      </c>
      <c r="Z2200" s="8" t="s">
        <v>42</v>
      </c>
      <c r="AA2200" s="8" t="s">
        <v>43</v>
      </c>
      <c r="AB2200" s="8" t="s">
        <v>60</v>
      </c>
      <c r="AC2200" s="8" t="s">
        <v>4348</v>
      </c>
      <c r="AD2200" s="8" t="s">
        <v>7472</v>
      </c>
      <c r="AE2200" s="8" t="s">
        <v>1815</v>
      </c>
      <c r="AF2200" s="12">
        <v>49998.96</v>
      </c>
      <c r="AG2200" s="41">
        <f t="shared" si="309"/>
        <v>45840</v>
      </c>
      <c r="AH2200" s="41">
        <f t="shared" ca="1" si="310"/>
        <v>46022</v>
      </c>
      <c r="AI2200" s="1">
        <f t="shared" ca="1" si="308"/>
        <v>5</v>
      </c>
      <c r="AJ2200" s="1">
        <f t="shared" ca="1" si="311"/>
        <v>1</v>
      </c>
      <c r="AK2200" s="1">
        <f t="shared" ca="1" si="312"/>
        <v>4</v>
      </c>
      <c r="AL2200" s="1">
        <f t="shared" si="313"/>
        <v>0</v>
      </c>
      <c r="AM2200" s="38">
        <f t="shared" ca="1" si="314"/>
        <v>0.2</v>
      </c>
      <c r="AN2200" s="1" t="str">
        <f t="shared" ca="1" si="315"/>
        <v>טרם נבדק</v>
      </c>
      <c r="AO2200" s="1" t="e">
        <f>VLOOKUP(AC2200,'תז מייל קניין'!$A:$C,3,0)</f>
        <v>#N/A</v>
      </c>
      <c r="AP2200" s="1" t="str">
        <f t="shared" si="316"/>
        <v xml:space="preserve"> שעות יעוץ</v>
      </c>
    </row>
    <row r="2201" spans="1:42" x14ac:dyDescent="0.2">
      <c r="A2201" s="4"/>
      <c r="B2201" s="5"/>
      <c r="C2201" s="6" t="s">
        <v>7473</v>
      </c>
      <c r="D2201" s="7" t="s">
        <v>34</v>
      </c>
      <c r="E2201" s="7" t="s">
        <v>32</v>
      </c>
      <c r="F2201" s="8" t="s">
        <v>35</v>
      </c>
      <c r="G2201" s="9">
        <v>45845</v>
      </c>
      <c r="H2201" s="9"/>
      <c r="I2201" s="10"/>
      <c r="J2201" s="14"/>
      <c r="K2201" s="11" t="s">
        <v>7474</v>
      </c>
      <c r="L2201" s="8" t="s">
        <v>7475</v>
      </c>
      <c r="M2201" s="8" t="s">
        <v>7476</v>
      </c>
      <c r="N2201" s="8" t="s">
        <v>40</v>
      </c>
      <c r="O2201" s="12">
        <v>4336.5</v>
      </c>
      <c r="P2201" s="8" t="s">
        <v>41</v>
      </c>
      <c r="Q2201" s="12">
        <v>4336.5</v>
      </c>
      <c r="R2201" s="13">
        <v>0</v>
      </c>
      <c r="S2201" s="13">
        <v>0</v>
      </c>
      <c r="T2201" s="13">
        <v>0</v>
      </c>
      <c r="U2201" s="12">
        <v>4336.5</v>
      </c>
      <c r="V2201" s="8" t="s">
        <v>35</v>
      </c>
      <c r="W2201" s="8" t="s">
        <v>7477</v>
      </c>
      <c r="X2201" s="8" t="s">
        <v>35</v>
      </c>
      <c r="Y2201" s="13">
        <v>0</v>
      </c>
      <c r="Z2201" s="8" t="s">
        <v>42</v>
      </c>
      <c r="AA2201" s="8" t="s">
        <v>43</v>
      </c>
      <c r="AB2201" s="8" t="s">
        <v>60</v>
      </c>
      <c r="AC2201" s="8" t="s">
        <v>4348</v>
      </c>
      <c r="AD2201" s="8" t="s">
        <v>35</v>
      </c>
      <c r="AE2201" s="8" t="s">
        <v>1815</v>
      </c>
      <c r="AF2201" s="12">
        <v>4336.5</v>
      </c>
      <c r="AG2201" s="41">
        <f t="shared" si="309"/>
        <v>45845</v>
      </c>
      <c r="AH2201" s="41">
        <f t="shared" ca="1" si="310"/>
        <v>46022</v>
      </c>
      <c r="AI2201" s="1">
        <f t="shared" ca="1" si="308"/>
        <v>5</v>
      </c>
      <c r="AJ2201" s="1">
        <f t="shared" ca="1" si="311"/>
        <v>0</v>
      </c>
      <c r="AK2201" s="1">
        <f t="shared" ca="1" si="312"/>
        <v>4</v>
      </c>
      <c r="AL2201" s="1">
        <f t="shared" si="313"/>
        <v>0</v>
      </c>
      <c r="AM2201" s="38">
        <f t="shared" ca="1" si="314"/>
        <v>0</v>
      </c>
      <c r="AN2201" s="1" t="str">
        <f t="shared" ca="1" si="315"/>
        <v>טרם נבדק</v>
      </c>
      <c r="AO2201" s="1" t="e">
        <f>VLOOKUP(AC2201,'תז מייל קניין'!$A:$C,3,0)</f>
        <v>#N/A</v>
      </c>
      <c r="AP2201" s="1" t="str">
        <f t="shared" si="316"/>
        <v xml:space="preserve"> לוח פרספק</v>
      </c>
    </row>
    <row r="2202" spans="1:42" x14ac:dyDescent="0.2">
      <c r="A2202" s="4"/>
      <c r="B2202" s="5"/>
      <c r="C2202" s="6" t="s">
        <v>7478</v>
      </c>
      <c r="D2202" s="7" t="s">
        <v>50</v>
      </c>
      <c r="E2202" s="7" t="s">
        <v>32</v>
      </c>
      <c r="F2202" s="8" t="s">
        <v>35</v>
      </c>
      <c r="G2202" s="9">
        <v>45845</v>
      </c>
      <c r="H2202" s="9"/>
      <c r="I2202" s="10"/>
      <c r="J2202" s="14"/>
      <c r="K2202" s="11" t="s">
        <v>2144</v>
      </c>
      <c r="L2202" s="8" t="s">
        <v>2145</v>
      </c>
      <c r="M2202" s="8" t="s">
        <v>2146</v>
      </c>
      <c r="N2202" s="8" t="s">
        <v>40</v>
      </c>
      <c r="O2202" s="13">
        <v>932.2</v>
      </c>
      <c r="P2202" s="8" t="s">
        <v>41</v>
      </c>
      <c r="Q2202" s="13">
        <v>932.2</v>
      </c>
      <c r="R2202" s="13">
        <v>0</v>
      </c>
      <c r="S2202" s="13">
        <v>0</v>
      </c>
      <c r="T2202" s="13">
        <v>0</v>
      </c>
      <c r="U2202" s="12">
        <v>1000.21</v>
      </c>
      <c r="V2202" s="8" t="s">
        <v>35</v>
      </c>
      <c r="W2202" s="8" t="s">
        <v>7479</v>
      </c>
      <c r="X2202" s="8" t="s">
        <v>57</v>
      </c>
      <c r="Y2202" s="13">
        <v>0</v>
      </c>
      <c r="Z2202" s="8" t="s">
        <v>42</v>
      </c>
      <c r="AA2202" s="8" t="s">
        <v>65</v>
      </c>
      <c r="AB2202" s="8" t="s">
        <v>35</v>
      </c>
      <c r="AC2202" s="8" t="s">
        <v>4348</v>
      </c>
      <c r="AD2202" s="8" t="s">
        <v>35</v>
      </c>
      <c r="AE2202" s="8" t="s">
        <v>1815</v>
      </c>
      <c r="AF2202" s="13">
        <v>932.2</v>
      </c>
      <c r="AG2202" s="41">
        <f t="shared" si="309"/>
        <v>45845</v>
      </c>
      <c r="AH2202" s="41">
        <f t="shared" ca="1" si="310"/>
        <v>46022</v>
      </c>
      <c r="AI2202" s="1">
        <f t="shared" ca="1" si="308"/>
        <v>5</v>
      </c>
      <c r="AJ2202" s="1">
        <f t="shared" ca="1" si="311"/>
        <v>0</v>
      </c>
      <c r="AK2202" s="1">
        <f t="shared" ca="1" si="312"/>
        <v>4</v>
      </c>
      <c r="AL2202" s="1">
        <f t="shared" si="313"/>
        <v>0</v>
      </c>
      <c r="AM2202" s="38">
        <f t="shared" ca="1" si="314"/>
        <v>0</v>
      </c>
      <c r="AN2202" s="1" t="str">
        <f t="shared" ca="1" si="315"/>
        <v>טרם נבדק</v>
      </c>
      <c r="AO2202" s="1" t="e">
        <f>VLOOKUP(AC2202,'תז מייל קניין'!$A:$C,3,0)</f>
        <v>#N/A</v>
      </c>
      <c r="AP2202" s="1" t="str">
        <f t="shared" si="316"/>
        <v xml:space="preserve"> כסא אוטופ</v>
      </c>
    </row>
    <row r="2203" spans="1:42" x14ac:dyDescent="0.2">
      <c r="A2203" s="4"/>
      <c r="B2203" s="5"/>
      <c r="C2203" s="6" t="s">
        <v>7480</v>
      </c>
      <c r="D2203" s="7" t="s">
        <v>34</v>
      </c>
      <c r="E2203" s="7" t="s">
        <v>32</v>
      </c>
      <c r="F2203" s="8" t="s">
        <v>35</v>
      </c>
      <c r="G2203" s="9">
        <v>45845</v>
      </c>
      <c r="H2203" s="9"/>
      <c r="I2203" s="10"/>
      <c r="J2203" s="14"/>
      <c r="K2203" s="11" t="s">
        <v>6939</v>
      </c>
      <c r="L2203" s="8" t="s">
        <v>6940</v>
      </c>
      <c r="M2203" s="8" t="s">
        <v>6941</v>
      </c>
      <c r="N2203" s="8" t="s">
        <v>40</v>
      </c>
      <c r="O2203" s="12">
        <v>4094.6</v>
      </c>
      <c r="P2203" s="8" t="s">
        <v>41</v>
      </c>
      <c r="Q2203" s="12">
        <v>4094.6</v>
      </c>
      <c r="R2203" s="13">
        <v>0</v>
      </c>
      <c r="S2203" s="13">
        <v>0</v>
      </c>
      <c r="T2203" s="13">
        <v>0</v>
      </c>
      <c r="U2203" s="12">
        <v>4094.6</v>
      </c>
      <c r="V2203" s="8" t="s">
        <v>35</v>
      </c>
      <c r="W2203" s="8" t="s">
        <v>7481</v>
      </c>
      <c r="X2203" s="8" t="s">
        <v>35</v>
      </c>
      <c r="Y2203" s="13">
        <v>0</v>
      </c>
      <c r="Z2203" s="8" t="s">
        <v>42</v>
      </c>
      <c r="AA2203" s="8" t="s">
        <v>43</v>
      </c>
      <c r="AB2203" s="8" t="s">
        <v>60</v>
      </c>
      <c r="AC2203" s="8" t="s">
        <v>4348</v>
      </c>
      <c r="AD2203" s="8" t="s">
        <v>35</v>
      </c>
      <c r="AE2203" s="8" t="s">
        <v>1815</v>
      </c>
      <c r="AF2203" s="12">
        <v>4094.6</v>
      </c>
      <c r="AG2203" s="41">
        <f t="shared" si="309"/>
        <v>45845</v>
      </c>
      <c r="AH2203" s="41">
        <f t="shared" ca="1" si="310"/>
        <v>46022</v>
      </c>
      <c r="AI2203" s="1">
        <f t="shared" ca="1" si="308"/>
        <v>5</v>
      </c>
      <c r="AJ2203" s="1">
        <f t="shared" ca="1" si="311"/>
        <v>0</v>
      </c>
      <c r="AK2203" s="1">
        <f t="shared" ca="1" si="312"/>
        <v>4</v>
      </c>
      <c r="AL2203" s="1">
        <f t="shared" si="313"/>
        <v>0</v>
      </c>
      <c r="AM2203" s="38">
        <f t="shared" ca="1" si="314"/>
        <v>0</v>
      </c>
      <c r="AN2203" s="1" t="str">
        <f t="shared" ca="1" si="315"/>
        <v>טרם נבדק</v>
      </c>
      <c r="AO2203" s="1" t="e">
        <f>VLOOKUP(AC2203,'תז מייל קניין'!$A:$C,3,0)</f>
        <v>#N/A</v>
      </c>
      <c r="AP2203" s="1" t="str">
        <f t="shared" si="316"/>
        <v xml:space="preserve"> חותמת, רי</v>
      </c>
    </row>
    <row r="2204" spans="1:42" x14ac:dyDescent="0.2">
      <c r="A2204" s="4"/>
      <c r="B2204" s="5"/>
      <c r="C2204" s="6" t="s">
        <v>7482</v>
      </c>
      <c r="D2204" s="7" t="s">
        <v>50</v>
      </c>
      <c r="E2204" s="7" t="s">
        <v>32</v>
      </c>
      <c r="F2204" s="8" t="s">
        <v>35</v>
      </c>
      <c r="G2204" s="9">
        <v>45845</v>
      </c>
      <c r="H2204" s="9"/>
      <c r="I2204" s="10"/>
      <c r="J2204" s="14"/>
      <c r="K2204" s="11" t="s">
        <v>2433</v>
      </c>
      <c r="L2204" s="8" t="s">
        <v>2434</v>
      </c>
      <c r="M2204" s="8" t="s">
        <v>2435</v>
      </c>
      <c r="N2204" s="8" t="s">
        <v>40</v>
      </c>
      <c r="O2204" s="13">
        <v>732.19</v>
      </c>
      <c r="P2204" s="8" t="s">
        <v>41</v>
      </c>
      <c r="Q2204" s="13">
        <v>732.19</v>
      </c>
      <c r="R2204" s="13">
        <v>0</v>
      </c>
      <c r="S2204" s="13">
        <v>0</v>
      </c>
      <c r="T2204" s="13">
        <v>0</v>
      </c>
      <c r="U2204" s="13">
        <v>785.61</v>
      </c>
      <c r="V2204" s="8" t="s">
        <v>35</v>
      </c>
      <c r="W2204" s="8" t="s">
        <v>7483</v>
      </c>
      <c r="X2204" s="8" t="s">
        <v>57</v>
      </c>
      <c r="Y2204" s="13">
        <v>0</v>
      </c>
      <c r="Z2204" s="8" t="s">
        <v>42</v>
      </c>
      <c r="AA2204" s="8" t="s">
        <v>65</v>
      </c>
      <c r="AB2204" s="8" t="s">
        <v>35</v>
      </c>
      <c r="AC2204" s="8" t="s">
        <v>4348</v>
      </c>
      <c r="AD2204" s="8" t="s">
        <v>35</v>
      </c>
      <c r="AE2204" s="8" t="s">
        <v>1815</v>
      </c>
      <c r="AF2204" s="13">
        <v>732.19</v>
      </c>
      <c r="AG2204" s="41">
        <f t="shared" si="309"/>
        <v>45845</v>
      </c>
      <c r="AH2204" s="41">
        <f t="shared" ca="1" si="310"/>
        <v>46022</v>
      </c>
      <c r="AI2204" s="1">
        <f t="shared" ca="1" si="308"/>
        <v>5</v>
      </c>
      <c r="AJ2204" s="1">
        <f t="shared" ca="1" si="311"/>
        <v>0</v>
      </c>
      <c r="AK2204" s="1">
        <f t="shared" ca="1" si="312"/>
        <v>4</v>
      </c>
      <c r="AL2204" s="1">
        <f t="shared" si="313"/>
        <v>0</v>
      </c>
      <c r="AM2204" s="38">
        <f t="shared" ca="1" si="314"/>
        <v>0</v>
      </c>
      <c r="AN2204" s="1" t="str">
        <f t="shared" ca="1" si="315"/>
        <v>טרם נבדק</v>
      </c>
      <c r="AO2204" s="1" t="e">
        <f>VLOOKUP(AC2204,'תז מייל קניין'!$A:$C,3,0)</f>
        <v>#N/A</v>
      </c>
      <c r="AP2204" s="1" t="str">
        <f t="shared" si="316"/>
        <v xml:space="preserve"> כסא לעובד</v>
      </c>
    </row>
    <row r="2205" spans="1:42" x14ac:dyDescent="0.2">
      <c r="A2205" s="4"/>
      <c r="B2205" s="5"/>
      <c r="C2205" s="6" t="s">
        <v>7484</v>
      </c>
      <c r="D2205" s="7" t="s">
        <v>34</v>
      </c>
      <c r="E2205" s="7" t="s">
        <v>32</v>
      </c>
      <c r="F2205" s="8" t="s">
        <v>35</v>
      </c>
      <c r="G2205" s="9">
        <v>45845</v>
      </c>
      <c r="H2205" s="9"/>
      <c r="I2205" s="10"/>
      <c r="J2205" s="14"/>
      <c r="K2205" s="11" t="s">
        <v>7485</v>
      </c>
      <c r="L2205" s="8" t="s">
        <v>7486</v>
      </c>
      <c r="M2205" s="8" t="s">
        <v>7487</v>
      </c>
      <c r="N2205" s="8" t="s">
        <v>40</v>
      </c>
      <c r="O2205" s="12">
        <v>15526.44</v>
      </c>
      <c r="P2205" s="8" t="s">
        <v>41</v>
      </c>
      <c r="Q2205" s="12">
        <v>15526.44</v>
      </c>
      <c r="R2205" s="13">
        <v>0</v>
      </c>
      <c r="S2205" s="13">
        <v>0</v>
      </c>
      <c r="T2205" s="13">
        <v>0</v>
      </c>
      <c r="U2205" s="12">
        <v>5175.4799999999996</v>
      </c>
      <c r="V2205" s="8" t="s">
        <v>35</v>
      </c>
      <c r="W2205" s="8" t="s">
        <v>7488</v>
      </c>
      <c r="X2205" s="8" t="s">
        <v>35</v>
      </c>
      <c r="Y2205" s="13">
        <v>0</v>
      </c>
      <c r="Z2205" s="8" t="s">
        <v>42</v>
      </c>
      <c r="AA2205" s="8" t="s">
        <v>43</v>
      </c>
      <c r="AB2205" s="8" t="s">
        <v>60</v>
      </c>
      <c r="AC2205" s="8" t="s">
        <v>4348</v>
      </c>
      <c r="AD2205" s="8" t="s">
        <v>7489</v>
      </c>
      <c r="AE2205" s="8" t="s">
        <v>1008</v>
      </c>
      <c r="AF2205" s="12">
        <v>5175.4799999999996</v>
      </c>
      <c r="AG2205" s="41">
        <f t="shared" si="309"/>
        <v>45845</v>
      </c>
      <c r="AH2205" s="41">
        <f t="shared" ca="1" si="310"/>
        <v>46022</v>
      </c>
      <c r="AI2205" s="1">
        <f t="shared" ref="AI2205:AI2268" ca="1" si="317">DATEDIF(AG2205,AH2205, "m")</f>
        <v>5</v>
      </c>
      <c r="AJ2205" s="1">
        <f t="shared" ca="1" si="311"/>
        <v>0</v>
      </c>
      <c r="AK2205" s="1">
        <f t="shared" ca="1" si="312"/>
        <v>4</v>
      </c>
      <c r="AL2205" s="1">
        <f t="shared" si="313"/>
        <v>0</v>
      </c>
      <c r="AM2205" s="38">
        <f t="shared" ca="1" si="314"/>
        <v>0</v>
      </c>
      <c r="AN2205" s="1" t="str">
        <f t="shared" ca="1" si="315"/>
        <v>טרם נבדק</v>
      </c>
      <c r="AO2205" s="1" t="e">
        <f>VLOOKUP(AC2205,'תז מייל קניין'!$A:$C,3,0)</f>
        <v>#N/A</v>
      </c>
      <c r="AP2205" s="1" t="str">
        <f t="shared" si="316"/>
        <v xml:space="preserve"> גישור ת"א</v>
      </c>
    </row>
    <row r="2206" spans="1:42" x14ac:dyDescent="0.2">
      <c r="A2206" s="4"/>
      <c r="B2206" s="5"/>
      <c r="C2206" s="6" t="s">
        <v>7490</v>
      </c>
      <c r="D2206" s="7" t="s">
        <v>34</v>
      </c>
      <c r="E2206" s="7" t="s">
        <v>32</v>
      </c>
      <c r="F2206" s="8" t="s">
        <v>35</v>
      </c>
      <c r="G2206" s="9">
        <v>45845</v>
      </c>
      <c r="H2206" s="9"/>
      <c r="I2206" s="10"/>
      <c r="J2206" s="14"/>
      <c r="K2206" s="11" t="s">
        <v>7491</v>
      </c>
      <c r="L2206" s="8" t="s">
        <v>7492</v>
      </c>
      <c r="M2206" s="8" t="s">
        <v>7493</v>
      </c>
      <c r="N2206" s="8" t="s">
        <v>40</v>
      </c>
      <c r="O2206" s="12">
        <v>49998.96</v>
      </c>
      <c r="P2206" s="8" t="s">
        <v>41</v>
      </c>
      <c r="Q2206" s="12">
        <v>49998.96</v>
      </c>
      <c r="R2206" s="13">
        <v>0</v>
      </c>
      <c r="S2206" s="13">
        <v>0</v>
      </c>
      <c r="T2206" s="13">
        <v>0</v>
      </c>
      <c r="U2206" s="12">
        <v>49998.96</v>
      </c>
      <c r="V2206" s="8" t="s">
        <v>35</v>
      </c>
      <c r="W2206" s="8" t="s">
        <v>7494</v>
      </c>
      <c r="X2206" s="8" t="s">
        <v>35</v>
      </c>
      <c r="Y2206" s="13">
        <v>0</v>
      </c>
      <c r="Z2206" s="8" t="s">
        <v>42</v>
      </c>
      <c r="AA2206" s="8" t="s">
        <v>43</v>
      </c>
      <c r="AB2206" s="8" t="s">
        <v>60</v>
      </c>
      <c r="AC2206" s="8" t="s">
        <v>4348</v>
      </c>
      <c r="AD2206" s="8" t="s">
        <v>35</v>
      </c>
      <c r="AE2206" s="8" t="s">
        <v>1829</v>
      </c>
      <c r="AF2206" s="12">
        <v>49998.96</v>
      </c>
      <c r="AG2206" s="41">
        <f t="shared" si="309"/>
        <v>45845</v>
      </c>
      <c r="AH2206" s="41">
        <f t="shared" ca="1" si="310"/>
        <v>46022</v>
      </c>
      <c r="AI2206" s="1">
        <f t="shared" ca="1" si="317"/>
        <v>5</v>
      </c>
      <c r="AJ2206" s="1">
        <f t="shared" ca="1" si="311"/>
        <v>0</v>
      </c>
      <c r="AK2206" s="1">
        <f t="shared" ca="1" si="312"/>
        <v>4</v>
      </c>
      <c r="AL2206" s="1">
        <f t="shared" si="313"/>
        <v>0</v>
      </c>
      <c r="AM2206" s="38">
        <f t="shared" ca="1" si="314"/>
        <v>0</v>
      </c>
      <c r="AN2206" s="1" t="str">
        <f t="shared" ca="1" si="315"/>
        <v>טרם נבדק</v>
      </c>
      <c r="AO2206" s="1" t="e">
        <f>VLOOKUP(AC2206,'תז מייל קניין'!$A:$C,3,0)</f>
        <v>#N/A</v>
      </c>
      <c r="AP2206" s="1" t="str">
        <f t="shared" si="316"/>
        <v xml:space="preserve"> מיכל תיוק</v>
      </c>
    </row>
    <row r="2207" spans="1:42" x14ac:dyDescent="0.2">
      <c r="A2207" s="4"/>
      <c r="B2207" s="5"/>
      <c r="C2207" s="6" t="s">
        <v>7495</v>
      </c>
      <c r="D2207" s="7" t="s">
        <v>50</v>
      </c>
      <c r="E2207" s="7" t="s">
        <v>32</v>
      </c>
      <c r="F2207" s="8" t="s">
        <v>35</v>
      </c>
      <c r="G2207" s="9">
        <v>45845</v>
      </c>
      <c r="H2207" s="9"/>
      <c r="I2207" s="10"/>
      <c r="J2207" s="14"/>
      <c r="K2207" s="11" t="s">
        <v>1764</v>
      </c>
      <c r="L2207" s="8" t="s">
        <v>1765</v>
      </c>
      <c r="M2207" s="8" t="s">
        <v>1766</v>
      </c>
      <c r="N2207" s="8" t="s">
        <v>40</v>
      </c>
      <c r="O2207" s="12">
        <v>1486.8</v>
      </c>
      <c r="P2207" s="8" t="s">
        <v>41</v>
      </c>
      <c r="Q2207" s="12">
        <v>1486.8</v>
      </c>
      <c r="R2207" s="13">
        <v>0</v>
      </c>
      <c r="S2207" s="13">
        <v>0</v>
      </c>
      <c r="T2207" s="13">
        <v>0</v>
      </c>
      <c r="U2207" s="12">
        <v>1537.74</v>
      </c>
      <c r="V2207" s="8" t="s">
        <v>35</v>
      </c>
      <c r="W2207" s="8" t="s">
        <v>7496</v>
      </c>
      <c r="X2207" s="8" t="s">
        <v>57</v>
      </c>
      <c r="Y2207" s="13">
        <v>0</v>
      </c>
      <c r="Z2207" s="8" t="s">
        <v>42</v>
      </c>
      <c r="AA2207" s="8" t="s">
        <v>65</v>
      </c>
      <c r="AB2207" s="8" t="s">
        <v>35</v>
      </c>
      <c r="AC2207" s="8" t="s">
        <v>4348</v>
      </c>
      <c r="AD2207" s="8" t="s">
        <v>35</v>
      </c>
      <c r="AE2207" s="8" t="s">
        <v>6866</v>
      </c>
      <c r="AF2207" s="12">
        <v>1486.8</v>
      </c>
      <c r="AG2207" s="41">
        <f t="shared" si="309"/>
        <v>45845</v>
      </c>
      <c r="AH2207" s="41">
        <f t="shared" ca="1" si="310"/>
        <v>46022</v>
      </c>
      <c r="AI2207" s="1">
        <f t="shared" ca="1" si="317"/>
        <v>5</v>
      </c>
      <c r="AJ2207" s="1">
        <f t="shared" ca="1" si="311"/>
        <v>0</v>
      </c>
      <c r="AK2207" s="1">
        <f t="shared" ca="1" si="312"/>
        <v>4</v>
      </c>
      <c r="AL2207" s="1">
        <f t="shared" si="313"/>
        <v>0</v>
      </c>
      <c r="AM2207" s="38">
        <f t="shared" ca="1" si="314"/>
        <v>0</v>
      </c>
      <c r="AN2207" s="1" t="str">
        <f t="shared" ca="1" si="315"/>
        <v>טרם נבדק</v>
      </c>
      <c r="AO2207" s="1" t="e">
        <f>VLOOKUP(AC2207,'תז מייל קניין'!$A:$C,3,0)</f>
        <v>#N/A</v>
      </c>
      <c r="AP2207" s="1" t="str">
        <f t="shared" si="316"/>
        <v xml:space="preserve"> דיסקים סנ</v>
      </c>
    </row>
    <row r="2208" spans="1:42" x14ac:dyDescent="0.2">
      <c r="A2208" s="4"/>
      <c r="B2208" s="5"/>
      <c r="C2208" s="6" t="s">
        <v>7497</v>
      </c>
      <c r="D2208" s="7" t="s">
        <v>34</v>
      </c>
      <c r="E2208" s="7" t="s">
        <v>32</v>
      </c>
      <c r="F2208" s="8" t="s">
        <v>35</v>
      </c>
      <c r="G2208" s="9">
        <v>45847</v>
      </c>
      <c r="H2208" s="9"/>
      <c r="I2208" s="10"/>
      <c r="J2208" s="14"/>
      <c r="K2208" s="11" t="s">
        <v>7498</v>
      </c>
      <c r="L2208" s="8" t="s">
        <v>7499</v>
      </c>
      <c r="M2208" s="8" t="s">
        <v>7500</v>
      </c>
      <c r="N2208" s="8" t="s">
        <v>40</v>
      </c>
      <c r="O2208" s="12">
        <v>7251.1</v>
      </c>
      <c r="P2208" s="8" t="s">
        <v>41</v>
      </c>
      <c r="Q2208" s="12">
        <v>7251.1</v>
      </c>
      <c r="R2208" s="13">
        <v>0</v>
      </c>
      <c r="S2208" s="13">
        <v>0</v>
      </c>
      <c r="T2208" s="13">
        <v>0</v>
      </c>
      <c r="U2208" s="12">
        <v>7251.1</v>
      </c>
      <c r="V2208" s="8" t="s">
        <v>35</v>
      </c>
      <c r="W2208" s="8" t="s">
        <v>7501</v>
      </c>
      <c r="X2208" s="8" t="s">
        <v>35</v>
      </c>
      <c r="Y2208" s="13">
        <v>0</v>
      </c>
      <c r="Z2208" s="8" t="s">
        <v>42</v>
      </c>
      <c r="AA2208" s="8" t="s">
        <v>43</v>
      </c>
      <c r="AB2208" s="8" t="s">
        <v>60</v>
      </c>
      <c r="AC2208" s="8" t="s">
        <v>4348</v>
      </c>
      <c r="AD2208" s="8" t="s">
        <v>35</v>
      </c>
      <c r="AE2208" s="8" t="s">
        <v>6872</v>
      </c>
      <c r="AF2208" s="12">
        <v>7251.1</v>
      </c>
      <c r="AG2208" s="41">
        <f t="shared" si="309"/>
        <v>45847</v>
      </c>
      <c r="AH2208" s="41">
        <f t="shared" ca="1" si="310"/>
        <v>46022</v>
      </c>
      <c r="AI2208" s="1">
        <f t="shared" ca="1" si="317"/>
        <v>5</v>
      </c>
      <c r="AJ2208" s="1">
        <f t="shared" ca="1" si="311"/>
        <v>0</v>
      </c>
      <c r="AK2208" s="1">
        <f t="shared" ca="1" si="312"/>
        <v>4</v>
      </c>
      <c r="AL2208" s="1">
        <f t="shared" si="313"/>
        <v>0</v>
      </c>
      <c r="AM2208" s="38">
        <f t="shared" ca="1" si="314"/>
        <v>0</v>
      </c>
      <c r="AN2208" s="1" t="str">
        <f t="shared" ca="1" si="315"/>
        <v>טרם נבדק</v>
      </c>
      <c r="AO2208" s="1" t="e">
        <f>VLOOKUP(AC2208,'תז מייל קניין'!$A:$C,3,0)</f>
        <v>#N/A</v>
      </c>
      <c r="AP2208" s="1" t="str">
        <f t="shared" si="316"/>
        <v xml:space="preserve"> הדפסת רול</v>
      </c>
    </row>
    <row r="2209" spans="1:42" x14ac:dyDescent="0.2">
      <c r="A2209" s="4"/>
      <c r="B2209" s="5"/>
      <c r="C2209" s="6" t="s">
        <v>7502</v>
      </c>
      <c r="D2209" s="7" t="s">
        <v>34</v>
      </c>
      <c r="E2209" s="7" t="s">
        <v>32</v>
      </c>
      <c r="F2209" s="8" t="s">
        <v>35</v>
      </c>
      <c r="G2209" s="9">
        <v>45847</v>
      </c>
      <c r="H2209" s="9"/>
      <c r="I2209" s="10"/>
      <c r="J2209" s="14"/>
      <c r="K2209" s="11" t="s">
        <v>4221</v>
      </c>
      <c r="L2209" s="8" t="s">
        <v>4222</v>
      </c>
      <c r="M2209" s="8" t="s">
        <v>4223</v>
      </c>
      <c r="N2209" s="8" t="s">
        <v>40</v>
      </c>
      <c r="O2209" s="12">
        <v>1888</v>
      </c>
      <c r="P2209" s="8" t="s">
        <v>41</v>
      </c>
      <c r="Q2209" s="12">
        <v>1888</v>
      </c>
      <c r="R2209" s="13">
        <v>0</v>
      </c>
      <c r="S2209" s="13">
        <v>0</v>
      </c>
      <c r="T2209" s="13">
        <v>0</v>
      </c>
      <c r="U2209" s="12">
        <v>1888</v>
      </c>
      <c r="V2209" s="8" t="s">
        <v>35</v>
      </c>
      <c r="W2209" s="8" t="s">
        <v>7503</v>
      </c>
      <c r="X2209" s="8" t="s">
        <v>35</v>
      </c>
      <c r="Y2209" s="13">
        <v>0</v>
      </c>
      <c r="Z2209" s="8" t="s">
        <v>42</v>
      </c>
      <c r="AA2209" s="8" t="s">
        <v>43</v>
      </c>
      <c r="AB2209" s="8" t="s">
        <v>60</v>
      </c>
      <c r="AC2209" s="8" t="s">
        <v>4348</v>
      </c>
      <c r="AD2209" s="8" t="s">
        <v>35</v>
      </c>
      <c r="AE2209" s="8" t="s">
        <v>2177</v>
      </c>
      <c r="AF2209" s="12">
        <v>1888</v>
      </c>
      <c r="AG2209" s="41">
        <f t="shared" si="309"/>
        <v>45847</v>
      </c>
      <c r="AH2209" s="41">
        <f t="shared" ca="1" si="310"/>
        <v>46022</v>
      </c>
      <c r="AI2209" s="1">
        <f t="shared" ca="1" si="317"/>
        <v>5</v>
      </c>
      <c r="AJ2209" s="1">
        <f t="shared" ca="1" si="311"/>
        <v>0</v>
      </c>
      <c r="AK2209" s="1">
        <f t="shared" ca="1" si="312"/>
        <v>4</v>
      </c>
      <c r="AL2209" s="1">
        <f t="shared" si="313"/>
        <v>0</v>
      </c>
      <c r="AM2209" s="38">
        <f t="shared" ca="1" si="314"/>
        <v>0</v>
      </c>
      <c r="AN2209" s="1" t="str">
        <f t="shared" ca="1" si="315"/>
        <v>טרם נבדק</v>
      </c>
      <c r="AO2209" s="1" t="e">
        <f>VLOOKUP(AC2209,'תז מייל קניין'!$A:$C,3,0)</f>
        <v>#N/A</v>
      </c>
      <c r="AP2209" s="1" t="str">
        <f t="shared" si="316"/>
        <v xml:space="preserve"> כרטיסי פי</v>
      </c>
    </row>
    <row r="2210" spans="1:42" x14ac:dyDescent="0.2">
      <c r="A2210" s="4"/>
      <c r="B2210" s="5"/>
      <c r="C2210" s="6" t="s">
        <v>7504</v>
      </c>
      <c r="D2210" s="7" t="s">
        <v>34</v>
      </c>
      <c r="E2210" s="7" t="s">
        <v>32</v>
      </c>
      <c r="F2210" s="8" t="s">
        <v>35</v>
      </c>
      <c r="G2210" s="9">
        <v>45847</v>
      </c>
      <c r="H2210" s="9"/>
      <c r="I2210" s="10"/>
      <c r="J2210" s="14"/>
      <c r="K2210" s="11" t="s">
        <v>7505</v>
      </c>
      <c r="L2210" s="8" t="s">
        <v>7506</v>
      </c>
      <c r="M2210" s="8" t="s">
        <v>7507</v>
      </c>
      <c r="N2210" s="8" t="s">
        <v>40</v>
      </c>
      <c r="O2210" s="12">
        <v>3268.6</v>
      </c>
      <c r="P2210" s="8" t="s">
        <v>41</v>
      </c>
      <c r="Q2210" s="12">
        <v>3268.6</v>
      </c>
      <c r="R2210" s="13">
        <v>0</v>
      </c>
      <c r="S2210" s="13">
        <v>0</v>
      </c>
      <c r="T2210" s="13">
        <v>0</v>
      </c>
      <c r="U2210" s="12">
        <v>3268.6</v>
      </c>
      <c r="V2210" s="8" t="s">
        <v>35</v>
      </c>
      <c r="W2210" s="8" t="s">
        <v>7508</v>
      </c>
      <c r="X2210" s="8" t="s">
        <v>35</v>
      </c>
      <c r="Y2210" s="13">
        <v>0</v>
      </c>
      <c r="Z2210" s="8" t="s">
        <v>42</v>
      </c>
      <c r="AA2210" s="8" t="s">
        <v>43</v>
      </c>
      <c r="AB2210" s="8" t="s">
        <v>60</v>
      </c>
      <c r="AC2210" s="8" t="s">
        <v>4348</v>
      </c>
      <c r="AD2210" s="8" t="s">
        <v>35</v>
      </c>
      <c r="AE2210" s="8" t="s">
        <v>674</v>
      </c>
      <c r="AF2210" s="12">
        <v>3268.6</v>
      </c>
      <c r="AG2210" s="41">
        <f t="shared" si="309"/>
        <v>45847</v>
      </c>
      <c r="AH2210" s="41">
        <f t="shared" ca="1" si="310"/>
        <v>46022</v>
      </c>
      <c r="AI2210" s="1">
        <f t="shared" ca="1" si="317"/>
        <v>5</v>
      </c>
      <c r="AJ2210" s="1">
        <f t="shared" ca="1" si="311"/>
        <v>0</v>
      </c>
      <c r="AK2210" s="1">
        <f t="shared" ca="1" si="312"/>
        <v>4</v>
      </c>
      <c r="AL2210" s="1">
        <f t="shared" si="313"/>
        <v>0</v>
      </c>
      <c r="AM2210" s="38">
        <f t="shared" ca="1" si="314"/>
        <v>0</v>
      </c>
      <c r="AN2210" s="1" t="str">
        <f t="shared" ca="1" si="315"/>
        <v>טרם נבדק</v>
      </c>
      <c r="AO2210" s="1" t="e">
        <f>VLOOKUP(AC2210,'תז מייל קניין'!$A:$C,3,0)</f>
        <v>#N/A</v>
      </c>
      <c r="AP2210" s="1" t="str">
        <f t="shared" si="316"/>
        <v xml:space="preserve"> חוברת בעל</v>
      </c>
    </row>
    <row r="2211" spans="1:42" x14ac:dyDescent="0.2">
      <c r="A2211" s="4"/>
      <c r="B2211" s="5"/>
      <c r="C2211" s="6" t="s">
        <v>7509</v>
      </c>
      <c r="D2211" s="7" t="s">
        <v>34</v>
      </c>
      <c r="E2211" s="7" t="s">
        <v>32</v>
      </c>
      <c r="F2211" s="8" t="s">
        <v>35</v>
      </c>
      <c r="G2211" s="9">
        <v>45852</v>
      </c>
      <c r="H2211" s="9"/>
      <c r="I2211" s="10"/>
      <c r="J2211" s="14"/>
      <c r="K2211" s="11" t="s">
        <v>1129</v>
      </c>
      <c r="L2211" s="8" t="s">
        <v>1130</v>
      </c>
      <c r="M2211" s="8" t="s">
        <v>1131</v>
      </c>
      <c r="N2211" s="8" t="s">
        <v>40</v>
      </c>
      <c r="O2211" s="12">
        <v>21675</v>
      </c>
      <c r="P2211" s="8" t="s">
        <v>41</v>
      </c>
      <c r="Q2211" s="12">
        <v>21675</v>
      </c>
      <c r="R2211" s="13">
        <v>0</v>
      </c>
      <c r="S2211" s="13">
        <v>0</v>
      </c>
      <c r="T2211" s="13">
        <v>0</v>
      </c>
      <c r="U2211" s="12">
        <v>21675</v>
      </c>
      <c r="V2211" s="8" t="s">
        <v>35</v>
      </c>
      <c r="W2211" s="8" t="s">
        <v>7510</v>
      </c>
      <c r="X2211" s="8" t="s">
        <v>35</v>
      </c>
      <c r="Y2211" s="13">
        <v>0</v>
      </c>
      <c r="Z2211" s="8" t="s">
        <v>42</v>
      </c>
      <c r="AA2211" s="8" t="s">
        <v>43</v>
      </c>
      <c r="AB2211" s="8" t="s">
        <v>2404</v>
      </c>
      <c r="AC2211" s="8" t="s">
        <v>4348</v>
      </c>
      <c r="AD2211" s="8" t="s">
        <v>35</v>
      </c>
      <c r="AE2211" s="8" t="s">
        <v>128</v>
      </c>
      <c r="AF2211" s="12">
        <v>21675</v>
      </c>
      <c r="AG2211" s="41">
        <f t="shared" si="309"/>
        <v>45852</v>
      </c>
      <c r="AH2211" s="41">
        <f t="shared" ca="1" si="310"/>
        <v>46022</v>
      </c>
      <c r="AI2211" s="1">
        <f t="shared" ca="1" si="317"/>
        <v>5</v>
      </c>
      <c r="AJ2211" s="1">
        <f t="shared" ca="1" si="311"/>
        <v>0</v>
      </c>
      <c r="AK2211" s="1">
        <f t="shared" ca="1" si="312"/>
        <v>4</v>
      </c>
      <c r="AL2211" s="1">
        <f t="shared" si="313"/>
        <v>0</v>
      </c>
      <c r="AM2211" s="38">
        <f t="shared" ca="1" si="314"/>
        <v>0</v>
      </c>
      <c r="AN2211" s="1" t="str">
        <f t="shared" ca="1" si="315"/>
        <v>טרם נבדק</v>
      </c>
      <c r="AO2211" s="1" t="e">
        <f>VLOOKUP(AC2211,'תז מייל קניין'!$A:$C,3,0)</f>
        <v>#N/A</v>
      </c>
      <c r="AP2211" s="1" t="str">
        <f t="shared" si="316"/>
        <v xml:space="preserve"> אגרת שילו</v>
      </c>
    </row>
    <row r="2212" spans="1:42" x14ac:dyDescent="0.2">
      <c r="A2212" s="4"/>
      <c r="B2212" s="5"/>
      <c r="C2212" s="6" t="s">
        <v>7511</v>
      </c>
      <c r="D2212" s="7" t="s">
        <v>34</v>
      </c>
      <c r="E2212" s="7" t="s">
        <v>32</v>
      </c>
      <c r="F2212" s="8" t="s">
        <v>35</v>
      </c>
      <c r="G2212" s="9">
        <v>45852</v>
      </c>
      <c r="H2212" s="9"/>
      <c r="I2212" s="10"/>
      <c r="J2212" s="14"/>
      <c r="K2212" s="11" t="s">
        <v>1129</v>
      </c>
      <c r="L2212" s="8" t="s">
        <v>1130</v>
      </c>
      <c r="M2212" s="8" t="s">
        <v>1131</v>
      </c>
      <c r="N2212" s="8" t="s">
        <v>40</v>
      </c>
      <c r="O2212" s="12">
        <v>7909.35</v>
      </c>
      <c r="P2212" s="8" t="s">
        <v>41</v>
      </c>
      <c r="Q2212" s="12">
        <v>7909.35</v>
      </c>
      <c r="R2212" s="13">
        <v>0</v>
      </c>
      <c r="S2212" s="13">
        <v>0</v>
      </c>
      <c r="T2212" s="13">
        <v>0</v>
      </c>
      <c r="U2212" s="12">
        <v>7909.35</v>
      </c>
      <c r="V2212" s="8" t="s">
        <v>35</v>
      </c>
      <c r="W2212" s="8" t="s">
        <v>7512</v>
      </c>
      <c r="X2212" s="8" t="s">
        <v>35</v>
      </c>
      <c r="Y2212" s="13">
        <v>0</v>
      </c>
      <c r="Z2212" s="8" t="s">
        <v>42</v>
      </c>
      <c r="AA2212" s="8" t="s">
        <v>43</v>
      </c>
      <c r="AB2212" s="8" t="s">
        <v>2404</v>
      </c>
      <c r="AC2212" s="8" t="s">
        <v>4348</v>
      </c>
      <c r="AD2212" s="8" t="s">
        <v>35</v>
      </c>
      <c r="AE2212" s="8" t="s">
        <v>128</v>
      </c>
      <c r="AF2212" s="12">
        <v>7909.35</v>
      </c>
      <c r="AG2212" s="41">
        <f t="shared" si="309"/>
        <v>45852</v>
      </c>
      <c r="AH2212" s="41">
        <f t="shared" ca="1" si="310"/>
        <v>46022</v>
      </c>
      <c r="AI2212" s="1">
        <f t="shared" ca="1" si="317"/>
        <v>5</v>
      </c>
      <c r="AJ2212" s="1">
        <f t="shared" ca="1" si="311"/>
        <v>0</v>
      </c>
      <c r="AK2212" s="1">
        <f t="shared" ca="1" si="312"/>
        <v>4</v>
      </c>
      <c r="AL2212" s="1">
        <f t="shared" si="313"/>
        <v>0</v>
      </c>
      <c r="AM2212" s="38">
        <f t="shared" ca="1" si="314"/>
        <v>0</v>
      </c>
      <c r="AN2212" s="1" t="str">
        <f t="shared" ca="1" si="315"/>
        <v>טרם נבדק</v>
      </c>
      <c r="AO2212" s="1" t="e">
        <f>VLOOKUP(AC2212,'תז מייל קניין'!$A:$C,3,0)</f>
        <v>#N/A</v>
      </c>
      <c r="AP2212" s="1" t="str">
        <f t="shared" si="316"/>
        <v xml:space="preserve"> אגרת שילו</v>
      </c>
    </row>
    <row r="2213" spans="1:42" x14ac:dyDescent="0.2">
      <c r="A2213" s="4"/>
      <c r="B2213" s="5"/>
      <c r="C2213" s="6" t="s">
        <v>7513</v>
      </c>
      <c r="D2213" s="7" t="s">
        <v>34</v>
      </c>
      <c r="E2213" s="7" t="s">
        <v>32</v>
      </c>
      <c r="F2213" s="8" t="s">
        <v>35</v>
      </c>
      <c r="G2213" s="9">
        <v>45852</v>
      </c>
      <c r="H2213" s="9"/>
      <c r="I2213" s="10"/>
      <c r="J2213" s="14"/>
      <c r="K2213" s="11" t="s">
        <v>1129</v>
      </c>
      <c r="L2213" s="8" t="s">
        <v>1130</v>
      </c>
      <c r="M2213" s="8" t="s">
        <v>1131</v>
      </c>
      <c r="N2213" s="8" t="s">
        <v>40</v>
      </c>
      <c r="O2213" s="12">
        <v>5824.9</v>
      </c>
      <c r="P2213" s="8" t="s">
        <v>41</v>
      </c>
      <c r="Q2213" s="12">
        <v>5824.9</v>
      </c>
      <c r="R2213" s="13">
        <v>100</v>
      </c>
      <c r="S2213" s="12">
        <v>5824.9</v>
      </c>
      <c r="T2213" s="12">
        <v>5824.9</v>
      </c>
      <c r="U2213" s="13">
        <v>0</v>
      </c>
      <c r="V2213" s="8" t="s">
        <v>35</v>
      </c>
      <c r="W2213" s="8" t="s">
        <v>7514</v>
      </c>
      <c r="X2213" s="8" t="s">
        <v>35</v>
      </c>
      <c r="Y2213" s="13">
        <v>0</v>
      </c>
      <c r="Z2213" s="8" t="s">
        <v>42</v>
      </c>
      <c r="AA2213" s="8" t="s">
        <v>43</v>
      </c>
      <c r="AB2213" s="8" t="s">
        <v>2404</v>
      </c>
      <c r="AC2213" s="8" t="s">
        <v>4348</v>
      </c>
      <c r="AD2213" s="8" t="s">
        <v>35</v>
      </c>
      <c r="AE2213" s="8" t="s">
        <v>128</v>
      </c>
      <c r="AF2213" s="13">
        <v>0</v>
      </c>
      <c r="AG2213" s="41">
        <f t="shared" si="309"/>
        <v>45852</v>
      </c>
      <c r="AH2213" s="41">
        <f t="shared" ca="1" si="310"/>
        <v>46022</v>
      </c>
      <c r="AI2213" s="1">
        <f t="shared" ca="1" si="317"/>
        <v>5</v>
      </c>
      <c r="AJ2213" s="1">
        <f t="shared" ca="1" si="311"/>
        <v>0</v>
      </c>
      <c r="AK2213" s="1">
        <f t="shared" ca="1" si="312"/>
        <v>4</v>
      </c>
      <c r="AL2213" s="1">
        <f t="shared" si="313"/>
        <v>100</v>
      </c>
      <c r="AM2213" s="38">
        <f t="shared" ca="1" si="314"/>
        <v>0</v>
      </c>
      <c r="AN2213" s="1" t="str">
        <f t="shared" ca="1" si="315"/>
        <v>טרם נבדק</v>
      </c>
      <c r="AO2213" s="1" t="e">
        <f>VLOOKUP(AC2213,'תז מייל קניין'!$A:$C,3,0)</f>
        <v>#N/A</v>
      </c>
      <c r="AP2213" s="1" t="str">
        <f t="shared" si="316"/>
        <v xml:space="preserve"> אגרת שילו</v>
      </c>
    </row>
    <row r="2214" spans="1:42" x14ac:dyDescent="0.2">
      <c r="A2214" s="4"/>
      <c r="B2214" s="5"/>
      <c r="C2214" s="6" t="s">
        <v>7515</v>
      </c>
      <c r="D2214" s="7" t="s">
        <v>34</v>
      </c>
      <c r="E2214" s="7" t="s">
        <v>32</v>
      </c>
      <c r="F2214" s="8" t="s">
        <v>35</v>
      </c>
      <c r="G2214" s="9">
        <v>45852</v>
      </c>
      <c r="H2214" s="9"/>
      <c r="I2214" s="10"/>
      <c r="J2214" s="14"/>
      <c r="K2214" s="11" t="s">
        <v>1129</v>
      </c>
      <c r="L2214" s="8" t="s">
        <v>1130</v>
      </c>
      <c r="M2214" s="8" t="s">
        <v>1131</v>
      </c>
      <c r="N2214" s="8" t="s">
        <v>40</v>
      </c>
      <c r="O2214" s="12">
        <v>5529.48</v>
      </c>
      <c r="P2214" s="8" t="s">
        <v>41</v>
      </c>
      <c r="Q2214" s="12">
        <v>5529.48</v>
      </c>
      <c r="R2214" s="13">
        <v>100</v>
      </c>
      <c r="S2214" s="12">
        <v>5529.48</v>
      </c>
      <c r="T2214" s="12">
        <v>5529.48</v>
      </c>
      <c r="U2214" s="13">
        <v>0</v>
      </c>
      <c r="V2214" s="8" t="s">
        <v>35</v>
      </c>
      <c r="W2214" s="8" t="s">
        <v>7516</v>
      </c>
      <c r="X2214" s="8" t="s">
        <v>35</v>
      </c>
      <c r="Y2214" s="13">
        <v>0</v>
      </c>
      <c r="Z2214" s="8" t="s">
        <v>42</v>
      </c>
      <c r="AA2214" s="8" t="s">
        <v>43</v>
      </c>
      <c r="AB2214" s="8" t="s">
        <v>2404</v>
      </c>
      <c r="AC2214" s="8" t="s">
        <v>4348</v>
      </c>
      <c r="AD2214" s="8" t="s">
        <v>35</v>
      </c>
      <c r="AE2214" s="8" t="s">
        <v>128</v>
      </c>
      <c r="AF2214" s="13">
        <v>0</v>
      </c>
      <c r="AG2214" s="41">
        <f t="shared" si="309"/>
        <v>45852</v>
      </c>
      <c r="AH2214" s="41">
        <f t="shared" ca="1" si="310"/>
        <v>46022</v>
      </c>
      <c r="AI2214" s="1">
        <f t="shared" ca="1" si="317"/>
        <v>5</v>
      </c>
      <c r="AJ2214" s="1">
        <f t="shared" ca="1" si="311"/>
        <v>0</v>
      </c>
      <c r="AK2214" s="1">
        <f t="shared" ca="1" si="312"/>
        <v>4</v>
      </c>
      <c r="AL2214" s="1">
        <f t="shared" si="313"/>
        <v>100</v>
      </c>
      <c r="AM2214" s="38">
        <f t="shared" ca="1" si="314"/>
        <v>0</v>
      </c>
      <c r="AN2214" s="1" t="str">
        <f t="shared" ca="1" si="315"/>
        <v>טרם נבדק</v>
      </c>
      <c r="AO2214" s="1" t="e">
        <f>VLOOKUP(AC2214,'תז מייל קניין'!$A:$C,3,0)</f>
        <v>#N/A</v>
      </c>
      <c r="AP2214" s="1" t="str">
        <f t="shared" si="316"/>
        <v xml:space="preserve"> אגרת שילו</v>
      </c>
    </row>
    <row r="2215" spans="1:42" x14ac:dyDescent="0.2">
      <c r="A2215" s="4"/>
      <c r="B2215" s="5"/>
      <c r="C2215" s="6" t="s">
        <v>7517</v>
      </c>
      <c r="D2215" s="7" t="s">
        <v>50</v>
      </c>
      <c r="E2215" s="7" t="s">
        <v>32</v>
      </c>
      <c r="F2215" s="8" t="s">
        <v>35</v>
      </c>
      <c r="G2215" s="9">
        <v>45853</v>
      </c>
      <c r="H2215" s="9"/>
      <c r="I2215" s="10"/>
      <c r="J2215" s="14"/>
      <c r="K2215" s="11" t="s">
        <v>2144</v>
      </c>
      <c r="L2215" s="8" t="s">
        <v>2145</v>
      </c>
      <c r="M2215" s="8" t="s">
        <v>2146</v>
      </c>
      <c r="N2215" s="8" t="s">
        <v>40</v>
      </c>
      <c r="O2215" s="12">
        <v>11652.5</v>
      </c>
      <c r="P2215" s="8" t="s">
        <v>41</v>
      </c>
      <c r="Q2215" s="12">
        <v>11652.5</v>
      </c>
      <c r="R2215" s="13">
        <v>0</v>
      </c>
      <c r="S2215" s="13">
        <v>0</v>
      </c>
      <c r="T2215" s="13">
        <v>0</v>
      </c>
      <c r="U2215" s="12">
        <v>12502.66</v>
      </c>
      <c r="V2215" s="8" t="s">
        <v>35</v>
      </c>
      <c r="W2215" s="8" t="s">
        <v>7518</v>
      </c>
      <c r="X2215" s="8" t="s">
        <v>57</v>
      </c>
      <c r="Y2215" s="13">
        <v>0</v>
      </c>
      <c r="Z2215" s="8" t="s">
        <v>42</v>
      </c>
      <c r="AA2215" s="8" t="s">
        <v>65</v>
      </c>
      <c r="AB2215" s="8" t="s">
        <v>35</v>
      </c>
      <c r="AC2215" s="8" t="s">
        <v>4348</v>
      </c>
      <c r="AD2215" s="8" t="s">
        <v>35</v>
      </c>
      <c r="AE2215" s="8" t="s">
        <v>1815</v>
      </c>
      <c r="AF2215" s="12">
        <v>11652.5</v>
      </c>
      <c r="AG2215" s="41">
        <f t="shared" si="309"/>
        <v>45853</v>
      </c>
      <c r="AH2215" s="41">
        <f t="shared" ca="1" si="310"/>
        <v>46022</v>
      </c>
      <c r="AI2215" s="1">
        <f t="shared" ca="1" si="317"/>
        <v>5</v>
      </c>
      <c r="AJ2215" s="1">
        <f t="shared" ca="1" si="311"/>
        <v>0</v>
      </c>
      <c r="AK2215" s="1">
        <f t="shared" ca="1" si="312"/>
        <v>4</v>
      </c>
      <c r="AL2215" s="1">
        <f t="shared" si="313"/>
        <v>0</v>
      </c>
      <c r="AM2215" s="38">
        <f t="shared" ca="1" si="314"/>
        <v>0</v>
      </c>
      <c r="AN2215" s="1" t="str">
        <f t="shared" ca="1" si="315"/>
        <v>טרם נבדק</v>
      </c>
      <c r="AO2215" s="1" t="e">
        <f>VLOOKUP(AC2215,'תז מייל קניין'!$A:$C,3,0)</f>
        <v>#N/A</v>
      </c>
      <c r="AP2215" s="1" t="str">
        <f t="shared" si="316"/>
        <v xml:space="preserve"> כסאות מזכ</v>
      </c>
    </row>
    <row r="2216" spans="1:42" x14ac:dyDescent="0.2">
      <c r="A2216" s="4"/>
      <c r="B2216" s="5"/>
      <c r="C2216" s="6" t="s">
        <v>7519</v>
      </c>
      <c r="D2216" s="7" t="s">
        <v>50</v>
      </c>
      <c r="E2216" s="7" t="s">
        <v>32</v>
      </c>
      <c r="F2216" s="8" t="s">
        <v>35</v>
      </c>
      <c r="G2216" s="9">
        <v>45854</v>
      </c>
      <c r="H2216" s="9"/>
      <c r="I2216" s="10"/>
      <c r="J2216" s="14"/>
      <c r="K2216" s="11" t="s">
        <v>7520</v>
      </c>
      <c r="L2216" s="8" t="s">
        <v>7521</v>
      </c>
      <c r="M2216" s="8" t="s">
        <v>7522</v>
      </c>
      <c r="N2216" s="8" t="s">
        <v>113</v>
      </c>
      <c r="O2216" s="12">
        <v>100854.6</v>
      </c>
      <c r="P2216" s="8" t="s">
        <v>41</v>
      </c>
      <c r="Q2216" s="12">
        <v>100854.6</v>
      </c>
      <c r="R2216" s="13">
        <v>0</v>
      </c>
      <c r="S2216" s="13">
        <v>0</v>
      </c>
      <c r="T2216" s="13">
        <v>0</v>
      </c>
      <c r="U2216" s="12">
        <v>100854.6</v>
      </c>
      <c r="V2216" s="8" t="s">
        <v>35</v>
      </c>
      <c r="W2216" s="8" t="s">
        <v>7523</v>
      </c>
      <c r="X2216" s="8" t="s">
        <v>35</v>
      </c>
      <c r="Y2216" s="13">
        <v>0</v>
      </c>
      <c r="Z2216" s="8" t="s">
        <v>42</v>
      </c>
      <c r="AA2216" s="8" t="s">
        <v>43</v>
      </c>
      <c r="AB2216" s="8" t="s">
        <v>60</v>
      </c>
      <c r="AC2216" s="8" t="s">
        <v>4348</v>
      </c>
      <c r="AD2216" s="8" t="s">
        <v>7524</v>
      </c>
      <c r="AE2216" s="8" t="s">
        <v>6866</v>
      </c>
      <c r="AF2216" s="12">
        <v>100854.6</v>
      </c>
      <c r="AG2216" s="41">
        <f t="shared" si="309"/>
        <v>45854</v>
      </c>
      <c r="AH2216" s="41">
        <f t="shared" ca="1" si="310"/>
        <v>46022</v>
      </c>
      <c r="AI2216" s="1">
        <f t="shared" ca="1" si="317"/>
        <v>5</v>
      </c>
      <c r="AJ2216" s="1">
        <f t="shared" ca="1" si="311"/>
        <v>0</v>
      </c>
      <c r="AK2216" s="1">
        <f t="shared" ca="1" si="312"/>
        <v>4</v>
      </c>
      <c r="AL2216" s="1">
        <f t="shared" si="313"/>
        <v>0</v>
      </c>
      <c r="AM2216" s="38">
        <f t="shared" ca="1" si="314"/>
        <v>0</v>
      </c>
      <c r="AN2216" s="1" t="str">
        <f t="shared" ca="1" si="315"/>
        <v>טרם נבדק</v>
      </c>
      <c r="AO2216" s="1" t="e">
        <f>VLOOKUP(AC2216,'תז מייל קניין'!$A:$C,3,0)</f>
        <v>#N/A</v>
      </c>
      <c r="AP2216" s="1" t="str">
        <f t="shared" si="316"/>
        <v xml:space="preserve"> מתן ייעוץ</v>
      </c>
    </row>
    <row r="2217" spans="1:42" x14ac:dyDescent="0.2">
      <c r="A2217" s="4"/>
      <c r="B2217" s="5"/>
      <c r="C2217" s="6" t="s">
        <v>7525</v>
      </c>
      <c r="D2217" s="7" t="s">
        <v>34</v>
      </c>
      <c r="E2217" s="7" t="s">
        <v>32</v>
      </c>
      <c r="F2217" s="8" t="s">
        <v>35</v>
      </c>
      <c r="G2217" s="9">
        <v>45854</v>
      </c>
      <c r="H2217" s="9"/>
      <c r="I2217" s="10"/>
      <c r="J2217" s="14"/>
      <c r="K2217" s="11" t="s">
        <v>3232</v>
      </c>
      <c r="L2217" s="8" t="s">
        <v>3233</v>
      </c>
      <c r="M2217" s="8" t="s">
        <v>3234</v>
      </c>
      <c r="N2217" s="8" t="s">
        <v>113</v>
      </c>
      <c r="O2217" s="12">
        <v>9204</v>
      </c>
      <c r="P2217" s="8" t="s">
        <v>41</v>
      </c>
      <c r="Q2217" s="12">
        <v>9204</v>
      </c>
      <c r="R2217" s="13">
        <v>0</v>
      </c>
      <c r="S2217" s="13">
        <v>0</v>
      </c>
      <c r="T2217" s="13">
        <v>0</v>
      </c>
      <c r="U2217" s="12">
        <v>9204</v>
      </c>
      <c r="V2217" s="8" t="s">
        <v>35</v>
      </c>
      <c r="W2217" s="8" t="s">
        <v>7526</v>
      </c>
      <c r="X2217" s="8" t="s">
        <v>35</v>
      </c>
      <c r="Y2217" s="13">
        <v>0</v>
      </c>
      <c r="Z2217" s="8" t="s">
        <v>42</v>
      </c>
      <c r="AA2217" s="8" t="s">
        <v>43</v>
      </c>
      <c r="AB2217" s="8" t="s">
        <v>60</v>
      </c>
      <c r="AC2217" s="8" t="s">
        <v>4348</v>
      </c>
      <c r="AD2217" s="8" t="s">
        <v>35</v>
      </c>
      <c r="AE2217" s="8" t="s">
        <v>2234</v>
      </c>
      <c r="AF2217" s="12">
        <v>9204</v>
      </c>
      <c r="AG2217" s="41">
        <f t="shared" si="309"/>
        <v>45854</v>
      </c>
      <c r="AH2217" s="41">
        <f t="shared" ca="1" si="310"/>
        <v>46022</v>
      </c>
      <c r="AI2217" s="1">
        <f t="shared" ca="1" si="317"/>
        <v>5</v>
      </c>
      <c r="AJ2217" s="1">
        <f t="shared" ca="1" si="311"/>
        <v>0</v>
      </c>
      <c r="AK2217" s="1">
        <f t="shared" ca="1" si="312"/>
        <v>4</v>
      </c>
      <c r="AL2217" s="1">
        <f t="shared" si="313"/>
        <v>0</v>
      </c>
      <c r="AM2217" s="38">
        <f t="shared" ca="1" si="314"/>
        <v>0</v>
      </c>
      <c r="AN2217" s="1" t="str">
        <f t="shared" ca="1" si="315"/>
        <v>טרם נבדק</v>
      </c>
      <c r="AO2217" s="1" t="e">
        <f>VLOOKUP(AC2217,'תז מייל קניין'!$A:$C,3,0)</f>
        <v>#N/A</v>
      </c>
      <c r="AP2217" s="1" t="str">
        <f t="shared" si="316"/>
        <v xml:space="preserve"> שילוט אפ"</v>
      </c>
    </row>
    <row r="2218" spans="1:42" x14ac:dyDescent="0.2">
      <c r="A2218" s="4"/>
      <c r="B2218" s="5"/>
      <c r="C2218" s="6" t="s">
        <v>7527</v>
      </c>
      <c r="D2218" s="7" t="s">
        <v>50</v>
      </c>
      <c r="E2218" s="7" t="s">
        <v>32</v>
      </c>
      <c r="F2218" s="8" t="s">
        <v>35</v>
      </c>
      <c r="G2218" s="9">
        <v>45865</v>
      </c>
      <c r="H2218" s="9"/>
      <c r="I2218" s="10"/>
      <c r="J2218" s="14"/>
      <c r="K2218" s="11" t="s">
        <v>1990</v>
      </c>
      <c r="L2218" s="8" t="s">
        <v>1991</v>
      </c>
      <c r="M2218" s="8" t="s">
        <v>1992</v>
      </c>
      <c r="N2218" s="8" t="s">
        <v>35</v>
      </c>
      <c r="O2218" s="12">
        <v>2527.4499999999998</v>
      </c>
      <c r="P2218" s="8" t="s">
        <v>41</v>
      </c>
      <c r="Q2218" s="12">
        <v>2527.4499999999998</v>
      </c>
      <c r="R2218" s="13">
        <v>0</v>
      </c>
      <c r="S2218" s="13">
        <v>0</v>
      </c>
      <c r="T2218" s="13">
        <v>0</v>
      </c>
      <c r="U2218" s="13">
        <v>0</v>
      </c>
      <c r="V2218" s="8" t="s">
        <v>57</v>
      </c>
      <c r="W2218" s="8" t="s">
        <v>7528</v>
      </c>
      <c r="X2218" s="8" t="s">
        <v>57</v>
      </c>
      <c r="Y2218" s="13">
        <v>0</v>
      </c>
      <c r="Z2218" s="8" t="s">
        <v>42</v>
      </c>
      <c r="AA2218" s="8" t="s">
        <v>65</v>
      </c>
      <c r="AB2218" s="8" t="s">
        <v>35</v>
      </c>
      <c r="AC2218" s="8" t="s">
        <v>4348</v>
      </c>
      <c r="AD2218" s="8" t="s">
        <v>35</v>
      </c>
      <c r="AE2218" s="8" t="s">
        <v>1829</v>
      </c>
      <c r="AF2218" s="12">
        <v>2527.4499999999998</v>
      </c>
      <c r="AG2218" s="41">
        <f t="shared" si="309"/>
        <v>45865</v>
      </c>
      <c r="AH2218" s="41">
        <f t="shared" ca="1" si="310"/>
        <v>46022</v>
      </c>
      <c r="AI2218" s="1">
        <f t="shared" ca="1" si="317"/>
        <v>5</v>
      </c>
      <c r="AJ2218" s="1">
        <f t="shared" ca="1" si="311"/>
        <v>0</v>
      </c>
      <c r="AK2218" s="1">
        <f t="shared" ca="1" si="312"/>
        <v>4</v>
      </c>
      <c r="AL2218" s="1">
        <f t="shared" si="313"/>
        <v>0</v>
      </c>
      <c r="AM2218" s="38">
        <f t="shared" ca="1" si="314"/>
        <v>0</v>
      </c>
      <c r="AN2218" s="1" t="str">
        <f t="shared" ca="1" si="315"/>
        <v>טרם נבדק</v>
      </c>
      <c r="AO2218" s="1" t="e">
        <f>VLOOKUP(AC2218,'תז מייל קניין'!$A:$C,3,0)</f>
        <v>#N/A</v>
      </c>
      <c r="AP2218" s="1" t="str">
        <f t="shared" si="316"/>
        <v xml:space="preserve"> מסך, אפ"כ</v>
      </c>
    </row>
    <row r="2219" spans="1:42" x14ac:dyDescent="0.2">
      <c r="A2219" s="4"/>
      <c r="B2219" s="5"/>
      <c r="C2219" s="6" t="s">
        <v>7529</v>
      </c>
      <c r="D2219" s="7" t="s">
        <v>50</v>
      </c>
      <c r="E2219" s="7" t="s">
        <v>32</v>
      </c>
      <c r="F2219" s="8" t="s">
        <v>35</v>
      </c>
      <c r="G2219" s="9">
        <v>45865</v>
      </c>
      <c r="H2219" s="9"/>
      <c r="I2219" s="10"/>
      <c r="J2219" s="14"/>
      <c r="K2219" s="11" t="s">
        <v>2144</v>
      </c>
      <c r="L2219" s="8" t="s">
        <v>2145</v>
      </c>
      <c r="M2219" s="8" t="s">
        <v>2146</v>
      </c>
      <c r="N2219" s="8" t="s">
        <v>7530</v>
      </c>
      <c r="O2219" s="13">
        <v>932.2</v>
      </c>
      <c r="P2219" s="8" t="s">
        <v>41</v>
      </c>
      <c r="Q2219" s="13">
        <v>932.2</v>
      </c>
      <c r="R2219" s="13">
        <v>0</v>
      </c>
      <c r="S2219" s="13">
        <v>0</v>
      </c>
      <c r="T2219" s="13">
        <v>0</v>
      </c>
      <c r="U2219" s="13">
        <v>932.2</v>
      </c>
      <c r="V2219" s="8" t="s">
        <v>35</v>
      </c>
      <c r="W2219" s="8" t="s">
        <v>7531</v>
      </c>
      <c r="X2219" s="8" t="s">
        <v>35</v>
      </c>
      <c r="Y2219" s="13">
        <v>0</v>
      </c>
      <c r="Z2219" s="8" t="s">
        <v>42</v>
      </c>
      <c r="AA2219" s="8" t="s">
        <v>65</v>
      </c>
      <c r="AB2219" s="8" t="s">
        <v>35</v>
      </c>
      <c r="AC2219" s="8" t="s">
        <v>4348</v>
      </c>
      <c r="AD2219" s="8" t="s">
        <v>35</v>
      </c>
      <c r="AE2219" s="8" t="s">
        <v>1815</v>
      </c>
      <c r="AF2219" s="13">
        <v>932.2</v>
      </c>
      <c r="AG2219" s="41">
        <f t="shared" si="309"/>
        <v>45865</v>
      </c>
      <c r="AH2219" s="41">
        <f t="shared" ca="1" si="310"/>
        <v>46022</v>
      </c>
      <c r="AI2219" s="1">
        <f t="shared" ca="1" si="317"/>
        <v>5</v>
      </c>
      <c r="AJ2219" s="1">
        <f t="shared" ca="1" si="311"/>
        <v>0</v>
      </c>
      <c r="AK2219" s="1">
        <f t="shared" ca="1" si="312"/>
        <v>4</v>
      </c>
      <c r="AL2219" s="1">
        <f t="shared" si="313"/>
        <v>0</v>
      </c>
      <c r="AM2219" s="38">
        <f t="shared" ca="1" si="314"/>
        <v>0</v>
      </c>
      <c r="AN2219" s="1" t="str">
        <f t="shared" ca="1" si="315"/>
        <v>טרם נבדק</v>
      </c>
      <c r="AO2219" s="1" t="e">
        <f>VLOOKUP(AC2219,'תז מייל קניין'!$A:$C,3,0)</f>
        <v>#N/A</v>
      </c>
      <c r="AP2219" s="1" t="str">
        <f t="shared" si="316"/>
        <v xml:space="preserve"> כסא אורטו</v>
      </c>
    </row>
    <row r="2220" spans="1:42" x14ac:dyDescent="0.2">
      <c r="A2220" s="4"/>
      <c r="B2220" s="5"/>
      <c r="C2220" s="6" t="s">
        <v>7532</v>
      </c>
      <c r="D2220" s="7" t="s">
        <v>50</v>
      </c>
      <c r="E2220" s="7" t="s">
        <v>32</v>
      </c>
      <c r="F2220" s="8" t="s">
        <v>35</v>
      </c>
      <c r="G2220" s="9">
        <v>45865</v>
      </c>
      <c r="H2220" s="9"/>
      <c r="I2220" s="10"/>
      <c r="J2220" s="14"/>
      <c r="K2220" s="11" t="s">
        <v>1990</v>
      </c>
      <c r="L2220" s="8" t="s">
        <v>1991</v>
      </c>
      <c r="M2220" s="8" t="s">
        <v>1992</v>
      </c>
      <c r="N2220" s="8" t="s">
        <v>35</v>
      </c>
      <c r="O2220" s="12">
        <v>21064.51</v>
      </c>
      <c r="P2220" s="8" t="s">
        <v>41</v>
      </c>
      <c r="Q2220" s="12">
        <v>21064.51</v>
      </c>
      <c r="R2220" s="13">
        <v>0</v>
      </c>
      <c r="S2220" s="13">
        <v>0</v>
      </c>
      <c r="T2220" s="13">
        <v>0</v>
      </c>
      <c r="U2220" s="13">
        <v>0</v>
      </c>
      <c r="V2220" s="8" t="s">
        <v>57</v>
      </c>
      <c r="W2220" s="8" t="s">
        <v>7533</v>
      </c>
      <c r="X2220" s="8" t="s">
        <v>57</v>
      </c>
      <c r="Y2220" s="13">
        <v>0</v>
      </c>
      <c r="Z2220" s="8" t="s">
        <v>42</v>
      </c>
      <c r="AA2220" s="8" t="s">
        <v>65</v>
      </c>
      <c r="AB2220" s="8" t="s">
        <v>35</v>
      </c>
      <c r="AC2220" s="8" t="s">
        <v>4348</v>
      </c>
      <c r="AD2220" s="8" t="s">
        <v>35</v>
      </c>
      <c r="AE2220" s="8" t="s">
        <v>2177</v>
      </c>
      <c r="AF2220" s="12">
        <v>21064.51</v>
      </c>
      <c r="AG2220" s="41">
        <f t="shared" si="309"/>
        <v>45865</v>
      </c>
      <c r="AH2220" s="41">
        <f t="shared" ca="1" si="310"/>
        <v>46022</v>
      </c>
      <c r="AI2220" s="1">
        <f t="shared" ca="1" si="317"/>
        <v>5</v>
      </c>
      <c r="AJ2220" s="1">
        <f t="shared" ca="1" si="311"/>
        <v>0</v>
      </c>
      <c r="AK2220" s="1">
        <f t="shared" ca="1" si="312"/>
        <v>4</v>
      </c>
      <c r="AL2220" s="1">
        <f t="shared" si="313"/>
        <v>0</v>
      </c>
      <c r="AM2220" s="38">
        <f t="shared" ca="1" si="314"/>
        <v>0</v>
      </c>
      <c r="AN2220" s="1" t="str">
        <f t="shared" ca="1" si="315"/>
        <v>טרם נבדק</v>
      </c>
      <c r="AO2220" s="1" t="e">
        <f>VLOOKUP(AC2220,'תז מייל קניין'!$A:$C,3,0)</f>
        <v>#N/A</v>
      </c>
      <c r="AP2220" s="1" t="str">
        <f t="shared" si="316"/>
        <v xml:space="preserve"> מסך, נציב</v>
      </c>
    </row>
    <row r="2221" spans="1:42" x14ac:dyDescent="0.2">
      <c r="A2221" s="4"/>
      <c r="B2221" s="5"/>
      <c r="C2221" s="6" t="s">
        <v>7534</v>
      </c>
      <c r="D2221" s="7" t="s">
        <v>50</v>
      </c>
      <c r="E2221" s="7" t="s">
        <v>32</v>
      </c>
      <c r="F2221" s="8" t="s">
        <v>35</v>
      </c>
      <c r="G2221" s="9">
        <v>45866</v>
      </c>
      <c r="H2221" s="9"/>
      <c r="I2221" s="10"/>
      <c r="J2221" s="14"/>
      <c r="K2221" s="11" t="s">
        <v>1990</v>
      </c>
      <c r="L2221" s="8" t="s">
        <v>1991</v>
      </c>
      <c r="M2221" s="8" t="s">
        <v>1992</v>
      </c>
      <c r="N2221" s="8" t="s">
        <v>7530</v>
      </c>
      <c r="O2221" s="12">
        <v>13432.7</v>
      </c>
      <c r="P2221" s="8" t="s">
        <v>41</v>
      </c>
      <c r="Q2221" s="12">
        <v>13432.7</v>
      </c>
      <c r="R2221" s="13">
        <v>0</v>
      </c>
      <c r="S2221" s="13">
        <v>0</v>
      </c>
      <c r="T2221" s="13">
        <v>0</v>
      </c>
      <c r="U2221" s="12">
        <v>12993.81</v>
      </c>
      <c r="V2221" s="8" t="s">
        <v>35</v>
      </c>
      <c r="W2221" s="8" t="s">
        <v>7535</v>
      </c>
      <c r="X2221" s="8" t="s">
        <v>57</v>
      </c>
      <c r="Y2221" s="13">
        <v>0</v>
      </c>
      <c r="Z2221" s="8" t="s">
        <v>42</v>
      </c>
      <c r="AA2221" s="8" t="s">
        <v>65</v>
      </c>
      <c r="AB2221" s="8" t="s">
        <v>35</v>
      </c>
      <c r="AC2221" s="8" t="s">
        <v>4348</v>
      </c>
      <c r="AD2221" s="8" t="s">
        <v>35</v>
      </c>
      <c r="AE2221" s="8" t="s">
        <v>2177</v>
      </c>
      <c r="AF2221" s="12">
        <v>13432.7</v>
      </c>
      <c r="AG2221" s="41">
        <f t="shared" si="309"/>
        <v>45866</v>
      </c>
      <c r="AH2221" s="41">
        <f t="shared" ca="1" si="310"/>
        <v>46022</v>
      </c>
      <c r="AI2221" s="1">
        <f t="shared" ca="1" si="317"/>
        <v>5</v>
      </c>
      <c r="AJ2221" s="1">
        <f t="shared" ca="1" si="311"/>
        <v>0</v>
      </c>
      <c r="AK2221" s="1">
        <f t="shared" ca="1" si="312"/>
        <v>4</v>
      </c>
      <c r="AL2221" s="1">
        <f t="shared" si="313"/>
        <v>0</v>
      </c>
      <c r="AM2221" s="38">
        <f t="shared" ca="1" si="314"/>
        <v>0</v>
      </c>
      <c r="AN2221" s="1" t="str">
        <f t="shared" ca="1" si="315"/>
        <v>טרם נבדק</v>
      </c>
      <c r="AO2221" s="1" t="e">
        <f>VLOOKUP(AC2221,'תז מייל קניין'!$A:$C,3,0)</f>
        <v>#N/A</v>
      </c>
      <c r="AP2221" s="1" t="str">
        <f t="shared" si="316"/>
        <v xml:space="preserve"> אביזרי מו</v>
      </c>
    </row>
    <row r="2222" spans="1:42" x14ac:dyDescent="0.2">
      <c r="A2222" s="4"/>
      <c r="B2222" s="5"/>
      <c r="C2222" s="6" t="s">
        <v>7536</v>
      </c>
      <c r="D2222" s="7" t="s">
        <v>50</v>
      </c>
      <c r="E2222" s="7" t="s">
        <v>32</v>
      </c>
      <c r="F2222" s="8" t="s">
        <v>35</v>
      </c>
      <c r="G2222" s="9">
        <v>45866</v>
      </c>
      <c r="H2222" s="9"/>
      <c r="I2222" s="10"/>
      <c r="J2222" s="14"/>
      <c r="K2222" s="11" t="s">
        <v>7213</v>
      </c>
      <c r="L2222" s="8" t="s">
        <v>7214</v>
      </c>
      <c r="M2222" s="8" t="s">
        <v>7215</v>
      </c>
      <c r="N2222" s="8" t="s">
        <v>35</v>
      </c>
      <c r="O2222" s="12">
        <v>23367.89</v>
      </c>
      <c r="P2222" s="8" t="s">
        <v>41</v>
      </c>
      <c r="Q2222" s="12">
        <v>23367.89</v>
      </c>
      <c r="R2222" s="13">
        <v>0</v>
      </c>
      <c r="S2222" s="13">
        <v>0</v>
      </c>
      <c r="T2222" s="13">
        <v>0</v>
      </c>
      <c r="U2222" s="13">
        <v>0</v>
      </c>
      <c r="V2222" s="8" t="s">
        <v>57</v>
      </c>
      <c r="W2222" s="8" t="s">
        <v>7537</v>
      </c>
      <c r="X2222" s="8" t="s">
        <v>57</v>
      </c>
      <c r="Y2222" s="13">
        <v>0</v>
      </c>
      <c r="Z2222" s="8" t="s">
        <v>42</v>
      </c>
      <c r="AA2222" s="8" t="s">
        <v>65</v>
      </c>
      <c r="AB2222" s="8" t="s">
        <v>35</v>
      </c>
      <c r="AC2222" s="8" t="s">
        <v>4348</v>
      </c>
      <c r="AD2222" s="8" t="s">
        <v>35</v>
      </c>
      <c r="AE2222" s="8" t="s">
        <v>2177</v>
      </c>
      <c r="AF2222" s="12">
        <v>23367.89</v>
      </c>
      <c r="AG2222" s="41">
        <f t="shared" si="309"/>
        <v>45866</v>
      </c>
      <c r="AH2222" s="41">
        <f t="shared" ca="1" si="310"/>
        <v>46022</v>
      </c>
      <c r="AI2222" s="1">
        <f t="shared" ca="1" si="317"/>
        <v>5</v>
      </c>
      <c r="AJ2222" s="1">
        <f t="shared" ca="1" si="311"/>
        <v>0</v>
      </c>
      <c r="AK2222" s="1">
        <f t="shared" ca="1" si="312"/>
        <v>4</v>
      </c>
      <c r="AL2222" s="1">
        <f t="shared" si="313"/>
        <v>0</v>
      </c>
      <c r="AM2222" s="38">
        <f t="shared" ca="1" si="314"/>
        <v>0</v>
      </c>
      <c r="AN2222" s="1" t="str">
        <f t="shared" ca="1" si="315"/>
        <v>טרם נבדק</v>
      </c>
      <c r="AO2222" s="1" t="e">
        <f>VLOOKUP(AC2222,'תז מייל קניין'!$A:$C,3,0)</f>
        <v>#N/A</v>
      </c>
      <c r="AP2222" s="1" t="str">
        <f t="shared" si="316"/>
        <v xml:space="preserve"> כסאות, נצ</v>
      </c>
    </row>
    <row r="2223" spans="1:42" x14ac:dyDescent="0.2">
      <c r="A2223" s="4"/>
      <c r="B2223" s="5"/>
      <c r="C2223" s="6" t="s">
        <v>7538</v>
      </c>
      <c r="D2223" s="7" t="s">
        <v>50</v>
      </c>
      <c r="E2223" s="7" t="s">
        <v>32</v>
      </c>
      <c r="F2223" s="8" t="s">
        <v>35</v>
      </c>
      <c r="G2223" s="9">
        <v>45866</v>
      </c>
      <c r="H2223" s="9"/>
      <c r="I2223" s="10"/>
      <c r="J2223" s="14" t="s">
        <v>4346</v>
      </c>
      <c r="K2223" s="11" t="s">
        <v>2182</v>
      </c>
      <c r="L2223" s="8" t="s">
        <v>2183</v>
      </c>
      <c r="M2223" s="8" t="s">
        <v>2184</v>
      </c>
      <c r="N2223" s="8" t="s">
        <v>113</v>
      </c>
      <c r="O2223" s="12">
        <v>4353.8</v>
      </c>
      <c r="P2223" s="8" t="s">
        <v>41</v>
      </c>
      <c r="Q2223" s="12">
        <v>4353.8</v>
      </c>
      <c r="R2223" s="13">
        <v>0</v>
      </c>
      <c r="S2223" s="13">
        <v>0</v>
      </c>
      <c r="T2223" s="13">
        <v>0</v>
      </c>
      <c r="U2223" s="12">
        <v>4763.32</v>
      </c>
      <c r="V2223" s="8" t="s">
        <v>35</v>
      </c>
      <c r="W2223" s="8" t="s">
        <v>7539</v>
      </c>
      <c r="X2223" s="8" t="s">
        <v>57</v>
      </c>
      <c r="Y2223" s="13">
        <v>0</v>
      </c>
      <c r="Z2223" s="8" t="s">
        <v>42</v>
      </c>
      <c r="AA2223" s="8" t="s">
        <v>65</v>
      </c>
      <c r="AB2223" s="8" t="s">
        <v>35</v>
      </c>
      <c r="AC2223" s="8" t="s">
        <v>4348</v>
      </c>
      <c r="AD2223" s="8" t="s">
        <v>35</v>
      </c>
      <c r="AE2223" s="8" t="s">
        <v>2427</v>
      </c>
      <c r="AF2223" s="12">
        <v>4353.8</v>
      </c>
      <c r="AG2223" s="41">
        <f t="shared" si="309"/>
        <v>45866</v>
      </c>
      <c r="AH2223" s="41">
        <f t="shared" ca="1" si="310"/>
        <v>46022</v>
      </c>
      <c r="AI2223" s="1">
        <f t="shared" ca="1" si="317"/>
        <v>5</v>
      </c>
      <c r="AJ2223" s="1">
        <f t="shared" ca="1" si="311"/>
        <v>0</v>
      </c>
      <c r="AK2223" s="1">
        <f t="shared" ca="1" si="312"/>
        <v>4</v>
      </c>
      <c r="AL2223" s="1">
        <f t="shared" si="313"/>
        <v>0</v>
      </c>
      <c r="AM2223" s="38">
        <f t="shared" ca="1" si="314"/>
        <v>0</v>
      </c>
      <c r="AN2223" s="1" t="str">
        <f t="shared" ca="1" si="315"/>
        <v>טרם נבדק</v>
      </c>
      <c r="AO2223" s="1" t="e">
        <f>VLOOKUP(AC2223,'תז מייל קניין'!$A:$C,3,0)</f>
        <v>#N/A</v>
      </c>
      <c r="AP2223" s="1" t="str">
        <f t="shared" si="316"/>
        <v xml:space="preserve"> כיבוד משק</v>
      </c>
    </row>
    <row r="2224" spans="1:42" x14ac:dyDescent="0.2">
      <c r="A2224" s="4"/>
      <c r="B2224" s="5"/>
      <c r="C2224" s="6" t="s">
        <v>7540</v>
      </c>
      <c r="D2224" s="7" t="s">
        <v>34</v>
      </c>
      <c r="E2224" s="7" t="s">
        <v>32</v>
      </c>
      <c r="F2224" s="8" t="s">
        <v>35</v>
      </c>
      <c r="G2224" s="9">
        <v>45641</v>
      </c>
      <c r="H2224" s="9">
        <v>45658</v>
      </c>
      <c r="I2224" s="10">
        <v>46752</v>
      </c>
      <c r="J2224" s="3" t="s">
        <v>51</v>
      </c>
      <c r="K2224" s="11" t="s">
        <v>7541</v>
      </c>
      <c r="L2224" s="8" t="s">
        <v>7542</v>
      </c>
      <c r="M2224" s="8" t="s">
        <v>7543</v>
      </c>
      <c r="N2224" s="8" t="s">
        <v>40</v>
      </c>
      <c r="O2224" s="12">
        <v>16992</v>
      </c>
      <c r="P2224" s="8" t="s">
        <v>41</v>
      </c>
      <c r="Q2224" s="12">
        <v>16992</v>
      </c>
      <c r="R2224" s="13">
        <v>0</v>
      </c>
      <c r="S2224" s="13">
        <v>0</v>
      </c>
      <c r="T2224" s="13">
        <v>0</v>
      </c>
      <c r="U2224" s="12">
        <v>16992</v>
      </c>
      <c r="V2224" s="8" t="s">
        <v>35</v>
      </c>
      <c r="W2224" s="8" t="s">
        <v>7544</v>
      </c>
      <c r="X2224" s="8" t="s">
        <v>35</v>
      </c>
      <c r="Y2224" s="13">
        <v>0</v>
      </c>
      <c r="Z2224" s="8" t="s">
        <v>42</v>
      </c>
      <c r="AA2224" s="8" t="s">
        <v>43</v>
      </c>
      <c r="AB2224" s="8" t="s">
        <v>60</v>
      </c>
      <c r="AC2224" s="8" t="s">
        <v>54</v>
      </c>
      <c r="AD2224" s="8" t="s">
        <v>35</v>
      </c>
      <c r="AE2224" s="8" t="s">
        <v>4789</v>
      </c>
      <c r="AF2224" s="12">
        <v>16992</v>
      </c>
      <c r="AG2224" s="41">
        <f t="shared" si="309"/>
        <v>45658</v>
      </c>
      <c r="AH2224" s="41">
        <f t="shared" ca="1" si="310"/>
        <v>46752</v>
      </c>
      <c r="AI2224" s="1">
        <f t="shared" ca="1" si="317"/>
        <v>35</v>
      </c>
      <c r="AJ2224" s="1">
        <f t="shared" ca="1" si="311"/>
        <v>7</v>
      </c>
      <c r="AK2224" s="1">
        <f t="shared" ca="1" si="312"/>
        <v>28</v>
      </c>
      <c r="AL2224" s="1">
        <f t="shared" si="313"/>
        <v>0</v>
      </c>
      <c r="AM2224" s="38">
        <f t="shared" ca="1" si="314"/>
        <v>0.2</v>
      </c>
      <c r="AN2224" s="1" t="str">
        <f t="shared" ca="1" si="315"/>
        <v>טרם נבדק</v>
      </c>
      <c r="AO2224" s="1" t="e">
        <f>VLOOKUP(AC2224,'תז מייל קניין'!$A:$C,3,0)</f>
        <v>#N/A</v>
      </c>
      <c r="AP2224" s="1" t="str">
        <f t="shared" si="316"/>
        <v xml:space="preserve"> מערכת התר</v>
      </c>
    </row>
    <row r="2225" spans="1:42" x14ac:dyDescent="0.2">
      <c r="A2225" s="4"/>
      <c r="B2225" s="5"/>
      <c r="C2225" s="6" t="s">
        <v>7545</v>
      </c>
      <c r="D2225" s="7" t="s">
        <v>34</v>
      </c>
      <c r="E2225" s="7" t="s">
        <v>32</v>
      </c>
      <c r="F2225" s="8" t="s">
        <v>35</v>
      </c>
      <c r="G2225" s="9">
        <v>45641</v>
      </c>
      <c r="H2225" s="9"/>
      <c r="I2225" s="10"/>
      <c r="J2225" s="14" t="s">
        <v>51</v>
      </c>
      <c r="K2225" s="11" t="s">
        <v>7546</v>
      </c>
      <c r="L2225" s="8" t="s">
        <v>7547</v>
      </c>
      <c r="M2225" s="8" t="s">
        <v>7548</v>
      </c>
      <c r="N2225" s="8" t="s">
        <v>35</v>
      </c>
      <c r="O2225" s="13">
        <v>468</v>
      </c>
      <c r="P2225" s="8" t="s">
        <v>41</v>
      </c>
      <c r="Q2225" s="13">
        <v>468</v>
      </c>
      <c r="R2225" s="13">
        <v>0</v>
      </c>
      <c r="S2225" s="13">
        <v>0</v>
      </c>
      <c r="T2225" s="13">
        <v>0</v>
      </c>
      <c r="U2225" s="13">
        <v>0</v>
      </c>
      <c r="V2225" s="8" t="s">
        <v>57</v>
      </c>
      <c r="W2225" s="8" t="s">
        <v>7549</v>
      </c>
      <c r="X2225" s="8" t="s">
        <v>35</v>
      </c>
      <c r="Y2225" s="13">
        <v>0</v>
      </c>
      <c r="Z2225" s="8" t="s">
        <v>42</v>
      </c>
      <c r="AA2225" s="8" t="s">
        <v>43</v>
      </c>
      <c r="AB2225" s="8" t="s">
        <v>60</v>
      </c>
      <c r="AC2225" s="8" t="s">
        <v>54</v>
      </c>
      <c r="AD2225" s="8" t="s">
        <v>35</v>
      </c>
      <c r="AE2225" s="8" t="s">
        <v>4664</v>
      </c>
      <c r="AF2225" s="13">
        <v>468</v>
      </c>
      <c r="AG2225" s="41">
        <f t="shared" si="309"/>
        <v>45641</v>
      </c>
      <c r="AH2225" s="41">
        <f t="shared" ca="1" si="310"/>
        <v>46022</v>
      </c>
      <c r="AI2225" s="1">
        <f t="shared" ca="1" si="317"/>
        <v>12</v>
      </c>
      <c r="AJ2225" s="1">
        <f t="shared" ca="1" si="311"/>
        <v>7</v>
      </c>
      <c r="AK2225" s="1">
        <f t="shared" ca="1" si="312"/>
        <v>4</v>
      </c>
      <c r="AL2225" s="1">
        <f t="shared" si="313"/>
        <v>0</v>
      </c>
      <c r="AM2225" s="38">
        <f t="shared" ca="1" si="314"/>
        <v>0.58333333333333337</v>
      </c>
      <c r="AN2225" s="1" t="str">
        <f t="shared" ca="1" si="315"/>
        <v>לא תקין</v>
      </c>
      <c r="AO2225" s="1" t="e">
        <f>VLOOKUP(AC2225,'תז מייל קניין'!$A:$C,3,0)</f>
        <v>#N/A</v>
      </c>
      <c r="AP2225" s="1" t="str">
        <f t="shared" si="316"/>
        <v xml:space="preserve"> שירות טכנ</v>
      </c>
    </row>
    <row r="2226" spans="1:42" x14ac:dyDescent="0.2">
      <c r="A2226" s="4"/>
      <c r="B2226" s="5" t="s">
        <v>6704</v>
      </c>
      <c r="C2226" s="6" t="s">
        <v>7550</v>
      </c>
      <c r="D2226" s="7" t="s">
        <v>50</v>
      </c>
      <c r="E2226" s="7" t="s">
        <v>32</v>
      </c>
      <c r="F2226" s="8" t="s">
        <v>35</v>
      </c>
      <c r="G2226" s="9">
        <v>44312</v>
      </c>
      <c r="H2226" s="9">
        <v>44291</v>
      </c>
      <c r="I2226" s="10">
        <v>46097</v>
      </c>
      <c r="J2226" s="3" t="s">
        <v>56</v>
      </c>
      <c r="K2226" s="11" t="s">
        <v>4550</v>
      </c>
      <c r="L2226" s="8" t="s">
        <v>4551</v>
      </c>
      <c r="M2226" s="8" t="s">
        <v>4552</v>
      </c>
      <c r="N2226" s="8" t="s">
        <v>40</v>
      </c>
      <c r="O2226" s="12">
        <v>609631.9</v>
      </c>
      <c r="P2226" s="8" t="s">
        <v>41</v>
      </c>
      <c r="Q2226" s="12">
        <v>609631.9</v>
      </c>
      <c r="R2226" s="13">
        <v>20.98</v>
      </c>
      <c r="S2226" s="12">
        <v>139171.76</v>
      </c>
      <c r="T2226" s="12">
        <v>126824.14</v>
      </c>
      <c r="U2226" s="12">
        <v>467412.32</v>
      </c>
      <c r="V2226" s="8" t="s">
        <v>35</v>
      </c>
      <c r="W2226" s="8" t="s">
        <v>7551</v>
      </c>
      <c r="X2226" s="8" t="s">
        <v>57</v>
      </c>
      <c r="Y2226" s="13">
        <v>0</v>
      </c>
      <c r="Z2226" s="8" t="s">
        <v>42</v>
      </c>
      <c r="AA2226" s="8" t="s">
        <v>65</v>
      </c>
      <c r="AB2226" s="8" t="s">
        <v>35</v>
      </c>
      <c r="AC2226" s="8" t="s">
        <v>59</v>
      </c>
      <c r="AD2226" s="8" t="s">
        <v>35</v>
      </c>
      <c r="AE2226" s="8" t="s">
        <v>7279</v>
      </c>
      <c r="AF2226" s="12">
        <v>481490.52</v>
      </c>
      <c r="AG2226" s="41">
        <f t="shared" si="309"/>
        <v>44291</v>
      </c>
      <c r="AH2226" s="41">
        <f t="shared" ca="1" si="310"/>
        <v>46097</v>
      </c>
      <c r="AI2226" s="1">
        <f t="shared" ca="1" si="317"/>
        <v>59</v>
      </c>
      <c r="AJ2226" s="1">
        <f t="shared" ca="1" si="311"/>
        <v>52</v>
      </c>
      <c r="AK2226" s="1">
        <f t="shared" ca="1" si="312"/>
        <v>7</v>
      </c>
      <c r="AL2226" s="1">
        <f t="shared" si="313"/>
        <v>20.98</v>
      </c>
      <c r="AM2226" s="38">
        <f t="shared" ca="1" si="314"/>
        <v>0.88135593220338981</v>
      </c>
      <c r="AN2226" s="1" t="str">
        <f t="shared" ca="1" si="315"/>
        <v>לא תקין</v>
      </c>
      <c r="AO2226" s="1" t="e">
        <f>VLOOKUP(AC2226,'תז מייל קניין'!$A:$C,3,0)</f>
        <v>#N/A</v>
      </c>
      <c r="AP2226" s="1" t="str">
        <f t="shared" si="316"/>
        <v xml:space="preserve"> התקשרות ע</v>
      </c>
    </row>
    <row r="2227" spans="1:42" x14ac:dyDescent="0.2">
      <c r="A2227" s="4"/>
      <c r="B2227" s="2" t="s">
        <v>7552</v>
      </c>
      <c r="C2227" s="6" t="s">
        <v>7553</v>
      </c>
      <c r="D2227" s="7" t="s">
        <v>7554</v>
      </c>
      <c r="E2227" s="7" t="s">
        <v>32</v>
      </c>
      <c r="F2227" s="8" t="s">
        <v>35</v>
      </c>
      <c r="G2227" s="9">
        <v>45362</v>
      </c>
      <c r="H2227" s="9"/>
      <c r="I2227" s="10"/>
      <c r="J2227" s="3" t="s">
        <v>7555</v>
      </c>
      <c r="K2227" s="11" t="s">
        <v>35</v>
      </c>
      <c r="L2227" s="8" t="s">
        <v>35</v>
      </c>
      <c r="M2227" s="8" t="s">
        <v>35</v>
      </c>
      <c r="N2227" s="8" t="s">
        <v>35</v>
      </c>
      <c r="O2227" s="13">
        <v>0</v>
      </c>
      <c r="P2227" s="8" t="s">
        <v>41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8" t="s">
        <v>57</v>
      </c>
      <c r="W2227" s="8" t="s">
        <v>7556</v>
      </c>
      <c r="X2227" s="8" t="s">
        <v>35</v>
      </c>
      <c r="Y2227" s="13">
        <v>0</v>
      </c>
      <c r="Z2227" s="8" t="s">
        <v>42</v>
      </c>
      <c r="AA2227" s="8" t="s">
        <v>43</v>
      </c>
      <c r="AB2227" s="8" t="s">
        <v>60</v>
      </c>
      <c r="AC2227" s="8" t="s">
        <v>7557</v>
      </c>
      <c r="AD2227" s="8" t="s">
        <v>35</v>
      </c>
      <c r="AE2227" s="8" t="s">
        <v>35</v>
      </c>
      <c r="AF2227" s="13">
        <v>0</v>
      </c>
      <c r="AG2227" s="41">
        <f t="shared" si="309"/>
        <v>45362</v>
      </c>
      <c r="AH2227" s="41">
        <f t="shared" ca="1" si="310"/>
        <v>46022</v>
      </c>
      <c r="AI2227" s="1">
        <f t="shared" ca="1" si="317"/>
        <v>21</v>
      </c>
      <c r="AJ2227" s="1">
        <f t="shared" ca="1" si="311"/>
        <v>16</v>
      </c>
      <c r="AK2227" s="1">
        <f t="shared" ca="1" si="312"/>
        <v>4</v>
      </c>
      <c r="AL2227" s="1">
        <f t="shared" si="313"/>
        <v>0</v>
      </c>
      <c r="AM2227" s="38">
        <f t="shared" ca="1" si="314"/>
        <v>0.76190476190476186</v>
      </c>
      <c r="AN2227" s="1" t="str">
        <f t="shared" ca="1" si="315"/>
        <v>לא תקין</v>
      </c>
      <c r="AO2227" s="1" t="e">
        <f>VLOOKUP(AC2227,'תז מייל קניין'!$A:$C,3,0)</f>
        <v>#N/A</v>
      </c>
      <c r="AP2227" s="1" t="str">
        <f t="shared" si="316"/>
        <v xml:space="preserve"> כיבוד לאי</v>
      </c>
    </row>
    <row r="2228" spans="1:42" x14ac:dyDescent="0.2">
      <c r="A2228" s="4"/>
      <c r="B2228" s="5"/>
      <c r="C2228" s="6" t="s">
        <v>7558</v>
      </c>
      <c r="D2228" s="7" t="s">
        <v>7554</v>
      </c>
      <c r="E2228" s="7" t="s">
        <v>32</v>
      </c>
      <c r="F2228" s="8" t="s">
        <v>35</v>
      </c>
      <c r="G2228" s="9">
        <v>45396</v>
      </c>
      <c r="H2228" s="9"/>
      <c r="I2228" s="10"/>
      <c r="J2228" s="14"/>
      <c r="K2228" s="11" t="s">
        <v>7559</v>
      </c>
      <c r="L2228" s="8" t="s">
        <v>7560</v>
      </c>
      <c r="M2228" s="8" t="s">
        <v>7561</v>
      </c>
      <c r="N2228" s="8" t="s">
        <v>40</v>
      </c>
      <c r="O2228" s="12">
        <v>2723.07</v>
      </c>
      <c r="P2228" s="8" t="s">
        <v>41</v>
      </c>
      <c r="Q2228" s="12">
        <v>2723.07</v>
      </c>
      <c r="R2228" s="13">
        <v>99.1</v>
      </c>
      <c r="S2228" s="12">
        <v>2698.56</v>
      </c>
      <c r="T2228" s="12">
        <v>2699.84</v>
      </c>
      <c r="U2228" s="13">
        <v>24.51</v>
      </c>
      <c r="V2228" s="8" t="s">
        <v>35</v>
      </c>
      <c r="W2228" s="8" t="s">
        <v>7562</v>
      </c>
      <c r="X2228" s="8" t="s">
        <v>35</v>
      </c>
      <c r="Y2228" s="13">
        <v>0</v>
      </c>
      <c r="Z2228" s="8" t="s">
        <v>42</v>
      </c>
      <c r="AA2228" s="8" t="s">
        <v>43</v>
      </c>
      <c r="AB2228" s="8" t="s">
        <v>60</v>
      </c>
      <c r="AC2228" s="8" t="s">
        <v>7557</v>
      </c>
      <c r="AD2228" s="8" t="s">
        <v>35</v>
      </c>
      <c r="AE2228" s="8" t="s">
        <v>35</v>
      </c>
      <c r="AF2228" s="13">
        <v>24.51</v>
      </c>
      <c r="AG2228" s="41">
        <f t="shared" si="309"/>
        <v>45396</v>
      </c>
      <c r="AH2228" s="41">
        <f t="shared" ca="1" si="310"/>
        <v>46022</v>
      </c>
      <c r="AI2228" s="1">
        <f t="shared" ca="1" si="317"/>
        <v>20</v>
      </c>
      <c r="AJ2228" s="1">
        <f t="shared" ca="1" si="311"/>
        <v>15</v>
      </c>
      <c r="AK2228" s="1">
        <f t="shared" ca="1" si="312"/>
        <v>4</v>
      </c>
      <c r="AL2228" s="1">
        <f t="shared" si="313"/>
        <v>99.1</v>
      </c>
      <c r="AM2228" s="38">
        <f t="shared" ca="1" si="314"/>
        <v>0.75</v>
      </c>
      <c r="AN2228" s="1" t="str">
        <f t="shared" ca="1" si="315"/>
        <v>תקין</v>
      </c>
      <c r="AO2228" s="1" t="e">
        <f>VLOOKUP(AC2228,'תז מייל קניין'!$A:$C,3,0)</f>
        <v>#N/A</v>
      </c>
      <c r="AP2228" s="1" t="str">
        <f t="shared" si="316"/>
        <v xml:space="preserve"> הרמת כוסי</v>
      </c>
    </row>
    <row r="2229" spans="1:42" x14ac:dyDescent="0.2">
      <c r="A2229" s="4"/>
      <c r="B2229" s="5"/>
      <c r="C2229" s="6" t="s">
        <v>7563</v>
      </c>
      <c r="D2229" s="7" t="s">
        <v>7554</v>
      </c>
      <c r="E2229" s="7" t="s">
        <v>32</v>
      </c>
      <c r="F2229" s="8" t="s">
        <v>35</v>
      </c>
      <c r="G2229" s="9">
        <v>45433</v>
      </c>
      <c r="H2229" s="9"/>
      <c r="I2229" s="10"/>
      <c r="J2229" s="14"/>
      <c r="K2229" s="11" t="s">
        <v>5803</v>
      </c>
      <c r="L2229" s="8" t="s">
        <v>5804</v>
      </c>
      <c r="M2229" s="8" t="s">
        <v>5805</v>
      </c>
      <c r="N2229" s="8" t="s">
        <v>40</v>
      </c>
      <c r="O2229" s="13">
        <v>680</v>
      </c>
      <c r="P2229" s="8" t="s">
        <v>41</v>
      </c>
      <c r="Q2229" s="13">
        <v>680</v>
      </c>
      <c r="R2229" s="13">
        <v>99.97</v>
      </c>
      <c r="S2229" s="13">
        <v>680</v>
      </c>
      <c r="T2229" s="13">
        <v>679.77</v>
      </c>
      <c r="U2229" s="13">
        <v>0</v>
      </c>
      <c r="V2229" s="8" t="s">
        <v>35</v>
      </c>
      <c r="W2229" s="8" t="s">
        <v>7564</v>
      </c>
      <c r="X2229" s="8" t="s">
        <v>35</v>
      </c>
      <c r="Y2229" s="13">
        <v>0</v>
      </c>
      <c r="Z2229" s="8" t="s">
        <v>42</v>
      </c>
      <c r="AA2229" s="8" t="s">
        <v>43</v>
      </c>
      <c r="AB2229" s="8" t="s">
        <v>60</v>
      </c>
      <c r="AC2229" s="8" t="s">
        <v>7557</v>
      </c>
      <c r="AD2229" s="8" t="s">
        <v>35</v>
      </c>
      <c r="AE2229" s="8" t="s">
        <v>35</v>
      </c>
      <c r="AF2229" s="13">
        <v>0</v>
      </c>
      <c r="AG2229" s="41">
        <f t="shared" si="309"/>
        <v>45433</v>
      </c>
      <c r="AH2229" s="41">
        <f t="shared" ca="1" si="310"/>
        <v>46022</v>
      </c>
      <c r="AI2229" s="1">
        <f t="shared" ca="1" si="317"/>
        <v>19</v>
      </c>
      <c r="AJ2229" s="1">
        <f t="shared" ca="1" si="311"/>
        <v>14</v>
      </c>
      <c r="AK2229" s="1">
        <f t="shared" ca="1" si="312"/>
        <v>4</v>
      </c>
      <c r="AL2229" s="1">
        <f t="shared" si="313"/>
        <v>99.97</v>
      </c>
      <c r="AM2229" s="38">
        <f t="shared" ca="1" si="314"/>
        <v>0.73684210526315785</v>
      </c>
      <c r="AN2229" s="1" t="str">
        <f t="shared" ca="1" si="315"/>
        <v>תקין</v>
      </c>
      <c r="AO2229" s="1" t="e">
        <f>VLOOKUP(AC2229,'תז מייל קניין'!$A:$C,3,0)</f>
        <v>#N/A</v>
      </c>
      <c r="AP2229" s="1" t="str">
        <f t="shared" si="316"/>
        <v xml:space="preserve"> כיבוד לאי</v>
      </c>
    </row>
    <row r="2230" spans="1:42" x14ac:dyDescent="0.2">
      <c r="A2230" s="4"/>
      <c r="B2230" s="5"/>
      <c r="C2230" s="6" t="s">
        <v>7565</v>
      </c>
      <c r="D2230" s="7" t="s">
        <v>7554</v>
      </c>
      <c r="E2230" s="7" t="s">
        <v>32</v>
      </c>
      <c r="F2230" s="8" t="s">
        <v>35</v>
      </c>
      <c r="G2230" s="9">
        <v>45445</v>
      </c>
      <c r="H2230" s="9"/>
      <c r="I2230" s="10"/>
      <c r="J2230" s="14"/>
      <c r="K2230" s="11" t="s">
        <v>5803</v>
      </c>
      <c r="L2230" s="8" t="s">
        <v>5804</v>
      </c>
      <c r="M2230" s="8" t="s">
        <v>5805</v>
      </c>
      <c r="N2230" s="8" t="s">
        <v>40</v>
      </c>
      <c r="O2230" s="12">
        <v>2925</v>
      </c>
      <c r="P2230" s="8" t="s">
        <v>41</v>
      </c>
      <c r="Q2230" s="12">
        <v>2925</v>
      </c>
      <c r="R2230" s="13">
        <v>100</v>
      </c>
      <c r="S2230" s="12">
        <v>2925</v>
      </c>
      <c r="T2230" s="12">
        <v>2925</v>
      </c>
      <c r="U2230" s="13">
        <v>0</v>
      </c>
      <c r="V2230" s="8" t="s">
        <v>35</v>
      </c>
      <c r="W2230" s="8" t="s">
        <v>7566</v>
      </c>
      <c r="X2230" s="8" t="s">
        <v>35</v>
      </c>
      <c r="Y2230" s="13">
        <v>0</v>
      </c>
      <c r="Z2230" s="8" t="s">
        <v>42</v>
      </c>
      <c r="AA2230" s="8" t="s">
        <v>43</v>
      </c>
      <c r="AB2230" s="8" t="s">
        <v>60</v>
      </c>
      <c r="AC2230" s="8" t="s">
        <v>7557</v>
      </c>
      <c r="AD2230" s="8" t="s">
        <v>35</v>
      </c>
      <c r="AE2230" s="8" t="s">
        <v>35</v>
      </c>
      <c r="AF2230" s="13">
        <v>0</v>
      </c>
      <c r="AG2230" s="41">
        <f t="shared" si="309"/>
        <v>45445</v>
      </c>
      <c r="AH2230" s="41">
        <f t="shared" ca="1" si="310"/>
        <v>46022</v>
      </c>
      <c r="AI2230" s="1">
        <f t="shared" ca="1" si="317"/>
        <v>18</v>
      </c>
      <c r="AJ2230" s="1">
        <f t="shared" ca="1" si="311"/>
        <v>14</v>
      </c>
      <c r="AK2230" s="1">
        <f t="shared" ca="1" si="312"/>
        <v>4</v>
      </c>
      <c r="AL2230" s="1">
        <f t="shared" si="313"/>
        <v>100</v>
      </c>
      <c r="AM2230" s="38">
        <f t="shared" ca="1" si="314"/>
        <v>0.77777777777777779</v>
      </c>
      <c r="AN2230" s="1" t="str">
        <f t="shared" ca="1" si="315"/>
        <v>תקין</v>
      </c>
      <c r="AO2230" s="1" t="e">
        <f>VLOOKUP(AC2230,'תז מייל קניין'!$A:$C,3,0)</f>
        <v>#N/A</v>
      </c>
      <c r="AP2230" s="1" t="str">
        <f t="shared" si="316"/>
        <v xml:space="preserve"> כיבוד לאי</v>
      </c>
    </row>
    <row r="2231" spans="1:42" x14ac:dyDescent="0.2">
      <c r="A2231" s="4"/>
      <c r="B2231" s="5"/>
      <c r="C2231" s="6" t="s">
        <v>7567</v>
      </c>
      <c r="D2231" s="7" t="s">
        <v>7554</v>
      </c>
      <c r="E2231" s="7" t="s">
        <v>32</v>
      </c>
      <c r="F2231" s="8" t="s">
        <v>35</v>
      </c>
      <c r="G2231" s="9">
        <v>45453</v>
      </c>
      <c r="H2231" s="9"/>
      <c r="I2231" s="10"/>
      <c r="J2231" s="14"/>
      <c r="K2231" s="11" t="s">
        <v>5803</v>
      </c>
      <c r="L2231" s="8" t="s">
        <v>5804</v>
      </c>
      <c r="M2231" s="8" t="s">
        <v>5805</v>
      </c>
      <c r="N2231" s="8" t="s">
        <v>40</v>
      </c>
      <c r="O2231" s="12">
        <v>1018.01</v>
      </c>
      <c r="P2231" s="8" t="s">
        <v>41</v>
      </c>
      <c r="Q2231" s="12">
        <v>1018.01</v>
      </c>
      <c r="R2231" s="13">
        <v>99.99</v>
      </c>
      <c r="S2231" s="12">
        <v>1018.01</v>
      </c>
      <c r="T2231" s="12">
        <v>1017.9</v>
      </c>
      <c r="U2231" s="13">
        <v>0</v>
      </c>
      <c r="V2231" s="8" t="s">
        <v>35</v>
      </c>
      <c r="W2231" s="8" t="s">
        <v>7568</v>
      </c>
      <c r="X2231" s="8" t="s">
        <v>35</v>
      </c>
      <c r="Y2231" s="13">
        <v>0</v>
      </c>
      <c r="Z2231" s="8" t="s">
        <v>42</v>
      </c>
      <c r="AA2231" s="8" t="s">
        <v>43</v>
      </c>
      <c r="AB2231" s="8" t="s">
        <v>60</v>
      </c>
      <c r="AC2231" s="8" t="s">
        <v>7557</v>
      </c>
      <c r="AD2231" s="8" t="s">
        <v>35</v>
      </c>
      <c r="AE2231" s="8" t="s">
        <v>35</v>
      </c>
      <c r="AF2231" s="13">
        <v>0</v>
      </c>
      <c r="AG2231" s="41">
        <f t="shared" si="309"/>
        <v>45453</v>
      </c>
      <c r="AH2231" s="41">
        <f t="shared" ca="1" si="310"/>
        <v>46022</v>
      </c>
      <c r="AI2231" s="1">
        <f t="shared" ca="1" si="317"/>
        <v>18</v>
      </c>
      <c r="AJ2231" s="1">
        <f t="shared" ca="1" si="311"/>
        <v>13</v>
      </c>
      <c r="AK2231" s="1">
        <f t="shared" ca="1" si="312"/>
        <v>4</v>
      </c>
      <c r="AL2231" s="1">
        <f t="shared" si="313"/>
        <v>99.99</v>
      </c>
      <c r="AM2231" s="38">
        <f t="shared" ca="1" si="314"/>
        <v>0.72222222222222221</v>
      </c>
      <c r="AN2231" s="1" t="str">
        <f t="shared" ca="1" si="315"/>
        <v>תקין</v>
      </c>
      <c r="AO2231" s="1" t="e">
        <f>VLOOKUP(AC2231,'תז מייל קניין'!$A:$C,3,0)</f>
        <v>#N/A</v>
      </c>
      <c r="AP2231" s="1" t="str">
        <f t="shared" si="316"/>
        <v xml:space="preserve"> כיבור לאי</v>
      </c>
    </row>
    <row r="2232" spans="1:42" x14ac:dyDescent="0.2">
      <c r="A2232" s="4"/>
      <c r="B2232" s="5"/>
      <c r="C2232" s="6" t="s">
        <v>7569</v>
      </c>
      <c r="D2232" s="7" t="s">
        <v>7554</v>
      </c>
      <c r="E2232" s="7" t="s">
        <v>32</v>
      </c>
      <c r="F2232" s="8" t="s">
        <v>35</v>
      </c>
      <c r="G2232" s="9">
        <v>45462</v>
      </c>
      <c r="H2232" s="9"/>
      <c r="I2232" s="10"/>
      <c r="J2232" s="14"/>
      <c r="K2232" s="11" t="s">
        <v>7570</v>
      </c>
      <c r="L2232" s="8" t="s">
        <v>7571</v>
      </c>
      <c r="M2232" s="8" t="s">
        <v>3879</v>
      </c>
      <c r="N2232" s="8" t="s">
        <v>40</v>
      </c>
      <c r="O2232" s="12">
        <v>3510</v>
      </c>
      <c r="P2232" s="8" t="s">
        <v>41</v>
      </c>
      <c r="Q2232" s="12">
        <v>3510</v>
      </c>
      <c r="R2232" s="13">
        <v>100</v>
      </c>
      <c r="S2232" s="12">
        <v>3510</v>
      </c>
      <c r="T2232" s="12">
        <v>3510</v>
      </c>
      <c r="U2232" s="13">
        <v>0</v>
      </c>
      <c r="V2232" s="8" t="s">
        <v>35</v>
      </c>
      <c r="W2232" s="8" t="s">
        <v>7572</v>
      </c>
      <c r="X2232" s="8" t="s">
        <v>35</v>
      </c>
      <c r="Y2232" s="13">
        <v>0</v>
      </c>
      <c r="Z2232" s="8" t="s">
        <v>42</v>
      </c>
      <c r="AA2232" s="8" t="s">
        <v>43</v>
      </c>
      <c r="AB2232" s="8" t="s">
        <v>60</v>
      </c>
      <c r="AC2232" s="8" t="s">
        <v>7557</v>
      </c>
      <c r="AD2232" s="8" t="s">
        <v>35</v>
      </c>
      <c r="AE2232" s="8" t="s">
        <v>35</v>
      </c>
      <c r="AF2232" s="13">
        <v>0</v>
      </c>
      <c r="AG2232" s="41">
        <f t="shared" si="309"/>
        <v>45462</v>
      </c>
      <c r="AH2232" s="41">
        <f t="shared" ca="1" si="310"/>
        <v>46022</v>
      </c>
      <c r="AI2232" s="1">
        <f t="shared" ca="1" si="317"/>
        <v>18</v>
      </c>
      <c r="AJ2232" s="1">
        <f t="shared" ca="1" si="311"/>
        <v>13</v>
      </c>
      <c r="AK2232" s="1">
        <f t="shared" ca="1" si="312"/>
        <v>4</v>
      </c>
      <c r="AL2232" s="1">
        <f t="shared" si="313"/>
        <v>100</v>
      </c>
      <c r="AM2232" s="38">
        <f t="shared" ca="1" si="314"/>
        <v>0.72222222222222221</v>
      </c>
      <c r="AN2232" s="1" t="str">
        <f t="shared" ca="1" si="315"/>
        <v>תקין</v>
      </c>
      <c r="AO2232" s="1" t="e">
        <f>VLOOKUP(AC2232,'תז מייל קניין'!$A:$C,3,0)</f>
        <v>#N/A</v>
      </c>
      <c r="AP2232" s="1" t="str">
        <f t="shared" si="316"/>
        <v xml:space="preserve"> כיבוד לאי</v>
      </c>
    </row>
    <row r="2233" spans="1:42" x14ac:dyDescent="0.2">
      <c r="A2233" s="4"/>
      <c r="B2233" s="5"/>
      <c r="C2233" s="6" t="s">
        <v>7573</v>
      </c>
      <c r="D2233" s="7" t="s">
        <v>7554</v>
      </c>
      <c r="E2233" s="7" t="s">
        <v>32</v>
      </c>
      <c r="F2233" s="8" t="s">
        <v>35</v>
      </c>
      <c r="G2233" s="9">
        <v>45477</v>
      </c>
      <c r="H2233" s="9"/>
      <c r="I2233" s="10"/>
      <c r="J2233" s="14"/>
      <c r="K2233" s="11" t="s">
        <v>7574</v>
      </c>
      <c r="L2233" s="8" t="s">
        <v>7575</v>
      </c>
      <c r="M2233" s="8" t="s">
        <v>7576</v>
      </c>
      <c r="N2233" s="8" t="s">
        <v>40</v>
      </c>
      <c r="O2233" s="12">
        <v>1462.4</v>
      </c>
      <c r="P2233" s="8" t="s">
        <v>41</v>
      </c>
      <c r="Q2233" s="12">
        <v>1462.4</v>
      </c>
      <c r="R2233" s="13">
        <v>99.2</v>
      </c>
      <c r="S2233" s="12">
        <v>1450.7</v>
      </c>
      <c r="T2233" s="12">
        <v>1450.22</v>
      </c>
      <c r="U2233" s="13">
        <v>11.7</v>
      </c>
      <c r="V2233" s="8" t="s">
        <v>35</v>
      </c>
      <c r="W2233" s="8" t="s">
        <v>7577</v>
      </c>
      <c r="X2233" s="8" t="s">
        <v>35</v>
      </c>
      <c r="Y2233" s="13">
        <v>0</v>
      </c>
      <c r="Z2233" s="8" t="s">
        <v>42</v>
      </c>
      <c r="AA2233" s="8" t="s">
        <v>43</v>
      </c>
      <c r="AB2233" s="8" t="s">
        <v>60</v>
      </c>
      <c r="AC2233" s="8" t="s">
        <v>7557</v>
      </c>
      <c r="AD2233" s="8" t="s">
        <v>35</v>
      </c>
      <c r="AE2233" s="8" t="s">
        <v>35</v>
      </c>
      <c r="AF2233" s="13">
        <v>11.71</v>
      </c>
      <c r="AG2233" s="41">
        <f t="shared" si="309"/>
        <v>45477</v>
      </c>
      <c r="AH2233" s="41">
        <f t="shared" ca="1" si="310"/>
        <v>46022</v>
      </c>
      <c r="AI2233" s="1">
        <f t="shared" ca="1" si="317"/>
        <v>17</v>
      </c>
      <c r="AJ2233" s="1">
        <f t="shared" ca="1" si="311"/>
        <v>13</v>
      </c>
      <c r="AK2233" s="1">
        <f t="shared" ca="1" si="312"/>
        <v>4</v>
      </c>
      <c r="AL2233" s="1">
        <f t="shared" si="313"/>
        <v>99.2</v>
      </c>
      <c r="AM2233" s="38">
        <f t="shared" ca="1" si="314"/>
        <v>0.76470588235294112</v>
      </c>
      <c r="AN2233" s="1" t="str">
        <f t="shared" ca="1" si="315"/>
        <v>תקין</v>
      </c>
      <c r="AO2233" s="1" t="e">
        <f>VLOOKUP(AC2233,'תז מייל קניין'!$A:$C,3,0)</f>
        <v>#N/A</v>
      </c>
      <c r="AP2233" s="1" t="str">
        <f t="shared" si="316"/>
        <v xml:space="preserve"> כיבוד לאי</v>
      </c>
    </row>
    <row r="2234" spans="1:42" x14ac:dyDescent="0.2">
      <c r="A2234" s="4"/>
      <c r="B2234" s="5"/>
      <c r="C2234" s="6" t="s">
        <v>7578</v>
      </c>
      <c r="D2234" s="7" t="s">
        <v>7554</v>
      </c>
      <c r="E2234" s="7" t="s">
        <v>32</v>
      </c>
      <c r="F2234" s="8" t="s">
        <v>35</v>
      </c>
      <c r="G2234" s="9">
        <v>45561</v>
      </c>
      <c r="H2234" s="9"/>
      <c r="I2234" s="10"/>
      <c r="J2234" s="14"/>
      <c r="K2234" s="11" t="s">
        <v>7579</v>
      </c>
      <c r="L2234" s="8" t="s">
        <v>7580</v>
      </c>
      <c r="M2234" s="8" t="s">
        <v>7581</v>
      </c>
      <c r="N2234" s="8" t="s">
        <v>40</v>
      </c>
      <c r="O2234" s="12">
        <v>1192.1099999999999</v>
      </c>
      <c r="P2234" s="8" t="s">
        <v>41</v>
      </c>
      <c r="Q2234" s="12">
        <v>1192.1099999999999</v>
      </c>
      <c r="R2234" s="13">
        <v>0</v>
      </c>
      <c r="S2234" s="13">
        <v>0</v>
      </c>
      <c r="T2234" s="13">
        <v>0</v>
      </c>
      <c r="U2234" s="12">
        <v>1192.1099999999999</v>
      </c>
      <c r="V2234" s="8" t="s">
        <v>35</v>
      </c>
      <c r="W2234" s="8" t="s">
        <v>7582</v>
      </c>
      <c r="X2234" s="8" t="s">
        <v>35</v>
      </c>
      <c r="Y2234" s="13">
        <v>0</v>
      </c>
      <c r="Z2234" s="8" t="s">
        <v>42</v>
      </c>
      <c r="AA2234" s="8" t="s">
        <v>43</v>
      </c>
      <c r="AB2234" s="8" t="s">
        <v>60</v>
      </c>
      <c r="AC2234" s="8" t="s">
        <v>7557</v>
      </c>
      <c r="AD2234" s="8" t="s">
        <v>35</v>
      </c>
      <c r="AE2234" s="8" t="s">
        <v>35</v>
      </c>
      <c r="AF2234" s="12">
        <v>1192.1099999999999</v>
      </c>
      <c r="AG2234" s="41">
        <f t="shared" si="309"/>
        <v>45561</v>
      </c>
      <c r="AH2234" s="41">
        <f t="shared" ca="1" si="310"/>
        <v>46022</v>
      </c>
      <c r="AI2234" s="1">
        <f t="shared" ca="1" si="317"/>
        <v>15</v>
      </c>
      <c r="AJ2234" s="1">
        <f t="shared" ca="1" si="311"/>
        <v>10</v>
      </c>
      <c r="AK2234" s="1">
        <f t="shared" ca="1" si="312"/>
        <v>4</v>
      </c>
      <c r="AL2234" s="1">
        <f t="shared" si="313"/>
        <v>0</v>
      </c>
      <c r="AM2234" s="38">
        <f t="shared" ca="1" si="314"/>
        <v>0.66666666666666663</v>
      </c>
      <c r="AN2234" s="1" t="str">
        <f t="shared" ca="1" si="315"/>
        <v>לא תקין</v>
      </c>
      <c r="AO2234" s="1" t="e">
        <f>VLOOKUP(AC2234,'תז מייל קניין'!$A:$C,3,0)</f>
        <v>#N/A</v>
      </c>
      <c r="AP2234" s="1" t="str">
        <f t="shared" si="316"/>
        <v xml:space="preserve"> כיבוד לאי</v>
      </c>
    </row>
    <row r="2235" spans="1:42" x14ac:dyDescent="0.2">
      <c r="A2235" s="4"/>
      <c r="B2235" s="5"/>
      <c r="C2235" s="6" t="s">
        <v>7583</v>
      </c>
      <c r="D2235" s="7" t="s">
        <v>7554</v>
      </c>
      <c r="E2235" s="7" t="s">
        <v>32</v>
      </c>
      <c r="F2235" s="8" t="s">
        <v>35</v>
      </c>
      <c r="G2235" s="9">
        <v>45564</v>
      </c>
      <c r="H2235" s="9"/>
      <c r="I2235" s="10"/>
      <c r="J2235" s="14"/>
      <c r="K2235" s="11" t="s">
        <v>262</v>
      </c>
      <c r="L2235" s="8" t="s">
        <v>263</v>
      </c>
      <c r="M2235" s="8" t="s">
        <v>264</v>
      </c>
      <c r="N2235" s="8" t="s">
        <v>40</v>
      </c>
      <c r="O2235" s="12">
        <v>1815.38</v>
      </c>
      <c r="P2235" s="8" t="s">
        <v>41</v>
      </c>
      <c r="Q2235" s="12">
        <v>1815.38</v>
      </c>
      <c r="R2235" s="13">
        <v>0</v>
      </c>
      <c r="S2235" s="13">
        <v>0</v>
      </c>
      <c r="T2235" s="13">
        <v>0</v>
      </c>
      <c r="U2235" s="12">
        <v>1815.38</v>
      </c>
      <c r="V2235" s="8" t="s">
        <v>35</v>
      </c>
      <c r="W2235" s="8" t="s">
        <v>7584</v>
      </c>
      <c r="X2235" s="8" t="s">
        <v>35</v>
      </c>
      <c r="Y2235" s="13">
        <v>0</v>
      </c>
      <c r="Z2235" s="8" t="s">
        <v>42</v>
      </c>
      <c r="AA2235" s="8" t="s">
        <v>43</v>
      </c>
      <c r="AB2235" s="8" t="s">
        <v>60</v>
      </c>
      <c r="AC2235" s="8" t="s">
        <v>7557</v>
      </c>
      <c r="AD2235" s="8" t="s">
        <v>35</v>
      </c>
      <c r="AE2235" s="8" t="s">
        <v>35</v>
      </c>
      <c r="AF2235" s="12">
        <v>1815.38</v>
      </c>
      <c r="AG2235" s="41">
        <f t="shared" si="309"/>
        <v>45564</v>
      </c>
      <c r="AH2235" s="41">
        <f t="shared" ca="1" si="310"/>
        <v>46022</v>
      </c>
      <c r="AI2235" s="1">
        <f t="shared" ca="1" si="317"/>
        <v>15</v>
      </c>
      <c r="AJ2235" s="1">
        <f t="shared" ca="1" si="311"/>
        <v>10</v>
      </c>
      <c r="AK2235" s="1">
        <f t="shared" ca="1" si="312"/>
        <v>4</v>
      </c>
      <c r="AL2235" s="1">
        <f t="shared" si="313"/>
        <v>0</v>
      </c>
      <c r="AM2235" s="38">
        <f t="shared" ca="1" si="314"/>
        <v>0.66666666666666663</v>
      </c>
      <c r="AN2235" s="1" t="str">
        <f t="shared" ca="1" si="315"/>
        <v>לא תקין</v>
      </c>
      <c r="AO2235" s="1" t="e">
        <f>VLOOKUP(AC2235,'תז מייל קניין'!$A:$C,3,0)</f>
        <v>#N/A</v>
      </c>
      <c r="AP2235" s="1" t="str">
        <f t="shared" si="316"/>
        <v xml:space="preserve"> כיבוד מפג</v>
      </c>
    </row>
    <row r="2236" spans="1:42" x14ac:dyDescent="0.2">
      <c r="A2236" s="4"/>
      <c r="B2236" s="5"/>
      <c r="C2236" s="6" t="s">
        <v>7585</v>
      </c>
      <c r="D2236" s="7" t="s">
        <v>7554</v>
      </c>
      <c r="E2236" s="7" t="s">
        <v>32</v>
      </c>
      <c r="F2236" s="8" t="s">
        <v>35</v>
      </c>
      <c r="G2236" s="9">
        <v>45613</v>
      </c>
      <c r="H2236" s="9"/>
      <c r="I2236" s="10"/>
      <c r="J2236" s="14"/>
      <c r="K2236" s="11" t="s">
        <v>7586</v>
      </c>
      <c r="L2236" s="8" t="s">
        <v>7587</v>
      </c>
      <c r="M2236" s="8" t="s">
        <v>7588</v>
      </c>
      <c r="N2236" s="8" t="s">
        <v>40</v>
      </c>
      <c r="O2236" s="13">
        <v>403.42</v>
      </c>
      <c r="P2236" s="8" t="s">
        <v>41</v>
      </c>
      <c r="Q2236" s="13">
        <v>403.42</v>
      </c>
      <c r="R2236" s="13">
        <v>0</v>
      </c>
      <c r="S2236" s="13">
        <v>0</v>
      </c>
      <c r="T2236" s="13">
        <v>0</v>
      </c>
      <c r="U2236" s="13">
        <v>403.42</v>
      </c>
      <c r="V2236" s="8" t="s">
        <v>35</v>
      </c>
      <c r="W2236" s="8" t="s">
        <v>7589</v>
      </c>
      <c r="X2236" s="8" t="s">
        <v>35</v>
      </c>
      <c r="Y2236" s="13">
        <v>0</v>
      </c>
      <c r="Z2236" s="8" t="s">
        <v>42</v>
      </c>
      <c r="AA2236" s="8" t="s">
        <v>43</v>
      </c>
      <c r="AB2236" s="8" t="s">
        <v>60</v>
      </c>
      <c r="AC2236" s="8" t="s">
        <v>7557</v>
      </c>
      <c r="AD2236" s="8" t="s">
        <v>35</v>
      </c>
      <c r="AE2236" s="8" t="s">
        <v>35</v>
      </c>
      <c r="AF2236" s="13">
        <v>403.42</v>
      </c>
      <c r="AG2236" s="41">
        <f t="shared" si="309"/>
        <v>45613</v>
      </c>
      <c r="AH2236" s="41">
        <f t="shared" ca="1" si="310"/>
        <v>46022</v>
      </c>
      <c r="AI2236" s="1">
        <f t="shared" ca="1" si="317"/>
        <v>13</v>
      </c>
      <c r="AJ2236" s="1">
        <f t="shared" ca="1" si="311"/>
        <v>8</v>
      </c>
      <c r="AK2236" s="1">
        <f t="shared" ca="1" si="312"/>
        <v>4</v>
      </c>
      <c r="AL2236" s="1">
        <f t="shared" si="313"/>
        <v>0</v>
      </c>
      <c r="AM2236" s="38">
        <f t="shared" ca="1" si="314"/>
        <v>0.61538461538461542</v>
      </c>
      <c r="AN2236" s="1" t="str">
        <f t="shared" ca="1" si="315"/>
        <v>לא תקין</v>
      </c>
      <c r="AO2236" s="1" t="e">
        <f>VLOOKUP(AC2236,'תז מייל קניין'!$A:$C,3,0)</f>
        <v>#N/A</v>
      </c>
      <c r="AP2236" s="1" t="str">
        <f t="shared" si="316"/>
        <v xml:space="preserve"> הסעות - נ</v>
      </c>
    </row>
    <row r="2237" spans="1:42" x14ac:dyDescent="0.2">
      <c r="A2237" s="4"/>
      <c r="B2237" s="5"/>
      <c r="C2237" s="6" t="s">
        <v>7590</v>
      </c>
      <c r="D2237" s="7" t="s">
        <v>7554</v>
      </c>
      <c r="E2237" s="7" t="s">
        <v>32</v>
      </c>
      <c r="F2237" s="8" t="s">
        <v>35</v>
      </c>
      <c r="G2237" s="9">
        <v>45615</v>
      </c>
      <c r="H2237" s="9"/>
      <c r="I2237" s="10"/>
      <c r="J2237" s="14"/>
      <c r="K2237" s="11" t="s">
        <v>2725</v>
      </c>
      <c r="L2237" s="8" t="s">
        <v>2726</v>
      </c>
      <c r="M2237" s="8" t="s">
        <v>2727</v>
      </c>
      <c r="N2237" s="8" t="s">
        <v>40</v>
      </c>
      <c r="O2237" s="13">
        <v>354</v>
      </c>
      <c r="P2237" s="8" t="s">
        <v>41</v>
      </c>
      <c r="Q2237" s="13">
        <v>354</v>
      </c>
      <c r="R2237" s="13">
        <v>0</v>
      </c>
      <c r="S2237" s="13">
        <v>0</v>
      </c>
      <c r="T2237" s="13">
        <v>0</v>
      </c>
      <c r="U2237" s="13">
        <v>354</v>
      </c>
      <c r="V2237" s="8" t="s">
        <v>35</v>
      </c>
      <c r="W2237" s="8" t="s">
        <v>7591</v>
      </c>
      <c r="X2237" s="8" t="s">
        <v>35</v>
      </c>
      <c r="Y2237" s="13">
        <v>0</v>
      </c>
      <c r="Z2237" s="8" t="s">
        <v>42</v>
      </c>
      <c r="AA2237" s="8" t="s">
        <v>43</v>
      </c>
      <c r="AB2237" s="8" t="s">
        <v>60</v>
      </c>
      <c r="AC2237" s="8" t="s">
        <v>7557</v>
      </c>
      <c r="AD2237" s="8" t="s">
        <v>35</v>
      </c>
      <c r="AE2237" s="8" t="s">
        <v>35</v>
      </c>
      <c r="AF2237" s="13">
        <v>354</v>
      </c>
      <c r="AG2237" s="41">
        <f t="shared" si="309"/>
        <v>45615</v>
      </c>
      <c r="AH2237" s="41">
        <f t="shared" ca="1" si="310"/>
        <v>46022</v>
      </c>
      <c r="AI2237" s="1">
        <f t="shared" ca="1" si="317"/>
        <v>13</v>
      </c>
      <c r="AJ2237" s="1">
        <f t="shared" ca="1" si="311"/>
        <v>8</v>
      </c>
      <c r="AK2237" s="1">
        <f t="shared" ca="1" si="312"/>
        <v>4</v>
      </c>
      <c r="AL2237" s="1">
        <f t="shared" si="313"/>
        <v>0</v>
      </c>
      <c r="AM2237" s="38">
        <f t="shared" ca="1" si="314"/>
        <v>0.61538461538461542</v>
      </c>
      <c r="AN2237" s="1" t="str">
        <f t="shared" ca="1" si="315"/>
        <v>לא תקין</v>
      </c>
      <c r="AO2237" s="1" t="e">
        <f>VLOOKUP(AC2237,'תז מייל קניין'!$A:$C,3,0)</f>
        <v>#N/A</v>
      </c>
      <c r="AP2237" s="1" t="str">
        <f t="shared" si="316"/>
        <v xml:space="preserve"> זרי פרחים</v>
      </c>
    </row>
    <row r="2238" spans="1:42" x14ac:dyDescent="0.2">
      <c r="A2238" s="4"/>
      <c r="B2238" s="5"/>
      <c r="C2238" s="6" t="s">
        <v>7592</v>
      </c>
      <c r="D2238" s="7" t="s">
        <v>7554</v>
      </c>
      <c r="E2238" s="7" t="s">
        <v>32</v>
      </c>
      <c r="F2238" s="8" t="s">
        <v>35</v>
      </c>
      <c r="G2238" s="9">
        <v>45622</v>
      </c>
      <c r="H2238" s="9"/>
      <c r="I2238" s="10"/>
      <c r="J2238" s="14"/>
      <c r="K2238" s="11" t="s">
        <v>7593</v>
      </c>
      <c r="L2238" s="8" t="s">
        <v>7594</v>
      </c>
      <c r="M2238" s="8" t="s">
        <v>7595</v>
      </c>
      <c r="N2238" s="8" t="s">
        <v>40</v>
      </c>
      <c r="O2238" s="12">
        <v>1421.9</v>
      </c>
      <c r="P2238" s="8" t="s">
        <v>41</v>
      </c>
      <c r="Q2238" s="12">
        <v>1421.9</v>
      </c>
      <c r="R2238" s="13">
        <v>85.5</v>
      </c>
      <c r="S2238" s="12">
        <v>1205.42</v>
      </c>
      <c r="T2238" s="12">
        <v>1205.0999999999999</v>
      </c>
      <c r="U2238" s="13">
        <v>206.18</v>
      </c>
      <c r="V2238" s="8" t="s">
        <v>35</v>
      </c>
      <c r="W2238" s="8" t="s">
        <v>7596</v>
      </c>
      <c r="X2238" s="8" t="s">
        <v>35</v>
      </c>
      <c r="Y2238" s="13">
        <v>0</v>
      </c>
      <c r="Z2238" s="8" t="s">
        <v>42</v>
      </c>
      <c r="AA2238" s="8" t="s">
        <v>43</v>
      </c>
      <c r="AB2238" s="8" t="s">
        <v>60</v>
      </c>
      <c r="AC2238" s="8" t="s">
        <v>7557</v>
      </c>
      <c r="AD2238" s="8" t="s">
        <v>35</v>
      </c>
      <c r="AE2238" s="8" t="s">
        <v>35</v>
      </c>
      <c r="AF2238" s="13">
        <v>206.18</v>
      </c>
      <c r="AG2238" s="41">
        <f t="shared" si="309"/>
        <v>45622</v>
      </c>
      <c r="AH2238" s="41">
        <f t="shared" ca="1" si="310"/>
        <v>46022</v>
      </c>
      <c r="AI2238" s="1">
        <f t="shared" ca="1" si="317"/>
        <v>13</v>
      </c>
      <c r="AJ2238" s="1">
        <f t="shared" ca="1" si="311"/>
        <v>8</v>
      </c>
      <c r="AK2238" s="1">
        <f t="shared" ca="1" si="312"/>
        <v>4</v>
      </c>
      <c r="AL2238" s="1">
        <f t="shared" si="313"/>
        <v>85.5</v>
      </c>
      <c r="AM2238" s="38">
        <f t="shared" ca="1" si="314"/>
        <v>0.61538461538461542</v>
      </c>
      <c r="AN2238" s="1" t="str">
        <f t="shared" ca="1" si="315"/>
        <v>תקין</v>
      </c>
      <c r="AO2238" s="1" t="e">
        <f>VLOOKUP(AC2238,'תז מייל קניין'!$A:$C,3,0)</f>
        <v>#N/A</v>
      </c>
      <c r="AP2238" s="1" t="str">
        <f t="shared" si="316"/>
        <v xml:space="preserve"> כיבוד לאי</v>
      </c>
    </row>
    <row r="2239" spans="1:42" x14ac:dyDescent="0.2">
      <c r="A2239" s="4"/>
      <c r="B2239" s="5"/>
      <c r="C2239" s="6" t="s">
        <v>7597</v>
      </c>
      <c r="D2239" s="7" t="s">
        <v>7554</v>
      </c>
      <c r="E2239" s="7" t="s">
        <v>32</v>
      </c>
      <c r="F2239" s="8" t="s">
        <v>35</v>
      </c>
      <c r="G2239" s="9">
        <v>45636</v>
      </c>
      <c r="H2239" s="9"/>
      <c r="I2239" s="10"/>
      <c r="J2239" s="14"/>
      <c r="K2239" s="11" t="s">
        <v>262</v>
      </c>
      <c r="L2239" s="8" t="s">
        <v>263</v>
      </c>
      <c r="M2239" s="8" t="s">
        <v>264</v>
      </c>
      <c r="N2239" s="8" t="s">
        <v>40</v>
      </c>
      <c r="O2239" s="13">
        <v>504.27</v>
      </c>
      <c r="P2239" s="8" t="s">
        <v>41</v>
      </c>
      <c r="Q2239" s="13">
        <v>504.27</v>
      </c>
      <c r="R2239" s="13">
        <v>0</v>
      </c>
      <c r="S2239" s="13">
        <v>500</v>
      </c>
      <c r="T2239" s="13">
        <v>0</v>
      </c>
      <c r="U2239" s="13">
        <v>504.27</v>
      </c>
      <c r="V2239" s="8" t="s">
        <v>35</v>
      </c>
      <c r="W2239" s="8" t="s">
        <v>7598</v>
      </c>
      <c r="X2239" s="8" t="s">
        <v>35</v>
      </c>
      <c r="Y2239" s="13">
        <v>0</v>
      </c>
      <c r="Z2239" s="8" t="s">
        <v>42</v>
      </c>
      <c r="AA2239" s="8" t="s">
        <v>43</v>
      </c>
      <c r="AB2239" s="8" t="s">
        <v>60</v>
      </c>
      <c r="AC2239" s="8" t="s">
        <v>7557</v>
      </c>
      <c r="AD2239" s="8" t="s">
        <v>35</v>
      </c>
      <c r="AE2239" s="8" t="s">
        <v>35</v>
      </c>
      <c r="AF2239" s="13">
        <v>504.27</v>
      </c>
      <c r="AG2239" s="41">
        <f t="shared" si="309"/>
        <v>45636</v>
      </c>
      <c r="AH2239" s="41">
        <f t="shared" ca="1" si="310"/>
        <v>46022</v>
      </c>
      <c r="AI2239" s="1">
        <f t="shared" ca="1" si="317"/>
        <v>12</v>
      </c>
      <c r="AJ2239" s="1">
        <f t="shared" ca="1" si="311"/>
        <v>7</v>
      </c>
      <c r="AK2239" s="1">
        <f t="shared" ca="1" si="312"/>
        <v>4</v>
      </c>
      <c r="AL2239" s="1">
        <f t="shared" si="313"/>
        <v>0</v>
      </c>
      <c r="AM2239" s="38">
        <f t="shared" ca="1" si="314"/>
        <v>0.58333333333333337</v>
      </c>
      <c r="AN2239" s="1" t="str">
        <f t="shared" ca="1" si="315"/>
        <v>לא תקין</v>
      </c>
      <c r="AO2239" s="1" t="e">
        <f>VLOOKUP(AC2239,'תז מייל קניין'!$A:$C,3,0)</f>
        <v>#N/A</v>
      </c>
      <c r="AP2239" s="1" t="str">
        <f t="shared" si="316"/>
        <v xml:space="preserve"> כיבוד למפ</v>
      </c>
    </row>
    <row r="2240" spans="1:42" x14ac:dyDescent="0.2">
      <c r="A2240" s="4"/>
      <c r="B2240" s="5"/>
      <c r="C2240" s="6" t="s">
        <v>7599</v>
      </c>
      <c r="D2240" s="7" t="s">
        <v>7554</v>
      </c>
      <c r="E2240" s="7" t="s">
        <v>32</v>
      </c>
      <c r="F2240" s="8" t="s">
        <v>35</v>
      </c>
      <c r="G2240" s="9">
        <v>45643</v>
      </c>
      <c r="H2240" s="9"/>
      <c r="I2240" s="10"/>
      <c r="J2240" s="14"/>
      <c r="K2240" s="11" t="s">
        <v>3799</v>
      </c>
      <c r="L2240" s="8" t="s">
        <v>3800</v>
      </c>
      <c r="M2240" s="8" t="s">
        <v>3801</v>
      </c>
      <c r="N2240" s="8" t="s">
        <v>40</v>
      </c>
      <c r="O2240" s="12">
        <v>4726.05</v>
      </c>
      <c r="P2240" s="8" t="s">
        <v>41</v>
      </c>
      <c r="Q2240" s="12">
        <v>4726.05</v>
      </c>
      <c r="R2240" s="13">
        <v>96</v>
      </c>
      <c r="S2240" s="12">
        <v>4537.01</v>
      </c>
      <c r="T2240" s="12">
        <v>4535.92</v>
      </c>
      <c r="U2240" s="13">
        <v>189.04</v>
      </c>
      <c r="V2240" s="8" t="s">
        <v>35</v>
      </c>
      <c r="W2240" s="8" t="s">
        <v>7600</v>
      </c>
      <c r="X2240" s="8" t="s">
        <v>35</v>
      </c>
      <c r="Y2240" s="13">
        <v>0</v>
      </c>
      <c r="Z2240" s="8" t="s">
        <v>42</v>
      </c>
      <c r="AA2240" s="8" t="s">
        <v>43</v>
      </c>
      <c r="AB2240" s="8" t="s">
        <v>60</v>
      </c>
      <c r="AC2240" s="8" t="s">
        <v>7557</v>
      </c>
      <c r="AD2240" s="8" t="s">
        <v>35</v>
      </c>
      <c r="AE2240" s="8" t="s">
        <v>35</v>
      </c>
      <c r="AF2240" s="13">
        <v>189.05</v>
      </c>
      <c r="AG2240" s="41">
        <f t="shared" si="309"/>
        <v>45643</v>
      </c>
      <c r="AH2240" s="41">
        <f t="shared" ca="1" si="310"/>
        <v>46022</v>
      </c>
      <c r="AI2240" s="1">
        <f t="shared" ca="1" si="317"/>
        <v>12</v>
      </c>
      <c r="AJ2240" s="1">
        <f t="shared" ca="1" si="311"/>
        <v>7</v>
      </c>
      <c r="AK2240" s="1">
        <f t="shared" ca="1" si="312"/>
        <v>4</v>
      </c>
      <c r="AL2240" s="1">
        <f t="shared" si="313"/>
        <v>96</v>
      </c>
      <c r="AM2240" s="38">
        <f t="shared" ca="1" si="314"/>
        <v>0.58333333333333337</v>
      </c>
      <c r="AN2240" s="1" t="str">
        <f t="shared" ca="1" si="315"/>
        <v>תקין</v>
      </c>
      <c r="AO2240" s="1" t="e">
        <f>VLOOKUP(AC2240,'תז מייל קניין'!$A:$C,3,0)</f>
        <v>#N/A</v>
      </c>
      <c r="AP2240" s="1" t="str">
        <f t="shared" si="316"/>
        <v xml:space="preserve"> החלפת כרט</v>
      </c>
    </row>
    <row r="2241" spans="1:42" x14ac:dyDescent="0.2">
      <c r="A2241" s="4"/>
      <c r="B2241" s="5"/>
      <c r="C2241" s="6" t="s">
        <v>7601</v>
      </c>
      <c r="D2241" s="7" t="s">
        <v>7554</v>
      </c>
      <c r="E2241" s="7" t="s">
        <v>32</v>
      </c>
      <c r="F2241" s="8" t="s">
        <v>35</v>
      </c>
      <c r="G2241" s="9">
        <v>45663</v>
      </c>
      <c r="H2241" s="9"/>
      <c r="I2241" s="10"/>
      <c r="J2241" s="14"/>
      <c r="K2241" s="11" t="s">
        <v>5864</v>
      </c>
      <c r="L2241" s="8" t="s">
        <v>5865</v>
      </c>
      <c r="M2241" s="8" t="s">
        <v>5866</v>
      </c>
      <c r="N2241" s="8" t="s">
        <v>40</v>
      </c>
      <c r="O2241" s="12">
        <v>2980</v>
      </c>
      <c r="P2241" s="8" t="s">
        <v>41</v>
      </c>
      <c r="Q2241" s="12">
        <v>2980</v>
      </c>
      <c r="R2241" s="13">
        <v>0</v>
      </c>
      <c r="S2241" s="13">
        <v>0</v>
      </c>
      <c r="T2241" s="13">
        <v>0</v>
      </c>
      <c r="U2241" s="12">
        <v>2980</v>
      </c>
      <c r="V2241" s="8" t="s">
        <v>35</v>
      </c>
      <c r="W2241" s="8" t="s">
        <v>7602</v>
      </c>
      <c r="X2241" s="8" t="s">
        <v>35</v>
      </c>
      <c r="Y2241" s="13">
        <v>0</v>
      </c>
      <c r="Z2241" s="8" t="s">
        <v>42</v>
      </c>
      <c r="AA2241" s="8" t="s">
        <v>43</v>
      </c>
      <c r="AB2241" s="8" t="s">
        <v>60</v>
      </c>
      <c r="AC2241" s="8" t="s">
        <v>7557</v>
      </c>
      <c r="AD2241" s="8" t="s">
        <v>35</v>
      </c>
      <c r="AE2241" s="8" t="s">
        <v>35</v>
      </c>
      <c r="AF2241" s="12">
        <v>2980</v>
      </c>
      <c r="AG2241" s="41">
        <f t="shared" si="309"/>
        <v>45663</v>
      </c>
      <c r="AH2241" s="41">
        <f t="shared" ca="1" si="310"/>
        <v>46022</v>
      </c>
      <c r="AI2241" s="1">
        <f t="shared" ca="1" si="317"/>
        <v>11</v>
      </c>
      <c r="AJ2241" s="1">
        <f t="shared" ca="1" si="311"/>
        <v>7</v>
      </c>
      <c r="AK2241" s="1">
        <f t="shared" ca="1" si="312"/>
        <v>4</v>
      </c>
      <c r="AL2241" s="1">
        <f t="shared" si="313"/>
        <v>0</v>
      </c>
      <c r="AM2241" s="38">
        <f t="shared" ca="1" si="314"/>
        <v>0.63636363636363635</v>
      </c>
      <c r="AN2241" s="1" t="str">
        <f t="shared" ca="1" si="315"/>
        <v>לא תקין</v>
      </c>
      <c r="AO2241" s="1" t="e">
        <f>VLOOKUP(AC2241,'תז מייל קניין'!$A:$C,3,0)</f>
        <v>#N/A</v>
      </c>
      <c r="AP2241" s="1" t="str">
        <f t="shared" si="316"/>
        <v xml:space="preserve"> כיבוד לאי</v>
      </c>
    </row>
    <row r="2242" spans="1:42" x14ac:dyDescent="0.2">
      <c r="A2242" s="4"/>
      <c r="B2242" s="5"/>
      <c r="C2242" s="6" t="s">
        <v>7603</v>
      </c>
      <c r="D2242" s="7" t="s">
        <v>7554</v>
      </c>
      <c r="E2242" s="7" t="s">
        <v>32</v>
      </c>
      <c r="F2242" s="8" t="s">
        <v>35</v>
      </c>
      <c r="G2242" s="9">
        <v>45669</v>
      </c>
      <c r="H2242" s="9"/>
      <c r="I2242" s="10"/>
      <c r="J2242" s="14"/>
      <c r="K2242" s="11" t="s">
        <v>7604</v>
      </c>
      <c r="L2242" s="8" t="s">
        <v>7605</v>
      </c>
      <c r="M2242" s="8" t="s">
        <v>7606</v>
      </c>
      <c r="N2242" s="8" t="s">
        <v>113</v>
      </c>
      <c r="O2242" s="12">
        <v>3829.01</v>
      </c>
      <c r="P2242" s="8" t="s">
        <v>41</v>
      </c>
      <c r="Q2242" s="12">
        <v>3829.01</v>
      </c>
      <c r="R2242" s="13">
        <v>0</v>
      </c>
      <c r="S2242" s="13">
        <v>0</v>
      </c>
      <c r="T2242" s="13">
        <v>0</v>
      </c>
      <c r="U2242" s="12">
        <v>3829.01</v>
      </c>
      <c r="V2242" s="8" t="s">
        <v>35</v>
      </c>
      <c r="W2242" s="8" t="s">
        <v>7607</v>
      </c>
      <c r="X2242" s="8" t="s">
        <v>35</v>
      </c>
      <c r="Y2242" s="13">
        <v>0</v>
      </c>
      <c r="Z2242" s="8" t="s">
        <v>42</v>
      </c>
      <c r="AA2242" s="8" t="s">
        <v>43</v>
      </c>
      <c r="AB2242" s="8" t="s">
        <v>60</v>
      </c>
      <c r="AC2242" s="8" t="s">
        <v>7557</v>
      </c>
      <c r="AD2242" s="8" t="s">
        <v>35</v>
      </c>
      <c r="AE2242" s="8" t="s">
        <v>35</v>
      </c>
      <c r="AF2242" s="12">
        <v>3829.01</v>
      </c>
      <c r="AG2242" s="41">
        <f t="shared" si="309"/>
        <v>45669</v>
      </c>
      <c r="AH2242" s="41">
        <f t="shared" ca="1" si="310"/>
        <v>46022</v>
      </c>
      <c r="AI2242" s="1">
        <f t="shared" ca="1" si="317"/>
        <v>11</v>
      </c>
      <c r="AJ2242" s="1">
        <f t="shared" ca="1" si="311"/>
        <v>6</v>
      </c>
      <c r="AK2242" s="1">
        <f t="shared" ca="1" si="312"/>
        <v>4</v>
      </c>
      <c r="AL2242" s="1">
        <f t="shared" si="313"/>
        <v>0</v>
      </c>
      <c r="AM2242" s="38">
        <f t="shared" ca="1" si="314"/>
        <v>0.54545454545454541</v>
      </c>
      <c r="AN2242" s="1" t="str">
        <f t="shared" ca="1" si="315"/>
        <v>לא תקין</v>
      </c>
      <c r="AO2242" s="1" t="e">
        <f>VLOOKUP(AC2242,'תז מייל קניין'!$A:$C,3,0)</f>
        <v>#N/A</v>
      </c>
      <c r="AP2242" s="1" t="str">
        <f t="shared" si="316"/>
        <v xml:space="preserve"> מיכל התפש</v>
      </c>
    </row>
    <row r="2243" spans="1:42" x14ac:dyDescent="0.2">
      <c r="A2243" s="4"/>
      <c r="B2243" s="5"/>
      <c r="C2243" s="6" t="s">
        <v>7608</v>
      </c>
      <c r="D2243" s="7" t="s">
        <v>7554</v>
      </c>
      <c r="E2243" s="7" t="s">
        <v>32</v>
      </c>
      <c r="F2243" s="8" t="s">
        <v>35</v>
      </c>
      <c r="G2243" s="9">
        <v>45673</v>
      </c>
      <c r="H2243" s="9"/>
      <c r="I2243" s="10"/>
      <c r="J2243" s="14"/>
      <c r="K2243" s="11" t="s">
        <v>7609</v>
      </c>
      <c r="L2243" s="8" t="s">
        <v>7610</v>
      </c>
      <c r="M2243" s="8" t="s">
        <v>7611</v>
      </c>
      <c r="N2243" s="8" t="s">
        <v>40</v>
      </c>
      <c r="O2243" s="12">
        <v>2006</v>
      </c>
      <c r="P2243" s="8" t="s">
        <v>41</v>
      </c>
      <c r="Q2243" s="12">
        <v>2006</v>
      </c>
      <c r="R2243" s="13">
        <v>0</v>
      </c>
      <c r="S2243" s="13">
        <v>0</v>
      </c>
      <c r="T2243" s="13">
        <v>0</v>
      </c>
      <c r="U2243" s="12">
        <v>2006</v>
      </c>
      <c r="V2243" s="8" t="s">
        <v>35</v>
      </c>
      <c r="W2243" s="8" t="s">
        <v>7612</v>
      </c>
      <c r="X2243" s="8" t="s">
        <v>35</v>
      </c>
      <c r="Y2243" s="13">
        <v>0</v>
      </c>
      <c r="Z2243" s="8" t="s">
        <v>42</v>
      </c>
      <c r="AA2243" s="8" t="s">
        <v>43</v>
      </c>
      <c r="AB2243" s="8" t="s">
        <v>60</v>
      </c>
      <c r="AC2243" s="8" t="s">
        <v>7557</v>
      </c>
      <c r="AD2243" s="8" t="s">
        <v>35</v>
      </c>
      <c r="AE2243" s="8" t="s">
        <v>35</v>
      </c>
      <c r="AF2243" s="12">
        <v>2006</v>
      </c>
      <c r="AG2243" s="41">
        <f t="shared" ref="AG2243:AG2306" si="318">IF(H2243&gt;1,H2243,G2243)</f>
        <v>45673</v>
      </c>
      <c r="AH2243" s="41">
        <f t="shared" ref="AH2243:AH2306" ca="1" si="319">IF(I2243&gt;1, I2243, DATE(YEAR(TODAY()), 12, 31))</f>
        <v>46022</v>
      </c>
      <c r="AI2243" s="1">
        <f t="shared" ca="1" si="317"/>
        <v>11</v>
      </c>
      <c r="AJ2243" s="1">
        <f t="shared" ref="AJ2243:AJ2306" ca="1" si="320">DATEDIF(AG2243, TODAY(), "m")</f>
        <v>6</v>
      </c>
      <c r="AK2243" s="1">
        <f t="shared" ref="AK2243:AK2306" ca="1" si="321">IF(AH2243 &gt; TODAY(), DATEDIF(TODAY(), AH2243, "m"), -DATEDIF(AH2243, TODAY(), "m"))</f>
        <v>4</v>
      </c>
      <c r="AL2243" s="1">
        <f t="shared" ref="AL2243:AL2306" si="322">R2243</f>
        <v>0</v>
      </c>
      <c r="AM2243" s="38">
        <f t="shared" ref="AM2243:AM2306" ca="1" si="323">AJ2243/AI2243</f>
        <v>0.54545454545454541</v>
      </c>
      <c r="AN2243" s="1" t="str">
        <f t="shared" ref="AN2243:AN2306" ca="1" si="324">IF(AM2243&lt;0.5, "טרם נבדק",
   IF(AND(AM2243&gt;0.5, AM2243&lt;0.75, AL2243&lt;20), "לא תקין",
   IF(AND(AM2243&gt;0.75, AM2243&lt;0.9, AL2243&lt;50), "לא תקין",
   IF(AND(AM2243&gt;0.9, AL2243&lt;50), "לא תקין", "תקין"))))</f>
        <v>לא תקין</v>
      </c>
      <c r="AO2243" s="1" t="e">
        <f>VLOOKUP(AC2243,'תז מייל קניין'!$A:$C,3,0)</f>
        <v>#N/A</v>
      </c>
      <c r="AP2243" s="1" t="str">
        <f t="shared" ref="AP2243:AP2306" si="325">LEFT(W2243,10)</f>
        <v xml:space="preserve"> כיבוד לאי</v>
      </c>
    </row>
    <row r="2244" spans="1:42" x14ac:dyDescent="0.2">
      <c r="A2244" s="4"/>
      <c r="B2244" s="5"/>
      <c r="C2244" s="6" t="s">
        <v>7613</v>
      </c>
      <c r="D2244" s="7" t="s">
        <v>7554</v>
      </c>
      <c r="E2244" s="7" t="s">
        <v>32</v>
      </c>
      <c r="F2244" s="8" t="s">
        <v>35</v>
      </c>
      <c r="G2244" s="9">
        <v>45683</v>
      </c>
      <c r="H2244" s="9"/>
      <c r="I2244" s="10"/>
      <c r="J2244" s="14"/>
      <c r="K2244" s="11" t="s">
        <v>6347</v>
      </c>
      <c r="L2244" s="8" t="s">
        <v>6348</v>
      </c>
      <c r="M2244" s="8" t="s">
        <v>6349</v>
      </c>
      <c r="N2244" s="8" t="s">
        <v>40</v>
      </c>
      <c r="O2244" s="12">
        <v>3379.52</v>
      </c>
      <c r="P2244" s="8" t="s">
        <v>41</v>
      </c>
      <c r="Q2244" s="12">
        <v>3379.52</v>
      </c>
      <c r="R2244" s="13">
        <v>94.87</v>
      </c>
      <c r="S2244" s="12">
        <v>3207.16</v>
      </c>
      <c r="T2244" s="12">
        <v>3206.06</v>
      </c>
      <c r="U2244" s="13">
        <v>172.36</v>
      </c>
      <c r="V2244" s="8" t="s">
        <v>35</v>
      </c>
      <c r="W2244" s="8" t="s">
        <v>7614</v>
      </c>
      <c r="X2244" s="8" t="s">
        <v>35</v>
      </c>
      <c r="Y2244" s="13">
        <v>0</v>
      </c>
      <c r="Z2244" s="8" t="s">
        <v>42</v>
      </c>
      <c r="AA2244" s="8" t="s">
        <v>43</v>
      </c>
      <c r="AB2244" s="8" t="s">
        <v>60</v>
      </c>
      <c r="AC2244" s="8" t="s">
        <v>7557</v>
      </c>
      <c r="AD2244" s="8" t="s">
        <v>35</v>
      </c>
      <c r="AE2244" s="8" t="s">
        <v>35</v>
      </c>
      <c r="AF2244" s="13">
        <v>173.46</v>
      </c>
      <c r="AG2244" s="41">
        <f t="shared" si="318"/>
        <v>45683</v>
      </c>
      <c r="AH2244" s="41">
        <f t="shared" ca="1" si="319"/>
        <v>46022</v>
      </c>
      <c r="AI2244" s="1">
        <f t="shared" ca="1" si="317"/>
        <v>11</v>
      </c>
      <c r="AJ2244" s="1">
        <f t="shared" ca="1" si="320"/>
        <v>6</v>
      </c>
      <c r="AK2244" s="1">
        <f t="shared" ca="1" si="321"/>
        <v>4</v>
      </c>
      <c r="AL2244" s="1">
        <f t="shared" si="322"/>
        <v>94.87</v>
      </c>
      <c r="AM2244" s="38">
        <f t="shared" ca="1" si="323"/>
        <v>0.54545454545454541</v>
      </c>
      <c r="AN2244" s="1" t="str">
        <f t="shared" ca="1" si="324"/>
        <v>תקין</v>
      </c>
      <c r="AO2244" s="1" t="e">
        <f>VLOOKUP(AC2244,'תז מייל קניין'!$A:$C,3,0)</f>
        <v>#N/A</v>
      </c>
      <c r="AP2244" s="1" t="str">
        <f t="shared" si="325"/>
        <v xml:space="preserve"> דחוף - דג</v>
      </c>
    </row>
    <row r="2245" spans="1:42" x14ac:dyDescent="0.2">
      <c r="A2245" s="4"/>
      <c r="B2245" s="5"/>
      <c r="C2245" s="6" t="s">
        <v>7615</v>
      </c>
      <c r="D2245" s="7" t="s">
        <v>7554</v>
      </c>
      <c r="E2245" s="7" t="s">
        <v>32</v>
      </c>
      <c r="F2245" s="8" t="s">
        <v>35</v>
      </c>
      <c r="G2245" s="9">
        <v>45686</v>
      </c>
      <c r="H2245" s="9"/>
      <c r="I2245" s="10"/>
      <c r="J2245" s="14"/>
      <c r="K2245" s="11" t="s">
        <v>7616</v>
      </c>
      <c r="L2245" s="8" t="s">
        <v>7617</v>
      </c>
      <c r="M2245" s="8" t="s">
        <v>7618</v>
      </c>
      <c r="N2245" s="8" t="s">
        <v>40</v>
      </c>
      <c r="O2245" s="12">
        <v>2040</v>
      </c>
      <c r="P2245" s="8" t="s">
        <v>41</v>
      </c>
      <c r="Q2245" s="12">
        <v>2040</v>
      </c>
      <c r="R2245" s="13">
        <v>100</v>
      </c>
      <c r="S2245" s="12">
        <v>2040</v>
      </c>
      <c r="T2245" s="12">
        <v>2040.22</v>
      </c>
      <c r="U2245" s="13">
        <v>0</v>
      </c>
      <c r="V2245" s="8" t="s">
        <v>35</v>
      </c>
      <c r="W2245" s="8" t="s">
        <v>7619</v>
      </c>
      <c r="X2245" s="8" t="s">
        <v>35</v>
      </c>
      <c r="Y2245" s="13">
        <v>0</v>
      </c>
      <c r="Z2245" s="8" t="s">
        <v>42</v>
      </c>
      <c r="AA2245" s="8" t="s">
        <v>43</v>
      </c>
      <c r="AB2245" s="8" t="s">
        <v>60</v>
      </c>
      <c r="AC2245" s="8" t="s">
        <v>7557</v>
      </c>
      <c r="AD2245" s="8" t="s">
        <v>35</v>
      </c>
      <c r="AE2245" s="8" t="s">
        <v>35</v>
      </c>
      <c r="AF2245" s="13">
        <v>0</v>
      </c>
      <c r="AG2245" s="41">
        <f t="shared" si="318"/>
        <v>45686</v>
      </c>
      <c r="AH2245" s="41">
        <f t="shared" ca="1" si="319"/>
        <v>46022</v>
      </c>
      <c r="AI2245" s="1">
        <f t="shared" ca="1" si="317"/>
        <v>11</v>
      </c>
      <c r="AJ2245" s="1">
        <f t="shared" ca="1" si="320"/>
        <v>6</v>
      </c>
      <c r="AK2245" s="1">
        <f t="shared" ca="1" si="321"/>
        <v>4</v>
      </c>
      <c r="AL2245" s="1">
        <f t="shared" si="322"/>
        <v>100</v>
      </c>
      <c r="AM2245" s="38">
        <f t="shared" ca="1" si="323"/>
        <v>0.54545454545454541</v>
      </c>
      <c r="AN2245" s="1" t="str">
        <f t="shared" ca="1" si="324"/>
        <v>תקין</v>
      </c>
      <c r="AO2245" s="1" t="e">
        <f>VLOOKUP(AC2245,'תז מייל קניין'!$A:$C,3,0)</f>
        <v>#N/A</v>
      </c>
      <c r="AP2245" s="1" t="str">
        <f t="shared" si="325"/>
        <v xml:space="preserve"> ארוחת סוף</v>
      </c>
    </row>
    <row r="2246" spans="1:42" x14ac:dyDescent="0.2">
      <c r="A2246" s="4"/>
      <c r="B2246" s="5"/>
      <c r="C2246" s="6" t="s">
        <v>7620</v>
      </c>
      <c r="D2246" s="7" t="s">
        <v>7554</v>
      </c>
      <c r="E2246" s="7" t="s">
        <v>32</v>
      </c>
      <c r="F2246" s="8" t="s">
        <v>35</v>
      </c>
      <c r="G2246" s="9">
        <v>45693</v>
      </c>
      <c r="H2246" s="9"/>
      <c r="I2246" s="10"/>
      <c r="J2246" s="14"/>
      <c r="K2246" s="11" t="s">
        <v>2515</v>
      </c>
      <c r="L2246" s="8" t="s">
        <v>2516</v>
      </c>
      <c r="M2246" s="8" t="s">
        <v>2517</v>
      </c>
      <c r="N2246" s="8" t="s">
        <v>40</v>
      </c>
      <c r="O2246" s="12">
        <v>1470</v>
      </c>
      <c r="P2246" s="8" t="s">
        <v>41</v>
      </c>
      <c r="Q2246" s="12">
        <v>1470</v>
      </c>
      <c r="R2246" s="13">
        <v>100.02</v>
      </c>
      <c r="S2246" s="12">
        <v>1470</v>
      </c>
      <c r="T2246" s="12">
        <v>1470.28</v>
      </c>
      <c r="U2246" s="13">
        <v>0</v>
      </c>
      <c r="V2246" s="8" t="s">
        <v>35</v>
      </c>
      <c r="W2246" s="8" t="s">
        <v>7621</v>
      </c>
      <c r="X2246" s="8" t="s">
        <v>35</v>
      </c>
      <c r="Y2246" s="13">
        <v>0</v>
      </c>
      <c r="Z2246" s="8" t="s">
        <v>42</v>
      </c>
      <c r="AA2246" s="8" t="s">
        <v>43</v>
      </c>
      <c r="AB2246" s="8" t="s">
        <v>60</v>
      </c>
      <c r="AC2246" s="8" t="s">
        <v>7557</v>
      </c>
      <c r="AD2246" s="8" t="s">
        <v>35</v>
      </c>
      <c r="AE2246" s="8" t="s">
        <v>35</v>
      </c>
      <c r="AF2246" s="13">
        <v>0</v>
      </c>
      <c r="AG2246" s="41">
        <f t="shared" si="318"/>
        <v>45693</v>
      </c>
      <c r="AH2246" s="41">
        <f t="shared" ca="1" si="319"/>
        <v>46022</v>
      </c>
      <c r="AI2246" s="1">
        <f t="shared" ca="1" si="317"/>
        <v>10</v>
      </c>
      <c r="AJ2246" s="1">
        <f t="shared" ca="1" si="320"/>
        <v>6</v>
      </c>
      <c r="AK2246" s="1">
        <f t="shared" ca="1" si="321"/>
        <v>4</v>
      </c>
      <c r="AL2246" s="1">
        <f t="shared" si="322"/>
        <v>100.02</v>
      </c>
      <c r="AM2246" s="38">
        <f t="shared" ca="1" si="323"/>
        <v>0.6</v>
      </c>
      <c r="AN2246" s="1" t="str">
        <f t="shared" ca="1" si="324"/>
        <v>תקין</v>
      </c>
      <c r="AO2246" s="1" t="e">
        <f>VLOOKUP(AC2246,'תז מייל קניין'!$A:$C,3,0)</f>
        <v>#N/A</v>
      </c>
      <c r="AP2246" s="1" t="str">
        <f t="shared" si="325"/>
        <v xml:space="preserve"> הרמת כוסי</v>
      </c>
    </row>
    <row r="2247" spans="1:42" x14ac:dyDescent="0.2">
      <c r="A2247" s="4"/>
      <c r="B2247" s="5"/>
      <c r="C2247" s="6" t="s">
        <v>7622</v>
      </c>
      <c r="D2247" s="7" t="s">
        <v>7554</v>
      </c>
      <c r="E2247" s="7" t="s">
        <v>32</v>
      </c>
      <c r="F2247" s="8" t="s">
        <v>35</v>
      </c>
      <c r="G2247" s="9">
        <v>45707</v>
      </c>
      <c r="H2247" s="9"/>
      <c r="I2247" s="10"/>
      <c r="J2247" s="14"/>
      <c r="K2247" s="11" t="s">
        <v>3591</v>
      </c>
      <c r="L2247" s="8" t="s">
        <v>3592</v>
      </c>
      <c r="M2247" s="8" t="s">
        <v>3593</v>
      </c>
      <c r="N2247" s="8" t="s">
        <v>40</v>
      </c>
      <c r="O2247" s="12">
        <v>3468</v>
      </c>
      <c r="P2247" s="8" t="s">
        <v>41</v>
      </c>
      <c r="Q2247" s="12">
        <v>3468</v>
      </c>
      <c r="R2247" s="13">
        <v>100</v>
      </c>
      <c r="S2247" s="12">
        <v>3468</v>
      </c>
      <c r="T2247" s="12">
        <v>3468.02</v>
      </c>
      <c r="U2247" s="13">
        <v>0</v>
      </c>
      <c r="V2247" s="8" t="s">
        <v>35</v>
      </c>
      <c r="W2247" s="8" t="s">
        <v>7623</v>
      </c>
      <c r="X2247" s="8" t="s">
        <v>35</v>
      </c>
      <c r="Y2247" s="13">
        <v>0</v>
      </c>
      <c r="Z2247" s="8" t="s">
        <v>42</v>
      </c>
      <c r="AA2247" s="8" t="s">
        <v>43</v>
      </c>
      <c r="AB2247" s="8" t="s">
        <v>60</v>
      </c>
      <c r="AC2247" s="8" t="s">
        <v>7557</v>
      </c>
      <c r="AD2247" s="8" t="s">
        <v>35</v>
      </c>
      <c r="AE2247" s="8" t="s">
        <v>35</v>
      </c>
      <c r="AF2247" s="13">
        <v>0</v>
      </c>
      <c r="AG2247" s="41">
        <f t="shared" si="318"/>
        <v>45707</v>
      </c>
      <c r="AH2247" s="41">
        <f t="shared" ca="1" si="319"/>
        <v>46022</v>
      </c>
      <c r="AI2247" s="1">
        <f t="shared" ca="1" si="317"/>
        <v>10</v>
      </c>
      <c r="AJ2247" s="1">
        <f t="shared" ca="1" si="320"/>
        <v>5</v>
      </c>
      <c r="AK2247" s="1">
        <f t="shared" ca="1" si="321"/>
        <v>4</v>
      </c>
      <c r="AL2247" s="1">
        <f t="shared" si="322"/>
        <v>100</v>
      </c>
      <c r="AM2247" s="38">
        <f t="shared" ca="1" si="323"/>
        <v>0.5</v>
      </c>
      <c r="AN2247" s="1" t="str">
        <f t="shared" ca="1" si="324"/>
        <v>תקין</v>
      </c>
      <c r="AO2247" s="1" t="e">
        <f>VLOOKUP(AC2247,'תז מייל קניין'!$A:$C,3,0)</f>
        <v>#N/A</v>
      </c>
      <c r="AP2247" s="1" t="str">
        <f t="shared" si="325"/>
        <v xml:space="preserve"> כיבוד לאי</v>
      </c>
    </row>
    <row r="2248" spans="1:42" x14ac:dyDescent="0.2">
      <c r="A2248" s="4"/>
      <c r="B2248" s="5"/>
      <c r="C2248" s="6" t="s">
        <v>7624</v>
      </c>
      <c r="D2248" s="7" t="s">
        <v>7554</v>
      </c>
      <c r="E2248" s="7" t="s">
        <v>32</v>
      </c>
      <c r="F2248" s="8" t="s">
        <v>35</v>
      </c>
      <c r="G2248" s="9">
        <v>45712</v>
      </c>
      <c r="H2248" s="9"/>
      <c r="I2248" s="10"/>
      <c r="J2248" s="14"/>
      <c r="K2248" s="11" t="s">
        <v>7625</v>
      </c>
      <c r="L2248" s="8" t="s">
        <v>7626</v>
      </c>
      <c r="M2248" s="8" t="s">
        <v>35</v>
      </c>
      <c r="N2248" s="8" t="s">
        <v>40</v>
      </c>
      <c r="O2248" s="12">
        <v>3540</v>
      </c>
      <c r="P2248" s="8" t="s">
        <v>41</v>
      </c>
      <c r="Q2248" s="12">
        <v>3540</v>
      </c>
      <c r="R2248" s="13">
        <v>0</v>
      </c>
      <c r="S2248" s="13">
        <v>0</v>
      </c>
      <c r="T2248" s="13">
        <v>0</v>
      </c>
      <c r="U2248" s="12">
        <v>3540</v>
      </c>
      <c r="V2248" s="8" t="s">
        <v>35</v>
      </c>
      <c r="W2248" s="8" t="s">
        <v>7627</v>
      </c>
      <c r="X2248" s="8" t="s">
        <v>35</v>
      </c>
      <c r="Y2248" s="13">
        <v>0</v>
      </c>
      <c r="Z2248" s="8" t="s">
        <v>42</v>
      </c>
      <c r="AA2248" s="8" t="s">
        <v>43</v>
      </c>
      <c r="AB2248" s="8" t="s">
        <v>60</v>
      </c>
      <c r="AC2248" s="8" t="s">
        <v>7557</v>
      </c>
      <c r="AD2248" s="8" t="s">
        <v>35</v>
      </c>
      <c r="AE2248" s="8" t="s">
        <v>35</v>
      </c>
      <c r="AF2248" s="12">
        <v>3540</v>
      </c>
      <c r="AG2248" s="41">
        <f t="shared" si="318"/>
        <v>45712</v>
      </c>
      <c r="AH2248" s="41">
        <f t="shared" ca="1" si="319"/>
        <v>46022</v>
      </c>
      <c r="AI2248" s="1">
        <f t="shared" ca="1" si="317"/>
        <v>10</v>
      </c>
      <c r="AJ2248" s="1">
        <f t="shared" ca="1" si="320"/>
        <v>5</v>
      </c>
      <c r="AK2248" s="1">
        <f t="shared" ca="1" si="321"/>
        <v>4</v>
      </c>
      <c r="AL2248" s="1">
        <f t="shared" si="322"/>
        <v>0</v>
      </c>
      <c r="AM2248" s="38">
        <f t="shared" ca="1" si="323"/>
        <v>0.5</v>
      </c>
      <c r="AN2248" s="1" t="str">
        <f t="shared" ca="1" si="324"/>
        <v>תקין</v>
      </c>
      <c r="AO2248" s="1" t="e">
        <f>VLOOKUP(AC2248,'תז מייל קניין'!$A:$C,3,0)</f>
        <v>#N/A</v>
      </c>
      <c r="AP2248" s="1" t="str">
        <f t="shared" si="325"/>
        <v xml:space="preserve"> כיבוד לאי</v>
      </c>
    </row>
    <row r="2249" spans="1:42" x14ac:dyDescent="0.2">
      <c r="A2249" s="4"/>
      <c r="B2249" s="5"/>
      <c r="C2249" s="6" t="s">
        <v>7628</v>
      </c>
      <c r="D2249" s="7" t="s">
        <v>7554</v>
      </c>
      <c r="E2249" s="7" t="s">
        <v>32</v>
      </c>
      <c r="F2249" s="8" t="s">
        <v>35</v>
      </c>
      <c r="G2249" s="9">
        <v>45714</v>
      </c>
      <c r="H2249" s="9"/>
      <c r="I2249" s="10"/>
      <c r="J2249" s="14"/>
      <c r="K2249" s="11" t="s">
        <v>7629</v>
      </c>
      <c r="L2249" s="8" t="s">
        <v>7630</v>
      </c>
      <c r="M2249" s="8" t="s">
        <v>7631</v>
      </c>
      <c r="N2249" s="8" t="s">
        <v>40</v>
      </c>
      <c r="O2249" s="12">
        <v>2820</v>
      </c>
      <c r="P2249" s="8" t="s">
        <v>41</v>
      </c>
      <c r="Q2249" s="12">
        <v>2820</v>
      </c>
      <c r="R2249" s="13">
        <v>99.3</v>
      </c>
      <c r="S2249" s="12">
        <v>2800.26</v>
      </c>
      <c r="T2249" s="12">
        <v>2800.14</v>
      </c>
      <c r="U2249" s="13">
        <v>19.739999999999998</v>
      </c>
      <c r="V2249" s="8" t="s">
        <v>35</v>
      </c>
      <c r="W2249" s="8" t="s">
        <v>7632</v>
      </c>
      <c r="X2249" s="8" t="s">
        <v>35</v>
      </c>
      <c r="Y2249" s="13">
        <v>0</v>
      </c>
      <c r="Z2249" s="8" t="s">
        <v>42</v>
      </c>
      <c r="AA2249" s="8" t="s">
        <v>43</v>
      </c>
      <c r="AB2249" s="8" t="s">
        <v>60</v>
      </c>
      <c r="AC2249" s="8" t="s">
        <v>7557</v>
      </c>
      <c r="AD2249" s="8" t="s">
        <v>35</v>
      </c>
      <c r="AE2249" s="8" t="s">
        <v>35</v>
      </c>
      <c r="AF2249" s="13">
        <v>19.86</v>
      </c>
      <c r="AG2249" s="41">
        <f t="shared" si="318"/>
        <v>45714</v>
      </c>
      <c r="AH2249" s="41">
        <f t="shared" ca="1" si="319"/>
        <v>46022</v>
      </c>
      <c r="AI2249" s="1">
        <f t="shared" ca="1" si="317"/>
        <v>10</v>
      </c>
      <c r="AJ2249" s="1">
        <f t="shared" ca="1" si="320"/>
        <v>5</v>
      </c>
      <c r="AK2249" s="1">
        <f t="shared" ca="1" si="321"/>
        <v>4</v>
      </c>
      <c r="AL2249" s="1">
        <f t="shared" si="322"/>
        <v>99.3</v>
      </c>
      <c r="AM2249" s="38">
        <f t="shared" ca="1" si="323"/>
        <v>0.5</v>
      </c>
      <c r="AN2249" s="1" t="str">
        <f t="shared" ca="1" si="324"/>
        <v>תקין</v>
      </c>
      <c r="AO2249" s="1" t="e">
        <f>VLOOKUP(AC2249,'תז מייל קניין'!$A:$C,3,0)</f>
        <v>#N/A</v>
      </c>
      <c r="AP2249" s="1" t="str">
        <f t="shared" si="325"/>
        <v xml:space="preserve"> הרמת כוסי</v>
      </c>
    </row>
    <row r="2250" spans="1:42" x14ac:dyDescent="0.2">
      <c r="A2250" s="4"/>
      <c r="B2250" s="5"/>
      <c r="C2250" s="6" t="s">
        <v>7633</v>
      </c>
      <c r="D2250" s="7" t="s">
        <v>7554</v>
      </c>
      <c r="E2250" s="7" t="s">
        <v>32</v>
      </c>
      <c r="F2250" s="8" t="s">
        <v>35</v>
      </c>
      <c r="G2250" s="9">
        <v>45714</v>
      </c>
      <c r="H2250" s="9"/>
      <c r="I2250" s="10"/>
      <c r="J2250" s="14"/>
      <c r="K2250" s="11" t="s">
        <v>4044</v>
      </c>
      <c r="L2250" s="8" t="s">
        <v>4045</v>
      </c>
      <c r="M2250" s="8" t="s">
        <v>4046</v>
      </c>
      <c r="N2250" s="8" t="s">
        <v>40</v>
      </c>
      <c r="O2250" s="13">
        <v>197.06</v>
      </c>
      <c r="P2250" s="8" t="s">
        <v>41</v>
      </c>
      <c r="Q2250" s="13">
        <v>197.06</v>
      </c>
      <c r="R2250" s="13">
        <v>0</v>
      </c>
      <c r="S2250" s="13">
        <v>197.06</v>
      </c>
      <c r="T2250" s="13">
        <v>0</v>
      </c>
      <c r="U2250" s="13">
        <v>197.06</v>
      </c>
      <c r="V2250" s="8" t="s">
        <v>35</v>
      </c>
      <c r="W2250" s="8" t="s">
        <v>7634</v>
      </c>
      <c r="X2250" s="8" t="s">
        <v>35</v>
      </c>
      <c r="Y2250" s="13">
        <v>0</v>
      </c>
      <c r="Z2250" s="8" t="s">
        <v>42</v>
      </c>
      <c r="AA2250" s="8" t="s">
        <v>43</v>
      </c>
      <c r="AB2250" s="8" t="s">
        <v>60</v>
      </c>
      <c r="AC2250" s="8" t="s">
        <v>7557</v>
      </c>
      <c r="AD2250" s="8" t="s">
        <v>35</v>
      </c>
      <c r="AE2250" s="8" t="s">
        <v>35</v>
      </c>
      <c r="AF2250" s="13">
        <v>197.06</v>
      </c>
      <c r="AG2250" s="41">
        <f t="shared" si="318"/>
        <v>45714</v>
      </c>
      <c r="AH2250" s="41">
        <f t="shared" ca="1" si="319"/>
        <v>46022</v>
      </c>
      <c r="AI2250" s="1">
        <f t="shared" ca="1" si="317"/>
        <v>10</v>
      </c>
      <c r="AJ2250" s="1">
        <f t="shared" ca="1" si="320"/>
        <v>5</v>
      </c>
      <c r="AK2250" s="1">
        <f t="shared" ca="1" si="321"/>
        <v>4</v>
      </c>
      <c r="AL2250" s="1">
        <f t="shared" si="322"/>
        <v>0</v>
      </c>
      <c r="AM2250" s="38">
        <f t="shared" ca="1" si="323"/>
        <v>0.5</v>
      </c>
      <c r="AN2250" s="1" t="str">
        <f t="shared" ca="1" si="324"/>
        <v>תקין</v>
      </c>
      <c r="AO2250" s="1" t="e">
        <f>VLOOKUP(AC2250,'תז מייל קניין'!$A:$C,3,0)</f>
        <v>#N/A</v>
      </c>
      <c r="AP2250" s="1" t="str">
        <f t="shared" si="325"/>
        <v xml:space="preserve"> כבל - פרק</v>
      </c>
    </row>
    <row r="2251" spans="1:42" x14ac:dyDescent="0.2">
      <c r="A2251" s="4"/>
      <c r="B2251" s="5"/>
      <c r="C2251" s="6" t="s">
        <v>7635</v>
      </c>
      <c r="D2251" s="7" t="s">
        <v>7554</v>
      </c>
      <c r="E2251" s="7" t="s">
        <v>32</v>
      </c>
      <c r="F2251" s="8" t="s">
        <v>35</v>
      </c>
      <c r="G2251" s="9">
        <v>45714</v>
      </c>
      <c r="H2251" s="9"/>
      <c r="I2251" s="10"/>
      <c r="J2251" s="14"/>
      <c r="K2251" s="11" t="s">
        <v>7636</v>
      </c>
      <c r="L2251" s="8" t="s">
        <v>7637</v>
      </c>
      <c r="M2251" s="8" t="s">
        <v>7638</v>
      </c>
      <c r="N2251" s="8" t="s">
        <v>40</v>
      </c>
      <c r="O2251" s="13">
        <v>609</v>
      </c>
      <c r="P2251" s="8" t="s">
        <v>41</v>
      </c>
      <c r="Q2251" s="13">
        <v>609</v>
      </c>
      <c r="R2251" s="13">
        <v>99.98</v>
      </c>
      <c r="S2251" s="13">
        <v>609</v>
      </c>
      <c r="T2251" s="13">
        <v>608.88</v>
      </c>
      <c r="U2251" s="13">
        <v>0</v>
      </c>
      <c r="V2251" s="8" t="s">
        <v>35</v>
      </c>
      <c r="W2251" s="8" t="s">
        <v>7639</v>
      </c>
      <c r="X2251" s="8" t="s">
        <v>35</v>
      </c>
      <c r="Y2251" s="13">
        <v>0</v>
      </c>
      <c r="Z2251" s="8" t="s">
        <v>42</v>
      </c>
      <c r="AA2251" s="8" t="s">
        <v>43</v>
      </c>
      <c r="AB2251" s="8" t="s">
        <v>60</v>
      </c>
      <c r="AC2251" s="8" t="s">
        <v>7557</v>
      </c>
      <c r="AD2251" s="8" t="s">
        <v>35</v>
      </c>
      <c r="AE2251" s="8" t="s">
        <v>35</v>
      </c>
      <c r="AF2251" s="13">
        <v>0</v>
      </c>
      <c r="AG2251" s="41">
        <f t="shared" si="318"/>
        <v>45714</v>
      </c>
      <c r="AH2251" s="41">
        <f t="shared" ca="1" si="319"/>
        <v>46022</v>
      </c>
      <c r="AI2251" s="1">
        <f t="shared" ca="1" si="317"/>
        <v>10</v>
      </c>
      <c r="AJ2251" s="1">
        <f t="shared" ca="1" si="320"/>
        <v>5</v>
      </c>
      <c r="AK2251" s="1">
        <f t="shared" ca="1" si="321"/>
        <v>4</v>
      </c>
      <c r="AL2251" s="1">
        <f t="shared" si="322"/>
        <v>99.98</v>
      </c>
      <c r="AM2251" s="38">
        <f t="shared" ca="1" si="323"/>
        <v>0.5</v>
      </c>
      <c r="AN2251" s="1" t="str">
        <f t="shared" ca="1" si="324"/>
        <v>תקין</v>
      </c>
      <c r="AO2251" s="1" t="e">
        <f>VLOOKUP(AC2251,'תז מייל קניין'!$A:$C,3,0)</f>
        <v>#N/A</v>
      </c>
      <c r="AP2251" s="1" t="str">
        <f t="shared" si="325"/>
        <v xml:space="preserve"> הדפסת גרמ</v>
      </c>
    </row>
    <row r="2252" spans="1:42" x14ac:dyDescent="0.2">
      <c r="A2252" s="4"/>
      <c r="B2252" s="5"/>
      <c r="C2252" s="6" t="s">
        <v>7640</v>
      </c>
      <c r="D2252" s="7" t="s">
        <v>7554</v>
      </c>
      <c r="E2252" s="7" t="s">
        <v>32</v>
      </c>
      <c r="F2252" s="8" t="s">
        <v>35</v>
      </c>
      <c r="G2252" s="9">
        <v>45715</v>
      </c>
      <c r="H2252" s="9"/>
      <c r="I2252" s="10"/>
      <c r="J2252" s="14"/>
      <c r="K2252" s="11" t="s">
        <v>2569</v>
      </c>
      <c r="L2252" s="8" t="s">
        <v>2570</v>
      </c>
      <c r="M2252" s="8" t="s">
        <v>2571</v>
      </c>
      <c r="N2252" s="8" t="s">
        <v>40</v>
      </c>
      <c r="O2252" s="12">
        <v>2182.94</v>
      </c>
      <c r="P2252" s="8" t="s">
        <v>41</v>
      </c>
      <c r="Q2252" s="12">
        <v>2182.94</v>
      </c>
      <c r="R2252" s="13">
        <v>100</v>
      </c>
      <c r="S2252" s="12">
        <v>2182.94</v>
      </c>
      <c r="T2252" s="12">
        <v>2183</v>
      </c>
      <c r="U2252" s="13">
        <v>0</v>
      </c>
      <c r="V2252" s="8" t="s">
        <v>35</v>
      </c>
      <c r="W2252" s="8" t="s">
        <v>7641</v>
      </c>
      <c r="X2252" s="8" t="s">
        <v>35</v>
      </c>
      <c r="Y2252" s="13">
        <v>0</v>
      </c>
      <c r="Z2252" s="8" t="s">
        <v>42</v>
      </c>
      <c r="AA2252" s="8" t="s">
        <v>43</v>
      </c>
      <c r="AB2252" s="8" t="s">
        <v>60</v>
      </c>
      <c r="AC2252" s="8" t="s">
        <v>7557</v>
      </c>
      <c r="AD2252" s="8" t="s">
        <v>35</v>
      </c>
      <c r="AE2252" s="8" t="s">
        <v>35</v>
      </c>
      <c r="AF2252" s="13">
        <v>0</v>
      </c>
      <c r="AG2252" s="41">
        <f t="shared" si="318"/>
        <v>45715</v>
      </c>
      <c r="AH2252" s="41">
        <f t="shared" ca="1" si="319"/>
        <v>46022</v>
      </c>
      <c r="AI2252" s="1">
        <f t="shared" ca="1" si="317"/>
        <v>10</v>
      </c>
      <c r="AJ2252" s="1">
        <f t="shared" ca="1" si="320"/>
        <v>5</v>
      </c>
      <c r="AK2252" s="1">
        <f t="shared" ca="1" si="321"/>
        <v>4</v>
      </c>
      <c r="AL2252" s="1">
        <f t="shared" si="322"/>
        <v>100</v>
      </c>
      <c r="AM2252" s="38">
        <f t="shared" ca="1" si="323"/>
        <v>0.5</v>
      </c>
      <c r="AN2252" s="1" t="str">
        <f t="shared" ca="1" si="324"/>
        <v>תקין</v>
      </c>
      <c r="AO2252" s="1" t="e">
        <f>VLOOKUP(AC2252,'תז מייל קניין'!$A:$C,3,0)</f>
        <v>#N/A</v>
      </c>
      <c r="AP2252" s="1" t="str">
        <f t="shared" si="325"/>
        <v xml:space="preserve"> מרתון תל </v>
      </c>
    </row>
    <row r="2253" spans="1:42" x14ac:dyDescent="0.2">
      <c r="A2253" s="4"/>
      <c r="B2253" s="5"/>
      <c r="C2253" s="6" t="s">
        <v>7642</v>
      </c>
      <c r="D2253" s="7" t="s">
        <v>7554</v>
      </c>
      <c r="E2253" s="7" t="s">
        <v>32</v>
      </c>
      <c r="F2253" s="8" t="s">
        <v>35</v>
      </c>
      <c r="G2253" s="9">
        <v>45720</v>
      </c>
      <c r="H2253" s="9"/>
      <c r="I2253" s="10"/>
      <c r="J2253" s="14"/>
      <c r="K2253" s="11" t="s">
        <v>7643</v>
      </c>
      <c r="L2253" s="8" t="s">
        <v>7644</v>
      </c>
      <c r="M2253" s="8" t="s">
        <v>7645</v>
      </c>
      <c r="N2253" s="8" t="s">
        <v>40</v>
      </c>
      <c r="O2253" s="12">
        <v>2050</v>
      </c>
      <c r="P2253" s="8" t="s">
        <v>41</v>
      </c>
      <c r="Q2253" s="12">
        <v>2050</v>
      </c>
      <c r="R2253" s="13">
        <v>99.98</v>
      </c>
      <c r="S2253" s="12">
        <v>2050</v>
      </c>
      <c r="T2253" s="12">
        <v>2049.66</v>
      </c>
      <c r="U2253" s="13">
        <v>0</v>
      </c>
      <c r="V2253" s="8" t="s">
        <v>35</v>
      </c>
      <c r="W2253" s="8" t="s">
        <v>7646</v>
      </c>
      <c r="X2253" s="8" t="s">
        <v>35</v>
      </c>
      <c r="Y2253" s="13">
        <v>0</v>
      </c>
      <c r="Z2253" s="8" t="s">
        <v>42</v>
      </c>
      <c r="AA2253" s="8" t="s">
        <v>43</v>
      </c>
      <c r="AB2253" s="8" t="s">
        <v>60</v>
      </c>
      <c r="AC2253" s="8" t="s">
        <v>7557</v>
      </c>
      <c r="AD2253" s="8" t="s">
        <v>35</v>
      </c>
      <c r="AE2253" s="8" t="s">
        <v>35</v>
      </c>
      <c r="AF2253" s="13">
        <v>0</v>
      </c>
      <c r="AG2253" s="41">
        <f t="shared" si="318"/>
        <v>45720</v>
      </c>
      <c r="AH2253" s="41">
        <f t="shared" ca="1" si="319"/>
        <v>46022</v>
      </c>
      <c r="AI2253" s="1">
        <f t="shared" ca="1" si="317"/>
        <v>9</v>
      </c>
      <c r="AJ2253" s="1">
        <f t="shared" ca="1" si="320"/>
        <v>5</v>
      </c>
      <c r="AK2253" s="1">
        <f t="shared" ca="1" si="321"/>
        <v>4</v>
      </c>
      <c r="AL2253" s="1">
        <f t="shared" si="322"/>
        <v>99.98</v>
      </c>
      <c r="AM2253" s="38">
        <f t="shared" ca="1" si="323"/>
        <v>0.55555555555555558</v>
      </c>
      <c r="AN2253" s="1" t="str">
        <f t="shared" ca="1" si="324"/>
        <v>תקין</v>
      </c>
      <c r="AO2253" s="1" t="e">
        <f>VLOOKUP(AC2253,'תז מייל קניין'!$A:$C,3,0)</f>
        <v>#N/A</v>
      </c>
      <c r="AP2253" s="1" t="str">
        <f t="shared" si="325"/>
        <v xml:space="preserve"> כיבוד לאי</v>
      </c>
    </row>
    <row r="2254" spans="1:42" x14ac:dyDescent="0.2">
      <c r="A2254" s="4"/>
      <c r="B2254" s="5"/>
      <c r="C2254" s="6" t="s">
        <v>7647</v>
      </c>
      <c r="D2254" s="7" t="s">
        <v>7554</v>
      </c>
      <c r="E2254" s="7" t="s">
        <v>32</v>
      </c>
      <c r="F2254" s="8" t="s">
        <v>35</v>
      </c>
      <c r="G2254" s="9">
        <v>45725</v>
      </c>
      <c r="H2254" s="9"/>
      <c r="I2254" s="10"/>
      <c r="J2254" s="14"/>
      <c r="K2254" s="11" t="s">
        <v>7648</v>
      </c>
      <c r="L2254" s="8" t="s">
        <v>7649</v>
      </c>
      <c r="M2254" s="8" t="s">
        <v>7650</v>
      </c>
      <c r="N2254" s="8" t="s">
        <v>40</v>
      </c>
      <c r="O2254" s="12">
        <v>4930</v>
      </c>
      <c r="P2254" s="8" t="s">
        <v>41</v>
      </c>
      <c r="Q2254" s="12">
        <v>4930</v>
      </c>
      <c r="R2254" s="13">
        <v>100</v>
      </c>
      <c r="S2254" s="12">
        <v>4930</v>
      </c>
      <c r="T2254" s="12">
        <v>4930.04</v>
      </c>
      <c r="U2254" s="13">
        <v>0</v>
      </c>
      <c r="V2254" s="8" t="s">
        <v>35</v>
      </c>
      <c r="W2254" s="8" t="s">
        <v>7651</v>
      </c>
      <c r="X2254" s="8" t="s">
        <v>35</v>
      </c>
      <c r="Y2254" s="13">
        <v>0</v>
      </c>
      <c r="Z2254" s="8" t="s">
        <v>42</v>
      </c>
      <c r="AA2254" s="8" t="s">
        <v>43</v>
      </c>
      <c r="AB2254" s="8" t="s">
        <v>60</v>
      </c>
      <c r="AC2254" s="8" t="s">
        <v>7557</v>
      </c>
      <c r="AD2254" s="8" t="s">
        <v>35</v>
      </c>
      <c r="AE2254" s="8" t="s">
        <v>35</v>
      </c>
      <c r="AF2254" s="13">
        <v>0</v>
      </c>
      <c r="AG2254" s="41">
        <f t="shared" si="318"/>
        <v>45725</v>
      </c>
      <c r="AH2254" s="41">
        <f t="shared" ca="1" si="319"/>
        <v>46022</v>
      </c>
      <c r="AI2254" s="1">
        <f t="shared" ca="1" si="317"/>
        <v>9</v>
      </c>
      <c r="AJ2254" s="1">
        <f t="shared" ca="1" si="320"/>
        <v>4</v>
      </c>
      <c r="AK2254" s="1">
        <f t="shared" ca="1" si="321"/>
        <v>4</v>
      </c>
      <c r="AL2254" s="1">
        <f t="shared" si="322"/>
        <v>100</v>
      </c>
      <c r="AM2254" s="38">
        <f t="shared" ca="1" si="323"/>
        <v>0.44444444444444442</v>
      </c>
      <c r="AN2254" s="1" t="str">
        <f t="shared" ca="1" si="324"/>
        <v>טרם נבדק</v>
      </c>
      <c r="AO2254" s="1" t="e">
        <f>VLOOKUP(AC2254,'תז מייל קניין'!$A:$C,3,0)</f>
        <v>#N/A</v>
      </c>
      <c r="AP2254" s="1" t="str">
        <f t="shared" si="325"/>
        <v xml:space="preserve"> הרמת כוסי</v>
      </c>
    </row>
    <row r="2255" spans="1:42" x14ac:dyDescent="0.2">
      <c r="A2255" s="4"/>
      <c r="B2255" s="5"/>
      <c r="C2255" s="6" t="s">
        <v>7652</v>
      </c>
      <c r="D2255" s="7" t="s">
        <v>7554</v>
      </c>
      <c r="E2255" s="7" t="s">
        <v>32</v>
      </c>
      <c r="F2255" s="8" t="s">
        <v>35</v>
      </c>
      <c r="G2255" s="9">
        <v>45725</v>
      </c>
      <c r="H2255" s="9"/>
      <c r="I2255" s="10"/>
      <c r="J2255" s="14"/>
      <c r="K2255" s="11" t="s">
        <v>7653</v>
      </c>
      <c r="L2255" s="8" t="s">
        <v>7654</v>
      </c>
      <c r="M2255" s="8" t="s">
        <v>7655</v>
      </c>
      <c r="N2255" s="8" t="s">
        <v>40</v>
      </c>
      <c r="O2255" s="12">
        <v>1265</v>
      </c>
      <c r="P2255" s="8" t="s">
        <v>41</v>
      </c>
      <c r="Q2255" s="12">
        <v>1265</v>
      </c>
      <c r="R2255" s="13">
        <v>98.4</v>
      </c>
      <c r="S2255" s="12">
        <v>1244.76</v>
      </c>
      <c r="T2255" s="12">
        <v>1244.9000000000001</v>
      </c>
      <c r="U2255" s="13">
        <v>20.239999999999998</v>
      </c>
      <c r="V2255" s="8" t="s">
        <v>35</v>
      </c>
      <c r="W2255" s="8" t="s">
        <v>7656</v>
      </c>
      <c r="X2255" s="8" t="s">
        <v>35</v>
      </c>
      <c r="Y2255" s="13">
        <v>0</v>
      </c>
      <c r="Z2255" s="8" t="s">
        <v>42</v>
      </c>
      <c r="AA2255" s="8" t="s">
        <v>43</v>
      </c>
      <c r="AB2255" s="8" t="s">
        <v>60</v>
      </c>
      <c r="AC2255" s="8" t="s">
        <v>7557</v>
      </c>
      <c r="AD2255" s="8" t="s">
        <v>35</v>
      </c>
      <c r="AE2255" s="8" t="s">
        <v>35</v>
      </c>
      <c r="AF2255" s="13">
        <v>20.239999999999998</v>
      </c>
      <c r="AG2255" s="41">
        <f t="shared" si="318"/>
        <v>45725</v>
      </c>
      <c r="AH2255" s="41">
        <f t="shared" ca="1" si="319"/>
        <v>46022</v>
      </c>
      <c r="AI2255" s="1">
        <f t="shared" ca="1" si="317"/>
        <v>9</v>
      </c>
      <c r="AJ2255" s="1">
        <f t="shared" ca="1" si="320"/>
        <v>4</v>
      </c>
      <c r="AK2255" s="1">
        <f t="shared" ca="1" si="321"/>
        <v>4</v>
      </c>
      <c r="AL2255" s="1">
        <f t="shared" si="322"/>
        <v>98.4</v>
      </c>
      <c r="AM2255" s="38">
        <f t="shared" ca="1" si="323"/>
        <v>0.44444444444444442</v>
      </c>
      <c r="AN2255" s="1" t="str">
        <f t="shared" ca="1" si="324"/>
        <v>טרם נבדק</v>
      </c>
      <c r="AO2255" s="1" t="e">
        <f>VLOOKUP(AC2255,'תז מייל קניין'!$A:$C,3,0)</f>
        <v>#N/A</v>
      </c>
      <c r="AP2255" s="1" t="str">
        <f t="shared" si="325"/>
        <v xml:space="preserve"> הרמת כוסי</v>
      </c>
    </row>
    <row r="2256" spans="1:42" x14ac:dyDescent="0.2">
      <c r="A2256" s="4"/>
      <c r="B2256" s="5"/>
      <c r="C2256" s="6" t="s">
        <v>7657</v>
      </c>
      <c r="D2256" s="7" t="s">
        <v>7554</v>
      </c>
      <c r="E2256" s="7" t="s">
        <v>32</v>
      </c>
      <c r="F2256" s="8" t="s">
        <v>35</v>
      </c>
      <c r="G2256" s="9">
        <v>45725</v>
      </c>
      <c r="H2256" s="9"/>
      <c r="I2256" s="10"/>
      <c r="J2256" s="14"/>
      <c r="K2256" s="11" t="s">
        <v>7658</v>
      </c>
      <c r="L2256" s="8" t="s">
        <v>7659</v>
      </c>
      <c r="M2256" s="8" t="s">
        <v>7660</v>
      </c>
      <c r="N2256" s="8" t="s">
        <v>40</v>
      </c>
      <c r="O2256" s="12">
        <v>3000</v>
      </c>
      <c r="P2256" s="8" t="s">
        <v>41</v>
      </c>
      <c r="Q2256" s="12">
        <v>3000</v>
      </c>
      <c r="R2256" s="13">
        <v>99.99</v>
      </c>
      <c r="S2256" s="12">
        <v>3000</v>
      </c>
      <c r="T2256" s="12">
        <v>2999.56</v>
      </c>
      <c r="U2256" s="13">
        <v>0</v>
      </c>
      <c r="V2256" s="8" t="s">
        <v>35</v>
      </c>
      <c r="W2256" s="8" t="s">
        <v>7661</v>
      </c>
      <c r="X2256" s="8" t="s">
        <v>35</v>
      </c>
      <c r="Y2256" s="13">
        <v>0</v>
      </c>
      <c r="Z2256" s="8" t="s">
        <v>42</v>
      </c>
      <c r="AA2256" s="8" t="s">
        <v>43</v>
      </c>
      <c r="AB2256" s="8" t="s">
        <v>60</v>
      </c>
      <c r="AC2256" s="8" t="s">
        <v>7557</v>
      </c>
      <c r="AD2256" s="8" t="s">
        <v>35</v>
      </c>
      <c r="AE2256" s="8" t="s">
        <v>35</v>
      </c>
      <c r="AF2256" s="13">
        <v>0</v>
      </c>
      <c r="AG2256" s="41">
        <f t="shared" si="318"/>
        <v>45725</v>
      </c>
      <c r="AH2256" s="41">
        <f t="shared" ca="1" si="319"/>
        <v>46022</v>
      </c>
      <c r="AI2256" s="1">
        <f t="shared" ca="1" si="317"/>
        <v>9</v>
      </c>
      <c r="AJ2256" s="1">
        <f t="shared" ca="1" si="320"/>
        <v>4</v>
      </c>
      <c r="AK2256" s="1">
        <f t="shared" ca="1" si="321"/>
        <v>4</v>
      </c>
      <c r="AL2256" s="1">
        <f t="shared" si="322"/>
        <v>99.99</v>
      </c>
      <c r="AM2256" s="38">
        <f t="shared" ca="1" si="323"/>
        <v>0.44444444444444442</v>
      </c>
      <c r="AN2256" s="1" t="str">
        <f t="shared" ca="1" si="324"/>
        <v>טרם נבדק</v>
      </c>
      <c r="AO2256" s="1" t="e">
        <f>VLOOKUP(AC2256,'תז מייל קניין'!$A:$C,3,0)</f>
        <v>#N/A</v>
      </c>
      <c r="AP2256" s="1" t="str">
        <f t="shared" si="325"/>
        <v xml:space="preserve"> כיבוד לאי</v>
      </c>
    </row>
    <row r="2257" spans="1:42" x14ac:dyDescent="0.2">
      <c r="A2257" s="4"/>
      <c r="B2257" s="5"/>
      <c r="C2257" s="6" t="s">
        <v>7662</v>
      </c>
      <c r="D2257" s="7" t="s">
        <v>7554</v>
      </c>
      <c r="E2257" s="7" t="s">
        <v>32</v>
      </c>
      <c r="F2257" s="8" t="s">
        <v>35</v>
      </c>
      <c r="G2257" s="9">
        <v>45726</v>
      </c>
      <c r="H2257" s="9"/>
      <c r="I2257" s="10"/>
      <c r="J2257" s="14"/>
      <c r="K2257" s="11" t="s">
        <v>7658</v>
      </c>
      <c r="L2257" s="8" t="s">
        <v>7659</v>
      </c>
      <c r="M2257" s="8" t="s">
        <v>7660</v>
      </c>
      <c r="N2257" s="8" t="s">
        <v>40</v>
      </c>
      <c r="O2257" s="12">
        <v>3000</v>
      </c>
      <c r="P2257" s="8" t="s">
        <v>41</v>
      </c>
      <c r="Q2257" s="12">
        <v>3000</v>
      </c>
      <c r="R2257" s="13">
        <v>99.99</v>
      </c>
      <c r="S2257" s="12">
        <v>3000</v>
      </c>
      <c r="T2257" s="12">
        <v>2999.56</v>
      </c>
      <c r="U2257" s="13">
        <v>0</v>
      </c>
      <c r="V2257" s="8" t="s">
        <v>35</v>
      </c>
      <c r="W2257" s="8" t="s">
        <v>7663</v>
      </c>
      <c r="X2257" s="8" t="s">
        <v>35</v>
      </c>
      <c r="Y2257" s="13">
        <v>0</v>
      </c>
      <c r="Z2257" s="8" t="s">
        <v>42</v>
      </c>
      <c r="AA2257" s="8" t="s">
        <v>43</v>
      </c>
      <c r="AB2257" s="8" t="s">
        <v>60</v>
      </c>
      <c r="AC2257" s="8" t="s">
        <v>7557</v>
      </c>
      <c r="AD2257" s="8" t="s">
        <v>35</v>
      </c>
      <c r="AE2257" s="8" t="s">
        <v>35</v>
      </c>
      <c r="AF2257" s="13">
        <v>0</v>
      </c>
      <c r="AG2257" s="41">
        <f t="shared" si="318"/>
        <v>45726</v>
      </c>
      <c r="AH2257" s="41">
        <f t="shared" ca="1" si="319"/>
        <v>46022</v>
      </c>
      <c r="AI2257" s="1">
        <f t="shared" ca="1" si="317"/>
        <v>9</v>
      </c>
      <c r="AJ2257" s="1">
        <f t="shared" ca="1" si="320"/>
        <v>4</v>
      </c>
      <c r="AK2257" s="1">
        <f t="shared" ca="1" si="321"/>
        <v>4</v>
      </c>
      <c r="AL2257" s="1">
        <f t="shared" si="322"/>
        <v>99.99</v>
      </c>
      <c r="AM2257" s="38">
        <f t="shared" ca="1" si="323"/>
        <v>0.44444444444444442</v>
      </c>
      <c r="AN2257" s="1" t="str">
        <f t="shared" ca="1" si="324"/>
        <v>טרם נבדק</v>
      </c>
      <c r="AO2257" s="1" t="e">
        <f>VLOOKUP(AC2257,'תז מייל קניין'!$A:$C,3,0)</f>
        <v>#N/A</v>
      </c>
      <c r="AP2257" s="1" t="str">
        <f t="shared" si="325"/>
        <v xml:space="preserve"> כיבוד לאי</v>
      </c>
    </row>
    <row r="2258" spans="1:42" x14ac:dyDescent="0.2">
      <c r="A2258" s="4"/>
      <c r="B2258" s="5"/>
      <c r="C2258" s="6" t="s">
        <v>7664</v>
      </c>
      <c r="D2258" s="7" t="s">
        <v>7554</v>
      </c>
      <c r="E2258" s="7" t="s">
        <v>32</v>
      </c>
      <c r="F2258" s="8" t="s">
        <v>35</v>
      </c>
      <c r="G2258" s="9">
        <v>45728</v>
      </c>
      <c r="H2258" s="9"/>
      <c r="I2258" s="10"/>
      <c r="J2258" s="14"/>
      <c r="K2258" s="11" t="s">
        <v>1764</v>
      </c>
      <c r="L2258" s="8" t="s">
        <v>1765</v>
      </c>
      <c r="M2258" s="8" t="s">
        <v>1766</v>
      </c>
      <c r="N2258" s="8" t="s">
        <v>40</v>
      </c>
      <c r="O2258" s="13">
        <v>517.30999999999995</v>
      </c>
      <c r="P2258" s="8" t="s">
        <v>41</v>
      </c>
      <c r="Q2258" s="13">
        <v>517.30999999999995</v>
      </c>
      <c r="R2258" s="13">
        <v>99.9</v>
      </c>
      <c r="S2258" s="13">
        <v>516.79</v>
      </c>
      <c r="T2258" s="13">
        <v>516.84</v>
      </c>
      <c r="U2258" s="13">
        <v>0.52</v>
      </c>
      <c r="V2258" s="8" t="s">
        <v>35</v>
      </c>
      <c r="W2258" s="8" t="s">
        <v>7665</v>
      </c>
      <c r="X2258" s="8" t="s">
        <v>35</v>
      </c>
      <c r="Y2258" s="13">
        <v>0</v>
      </c>
      <c r="Z2258" s="8" t="s">
        <v>42</v>
      </c>
      <c r="AA2258" s="8" t="s">
        <v>43</v>
      </c>
      <c r="AB2258" s="8" t="s">
        <v>60</v>
      </c>
      <c r="AC2258" s="8" t="s">
        <v>7557</v>
      </c>
      <c r="AD2258" s="8" t="s">
        <v>35</v>
      </c>
      <c r="AE2258" s="8" t="s">
        <v>35</v>
      </c>
      <c r="AF2258" s="13">
        <v>0.52</v>
      </c>
      <c r="AG2258" s="41">
        <f t="shared" si="318"/>
        <v>45728</v>
      </c>
      <c r="AH2258" s="41">
        <f t="shared" ca="1" si="319"/>
        <v>46022</v>
      </c>
      <c r="AI2258" s="1">
        <f t="shared" ca="1" si="317"/>
        <v>9</v>
      </c>
      <c r="AJ2258" s="1">
        <f t="shared" ca="1" si="320"/>
        <v>4</v>
      </c>
      <c r="AK2258" s="1">
        <f t="shared" ca="1" si="321"/>
        <v>4</v>
      </c>
      <c r="AL2258" s="1">
        <f t="shared" si="322"/>
        <v>99.9</v>
      </c>
      <c r="AM2258" s="38">
        <f t="shared" ca="1" si="323"/>
        <v>0.44444444444444442</v>
      </c>
      <c r="AN2258" s="1" t="str">
        <f t="shared" ca="1" si="324"/>
        <v>טרם נבדק</v>
      </c>
      <c r="AO2258" s="1" t="e">
        <f>VLOOKUP(AC2258,'תז מייל קניין'!$A:$C,3,0)</f>
        <v>#N/A</v>
      </c>
      <c r="AP2258" s="1" t="str">
        <f t="shared" si="325"/>
        <v xml:space="preserve">  כוסות שת</v>
      </c>
    </row>
    <row r="2259" spans="1:42" x14ac:dyDescent="0.2">
      <c r="A2259" s="4"/>
      <c r="B2259" s="5"/>
      <c r="C2259" s="6" t="s">
        <v>7666</v>
      </c>
      <c r="D2259" s="7" t="s">
        <v>7554</v>
      </c>
      <c r="E2259" s="7" t="s">
        <v>32</v>
      </c>
      <c r="F2259" s="8" t="s">
        <v>35</v>
      </c>
      <c r="G2259" s="9">
        <v>45729</v>
      </c>
      <c r="H2259" s="9"/>
      <c r="I2259" s="10"/>
      <c r="J2259" s="14"/>
      <c r="K2259" s="11" t="s">
        <v>136</v>
      </c>
      <c r="L2259" s="8" t="s">
        <v>137</v>
      </c>
      <c r="M2259" s="8" t="s">
        <v>138</v>
      </c>
      <c r="N2259" s="8" t="s">
        <v>40</v>
      </c>
      <c r="O2259" s="13">
        <v>566.4</v>
      </c>
      <c r="P2259" s="8" t="s">
        <v>41</v>
      </c>
      <c r="Q2259" s="13">
        <v>566.4</v>
      </c>
      <c r="R2259" s="13">
        <v>100</v>
      </c>
      <c r="S2259" s="13">
        <v>566.4</v>
      </c>
      <c r="T2259" s="13">
        <v>566.4</v>
      </c>
      <c r="U2259" s="13">
        <v>0</v>
      </c>
      <c r="V2259" s="8" t="s">
        <v>35</v>
      </c>
      <c r="W2259" s="8" t="s">
        <v>7667</v>
      </c>
      <c r="X2259" s="8" t="s">
        <v>35</v>
      </c>
      <c r="Y2259" s="13">
        <v>0</v>
      </c>
      <c r="Z2259" s="8" t="s">
        <v>42</v>
      </c>
      <c r="AA2259" s="8" t="s">
        <v>43</v>
      </c>
      <c r="AB2259" s="8" t="s">
        <v>60</v>
      </c>
      <c r="AC2259" s="8" t="s">
        <v>7557</v>
      </c>
      <c r="AD2259" s="8" t="s">
        <v>35</v>
      </c>
      <c r="AE2259" s="8" t="s">
        <v>35</v>
      </c>
      <c r="AF2259" s="13">
        <v>0</v>
      </c>
      <c r="AG2259" s="41">
        <f t="shared" si="318"/>
        <v>45729</v>
      </c>
      <c r="AH2259" s="41">
        <f t="shared" ca="1" si="319"/>
        <v>46022</v>
      </c>
      <c r="AI2259" s="1">
        <f t="shared" ca="1" si="317"/>
        <v>9</v>
      </c>
      <c r="AJ2259" s="1">
        <f t="shared" ca="1" si="320"/>
        <v>4</v>
      </c>
      <c r="AK2259" s="1">
        <f t="shared" ca="1" si="321"/>
        <v>4</v>
      </c>
      <c r="AL2259" s="1">
        <f t="shared" si="322"/>
        <v>100</v>
      </c>
      <c r="AM2259" s="38">
        <f t="shared" ca="1" si="323"/>
        <v>0.44444444444444442</v>
      </c>
      <c r="AN2259" s="1" t="str">
        <f t="shared" ca="1" si="324"/>
        <v>טרם נבדק</v>
      </c>
      <c r="AO2259" s="1" t="e">
        <f>VLOOKUP(AC2259,'תז מייל קניין'!$A:$C,3,0)</f>
        <v>#N/A</v>
      </c>
      <c r="AP2259" s="1" t="str">
        <f t="shared" si="325"/>
        <v xml:space="preserve"> כיבוד 2 ל</v>
      </c>
    </row>
    <row r="2260" spans="1:42" x14ac:dyDescent="0.2">
      <c r="A2260" s="4"/>
      <c r="B2260" s="5"/>
      <c r="C2260" s="6" t="s">
        <v>7668</v>
      </c>
      <c r="D2260" s="7" t="s">
        <v>7554</v>
      </c>
      <c r="E2260" s="7" t="s">
        <v>32</v>
      </c>
      <c r="F2260" s="8" t="s">
        <v>35</v>
      </c>
      <c r="G2260" s="9">
        <v>45733</v>
      </c>
      <c r="H2260" s="9"/>
      <c r="I2260" s="10"/>
      <c r="J2260" s="14"/>
      <c r="K2260" s="11" t="s">
        <v>7658</v>
      </c>
      <c r="L2260" s="8" t="s">
        <v>7659</v>
      </c>
      <c r="M2260" s="8" t="s">
        <v>7660</v>
      </c>
      <c r="N2260" s="8" t="s">
        <v>40</v>
      </c>
      <c r="O2260" s="12">
        <v>4860</v>
      </c>
      <c r="P2260" s="8" t="s">
        <v>41</v>
      </c>
      <c r="Q2260" s="12">
        <v>4860</v>
      </c>
      <c r="R2260" s="13">
        <v>100.01</v>
      </c>
      <c r="S2260" s="12">
        <v>4860</v>
      </c>
      <c r="T2260" s="12">
        <v>4860.42</v>
      </c>
      <c r="U2260" s="13">
        <v>0</v>
      </c>
      <c r="V2260" s="8" t="s">
        <v>35</v>
      </c>
      <c r="W2260" s="8" t="s">
        <v>7669</v>
      </c>
      <c r="X2260" s="8" t="s">
        <v>35</v>
      </c>
      <c r="Y2260" s="13">
        <v>0</v>
      </c>
      <c r="Z2260" s="8" t="s">
        <v>42</v>
      </c>
      <c r="AA2260" s="8" t="s">
        <v>43</v>
      </c>
      <c r="AB2260" s="8" t="s">
        <v>60</v>
      </c>
      <c r="AC2260" s="8" t="s">
        <v>7557</v>
      </c>
      <c r="AD2260" s="8" t="s">
        <v>35</v>
      </c>
      <c r="AE2260" s="8" t="s">
        <v>35</v>
      </c>
      <c r="AF2260" s="13">
        <v>0</v>
      </c>
      <c r="AG2260" s="41">
        <f t="shared" si="318"/>
        <v>45733</v>
      </c>
      <c r="AH2260" s="41">
        <f t="shared" ca="1" si="319"/>
        <v>46022</v>
      </c>
      <c r="AI2260" s="1">
        <f t="shared" ca="1" si="317"/>
        <v>9</v>
      </c>
      <c r="AJ2260" s="1">
        <f t="shared" ca="1" si="320"/>
        <v>4</v>
      </c>
      <c r="AK2260" s="1">
        <f t="shared" ca="1" si="321"/>
        <v>4</v>
      </c>
      <c r="AL2260" s="1">
        <f t="shared" si="322"/>
        <v>100.01</v>
      </c>
      <c r="AM2260" s="38">
        <f t="shared" ca="1" si="323"/>
        <v>0.44444444444444442</v>
      </c>
      <c r="AN2260" s="1" t="str">
        <f t="shared" ca="1" si="324"/>
        <v>טרם נבדק</v>
      </c>
      <c r="AO2260" s="1" t="e">
        <f>VLOOKUP(AC2260,'תז מייל קניין'!$A:$C,3,0)</f>
        <v>#N/A</v>
      </c>
      <c r="AP2260" s="1" t="str">
        <f t="shared" si="325"/>
        <v xml:space="preserve"> הרמת כוסי</v>
      </c>
    </row>
    <row r="2261" spans="1:42" x14ac:dyDescent="0.2">
      <c r="A2261" s="4"/>
      <c r="B2261" s="5"/>
      <c r="C2261" s="6" t="s">
        <v>7670</v>
      </c>
      <c r="D2261" s="7" t="s">
        <v>7554</v>
      </c>
      <c r="E2261" s="7" t="s">
        <v>32</v>
      </c>
      <c r="F2261" s="8" t="s">
        <v>35</v>
      </c>
      <c r="G2261" s="9">
        <v>45733</v>
      </c>
      <c r="H2261" s="9"/>
      <c r="I2261" s="10"/>
      <c r="J2261" s="14"/>
      <c r="K2261" s="11" t="s">
        <v>3709</v>
      </c>
      <c r="L2261" s="8" t="s">
        <v>3710</v>
      </c>
      <c r="M2261" s="8" t="s">
        <v>3711</v>
      </c>
      <c r="N2261" s="8" t="s">
        <v>40</v>
      </c>
      <c r="O2261" s="12">
        <v>3186</v>
      </c>
      <c r="P2261" s="8" t="s">
        <v>41</v>
      </c>
      <c r="Q2261" s="12">
        <v>3186</v>
      </c>
      <c r="R2261" s="13">
        <v>100</v>
      </c>
      <c r="S2261" s="12">
        <v>3186</v>
      </c>
      <c r="T2261" s="12">
        <v>3186</v>
      </c>
      <c r="U2261" s="13">
        <v>0</v>
      </c>
      <c r="V2261" s="8" t="s">
        <v>35</v>
      </c>
      <c r="W2261" s="8" t="s">
        <v>7671</v>
      </c>
      <c r="X2261" s="8" t="s">
        <v>35</v>
      </c>
      <c r="Y2261" s="13">
        <v>0</v>
      </c>
      <c r="Z2261" s="8" t="s">
        <v>42</v>
      </c>
      <c r="AA2261" s="8" t="s">
        <v>43</v>
      </c>
      <c r="AB2261" s="8" t="s">
        <v>60</v>
      </c>
      <c r="AC2261" s="8" t="s">
        <v>7557</v>
      </c>
      <c r="AD2261" s="8" t="s">
        <v>35</v>
      </c>
      <c r="AE2261" s="8" t="s">
        <v>35</v>
      </c>
      <c r="AF2261" s="13">
        <v>0</v>
      </c>
      <c r="AG2261" s="41">
        <f t="shared" si="318"/>
        <v>45733</v>
      </c>
      <c r="AH2261" s="41">
        <f t="shared" ca="1" si="319"/>
        <v>46022</v>
      </c>
      <c r="AI2261" s="1">
        <f t="shared" ca="1" si="317"/>
        <v>9</v>
      </c>
      <c r="AJ2261" s="1">
        <f t="shared" ca="1" si="320"/>
        <v>4</v>
      </c>
      <c r="AK2261" s="1">
        <f t="shared" ca="1" si="321"/>
        <v>4</v>
      </c>
      <c r="AL2261" s="1">
        <f t="shared" si="322"/>
        <v>100</v>
      </c>
      <c r="AM2261" s="38">
        <f t="shared" ca="1" si="323"/>
        <v>0.44444444444444442</v>
      </c>
      <c r="AN2261" s="1" t="str">
        <f t="shared" ca="1" si="324"/>
        <v>טרם נבדק</v>
      </c>
      <c r="AO2261" s="1" t="e">
        <f>VLOOKUP(AC2261,'תז מייל קניין'!$A:$C,3,0)</f>
        <v>#N/A</v>
      </c>
      <c r="AP2261" s="1" t="str">
        <f t="shared" si="325"/>
        <v xml:space="preserve"> הרמת כוסי</v>
      </c>
    </row>
    <row r="2262" spans="1:42" x14ac:dyDescent="0.2">
      <c r="A2262" s="4"/>
      <c r="B2262" s="5"/>
      <c r="C2262" s="6" t="s">
        <v>7672</v>
      </c>
      <c r="D2262" s="7" t="s">
        <v>7554</v>
      </c>
      <c r="E2262" s="7" t="s">
        <v>32</v>
      </c>
      <c r="F2262" s="8" t="s">
        <v>35</v>
      </c>
      <c r="G2262" s="9">
        <v>45733</v>
      </c>
      <c r="H2262" s="9"/>
      <c r="I2262" s="10"/>
      <c r="J2262" s="14"/>
      <c r="K2262" s="11" t="s">
        <v>7673</v>
      </c>
      <c r="L2262" s="8" t="s">
        <v>7674</v>
      </c>
      <c r="M2262" s="8" t="s">
        <v>7675</v>
      </c>
      <c r="N2262" s="8" t="s">
        <v>40</v>
      </c>
      <c r="O2262" s="12">
        <v>3570</v>
      </c>
      <c r="P2262" s="8" t="s">
        <v>41</v>
      </c>
      <c r="Q2262" s="12">
        <v>3570</v>
      </c>
      <c r="R2262" s="13">
        <v>99.99</v>
      </c>
      <c r="S2262" s="12">
        <v>3570</v>
      </c>
      <c r="T2262" s="12">
        <v>3569.5</v>
      </c>
      <c r="U2262" s="13">
        <v>0</v>
      </c>
      <c r="V2262" s="8" t="s">
        <v>35</v>
      </c>
      <c r="W2262" s="8" t="s">
        <v>7676</v>
      </c>
      <c r="X2262" s="8" t="s">
        <v>35</v>
      </c>
      <c r="Y2262" s="13">
        <v>0</v>
      </c>
      <c r="Z2262" s="8" t="s">
        <v>42</v>
      </c>
      <c r="AA2262" s="8" t="s">
        <v>43</v>
      </c>
      <c r="AB2262" s="8" t="s">
        <v>60</v>
      </c>
      <c r="AC2262" s="8" t="s">
        <v>7557</v>
      </c>
      <c r="AD2262" s="8" t="s">
        <v>35</v>
      </c>
      <c r="AE2262" s="8" t="s">
        <v>35</v>
      </c>
      <c r="AF2262" s="13">
        <v>0</v>
      </c>
      <c r="AG2262" s="41">
        <f t="shared" si="318"/>
        <v>45733</v>
      </c>
      <c r="AH2262" s="41">
        <f t="shared" ca="1" si="319"/>
        <v>46022</v>
      </c>
      <c r="AI2262" s="1">
        <f t="shared" ca="1" si="317"/>
        <v>9</v>
      </c>
      <c r="AJ2262" s="1">
        <f t="shared" ca="1" si="320"/>
        <v>4</v>
      </c>
      <c r="AK2262" s="1">
        <f t="shared" ca="1" si="321"/>
        <v>4</v>
      </c>
      <c r="AL2262" s="1">
        <f t="shared" si="322"/>
        <v>99.99</v>
      </c>
      <c r="AM2262" s="38">
        <f t="shared" ca="1" si="323"/>
        <v>0.44444444444444442</v>
      </c>
      <c r="AN2262" s="1" t="str">
        <f t="shared" ca="1" si="324"/>
        <v>טרם נבדק</v>
      </c>
      <c r="AO2262" s="1" t="e">
        <f>VLOOKUP(AC2262,'תז מייל קניין'!$A:$C,3,0)</f>
        <v>#N/A</v>
      </c>
      <c r="AP2262" s="1" t="str">
        <f t="shared" si="325"/>
        <v xml:space="preserve"> הרמת כוסי</v>
      </c>
    </row>
    <row r="2263" spans="1:42" x14ac:dyDescent="0.2">
      <c r="A2263" s="4"/>
      <c r="B2263" s="5"/>
      <c r="C2263" s="6" t="s">
        <v>7677</v>
      </c>
      <c r="D2263" s="7" t="s">
        <v>7554</v>
      </c>
      <c r="E2263" s="7" t="s">
        <v>32</v>
      </c>
      <c r="F2263" s="8" t="s">
        <v>35</v>
      </c>
      <c r="G2263" s="9">
        <v>45734</v>
      </c>
      <c r="H2263" s="9"/>
      <c r="I2263" s="10"/>
      <c r="J2263" s="14"/>
      <c r="K2263" s="11" t="s">
        <v>5803</v>
      </c>
      <c r="L2263" s="8" t="s">
        <v>5804</v>
      </c>
      <c r="M2263" s="8" t="s">
        <v>5805</v>
      </c>
      <c r="N2263" s="8" t="s">
        <v>40</v>
      </c>
      <c r="O2263" s="12">
        <v>1851</v>
      </c>
      <c r="P2263" s="8" t="s">
        <v>41</v>
      </c>
      <c r="Q2263" s="12">
        <v>1851</v>
      </c>
      <c r="R2263" s="13">
        <v>100.02</v>
      </c>
      <c r="S2263" s="12">
        <v>1851</v>
      </c>
      <c r="T2263" s="12">
        <v>1851.42</v>
      </c>
      <c r="U2263" s="13">
        <v>0</v>
      </c>
      <c r="V2263" s="8" t="s">
        <v>35</v>
      </c>
      <c r="W2263" s="8" t="s">
        <v>7678</v>
      </c>
      <c r="X2263" s="8" t="s">
        <v>35</v>
      </c>
      <c r="Y2263" s="13">
        <v>0</v>
      </c>
      <c r="Z2263" s="8" t="s">
        <v>42</v>
      </c>
      <c r="AA2263" s="8" t="s">
        <v>43</v>
      </c>
      <c r="AB2263" s="8" t="s">
        <v>60</v>
      </c>
      <c r="AC2263" s="8" t="s">
        <v>7557</v>
      </c>
      <c r="AD2263" s="8" t="s">
        <v>35</v>
      </c>
      <c r="AE2263" s="8" t="s">
        <v>35</v>
      </c>
      <c r="AF2263" s="13">
        <v>0</v>
      </c>
      <c r="AG2263" s="41">
        <f t="shared" si="318"/>
        <v>45734</v>
      </c>
      <c r="AH2263" s="41">
        <f t="shared" ca="1" si="319"/>
        <v>46022</v>
      </c>
      <c r="AI2263" s="1">
        <f t="shared" ca="1" si="317"/>
        <v>9</v>
      </c>
      <c r="AJ2263" s="1">
        <f t="shared" ca="1" si="320"/>
        <v>4</v>
      </c>
      <c r="AK2263" s="1">
        <f t="shared" ca="1" si="321"/>
        <v>4</v>
      </c>
      <c r="AL2263" s="1">
        <f t="shared" si="322"/>
        <v>100.02</v>
      </c>
      <c r="AM2263" s="38">
        <f t="shared" ca="1" si="323"/>
        <v>0.44444444444444442</v>
      </c>
      <c r="AN2263" s="1" t="str">
        <f t="shared" ca="1" si="324"/>
        <v>טרם נבדק</v>
      </c>
      <c r="AO2263" s="1" t="e">
        <f>VLOOKUP(AC2263,'תז מייל קניין'!$A:$C,3,0)</f>
        <v>#N/A</v>
      </c>
      <c r="AP2263" s="1" t="str">
        <f t="shared" si="325"/>
        <v xml:space="preserve"> הרמת כוסי</v>
      </c>
    </row>
    <row r="2264" spans="1:42" x14ac:dyDescent="0.2">
      <c r="A2264" s="4"/>
      <c r="B2264" s="5"/>
      <c r="C2264" s="6" t="s">
        <v>7679</v>
      </c>
      <c r="D2264" s="7" t="s">
        <v>7554</v>
      </c>
      <c r="E2264" s="7" t="s">
        <v>32</v>
      </c>
      <c r="F2264" s="8" t="s">
        <v>35</v>
      </c>
      <c r="G2264" s="9">
        <v>45735</v>
      </c>
      <c r="H2264" s="9"/>
      <c r="I2264" s="10"/>
      <c r="J2264" s="14"/>
      <c r="K2264" s="11" t="s">
        <v>5766</v>
      </c>
      <c r="L2264" s="8" t="s">
        <v>5767</v>
      </c>
      <c r="M2264" s="8" t="s">
        <v>5768</v>
      </c>
      <c r="N2264" s="8" t="s">
        <v>40</v>
      </c>
      <c r="O2264" s="12">
        <v>1380</v>
      </c>
      <c r="P2264" s="8" t="s">
        <v>41</v>
      </c>
      <c r="Q2264" s="12">
        <v>1380</v>
      </c>
      <c r="R2264" s="13">
        <v>99.96</v>
      </c>
      <c r="S2264" s="12">
        <v>1380</v>
      </c>
      <c r="T2264" s="12">
        <v>1379.42</v>
      </c>
      <c r="U2264" s="13">
        <v>0</v>
      </c>
      <c r="V2264" s="8" t="s">
        <v>35</v>
      </c>
      <c r="W2264" s="8" t="s">
        <v>7680</v>
      </c>
      <c r="X2264" s="8" t="s">
        <v>35</v>
      </c>
      <c r="Y2264" s="13">
        <v>0</v>
      </c>
      <c r="Z2264" s="8" t="s">
        <v>42</v>
      </c>
      <c r="AA2264" s="8" t="s">
        <v>43</v>
      </c>
      <c r="AB2264" s="8" t="s">
        <v>60</v>
      </c>
      <c r="AC2264" s="8" t="s">
        <v>7557</v>
      </c>
      <c r="AD2264" s="8" t="s">
        <v>35</v>
      </c>
      <c r="AE2264" s="8" t="s">
        <v>35</v>
      </c>
      <c r="AF2264" s="13">
        <v>0</v>
      </c>
      <c r="AG2264" s="41">
        <f t="shared" si="318"/>
        <v>45735</v>
      </c>
      <c r="AH2264" s="41">
        <f t="shared" ca="1" si="319"/>
        <v>46022</v>
      </c>
      <c r="AI2264" s="1">
        <f t="shared" ca="1" si="317"/>
        <v>9</v>
      </c>
      <c r="AJ2264" s="1">
        <f t="shared" ca="1" si="320"/>
        <v>4</v>
      </c>
      <c r="AK2264" s="1">
        <f t="shared" ca="1" si="321"/>
        <v>4</v>
      </c>
      <c r="AL2264" s="1">
        <f t="shared" si="322"/>
        <v>99.96</v>
      </c>
      <c r="AM2264" s="38">
        <f t="shared" ca="1" si="323"/>
        <v>0.44444444444444442</v>
      </c>
      <c r="AN2264" s="1" t="str">
        <f t="shared" ca="1" si="324"/>
        <v>טרם נבדק</v>
      </c>
      <c r="AO2264" s="1" t="e">
        <f>VLOOKUP(AC2264,'תז מייל קניין'!$A:$C,3,0)</f>
        <v>#N/A</v>
      </c>
      <c r="AP2264" s="1" t="str">
        <f t="shared" si="325"/>
        <v xml:space="preserve"> הרמת כוסי</v>
      </c>
    </row>
    <row r="2265" spans="1:42" x14ac:dyDescent="0.2">
      <c r="A2265" s="4"/>
      <c r="B2265" s="5"/>
      <c r="C2265" s="6" t="s">
        <v>7681</v>
      </c>
      <c r="D2265" s="7" t="s">
        <v>7554</v>
      </c>
      <c r="E2265" s="7" t="s">
        <v>32</v>
      </c>
      <c r="F2265" s="8" t="s">
        <v>35</v>
      </c>
      <c r="G2265" s="9">
        <v>45735</v>
      </c>
      <c r="H2265" s="9"/>
      <c r="I2265" s="10"/>
      <c r="J2265" s="14"/>
      <c r="K2265" s="11" t="s">
        <v>7682</v>
      </c>
      <c r="L2265" s="8" t="s">
        <v>7683</v>
      </c>
      <c r="M2265" s="8" t="s">
        <v>7684</v>
      </c>
      <c r="N2265" s="8" t="s">
        <v>40</v>
      </c>
      <c r="O2265" s="12">
        <v>2190</v>
      </c>
      <c r="P2265" s="8" t="s">
        <v>41</v>
      </c>
      <c r="Q2265" s="12">
        <v>2190</v>
      </c>
      <c r="R2265" s="13">
        <v>100</v>
      </c>
      <c r="S2265" s="12">
        <v>2190</v>
      </c>
      <c r="T2265" s="12">
        <v>2190.08</v>
      </c>
      <c r="U2265" s="13">
        <v>0</v>
      </c>
      <c r="V2265" s="8" t="s">
        <v>35</v>
      </c>
      <c r="W2265" s="8" t="s">
        <v>7685</v>
      </c>
      <c r="X2265" s="8" t="s">
        <v>35</v>
      </c>
      <c r="Y2265" s="13">
        <v>0</v>
      </c>
      <c r="Z2265" s="8" t="s">
        <v>42</v>
      </c>
      <c r="AA2265" s="8" t="s">
        <v>43</v>
      </c>
      <c r="AB2265" s="8" t="s">
        <v>60</v>
      </c>
      <c r="AC2265" s="8" t="s">
        <v>7557</v>
      </c>
      <c r="AD2265" s="8" t="s">
        <v>35</v>
      </c>
      <c r="AE2265" s="8" t="s">
        <v>35</v>
      </c>
      <c r="AF2265" s="13">
        <v>0</v>
      </c>
      <c r="AG2265" s="41">
        <f t="shared" si="318"/>
        <v>45735</v>
      </c>
      <c r="AH2265" s="41">
        <f t="shared" ca="1" si="319"/>
        <v>46022</v>
      </c>
      <c r="AI2265" s="1">
        <f t="shared" ca="1" si="317"/>
        <v>9</v>
      </c>
      <c r="AJ2265" s="1">
        <f t="shared" ca="1" si="320"/>
        <v>4</v>
      </c>
      <c r="AK2265" s="1">
        <f t="shared" ca="1" si="321"/>
        <v>4</v>
      </c>
      <c r="AL2265" s="1">
        <f t="shared" si="322"/>
        <v>100</v>
      </c>
      <c r="AM2265" s="38">
        <f t="shared" ca="1" si="323"/>
        <v>0.44444444444444442</v>
      </c>
      <c r="AN2265" s="1" t="str">
        <f t="shared" ca="1" si="324"/>
        <v>טרם נבדק</v>
      </c>
      <c r="AO2265" s="1" t="e">
        <f>VLOOKUP(AC2265,'תז מייל קניין'!$A:$C,3,0)</f>
        <v>#N/A</v>
      </c>
      <c r="AP2265" s="1" t="str">
        <f t="shared" si="325"/>
        <v xml:space="preserve"> הרמת כוסי</v>
      </c>
    </row>
    <row r="2266" spans="1:42" x14ac:dyDescent="0.2">
      <c r="A2266" s="4"/>
      <c r="B2266" s="5"/>
      <c r="C2266" s="6" t="s">
        <v>7686</v>
      </c>
      <c r="D2266" s="7" t="s">
        <v>7554</v>
      </c>
      <c r="E2266" s="7" t="s">
        <v>32</v>
      </c>
      <c r="F2266" s="8" t="s">
        <v>35</v>
      </c>
      <c r="G2266" s="9">
        <v>45735</v>
      </c>
      <c r="H2266" s="9"/>
      <c r="I2266" s="10"/>
      <c r="J2266" s="14"/>
      <c r="K2266" s="11" t="s">
        <v>5803</v>
      </c>
      <c r="L2266" s="8" t="s">
        <v>5804</v>
      </c>
      <c r="M2266" s="8" t="s">
        <v>5805</v>
      </c>
      <c r="N2266" s="8" t="s">
        <v>40</v>
      </c>
      <c r="O2266" s="12">
        <v>1273</v>
      </c>
      <c r="P2266" s="8" t="s">
        <v>41</v>
      </c>
      <c r="Q2266" s="12">
        <v>1273</v>
      </c>
      <c r="R2266" s="13">
        <v>100.02</v>
      </c>
      <c r="S2266" s="12">
        <v>1273</v>
      </c>
      <c r="T2266" s="12">
        <v>1273.22</v>
      </c>
      <c r="U2266" s="13">
        <v>0</v>
      </c>
      <c r="V2266" s="8" t="s">
        <v>35</v>
      </c>
      <c r="W2266" s="8" t="s">
        <v>7687</v>
      </c>
      <c r="X2266" s="8" t="s">
        <v>35</v>
      </c>
      <c r="Y2266" s="13">
        <v>0</v>
      </c>
      <c r="Z2266" s="8" t="s">
        <v>42</v>
      </c>
      <c r="AA2266" s="8" t="s">
        <v>43</v>
      </c>
      <c r="AB2266" s="8" t="s">
        <v>60</v>
      </c>
      <c r="AC2266" s="8" t="s">
        <v>7557</v>
      </c>
      <c r="AD2266" s="8" t="s">
        <v>35</v>
      </c>
      <c r="AE2266" s="8" t="s">
        <v>35</v>
      </c>
      <c r="AF2266" s="13">
        <v>0</v>
      </c>
      <c r="AG2266" s="41">
        <f t="shared" si="318"/>
        <v>45735</v>
      </c>
      <c r="AH2266" s="41">
        <f t="shared" ca="1" si="319"/>
        <v>46022</v>
      </c>
      <c r="AI2266" s="1">
        <f t="shared" ca="1" si="317"/>
        <v>9</v>
      </c>
      <c r="AJ2266" s="1">
        <f t="shared" ca="1" si="320"/>
        <v>4</v>
      </c>
      <c r="AK2266" s="1">
        <f t="shared" ca="1" si="321"/>
        <v>4</v>
      </c>
      <c r="AL2266" s="1">
        <f t="shared" si="322"/>
        <v>100.02</v>
      </c>
      <c r="AM2266" s="38">
        <f t="shared" ca="1" si="323"/>
        <v>0.44444444444444442</v>
      </c>
      <c r="AN2266" s="1" t="str">
        <f t="shared" ca="1" si="324"/>
        <v>טרם נבדק</v>
      </c>
      <c r="AO2266" s="1" t="e">
        <f>VLOOKUP(AC2266,'תז מייל קניין'!$A:$C,3,0)</f>
        <v>#N/A</v>
      </c>
      <c r="AP2266" s="1" t="str">
        <f t="shared" si="325"/>
        <v xml:space="preserve"> הרמת כוסי</v>
      </c>
    </row>
    <row r="2267" spans="1:42" x14ac:dyDescent="0.2">
      <c r="A2267" s="4"/>
      <c r="B2267" s="5"/>
      <c r="C2267" s="6" t="s">
        <v>7688</v>
      </c>
      <c r="D2267" s="7" t="s">
        <v>7554</v>
      </c>
      <c r="E2267" s="7" t="s">
        <v>32</v>
      </c>
      <c r="F2267" s="8" t="s">
        <v>35</v>
      </c>
      <c r="G2267" s="9">
        <v>45739</v>
      </c>
      <c r="H2267" s="9"/>
      <c r="I2267" s="10"/>
      <c r="J2267" s="14"/>
      <c r="K2267" s="11" t="s">
        <v>4003</v>
      </c>
      <c r="L2267" s="8" t="s">
        <v>4004</v>
      </c>
      <c r="M2267" s="8" t="s">
        <v>4005</v>
      </c>
      <c r="N2267" s="8" t="s">
        <v>40</v>
      </c>
      <c r="O2267" s="13">
        <v>599.99</v>
      </c>
      <c r="P2267" s="8" t="s">
        <v>41</v>
      </c>
      <c r="Q2267" s="13">
        <v>599.99</v>
      </c>
      <c r="R2267" s="13">
        <v>99.9</v>
      </c>
      <c r="S2267" s="13">
        <v>599.39</v>
      </c>
      <c r="T2267" s="13">
        <v>599.44000000000005</v>
      </c>
      <c r="U2267" s="13">
        <v>0.6</v>
      </c>
      <c r="V2267" s="8" t="s">
        <v>35</v>
      </c>
      <c r="W2267" s="8" t="s">
        <v>7689</v>
      </c>
      <c r="X2267" s="8" t="s">
        <v>35</v>
      </c>
      <c r="Y2267" s="13">
        <v>0</v>
      </c>
      <c r="Z2267" s="8" t="s">
        <v>42</v>
      </c>
      <c r="AA2267" s="8" t="s">
        <v>43</v>
      </c>
      <c r="AB2267" s="8" t="s">
        <v>60</v>
      </c>
      <c r="AC2267" s="8" t="s">
        <v>7557</v>
      </c>
      <c r="AD2267" s="8" t="s">
        <v>35</v>
      </c>
      <c r="AE2267" s="8" t="s">
        <v>35</v>
      </c>
      <c r="AF2267" s="13">
        <v>0.6</v>
      </c>
      <c r="AG2267" s="41">
        <f t="shared" si="318"/>
        <v>45739</v>
      </c>
      <c r="AH2267" s="41">
        <f t="shared" ca="1" si="319"/>
        <v>46022</v>
      </c>
      <c r="AI2267" s="1">
        <f t="shared" ca="1" si="317"/>
        <v>9</v>
      </c>
      <c r="AJ2267" s="1">
        <f t="shared" ca="1" si="320"/>
        <v>4</v>
      </c>
      <c r="AK2267" s="1">
        <f t="shared" ca="1" si="321"/>
        <v>4</v>
      </c>
      <c r="AL2267" s="1">
        <f t="shared" si="322"/>
        <v>99.9</v>
      </c>
      <c r="AM2267" s="38">
        <f t="shared" ca="1" si="323"/>
        <v>0.44444444444444442</v>
      </c>
      <c r="AN2267" s="1" t="str">
        <f t="shared" ca="1" si="324"/>
        <v>טרם נבדק</v>
      </c>
      <c r="AO2267" s="1" t="e">
        <f>VLOOKUP(AC2267,'תז מייל קניין'!$A:$C,3,0)</f>
        <v>#N/A</v>
      </c>
      <c r="AP2267" s="1" t="str">
        <f t="shared" si="325"/>
        <v xml:space="preserve"> מדונה- נצ</v>
      </c>
    </row>
    <row r="2268" spans="1:42" x14ac:dyDescent="0.2">
      <c r="A2268" s="4"/>
      <c r="B2268" s="5"/>
      <c r="C2268" s="6" t="s">
        <v>7690</v>
      </c>
      <c r="D2268" s="7" t="s">
        <v>7554</v>
      </c>
      <c r="E2268" s="7" t="s">
        <v>32</v>
      </c>
      <c r="F2268" s="8" t="s">
        <v>35</v>
      </c>
      <c r="G2268" s="9">
        <v>45739</v>
      </c>
      <c r="H2268" s="9"/>
      <c r="I2268" s="10"/>
      <c r="J2268" s="14"/>
      <c r="K2268" s="11" t="s">
        <v>7691</v>
      </c>
      <c r="L2268" s="8" t="s">
        <v>7692</v>
      </c>
      <c r="M2268" s="8" t="s">
        <v>7693</v>
      </c>
      <c r="N2268" s="8" t="s">
        <v>40</v>
      </c>
      <c r="O2268" s="12">
        <v>1252.99</v>
      </c>
      <c r="P2268" s="8" t="s">
        <v>41</v>
      </c>
      <c r="Q2268" s="12">
        <v>1252.99</v>
      </c>
      <c r="R2268" s="13">
        <v>100.01</v>
      </c>
      <c r="S2268" s="12">
        <v>1252.99</v>
      </c>
      <c r="T2268" s="12">
        <v>1253.1600000000001</v>
      </c>
      <c r="U2268" s="13">
        <v>0</v>
      </c>
      <c r="V2268" s="8" t="s">
        <v>35</v>
      </c>
      <c r="W2268" s="8" t="s">
        <v>7694</v>
      </c>
      <c r="X2268" s="8" t="s">
        <v>35</v>
      </c>
      <c r="Y2268" s="13">
        <v>0</v>
      </c>
      <c r="Z2268" s="8" t="s">
        <v>42</v>
      </c>
      <c r="AA2268" s="8" t="s">
        <v>43</v>
      </c>
      <c r="AB2268" s="8" t="s">
        <v>60</v>
      </c>
      <c r="AC2268" s="8" t="s">
        <v>7557</v>
      </c>
      <c r="AD2268" s="8" t="s">
        <v>35</v>
      </c>
      <c r="AE2268" s="8" t="s">
        <v>35</v>
      </c>
      <c r="AF2268" s="13">
        <v>0</v>
      </c>
      <c r="AG2268" s="41">
        <f t="shared" si="318"/>
        <v>45739</v>
      </c>
      <c r="AH2268" s="41">
        <f t="shared" ca="1" si="319"/>
        <v>46022</v>
      </c>
      <c r="AI2268" s="1">
        <f t="shared" ca="1" si="317"/>
        <v>9</v>
      </c>
      <c r="AJ2268" s="1">
        <f t="shared" ca="1" si="320"/>
        <v>4</v>
      </c>
      <c r="AK2268" s="1">
        <f t="shared" ca="1" si="321"/>
        <v>4</v>
      </c>
      <c r="AL2268" s="1">
        <f t="shared" si="322"/>
        <v>100.01</v>
      </c>
      <c r="AM2268" s="38">
        <f t="shared" ca="1" si="323"/>
        <v>0.44444444444444442</v>
      </c>
      <c r="AN2268" s="1" t="str">
        <f t="shared" ca="1" si="324"/>
        <v>טרם נבדק</v>
      </c>
      <c r="AO2268" s="1" t="e">
        <f>VLOOKUP(AC2268,'תז מייל קניין'!$A:$C,3,0)</f>
        <v>#N/A</v>
      </c>
      <c r="AP2268" s="1" t="str">
        <f t="shared" si="325"/>
        <v xml:space="preserve"> הרמת כוסי</v>
      </c>
    </row>
    <row r="2269" spans="1:42" x14ac:dyDescent="0.2">
      <c r="A2269" s="4"/>
      <c r="B2269" s="5"/>
      <c r="C2269" s="6" t="s">
        <v>7695</v>
      </c>
      <c r="D2269" s="7" t="s">
        <v>7554</v>
      </c>
      <c r="E2269" s="7" t="s">
        <v>32</v>
      </c>
      <c r="F2269" s="8" t="s">
        <v>35</v>
      </c>
      <c r="G2269" s="9">
        <v>45739</v>
      </c>
      <c r="H2269" s="9"/>
      <c r="I2269" s="10"/>
      <c r="J2269" s="14"/>
      <c r="K2269" s="11" t="s">
        <v>7696</v>
      </c>
      <c r="L2269" s="8" t="s">
        <v>7697</v>
      </c>
      <c r="M2269" s="8" t="s">
        <v>7698</v>
      </c>
      <c r="N2269" s="8" t="s">
        <v>40</v>
      </c>
      <c r="O2269" s="12">
        <v>3650</v>
      </c>
      <c r="P2269" s="8" t="s">
        <v>41</v>
      </c>
      <c r="Q2269" s="12">
        <v>3650</v>
      </c>
      <c r="R2269" s="13">
        <v>99.99</v>
      </c>
      <c r="S2269" s="12">
        <v>3650</v>
      </c>
      <c r="T2269" s="12">
        <v>3649.74</v>
      </c>
      <c r="U2269" s="13">
        <v>0</v>
      </c>
      <c r="V2269" s="8" t="s">
        <v>35</v>
      </c>
      <c r="W2269" s="8" t="s">
        <v>7699</v>
      </c>
      <c r="X2269" s="8" t="s">
        <v>35</v>
      </c>
      <c r="Y2269" s="13">
        <v>0</v>
      </c>
      <c r="Z2269" s="8" t="s">
        <v>42</v>
      </c>
      <c r="AA2269" s="8" t="s">
        <v>43</v>
      </c>
      <c r="AB2269" s="8" t="s">
        <v>60</v>
      </c>
      <c r="AC2269" s="8" t="s">
        <v>7557</v>
      </c>
      <c r="AD2269" s="8" t="s">
        <v>35</v>
      </c>
      <c r="AE2269" s="8" t="s">
        <v>35</v>
      </c>
      <c r="AF2269" s="13">
        <v>0</v>
      </c>
      <c r="AG2269" s="41">
        <f t="shared" si="318"/>
        <v>45739</v>
      </c>
      <c r="AH2269" s="41">
        <f t="shared" ca="1" si="319"/>
        <v>46022</v>
      </c>
      <c r="AI2269" s="1">
        <f t="shared" ref="AI2269:AI2332" ca="1" si="326">DATEDIF(AG2269,AH2269, "m")</f>
        <v>9</v>
      </c>
      <c r="AJ2269" s="1">
        <f t="shared" ca="1" si="320"/>
        <v>4</v>
      </c>
      <c r="AK2269" s="1">
        <f t="shared" ca="1" si="321"/>
        <v>4</v>
      </c>
      <c r="AL2269" s="1">
        <f t="shared" si="322"/>
        <v>99.99</v>
      </c>
      <c r="AM2269" s="38">
        <f t="shared" ca="1" si="323"/>
        <v>0.44444444444444442</v>
      </c>
      <c r="AN2269" s="1" t="str">
        <f t="shared" ca="1" si="324"/>
        <v>טרם נבדק</v>
      </c>
      <c r="AO2269" s="1" t="e">
        <f>VLOOKUP(AC2269,'תז מייל קניין'!$A:$C,3,0)</f>
        <v>#N/A</v>
      </c>
      <c r="AP2269" s="1" t="str">
        <f t="shared" si="325"/>
        <v xml:space="preserve"> הרמת כוסי</v>
      </c>
    </row>
    <row r="2270" spans="1:42" x14ac:dyDescent="0.2">
      <c r="A2270" s="4"/>
      <c r="B2270" s="5"/>
      <c r="C2270" s="6" t="s">
        <v>7700</v>
      </c>
      <c r="D2270" s="7" t="s">
        <v>7554</v>
      </c>
      <c r="E2270" s="7" t="s">
        <v>32</v>
      </c>
      <c r="F2270" s="8" t="s">
        <v>35</v>
      </c>
      <c r="G2270" s="9">
        <v>45739</v>
      </c>
      <c r="H2270" s="9"/>
      <c r="I2270" s="10"/>
      <c r="J2270" s="14"/>
      <c r="K2270" s="11" t="s">
        <v>262</v>
      </c>
      <c r="L2270" s="8" t="s">
        <v>263</v>
      </c>
      <c r="M2270" s="8" t="s">
        <v>264</v>
      </c>
      <c r="N2270" s="8" t="s">
        <v>40</v>
      </c>
      <c r="O2270" s="12">
        <v>2640</v>
      </c>
      <c r="P2270" s="8" t="s">
        <v>41</v>
      </c>
      <c r="Q2270" s="12">
        <v>2640</v>
      </c>
      <c r="R2270" s="13">
        <v>99.99</v>
      </c>
      <c r="S2270" s="12">
        <v>2640</v>
      </c>
      <c r="T2270" s="12">
        <v>2639.66</v>
      </c>
      <c r="U2270" s="13">
        <v>0</v>
      </c>
      <c r="V2270" s="8" t="s">
        <v>35</v>
      </c>
      <c r="W2270" s="8" t="s">
        <v>7701</v>
      </c>
      <c r="X2270" s="8" t="s">
        <v>35</v>
      </c>
      <c r="Y2270" s="13">
        <v>0</v>
      </c>
      <c r="Z2270" s="8" t="s">
        <v>42</v>
      </c>
      <c r="AA2270" s="8" t="s">
        <v>43</v>
      </c>
      <c r="AB2270" s="8" t="s">
        <v>60</v>
      </c>
      <c r="AC2270" s="8" t="s">
        <v>7557</v>
      </c>
      <c r="AD2270" s="8" t="s">
        <v>35</v>
      </c>
      <c r="AE2270" s="8" t="s">
        <v>35</v>
      </c>
      <c r="AF2270" s="13">
        <v>0</v>
      </c>
      <c r="AG2270" s="41">
        <f t="shared" si="318"/>
        <v>45739</v>
      </c>
      <c r="AH2270" s="41">
        <f t="shared" ca="1" si="319"/>
        <v>46022</v>
      </c>
      <c r="AI2270" s="1">
        <f t="shared" ca="1" si="326"/>
        <v>9</v>
      </c>
      <c r="AJ2270" s="1">
        <f t="shared" ca="1" si="320"/>
        <v>4</v>
      </c>
      <c r="AK2270" s="1">
        <f t="shared" ca="1" si="321"/>
        <v>4</v>
      </c>
      <c r="AL2270" s="1">
        <f t="shared" si="322"/>
        <v>99.99</v>
      </c>
      <c r="AM2270" s="38">
        <f t="shared" ca="1" si="323"/>
        <v>0.44444444444444442</v>
      </c>
      <c r="AN2270" s="1" t="str">
        <f t="shared" ca="1" si="324"/>
        <v>טרם נבדק</v>
      </c>
      <c r="AO2270" s="1" t="e">
        <f>VLOOKUP(AC2270,'תז מייל קניין'!$A:$C,3,0)</f>
        <v>#N/A</v>
      </c>
      <c r="AP2270" s="1" t="str">
        <f t="shared" si="325"/>
        <v xml:space="preserve">  הרמת כוס</v>
      </c>
    </row>
    <row r="2271" spans="1:42" x14ac:dyDescent="0.2">
      <c r="A2271" s="4"/>
      <c r="B2271" s="5"/>
      <c r="C2271" s="6" t="s">
        <v>7702</v>
      </c>
      <c r="D2271" s="7" t="s">
        <v>7554</v>
      </c>
      <c r="E2271" s="7" t="s">
        <v>32</v>
      </c>
      <c r="F2271" s="8" t="s">
        <v>35</v>
      </c>
      <c r="G2271" s="9">
        <v>45739</v>
      </c>
      <c r="H2271" s="9"/>
      <c r="I2271" s="10"/>
      <c r="J2271" s="14"/>
      <c r="K2271" s="11" t="s">
        <v>68</v>
      </c>
      <c r="L2271" s="8" t="s">
        <v>69</v>
      </c>
      <c r="M2271" s="8" t="s">
        <v>70</v>
      </c>
      <c r="N2271" s="8" t="s">
        <v>40</v>
      </c>
      <c r="O2271" s="12">
        <v>1707</v>
      </c>
      <c r="P2271" s="8" t="s">
        <v>41</v>
      </c>
      <c r="Q2271" s="12">
        <v>1707</v>
      </c>
      <c r="R2271" s="13">
        <v>100.03</v>
      </c>
      <c r="S2271" s="12">
        <v>1707</v>
      </c>
      <c r="T2271" s="12">
        <v>1707.46</v>
      </c>
      <c r="U2271" s="13">
        <v>0</v>
      </c>
      <c r="V2271" s="8" t="s">
        <v>35</v>
      </c>
      <c r="W2271" s="8" t="s">
        <v>7703</v>
      </c>
      <c r="X2271" s="8" t="s">
        <v>35</v>
      </c>
      <c r="Y2271" s="13">
        <v>0</v>
      </c>
      <c r="Z2271" s="8" t="s">
        <v>42</v>
      </c>
      <c r="AA2271" s="8" t="s">
        <v>43</v>
      </c>
      <c r="AB2271" s="8" t="s">
        <v>60</v>
      </c>
      <c r="AC2271" s="8" t="s">
        <v>7557</v>
      </c>
      <c r="AD2271" s="8" t="s">
        <v>35</v>
      </c>
      <c r="AE2271" s="8" t="s">
        <v>35</v>
      </c>
      <c r="AF2271" s="13">
        <v>0</v>
      </c>
      <c r="AG2271" s="41">
        <f t="shared" si="318"/>
        <v>45739</v>
      </c>
      <c r="AH2271" s="41">
        <f t="shared" ca="1" si="319"/>
        <v>46022</v>
      </c>
      <c r="AI2271" s="1">
        <f t="shared" ca="1" si="326"/>
        <v>9</v>
      </c>
      <c r="AJ2271" s="1">
        <f t="shared" ca="1" si="320"/>
        <v>4</v>
      </c>
      <c r="AK2271" s="1">
        <f t="shared" ca="1" si="321"/>
        <v>4</v>
      </c>
      <c r="AL2271" s="1">
        <f t="shared" si="322"/>
        <v>100.03</v>
      </c>
      <c r="AM2271" s="38">
        <f t="shared" ca="1" si="323"/>
        <v>0.44444444444444442</v>
      </c>
      <c r="AN2271" s="1" t="str">
        <f t="shared" ca="1" si="324"/>
        <v>טרם נבדק</v>
      </c>
      <c r="AO2271" s="1" t="e">
        <f>VLOOKUP(AC2271,'תז מייל קניין'!$A:$C,3,0)</f>
        <v>#N/A</v>
      </c>
      <c r="AP2271" s="1" t="str">
        <f t="shared" si="325"/>
        <v xml:space="preserve"> הרמת כוסי</v>
      </c>
    </row>
    <row r="2272" spans="1:42" x14ac:dyDescent="0.2">
      <c r="A2272" s="4"/>
      <c r="B2272" s="5"/>
      <c r="C2272" s="6" t="s">
        <v>7704</v>
      </c>
      <c r="D2272" s="7" t="s">
        <v>7554</v>
      </c>
      <c r="E2272" s="7" t="s">
        <v>32</v>
      </c>
      <c r="F2272" s="8" t="s">
        <v>35</v>
      </c>
      <c r="G2272" s="9">
        <v>45740</v>
      </c>
      <c r="H2272" s="9"/>
      <c r="I2272" s="10"/>
      <c r="J2272" s="14"/>
      <c r="K2272" s="11" t="s">
        <v>7705</v>
      </c>
      <c r="L2272" s="8" t="s">
        <v>7706</v>
      </c>
      <c r="M2272" s="8" t="s">
        <v>7707</v>
      </c>
      <c r="N2272" s="8" t="s">
        <v>40</v>
      </c>
      <c r="O2272" s="12">
        <v>3000</v>
      </c>
      <c r="P2272" s="8" t="s">
        <v>41</v>
      </c>
      <c r="Q2272" s="12">
        <v>3000</v>
      </c>
      <c r="R2272" s="13">
        <v>99.99</v>
      </c>
      <c r="S2272" s="12">
        <v>3000</v>
      </c>
      <c r="T2272" s="12">
        <v>2999.56</v>
      </c>
      <c r="U2272" s="13">
        <v>0</v>
      </c>
      <c r="V2272" s="8" t="s">
        <v>35</v>
      </c>
      <c r="W2272" s="8" t="s">
        <v>7708</v>
      </c>
      <c r="X2272" s="8" t="s">
        <v>35</v>
      </c>
      <c r="Y2272" s="13">
        <v>0</v>
      </c>
      <c r="Z2272" s="8" t="s">
        <v>42</v>
      </c>
      <c r="AA2272" s="8" t="s">
        <v>43</v>
      </c>
      <c r="AB2272" s="8" t="s">
        <v>60</v>
      </c>
      <c r="AC2272" s="8" t="s">
        <v>7557</v>
      </c>
      <c r="AD2272" s="8" t="s">
        <v>35</v>
      </c>
      <c r="AE2272" s="8" t="s">
        <v>35</v>
      </c>
      <c r="AF2272" s="13">
        <v>0</v>
      </c>
      <c r="AG2272" s="41">
        <f t="shared" si="318"/>
        <v>45740</v>
      </c>
      <c r="AH2272" s="41">
        <f t="shared" ca="1" si="319"/>
        <v>46022</v>
      </c>
      <c r="AI2272" s="1">
        <f t="shared" ca="1" si="326"/>
        <v>9</v>
      </c>
      <c r="AJ2272" s="1">
        <f t="shared" ca="1" si="320"/>
        <v>4</v>
      </c>
      <c r="AK2272" s="1">
        <f t="shared" ca="1" si="321"/>
        <v>4</v>
      </c>
      <c r="AL2272" s="1">
        <f t="shared" si="322"/>
        <v>99.99</v>
      </c>
      <c r="AM2272" s="38">
        <f t="shared" ca="1" si="323"/>
        <v>0.44444444444444442</v>
      </c>
      <c r="AN2272" s="1" t="str">
        <f t="shared" ca="1" si="324"/>
        <v>טרם נבדק</v>
      </c>
      <c r="AO2272" s="1" t="e">
        <f>VLOOKUP(AC2272,'תז מייל קניין'!$A:$C,3,0)</f>
        <v>#N/A</v>
      </c>
      <c r="AP2272" s="1" t="str">
        <f t="shared" si="325"/>
        <v xml:space="preserve"> הרמת כוסי</v>
      </c>
    </row>
    <row r="2273" spans="1:42" x14ac:dyDescent="0.2">
      <c r="A2273" s="4"/>
      <c r="B2273" s="5"/>
      <c r="C2273" s="6" t="s">
        <v>7709</v>
      </c>
      <c r="D2273" s="7" t="s">
        <v>7554</v>
      </c>
      <c r="E2273" s="7" t="s">
        <v>32</v>
      </c>
      <c r="F2273" s="8" t="s">
        <v>35</v>
      </c>
      <c r="G2273" s="9">
        <v>45740</v>
      </c>
      <c r="H2273" s="9"/>
      <c r="I2273" s="10"/>
      <c r="J2273" s="14"/>
      <c r="K2273" s="11" t="s">
        <v>7710</v>
      </c>
      <c r="L2273" s="8" t="s">
        <v>7711</v>
      </c>
      <c r="M2273" s="8" t="s">
        <v>7712</v>
      </c>
      <c r="N2273" s="8" t="s">
        <v>40</v>
      </c>
      <c r="O2273" s="12">
        <v>1299.99</v>
      </c>
      <c r="P2273" s="8" t="s">
        <v>41</v>
      </c>
      <c r="Q2273" s="12">
        <v>1299.99</v>
      </c>
      <c r="R2273" s="13">
        <v>100.03</v>
      </c>
      <c r="S2273" s="12">
        <v>1299.99</v>
      </c>
      <c r="T2273" s="12">
        <v>1300.3599999999999</v>
      </c>
      <c r="U2273" s="13">
        <v>0</v>
      </c>
      <c r="V2273" s="8" t="s">
        <v>35</v>
      </c>
      <c r="W2273" s="8" t="s">
        <v>7713</v>
      </c>
      <c r="X2273" s="8" t="s">
        <v>35</v>
      </c>
      <c r="Y2273" s="13">
        <v>0</v>
      </c>
      <c r="Z2273" s="8" t="s">
        <v>42</v>
      </c>
      <c r="AA2273" s="8" t="s">
        <v>43</v>
      </c>
      <c r="AB2273" s="8" t="s">
        <v>60</v>
      </c>
      <c r="AC2273" s="8" t="s">
        <v>7557</v>
      </c>
      <c r="AD2273" s="8" t="s">
        <v>35</v>
      </c>
      <c r="AE2273" s="8" t="s">
        <v>35</v>
      </c>
      <c r="AF2273" s="13">
        <v>0</v>
      </c>
      <c r="AG2273" s="41">
        <f t="shared" si="318"/>
        <v>45740</v>
      </c>
      <c r="AH2273" s="41">
        <f t="shared" ca="1" si="319"/>
        <v>46022</v>
      </c>
      <c r="AI2273" s="1">
        <f t="shared" ca="1" si="326"/>
        <v>9</v>
      </c>
      <c r="AJ2273" s="1">
        <f t="shared" ca="1" si="320"/>
        <v>4</v>
      </c>
      <c r="AK2273" s="1">
        <f t="shared" ca="1" si="321"/>
        <v>4</v>
      </c>
      <c r="AL2273" s="1">
        <f t="shared" si="322"/>
        <v>100.03</v>
      </c>
      <c r="AM2273" s="38">
        <f t="shared" ca="1" si="323"/>
        <v>0.44444444444444442</v>
      </c>
      <c r="AN2273" s="1" t="str">
        <f t="shared" ca="1" si="324"/>
        <v>טרם נבדק</v>
      </c>
      <c r="AO2273" s="1" t="e">
        <f>VLOOKUP(AC2273,'תז מייל קניין'!$A:$C,3,0)</f>
        <v>#N/A</v>
      </c>
      <c r="AP2273" s="1" t="str">
        <f t="shared" si="325"/>
        <v xml:space="preserve"> הרמת כוסי</v>
      </c>
    </row>
    <row r="2274" spans="1:42" x14ac:dyDescent="0.2">
      <c r="A2274" s="4"/>
      <c r="B2274" s="5"/>
      <c r="C2274" s="6" t="s">
        <v>7714</v>
      </c>
      <c r="D2274" s="7" t="s">
        <v>7554</v>
      </c>
      <c r="E2274" s="7" t="s">
        <v>32</v>
      </c>
      <c r="F2274" s="8" t="s">
        <v>35</v>
      </c>
      <c r="G2274" s="9">
        <v>45740</v>
      </c>
      <c r="H2274" s="9"/>
      <c r="I2274" s="10"/>
      <c r="J2274" s="14"/>
      <c r="K2274" s="11" t="s">
        <v>7715</v>
      </c>
      <c r="L2274" s="8" t="s">
        <v>7716</v>
      </c>
      <c r="M2274" s="8" t="s">
        <v>7717</v>
      </c>
      <c r="N2274" s="8" t="s">
        <v>40</v>
      </c>
      <c r="O2274" s="12">
        <v>3480</v>
      </c>
      <c r="P2274" s="8" t="s">
        <v>41</v>
      </c>
      <c r="Q2274" s="12">
        <v>3480</v>
      </c>
      <c r="R2274" s="13">
        <v>99.99</v>
      </c>
      <c r="S2274" s="12">
        <v>3480</v>
      </c>
      <c r="T2274" s="12">
        <v>3479.82</v>
      </c>
      <c r="U2274" s="13">
        <v>0</v>
      </c>
      <c r="V2274" s="8" t="s">
        <v>35</v>
      </c>
      <c r="W2274" s="8" t="s">
        <v>7718</v>
      </c>
      <c r="X2274" s="8" t="s">
        <v>35</v>
      </c>
      <c r="Y2274" s="13">
        <v>0</v>
      </c>
      <c r="Z2274" s="8" t="s">
        <v>42</v>
      </c>
      <c r="AA2274" s="8" t="s">
        <v>43</v>
      </c>
      <c r="AB2274" s="8" t="s">
        <v>60</v>
      </c>
      <c r="AC2274" s="8" t="s">
        <v>7557</v>
      </c>
      <c r="AD2274" s="8" t="s">
        <v>35</v>
      </c>
      <c r="AE2274" s="8" t="s">
        <v>35</v>
      </c>
      <c r="AF2274" s="13">
        <v>0</v>
      </c>
      <c r="AG2274" s="41">
        <f t="shared" si="318"/>
        <v>45740</v>
      </c>
      <c r="AH2274" s="41">
        <f t="shared" ca="1" si="319"/>
        <v>46022</v>
      </c>
      <c r="AI2274" s="1">
        <f t="shared" ca="1" si="326"/>
        <v>9</v>
      </c>
      <c r="AJ2274" s="1">
        <f t="shared" ca="1" si="320"/>
        <v>4</v>
      </c>
      <c r="AK2274" s="1">
        <f t="shared" ca="1" si="321"/>
        <v>4</v>
      </c>
      <c r="AL2274" s="1">
        <f t="shared" si="322"/>
        <v>99.99</v>
      </c>
      <c r="AM2274" s="38">
        <f t="shared" ca="1" si="323"/>
        <v>0.44444444444444442</v>
      </c>
      <c r="AN2274" s="1" t="str">
        <f t="shared" ca="1" si="324"/>
        <v>טרם נבדק</v>
      </c>
      <c r="AO2274" s="1" t="e">
        <f>VLOOKUP(AC2274,'תז מייל קניין'!$A:$C,3,0)</f>
        <v>#N/A</v>
      </c>
      <c r="AP2274" s="1" t="str">
        <f t="shared" si="325"/>
        <v xml:space="preserve"> הרמת כוסי</v>
      </c>
    </row>
    <row r="2275" spans="1:42" x14ac:dyDescent="0.2">
      <c r="A2275" s="4"/>
      <c r="B2275" s="5"/>
      <c r="C2275" s="6" t="s">
        <v>7719</v>
      </c>
      <c r="D2275" s="7" t="s">
        <v>7554</v>
      </c>
      <c r="E2275" s="7" t="s">
        <v>32</v>
      </c>
      <c r="F2275" s="8" t="s">
        <v>35</v>
      </c>
      <c r="G2275" s="9">
        <v>45742</v>
      </c>
      <c r="H2275" s="9"/>
      <c r="I2275" s="10"/>
      <c r="J2275" s="14"/>
      <c r="K2275" s="11" t="s">
        <v>3709</v>
      </c>
      <c r="L2275" s="8" t="s">
        <v>3710</v>
      </c>
      <c r="M2275" s="8" t="s">
        <v>3711</v>
      </c>
      <c r="N2275" s="8" t="s">
        <v>40</v>
      </c>
      <c r="O2275" s="12">
        <v>1800</v>
      </c>
      <c r="P2275" s="8" t="s">
        <v>41</v>
      </c>
      <c r="Q2275" s="12">
        <v>1800</v>
      </c>
      <c r="R2275" s="13">
        <v>99.97</v>
      </c>
      <c r="S2275" s="12">
        <v>1800</v>
      </c>
      <c r="T2275" s="12">
        <v>1799.5</v>
      </c>
      <c r="U2275" s="13">
        <v>0</v>
      </c>
      <c r="V2275" s="8" t="s">
        <v>35</v>
      </c>
      <c r="W2275" s="8" t="s">
        <v>7720</v>
      </c>
      <c r="X2275" s="8" t="s">
        <v>35</v>
      </c>
      <c r="Y2275" s="13">
        <v>0</v>
      </c>
      <c r="Z2275" s="8" t="s">
        <v>42</v>
      </c>
      <c r="AA2275" s="8" t="s">
        <v>43</v>
      </c>
      <c r="AB2275" s="8" t="s">
        <v>60</v>
      </c>
      <c r="AC2275" s="8" t="s">
        <v>7557</v>
      </c>
      <c r="AD2275" s="8" t="s">
        <v>35</v>
      </c>
      <c r="AE2275" s="8" t="s">
        <v>35</v>
      </c>
      <c r="AF2275" s="13">
        <v>0</v>
      </c>
      <c r="AG2275" s="41">
        <f t="shared" si="318"/>
        <v>45742</v>
      </c>
      <c r="AH2275" s="41">
        <f t="shared" ca="1" si="319"/>
        <v>46022</v>
      </c>
      <c r="AI2275" s="1">
        <f t="shared" ca="1" si="326"/>
        <v>9</v>
      </c>
      <c r="AJ2275" s="1">
        <f t="shared" ca="1" si="320"/>
        <v>4</v>
      </c>
      <c r="AK2275" s="1">
        <f t="shared" ca="1" si="321"/>
        <v>4</v>
      </c>
      <c r="AL2275" s="1">
        <f t="shared" si="322"/>
        <v>99.97</v>
      </c>
      <c r="AM2275" s="38">
        <f t="shared" ca="1" si="323"/>
        <v>0.44444444444444442</v>
      </c>
      <c r="AN2275" s="1" t="str">
        <f t="shared" ca="1" si="324"/>
        <v>טרם נבדק</v>
      </c>
      <c r="AO2275" s="1" t="e">
        <f>VLOOKUP(AC2275,'תז מייל קניין'!$A:$C,3,0)</f>
        <v>#N/A</v>
      </c>
      <c r="AP2275" s="1" t="str">
        <f t="shared" si="325"/>
        <v xml:space="preserve"> הרמת כוסי</v>
      </c>
    </row>
    <row r="2276" spans="1:42" x14ac:dyDescent="0.2">
      <c r="A2276" s="4"/>
      <c r="B2276" s="5"/>
      <c r="C2276" s="6" t="s">
        <v>7721</v>
      </c>
      <c r="D2276" s="7" t="s">
        <v>7554</v>
      </c>
      <c r="E2276" s="7" t="s">
        <v>32</v>
      </c>
      <c r="F2276" s="8" t="s">
        <v>35</v>
      </c>
      <c r="G2276" s="9">
        <v>45742</v>
      </c>
      <c r="H2276" s="9"/>
      <c r="I2276" s="10"/>
      <c r="J2276" s="14"/>
      <c r="K2276" s="11" t="s">
        <v>7722</v>
      </c>
      <c r="L2276" s="8" t="s">
        <v>7723</v>
      </c>
      <c r="M2276" s="8" t="s">
        <v>7724</v>
      </c>
      <c r="N2276" s="8" t="s">
        <v>40</v>
      </c>
      <c r="O2276" s="12">
        <v>5000</v>
      </c>
      <c r="P2276" s="8" t="s">
        <v>41</v>
      </c>
      <c r="Q2276" s="12">
        <v>5000</v>
      </c>
      <c r="R2276" s="13">
        <v>0</v>
      </c>
      <c r="S2276" s="13">
        <v>0</v>
      </c>
      <c r="T2276" s="13">
        <v>0</v>
      </c>
      <c r="U2276" s="12">
        <v>5000</v>
      </c>
      <c r="V2276" s="8" t="s">
        <v>35</v>
      </c>
      <c r="W2276" s="8" t="s">
        <v>7725</v>
      </c>
      <c r="X2276" s="8" t="s">
        <v>35</v>
      </c>
      <c r="Y2276" s="13">
        <v>0</v>
      </c>
      <c r="Z2276" s="8" t="s">
        <v>42</v>
      </c>
      <c r="AA2276" s="8" t="s">
        <v>43</v>
      </c>
      <c r="AB2276" s="8" t="s">
        <v>60</v>
      </c>
      <c r="AC2276" s="8" t="s">
        <v>7557</v>
      </c>
      <c r="AD2276" s="8" t="s">
        <v>35</v>
      </c>
      <c r="AE2276" s="8" t="s">
        <v>35</v>
      </c>
      <c r="AF2276" s="12">
        <v>5000</v>
      </c>
      <c r="AG2276" s="41">
        <f t="shared" si="318"/>
        <v>45742</v>
      </c>
      <c r="AH2276" s="41">
        <f t="shared" ca="1" si="319"/>
        <v>46022</v>
      </c>
      <c r="AI2276" s="1">
        <f t="shared" ca="1" si="326"/>
        <v>9</v>
      </c>
      <c r="AJ2276" s="1">
        <f t="shared" ca="1" si="320"/>
        <v>4</v>
      </c>
      <c r="AK2276" s="1">
        <f t="shared" ca="1" si="321"/>
        <v>4</v>
      </c>
      <c r="AL2276" s="1">
        <f t="shared" si="322"/>
        <v>0</v>
      </c>
      <c r="AM2276" s="38">
        <f t="shared" ca="1" si="323"/>
        <v>0.44444444444444442</v>
      </c>
      <c r="AN2276" s="1" t="str">
        <f t="shared" ca="1" si="324"/>
        <v>טרם נבדק</v>
      </c>
      <c r="AO2276" s="1" t="e">
        <f>VLOOKUP(AC2276,'תז מייל קניין'!$A:$C,3,0)</f>
        <v>#N/A</v>
      </c>
      <c r="AP2276" s="1" t="str">
        <f t="shared" si="325"/>
        <v xml:space="preserve"> הרמת כוסי</v>
      </c>
    </row>
    <row r="2277" spans="1:42" x14ac:dyDescent="0.2">
      <c r="A2277" s="4"/>
      <c r="B2277" s="5"/>
      <c r="C2277" s="6" t="s">
        <v>7726</v>
      </c>
      <c r="D2277" s="7" t="s">
        <v>7554</v>
      </c>
      <c r="E2277" s="7" t="s">
        <v>32</v>
      </c>
      <c r="F2277" s="8" t="s">
        <v>35</v>
      </c>
      <c r="G2277" s="9">
        <v>45742</v>
      </c>
      <c r="H2277" s="9"/>
      <c r="I2277" s="10"/>
      <c r="J2277" s="14"/>
      <c r="K2277" s="11" t="s">
        <v>262</v>
      </c>
      <c r="L2277" s="8" t="s">
        <v>263</v>
      </c>
      <c r="M2277" s="8" t="s">
        <v>264</v>
      </c>
      <c r="N2277" s="8" t="s">
        <v>40</v>
      </c>
      <c r="O2277" s="12">
        <v>3210</v>
      </c>
      <c r="P2277" s="8" t="s">
        <v>41</v>
      </c>
      <c r="Q2277" s="12">
        <v>3210</v>
      </c>
      <c r="R2277" s="13">
        <v>99.99</v>
      </c>
      <c r="S2277" s="12">
        <v>3210</v>
      </c>
      <c r="T2277" s="12">
        <v>3209.6</v>
      </c>
      <c r="U2277" s="13">
        <v>0</v>
      </c>
      <c r="V2277" s="8" t="s">
        <v>35</v>
      </c>
      <c r="W2277" s="8" t="s">
        <v>7727</v>
      </c>
      <c r="X2277" s="8" t="s">
        <v>35</v>
      </c>
      <c r="Y2277" s="13">
        <v>0</v>
      </c>
      <c r="Z2277" s="8" t="s">
        <v>42</v>
      </c>
      <c r="AA2277" s="8" t="s">
        <v>43</v>
      </c>
      <c r="AB2277" s="8" t="s">
        <v>60</v>
      </c>
      <c r="AC2277" s="8" t="s">
        <v>7557</v>
      </c>
      <c r="AD2277" s="8" t="s">
        <v>35</v>
      </c>
      <c r="AE2277" s="8" t="s">
        <v>35</v>
      </c>
      <c r="AF2277" s="13">
        <v>0</v>
      </c>
      <c r="AG2277" s="41">
        <f t="shared" si="318"/>
        <v>45742</v>
      </c>
      <c r="AH2277" s="41">
        <f t="shared" ca="1" si="319"/>
        <v>46022</v>
      </c>
      <c r="AI2277" s="1">
        <f t="shared" ca="1" si="326"/>
        <v>9</v>
      </c>
      <c r="AJ2277" s="1">
        <f t="shared" ca="1" si="320"/>
        <v>4</v>
      </c>
      <c r="AK2277" s="1">
        <f t="shared" ca="1" si="321"/>
        <v>4</v>
      </c>
      <c r="AL2277" s="1">
        <f t="shared" si="322"/>
        <v>99.99</v>
      </c>
      <c r="AM2277" s="38">
        <f t="shared" ca="1" si="323"/>
        <v>0.44444444444444442</v>
      </c>
      <c r="AN2277" s="1" t="str">
        <f t="shared" ca="1" si="324"/>
        <v>טרם נבדק</v>
      </c>
      <c r="AO2277" s="1" t="e">
        <f>VLOOKUP(AC2277,'תז מייל קניין'!$A:$C,3,0)</f>
        <v>#N/A</v>
      </c>
      <c r="AP2277" s="1" t="str">
        <f t="shared" si="325"/>
        <v xml:space="preserve"> הרמת כוסי</v>
      </c>
    </row>
    <row r="2278" spans="1:42" x14ac:dyDescent="0.2">
      <c r="A2278" s="4"/>
      <c r="B2278" s="5"/>
      <c r="C2278" s="6" t="s">
        <v>7728</v>
      </c>
      <c r="D2278" s="7" t="s">
        <v>7554</v>
      </c>
      <c r="E2278" s="7" t="s">
        <v>32</v>
      </c>
      <c r="F2278" s="8" t="s">
        <v>35</v>
      </c>
      <c r="G2278" s="9">
        <v>45743</v>
      </c>
      <c r="H2278" s="9"/>
      <c r="I2278" s="10"/>
      <c r="J2278" s="14"/>
      <c r="K2278" s="11" t="s">
        <v>7729</v>
      </c>
      <c r="L2278" s="8" t="s">
        <v>7730</v>
      </c>
      <c r="M2278" s="8" t="s">
        <v>7731</v>
      </c>
      <c r="N2278" s="8" t="s">
        <v>113</v>
      </c>
      <c r="O2278" s="12">
        <v>1770</v>
      </c>
      <c r="P2278" s="8" t="s">
        <v>41</v>
      </c>
      <c r="Q2278" s="12">
        <v>1770</v>
      </c>
      <c r="R2278" s="13">
        <v>0</v>
      </c>
      <c r="S2278" s="13">
        <v>0</v>
      </c>
      <c r="T2278" s="13">
        <v>0</v>
      </c>
      <c r="U2278" s="12">
        <v>1770</v>
      </c>
      <c r="V2278" s="8" t="s">
        <v>35</v>
      </c>
      <c r="W2278" s="8" t="s">
        <v>7732</v>
      </c>
      <c r="X2278" s="8" t="s">
        <v>35</v>
      </c>
      <c r="Y2278" s="13">
        <v>0</v>
      </c>
      <c r="Z2278" s="8" t="s">
        <v>42</v>
      </c>
      <c r="AA2278" s="8" t="s">
        <v>43</v>
      </c>
      <c r="AB2278" s="8" t="s">
        <v>60</v>
      </c>
      <c r="AC2278" s="8" t="s">
        <v>7557</v>
      </c>
      <c r="AD2278" s="8" t="s">
        <v>35</v>
      </c>
      <c r="AE2278" s="8" t="s">
        <v>35</v>
      </c>
      <c r="AF2278" s="12">
        <v>1770</v>
      </c>
      <c r="AG2278" s="41">
        <f t="shared" si="318"/>
        <v>45743</v>
      </c>
      <c r="AH2278" s="41">
        <f t="shared" ca="1" si="319"/>
        <v>46022</v>
      </c>
      <c r="AI2278" s="1">
        <f t="shared" ca="1" si="326"/>
        <v>9</v>
      </c>
      <c r="AJ2278" s="1">
        <f t="shared" ca="1" si="320"/>
        <v>4</v>
      </c>
      <c r="AK2278" s="1">
        <f t="shared" ca="1" si="321"/>
        <v>4</v>
      </c>
      <c r="AL2278" s="1">
        <f t="shared" si="322"/>
        <v>0</v>
      </c>
      <c r="AM2278" s="38">
        <f t="shared" ca="1" si="323"/>
        <v>0.44444444444444442</v>
      </c>
      <c r="AN2278" s="1" t="str">
        <f t="shared" ca="1" si="324"/>
        <v>טרם נבדק</v>
      </c>
      <c r="AO2278" s="1" t="e">
        <f>VLOOKUP(AC2278,'תז מייל קניין'!$A:$C,3,0)</f>
        <v>#N/A</v>
      </c>
      <c r="AP2278" s="1" t="str">
        <f t="shared" si="325"/>
        <v xml:space="preserve"> הרמת כוסי</v>
      </c>
    </row>
    <row r="2279" spans="1:42" x14ac:dyDescent="0.2">
      <c r="A2279" s="4"/>
      <c r="B2279" s="5"/>
      <c r="C2279" s="6" t="s">
        <v>7733</v>
      </c>
      <c r="D2279" s="7" t="s">
        <v>7554</v>
      </c>
      <c r="E2279" s="7" t="s">
        <v>32</v>
      </c>
      <c r="F2279" s="8" t="s">
        <v>35</v>
      </c>
      <c r="G2279" s="9">
        <v>45746</v>
      </c>
      <c r="H2279" s="9"/>
      <c r="I2279" s="10"/>
      <c r="J2279" s="14"/>
      <c r="K2279" s="11" t="s">
        <v>7444</v>
      </c>
      <c r="L2279" s="8" t="s">
        <v>7445</v>
      </c>
      <c r="M2279" s="8" t="s">
        <v>7446</v>
      </c>
      <c r="N2279" s="8" t="s">
        <v>40</v>
      </c>
      <c r="O2279" s="12">
        <v>2590.0100000000002</v>
      </c>
      <c r="P2279" s="8" t="s">
        <v>41</v>
      </c>
      <c r="Q2279" s="12">
        <v>2590.0100000000002</v>
      </c>
      <c r="R2279" s="13">
        <v>100</v>
      </c>
      <c r="S2279" s="12">
        <v>2590.0100000000002</v>
      </c>
      <c r="T2279" s="12">
        <v>2590.1</v>
      </c>
      <c r="U2279" s="13">
        <v>0</v>
      </c>
      <c r="V2279" s="8" t="s">
        <v>35</v>
      </c>
      <c r="W2279" s="8" t="s">
        <v>7734</v>
      </c>
      <c r="X2279" s="8" t="s">
        <v>35</v>
      </c>
      <c r="Y2279" s="13">
        <v>0</v>
      </c>
      <c r="Z2279" s="8" t="s">
        <v>42</v>
      </c>
      <c r="AA2279" s="8" t="s">
        <v>43</v>
      </c>
      <c r="AB2279" s="8" t="s">
        <v>60</v>
      </c>
      <c r="AC2279" s="8" t="s">
        <v>7557</v>
      </c>
      <c r="AD2279" s="8" t="s">
        <v>35</v>
      </c>
      <c r="AE2279" s="8" t="s">
        <v>35</v>
      </c>
      <c r="AF2279" s="13">
        <v>0</v>
      </c>
      <c r="AG2279" s="41">
        <f t="shared" si="318"/>
        <v>45746</v>
      </c>
      <c r="AH2279" s="41">
        <f t="shared" ca="1" si="319"/>
        <v>46022</v>
      </c>
      <c r="AI2279" s="1">
        <f t="shared" ca="1" si="326"/>
        <v>9</v>
      </c>
      <c r="AJ2279" s="1">
        <f t="shared" ca="1" si="320"/>
        <v>4</v>
      </c>
      <c r="AK2279" s="1">
        <f t="shared" ca="1" si="321"/>
        <v>4</v>
      </c>
      <c r="AL2279" s="1">
        <f t="shared" si="322"/>
        <v>100</v>
      </c>
      <c r="AM2279" s="38">
        <f t="shared" ca="1" si="323"/>
        <v>0.44444444444444442</v>
      </c>
      <c r="AN2279" s="1" t="str">
        <f t="shared" ca="1" si="324"/>
        <v>טרם נבדק</v>
      </c>
      <c r="AO2279" s="1" t="e">
        <f>VLOOKUP(AC2279,'תז מייל קניין'!$A:$C,3,0)</f>
        <v>#N/A</v>
      </c>
      <c r="AP2279" s="1" t="str">
        <f t="shared" si="325"/>
        <v xml:space="preserve"> הרמת כוסי</v>
      </c>
    </row>
    <row r="2280" spans="1:42" x14ac:dyDescent="0.2">
      <c r="A2280" s="4"/>
      <c r="B2280" s="5"/>
      <c r="C2280" s="6" t="s">
        <v>7735</v>
      </c>
      <c r="D2280" s="7" t="s">
        <v>7554</v>
      </c>
      <c r="E2280" s="7" t="s">
        <v>32</v>
      </c>
      <c r="F2280" s="8" t="s">
        <v>35</v>
      </c>
      <c r="G2280" s="9">
        <v>45746</v>
      </c>
      <c r="H2280" s="9"/>
      <c r="I2280" s="10"/>
      <c r="J2280" s="14"/>
      <c r="K2280" s="11" t="s">
        <v>7736</v>
      </c>
      <c r="L2280" s="8" t="s">
        <v>7737</v>
      </c>
      <c r="M2280" s="8" t="s">
        <v>7738</v>
      </c>
      <c r="N2280" s="8" t="s">
        <v>40</v>
      </c>
      <c r="O2280" s="12">
        <v>1050</v>
      </c>
      <c r="P2280" s="8" t="s">
        <v>41</v>
      </c>
      <c r="Q2280" s="12">
        <v>1050</v>
      </c>
      <c r="R2280" s="13">
        <v>100.02</v>
      </c>
      <c r="S2280" s="12">
        <v>1050</v>
      </c>
      <c r="T2280" s="12">
        <v>1050.2</v>
      </c>
      <c r="U2280" s="13">
        <v>0</v>
      </c>
      <c r="V2280" s="8" t="s">
        <v>35</v>
      </c>
      <c r="W2280" s="8" t="s">
        <v>7739</v>
      </c>
      <c r="X2280" s="8" t="s">
        <v>35</v>
      </c>
      <c r="Y2280" s="13">
        <v>0</v>
      </c>
      <c r="Z2280" s="8" t="s">
        <v>42</v>
      </c>
      <c r="AA2280" s="8" t="s">
        <v>43</v>
      </c>
      <c r="AB2280" s="8" t="s">
        <v>60</v>
      </c>
      <c r="AC2280" s="8" t="s">
        <v>7557</v>
      </c>
      <c r="AD2280" s="8" t="s">
        <v>35</v>
      </c>
      <c r="AE2280" s="8" t="s">
        <v>35</v>
      </c>
      <c r="AF2280" s="13">
        <v>0</v>
      </c>
      <c r="AG2280" s="41">
        <f t="shared" si="318"/>
        <v>45746</v>
      </c>
      <c r="AH2280" s="41">
        <f t="shared" ca="1" si="319"/>
        <v>46022</v>
      </c>
      <c r="AI2280" s="1">
        <f t="shared" ca="1" si="326"/>
        <v>9</v>
      </c>
      <c r="AJ2280" s="1">
        <f t="shared" ca="1" si="320"/>
        <v>4</v>
      </c>
      <c r="AK2280" s="1">
        <f t="shared" ca="1" si="321"/>
        <v>4</v>
      </c>
      <c r="AL2280" s="1">
        <f t="shared" si="322"/>
        <v>100.02</v>
      </c>
      <c r="AM2280" s="38">
        <f t="shared" ca="1" si="323"/>
        <v>0.44444444444444442</v>
      </c>
      <c r="AN2280" s="1" t="str">
        <f t="shared" ca="1" si="324"/>
        <v>טרם נבדק</v>
      </c>
      <c r="AO2280" s="1" t="e">
        <f>VLOOKUP(AC2280,'תז מייל קניין'!$A:$C,3,0)</f>
        <v>#N/A</v>
      </c>
      <c r="AP2280" s="1" t="str">
        <f t="shared" si="325"/>
        <v xml:space="preserve"> הרמת כוסי</v>
      </c>
    </row>
    <row r="2281" spans="1:42" x14ac:dyDescent="0.2">
      <c r="A2281" s="4"/>
      <c r="B2281" s="5"/>
      <c r="C2281" s="6" t="s">
        <v>7740</v>
      </c>
      <c r="D2281" s="7" t="s">
        <v>7554</v>
      </c>
      <c r="E2281" s="7" t="s">
        <v>32</v>
      </c>
      <c r="F2281" s="8" t="s">
        <v>35</v>
      </c>
      <c r="G2281" s="9">
        <v>45748</v>
      </c>
      <c r="H2281" s="9"/>
      <c r="I2281" s="10"/>
      <c r="J2281" s="14"/>
      <c r="K2281" s="11" t="s">
        <v>262</v>
      </c>
      <c r="L2281" s="8" t="s">
        <v>263</v>
      </c>
      <c r="M2281" s="8" t="s">
        <v>264</v>
      </c>
      <c r="N2281" s="8" t="s">
        <v>40</v>
      </c>
      <c r="O2281" s="12">
        <v>4875</v>
      </c>
      <c r="P2281" s="8" t="s">
        <v>41</v>
      </c>
      <c r="Q2281" s="12">
        <v>4875</v>
      </c>
      <c r="R2281" s="13">
        <v>99.99</v>
      </c>
      <c r="S2281" s="12">
        <v>4875</v>
      </c>
      <c r="T2281" s="12">
        <v>4874.58</v>
      </c>
      <c r="U2281" s="13">
        <v>0</v>
      </c>
      <c r="V2281" s="8" t="s">
        <v>35</v>
      </c>
      <c r="W2281" s="8" t="s">
        <v>7741</v>
      </c>
      <c r="X2281" s="8" t="s">
        <v>35</v>
      </c>
      <c r="Y2281" s="13">
        <v>0</v>
      </c>
      <c r="Z2281" s="8" t="s">
        <v>42</v>
      </c>
      <c r="AA2281" s="8" t="s">
        <v>43</v>
      </c>
      <c r="AB2281" s="8" t="s">
        <v>60</v>
      </c>
      <c r="AC2281" s="8" t="s">
        <v>7557</v>
      </c>
      <c r="AD2281" s="8" t="s">
        <v>35</v>
      </c>
      <c r="AE2281" s="8" t="s">
        <v>35</v>
      </c>
      <c r="AF2281" s="13">
        <v>0</v>
      </c>
      <c r="AG2281" s="41">
        <f t="shared" si="318"/>
        <v>45748</v>
      </c>
      <c r="AH2281" s="41">
        <f t="shared" ca="1" si="319"/>
        <v>46022</v>
      </c>
      <c r="AI2281" s="1">
        <f t="shared" ca="1" si="326"/>
        <v>8</v>
      </c>
      <c r="AJ2281" s="1">
        <f t="shared" ca="1" si="320"/>
        <v>4</v>
      </c>
      <c r="AK2281" s="1">
        <f t="shared" ca="1" si="321"/>
        <v>4</v>
      </c>
      <c r="AL2281" s="1">
        <f t="shared" si="322"/>
        <v>99.99</v>
      </c>
      <c r="AM2281" s="38">
        <f t="shared" ca="1" si="323"/>
        <v>0.5</v>
      </c>
      <c r="AN2281" s="1" t="str">
        <f t="shared" ca="1" si="324"/>
        <v>תקין</v>
      </c>
      <c r="AO2281" s="1" t="e">
        <f>VLOOKUP(AC2281,'תז מייל קניין'!$A:$C,3,0)</f>
        <v>#N/A</v>
      </c>
      <c r="AP2281" s="1" t="str">
        <f t="shared" si="325"/>
        <v xml:space="preserve"> הרמת כוסי</v>
      </c>
    </row>
    <row r="2282" spans="1:42" x14ac:dyDescent="0.2">
      <c r="A2282" s="4"/>
      <c r="B2282" s="5"/>
      <c r="C2282" s="6" t="s">
        <v>7742</v>
      </c>
      <c r="D2282" s="7" t="s">
        <v>7554</v>
      </c>
      <c r="E2282" s="7" t="s">
        <v>32</v>
      </c>
      <c r="F2282" s="8" t="s">
        <v>35</v>
      </c>
      <c r="G2282" s="9">
        <v>45748</v>
      </c>
      <c r="H2282" s="9"/>
      <c r="I2282" s="10"/>
      <c r="J2282" s="14"/>
      <c r="K2282" s="11" t="s">
        <v>7743</v>
      </c>
      <c r="L2282" s="8" t="s">
        <v>7744</v>
      </c>
      <c r="M2282" s="8" t="s">
        <v>7745</v>
      </c>
      <c r="N2282" s="8" t="s">
        <v>40</v>
      </c>
      <c r="O2282" s="12">
        <v>1794</v>
      </c>
      <c r="P2282" s="8" t="s">
        <v>41</v>
      </c>
      <c r="Q2282" s="12">
        <v>1794</v>
      </c>
      <c r="R2282" s="13">
        <v>99.98</v>
      </c>
      <c r="S2282" s="12">
        <v>1794</v>
      </c>
      <c r="T2282" s="12">
        <v>1793.6</v>
      </c>
      <c r="U2282" s="13">
        <v>0</v>
      </c>
      <c r="V2282" s="8" t="s">
        <v>35</v>
      </c>
      <c r="W2282" s="8" t="s">
        <v>7746</v>
      </c>
      <c r="X2282" s="8" t="s">
        <v>35</v>
      </c>
      <c r="Y2282" s="13">
        <v>0</v>
      </c>
      <c r="Z2282" s="8" t="s">
        <v>35</v>
      </c>
      <c r="AA2282" s="8" t="s">
        <v>43</v>
      </c>
      <c r="AB2282" s="8" t="s">
        <v>60</v>
      </c>
      <c r="AC2282" s="8" t="s">
        <v>7557</v>
      </c>
      <c r="AD2282" s="8" t="s">
        <v>35</v>
      </c>
      <c r="AE2282" s="8" t="s">
        <v>35</v>
      </c>
      <c r="AF2282" s="13">
        <v>0</v>
      </c>
      <c r="AG2282" s="41">
        <f t="shared" si="318"/>
        <v>45748</v>
      </c>
      <c r="AH2282" s="41">
        <f t="shared" ca="1" si="319"/>
        <v>46022</v>
      </c>
      <c r="AI2282" s="1">
        <f t="shared" ca="1" si="326"/>
        <v>8</v>
      </c>
      <c r="AJ2282" s="1">
        <f t="shared" ca="1" si="320"/>
        <v>4</v>
      </c>
      <c r="AK2282" s="1">
        <f t="shared" ca="1" si="321"/>
        <v>4</v>
      </c>
      <c r="AL2282" s="1">
        <f t="shared" si="322"/>
        <v>99.98</v>
      </c>
      <c r="AM2282" s="38">
        <f t="shared" ca="1" si="323"/>
        <v>0.5</v>
      </c>
      <c r="AN2282" s="1" t="str">
        <f t="shared" ca="1" si="324"/>
        <v>תקין</v>
      </c>
      <c r="AO2282" s="1" t="e">
        <f>VLOOKUP(AC2282,'תז מייל קניין'!$A:$C,3,0)</f>
        <v>#N/A</v>
      </c>
      <c r="AP2282" s="1" t="str">
        <f t="shared" si="325"/>
        <v xml:space="preserve"> הרמת כוסי</v>
      </c>
    </row>
    <row r="2283" spans="1:42" x14ac:dyDescent="0.2">
      <c r="A2283" s="4"/>
      <c r="B2283" s="5"/>
      <c r="C2283" s="6" t="s">
        <v>7747</v>
      </c>
      <c r="D2283" s="7" t="s">
        <v>7554</v>
      </c>
      <c r="E2283" s="7" t="s">
        <v>32</v>
      </c>
      <c r="F2283" s="8" t="s">
        <v>35</v>
      </c>
      <c r="G2283" s="9">
        <v>45748</v>
      </c>
      <c r="H2283" s="9"/>
      <c r="I2283" s="10"/>
      <c r="J2283" s="14"/>
      <c r="K2283" s="11" t="s">
        <v>7748</v>
      </c>
      <c r="L2283" s="8" t="s">
        <v>7749</v>
      </c>
      <c r="M2283" s="8" t="s">
        <v>7750</v>
      </c>
      <c r="N2283" s="8" t="s">
        <v>40</v>
      </c>
      <c r="O2283" s="12">
        <v>1798</v>
      </c>
      <c r="P2283" s="8" t="s">
        <v>41</v>
      </c>
      <c r="Q2283" s="12">
        <v>1798</v>
      </c>
      <c r="R2283" s="13">
        <v>100.02</v>
      </c>
      <c r="S2283" s="12">
        <v>1798</v>
      </c>
      <c r="T2283" s="12">
        <v>1798.32</v>
      </c>
      <c r="U2283" s="13">
        <v>0</v>
      </c>
      <c r="V2283" s="8" t="s">
        <v>35</v>
      </c>
      <c r="W2283" s="8" t="s">
        <v>7751</v>
      </c>
      <c r="X2283" s="8" t="s">
        <v>35</v>
      </c>
      <c r="Y2283" s="13">
        <v>0</v>
      </c>
      <c r="Z2283" s="8" t="s">
        <v>35</v>
      </c>
      <c r="AA2283" s="8" t="s">
        <v>43</v>
      </c>
      <c r="AB2283" s="8" t="s">
        <v>60</v>
      </c>
      <c r="AC2283" s="8" t="s">
        <v>7557</v>
      </c>
      <c r="AD2283" s="8" t="s">
        <v>35</v>
      </c>
      <c r="AE2283" s="8" t="s">
        <v>35</v>
      </c>
      <c r="AF2283" s="13">
        <v>0</v>
      </c>
      <c r="AG2283" s="41">
        <f t="shared" si="318"/>
        <v>45748</v>
      </c>
      <c r="AH2283" s="41">
        <f t="shared" ca="1" si="319"/>
        <v>46022</v>
      </c>
      <c r="AI2283" s="1">
        <f t="shared" ca="1" si="326"/>
        <v>8</v>
      </c>
      <c r="AJ2283" s="1">
        <f t="shared" ca="1" si="320"/>
        <v>4</v>
      </c>
      <c r="AK2283" s="1">
        <f t="shared" ca="1" si="321"/>
        <v>4</v>
      </c>
      <c r="AL2283" s="1">
        <f t="shared" si="322"/>
        <v>100.02</v>
      </c>
      <c r="AM2283" s="38">
        <f t="shared" ca="1" si="323"/>
        <v>0.5</v>
      </c>
      <c r="AN2283" s="1" t="str">
        <f t="shared" ca="1" si="324"/>
        <v>תקין</v>
      </c>
      <c r="AO2283" s="1" t="e">
        <f>VLOOKUP(AC2283,'תז מייל קניין'!$A:$C,3,0)</f>
        <v>#N/A</v>
      </c>
      <c r="AP2283" s="1" t="str">
        <f t="shared" si="325"/>
        <v xml:space="preserve"> הרמת כוסי</v>
      </c>
    </row>
    <row r="2284" spans="1:42" x14ac:dyDescent="0.2">
      <c r="A2284" s="4"/>
      <c r="B2284" s="5"/>
      <c r="C2284" s="6" t="s">
        <v>7752</v>
      </c>
      <c r="D2284" s="7" t="s">
        <v>7554</v>
      </c>
      <c r="E2284" s="7" t="s">
        <v>32</v>
      </c>
      <c r="F2284" s="8" t="s">
        <v>35</v>
      </c>
      <c r="G2284" s="9">
        <v>45749</v>
      </c>
      <c r="H2284" s="9"/>
      <c r="I2284" s="10"/>
      <c r="J2284" s="14"/>
      <c r="K2284" s="11" t="s">
        <v>7729</v>
      </c>
      <c r="L2284" s="8" t="s">
        <v>7730</v>
      </c>
      <c r="M2284" s="8" t="s">
        <v>7731</v>
      </c>
      <c r="N2284" s="8" t="s">
        <v>40</v>
      </c>
      <c r="O2284" s="12">
        <v>1800</v>
      </c>
      <c r="P2284" s="8" t="s">
        <v>41</v>
      </c>
      <c r="Q2284" s="12">
        <v>1800</v>
      </c>
      <c r="R2284" s="13">
        <v>99.97</v>
      </c>
      <c r="S2284" s="12">
        <v>1800</v>
      </c>
      <c r="T2284" s="12">
        <v>1799.5</v>
      </c>
      <c r="U2284" s="13">
        <v>0</v>
      </c>
      <c r="V2284" s="8" t="s">
        <v>35</v>
      </c>
      <c r="W2284" s="8" t="s">
        <v>7753</v>
      </c>
      <c r="X2284" s="8" t="s">
        <v>35</v>
      </c>
      <c r="Y2284" s="13">
        <v>0</v>
      </c>
      <c r="Z2284" s="8" t="s">
        <v>42</v>
      </c>
      <c r="AA2284" s="8" t="s">
        <v>43</v>
      </c>
      <c r="AB2284" s="8" t="s">
        <v>60</v>
      </c>
      <c r="AC2284" s="8" t="s">
        <v>7557</v>
      </c>
      <c r="AD2284" s="8" t="s">
        <v>35</v>
      </c>
      <c r="AE2284" s="8" t="s">
        <v>35</v>
      </c>
      <c r="AF2284" s="13">
        <v>0</v>
      </c>
      <c r="AG2284" s="41">
        <f t="shared" si="318"/>
        <v>45749</v>
      </c>
      <c r="AH2284" s="41">
        <f t="shared" ca="1" si="319"/>
        <v>46022</v>
      </c>
      <c r="AI2284" s="1">
        <f t="shared" ca="1" si="326"/>
        <v>8</v>
      </c>
      <c r="AJ2284" s="1">
        <f t="shared" ca="1" si="320"/>
        <v>4</v>
      </c>
      <c r="AK2284" s="1">
        <f t="shared" ca="1" si="321"/>
        <v>4</v>
      </c>
      <c r="AL2284" s="1">
        <f t="shared" si="322"/>
        <v>99.97</v>
      </c>
      <c r="AM2284" s="38">
        <f t="shared" ca="1" si="323"/>
        <v>0.5</v>
      </c>
      <c r="AN2284" s="1" t="str">
        <f t="shared" ca="1" si="324"/>
        <v>תקין</v>
      </c>
      <c r="AO2284" s="1" t="e">
        <f>VLOOKUP(AC2284,'תז מייל קניין'!$A:$C,3,0)</f>
        <v>#N/A</v>
      </c>
      <c r="AP2284" s="1" t="str">
        <f t="shared" si="325"/>
        <v xml:space="preserve"> הרמת כוסי</v>
      </c>
    </row>
    <row r="2285" spans="1:42" x14ac:dyDescent="0.2">
      <c r="A2285" s="4"/>
      <c r="B2285" s="5"/>
      <c r="C2285" s="6" t="s">
        <v>7754</v>
      </c>
      <c r="D2285" s="7" t="s">
        <v>7554</v>
      </c>
      <c r="E2285" s="7" t="s">
        <v>32</v>
      </c>
      <c r="F2285" s="8" t="s">
        <v>35</v>
      </c>
      <c r="G2285" s="9">
        <v>45749</v>
      </c>
      <c r="H2285" s="9"/>
      <c r="I2285" s="10"/>
      <c r="J2285" s="14"/>
      <c r="K2285" s="11" t="s">
        <v>136</v>
      </c>
      <c r="L2285" s="8" t="s">
        <v>137</v>
      </c>
      <c r="M2285" s="8" t="s">
        <v>138</v>
      </c>
      <c r="N2285" s="8" t="s">
        <v>40</v>
      </c>
      <c r="O2285" s="12">
        <v>1439.1</v>
      </c>
      <c r="P2285" s="8" t="s">
        <v>41</v>
      </c>
      <c r="Q2285" s="12">
        <v>1439.1</v>
      </c>
      <c r="R2285" s="13">
        <v>99.95</v>
      </c>
      <c r="S2285" s="12">
        <v>1439.1</v>
      </c>
      <c r="T2285" s="12">
        <v>1438.42</v>
      </c>
      <c r="U2285" s="13">
        <v>0</v>
      </c>
      <c r="V2285" s="8" t="s">
        <v>35</v>
      </c>
      <c r="W2285" s="8" t="s">
        <v>7755</v>
      </c>
      <c r="X2285" s="8" t="s">
        <v>35</v>
      </c>
      <c r="Y2285" s="13">
        <v>0</v>
      </c>
      <c r="Z2285" s="8" t="s">
        <v>42</v>
      </c>
      <c r="AA2285" s="8" t="s">
        <v>43</v>
      </c>
      <c r="AB2285" s="8" t="s">
        <v>60</v>
      </c>
      <c r="AC2285" s="8" t="s">
        <v>7557</v>
      </c>
      <c r="AD2285" s="8" t="s">
        <v>35</v>
      </c>
      <c r="AE2285" s="8" t="s">
        <v>35</v>
      </c>
      <c r="AF2285" s="13">
        <v>0</v>
      </c>
      <c r="AG2285" s="41">
        <f t="shared" si="318"/>
        <v>45749</v>
      </c>
      <c r="AH2285" s="41">
        <f t="shared" ca="1" si="319"/>
        <v>46022</v>
      </c>
      <c r="AI2285" s="1">
        <f t="shared" ca="1" si="326"/>
        <v>8</v>
      </c>
      <c r="AJ2285" s="1">
        <f t="shared" ca="1" si="320"/>
        <v>4</v>
      </c>
      <c r="AK2285" s="1">
        <f t="shared" ca="1" si="321"/>
        <v>4</v>
      </c>
      <c r="AL2285" s="1">
        <f t="shared" si="322"/>
        <v>99.95</v>
      </c>
      <c r="AM2285" s="38">
        <f t="shared" ca="1" si="323"/>
        <v>0.5</v>
      </c>
      <c r="AN2285" s="1" t="str">
        <f t="shared" ca="1" si="324"/>
        <v>תקין</v>
      </c>
      <c r="AO2285" s="1" t="e">
        <f>VLOOKUP(AC2285,'תז מייל קניין'!$A:$C,3,0)</f>
        <v>#N/A</v>
      </c>
      <c r="AP2285" s="1" t="str">
        <f t="shared" si="325"/>
        <v xml:space="preserve"> הרמת כוסי</v>
      </c>
    </row>
    <row r="2286" spans="1:42" x14ac:dyDescent="0.2">
      <c r="A2286" s="4"/>
      <c r="B2286" s="5"/>
      <c r="C2286" s="6" t="s">
        <v>7756</v>
      </c>
      <c r="D2286" s="7" t="s">
        <v>7554</v>
      </c>
      <c r="E2286" s="7" t="s">
        <v>32</v>
      </c>
      <c r="F2286" s="8" t="s">
        <v>35</v>
      </c>
      <c r="G2286" s="9">
        <v>45749</v>
      </c>
      <c r="H2286" s="9"/>
      <c r="I2286" s="10"/>
      <c r="J2286" s="14"/>
      <c r="K2286" s="11" t="s">
        <v>7682</v>
      </c>
      <c r="L2286" s="8" t="s">
        <v>7683</v>
      </c>
      <c r="M2286" s="8" t="s">
        <v>7684</v>
      </c>
      <c r="N2286" s="8" t="s">
        <v>40</v>
      </c>
      <c r="O2286" s="12">
        <v>1400</v>
      </c>
      <c r="P2286" s="8" t="s">
        <v>41</v>
      </c>
      <c r="Q2286" s="12">
        <v>1400</v>
      </c>
      <c r="R2286" s="13">
        <v>99.96</v>
      </c>
      <c r="S2286" s="12">
        <v>1400</v>
      </c>
      <c r="T2286" s="12">
        <v>1399.48</v>
      </c>
      <c r="U2286" s="13">
        <v>0</v>
      </c>
      <c r="V2286" s="8" t="s">
        <v>35</v>
      </c>
      <c r="W2286" s="8" t="s">
        <v>7757</v>
      </c>
      <c r="X2286" s="8" t="s">
        <v>35</v>
      </c>
      <c r="Y2286" s="13">
        <v>0</v>
      </c>
      <c r="Z2286" s="8" t="s">
        <v>35</v>
      </c>
      <c r="AA2286" s="8" t="s">
        <v>43</v>
      </c>
      <c r="AB2286" s="8" t="s">
        <v>60</v>
      </c>
      <c r="AC2286" s="8" t="s">
        <v>7557</v>
      </c>
      <c r="AD2286" s="8" t="s">
        <v>35</v>
      </c>
      <c r="AE2286" s="8" t="s">
        <v>35</v>
      </c>
      <c r="AF2286" s="13">
        <v>0</v>
      </c>
      <c r="AG2286" s="41">
        <f t="shared" si="318"/>
        <v>45749</v>
      </c>
      <c r="AH2286" s="41">
        <f t="shared" ca="1" si="319"/>
        <v>46022</v>
      </c>
      <c r="AI2286" s="1">
        <f t="shared" ca="1" si="326"/>
        <v>8</v>
      </c>
      <c r="AJ2286" s="1">
        <f t="shared" ca="1" si="320"/>
        <v>4</v>
      </c>
      <c r="AK2286" s="1">
        <f t="shared" ca="1" si="321"/>
        <v>4</v>
      </c>
      <c r="AL2286" s="1">
        <f t="shared" si="322"/>
        <v>99.96</v>
      </c>
      <c r="AM2286" s="38">
        <f t="shared" ca="1" si="323"/>
        <v>0.5</v>
      </c>
      <c r="AN2286" s="1" t="str">
        <f t="shared" ca="1" si="324"/>
        <v>תקין</v>
      </c>
      <c r="AO2286" s="1" t="e">
        <f>VLOOKUP(AC2286,'תז מייל קניין'!$A:$C,3,0)</f>
        <v>#N/A</v>
      </c>
      <c r="AP2286" s="1" t="str">
        <f t="shared" si="325"/>
        <v xml:space="preserve"> הרמת כוסי</v>
      </c>
    </row>
    <row r="2287" spans="1:42" x14ac:dyDescent="0.2">
      <c r="A2287" s="4"/>
      <c r="B2287" s="5"/>
      <c r="C2287" s="6" t="s">
        <v>7758</v>
      </c>
      <c r="D2287" s="7" t="s">
        <v>7554</v>
      </c>
      <c r="E2287" s="7" t="s">
        <v>32</v>
      </c>
      <c r="F2287" s="8" t="s">
        <v>35</v>
      </c>
      <c r="G2287" s="9">
        <v>45749</v>
      </c>
      <c r="H2287" s="9"/>
      <c r="I2287" s="10"/>
      <c r="J2287" s="14"/>
      <c r="K2287" s="11" t="s">
        <v>7759</v>
      </c>
      <c r="L2287" s="8" t="s">
        <v>7760</v>
      </c>
      <c r="M2287" s="8" t="s">
        <v>7761</v>
      </c>
      <c r="N2287" s="8" t="s">
        <v>40</v>
      </c>
      <c r="O2287" s="12">
        <v>2010</v>
      </c>
      <c r="P2287" s="8" t="s">
        <v>41</v>
      </c>
      <c r="Q2287" s="12">
        <v>2010</v>
      </c>
      <c r="R2287" s="13">
        <v>99.98</v>
      </c>
      <c r="S2287" s="12">
        <v>2010</v>
      </c>
      <c r="T2287" s="12">
        <v>2009.54</v>
      </c>
      <c r="U2287" s="13">
        <v>0</v>
      </c>
      <c r="V2287" s="8" t="s">
        <v>35</v>
      </c>
      <c r="W2287" s="8" t="s">
        <v>7762</v>
      </c>
      <c r="X2287" s="8" t="s">
        <v>35</v>
      </c>
      <c r="Y2287" s="13">
        <v>0</v>
      </c>
      <c r="Z2287" s="8" t="s">
        <v>42</v>
      </c>
      <c r="AA2287" s="8" t="s">
        <v>43</v>
      </c>
      <c r="AB2287" s="8" t="s">
        <v>60</v>
      </c>
      <c r="AC2287" s="8" t="s">
        <v>7557</v>
      </c>
      <c r="AD2287" s="8" t="s">
        <v>35</v>
      </c>
      <c r="AE2287" s="8" t="s">
        <v>35</v>
      </c>
      <c r="AF2287" s="13">
        <v>0</v>
      </c>
      <c r="AG2287" s="41">
        <f t="shared" si="318"/>
        <v>45749</v>
      </c>
      <c r="AH2287" s="41">
        <f t="shared" ca="1" si="319"/>
        <v>46022</v>
      </c>
      <c r="AI2287" s="1">
        <f t="shared" ca="1" si="326"/>
        <v>8</v>
      </c>
      <c r="AJ2287" s="1">
        <f t="shared" ca="1" si="320"/>
        <v>4</v>
      </c>
      <c r="AK2287" s="1">
        <f t="shared" ca="1" si="321"/>
        <v>4</v>
      </c>
      <c r="AL2287" s="1">
        <f t="shared" si="322"/>
        <v>99.98</v>
      </c>
      <c r="AM2287" s="38">
        <f t="shared" ca="1" si="323"/>
        <v>0.5</v>
      </c>
      <c r="AN2287" s="1" t="str">
        <f t="shared" ca="1" si="324"/>
        <v>תקין</v>
      </c>
      <c r="AO2287" s="1" t="e">
        <f>VLOOKUP(AC2287,'תז מייל קניין'!$A:$C,3,0)</f>
        <v>#N/A</v>
      </c>
      <c r="AP2287" s="1" t="str">
        <f t="shared" si="325"/>
        <v xml:space="preserve"> הרמת כוסי</v>
      </c>
    </row>
    <row r="2288" spans="1:42" x14ac:dyDescent="0.2">
      <c r="A2288" s="4"/>
      <c r="B2288" s="5"/>
      <c r="C2288" s="6" t="s">
        <v>7763</v>
      </c>
      <c r="D2288" s="7" t="s">
        <v>7554</v>
      </c>
      <c r="E2288" s="7" t="s">
        <v>32</v>
      </c>
      <c r="F2288" s="8" t="s">
        <v>35</v>
      </c>
      <c r="G2288" s="9">
        <v>45749</v>
      </c>
      <c r="H2288" s="9"/>
      <c r="I2288" s="10"/>
      <c r="J2288" s="14"/>
      <c r="K2288" s="11" t="s">
        <v>7764</v>
      </c>
      <c r="L2288" s="8" t="s">
        <v>7765</v>
      </c>
      <c r="M2288" s="8" t="s">
        <v>7766</v>
      </c>
      <c r="N2288" s="8" t="s">
        <v>40</v>
      </c>
      <c r="O2288" s="12">
        <v>1400</v>
      </c>
      <c r="P2288" s="8" t="s">
        <v>41</v>
      </c>
      <c r="Q2288" s="12">
        <v>1400</v>
      </c>
      <c r="R2288" s="13">
        <v>99.96</v>
      </c>
      <c r="S2288" s="12">
        <v>1400</v>
      </c>
      <c r="T2288" s="12">
        <v>1399.48</v>
      </c>
      <c r="U2288" s="13">
        <v>0</v>
      </c>
      <c r="V2288" s="8" t="s">
        <v>35</v>
      </c>
      <c r="W2288" s="8" t="s">
        <v>7767</v>
      </c>
      <c r="X2288" s="8" t="s">
        <v>35</v>
      </c>
      <c r="Y2288" s="13">
        <v>0</v>
      </c>
      <c r="Z2288" s="8" t="s">
        <v>42</v>
      </c>
      <c r="AA2288" s="8" t="s">
        <v>43</v>
      </c>
      <c r="AB2288" s="8" t="s">
        <v>60</v>
      </c>
      <c r="AC2288" s="8" t="s">
        <v>7557</v>
      </c>
      <c r="AD2288" s="8" t="s">
        <v>35</v>
      </c>
      <c r="AE2288" s="8" t="s">
        <v>35</v>
      </c>
      <c r="AF2288" s="13">
        <v>0</v>
      </c>
      <c r="AG2288" s="41">
        <f t="shared" si="318"/>
        <v>45749</v>
      </c>
      <c r="AH2288" s="41">
        <f t="shared" ca="1" si="319"/>
        <v>46022</v>
      </c>
      <c r="AI2288" s="1">
        <f t="shared" ca="1" si="326"/>
        <v>8</v>
      </c>
      <c r="AJ2288" s="1">
        <f t="shared" ca="1" si="320"/>
        <v>4</v>
      </c>
      <c r="AK2288" s="1">
        <f t="shared" ca="1" si="321"/>
        <v>4</v>
      </c>
      <c r="AL2288" s="1">
        <f t="shared" si="322"/>
        <v>99.96</v>
      </c>
      <c r="AM2288" s="38">
        <f t="shared" ca="1" si="323"/>
        <v>0.5</v>
      </c>
      <c r="AN2288" s="1" t="str">
        <f t="shared" ca="1" si="324"/>
        <v>תקין</v>
      </c>
      <c r="AO2288" s="1" t="e">
        <f>VLOOKUP(AC2288,'תז מייל קניין'!$A:$C,3,0)</f>
        <v>#N/A</v>
      </c>
      <c r="AP2288" s="1" t="str">
        <f t="shared" si="325"/>
        <v xml:space="preserve"> הרמת כוסי</v>
      </c>
    </row>
    <row r="2289" spans="1:42" x14ac:dyDescent="0.2">
      <c r="A2289" s="4"/>
      <c r="B2289" s="5"/>
      <c r="C2289" s="6" t="s">
        <v>7768</v>
      </c>
      <c r="D2289" s="7" t="s">
        <v>7554</v>
      </c>
      <c r="E2289" s="7" t="s">
        <v>32</v>
      </c>
      <c r="F2289" s="8" t="s">
        <v>35</v>
      </c>
      <c r="G2289" s="9">
        <v>45749</v>
      </c>
      <c r="H2289" s="9"/>
      <c r="I2289" s="10"/>
      <c r="J2289" s="14"/>
      <c r="K2289" s="11" t="s">
        <v>7444</v>
      </c>
      <c r="L2289" s="8" t="s">
        <v>7445</v>
      </c>
      <c r="M2289" s="8" t="s">
        <v>7446</v>
      </c>
      <c r="N2289" s="8" t="s">
        <v>40</v>
      </c>
      <c r="O2289" s="12">
        <v>4230.01</v>
      </c>
      <c r="P2289" s="8" t="s">
        <v>41</v>
      </c>
      <c r="Q2289" s="12">
        <v>4230.01</v>
      </c>
      <c r="R2289" s="13">
        <v>100.01</v>
      </c>
      <c r="S2289" s="12">
        <v>4230.01</v>
      </c>
      <c r="T2289" s="12">
        <v>4230.3</v>
      </c>
      <c r="U2289" s="13">
        <v>0</v>
      </c>
      <c r="V2289" s="8" t="s">
        <v>35</v>
      </c>
      <c r="W2289" s="8" t="s">
        <v>7769</v>
      </c>
      <c r="X2289" s="8" t="s">
        <v>35</v>
      </c>
      <c r="Y2289" s="13">
        <v>0</v>
      </c>
      <c r="Z2289" s="8" t="s">
        <v>42</v>
      </c>
      <c r="AA2289" s="8" t="s">
        <v>43</v>
      </c>
      <c r="AB2289" s="8" t="s">
        <v>60</v>
      </c>
      <c r="AC2289" s="8" t="s">
        <v>7557</v>
      </c>
      <c r="AD2289" s="8" t="s">
        <v>35</v>
      </c>
      <c r="AE2289" s="8" t="s">
        <v>35</v>
      </c>
      <c r="AF2289" s="13">
        <v>0</v>
      </c>
      <c r="AG2289" s="41">
        <f t="shared" si="318"/>
        <v>45749</v>
      </c>
      <c r="AH2289" s="41">
        <f t="shared" ca="1" si="319"/>
        <v>46022</v>
      </c>
      <c r="AI2289" s="1">
        <f t="shared" ca="1" si="326"/>
        <v>8</v>
      </c>
      <c r="AJ2289" s="1">
        <f t="shared" ca="1" si="320"/>
        <v>4</v>
      </c>
      <c r="AK2289" s="1">
        <f t="shared" ca="1" si="321"/>
        <v>4</v>
      </c>
      <c r="AL2289" s="1">
        <f t="shared" si="322"/>
        <v>100.01</v>
      </c>
      <c r="AM2289" s="38">
        <f t="shared" ca="1" si="323"/>
        <v>0.5</v>
      </c>
      <c r="AN2289" s="1" t="str">
        <f t="shared" ca="1" si="324"/>
        <v>תקין</v>
      </c>
      <c r="AO2289" s="1" t="e">
        <f>VLOOKUP(AC2289,'תז מייל קניין'!$A:$C,3,0)</f>
        <v>#N/A</v>
      </c>
      <c r="AP2289" s="1" t="str">
        <f t="shared" si="325"/>
        <v xml:space="preserve"> הרמת כוסי</v>
      </c>
    </row>
    <row r="2290" spans="1:42" x14ac:dyDescent="0.2">
      <c r="A2290" s="4"/>
      <c r="B2290" s="5"/>
      <c r="C2290" s="6" t="s">
        <v>7770</v>
      </c>
      <c r="D2290" s="7" t="s">
        <v>7554</v>
      </c>
      <c r="E2290" s="7" t="s">
        <v>32</v>
      </c>
      <c r="F2290" s="8" t="s">
        <v>35</v>
      </c>
      <c r="G2290" s="9">
        <v>45749</v>
      </c>
      <c r="H2290" s="9"/>
      <c r="I2290" s="10"/>
      <c r="J2290" s="14"/>
      <c r="K2290" s="11" t="s">
        <v>7771</v>
      </c>
      <c r="L2290" s="8" t="s">
        <v>7772</v>
      </c>
      <c r="M2290" s="8" t="s">
        <v>7773</v>
      </c>
      <c r="N2290" s="8" t="s">
        <v>40</v>
      </c>
      <c r="O2290" s="12">
        <v>5000</v>
      </c>
      <c r="P2290" s="8" t="s">
        <v>41</v>
      </c>
      <c r="Q2290" s="12">
        <v>5000</v>
      </c>
      <c r="R2290" s="13">
        <v>99.99</v>
      </c>
      <c r="S2290" s="12">
        <v>5000</v>
      </c>
      <c r="T2290" s="12">
        <v>4999.66</v>
      </c>
      <c r="U2290" s="13">
        <v>0</v>
      </c>
      <c r="V2290" s="8" t="s">
        <v>35</v>
      </c>
      <c r="W2290" s="8" t="s">
        <v>7774</v>
      </c>
      <c r="X2290" s="8" t="s">
        <v>35</v>
      </c>
      <c r="Y2290" s="13">
        <v>0</v>
      </c>
      <c r="Z2290" s="8" t="s">
        <v>42</v>
      </c>
      <c r="AA2290" s="8" t="s">
        <v>43</v>
      </c>
      <c r="AB2290" s="8" t="s">
        <v>60</v>
      </c>
      <c r="AC2290" s="8" t="s">
        <v>7557</v>
      </c>
      <c r="AD2290" s="8" t="s">
        <v>35</v>
      </c>
      <c r="AE2290" s="8" t="s">
        <v>35</v>
      </c>
      <c r="AF2290" s="13">
        <v>0</v>
      </c>
      <c r="AG2290" s="41">
        <f t="shared" si="318"/>
        <v>45749</v>
      </c>
      <c r="AH2290" s="41">
        <f t="shared" ca="1" si="319"/>
        <v>46022</v>
      </c>
      <c r="AI2290" s="1">
        <f t="shared" ca="1" si="326"/>
        <v>8</v>
      </c>
      <c r="AJ2290" s="1">
        <f t="shared" ca="1" si="320"/>
        <v>4</v>
      </c>
      <c r="AK2290" s="1">
        <f t="shared" ca="1" si="321"/>
        <v>4</v>
      </c>
      <c r="AL2290" s="1">
        <f t="shared" si="322"/>
        <v>99.99</v>
      </c>
      <c r="AM2290" s="38">
        <f t="shared" ca="1" si="323"/>
        <v>0.5</v>
      </c>
      <c r="AN2290" s="1" t="str">
        <f t="shared" ca="1" si="324"/>
        <v>תקין</v>
      </c>
      <c r="AO2290" s="1" t="e">
        <f>VLOOKUP(AC2290,'תז מייל קניין'!$A:$C,3,0)</f>
        <v>#N/A</v>
      </c>
      <c r="AP2290" s="1" t="str">
        <f t="shared" si="325"/>
        <v xml:space="preserve"> חוטים לדח</v>
      </c>
    </row>
    <row r="2291" spans="1:42" x14ac:dyDescent="0.2">
      <c r="A2291" s="4"/>
      <c r="B2291" s="5"/>
      <c r="C2291" s="6" t="s">
        <v>7775</v>
      </c>
      <c r="D2291" s="7" t="s">
        <v>7554</v>
      </c>
      <c r="E2291" s="7" t="s">
        <v>32</v>
      </c>
      <c r="F2291" s="8" t="s">
        <v>35</v>
      </c>
      <c r="G2291" s="9">
        <v>45749</v>
      </c>
      <c r="H2291" s="9"/>
      <c r="I2291" s="10"/>
      <c r="J2291" s="14"/>
      <c r="K2291" s="11" t="s">
        <v>7682</v>
      </c>
      <c r="L2291" s="8" t="s">
        <v>7683</v>
      </c>
      <c r="M2291" s="8" t="s">
        <v>7684</v>
      </c>
      <c r="N2291" s="8" t="s">
        <v>40</v>
      </c>
      <c r="O2291" s="12">
        <v>4800</v>
      </c>
      <c r="P2291" s="8" t="s">
        <v>41</v>
      </c>
      <c r="Q2291" s="12">
        <v>4800</v>
      </c>
      <c r="R2291" s="13">
        <v>99.4</v>
      </c>
      <c r="S2291" s="12">
        <v>4771.2</v>
      </c>
      <c r="T2291" s="12">
        <v>4769.5600000000004</v>
      </c>
      <c r="U2291" s="13">
        <v>28.8</v>
      </c>
      <c r="V2291" s="8" t="s">
        <v>35</v>
      </c>
      <c r="W2291" s="8" t="s">
        <v>7776</v>
      </c>
      <c r="X2291" s="8" t="s">
        <v>35</v>
      </c>
      <c r="Y2291" s="13">
        <v>0</v>
      </c>
      <c r="Z2291" s="8" t="s">
        <v>42</v>
      </c>
      <c r="AA2291" s="8" t="s">
        <v>43</v>
      </c>
      <c r="AB2291" s="8" t="s">
        <v>60</v>
      </c>
      <c r="AC2291" s="8" t="s">
        <v>7557</v>
      </c>
      <c r="AD2291" s="8" t="s">
        <v>35</v>
      </c>
      <c r="AE2291" s="8" t="s">
        <v>35</v>
      </c>
      <c r="AF2291" s="13">
        <v>28.8</v>
      </c>
      <c r="AG2291" s="41">
        <f t="shared" si="318"/>
        <v>45749</v>
      </c>
      <c r="AH2291" s="41">
        <f t="shared" ca="1" si="319"/>
        <v>46022</v>
      </c>
      <c r="AI2291" s="1">
        <f t="shared" ca="1" si="326"/>
        <v>8</v>
      </c>
      <c r="AJ2291" s="1">
        <f t="shared" ca="1" si="320"/>
        <v>4</v>
      </c>
      <c r="AK2291" s="1">
        <f t="shared" ca="1" si="321"/>
        <v>4</v>
      </c>
      <c r="AL2291" s="1">
        <f t="shared" si="322"/>
        <v>99.4</v>
      </c>
      <c r="AM2291" s="38">
        <f t="shared" ca="1" si="323"/>
        <v>0.5</v>
      </c>
      <c r="AN2291" s="1" t="str">
        <f t="shared" ca="1" si="324"/>
        <v>תקין</v>
      </c>
      <c r="AO2291" s="1" t="e">
        <f>VLOOKUP(AC2291,'תז מייל קניין'!$A:$C,3,0)</f>
        <v>#N/A</v>
      </c>
      <c r="AP2291" s="1" t="str">
        <f t="shared" si="325"/>
        <v xml:space="preserve"> הרמת כוסי</v>
      </c>
    </row>
    <row r="2292" spans="1:42" x14ac:dyDescent="0.2">
      <c r="A2292" s="4"/>
      <c r="B2292" s="5"/>
      <c r="C2292" s="6" t="s">
        <v>7777</v>
      </c>
      <c r="D2292" s="7" t="s">
        <v>7554</v>
      </c>
      <c r="E2292" s="7" t="s">
        <v>32</v>
      </c>
      <c r="F2292" s="8" t="s">
        <v>35</v>
      </c>
      <c r="G2292" s="9">
        <v>45750</v>
      </c>
      <c r="H2292" s="9"/>
      <c r="I2292" s="10"/>
      <c r="J2292" s="14"/>
      <c r="K2292" s="11" t="s">
        <v>262</v>
      </c>
      <c r="L2292" s="8" t="s">
        <v>263</v>
      </c>
      <c r="M2292" s="8" t="s">
        <v>264</v>
      </c>
      <c r="N2292" s="8" t="s">
        <v>40</v>
      </c>
      <c r="O2292" s="12">
        <v>4999.88</v>
      </c>
      <c r="P2292" s="8" t="s">
        <v>41</v>
      </c>
      <c r="Q2292" s="12">
        <v>4999.88</v>
      </c>
      <c r="R2292" s="13">
        <v>100</v>
      </c>
      <c r="S2292" s="12">
        <v>4999.88</v>
      </c>
      <c r="T2292" s="12">
        <v>4999.66</v>
      </c>
      <c r="U2292" s="13">
        <v>0</v>
      </c>
      <c r="V2292" s="8" t="s">
        <v>35</v>
      </c>
      <c r="W2292" s="8" t="s">
        <v>7778</v>
      </c>
      <c r="X2292" s="8" t="s">
        <v>35</v>
      </c>
      <c r="Y2292" s="13">
        <v>0</v>
      </c>
      <c r="Z2292" s="8" t="s">
        <v>42</v>
      </c>
      <c r="AA2292" s="8" t="s">
        <v>43</v>
      </c>
      <c r="AB2292" s="8" t="s">
        <v>60</v>
      </c>
      <c r="AC2292" s="8" t="s">
        <v>7557</v>
      </c>
      <c r="AD2292" s="8" t="s">
        <v>35</v>
      </c>
      <c r="AE2292" s="8" t="s">
        <v>35</v>
      </c>
      <c r="AF2292" s="13">
        <v>0</v>
      </c>
      <c r="AG2292" s="41">
        <f t="shared" si="318"/>
        <v>45750</v>
      </c>
      <c r="AH2292" s="41">
        <f t="shared" ca="1" si="319"/>
        <v>46022</v>
      </c>
      <c r="AI2292" s="1">
        <f t="shared" ca="1" si="326"/>
        <v>8</v>
      </c>
      <c r="AJ2292" s="1">
        <f t="shared" ca="1" si="320"/>
        <v>4</v>
      </c>
      <c r="AK2292" s="1">
        <f t="shared" ca="1" si="321"/>
        <v>4</v>
      </c>
      <c r="AL2292" s="1">
        <f t="shared" si="322"/>
        <v>100</v>
      </c>
      <c r="AM2292" s="38">
        <f t="shared" ca="1" si="323"/>
        <v>0.5</v>
      </c>
      <c r="AN2292" s="1" t="str">
        <f t="shared" ca="1" si="324"/>
        <v>תקין</v>
      </c>
      <c r="AO2292" s="1" t="e">
        <f>VLOOKUP(AC2292,'תז מייל קניין'!$A:$C,3,0)</f>
        <v>#N/A</v>
      </c>
      <c r="AP2292" s="1" t="str">
        <f t="shared" si="325"/>
        <v xml:space="preserve"> הרמת כוסי</v>
      </c>
    </row>
    <row r="2293" spans="1:42" x14ac:dyDescent="0.2">
      <c r="A2293" s="4"/>
      <c r="B2293" s="5"/>
      <c r="C2293" s="6" t="s">
        <v>7779</v>
      </c>
      <c r="D2293" s="7" t="s">
        <v>7554</v>
      </c>
      <c r="E2293" s="7" t="s">
        <v>32</v>
      </c>
      <c r="F2293" s="8" t="s">
        <v>35</v>
      </c>
      <c r="G2293" s="9">
        <v>45753</v>
      </c>
      <c r="H2293" s="9"/>
      <c r="I2293" s="10"/>
      <c r="J2293" s="14"/>
      <c r="K2293" s="11" t="s">
        <v>7780</v>
      </c>
      <c r="L2293" s="8" t="s">
        <v>7781</v>
      </c>
      <c r="M2293" s="8" t="s">
        <v>7782</v>
      </c>
      <c r="N2293" s="8" t="s">
        <v>40</v>
      </c>
      <c r="O2293" s="12">
        <v>1000</v>
      </c>
      <c r="P2293" s="8" t="s">
        <v>41</v>
      </c>
      <c r="Q2293" s="12">
        <v>1000</v>
      </c>
      <c r="R2293" s="13">
        <v>99.9</v>
      </c>
      <c r="S2293" s="13">
        <v>999</v>
      </c>
      <c r="T2293" s="13">
        <v>999.46</v>
      </c>
      <c r="U2293" s="13">
        <v>1</v>
      </c>
      <c r="V2293" s="8" t="s">
        <v>35</v>
      </c>
      <c r="W2293" s="8" t="s">
        <v>7783</v>
      </c>
      <c r="X2293" s="8" t="s">
        <v>35</v>
      </c>
      <c r="Y2293" s="13">
        <v>0</v>
      </c>
      <c r="Z2293" s="8" t="s">
        <v>42</v>
      </c>
      <c r="AA2293" s="8" t="s">
        <v>43</v>
      </c>
      <c r="AB2293" s="8" t="s">
        <v>60</v>
      </c>
      <c r="AC2293" s="8" t="s">
        <v>7557</v>
      </c>
      <c r="AD2293" s="8" t="s">
        <v>35</v>
      </c>
      <c r="AE2293" s="8" t="s">
        <v>35</v>
      </c>
      <c r="AF2293" s="13">
        <v>1</v>
      </c>
      <c r="AG2293" s="41">
        <f t="shared" si="318"/>
        <v>45753</v>
      </c>
      <c r="AH2293" s="41">
        <f t="shared" ca="1" si="319"/>
        <v>46022</v>
      </c>
      <c r="AI2293" s="1">
        <f t="shared" ca="1" si="326"/>
        <v>8</v>
      </c>
      <c r="AJ2293" s="1">
        <f t="shared" ca="1" si="320"/>
        <v>4</v>
      </c>
      <c r="AK2293" s="1">
        <f t="shared" ca="1" si="321"/>
        <v>4</v>
      </c>
      <c r="AL2293" s="1">
        <f t="shared" si="322"/>
        <v>99.9</v>
      </c>
      <c r="AM2293" s="38">
        <f t="shared" ca="1" si="323"/>
        <v>0.5</v>
      </c>
      <c r="AN2293" s="1" t="str">
        <f t="shared" ca="1" si="324"/>
        <v>תקין</v>
      </c>
      <c r="AO2293" s="1" t="e">
        <f>VLOOKUP(AC2293,'תז מייל קניין'!$A:$C,3,0)</f>
        <v>#N/A</v>
      </c>
      <c r="AP2293" s="1" t="str">
        <f t="shared" si="325"/>
        <v xml:space="preserve"> כיבוד לבי</v>
      </c>
    </row>
    <row r="2294" spans="1:42" x14ac:dyDescent="0.2">
      <c r="A2294" s="4"/>
      <c r="B2294" s="5"/>
      <c r="C2294" s="6" t="s">
        <v>7784</v>
      </c>
      <c r="D2294" s="7" t="s">
        <v>7554</v>
      </c>
      <c r="E2294" s="7" t="s">
        <v>32</v>
      </c>
      <c r="F2294" s="8" t="s">
        <v>35</v>
      </c>
      <c r="G2294" s="9">
        <v>45753</v>
      </c>
      <c r="H2294" s="9"/>
      <c r="I2294" s="10"/>
      <c r="J2294" s="14"/>
      <c r="K2294" s="11" t="s">
        <v>7785</v>
      </c>
      <c r="L2294" s="8" t="s">
        <v>7786</v>
      </c>
      <c r="M2294" s="8" t="s">
        <v>7787</v>
      </c>
      <c r="N2294" s="8" t="s">
        <v>40</v>
      </c>
      <c r="O2294" s="12">
        <v>1470</v>
      </c>
      <c r="P2294" s="8" t="s">
        <v>41</v>
      </c>
      <c r="Q2294" s="12">
        <v>1470</v>
      </c>
      <c r="R2294" s="13">
        <v>100.02</v>
      </c>
      <c r="S2294" s="12">
        <v>1470</v>
      </c>
      <c r="T2294" s="12">
        <v>1470.28</v>
      </c>
      <c r="U2294" s="13">
        <v>0</v>
      </c>
      <c r="V2294" s="8" t="s">
        <v>35</v>
      </c>
      <c r="W2294" s="8" t="s">
        <v>7788</v>
      </c>
      <c r="X2294" s="8" t="s">
        <v>35</v>
      </c>
      <c r="Y2294" s="13">
        <v>0</v>
      </c>
      <c r="Z2294" s="8" t="s">
        <v>42</v>
      </c>
      <c r="AA2294" s="8" t="s">
        <v>43</v>
      </c>
      <c r="AB2294" s="8" t="s">
        <v>60</v>
      </c>
      <c r="AC2294" s="8" t="s">
        <v>7557</v>
      </c>
      <c r="AD2294" s="8" t="s">
        <v>35</v>
      </c>
      <c r="AE2294" s="8" t="s">
        <v>35</v>
      </c>
      <c r="AF2294" s="13">
        <v>0</v>
      </c>
      <c r="AG2294" s="41">
        <f t="shared" si="318"/>
        <v>45753</v>
      </c>
      <c r="AH2294" s="41">
        <f t="shared" ca="1" si="319"/>
        <v>46022</v>
      </c>
      <c r="AI2294" s="1">
        <f t="shared" ca="1" si="326"/>
        <v>8</v>
      </c>
      <c r="AJ2294" s="1">
        <f t="shared" ca="1" si="320"/>
        <v>4</v>
      </c>
      <c r="AK2294" s="1">
        <f t="shared" ca="1" si="321"/>
        <v>4</v>
      </c>
      <c r="AL2294" s="1">
        <f t="shared" si="322"/>
        <v>100.02</v>
      </c>
      <c r="AM2294" s="38">
        <f t="shared" ca="1" si="323"/>
        <v>0.5</v>
      </c>
      <c r="AN2294" s="1" t="str">
        <f t="shared" ca="1" si="324"/>
        <v>תקין</v>
      </c>
      <c r="AO2294" s="1" t="e">
        <f>VLOOKUP(AC2294,'תז מייל קניין'!$A:$C,3,0)</f>
        <v>#N/A</v>
      </c>
      <c r="AP2294" s="1" t="str">
        <f t="shared" si="325"/>
        <v xml:space="preserve"> הרמת כוסי</v>
      </c>
    </row>
    <row r="2295" spans="1:42" x14ac:dyDescent="0.2">
      <c r="A2295" s="4"/>
      <c r="B2295" s="5"/>
      <c r="C2295" s="6" t="s">
        <v>7789</v>
      </c>
      <c r="D2295" s="7" t="s">
        <v>7554</v>
      </c>
      <c r="E2295" s="7" t="s">
        <v>32</v>
      </c>
      <c r="F2295" s="8" t="s">
        <v>35</v>
      </c>
      <c r="G2295" s="9">
        <v>45754</v>
      </c>
      <c r="H2295" s="9"/>
      <c r="I2295" s="10"/>
      <c r="J2295" s="14"/>
      <c r="K2295" s="11" t="s">
        <v>35</v>
      </c>
      <c r="L2295" s="8" t="s">
        <v>35</v>
      </c>
      <c r="M2295" s="8" t="s">
        <v>35</v>
      </c>
      <c r="N2295" s="8" t="s">
        <v>35</v>
      </c>
      <c r="O2295" s="13">
        <v>0</v>
      </c>
      <c r="P2295" s="8" t="s">
        <v>41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8" t="s">
        <v>57</v>
      </c>
      <c r="W2295" s="8" t="s">
        <v>7790</v>
      </c>
      <c r="X2295" s="8" t="s">
        <v>35</v>
      </c>
      <c r="Y2295" s="13">
        <v>0</v>
      </c>
      <c r="Z2295" s="8" t="s">
        <v>35</v>
      </c>
      <c r="AA2295" s="8" t="s">
        <v>43</v>
      </c>
      <c r="AB2295" s="8" t="s">
        <v>60</v>
      </c>
      <c r="AC2295" s="8" t="s">
        <v>7557</v>
      </c>
      <c r="AD2295" s="8" t="s">
        <v>35</v>
      </c>
      <c r="AE2295" s="8" t="s">
        <v>35</v>
      </c>
      <c r="AF2295" s="13">
        <v>0</v>
      </c>
      <c r="AG2295" s="41">
        <f t="shared" si="318"/>
        <v>45754</v>
      </c>
      <c r="AH2295" s="41">
        <f t="shared" ca="1" si="319"/>
        <v>46022</v>
      </c>
      <c r="AI2295" s="1">
        <f t="shared" ca="1" si="326"/>
        <v>8</v>
      </c>
      <c r="AJ2295" s="1">
        <f t="shared" ca="1" si="320"/>
        <v>3</v>
      </c>
      <c r="AK2295" s="1">
        <f t="shared" ca="1" si="321"/>
        <v>4</v>
      </c>
      <c r="AL2295" s="1">
        <f t="shared" si="322"/>
        <v>0</v>
      </c>
      <c r="AM2295" s="38">
        <f t="shared" ca="1" si="323"/>
        <v>0.375</v>
      </c>
      <c r="AN2295" s="1" t="str">
        <f t="shared" ca="1" si="324"/>
        <v>טרם נבדק</v>
      </c>
      <c r="AO2295" s="1" t="e">
        <f>VLOOKUP(AC2295,'תז מייל קניין'!$A:$C,3,0)</f>
        <v>#N/A</v>
      </c>
      <c r="AP2295" s="1" t="str">
        <f t="shared" si="325"/>
        <v xml:space="preserve"> הרמת כוסי</v>
      </c>
    </row>
    <row r="2296" spans="1:42" x14ac:dyDescent="0.2">
      <c r="A2296" s="4"/>
      <c r="B2296" s="5"/>
      <c r="C2296" s="6" t="s">
        <v>7791</v>
      </c>
      <c r="D2296" s="7" t="s">
        <v>7554</v>
      </c>
      <c r="E2296" s="7" t="s">
        <v>32</v>
      </c>
      <c r="F2296" s="8" t="s">
        <v>35</v>
      </c>
      <c r="G2296" s="9">
        <v>45756</v>
      </c>
      <c r="H2296" s="9"/>
      <c r="I2296" s="10"/>
      <c r="J2296" s="14"/>
      <c r="K2296" s="11" t="s">
        <v>262</v>
      </c>
      <c r="L2296" s="8" t="s">
        <v>263</v>
      </c>
      <c r="M2296" s="8" t="s">
        <v>264</v>
      </c>
      <c r="N2296" s="8" t="s">
        <v>40</v>
      </c>
      <c r="O2296" s="12">
        <v>3540</v>
      </c>
      <c r="P2296" s="8" t="s">
        <v>41</v>
      </c>
      <c r="Q2296" s="12">
        <v>3540</v>
      </c>
      <c r="R2296" s="13">
        <v>0</v>
      </c>
      <c r="S2296" s="13">
        <v>0</v>
      </c>
      <c r="T2296" s="13">
        <v>0</v>
      </c>
      <c r="U2296" s="12">
        <v>3540</v>
      </c>
      <c r="V2296" s="8" t="s">
        <v>35</v>
      </c>
      <c r="W2296" s="8" t="s">
        <v>7792</v>
      </c>
      <c r="X2296" s="8" t="s">
        <v>35</v>
      </c>
      <c r="Y2296" s="13">
        <v>0</v>
      </c>
      <c r="Z2296" s="8" t="s">
        <v>42</v>
      </c>
      <c r="AA2296" s="8" t="s">
        <v>43</v>
      </c>
      <c r="AB2296" s="8" t="s">
        <v>60</v>
      </c>
      <c r="AC2296" s="8" t="s">
        <v>7557</v>
      </c>
      <c r="AD2296" s="8" t="s">
        <v>35</v>
      </c>
      <c r="AE2296" s="8" t="s">
        <v>35</v>
      </c>
      <c r="AF2296" s="12">
        <v>3540</v>
      </c>
      <c r="AG2296" s="41">
        <f t="shared" si="318"/>
        <v>45756</v>
      </c>
      <c r="AH2296" s="41">
        <f t="shared" ca="1" si="319"/>
        <v>46022</v>
      </c>
      <c r="AI2296" s="1">
        <f t="shared" ca="1" si="326"/>
        <v>8</v>
      </c>
      <c r="AJ2296" s="1">
        <f t="shared" ca="1" si="320"/>
        <v>3</v>
      </c>
      <c r="AK2296" s="1">
        <f t="shared" ca="1" si="321"/>
        <v>4</v>
      </c>
      <c r="AL2296" s="1">
        <f t="shared" si="322"/>
        <v>0</v>
      </c>
      <c r="AM2296" s="38">
        <f t="shared" ca="1" si="323"/>
        <v>0.375</v>
      </c>
      <c r="AN2296" s="1" t="str">
        <f t="shared" ca="1" si="324"/>
        <v>טרם נבדק</v>
      </c>
      <c r="AO2296" s="1" t="e">
        <f>VLOOKUP(AC2296,'תז מייל קניין'!$A:$C,3,0)</f>
        <v>#N/A</v>
      </c>
      <c r="AP2296" s="1" t="str">
        <f t="shared" si="325"/>
        <v xml:space="preserve"> כיבוד לאי</v>
      </c>
    </row>
    <row r="2297" spans="1:42" x14ac:dyDescent="0.2">
      <c r="A2297" s="4"/>
      <c r="B2297" s="5"/>
      <c r="C2297" s="6" t="s">
        <v>7793</v>
      </c>
      <c r="D2297" s="7" t="s">
        <v>7554</v>
      </c>
      <c r="E2297" s="7" t="s">
        <v>32</v>
      </c>
      <c r="F2297" s="8" t="s">
        <v>35</v>
      </c>
      <c r="G2297" s="9">
        <v>45768</v>
      </c>
      <c r="H2297" s="9"/>
      <c r="I2297" s="10"/>
      <c r="J2297" s="14"/>
      <c r="K2297" s="11" t="s">
        <v>7743</v>
      </c>
      <c r="L2297" s="8" t="s">
        <v>7744</v>
      </c>
      <c r="M2297" s="8" t="s">
        <v>7745</v>
      </c>
      <c r="N2297" s="8" t="s">
        <v>113</v>
      </c>
      <c r="O2297" s="12">
        <v>1200</v>
      </c>
      <c r="P2297" s="8" t="s">
        <v>41</v>
      </c>
      <c r="Q2297" s="12">
        <v>1200</v>
      </c>
      <c r="R2297" s="13">
        <v>0</v>
      </c>
      <c r="S2297" s="13">
        <v>0</v>
      </c>
      <c r="T2297" s="13">
        <v>0</v>
      </c>
      <c r="U2297" s="12">
        <v>1200</v>
      </c>
      <c r="V2297" s="8" t="s">
        <v>35</v>
      </c>
      <c r="W2297" s="8" t="s">
        <v>7794</v>
      </c>
      <c r="X2297" s="8" t="s">
        <v>35</v>
      </c>
      <c r="Y2297" s="13">
        <v>0</v>
      </c>
      <c r="Z2297" s="8" t="s">
        <v>42</v>
      </c>
      <c r="AA2297" s="8" t="s">
        <v>43</v>
      </c>
      <c r="AB2297" s="8" t="s">
        <v>60</v>
      </c>
      <c r="AC2297" s="8" t="s">
        <v>7557</v>
      </c>
      <c r="AD2297" s="8" t="s">
        <v>35</v>
      </c>
      <c r="AE2297" s="8" t="s">
        <v>35</v>
      </c>
      <c r="AF2297" s="12">
        <v>1200</v>
      </c>
      <c r="AG2297" s="41">
        <f t="shared" si="318"/>
        <v>45768</v>
      </c>
      <c r="AH2297" s="41">
        <f t="shared" ca="1" si="319"/>
        <v>46022</v>
      </c>
      <c r="AI2297" s="1">
        <f t="shared" ca="1" si="326"/>
        <v>8</v>
      </c>
      <c r="AJ2297" s="1">
        <f t="shared" ca="1" si="320"/>
        <v>3</v>
      </c>
      <c r="AK2297" s="1">
        <f t="shared" ca="1" si="321"/>
        <v>4</v>
      </c>
      <c r="AL2297" s="1">
        <f t="shared" si="322"/>
        <v>0</v>
      </c>
      <c r="AM2297" s="38">
        <f t="shared" ca="1" si="323"/>
        <v>0.375</v>
      </c>
      <c r="AN2297" s="1" t="str">
        <f t="shared" ca="1" si="324"/>
        <v>טרם נבדק</v>
      </c>
      <c r="AO2297" s="1" t="e">
        <f>VLOOKUP(AC2297,'תז מייל קניין'!$A:$C,3,0)</f>
        <v>#N/A</v>
      </c>
      <c r="AP2297" s="1" t="str">
        <f t="shared" si="325"/>
        <v xml:space="preserve"> כיבוד להש</v>
      </c>
    </row>
    <row r="2298" spans="1:42" x14ac:dyDescent="0.2">
      <c r="A2298" s="4"/>
      <c r="B2298" s="5"/>
      <c r="C2298" s="6" t="s">
        <v>7795</v>
      </c>
      <c r="D2298" s="7" t="s">
        <v>7554</v>
      </c>
      <c r="E2298" s="7" t="s">
        <v>32</v>
      </c>
      <c r="F2298" s="8" t="s">
        <v>35</v>
      </c>
      <c r="G2298" s="9">
        <v>45768</v>
      </c>
      <c r="H2298" s="9"/>
      <c r="I2298" s="10"/>
      <c r="J2298" s="14"/>
      <c r="K2298" s="11" t="s">
        <v>3709</v>
      </c>
      <c r="L2298" s="8" t="s">
        <v>3710</v>
      </c>
      <c r="M2298" s="8" t="s">
        <v>3711</v>
      </c>
      <c r="N2298" s="8" t="s">
        <v>40</v>
      </c>
      <c r="O2298" s="13">
        <v>900</v>
      </c>
      <c r="P2298" s="8" t="s">
        <v>41</v>
      </c>
      <c r="Q2298" s="13">
        <v>900</v>
      </c>
      <c r="R2298" s="13">
        <v>100.04</v>
      </c>
      <c r="S2298" s="13">
        <v>900</v>
      </c>
      <c r="T2298" s="13">
        <v>900.34</v>
      </c>
      <c r="U2298" s="13">
        <v>0</v>
      </c>
      <c r="V2298" s="8" t="s">
        <v>35</v>
      </c>
      <c r="W2298" s="8" t="s">
        <v>7796</v>
      </c>
      <c r="X2298" s="8" t="s">
        <v>35</v>
      </c>
      <c r="Y2298" s="13">
        <v>0</v>
      </c>
      <c r="Z2298" s="8" t="s">
        <v>42</v>
      </c>
      <c r="AA2298" s="8" t="s">
        <v>43</v>
      </c>
      <c r="AB2298" s="8" t="s">
        <v>60</v>
      </c>
      <c r="AC2298" s="8" t="s">
        <v>7557</v>
      </c>
      <c r="AD2298" s="8" t="s">
        <v>35</v>
      </c>
      <c r="AE2298" s="8" t="s">
        <v>35</v>
      </c>
      <c r="AF2298" s="13">
        <v>0</v>
      </c>
      <c r="AG2298" s="41">
        <f t="shared" si="318"/>
        <v>45768</v>
      </c>
      <c r="AH2298" s="41">
        <f t="shared" ca="1" si="319"/>
        <v>46022</v>
      </c>
      <c r="AI2298" s="1">
        <f t="shared" ca="1" si="326"/>
        <v>8</v>
      </c>
      <c r="AJ2298" s="1">
        <f t="shared" ca="1" si="320"/>
        <v>3</v>
      </c>
      <c r="AK2298" s="1">
        <f t="shared" ca="1" si="321"/>
        <v>4</v>
      </c>
      <c r="AL2298" s="1">
        <f t="shared" si="322"/>
        <v>100.04</v>
      </c>
      <c r="AM2298" s="38">
        <f t="shared" ca="1" si="323"/>
        <v>0.375</v>
      </c>
      <c r="AN2298" s="1" t="str">
        <f t="shared" ca="1" si="324"/>
        <v>טרם נבדק</v>
      </c>
      <c r="AO2298" s="1" t="e">
        <f>VLOOKUP(AC2298,'תז מייל קניין'!$A:$C,3,0)</f>
        <v>#N/A</v>
      </c>
      <c r="AP2298" s="1" t="str">
        <f t="shared" si="325"/>
        <v xml:space="preserve"> כיבוד - ל</v>
      </c>
    </row>
    <row r="2299" spans="1:42" x14ac:dyDescent="0.2">
      <c r="A2299" s="4"/>
      <c r="B2299" s="5"/>
      <c r="C2299" s="6" t="s">
        <v>7797</v>
      </c>
      <c r="D2299" s="7" t="s">
        <v>7554</v>
      </c>
      <c r="E2299" s="7" t="s">
        <v>32</v>
      </c>
      <c r="F2299" s="8" t="s">
        <v>35</v>
      </c>
      <c r="G2299" s="9">
        <v>45768</v>
      </c>
      <c r="H2299" s="9"/>
      <c r="I2299" s="10"/>
      <c r="J2299" s="14"/>
      <c r="K2299" s="11" t="s">
        <v>7798</v>
      </c>
      <c r="L2299" s="8" t="s">
        <v>7799</v>
      </c>
      <c r="M2299" s="8" t="s">
        <v>7800</v>
      </c>
      <c r="N2299" s="8" t="s">
        <v>40</v>
      </c>
      <c r="O2299" s="12">
        <v>2360</v>
      </c>
      <c r="P2299" s="8" t="s">
        <v>41</v>
      </c>
      <c r="Q2299" s="12">
        <v>2360</v>
      </c>
      <c r="R2299" s="13">
        <v>100</v>
      </c>
      <c r="S2299" s="12">
        <v>2360</v>
      </c>
      <c r="T2299" s="12">
        <v>2360</v>
      </c>
      <c r="U2299" s="13">
        <v>0</v>
      </c>
      <c r="V2299" s="8" t="s">
        <v>35</v>
      </c>
      <c r="W2299" s="8" t="s">
        <v>7801</v>
      </c>
      <c r="X2299" s="8" t="s">
        <v>35</v>
      </c>
      <c r="Y2299" s="13">
        <v>0</v>
      </c>
      <c r="Z2299" s="8" t="s">
        <v>42</v>
      </c>
      <c r="AA2299" s="8" t="s">
        <v>43</v>
      </c>
      <c r="AB2299" s="8" t="s">
        <v>60</v>
      </c>
      <c r="AC2299" s="8" t="s">
        <v>7557</v>
      </c>
      <c r="AD2299" s="8" t="s">
        <v>35</v>
      </c>
      <c r="AE2299" s="8" t="s">
        <v>35</v>
      </c>
      <c r="AF2299" s="13">
        <v>0</v>
      </c>
      <c r="AG2299" s="41">
        <f t="shared" si="318"/>
        <v>45768</v>
      </c>
      <c r="AH2299" s="41">
        <f t="shared" ca="1" si="319"/>
        <v>46022</v>
      </c>
      <c r="AI2299" s="1">
        <f t="shared" ca="1" si="326"/>
        <v>8</v>
      </c>
      <c r="AJ2299" s="1">
        <f t="shared" ca="1" si="320"/>
        <v>3</v>
      </c>
      <c r="AK2299" s="1">
        <f t="shared" ca="1" si="321"/>
        <v>4</v>
      </c>
      <c r="AL2299" s="1">
        <f t="shared" si="322"/>
        <v>100</v>
      </c>
      <c r="AM2299" s="38">
        <f t="shared" ca="1" si="323"/>
        <v>0.375</v>
      </c>
      <c r="AN2299" s="1" t="str">
        <f t="shared" ca="1" si="324"/>
        <v>טרם נבדק</v>
      </c>
      <c r="AO2299" s="1" t="e">
        <f>VLOOKUP(AC2299,'תז מייל קניין'!$A:$C,3,0)</f>
        <v>#N/A</v>
      </c>
      <c r="AP2299" s="1" t="str">
        <f t="shared" si="325"/>
        <v xml:space="preserve"> מוצרים לי</v>
      </c>
    </row>
    <row r="2300" spans="1:42" x14ac:dyDescent="0.2">
      <c r="A2300" s="4"/>
      <c r="B2300" s="5"/>
      <c r="C2300" s="6" t="s">
        <v>7802</v>
      </c>
      <c r="D2300" s="7" t="s">
        <v>7554</v>
      </c>
      <c r="E2300" s="7" t="s">
        <v>32</v>
      </c>
      <c r="F2300" s="8" t="s">
        <v>35</v>
      </c>
      <c r="G2300" s="9">
        <v>45768</v>
      </c>
      <c r="H2300" s="9"/>
      <c r="I2300" s="10"/>
      <c r="J2300" s="14"/>
      <c r="K2300" s="11" t="s">
        <v>3401</v>
      </c>
      <c r="L2300" s="8" t="s">
        <v>3402</v>
      </c>
      <c r="M2300" s="8" t="s">
        <v>3403</v>
      </c>
      <c r="N2300" s="8" t="s">
        <v>40</v>
      </c>
      <c r="O2300" s="13">
        <v>295</v>
      </c>
      <c r="P2300" s="8" t="s">
        <v>41</v>
      </c>
      <c r="Q2300" s="13">
        <v>295</v>
      </c>
      <c r="R2300" s="13">
        <v>100</v>
      </c>
      <c r="S2300" s="13">
        <v>295</v>
      </c>
      <c r="T2300" s="13">
        <v>295</v>
      </c>
      <c r="U2300" s="13">
        <v>0</v>
      </c>
      <c r="V2300" s="8" t="s">
        <v>35</v>
      </c>
      <c r="W2300" s="8" t="s">
        <v>7803</v>
      </c>
      <c r="X2300" s="8" t="s">
        <v>35</v>
      </c>
      <c r="Y2300" s="13">
        <v>0</v>
      </c>
      <c r="Z2300" s="8" t="s">
        <v>42</v>
      </c>
      <c r="AA2300" s="8" t="s">
        <v>43</v>
      </c>
      <c r="AB2300" s="8" t="s">
        <v>60</v>
      </c>
      <c r="AC2300" s="8" t="s">
        <v>7557</v>
      </c>
      <c r="AD2300" s="8" t="s">
        <v>35</v>
      </c>
      <c r="AE2300" s="8" t="s">
        <v>35</v>
      </c>
      <c r="AF2300" s="13">
        <v>0</v>
      </c>
      <c r="AG2300" s="41">
        <f t="shared" si="318"/>
        <v>45768</v>
      </c>
      <c r="AH2300" s="41">
        <f t="shared" ca="1" si="319"/>
        <v>46022</v>
      </c>
      <c r="AI2300" s="1">
        <f t="shared" ca="1" si="326"/>
        <v>8</v>
      </c>
      <c r="AJ2300" s="1">
        <f t="shared" ca="1" si="320"/>
        <v>3</v>
      </c>
      <c r="AK2300" s="1">
        <f t="shared" ca="1" si="321"/>
        <v>4</v>
      </c>
      <c r="AL2300" s="1">
        <f t="shared" si="322"/>
        <v>100</v>
      </c>
      <c r="AM2300" s="38">
        <f t="shared" ca="1" si="323"/>
        <v>0.375</v>
      </c>
      <c r="AN2300" s="1" t="str">
        <f t="shared" ca="1" si="324"/>
        <v>טרם נבדק</v>
      </c>
      <c r="AO2300" s="1" t="e">
        <f>VLOOKUP(AC2300,'תז מייל קניין'!$A:$C,3,0)</f>
        <v>#N/A</v>
      </c>
      <c r="AP2300" s="1" t="str">
        <f t="shared" si="325"/>
        <v xml:space="preserve"> פליירים ל</v>
      </c>
    </row>
    <row r="2301" spans="1:42" x14ac:dyDescent="0.2">
      <c r="A2301" s="4"/>
      <c r="B2301" s="5"/>
      <c r="C2301" s="6" t="s">
        <v>7804</v>
      </c>
      <c r="D2301" s="7" t="s">
        <v>7554</v>
      </c>
      <c r="E2301" s="7" t="s">
        <v>32</v>
      </c>
      <c r="F2301" s="8" t="s">
        <v>35</v>
      </c>
      <c r="G2301" s="9">
        <v>45769</v>
      </c>
      <c r="H2301" s="9"/>
      <c r="I2301" s="10"/>
      <c r="J2301" s="14"/>
      <c r="K2301" s="11" t="s">
        <v>7798</v>
      </c>
      <c r="L2301" s="8" t="s">
        <v>7799</v>
      </c>
      <c r="M2301" s="8" t="s">
        <v>7800</v>
      </c>
      <c r="N2301" s="8" t="s">
        <v>40</v>
      </c>
      <c r="O2301" s="12">
        <v>4543</v>
      </c>
      <c r="P2301" s="8" t="s">
        <v>41</v>
      </c>
      <c r="Q2301" s="12">
        <v>4543</v>
      </c>
      <c r="R2301" s="13">
        <v>100</v>
      </c>
      <c r="S2301" s="12">
        <v>4543</v>
      </c>
      <c r="T2301" s="12">
        <v>4543</v>
      </c>
      <c r="U2301" s="13">
        <v>0</v>
      </c>
      <c r="V2301" s="8" t="s">
        <v>35</v>
      </c>
      <c r="W2301" s="8" t="s">
        <v>7805</v>
      </c>
      <c r="X2301" s="8" t="s">
        <v>35</v>
      </c>
      <c r="Y2301" s="13">
        <v>0</v>
      </c>
      <c r="Z2301" s="8" t="s">
        <v>42</v>
      </c>
      <c r="AA2301" s="8" t="s">
        <v>43</v>
      </c>
      <c r="AB2301" s="8" t="s">
        <v>60</v>
      </c>
      <c r="AC2301" s="8" t="s">
        <v>7557</v>
      </c>
      <c r="AD2301" s="8" t="s">
        <v>35</v>
      </c>
      <c r="AE2301" s="8" t="s">
        <v>35</v>
      </c>
      <c r="AF2301" s="13">
        <v>0</v>
      </c>
      <c r="AG2301" s="41">
        <f t="shared" si="318"/>
        <v>45769</v>
      </c>
      <c r="AH2301" s="41">
        <f t="shared" ca="1" si="319"/>
        <v>46022</v>
      </c>
      <c r="AI2301" s="1">
        <f t="shared" ca="1" si="326"/>
        <v>8</v>
      </c>
      <c r="AJ2301" s="1">
        <f t="shared" ca="1" si="320"/>
        <v>3</v>
      </c>
      <c r="AK2301" s="1">
        <f t="shared" ca="1" si="321"/>
        <v>4</v>
      </c>
      <c r="AL2301" s="1">
        <f t="shared" si="322"/>
        <v>100</v>
      </c>
      <c r="AM2301" s="38">
        <f t="shared" ca="1" si="323"/>
        <v>0.375</v>
      </c>
      <c r="AN2301" s="1" t="str">
        <f t="shared" ca="1" si="324"/>
        <v>טרם נבדק</v>
      </c>
      <c r="AO2301" s="1" t="e">
        <f>VLOOKUP(AC2301,'תז מייל קניין'!$A:$C,3,0)</f>
        <v>#N/A</v>
      </c>
      <c r="AP2301" s="1" t="str">
        <f t="shared" si="325"/>
        <v xml:space="preserve"> .דגלי לאו</v>
      </c>
    </row>
    <row r="2302" spans="1:42" x14ac:dyDescent="0.2">
      <c r="A2302" s="4"/>
      <c r="B2302" s="5"/>
      <c r="C2302" s="6" t="s">
        <v>7806</v>
      </c>
      <c r="D2302" s="7" t="s">
        <v>7554</v>
      </c>
      <c r="E2302" s="7" t="s">
        <v>32</v>
      </c>
      <c r="F2302" s="8" t="s">
        <v>35</v>
      </c>
      <c r="G2302" s="9">
        <v>45769</v>
      </c>
      <c r="H2302" s="9"/>
      <c r="I2302" s="10"/>
      <c r="J2302" s="14"/>
      <c r="K2302" s="11" t="s">
        <v>5766</v>
      </c>
      <c r="L2302" s="8" t="s">
        <v>5767</v>
      </c>
      <c r="M2302" s="8" t="s">
        <v>5768</v>
      </c>
      <c r="N2302" s="8" t="s">
        <v>40</v>
      </c>
      <c r="O2302" s="13">
        <v>450</v>
      </c>
      <c r="P2302" s="8" t="s">
        <v>41</v>
      </c>
      <c r="Q2302" s="13">
        <v>450</v>
      </c>
      <c r="R2302" s="13">
        <v>99.9</v>
      </c>
      <c r="S2302" s="13">
        <v>449.55</v>
      </c>
      <c r="T2302" s="13">
        <v>449.58</v>
      </c>
      <c r="U2302" s="13">
        <v>0.45</v>
      </c>
      <c r="V2302" s="8" t="s">
        <v>35</v>
      </c>
      <c r="W2302" s="8" t="s">
        <v>7807</v>
      </c>
      <c r="X2302" s="8" t="s">
        <v>35</v>
      </c>
      <c r="Y2302" s="13">
        <v>0</v>
      </c>
      <c r="Z2302" s="8" t="s">
        <v>42</v>
      </c>
      <c r="AA2302" s="8" t="s">
        <v>43</v>
      </c>
      <c r="AB2302" s="8" t="s">
        <v>60</v>
      </c>
      <c r="AC2302" s="8" t="s">
        <v>7557</v>
      </c>
      <c r="AD2302" s="8" t="s">
        <v>35</v>
      </c>
      <c r="AE2302" s="8" t="s">
        <v>35</v>
      </c>
      <c r="AF2302" s="13">
        <v>0.45</v>
      </c>
      <c r="AG2302" s="41">
        <f t="shared" si="318"/>
        <v>45769</v>
      </c>
      <c r="AH2302" s="41">
        <f t="shared" ca="1" si="319"/>
        <v>46022</v>
      </c>
      <c r="AI2302" s="1">
        <f t="shared" ca="1" si="326"/>
        <v>8</v>
      </c>
      <c r="AJ2302" s="1">
        <f t="shared" ca="1" si="320"/>
        <v>3</v>
      </c>
      <c r="AK2302" s="1">
        <f t="shared" ca="1" si="321"/>
        <v>4</v>
      </c>
      <c r="AL2302" s="1">
        <f t="shared" si="322"/>
        <v>99.9</v>
      </c>
      <c r="AM2302" s="38">
        <f t="shared" ca="1" si="323"/>
        <v>0.375</v>
      </c>
      <c r="AN2302" s="1" t="str">
        <f t="shared" ca="1" si="324"/>
        <v>טרם נבדק</v>
      </c>
      <c r="AO2302" s="1" t="e">
        <f>VLOOKUP(AC2302,'תז מייל קניין'!$A:$C,3,0)</f>
        <v>#N/A</v>
      </c>
      <c r="AP2302" s="1" t="str">
        <f t="shared" si="325"/>
        <v xml:space="preserve">  כיבוד לק</v>
      </c>
    </row>
    <row r="2303" spans="1:42" x14ac:dyDescent="0.2">
      <c r="A2303" s="4"/>
      <c r="B2303" s="5"/>
      <c r="C2303" s="6" t="s">
        <v>7808</v>
      </c>
      <c r="D2303" s="7" t="s">
        <v>7554</v>
      </c>
      <c r="E2303" s="7" t="s">
        <v>32</v>
      </c>
      <c r="F2303" s="8" t="s">
        <v>35</v>
      </c>
      <c r="G2303" s="9">
        <v>45774</v>
      </c>
      <c r="H2303" s="9"/>
      <c r="I2303" s="10"/>
      <c r="J2303" s="14"/>
      <c r="K2303" s="11" t="s">
        <v>7809</v>
      </c>
      <c r="L2303" s="8" t="s">
        <v>7810</v>
      </c>
      <c r="M2303" s="8" t="s">
        <v>7811</v>
      </c>
      <c r="N2303" s="8" t="s">
        <v>40</v>
      </c>
      <c r="O2303" s="12">
        <v>2968</v>
      </c>
      <c r="P2303" s="8" t="s">
        <v>41</v>
      </c>
      <c r="Q2303" s="12">
        <v>2968</v>
      </c>
      <c r="R2303" s="13">
        <v>0</v>
      </c>
      <c r="S2303" s="13">
        <v>0</v>
      </c>
      <c r="T2303" s="13">
        <v>0</v>
      </c>
      <c r="U2303" s="12">
        <v>2968</v>
      </c>
      <c r="V2303" s="8" t="s">
        <v>35</v>
      </c>
      <c r="W2303" s="8" t="s">
        <v>7812</v>
      </c>
      <c r="X2303" s="8" t="s">
        <v>35</v>
      </c>
      <c r="Y2303" s="13">
        <v>0</v>
      </c>
      <c r="Z2303" s="8" t="s">
        <v>42</v>
      </c>
      <c r="AA2303" s="8" t="s">
        <v>43</v>
      </c>
      <c r="AB2303" s="8" t="s">
        <v>60</v>
      </c>
      <c r="AC2303" s="8" t="s">
        <v>7557</v>
      </c>
      <c r="AD2303" s="8" t="s">
        <v>35</v>
      </c>
      <c r="AE2303" s="8" t="s">
        <v>35</v>
      </c>
      <c r="AF2303" s="12">
        <v>2968</v>
      </c>
      <c r="AG2303" s="41">
        <f t="shared" si="318"/>
        <v>45774</v>
      </c>
      <c r="AH2303" s="41">
        <f t="shared" ca="1" si="319"/>
        <v>46022</v>
      </c>
      <c r="AI2303" s="1">
        <f t="shared" ca="1" si="326"/>
        <v>8</v>
      </c>
      <c r="AJ2303" s="1">
        <f t="shared" ca="1" si="320"/>
        <v>3</v>
      </c>
      <c r="AK2303" s="1">
        <f t="shared" ca="1" si="321"/>
        <v>4</v>
      </c>
      <c r="AL2303" s="1">
        <f t="shared" si="322"/>
        <v>0</v>
      </c>
      <c r="AM2303" s="38">
        <f t="shared" ca="1" si="323"/>
        <v>0.375</v>
      </c>
      <c r="AN2303" s="1" t="str">
        <f t="shared" ca="1" si="324"/>
        <v>טרם נבדק</v>
      </c>
      <c r="AO2303" s="1" t="e">
        <f>VLOOKUP(AC2303,'תז מייל קניין'!$A:$C,3,0)</f>
        <v>#N/A</v>
      </c>
      <c r="AP2303" s="1" t="str">
        <f t="shared" si="325"/>
        <v xml:space="preserve"> ארוחת ערב</v>
      </c>
    </row>
    <row r="2304" spans="1:42" x14ac:dyDescent="0.2">
      <c r="A2304" s="4"/>
      <c r="B2304" s="5"/>
      <c r="C2304" s="6" t="s">
        <v>7813</v>
      </c>
      <c r="D2304" s="7" t="s">
        <v>7554</v>
      </c>
      <c r="E2304" s="7" t="s">
        <v>32</v>
      </c>
      <c r="F2304" s="8" t="s">
        <v>35</v>
      </c>
      <c r="G2304" s="9">
        <v>45774</v>
      </c>
      <c r="H2304" s="9"/>
      <c r="I2304" s="10"/>
      <c r="J2304" s="14"/>
      <c r="K2304" s="11" t="s">
        <v>5766</v>
      </c>
      <c r="L2304" s="8" t="s">
        <v>5767</v>
      </c>
      <c r="M2304" s="8" t="s">
        <v>5768</v>
      </c>
      <c r="N2304" s="8" t="s">
        <v>113</v>
      </c>
      <c r="O2304" s="12">
        <v>1700</v>
      </c>
      <c r="P2304" s="8" t="s">
        <v>41</v>
      </c>
      <c r="Q2304" s="12">
        <v>1700</v>
      </c>
      <c r="R2304" s="13">
        <v>0</v>
      </c>
      <c r="S2304" s="13">
        <v>0</v>
      </c>
      <c r="T2304" s="13">
        <v>0</v>
      </c>
      <c r="U2304" s="12">
        <v>1700</v>
      </c>
      <c r="V2304" s="8" t="s">
        <v>35</v>
      </c>
      <c r="W2304" s="8" t="s">
        <v>7814</v>
      </c>
      <c r="X2304" s="8" t="s">
        <v>35</v>
      </c>
      <c r="Y2304" s="13">
        <v>0</v>
      </c>
      <c r="Z2304" s="8" t="s">
        <v>35</v>
      </c>
      <c r="AA2304" s="8" t="s">
        <v>43</v>
      </c>
      <c r="AB2304" s="8" t="s">
        <v>60</v>
      </c>
      <c r="AC2304" s="8" t="s">
        <v>7557</v>
      </c>
      <c r="AD2304" s="8" t="s">
        <v>35</v>
      </c>
      <c r="AE2304" s="8" t="s">
        <v>35</v>
      </c>
      <c r="AF2304" s="12">
        <v>1700</v>
      </c>
      <c r="AG2304" s="41">
        <f t="shared" si="318"/>
        <v>45774</v>
      </c>
      <c r="AH2304" s="41">
        <f t="shared" ca="1" si="319"/>
        <v>46022</v>
      </c>
      <c r="AI2304" s="1">
        <f t="shared" ca="1" si="326"/>
        <v>8</v>
      </c>
      <c r="AJ2304" s="1">
        <f t="shared" ca="1" si="320"/>
        <v>3</v>
      </c>
      <c r="AK2304" s="1">
        <f t="shared" ca="1" si="321"/>
        <v>4</v>
      </c>
      <c r="AL2304" s="1">
        <f t="shared" si="322"/>
        <v>0</v>
      </c>
      <c r="AM2304" s="38">
        <f t="shared" ca="1" si="323"/>
        <v>0.375</v>
      </c>
      <c r="AN2304" s="1" t="str">
        <f t="shared" ca="1" si="324"/>
        <v>טרם נבדק</v>
      </c>
      <c r="AO2304" s="1" t="e">
        <f>VLOOKUP(AC2304,'תז מייל קניין'!$A:$C,3,0)</f>
        <v>#N/A</v>
      </c>
      <c r="AP2304" s="1" t="str">
        <f t="shared" si="325"/>
        <v xml:space="preserve"> כיבוד לפר</v>
      </c>
    </row>
    <row r="2305" spans="1:42" x14ac:dyDescent="0.2">
      <c r="A2305" s="4"/>
      <c r="B2305" s="5"/>
      <c r="C2305" s="6" t="s">
        <v>7815</v>
      </c>
      <c r="D2305" s="7" t="s">
        <v>7554</v>
      </c>
      <c r="E2305" s="7" t="s">
        <v>32</v>
      </c>
      <c r="F2305" s="8" t="s">
        <v>35</v>
      </c>
      <c r="G2305" s="9">
        <v>45775</v>
      </c>
      <c r="H2305" s="9"/>
      <c r="I2305" s="10"/>
      <c r="J2305" s="14"/>
      <c r="K2305" s="11" t="s">
        <v>3401</v>
      </c>
      <c r="L2305" s="8" t="s">
        <v>3402</v>
      </c>
      <c r="M2305" s="8" t="s">
        <v>3403</v>
      </c>
      <c r="N2305" s="8" t="s">
        <v>40</v>
      </c>
      <c r="O2305" s="13">
        <v>614</v>
      </c>
      <c r="P2305" s="8" t="s">
        <v>41</v>
      </c>
      <c r="Q2305" s="13">
        <v>614</v>
      </c>
      <c r="R2305" s="13">
        <v>99.9</v>
      </c>
      <c r="S2305" s="13">
        <v>613.39</v>
      </c>
      <c r="T2305" s="13">
        <v>613.6</v>
      </c>
      <c r="U2305" s="13">
        <v>0.61</v>
      </c>
      <c r="V2305" s="8" t="s">
        <v>35</v>
      </c>
      <c r="W2305" s="8" t="s">
        <v>7816</v>
      </c>
      <c r="X2305" s="8" t="s">
        <v>35</v>
      </c>
      <c r="Y2305" s="13">
        <v>0</v>
      </c>
      <c r="Z2305" s="8" t="s">
        <v>42</v>
      </c>
      <c r="AA2305" s="8" t="s">
        <v>43</v>
      </c>
      <c r="AB2305" s="8" t="s">
        <v>60</v>
      </c>
      <c r="AC2305" s="8" t="s">
        <v>7557</v>
      </c>
      <c r="AD2305" s="8" t="s">
        <v>35</v>
      </c>
      <c r="AE2305" s="8" t="s">
        <v>35</v>
      </c>
      <c r="AF2305" s="13">
        <v>0.61</v>
      </c>
      <c r="AG2305" s="41">
        <f t="shared" si="318"/>
        <v>45775</v>
      </c>
      <c r="AH2305" s="41">
        <f t="shared" ca="1" si="319"/>
        <v>46022</v>
      </c>
      <c r="AI2305" s="1">
        <f t="shared" ca="1" si="326"/>
        <v>8</v>
      </c>
      <c r="AJ2305" s="1">
        <f t="shared" ca="1" si="320"/>
        <v>3</v>
      </c>
      <c r="AK2305" s="1">
        <f t="shared" ca="1" si="321"/>
        <v>4</v>
      </c>
      <c r="AL2305" s="1">
        <f t="shared" si="322"/>
        <v>99.9</v>
      </c>
      <c r="AM2305" s="38">
        <f t="shared" ca="1" si="323"/>
        <v>0.375</v>
      </c>
      <c r="AN2305" s="1" t="str">
        <f t="shared" ca="1" si="324"/>
        <v>טרם נבדק</v>
      </c>
      <c r="AO2305" s="1" t="e">
        <f>VLOOKUP(AC2305,'תז מייל קניין'!$A:$C,3,0)</f>
        <v>#N/A</v>
      </c>
      <c r="AP2305" s="1" t="str">
        <f t="shared" si="325"/>
        <v xml:space="preserve"> הדפסת קאפ</v>
      </c>
    </row>
    <row r="2306" spans="1:42" x14ac:dyDescent="0.2">
      <c r="A2306" s="4"/>
      <c r="B2306" s="5"/>
      <c r="C2306" s="6" t="s">
        <v>7817</v>
      </c>
      <c r="D2306" s="7" t="s">
        <v>7554</v>
      </c>
      <c r="E2306" s="7" t="s">
        <v>32</v>
      </c>
      <c r="F2306" s="8" t="s">
        <v>35</v>
      </c>
      <c r="G2306" s="9">
        <v>45775</v>
      </c>
      <c r="H2306" s="9"/>
      <c r="I2306" s="10"/>
      <c r="J2306" s="14"/>
      <c r="K2306" s="11" t="s">
        <v>5803</v>
      </c>
      <c r="L2306" s="8" t="s">
        <v>5804</v>
      </c>
      <c r="M2306" s="8" t="s">
        <v>5805</v>
      </c>
      <c r="N2306" s="8" t="s">
        <v>40</v>
      </c>
      <c r="O2306" s="12">
        <v>3540</v>
      </c>
      <c r="P2306" s="8" t="s">
        <v>41</v>
      </c>
      <c r="Q2306" s="12">
        <v>3540</v>
      </c>
      <c r="R2306" s="13">
        <v>0</v>
      </c>
      <c r="S2306" s="13">
        <v>0</v>
      </c>
      <c r="T2306" s="13">
        <v>0</v>
      </c>
      <c r="U2306" s="12">
        <v>3540</v>
      </c>
      <c r="V2306" s="8" t="s">
        <v>35</v>
      </c>
      <c r="W2306" s="8" t="s">
        <v>7818</v>
      </c>
      <c r="X2306" s="8" t="s">
        <v>35</v>
      </c>
      <c r="Y2306" s="13">
        <v>0</v>
      </c>
      <c r="Z2306" s="8" t="s">
        <v>42</v>
      </c>
      <c r="AA2306" s="8" t="s">
        <v>43</v>
      </c>
      <c r="AB2306" s="8" t="s">
        <v>60</v>
      </c>
      <c r="AC2306" s="8" t="s">
        <v>7557</v>
      </c>
      <c r="AD2306" s="8" t="s">
        <v>35</v>
      </c>
      <c r="AE2306" s="8" t="s">
        <v>35</v>
      </c>
      <c r="AF2306" s="12">
        <v>3540</v>
      </c>
      <c r="AG2306" s="41">
        <f t="shared" si="318"/>
        <v>45775</v>
      </c>
      <c r="AH2306" s="41">
        <f t="shared" ca="1" si="319"/>
        <v>46022</v>
      </c>
      <c r="AI2306" s="1">
        <f t="shared" ca="1" si="326"/>
        <v>8</v>
      </c>
      <c r="AJ2306" s="1">
        <f t="shared" ca="1" si="320"/>
        <v>3</v>
      </c>
      <c r="AK2306" s="1">
        <f t="shared" ca="1" si="321"/>
        <v>4</v>
      </c>
      <c r="AL2306" s="1">
        <f t="shared" si="322"/>
        <v>0</v>
      </c>
      <c r="AM2306" s="38">
        <f t="shared" ca="1" si="323"/>
        <v>0.375</v>
      </c>
      <c r="AN2306" s="1" t="str">
        <f t="shared" ca="1" si="324"/>
        <v>טרם נבדק</v>
      </c>
      <c r="AO2306" s="1" t="e">
        <f>VLOOKUP(AC2306,'תז מייל קניין'!$A:$C,3,0)</f>
        <v>#N/A</v>
      </c>
      <c r="AP2306" s="1" t="str">
        <f t="shared" si="325"/>
        <v xml:space="preserve"> כיבוד לאי</v>
      </c>
    </row>
    <row r="2307" spans="1:42" x14ac:dyDescent="0.2">
      <c r="A2307" s="4"/>
      <c r="B2307" s="5"/>
      <c r="C2307" s="6" t="s">
        <v>7819</v>
      </c>
      <c r="D2307" s="7" t="s">
        <v>7554</v>
      </c>
      <c r="E2307" s="7" t="s">
        <v>32</v>
      </c>
      <c r="F2307" s="8" t="s">
        <v>35</v>
      </c>
      <c r="G2307" s="9">
        <v>45775</v>
      </c>
      <c r="H2307" s="9"/>
      <c r="I2307" s="10"/>
      <c r="J2307" s="14"/>
      <c r="K2307" s="11" t="s">
        <v>1052</v>
      </c>
      <c r="L2307" s="8" t="s">
        <v>1053</v>
      </c>
      <c r="M2307" s="8" t="s">
        <v>1054</v>
      </c>
      <c r="N2307" s="8" t="s">
        <v>40</v>
      </c>
      <c r="O2307" s="12">
        <v>3840</v>
      </c>
      <c r="P2307" s="8" t="s">
        <v>41</v>
      </c>
      <c r="Q2307" s="12">
        <v>3840</v>
      </c>
      <c r="R2307" s="13">
        <v>0</v>
      </c>
      <c r="S2307" s="13">
        <v>0</v>
      </c>
      <c r="T2307" s="13">
        <v>0</v>
      </c>
      <c r="U2307" s="12">
        <v>3840</v>
      </c>
      <c r="V2307" s="8" t="s">
        <v>35</v>
      </c>
      <c r="W2307" s="8" t="s">
        <v>7820</v>
      </c>
      <c r="X2307" s="8" t="s">
        <v>35</v>
      </c>
      <c r="Y2307" s="13">
        <v>0</v>
      </c>
      <c r="Z2307" s="8" t="s">
        <v>42</v>
      </c>
      <c r="AA2307" s="8" t="s">
        <v>43</v>
      </c>
      <c r="AB2307" s="8" t="s">
        <v>60</v>
      </c>
      <c r="AC2307" s="8" t="s">
        <v>7557</v>
      </c>
      <c r="AD2307" s="8" t="s">
        <v>35</v>
      </c>
      <c r="AE2307" s="8" t="s">
        <v>35</v>
      </c>
      <c r="AF2307" s="12">
        <v>3840</v>
      </c>
      <c r="AG2307" s="41">
        <f t="shared" ref="AG2307:AG2370" si="327">IF(H2307&gt;1,H2307,G2307)</f>
        <v>45775</v>
      </c>
      <c r="AH2307" s="41">
        <f t="shared" ref="AH2307:AH2370" ca="1" si="328">IF(I2307&gt;1, I2307, DATE(YEAR(TODAY()), 12, 31))</f>
        <v>46022</v>
      </c>
      <c r="AI2307" s="1">
        <f t="shared" ca="1" si="326"/>
        <v>8</v>
      </c>
      <c r="AJ2307" s="1">
        <f t="shared" ref="AJ2307:AJ2370" ca="1" si="329">DATEDIF(AG2307, TODAY(), "m")</f>
        <v>3</v>
      </c>
      <c r="AK2307" s="1">
        <f t="shared" ref="AK2307:AK2370" ca="1" si="330">IF(AH2307 &gt; TODAY(), DATEDIF(TODAY(), AH2307, "m"), -DATEDIF(AH2307, TODAY(), "m"))</f>
        <v>4</v>
      </c>
      <c r="AL2307" s="1">
        <f t="shared" ref="AL2307:AL2370" si="331">R2307</f>
        <v>0</v>
      </c>
      <c r="AM2307" s="38">
        <f t="shared" ref="AM2307:AM2370" ca="1" si="332">AJ2307/AI2307</f>
        <v>0.375</v>
      </c>
      <c r="AN2307" s="1" t="str">
        <f t="shared" ref="AN2307:AN2370" ca="1" si="333">IF(AM2307&lt;0.5, "טרם נבדק",
   IF(AND(AM2307&gt;0.5, AM2307&lt;0.75, AL2307&lt;20), "לא תקין",
   IF(AND(AM2307&gt;0.75, AM2307&lt;0.9, AL2307&lt;50), "לא תקין",
   IF(AND(AM2307&gt;0.9, AL2307&lt;50), "לא תקין", "תקין"))))</f>
        <v>טרם נבדק</v>
      </c>
      <c r="AO2307" s="1" t="e">
        <f>VLOOKUP(AC2307,'תז מייל קניין'!$A:$C,3,0)</f>
        <v>#N/A</v>
      </c>
      <c r="AP2307" s="1" t="str">
        <f t="shared" ref="AP2307:AP2370" si="334">LEFT(W2307,10)</f>
        <v xml:space="preserve"> מדבקות חנ</v>
      </c>
    </row>
    <row r="2308" spans="1:42" x14ac:dyDescent="0.2">
      <c r="A2308" s="4"/>
      <c r="B2308" s="5"/>
      <c r="C2308" s="6" t="s">
        <v>7821</v>
      </c>
      <c r="D2308" s="7" t="s">
        <v>7554</v>
      </c>
      <c r="E2308" s="7" t="s">
        <v>32</v>
      </c>
      <c r="F2308" s="8" t="s">
        <v>35</v>
      </c>
      <c r="G2308" s="9">
        <v>45784</v>
      </c>
      <c r="H2308" s="9"/>
      <c r="I2308" s="10"/>
      <c r="J2308" s="14"/>
      <c r="K2308" s="11" t="s">
        <v>7822</v>
      </c>
      <c r="L2308" s="8" t="s">
        <v>7823</v>
      </c>
      <c r="M2308" s="8" t="s">
        <v>7824</v>
      </c>
      <c r="N2308" s="8" t="s">
        <v>40</v>
      </c>
      <c r="O2308" s="13">
        <v>350</v>
      </c>
      <c r="P2308" s="8" t="s">
        <v>41</v>
      </c>
      <c r="Q2308" s="13">
        <v>350</v>
      </c>
      <c r="R2308" s="13">
        <v>0</v>
      </c>
      <c r="S2308" s="13">
        <v>0</v>
      </c>
      <c r="T2308" s="13">
        <v>0</v>
      </c>
      <c r="U2308" s="13">
        <v>350</v>
      </c>
      <c r="V2308" s="8" t="s">
        <v>35</v>
      </c>
      <c r="W2308" s="8" t="s">
        <v>7825</v>
      </c>
      <c r="X2308" s="8" t="s">
        <v>35</v>
      </c>
      <c r="Y2308" s="13">
        <v>0</v>
      </c>
      <c r="Z2308" s="8" t="s">
        <v>42</v>
      </c>
      <c r="AA2308" s="8" t="s">
        <v>43</v>
      </c>
      <c r="AB2308" s="8" t="s">
        <v>60</v>
      </c>
      <c r="AC2308" s="8" t="s">
        <v>7557</v>
      </c>
      <c r="AD2308" s="8" t="s">
        <v>35</v>
      </c>
      <c r="AE2308" s="8" t="s">
        <v>35</v>
      </c>
      <c r="AF2308" s="13">
        <v>350</v>
      </c>
      <c r="AG2308" s="41">
        <f t="shared" si="327"/>
        <v>45784</v>
      </c>
      <c r="AH2308" s="41">
        <f t="shared" ca="1" si="328"/>
        <v>46022</v>
      </c>
      <c r="AI2308" s="1">
        <f t="shared" ca="1" si="326"/>
        <v>7</v>
      </c>
      <c r="AJ2308" s="1">
        <f t="shared" ca="1" si="329"/>
        <v>2</v>
      </c>
      <c r="AK2308" s="1">
        <f t="shared" ca="1" si="330"/>
        <v>4</v>
      </c>
      <c r="AL2308" s="1">
        <f t="shared" si="331"/>
        <v>0</v>
      </c>
      <c r="AM2308" s="38">
        <f t="shared" ca="1" si="332"/>
        <v>0.2857142857142857</v>
      </c>
      <c r="AN2308" s="1" t="str">
        <f t="shared" ca="1" si="333"/>
        <v>טרם נבדק</v>
      </c>
      <c r="AO2308" s="1" t="e">
        <f>VLOOKUP(AC2308,'תז מייל קניין'!$A:$C,3,0)</f>
        <v>#N/A</v>
      </c>
      <c r="AP2308" s="1" t="str">
        <f t="shared" si="334"/>
        <v xml:space="preserve"> כיבוד למפ</v>
      </c>
    </row>
    <row r="2309" spans="1:42" x14ac:dyDescent="0.2">
      <c r="A2309" s="4"/>
      <c r="B2309" s="5"/>
      <c r="C2309" s="6" t="s">
        <v>7826</v>
      </c>
      <c r="D2309" s="7" t="s">
        <v>7554</v>
      </c>
      <c r="E2309" s="7" t="s">
        <v>32</v>
      </c>
      <c r="F2309" s="8" t="s">
        <v>35</v>
      </c>
      <c r="G2309" s="9">
        <v>45785</v>
      </c>
      <c r="H2309" s="9"/>
      <c r="I2309" s="10"/>
      <c r="J2309" s="14"/>
      <c r="K2309" s="11" t="s">
        <v>5803</v>
      </c>
      <c r="L2309" s="8" t="s">
        <v>5804</v>
      </c>
      <c r="M2309" s="8" t="s">
        <v>5805</v>
      </c>
      <c r="N2309" s="8" t="s">
        <v>40</v>
      </c>
      <c r="O2309" s="12">
        <v>2786</v>
      </c>
      <c r="P2309" s="8" t="s">
        <v>41</v>
      </c>
      <c r="Q2309" s="12">
        <v>2786</v>
      </c>
      <c r="R2309" s="13">
        <v>0</v>
      </c>
      <c r="S2309" s="13">
        <v>0</v>
      </c>
      <c r="T2309" s="13">
        <v>0</v>
      </c>
      <c r="U2309" s="12">
        <v>2786</v>
      </c>
      <c r="V2309" s="8" t="s">
        <v>35</v>
      </c>
      <c r="W2309" s="8" t="s">
        <v>7827</v>
      </c>
      <c r="X2309" s="8" t="s">
        <v>35</v>
      </c>
      <c r="Y2309" s="13">
        <v>0</v>
      </c>
      <c r="Z2309" s="8" t="s">
        <v>42</v>
      </c>
      <c r="AA2309" s="8" t="s">
        <v>43</v>
      </c>
      <c r="AB2309" s="8" t="s">
        <v>60</v>
      </c>
      <c r="AC2309" s="8" t="s">
        <v>7557</v>
      </c>
      <c r="AD2309" s="8" t="s">
        <v>35</v>
      </c>
      <c r="AE2309" s="8" t="s">
        <v>35</v>
      </c>
      <c r="AF2309" s="12">
        <v>2786</v>
      </c>
      <c r="AG2309" s="41">
        <f t="shared" si="327"/>
        <v>45785</v>
      </c>
      <c r="AH2309" s="41">
        <f t="shared" ca="1" si="328"/>
        <v>46022</v>
      </c>
      <c r="AI2309" s="1">
        <f t="shared" ca="1" si="326"/>
        <v>7</v>
      </c>
      <c r="AJ2309" s="1">
        <f t="shared" ca="1" si="329"/>
        <v>2</v>
      </c>
      <c r="AK2309" s="1">
        <f t="shared" ca="1" si="330"/>
        <v>4</v>
      </c>
      <c r="AL2309" s="1">
        <f t="shared" si="331"/>
        <v>0</v>
      </c>
      <c r="AM2309" s="38">
        <f t="shared" ca="1" si="332"/>
        <v>0.2857142857142857</v>
      </c>
      <c r="AN2309" s="1" t="str">
        <f t="shared" ca="1" si="333"/>
        <v>טרם נבדק</v>
      </c>
      <c r="AO2309" s="1" t="e">
        <f>VLOOKUP(AC2309,'תז מייל קניין'!$A:$C,3,0)</f>
        <v>#N/A</v>
      </c>
      <c r="AP2309" s="1" t="str">
        <f t="shared" si="334"/>
        <v xml:space="preserve"> כיבוד לאי</v>
      </c>
    </row>
    <row r="2310" spans="1:42" x14ac:dyDescent="0.2">
      <c r="A2310" s="4"/>
      <c r="B2310" s="5"/>
      <c r="C2310" s="6" t="s">
        <v>7828</v>
      </c>
      <c r="D2310" s="7" t="s">
        <v>7554</v>
      </c>
      <c r="E2310" s="7" t="s">
        <v>32</v>
      </c>
      <c r="F2310" s="8" t="s">
        <v>35</v>
      </c>
      <c r="G2310" s="9">
        <v>45795</v>
      </c>
      <c r="H2310" s="9"/>
      <c r="I2310" s="10"/>
      <c r="J2310" s="14"/>
      <c r="K2310" s="11" t="s">
        <v>7616</v>
      </c>
      <c r="L2310" s="8" t="s">
        <v>7617</v>
      </c>
      <c r="M2310" s="8" t="s">
        <v>7618</v>
      </c>
      <c r="N2310" s="8" t="s">
        <v>40</v>
      </c>
      <c r="O2310" s="12">
        <v>1534</v>
      </c>
      <c r="P2310" s="8" t="s">
        <v>41</v>
      </c>
      <c r="Q2310" s="12">
        <v>1534</v>
      </c>
      <c r="R2310" s="13">
        <v>99.9</v>
      </c>
      <c r="S2310" s="12">
        <v>1532.47</v>
      </c>
      <c r="T2310" s="12">
        <v>1532.82</v>
      </c>
      <c r="U2310" s="13">
        <v>1.53</v>
      </c>
      <c r="V2310" s="8" t="s">
        <v>35</v>
      </c>
      <c r="W2310" s="8" t="s">
        <v>7829</v>
      </c>
      <c r="X2310" s="8" t="s">
        <v>35</v>
      </c>
      <c r="Y2310" s="13">
        <v>0</v>
      </c>
      <c r="Z2310" s="8" t="s">
        <v>42</v>
      </c>
      <c r="AA2310" s="8" t="s">
        <v>43</v>
      </c>
      <c r="AB2310" s="8" t="s">
        <v>60</v>
      </c>
      <c r="AC2310" s="8" t="s">
        <v>7557</v>
      </c>
      <c r="AD2310" s="8" t="s">
        <v>35</v>
      </c>
      <c r="AE2310" s="8" t="s">
        <v>35</v>
      </c>
      <c r="AF2310" s="13">
        <v>1.53</v>
      </c>
      <c r="AG2310" s="41">
        <f t="shared" si="327"/>
        <v>45795</v>
      </c>
      <c r="AH2310" s="41">
        <f t="shared" ca="1" si="328"/>
        <v>46022</v>
      </c>
      <c r="AI2310" s="1">
        <f t="shared" ca="1" si="326"/>
        <v>7</v>
      </c>
      <c r="AJ2310" s="1">
        <f t="shared" ca="1" si="329"/>
        <v>2</v>
      </c>
      <c r="AK2310" s="1">
        <f t="shared" ca="1" si="330"/>
        <v>4</v>
      </c>
      <c r="AL2310" s="1">
        <f t="shared" si="331"/>
        <v>99.9</v>
      </c>
      <c r="AM2310" s="38">
        <f t="shared" ca="1" si="332"/>
        <v>0.2857142857142857</v>
      </c>
      <c r="AN2310" s="1" t="str">
        <f t="shared" ca="1" si="333"/>
        <v>טרם נבדק</v>
      </c>
      <c r="AO2310" s="1" t="e">
        <f>VLOOKUP(AC2310,'תז מייל קניין'!$A:$C,3,0)</f>
        <v>#N/A</v>
      </c>
      <c r="AP2310" s="1" t="str">
        <f t="shared" si="334"/>
        <v xml:space="preserve"> כיבוד לאי</v>
      </c>
    </row>
    <row r="2311" spans="1:42" x14ac:dyDescent="0.2">
      <c r="A2311" s="4"/>
      <c r="B2311" s="5"/>
      <c r="C2311" s="6" t="s">
        <v>7830</v>
      </c>
      <c r="D2311" s="7" t="s">
        <v>7554</v>
      </c>
      <c r="E2311" s="7" t="s">
        <v>32</v>
      </c>
      <c r="F2311" s="8" t="s">
        <v>35</v>
      </c>
      <c r="G2311" s="9">
        <v>45802</v>
      </c>
      <c r="H2311" s="9"/>
      <c r="I2311" s="10"/>
      <c r="J2311" s="14"/>
      <c r="K2311" s="11" t="s">
        <v>7831</v>
      </c>
      <c r="L2311" s="8" t="s">
        <v>7832</v>
      </c>
      <c r="M2311" s="8" t="s">
        <v>7833</v>
      </c>
      <c r="N2311" s="8" t="s">
        <v>40</v>
      </c>
      <c r="O2311" s="12">
        <v>2006</v>
      </c>
      <c r="P2311" s="8" t="s">
        <v>41</v>
      </c>
      <c r="Q2311" s="12">
        <v>2006</v>
      </c>
      <c r="R2311" s="13">
        <v>99.7</v>
      </c>
      <c r="S2311" s="12">
        <v>1999.98</v>
      </c>
      <c r="T2311" s="12">
        <v>2000.1</v>
      </c>
      <c r="U2311" s="13">
        <v>6.02</v>
      </c>
      <c r="V2311" s="8" t="s">
        <v>35</v>
      </c>
      <c r="W2311" s="8" t="s">
        <v>7834</v>
      </c>
      <c r="X2311" s="8" t="s">
        <v>35</v>
      </c>
      <c r="Y2311" s="13">
        <v>0</v>
      </c>
      <c r="Z2311" s="8" t="s">
        <v>42</v>
      </c>
      <c r="AA2311" s="8" t="s">
        <v>43</v>
      </c>
      <c r="AB2311" s="8" t="s">
        <v>60</v>
      </c>
      <c r="AC2311" s="8" t="s">
        <v>7557</v>
      </c>
      <c r="AD2311" s="8" t="s">
        <v>35</v>
      </c>
      <c r="AE2311" s="8" t="s">
        <v>35</v>
      </c>
      <c r="AF2311" s="13">
        <v>6.02</v>
      </c>
      <c r="AG2311" s="41">
        <f t="shared" si="327"/>
        <v>45802</v>
      </c>
      <c r="AH2311" s="41">
        <f t="shared" ca="1" si="328"/>
        <v>46022</v>
      </c>
      <c r="AI2311" s="1">
        <f t="shared" ca="1" si="326"/>
        <v>7</v>
      </c>
      <c r="AJ2311" s="1">
        <f t="shared" ca="1" si="329"/>
        <v>2</v>
      </c>
      <c r="AK2311" s="1">
        <f t="shared" ca="1" si="330"/>
        <v>4</v>
      </c>
      <c r="AL2311" s="1">
        <f t="shared" si="331"/>
        <v>99.7</v>
      </c>
      <c r="AM2311" s="38">
        <f t="shared" ca="1" si="332"/>
        <v>0.2857142857142857</v>
      </c>
      <c r="AN2311" s="1" t="str">
        <f t="shared" ca="1" si="333"/>
        <v>טרם נבדק</v>
      </c>
      <c r="AO2311" s="1" t="e">
        <f>VLOOKUP(AC2311,'תז מייל קניין'!$A:$C,3,0)</f>
        <v>#N/A</v>
      </c>
      <c r="AP2311" s="1" t="str">
        <f t="shared" si="334"/>
        <v xml:space="preserve"> כיבוד לאי</v>
      </c>
    </row>
    <row r="2312" spans="1:42" x14ac:dyDescent="0.2">
      <c r="A2312" s="4"/>
      <c r="B2312" s="5"/>
      <c r="C2312" s="6" t="s">
        <v>7835</v>
      </c>
      <c r="D2312" s="7" t="s">
        <v>7554</v>
      </c>
      <c r="E2312" s="7" t="s">
        <v>32</v>
      </c>
      <c r="F2312" s="8" t="s">
        <v>35</v>
      </c>
      <c r="G2312" s="9">
        <v>45803</v>
      </c>
      <c r="H2312" s="9"/>
      <c r="I2312" s="10"/>
      <c r="J2312" s="14"/>
      <c r="K2312" s="11" t="s">
        <v>3406</v>
      </c>
      <c r="L2312" s="8" t="s">
        <v>3407</v>
      </c>
      <c r="M2312" s="8" t="s">
        <v>3408</v>
      </c>
      <c r="N2312" s="8" t="s">
        <v>40</v>
      </c>
      <c r="O2312" s="13">
        <v>425</v>
      </c>
      <c r="P2312" s="8" t="s">
        <v>41</v>
      </c>
      <c r="Q2312" s="13">
        <v>425</v>
      </c>
      <c r="R2312" s="13">
        <v>99.95</v>
      </c>
      <c r="S2312" s="13">
        <v>425</v>
      </c>
      <c r="T2312" s="13">
        <v>424.8</v>
      </c>
      <c r="U2312" s="13">
        <v>0</v>
      </c>
      <c r="V2312" s="8" t="s">
        <v>35</v>
      </c>
      <c r="W2312" s="8" t="s">
        <v>7836</v>
      </c>
      <c r="X2312" s="8" t="s">
        <v>35</v>
      </c>
      <c r="Y2312" s="13">
        <v>0</v>
      </c>
      <c r="Z2312" s="8" t="s">
        <v>42</v>
      </c>
      <c r="AA2312" s="8" t="s">
        <v>43</v>
      </c>
      <c r="AB2312" s="8" t="s">
        <v>60</v>
      </c>
      <c r="AC2312" s="8" t="s">
        <v>7557</v>
      </c>
      <c r="AD2312" s="8" t="s">
        <v>35</v>
      </c>
      <c r="AE2312" s="8" t="s">
        <v>35</v>
      </c>
      <c r="AF2312" s="13">
        <v>0</v>
      </c>
      <c r="AG2312" s="41">
        <f t="shared" si="327"/>
        <v>45803</v>
      </c>
      <c r="AH2312" s="41">
        <f t="shared" ca="1" si="328"/>
        <v>46022</v>
      </c>
      <c r="AI2312" s="1">
        <f t="shared" ca="1" si="326"/>
        <v>7</v>
      </c>
      <c r="AJ2312" s="1">
        <f t="shared" ca="1" si="329"/>
        <v>2</v>
      </c>
      <c r="AK2312" s="1">
        <f t="shared" ca="1" si="330"/>
        <v>4</v>
      </c>
      <c r="AL2312" s="1">
        <f t="shared" si="331"/>
        <v>99.95</v>
      </c>
      <c r="AM2312" s="38">
        <f t="shared" ca="1" si="332"/>
        <v>0.2857142857142857</v>
      </c>
      <c r="AN2312" s="1" t="str">
        <f t="shared" ca="1" si="333"/>
        <v>טרם נבדק</v>
      </c>
      <c r="AO2312" s="1" t="e">
        <f>VLOOKUP(AC2312,'תז מייל קניין'!$A:$C,3,0)</f>
        <v>#N/A</v>
      </c>
      <c r="AP2312" s="1" t="str">
        <f t="shared" si="334"/>
        <v xml:space="preserve"> דחוף- קנק</v>
      </c>
    </row>
    <row r="2313" spans="1:42" x14ac:dyDescent="0.2">
      <c r="A2313" s="4"/>
      <c r="B2313" s="5"/>
      <c r="C2313" s="6" t="s">
        <v>7837</v>
      </c>
      <c r="D2313" s="7" t="s">
        <v>7554</v>
      </c>
      <c r="E2313" s="7" t="s">
        <v>32</v>
      </c>
      <c r="F2313" s="8" t="s">
        <v>35</v>
      </c>
      <c r="G2313" s="9">
        <v>45803</v>
      </c>
      <c r="H2313" s="9"/>
      <c r="I2313" s="10"/>
      <c r="J2313" s="14"/>
      <c r="K2313" s="11" t="s">
        <v>7838</v>
      </c>
      <c r="L2313" s="8" t="s">
        <v>7839</v>
      </c>
      <c r="M2313" s="8" t="s">
        <v>7840</v>
      </c>
      <c r="N2313" s="8" t="s">
        <v>40</v>
      </c>
      <c r="O2313" s="13">
        <v>500</v>
      </c>
      <c r="P2313" s="8" t="s">
        <v>41</v>
      </c>
      <c r="Q2313" s="13">
        <v>500</v>
      </c>
      <c r="R2313" s="13">
        <v>0</v>
      </c>
      <c r="S2313" s="13">
        <v>0</v>
      </c>
      <c r="T2313" s="13">
        <v>0</v>
      </c>
      <c r="U2313" s="13">
        <v>500</v>
      </c>
      <c r="V2313" s="8" t="s">
        <v>35</v>
      </c>
      <c r="W2313" s="8" t="s">
        <v>7841</v>
      </c>
      <c r="X2313" s="8" t="s">
        <v>35</v>
      </c>
      <c r="Y2313" s="13">
        <v>0</v>
      </c>
      <c r="Z2313" s="8" t="s">
        <v>42</v>
      </c>
      <c r="AA2313" s="8" t="s">
        <v>43</v>
      </c>
      <c r="AB2313" s="8" t="s">
        <v>60</v>
      </c>
      <c r="AC2313" s="8" t="s">
        <v>7557</v>
      </c>
      <c r="AD2313" s="8" t="s">
        <v>35</v>
      </c>
      <c r="AE2313" s="8" t="s">
        <v>35</v>
      </c>
      <c r="AF2313" s="13">
        <v>500</v>
      </c>
      <c r="AG2313" s="41">
        <f t="shared" si="327"/>
        <v>45803</v>
      </c>
      <c r="AH2313" s="41">
        <f t="shared" ca="1" si="328"/>
        <v>46022</v>
      </c>
      <c r="AI2313" s="1">
        <f t="shared" ca="1" si="326"/>
        <v>7</v>
      </c>
      <c r="AJ2313" s="1">
        <f t="shared" ca="1" si="329"/>
        <v>2</v>
      </c>
      <c r="AK2313" s="1">
        <f t="shared" ca="1" si="330"/>
        <v>4</v>
      </c>
      <c r="AL2313" s="1">
        <f t="shared" si="331"/>
        <v>0</v>
      </c>
      <c r="AM2313" s="38">
        <f t="shared" ca="1" si="332"/>
        <v>0.2857142857142857</v>
      </c>
      <c r="AN2313" s="1" t="str">
        <f t="shared" ca="1" si="333"/>
        <v>טרם נבדק</v>
      </c>
      <c r="AO2313" s="1" t="e">
        <f>VLOOKUP(AC2313,'תז מייל קניין'!$A:$C,3,0)</f>
        <v>#N/A</v>
      </c>
      <c r="AP2313" s="1" t="str">
        <f t="shared" si="334"/>
        <v xml:space="preserve"> דחוף- 2 ס</v>
      </c>
    </row>
    <row r="2314" spans="1:42" x14ac:dyDescent="0.2">
      <c r="A2314" s="4"/>
      <c r="B2314" s="5"/>
      <c r="C2314" s="6" t="s">
        <v>7842</v>
      </c>
      <c r="D2314" s="7" t="s">
        <v>7554</v>
      </c>
      <c r="E2314" s="7" t="s">
        <v>32</v>
      </c>
      <c r="F2314" s="8" t="s">
        <v>35</v>
      </c>
      <c r="G2314" s="9">
        <v>45804</v>
      </c>
      <c r="H2314" s="9"/>
      <c r="I2314" s="10"/>
      <c r="J2314" s="14"/>
      <c r="K2314" s="11" t="s">
        <v>7822</v>
      </c>
      <c r="L2314" s="8" t="s">
        <v>7823</v>
      </c>
      <c r="M2314" s="8" t="s">
        <v>7824</v>
      </c>
      <c r="N2314" s="8" t="s">
        <v>40</v>
      </c>
      <c r="O2314" s="13">
        <v>249.99</v>
      </c>
      <c r="P2314" s="8" t="s">
        <v>41</v>
      </c>
      <c r="Q2314" s="13">
        <v>249.99</v>
      </c>
      <c r="R2314" s="13">
        <v>100.07</v>
      </c>
      <c r="S2314" s="13">
        <v>249.99</v>
      </c>
      <c r="T2314" s="13">
        <v>250.16</v>
      </c>
      <c r="U2314" s="13">
        <v>0</v>
      </c>
      <c r="V2314" s="8" t="s">
        <v>35</v>
      </c>
      <c r="W2314" s="8" t="s">
        <v>7843</v>
      </c>
      <c r="X2314" s="8" t="s">
        <v>35</v>
      </c>
      <c r="Y2314" s="13">
        <v>0</v>
      </c>
      <c r="Z2314" s="8" t="s">
        <v>42</v>
      </c>
      <c r="AA2314" s="8" t="s">
        <v>43</v>
      </c>
      <c r="AB2314" s="8" t="s">
        <v>60</v>
      </c>
      <c r="AC2314" s="8" t="s">
        <v>7557</v>
      </c>
      <c r="AD2314" s="8" t="s">
        <v>35</v>
      </c>
      <c r="AE2314" s="8" t="s">
        <v>35</v>
      </c>
      <c r="AF2314" s="13">
        <v>0</v>
      </c>
      <c r="AG2314" s="41">
        <f t="shared" si="327"/>
        <v>45804</v>
      </c>
      <c r="AH2314" s="41">
        <f t="shared" ca="1" si="328"/>
        <v>46022</v>
      </c>
      <c r="AI2314" s="1">
        <f t="shared" ca="1" si="326"/>
        <v>7</v>
      </c>
      <c r="AJ2314" s="1">
        <f t="shared" ca="1" si="329"/>
        <v>2</v>
      </c>
      <c r="AK2314" s="1">
        <f t="shared" ca="1" si="330"/>
        <v>4</v>
      </c>
      <c r="AL2314" s="1">
        <f t="shared" si="331"/>
        <v>100.07</v>
      </c>
      <c r="AM2314" s="38">
        <f t="shared" ca="1" si="332"/>
        <v>0.2857142857142857</v>
      </c>
      <c r="AN2314" s="1" t="str">
        <f t="shared" ca="1" si="333"/>
        <v>טרם נבדק</v>
      </c>
      <c r="AO2314" s="1" t="e">
        <f>VLOOKUP(AC2314,'תז מייל קניין'!$A:$C,3,0)</f>
        <v>#N/A</v>
      </c>
      <c r="AP2314" s="1" t="str">
        <f t="shared" si="334"/>
        <v xml:space="preserve"> כיבוד למפ</v>
      </c>
    </row>
    <row r="2315" spans="1:42" x14ac:dyDescent="0.2">
      <c r="A2315" s="4"/>
      <c r="B2315" s="5"/>
      <c r="C2315" s="6" t="s">
        <v>7844</v>
      </c>
      <c r="D2315" s="7" t="s">
        <v>7554</v>
      </c>
      <c r="E2315" s="7" t="s">
        <v>32</v>
      </c>
      <c r="F2315" s="8" t="s">
        <v>35</v>
      </c>
      <c r="G2315" s="9">
        <v>45811</v>
      </c>
      <c r="H2315" s="9"/>
      <c r="I2315" s="10"/>
      <c r="J2315" s="14"/>
      <c r="K2315" s="11" t="s">
        <v>7845</v>
      </c>
      <c r="L2315" s="8" t="s">
        <v>7846</v>
      </c>
      <c r="M2315" s="8" t="s">
        <v>7847</v>
      </c>
      <c r="N2315" s="8" t="s">
        <v>40</v>
      </c>
      <c r="O2315" s="12">
        <v>3532</v>
      </c>
      <c r="P2315" s="8" t="s">
        <v>41</v>
      </c>
      <c r="Q2315" s="12">
        <v>3532</v>
      </c>
      <c r="R2315" s="13">
        <v>99.99</v>
      </c>
      <c r="S2315" s="12">
        <v>3532</v>
      </c>
      <c r="T2315" s="12">
        <v>3531.74</v>
      </c>
      <c r="U2315" s="13">
        <v>0</v>
      </c>
      <c r="V2315" s="8" t="s">
        <v>35</v>
      </c>
      <c r="W2315" s="8" t="s">
        <v>7848</v>
      </c>
      <c r="X2315" s="8" t="s">
        <v>35</v>
      </c>
      <c r="Y2315" s="13">
        <v>0</v>
      </c>
      <c r="Z2315" s="8" t="s">
        <v>42</v>
      </c>
      <c r="AA2315" s="8" t="s">
        <v>43</v>
      </c>
      <c r="AB2315" s="8" t="s">
        <v>60</v>
      </c>
      <c r="AC2315" s="8" t="s">
        <v>7557</v>
      </c>
      <c r="AD2315" s="8" t="s">
        <v>35</v>
      </c>
      <c r="AE2315" s="8" t="s">
        <v>35</v>
      </c>
      <c r="AF2315" s="13">
        <v>0</v>
      </c>
      <c r="AG2315" s="41">
        <f t="shared" si="327"/>
        <v>45811</v>
      </c>
      <c r="AH2315" s="41">
        <f t="shared" ca="1" si="328"/>
        <v>46022</v>
      </c>
      <c r="AI2315" s="1">
        <f t="shared" ca="1" si="326"/>
        <v>6</v>
      </c>
      <c r="AJ2315" s="1">
        <f t="shared" ca="1" si="329"/>
        <v>2</v>
      </c>
      <c r="AK2315" s="1">
        <f t="shared" ca="1" si="330"/>
        <v>4</v>
      </c>
      <c r="AL2315" s="1">
        <f t="shared" si="331"/>
        <v>99.99</v>
      </c>
      <c r="AM2315" s="38">
        <f t="shared" ca="1" si="332"/>
        <v>0.33333333333333331</v>
      </c>
      <c r="AN2315" s="1" t="str">
        <f t="shared" ca="1" si="333"/>
        <v>טרם נבדק</v>
      </c>
      <c r="AO2315" s="1" t="e">
        <f>VLOOKUP(AC2315,'תז מייל קניין'!$A:$C,3,0)</f>
        <v>#N/A</v>
      </c>
      <c r="AP2315" s="1" t="str">
        <f t="shared" si="334"/>
        <v xml:space="preserve"> כיבוד לאי</v>
      </c>
    </row>
    <row r="2316" spans="1:42" x14ac:dyDescent="0.2">
      <c r="A2316" s="4"/>
      <c r="B2316" s="5"/>
      <c r="C2316" s="6" t="s">
        <v>7849</v>
      </c>
      <c r="D2316" s="7" t="s">
        <v>7554</v>
      </c>
      <c r="E2316" s="7" t="s">
        <v>32</v>
      </c>
      <c r="F2316" s="8" t="s">
        <v>35</v>
      </c>
      <c r="G2316" s="9">
        <v>45811</v>
      </c>
      <c r="H2316" s="9"/>
      <c r="I2316" s="10"/>
      <c r="J2316" s="14"/>
      <c r="K2316" s="11" t="s">
        <v>262</v>
      </c>
      <c r="L2316" s="8" t="s">
        <v>263</v>
      </c>
      <c r="M2316" s="8" t="s">
        <v>264</v>
      </c>
      <c r="N2316" s="8" t="s">
        <v>40</v>
      </c>
      <c r="O2316" s="13">
        <v>200</v>
      </c>
      <c r="P2316" s="8" t="s">
        <v>41</v>
      </c>
      <c r="Q2316" s="13">
        <v>200</v>
      </c>
      <c r="R2316" s="13">
        <v>99.7</v>
      </c>
      <c r="S2316" s="13">
        <v>199.4</v>
      </c>
      <c r="T2316" s="13">
        <v>199.42</v>
      </c>
      <c r="U2316" s="13">
        <v>0.6</v>
      </c>
      <c r="V2316" s="8" t="s">
        <v>35</v>
      </c>
      <c r="W2316" s="8" t="s">
        <v>7850</v>
      </c>
      <c r="X2316" s="8" t="s">
        <v>35</v>
      </c>
      <c r="Y2316" s="13">
        <v>0</v>
      </c>
      <c r="Z2316" s="8" t="s">
        <v>42</v>
      </c>
      <c r="AA2316" s="8" t="s">
        <v>43</v>
      </c>
      <c r="AB2316" s="8" t="s">
        <v>60</v>
      </c>
      <c r="AC2316" s="8" t="s">
        <v>7557</v>
      </c>
      <c r="AD2316" s="8" t="s">
        <v>35</v>
      </c>
      <c r="AE2316" s="8" t="s">
        <v>35</v>
      </c>
      <c r="AF2316" s="13">
        <v>0.6</v>
      </c>
      <c r="AG2316" s="41">
        <f t="shared" si="327"/>
        <v>45811</v>
      </c>
      <c r="AH2316" s="41">
        <f t="shared" ca="1" si="328"/>
        <v>46022</v>
      </c>
      <c r="AI2316" s="1">
        <f t="shared" ca="1" si="326"/>
        <v>6</v>
      </c>
      <c r="AJ2316" s="1">
        <f t="shared" ca="1" si="329"/>
        <v>2</v>
      </c>
      <c r="AK2316" s="1">
        <f t="shared" ca="1" si="330"/>
        <v>4</v>
      </c>
      <c r="AL2316" s="1">
        <f t="shared" si="331"/>
        <v>99.7</v>
      </c>
      <c r="AM2316" s="38">
        <f t="shared" ca="1" si="332"/>
        <v>0.33333333333333331</v>
      </c>
      <c r="AN2316" s="1" t="str">
        <f t="shared" ca="1" si="333"/>
        <v>טרם נבדק</v>
      </c>
      <c r="AO2316" s="1" t="e">
        <f>VLOOKUP(AC2316,'תז מייל קניין'!$A:$C,3,0)</f>
        <v>#N/A</v>
      </c>
      <c r="AP2316" s="1" t="str">
        <f t="shared" si="334"/>
        <v xml:space="preserve"> כיבוד ליו</v>
      </c>
    </row>
    <row r="2317" spans="1:42" x14ac:dyDescent="0.2">
      <c r="A2317" s="4"/>
      <c r="B2317" s="5"/>
      <c r="C2317" s="6" t="s">
        <v>7851</v>
      </c>
      <c r="D2317" s="7" t="s">
        <v>7554</v>
      </c>
      <c r="E2317" s="7" t="s">
        <v>32</v>
      </c>
      <c r="F2317" s="8" t="s">
        <v>35</v>
      </c>
      <c r="G2317" s="9">
        <v>45812</v>
      </c>
      <c r="H2317" s="9"/>
      <c r="I2317" s="10"/>
      <c r="J2317" s="14"/>
      <c r="K2317" s="11" t="s">
        <v>7852</v>
      </c>
      <c r="L2317" s="8" t="s">
        <v>7853</v>
      </c>
      <c r="M2317" s="8" t="s">
        <v>7854</v>
      </c>
      <c r="N2317" s="8" t="s">
        <v>40</v>
      </c>
      <c r="O2317" s="12">
        <v>1007.06</v>
      </c>
      <c r="P2317" s="8" t="s">
        <v>41</v>
      </c>
      <c r="Q2317" s="12">
        <v>1007.06</v>
      </c>
      <c r="R2317" s="13">
        <v>99.9</v>
      </c>
      <c r="S2317" s="12">
        <v>1006.05</v>
      </c>
      <c r="T2317" s="12">
        <v>1006.54</v>
      </c>
      <c r="U2317" s="13">
        <v>1.01</v>
      </c>
      <c r="V2317" s="8" t="s">
        <v>35</v>
      </c>
      <c r="W2317" s="8" t="s">
        <v>7855</v>
      </c>
      <c r="X2317" s="8" t="s">
        <v>35</v>
      </c>
      <c r="Y2317" s="13">
        <v>0</v>
      </c>
      <c r="Z2317" s="8" t="s">
        <v>42</v>
      </c>
      <c r="AA2317" s="8" t="s">
        <v>43</v>
      </c>
      <c r="AB2317" s="8" t="s">
        <v>60</v>
      </c>
      <c r="AC2317" s="8" t="s">
        <v>7557</v>
      </c>
      <c r="AD2317" s="8" t="s">
        <v>35</v>
      </c>
      <c r="AE2317" s="8" t="s">
        <v>35</v>
      </c>
      <c r="AF2317" s="13">
        <v>1</v>
      </c>
      <c r="AG2317" s="41">
        <f t="shared" si="327"/>
        <v>45812</v>
      </c>
      <c r="AH2317" s="41">
        <f t="shared" ca="1" si="328"/>
        <v>46022</v>
      </c>
      <c r="AI2317" s="1">
        <f t="shared" ca="1" si="326"/>
        <v>6</v>
      </c>
      <c r="AJ2317" s="1">
        <f t="shared" ca="1" si="329"/>
        <v>2</v>
      </c>
      <c r="AK2317" s="1">
        <f t="shared" ca="1" si="330"/>
        <v>4</v>
      </c>
      <c r="AL2317" s="1">
        <f t="shared" si="331"/>
        <v>99.9</v>
      </c>
      <c r="AM2317" s="38">
        <f t="shared" ca="1" si="332"/>
        <v>0.33333333333333331</v>
      </c>
      <c r="AN2317" s="1" t="str">
        <f t="shared" ca="1" si="333"/>
        <v>טרם נבדק</v>
      </c>
      <c r="AO2317" s="1" t="e">
        <f>VLOOKUP(AC2317,'תז מייל קניין'!$A:$C,3,0)</f>
        <v>#N/A</v>
      </c>
      <c r="AP2317" s="1" t="str">
        <f t="shared" si="334"/>
        <v xml:space="preserve"> כיבוד למש</v>
      </c>
    </row>
    <row r="2318" spans="1:42" x14ac:dyDescent="0.2">
      <c r="A2318" s="4"/>
      <c r="B2318" s="5"/>
      <c r="C2318" s="6" t="s">
        <v>7856</v>
      </c>
      <c r="D2318" s="7" t="s">
        <v>7554</v>
      </c>
      <c r="E2318" s="7" t="s">
        <v>32</v>
      </c>
      <c r="F2318" s="8" t="s">
        <v>35</v>
      </c>
      <c r="G2318" s="9">
        <v>45820</v>
      </c>
      <c r="H2318" s="9"/>
      <c r="I2318" s="10"/>
      <c r="J2318" s="14"/>
      <c r="K2318" s="11" t="s">
        <v>7857</v>
      </c>
      <c r="L2318" s="8" t="s">
        <v>7858</v>
      </c>
      <c r="M2318" s="8" t="s">
        <v>7859</v>
      </c>
      <c r="N2318" s="8" t="s">
        <v>40</v>
      </c>
      <c r="O2318" s="12">
        <v>3000</v>
      </c>
      <c r="P2318" s="8" t="s">
        <v>41</v>
      </c>
      <c r="Q2318" s="12">
        <v>3000</v>
      </c>
      <c r="R2318" s="13">
        <v>0</v>
      </c>
      <c r="S2318" s="13">
        <v>0</v>
      </c>
      <c r="T2318" s="13">
        <v>0</v>
      </c>
      <c r="U2318" s="12">
        <v>3000</v>
      </c>
      <c r="V2318" s="8" t="s">
        <v>35</v>
      </c>
      <c r="W2318" s="8" t="s">
        <v>7860</v>
      </c>
      <c r="X2318" s="8" t="s">
        <v>35</v>
      </c>
      <c r="Y2318" s="13">
        <v>0</v>
      </c>
      <c r="Z2318" s="8" t="s">
        <v>42</v>
      </c>
      <c r="AA2318" s="8" t="s">
        <v>43</v>
      </c>
      <c r="AB2318" s="8" t="s">
        <v>60</v>
      </c>
      <c r="AC2318" s="8" t="s">
        <v>7557</v>
      </c>
      <c r="AD2318" s="8" t="s">
        <v>35</v>
      </c>
      <c r="AE2318" s="8" t="s">
        <v>35</v>
      </c>
      <c r="AF2318" s="12">
        <v>3000</v>
      </c>
      <c r="AG2318" s="41">
        <f t="shared" si="327"/>
        <v>45820</v>
      </c>
      <c r="AH2318" s="41">
        <f t="shared" ca="1" si="328"/>
        <v>46022</v>
      </c>
      <c r="AI2318" s="1">
        <f t="shared" ca="1" si="326"/>
        <v>6</v>
      </c>
      <c r="AJ2318" s="1">
        <f t="shared" ca="1" si="329"/>
        <v>1</v>
      </c>
      <c r="AK2318" s="1">
        <f t="shared" ca="1" si="330"/>
        <v>4</v>
      </c>
      <c r="AL2318" s="1">
        <f t="shared" si="331"/>
        <v>0</v>
      </c>
      <c r="AM2318" s="38">
        <f t="shared" ca="1" si="332"/>
        <v>0.16666666666666666</v>
      </c>
      <c r="AN2318" s="1" t="str">
        <f t="shared" ca="1" si="333"/>
        <v>טרם נבדק</v>
      </c>
      <c r="AO2318" s="1" t="e">
        <f>VLOOKUP(AC2318,'תז מייל קניין'!$A:$C,3,0)</f>
        <v>#N/A</v>
      </c>
      <c r="AP2318" s="1" t="str">
        <f t="shared" si="334"/>
        <v xml:space="preserve"> כיבוד לאי</v>
      </c>
    </row>
    <row r="2319" spans="1:42" x14ac:dyDescent="0.2">
      <c r="A2319" s="4"/>
      <c r="B2319" s="5"/>
      <c r="C2319" s="6" t="s">
        <v>7861</v>
      </c>
      <c r="D2319" s="7" t="s">
        <v>7554</v>
      </c>
      <c r="E2319" s="7" t="s">
        <v>32</v>
      </c>
      <c r="F2319" s="8" t="s">
        <v>35</v>
      </c>
      <c r="G2319" s="9">
        <v>45820</v>
      </c>
      <c r="H2319" s="9"/>
      <c r="I2319" s="10"/>
      <c r="J2319" s="14"/>
      <c r="K2319" s="11" t="s">
        <v>7682</v>
      </c>
      <c r="L2319" s="8" t="s">
        <v>7683</v>
      </c>
      <c r="M2319" s="8" t="s">
        <v>7684</v>
      </c>
      <c r="N2319" s="8" t="s">
        <v>35</v>
      </c>
      <c r="O2319" s="12">
        <v>3540</v>
      </c>
      <c r="P2319" s="8" t="s">
        <v>41</v>
      </c>
      <c r="Q2319" s="12">
        <v>3540</v>
      </c>
      <c r="R2319" s="13">
        <v>0</v>
      </c>
      <c r="S2319" s="13">
        <v>0</v>
      </c>
      <c r="T2319" s="13">
        <v>0</v>
      </c>
      <c r="U2319" s="13">
        <v>0</v>
      </c>
      <c r="V2319" s="8" t="s">
        <v>57</v>
      </c>
      <c r="W2319" s="8" t="s">
        <v>7862</v>
      </c>
      <c r="X2319" s="8" t="s">
        <v>35</v>
      </c>
      <c r="Y2319" s="13">
        <v>0</v>
      </c>
      <c r="Z2319" s="8" t="s">
        <v>35</v>
      </c>
      <c r="AA2319" s="8" t="s">
        <v>43</v>
      </c>
      <c r="AB2319" s="8" t="s">
        <v>60</v>
      </c>
      <c r="AC2319" s="8" t="s">
        <v>7557</v>
      </c>
      <c r="AD2319" s="8" t="s">
        <v>35</v>
      </c>
      <c r="AE2319" s="8" t="s">
        <v>35</v>
      </c>
      <c r="AF2319" s="12">
        <v>3540</v>
      </c>
      <c r="AG2319" s="41">
        <f t="shared" si="327"/>
        <v>45820</v>
      </c>
      <c r="AH2319" s="41">
        <f t="shared" ca="1" si="328"/>
        <v>46022</v>
      </c>
      <c r="AI2319" s="1">
        <f t="shared" ca="1" si="326"/>
        <v>6</v>
      </c>
      <c r="AJ2319" s="1">
        <f t="shared" ca="1" si="329"/>
        <v>1</v>
      </c>
      <c r="AK2319" s="1">
        <f t="shared" ca="1" si="330"/>
        <v>4</v>
      </c>
      <c r="AL2319" s="1">
        <f t="shared" si="331"/>
        <v>0</v>
      </c>
      <c r="AM2319" s="38">
        <f t="shared" ca="1" si="332"/>
        <v>0.16666666666666666</v>
      </c>
      <c r="AN2319" s="1" t="str">
        <f t="shared" ca="1" si="333"/>
        <v>טרם נבדק</v>
      </c>
      <c r="AO2319" s="1" t="e">
        <f>VLOOKUP(AC2319,'תז מייל קניין'!$A:$C,3,0)</f>
        <v>#N/A</v>
      </c>
      <c r="AP2319" s="1" t="str">
        <f t="shared" si="334"/>
        <v xml:space="preserve"> כיבוד לאי</v>
      </c>
    </row>
    <row r="2320" spans="1:42" x14ac:dyDescent="0.2">
      <c r="A2320" s="4"/>
      <c r="B2320" s="5"/>
      <c r="C2320" s="6" t="s">
        <v>7863</v>
      </c>
      <c r="D2320" s="7" t="s">
        <v>7554</v>
      </c>
      <c r="E2320" s="7" t="s">
        <v>32</v>
      </c>
      <c r="F2320" s="8" t="s">
        <v>35</v>
      </c>
      <c r="G2320" s="9">
        <v>45820</v>
      </c>
      <c r="H2320" s="9"/>
      <c r="I2320" s="10"/>
      <c r="J2320" s="14"/>
      <c r="K2320" s="11" t="s">
        <v>7682</v>
      </c>
      <c r="L2320" s="8" t="s">
        <v>7683</v>
      </c>
      <c r="M2320" s="8" t="s">
        <v>7684</v>
      </c>
      <c r="N2320" s="8" t="s">
        <v>35</v>
      </c>
      <c r="O2320" s="12">
        <v>3540</v>
      </c>
      <c r="P2320" s="8" t="s">
        <v>41</v>
      </c>
      <c r="Q2320" s="12">
        <v>3540</v>
      </c>
      <c r="R2320" s="13">
        <v>0</v>
      </c>
      <c r="S2320" s="13">
        <v>0</v>
      </c>
      <c r="T2320" s="13">
        <v>0</v>
      </c>
      <c r="U2320" s="13">
        <v>0</v>
      </c>
      <c r="V2320" s="8" t="s">
        <v>57</v>
      </c>
      <c r="W2320" s="8" t="s">
        <v>7864</v>
      </c>
      <c r="X2320" s="8" t="s">
        <v>35</v>
      </c>
      <c r="Y2320" s="13">
        <v>0</v>
      </c>
      <c r="Z2320" s="8" t="s">
        <v>35</v>
      </c>
      <c r="AA2320" s="8" t="s">
        <v>43</v>
      </c>
      <c r="AB2320" s="8" t="s">
        <v>60</v>
      </c>
      <c r="AC2320" s="8" t="s">
        <v>7557</v>
      </c>
      <c r="AD2320" s="8" t="s">
        <v>35</v>
      </c>
      <c r="AE2320" s="8" t="s">
        <v>35</v>
      </c>
      <c r="AF2320" s="12">
        <v>3540</v>
      </c>
      <c r="AG2320" s="41">
        <f t="shared" si="327"/>
        <v>45820</v>
      </c>
      <c r="AH2320" s="41">
        <f t="shared" ca="1" si="328"/>
        <v>46022</v>
      </c>
      <c r="AI2320" s="1">
        <f t="shared" ca="1" si="326"/>
        <v>6</v>
      </c>
      <c r="AJ2320" s="1">
        <f t="shared" ca="1" si="329"/>
        <v>1</v>
      </c>
      <c r="AK2320" s="1">
        <f t="shared" ca="1" si="330"/>
        <v>4</v>
      </c>
      <c r="AL2320" s="1">
        <f t="shared" si="331"/>
        <v>0</v>
      </c>
      <c r="AM2320" s="38">
        <f t="shared" ca="1" si="332"/>
        <v>0.16666666666666666</v>
      </c>
      <c r="AN2320" s="1" t="str">
        <f t="shared" ca="1" si="333"/>
        <v>טרם נבדק</v>
      </c>
      <c r="AO2320" s="1" t="e">
        <f>VLOOKUP(AC2320,'תז מייל קניין'!$A:$C,3,0)</f>
        <v>#N/A</v>
      </c>
      <c r="AP2320" s="1" t="str">
        <f t="shared" si="334"/>
        <v xml:space="preserve"> כיבוד לאי</v>
      </c>
    </row>
    <row r="2321" spans="1:42" x14ac:dyDescent="0.2">
      <c r="A2321" s="4"/>
      <c r="B2321" s="5"/>
      <c r="C2321" s="6" t="s">
        <v>7865</v>
      </c>
      <c r="D2321" s="7" t="s">
        <v>7554</v>
      </c>
      <c r="E2321" s="7" t="s">
        <v>32</v>
      </c>
      <c r="F2321" s="8" t="s">
        <v>35</v>
      </c>
      <c r="G2321" s="9">
        <v>45820</v>
      </c>
      <c r="H2321" s="9"/>
      <c r="I2321" s="10"/>
      <c r="J2321" s="14"/>
      <c r="K2321" s="11" t="s">
        <v>262</v>
      </c>
      <c r="L2321" s="8" t="s">
        <v>263</v>
      </c>
      <c r="M2321" s="8" t="s">
        <v>264</v>
      </c>
      <c r="N2321" s="8" t="s">
        <v>35</v>
      </c>
      <c r="O2321" s="13">
        <v>300</v>
      </c>
      <c r="P2321" s="8" t="s">
        <v>41</v>
      </c>
      <c r="Q2321" s="13">
        <v>300</v>
      </c>
      <c r="R2321" s="13">
        <v>0</v>
      </c>
      <c r="S2321" s="13">
        <v>0</v>
      </c>
      <c r="T2321" s="13">
        <v>0</v>
      </c>
      <c r="U2321" s="13">
        <v>0</v>
      </c>
      <c r="V2321" s="8" t="s">
        <v>57</v>
      </c>
      <c r="W2321" s="8" t="s">
        <v>7866</v>
      </c>
      <c r="X2321" s="8" t="s">
        <v>35</v>
      </c>
      <c r="Y2321" s="13">
        <v>0</v>
      </c>
      <c r="Z2321" s="8" t="s">
        <v>35</v>
      </c>
      <c r="AA2321" s="8" t="s">
        <v>43</v>
      </c>
      <c r="AB2321" s="8" t="s">
        <v>60</v>
      </c>
      <c r="AC2321" s="8" t="s">
        <v>7557</v>
      </c>
      <c r="AD2321" s="8" t="s">
        <v>35</v>
      </c>
      <c r="AE2321" s="8" t="s">
        <v>35</v>
      </c>
      <c r="AF2321" s="13">
        <v>300</v>
      </c>
      <c r="AG2321" s="41">
        <f t="shared" si="327"/>
        <v>45820</v>
      </c>
      <c r="AH2321" s="41">
        <f t="shared" ca="1" si="328"/>
        <v>46022</v>
      </c>
      <c r="AI2321" s="1">
        <f t="shared" ca="1" si="326"/>
        <v>6</v>
      </c>
      <c r="AJ2321" s="1">
        <f t="shared" ca="1" si="329"/>
        <v>1</v>
      </c>
      <c r="AK2321" s="1">
        <f t="shared" ca="1" si="330"/>
        <v>4</v>
      </c>
      <c r="AL2321" s="1">
        <f t="shared" si="331"/>
        <v>0</v>
      </c>
      <c r="AM2321" s="38">
        <f t="shared" ca="1" si="332"/>
        <v>0.16666666666666666</v>
      </c>
      <c r="AN2321" s="1" t="str">
        <f t="shared" ca="1" si="333"/>
        <v>טרם נבדק</v>
      </c>
      <c r="AO2321" s="1" t="e">
        <f>VLOOKUP(AC2321,'תז מייל קניין'!$A:$C,3,0)</f>
        <v>#N/A</v>
      </c>
      <c r="AP2321" s="1" t="str">
        <f t="shared" si="334"/>
        <v xml:space="preserve"> כיבוד ליו</v>
      </c>
    </row>
    <row r="2322" spans="1:42" x14ac:dyDescent="0.2">
      <c r="A2322" s="4"/>
      <c r="B2322" s="5"/>
      <c r="C2322" s="6" t="s">
        <v>7867</v>
      </c>
      <c r="D2322" s="7" t="s">
        <v>7554</v>
      </c>
      <c r="E2322" s="7" t="s">
        <v>32</v>
      </c>
      <c r="F2322" s="8" t="s">
        <v>35</v>
      </c>
      <c r="G2322" s="9">
        <v>45838</v>
      </c>
      <c r="H2322" s="9"/>
      <c r="I2322" s="10"/>
      <c r="J2322" s="14"/>
      <c r="K2322" s="11" t="s">
        <v>7868</v>
      </c>
      <c r="L2322" s="8" t="s">
        <v>7869</v>
      </c>
      <c r="M2322" s="8" t="s">
        <v>7870</v>
      </c>
      <c r="N2322" s="8" t="s">
        <v>40</v>
      </c>
      <c r="O2322" s="13">
        <v>300</v>
      </c>
      <c r="P2322" s="8" t="s">
        <v>41</v>
      </c>
      <c r="Q2322" s="13">
        <v>300</v>
      </c>
      <c r="R2322" s="13">
        <v>99.9</v>
      </c>
      <c r="S2322" s="13">
        <v>299.7</v>
      </c>
      <c r="T2322" s="13">
        <v>299.72000000000003</v>
      </c>
      <c r="U2322" s="13">
        <v>0.3</v>
      </c>
      <c r="V2322" s="8" t="s">
        <v>35</v>
      </c>
      <c r="W2322" s="8" t="s">
        <v>7871</v>
      </c>
      <c r="X2322" s="8" t="s">
        <v>35</v>
      </c>
      <c r="Y2322" s="13">
        <v>0</v>
      </c>
      <c r="Z2322" s="8" t="s">
        <v>42</v>
      </c>
      <c r="AA2322" s="8" t="s">
        <v>43</v>
      </c>
      <c r="AB2322" s="8" t="s">
        <v>60</v>
      </c>
      <c r="AC2322" s="8" t="s">
        <v>7557</v>
      </c>
      <c r="AD2322" s="8" t="s">
        <v>35</v>
      </c>
      <c r="AE2322" s="8" t="s">
        <v>35</v>
      </c>
      <c r="AF2322" s="13">
        <v>0.3</v>
      </c>
      <c r="AG2322" s="41">
        <f t="shared" si="327"/>
        <v>45838</v>
      </c>
      <c r="AH2322" s="41">
        <f t="shared" ca="1" si="328"/>
        <v>46022</v>
      </c>
      <c r="AI2322" s="1">
        <f t="shared" ca="1" si="326"/>
        <v>6</v>
      </c>
      <c r="AJ2322" s="1">
        <f t="shared" ca="1" si="329"/>
        <v>1</v>
      </c>
      <c r="AK2322" s="1">
        <f t="shared" ca="1" si="330"/>
        <v>4</v>
      </c>
      <c r="AL2322" s="1">
        <f t="shared" si="331"/>
        <v>99.9</v>
      </c>
      <c r="AM2322" s="38">
        <f t="shared" ca="1" si="332"/>
        <v>0.16666666666666666</v>
      </c>
      <c r="AN2322" s="1" t="str">
        <f t="shared" ca="1" si="333"/>
        <v>טרם נבדק</v>
      </c>
      <c r="AO2322" s="1" t="e">
        <f>VLOOKUP(AC2322,'תז מייל קניין'!$A:$C,3,0)</f>
        <v>#N/A</v>
      </c>
      <c r="AP2322" s="1" t="str">
        <f t="shared" si="334"/>
        <v xml:space="preserve"> כיבוד למפ</v>
      </c>
    </row>
    <row r="2323" spans="1:42" x14ac:dyDescent="0.2">
      <c r="A2323" s="4"/>
      <c r="B2323" s="5"/>
      <c r="C2323" s="6" t="s">
        <v>7872</v>
      </c>
      <c r="D2323" s="7" t="s">
        <v>7554</v>
      </c>
      <c r="E2323" s="7" t="s">
        <v>32</v>
      </c>
      <c r="F2323" s="8" t="s">
        <v>35</v>
      </c>
      <c r="G2323" s="9">
        <v>45838</v>
      </c>
      <c r="H2323" s="9"/>
      <c r="I2323" s="10"/>
      <c r="J2323" s="14"/>
      <c r="K2323" s="11" t="s">
        <v>7822</v>
      </c>
      <c r="L2323" s="8" t="s">
        <v>7823</v>
      </c>
      <c r="M2323" s="8" t="s">
        <v>7824</v>
      </c>
      <c r="N2323" s="8" t="s">
        <v>40</v>
      </c>
      <c r="O2323" s="13">
        <v>300</v>
      </c>
      <c r="P2323" s="8" t="s">
        <v>41</v>
      </c>
      <c r="Q2323" s="13">
        <v>300</v>
      </c>
      <c r="R2323" s="13">
        <v>99.9</v>
      </c>
      <c r="S2323" s="13">
        <v>299.7</v>
      </c>
      <c r="T2323" s="13">
        <v>299.72000000000003</v>
      </c>
      <c r="U2323" s="13">
        <v>0.3</v>
      </c>
      <c r="V2323" s="8" t="s">
        <v>35</v>
      </c>
      <c r="W2323" s="8" t="s">
        <v>7873</v>
      </c>
      <c r="X2323" s="8" t="s">
        <v>35</v>
      </c>
      <c r="Y2323" s="13">
        <v>0</v>
      </c>
      <c r="Z2323" s="8" t="s">
        <v>42</v>
      </c>
      <c r="AA2323" s="8" t="s">
        <v>43</v>
      </c>
      <c r="AB2323" s="8" t="s">
        <v>60</v>
      </c>
      <c r="AC2323" s="8" t="s">
        <v>7557</v>
      </c>
      <c r="AD2323" s="8" t="s">
        <v>35</v>
      </c>
      <c r="AE2323" s="8" t="s">
        <v>35</v>
      </c>
      <c r="AF2323" s="13">
        <v>0.3</v>
      </c>
      <c r="AG2323" s="41">
        <f t="shared" si="327"/>
        <v>45838</v>
      </c>
      <c r="AH2323" s="41">
        <f t="shared" ca="1" si="328"/>
        <v>46022</v>
      </c>
      <c r="AI2323" s="1">
        <f t="shared" ca="1" si="326"/>
        <v>6</v>
      </c>
      <c r="AJ2323" s="1">
        <f t="shared" ca="1" si="329"/>
        <v>1</v>
      </c>
      <c r="AK2323" s="1">
        <f t="shared" ca="1" si="330"/>
        <v>4</v>
      </c>
      <c r="AL2323" s="1">
        <f t="shared" si="331"/>
        <v>99.9</v>
      </c>
      <c r="AM2323" s="38">
        <f t="shared" ca="1" si="332"/>
        <v>0.16666666666666666</v>
      </c>
      <c r="AN2323" s="1" t="str">
        <f t="shared" ca="1" si="333"/>
        <v>טרם נבדק</v>
      </c>
      <c r="AO2323" s="1" t="e">
        <f>VLOOKUP(AC2323,'תז מייל קניין'!$A:$C,3,0)</f>
        <v>#N/A</v>
      </c>
      <c r="AP2323" s="1" t="str">
        <f t="shared" si="334"/>
        <v xml:space="preserve"> כיבוד למפ</v>
      </c>
    </row>
    <row r="2324" spans="1:42" x14ac:dyDescent="0.2">
      <c r="A2324" s="4"/>
      <c r="B2324" s="5"/>
      <c r="C2324" s="6" t="s">
        <v>7874</v>
      </c>
      <c r="D2324" s="7" t="s">
        <v>7554</v>
      </c>
      <c r="E2324" s="7" t="s">
        <v>32</v>
      </c>
      <c r="F2324" s="8" t="s">
        <v>35</v>
      </c>
      <c r="G2324" s="9">
        <v>45839</v>
      </c>
      <c r="H2324" s="9"/>
      <c r="I2324" s="10"/>
      <c r="J2324" s="14"/>
      <c r="K2324" s="11" t="s">
        <v>228</v>
      </c>
      <c r="L2324" s="8" t="s">
        <v>229</v>
      </c>
      <c r="M2324" s="8" t="s">
        <v>230</v>
      </c>
      <c r="N2324" s="8" t="s">
        <v>40</v>
      </c>
      <c r="O2324" s="13">
        <v>0.01</v>
      </c>
      <c r="P2324" s="8" t="s">
        <v>41</v>
      </c>
      <c r="Q2324" s="13">
        <v>0.01</v>
      </c>
      <c r="R2324" s="13">
        <v>0</v>
      </c>
      <c r="S2324" s="13">
        <v>0</v>
      </c>
      <c r="T2324" s="13">
        <v>0</v>
      </c>
      <c r="U2324" s="13">
        <v>0.01</v>
      </c>
      <c r="V2324" s="8" t="s">
        <v>35</v>
      </c>
      <c r="W2324" s="8" t="s">
        <v>7875</v>
      </c>
      <c r="X2324" s="8" t="s">
        <v>35</v>
      </c>
      <c r="Y2324" s="13">
        <v>0</v>
      </c>
      <c r="Z2324" s="8" t="s">
        <v>42</v>
      </c>
      <c r="AA2324" s="8" t="s">
        <v>43</v>
      </c>
      <c r="AB2324" s="8" t="s">
        <v>60</v>
      </c>
      <c r="AC2324" s="8" t="s">
        <v>7557</v>
      </c>
      <c r="AD2324" s="8" t="s">
        <v>35</v>
      </c>
      <c r="AE2324" s="8" t="s">
        <v>35</v>
      </c>
      <c r="AF2324" s="13">
        <v>0.01</v>
      </c>
      <c r="AG2324" s="41">
        <f t="shared" si="327"/>
        <v>45839</v>
      </c>
      <c r="AH2324" s="41">
        <f t="shared" ca="1" si="328"/>
        <v>46022</v>
      </c>
      <c r="AI2324" s="1">
        <f t="shared" ca="1" si="326"/>
        <v>5</v>
      </c>
      <c r="AJ2324" s="1">
        <f t="shared" ca="1" si="329"/>
        <v>1</v>
      </c>
      <c r="AK2324" s="1">
        <f t="shared" ca="1" si="330"/>
        <v>4</v>
      </c>
      <c r="AL2324" s="1">
        <f t="shared" si="331"/>
        <v>0</v>
      </c>
      <c r="AM2324" s="38">
        <f t="shared" ca="1" si="332"/>
        <v>0.2</v>
      </c>
      <c r="AN2324" s="1" t="str">
        <f t="shared" ca="1" si="333"/>
        <v>טרם נבדק</v>
      </c>
      <c r="AO2324" s="1" t="e">
        <f>VLOOKUP(AC2324,'תז מייל קניין'!$A:$C,3,0)</f>
        <v>#N/A</v>
      </c>
      <c r="AP2324" s="1" t="str">
        <f t="shared" si="334"/>
        <v xml:space="preserve"> ***בוטלה*</v>
      </c>
    </row>
    <row r="2325" spans="1:42" x14ac:dyDescent="0.2">
      <c r="A2325" s="4"/>
      <c r="B2325" s="5"/>
      <c r="C2325" s="6" t="s">
        <v>7876</v>
      </c>
      <c r="D2325" s="7" t="s">
        <v>7554</v>
      </c>
      <c r="E2325" s="7" t="s">
        <v>32</v>
      </c>
      <c r="F2325" s="8" t="s">
        <v>35</v>
      </c>
      <c r="G2325" s="9">
        <v>45839</v>
      </c>
      <c r="H2325" s="9"/>
      <c r="I2325" s="10"/>
      <c r="J2325" s="14"/>
      <c r="K2325" s="11" t="s">
        <v>4212</v>
      </c>
      <c r="L2325" s="8" t="s">
        <v>4213</v>
      </c>
      <c r="M2325" s="8" t="s">
        <v>4214</v>
      </c>
      <c r="N2325" s="8" t="s">
        <v>40</v>
      </c>
      <c r="O2325" s="13">
        <v>0.01</v>
      </c>
      <c r="P2325" s="8" t="s">
        <v>41</v>
      </c>
      <c r="Q2325" s="13">
        <v>0.01</v>
      </c>
      <c r="R2325" s="13">
        <v>0</v>
      </c>
      <c r="S2325" s="13">
        <v>0</v>
      </c>
      <c r="T2325" s="13">
        <v>0</v>
      </c>
      <c r="U2325" s="13">
        <v>0.01</v>
      </c>
      <c r="V2325" s="8" t="s">
        <v>35</v>
      </c>
      <c r="W2325" s="8" t="s">
        <v>7877</v>
      </c>
      <c r="X2325" s="8" t="s">
        <v>35</v>
      </c>
      <c r="Y2325" s="13">
        <v>0</v>
      </c>
      <c r="Z2325" s="8" t="s">
        <v>42</v>
      </c>
      <c r="AA2325" s="8" t="s">
        <v>43</v>
      </c>
      <c r="AB2325" s="8" t="s">
        <v>60</v>
      </c>
      <c r="AC2325" s="8" t="s">
        <v>7557</v>
      </c>
      <c r="AD2325" s="8" t="s">
        <v>35</v>
      </c>
      <c r="AE2325" s="8" t="s">
        <v>35</v>
      </c>
      <c r="AF2325" s="13">
        <v>0.01</v>
      </c>
      <c r="AG2325" s="41">
        <f t="shared" si="327"/>
        <v>45839</v>
      </c>
      <c r="AH2325" s="41">
        <f t="shared" ca="1" si="328"/>
        <v>46022</v>
      </c>
      <c r="AI2325" s="1">
        <f t="shared" ca="1" si="326"/>
        <v>5</v>
      </c>
      <c r="AJ2325" s="1">
        <f t="shared" ca="1" si="329"/>
        <v>1</v>
      </c>
      <c r="AK2325" s="1">
        <f t="shared" ca="1" si="330"/>
        <v>4</v>
      </c>
      <c r="AL2325" s="1">
        <f t="shared" si="331"/>
        <v>0</v>
      </c>
      <c r="AM2325" s="38">
        <f t="shared" ca="1" si="332"/>
        <v>0.2</v>
      </c>
      <c r="AN2325" s="1" t="str">
        <f t="shared" ca="1" si="333"/>
        <v>טרם נבדק</v>
      </c>
      <c r="AO2325" s="1" t="e">
        <f>VLOOKUP(AC2325,'תז מייל קניין'!$A:$C,3,0)</f>
        <v>#N/A</v>
      </c>
      <c r="AP2325" s="1" t="str">
        <f t="shared" si="334"/>
        <v xml:space="preserve"> ָָָ***בוט</v>
      </c>
    </row>
    <row r="2326" spans="1:42" x14ac:dyDescent="0.2">
      <c r="A2326" s="4"/>
      <c r="B2326" s="5"/>
      <c r="C2326" s="6" t="s">
        <v>7878</v>
      </c>
      <c r="D2326" s="7" t="s">
        <v>7554</v>
      </c>
      <c r="E2326" s="7" t="s">
        <v>32</v>
      </c>
      <c r="F2326" s="8" t="s">
        <v>35</v>
      </c>
      <c r="G2326" s="9">
        <v>45841</v>
      </c>
      <c r="H2326" s="9"/>
      <c r="I2326" s="10"/>
      <c r="J2326" s="14"/>
      <c r="K2326" s="11" t="s">
        <v>4221</v>
      </c>
      <c r="L2326" s="8" t="s">
        <v>4222</v>
      </c>
      <c r="M2326" s="8" t="s">
        <v>4223</v>
      </c>
      <c r="N2326" s="8" t="s">
        <v>40</v>
      </c>
      <c r="O2326" s="13">
        <v>649</v>
      </c>
      <c r="P2326" s="8" t="s">
        <v>41</v>
      </c>
      <c r="Q2326" s="13">
        <v>649</v>
      </c>
      <c r="R2326" s="13">
        <v>100</v>
      </c>
      <c r="S2326" s="13">
        <v>649</v>
      </c>
      <c r="T2326" s="13">
        <v>649</v>
      </c>
      <c r="U2326" s="13">
        <v>0</v>
      </c>
      <c r="V2326" s="8" t="s">
        <v>35</v>
      </c>
      <c r="W2326" s="8" t="s">
        <v>7879</v>
      </c>
      <c r="X2326" s="8" t="s">
        <v>35</v>
      </c>
      <c r="Y2326" s="13">
        <v>0</v>
      </c>
      <c r="Z2326" s="8" t="s">
        <v>42</v>
      </c>
      <c r="AA2326" s="8" t="s">
        <v>43</v>
      </c>
      <c r="AB2326" s="8" t="s">
        <v>60</v>
      </c>
      <c r="AC2326" s="8" t="s">
        <v>7557</v>
      </c>
      <c r="AD2326" s="8" t="s">
        <v>35</v>
      </c>
      <c r="AE2326" s="8" t="s">
        <v>35</v>
      </c>
      <c r="AF2326" s="13">
        <v>0</v>
      </c>
      <c r="AG2326" s="41">
        <f t="shared" si="327"/>
        <v>45841</v>
      </c>
      <c r="AH2326" s="41">
        <f t="shared" ca="1" si="328"/>
        <v>46022</v>
      </c>
      <c r="AI2326" s="1">
        <f t="shared" ca="1" si="326"/>
        <v>5</v>
      </c>
      <c r="AJ2326" s="1">
        <f t="shared" ca="1" si="329"/>
        <v>1</v>
      </c>
      <c r="AK2326" s="1">
        <f t="shared" ca="1" si="330"/>
        <v>4</v>
      </c>
      <c r="AL2326" s="1">
        <f t="shared" si="331"/>
        <v>100</v>
      </c>
      <c r="AM2326" s="38">
        <f t="shared" ca="1" si="332"/>
        <v>0.2</v>
      </c>
      <c r="AN2326" s="1" t="str">
        <f t="shared" ca="1" si="333"/>
        <v>טרם נבדק</v>
      </c>
      <c r="AO2326" s="1" t="e">
        <f>VLOOKUP(AC2326,'תז מייל קניין'!$A:$C,3,0)</f>
        <v>#N/A</v>
      </c>
      <c r="AP2326" s="1" t="str">
        <f t="shared" si="334"/>
        <v xml:space="preserve"> הדפסות אג</v>
      </c>
    </row>
    <row r="2327" spans="1:42" x14ac:dyDescent="0.2">
      <c r="A2327" s="4"/>
      <c r="B2327" s="5"/>
      <c r="C2327" s="6" t="s">
        <v>7880</v>
      </c>
      <c r="D2327" s="7" t="s">
        <v>7554</v>
      </c>
      <c r="E2327" s="7" t="s">
        <v>32</v>
      </c>
      <c r="F2327" s="8" t="s">
        <v>35</v>
      </c>
      <c r="G2327" s="9">
        <v>45841</v>
      </c>
      <c r="H2327" s="9"/>
      <c r="I2327" s="10"/>
      <c r="J2327" s="14"/>
      <c r="K2327" s="11" t="s">
        <v>7881</v>
      </c>
      <c r="L2327" s="8" t="s">
        <v>7882</v>
      </c>
      <c r="M2327" s="8" t="s">
        <v>7883</v>
      </c>
      <c r="N2327" s="8" t="s">
        <v>40</v>
      </c>
      <c r="O2327" s="12">
        <v>2400</v>
      </c>
      <c r="P2327" s="8" t="s">
        <v>41</v>
      </c>
      <c r="Q2327" s="12">
        <v>2400</v>
      </c>
      <c r="R2327" s="13">
        <v>100</v>
      </c>
      <c r="S2327" s="12">
        <v>2400</v>
      </c>
      <c r="T2327" s="12">
        <v>2400.12</v>
      </c>
      <c r="U2327" s="13">
        <v>0</v>
      </c>
      <c r="V2327" s="8" t="s">
        <v>35</v>
      </c>
      <c r="W2327" s="8" t="s">
        <v>7884</v>
      </c>
      <c r="X2327" s="8" t="s">
        <v>35</v>
      </c>
      <c r="Y2327" s="13">
        <v>0</v>
      </c>
      <c r="Z2327" s="8" t="s">
        <v>42</v>
      </c>
      <c r="AA2327" s="8" t="s">
        <v>43</v>
      </c>
      <c r="AB2327" s="8" t="s">
        <v>60</v>
      </c>
      <c r="AC2327" s="8" t="s">
        <v>7557</v>
      </c>
      <c r="AD2327" s="8" t="s">
        <v>35</v>
      </c>
      <c r="AE2327" s="8" t="s">
        <v>35</v>
      </c>
      <c r="AF2327" s="13">
        <v>0</v>
      </c>
      <c r="AG2327" s="41">
        <f t="shared" si="327"/>
        <v>45841</v>
      </c>
      <c r="AH2327" s="41">
        <f t="shared" ca="1" si="328"/>
        <v>46022</v>
      </c>
      <c r="AI2327" s="1">
        <f t="shared" ca="1" si="326"/>
        <v>5</v>
      </c>
      <c r="AJ2327" s="1">
        <f t="shared" ca="1" si="329"/>
        <v>1</v>
      </c>
      <c r="AK2327" s="1">
        <f t="shared" ca="1" si="330"/>
        <v>4</v>
      </c>
      <c r="AL2327" s="1">
        <f t="shared" si="331"/>
        <v>100</v>
      </c>
      <c r="AM2327" s="38">
        <f t="shared" ca="1" si="332"/>
        <v>0.2</v>
      </c>
      <c r="AN2327" s="1" t="str">
        <f t="shared" ca="1" si="333"/>
        <v>טרם נבדק</v>
      </c>
      <c r="AO2327" s="1" t="e">
        <f>VLOOKUP(AC2327,'תז מייל קניין'!$A:$C,3,0)</f>
        <v>#N/A</v>
      </c>
      <c r="AP2327" s="1" t="str">
        <f t="shared" si="334"/>
        <v xml:space="preserve"> כיבוד 7/7</v>
      </c>
    </row>
    <row r="2328" spans="1:42" x14ac:dyDescent="0.2">
      <c r="A2328" s="4"/>
      <c r="B2328" s="5"/>
      <c r="C2328" s="6" t="s">
        <v>7885</v>
      </c>
      <c r="D2328" s="7" t="s">
        <v>7554</v>
      </c>
      <c r="E2328" s="7" t="s">
        <v>32</v>
      </c>
      <c r="F2328" s="8" t="s">
        <v>35</v>
      </c>
      <c r="G2328" s="9">
        <v>45844</v>
      </c>
      <c r="H2328" s="9"/>
      <c r="I2328" s="10"/>
      <c r="J2328" s="14"/>
      <c r="K2328" s="11" t="s">
        <v>262</v>
      </c>
      <c r="L2328" s="8" t="s">
        <v>263</v>
      </c>
      <c r="M2328" s="8" t="s">
        <v>264</v>
      </c>
      <c r="N2328" s="8" t="s">
        <v>40</v>
      </c>
      <c r="O2328" s="12">
        <v>2832</v>
      </c>
      <c r="P2328" s="8" t="s">
        <v>41</v>
      </c>
      <c r="Q2328" s="12">
        <v>2832</v>
      </c>
      <c r="R2328" s="13">
        <v>0</v>
      </c>
      <c r="S2328" s="13">
        <v>0</v>
      </c>
      <c r="T2328" s="13">
        <v>0</v>
      </c>
      <c r="U2328" s="12">
        <v>2832</v>
      </c>
      <c r="V2328" s="8" t="s">
        <v>35</v>
      </c>
      <c r="W2328" s="8" t="s">
        <v>7886</v>
      </c>
      <c r="X2328" s="8" t="s">
        <v>35</v>
      </c>
      <c r="Y2328" s="13">
        <v>0</v>
      </c>
      <c r="Z2328" s="8" t="s">
        <v>42</v>
      </c>
      <c r="AA2328" s="8" t="s">
        <v>43</v>
      </c>
      <c r="AB2328" s="8" t="s">
        <v>60</v>
      </c>
      <c r="AC2328" s="8" t="s">
        <v>7557</v>
      </c>
      <c r="AD2328" s="8" t="s">
        <v>35</v>
      </c>
      <c r="AE2328" s="8" t="s">
        <v>35</v>
      </c>
      <c r="AF2328" s="12">
        <v>2832</v>
      </c>
      <c r="AG2328" s="41">
        <f t="shared" si="327"/>
        <v>45844</v>
      </c>
      <c r="AH2328" s="41">
        <f t="shared" ca="1" si="328"/>
        <v>46022</v>
      </c>
      <c r="AI2328" s="1">
        <f t="shared" ca="1" si="326"/>
        <v>5</v>
      </c>
      <c r="AJ2328" s="1">
        <f t="shared" ca="1" si="329"/>
        <v>1</v>
      </c>
      <c r="AK2328" s="1">
        <f t="shared" ca="1" si="330"/>
        <v>4</v>
      </c>
      <c r="AL2328" s="1">
        <f t="shared" si="331"/>
        <v>0</v>
      </c>
      <c r="AM2328" s="38">
        <f t="shared" ca="1" si="332"/>
        <v>0.2</v>
      </c>
      <c r="AN2328" s="1" t="str">
        <f t="shared" ca="1" si="333"/>
        <v>טרם נבדק</v>
      </c>
      <c r="AO2328" s="1" t="e">
        <f>VLOOKUP(AC2328,'תז מייל קניין'!$A:$C,3,0)</f>
        <v>#N/A</v>
      </c>
      <c r="AP2328" s="1" t="str">
        <f t="shared" si="334"/>
        <v xml:space="preserve"> כיבוד לאי</v>
      </c>
    </row>
    <row r="2329" spans="1:42" x14ac:dyDescent="0.2">
      <c r="A2329" s="4"/>
      <c r="B2329" s="5"/>
      <c r="C2329" s="6" t="s">
        <v>7887</v>
      </c>
      <c r="D2329" s="7" t="s">
        <v>7554</v>
      </c>
      <c r="E2329" s="7" t="s">
        <v>32</v>
      </c>
      <c r="F2329" s="8" t="s">
        <v>35</v>
      </c>
      <c r="G2329" s="9">
        <v>45845</v>
      </c>
      <c r="H2329" s="9"/>
      <c r="I2329" s="10"/>
      <c r="J2329" s="14"/>
      <c r="K2329" s="11" t="s">
        <v>7888</v>
      </c>
      <c r="L2329" s="8" t="s">
        <v>7889</v>
      </c>
      <c r="M2329" s="8" t="s">
        <v>7890</v>
      </c>
      <c r="N2329" s="8" t="s">
        <v>40</v>
      </c>
      <c r="O2329" s="12">
        <v>1748</v>
      </c>
      <c r="P2329" s="8" t="s">
        <v>41</v>
      </c>
      <c r="Q2329" s="12">
        <v>1748</v>
      </c>
      <c r="R2329" s="13">
        <v>99.98</v>
      </c>
      <c r="S2329" s="12">
        <v>1748</v>
      </c>
      <c r="T2329" s="12">
        <v>1747.58</v>
      </c>
      <c r="U2329" s="13">
        <v>0</v>
      </c>
      <c r="V2329" s="8" t="s">
        <v>35</v>
      </c>
      <c r="W2329" s="8" t="s">
        <v>7891</v>
      </c>
      <c r="X2329" s="8" t="s">
        <v>35</v>
      </c>
      <c r="Y2329" s="13">
        <v>0</v>
      </c>
      <c r="Z2329" s="8" t="s">
        <v>42</v>
      </c>
      <c r="AA2329" s="8" t="s">
        <v>43</v>
      </c>
      <c r="AB2329" s="8" t="s">
        <v>60</v>
      </c>
      <c r="AC2329" s="8" t="s">
        <v>7557</v>
      </c>
      <c r="AD2329" s="8" t="s">
        <v>35</v>
      </c>
      <c r="AE2329" s="8" t="s">
        <v>35</v>
      </c>
      <c r="AF2329" s="13">
        <v>0</v>
      </c>
      <c r="AG2329" s="41">
        <f t="shared" si="327"/>
        <v>45845</v>
      </c>
      <c r="AH2329" s="41">
        <f t="shared" ca="1" si="328"/>
        <v>46022</v>
      </c>
      <c r="AI2329" s="1">
        <f t="shared" ca="1" si="326"/>
        <v>5</v>
      </c>
      <c r="AJ2329" s="1">
        <f t="shared" ca="1" si="329"/>
        <v>0</v>
      </c>
      <c r="AK2329" s="1">
        <f t="shared" ca="1" si="330"/>
        <v>4</v>
      </c>
      <c r="AL2329" s="1">
        <f t="shared" si="331"/>
        <v>99.98</v>
      </c>
      <c r="AM2329" s="38">
        <f t="shared" ca="1" si="332"/>
        <v>0</v>
      </c>
      <c r="AN2329" s="1" t="str">
        <f t="shared" ca="1" si="333"/>
        <v>טרם נבדק</v>
      </c>
      <c r="AO2329" s="1" t="e">
        <f>VLOOKUP(AC2329,'תז מייל קניין'!$A:$C,3,0)</f>
        <v>#N/A</v>
      </c>
      <c r="AP2329" s="1" t="str">
        <f t="shared" si="334"/>
        <v xml:space="preserve"> כיבוד לאי</v>
      </c>
    </row>
    <row r="2330" spans="1:42" x14ac:dyDescent="0.2">
      <c r="A2330" s="4"/>
      <c r="B2330" s="5"/>
      <c r="C2330" s="6" t="s">
        <v>7892</v>
      </c>
      <c r="D2330" s="7" t="s">
        <v>7554</v>
      </c>
      <c r="E2330" s="7" t="s">
        <v>32</v>
      </c>
      <c r="F2330" s="8" t="s">
        <v>35</v>
      </c>
      <c r="G2330" s="9">
        <v>45845</v>
      </c>
      <c r="H2330" s="9"/>
      <c r="I2330" s="10"/>
      <c r="J2330" s="14"/>
      <c r="K2330" s="11" t="s">
        <v>3516</v>
      </c>
      <c r="L2330" s="8" t="s">
        <v>3517</v>
      </c>
      <c r="M2330" s="8" t="s">
        <v>3518</v>
      </c>
      <c r="N2330" s="8" t="s">
        <v>40</v>
      </c>
      <c r="O2330" s="12">
        <v>1800</v>
      </c>
      <c r="P2330" s="8" t="s">
        <v>41</v>
      </c>
      <c r="Q2330" s="12">
        <v>1800</v>
      </c>
      <c r="R2330" s="13">
        <v>100.04</v>
      </c>
      <c r="S2330" s="12">
        <v>1800</v>
      </c>
      <c r="T2330" s="12">
        <v>1800.68</v>
      </c>
      <c r="U2330" s="13">
        <v>0</v>
      </c>
      <c r="V2330" s="8" t="s">
        <v>35</v>
      </c>
      <c r="W2330" s="8" t="s">
        <v>7893</v>
      </c>
      <c r="X2330" s="8" t="s">
        <v>35</v>
      </c>
      <c r="Y2330" s="13">
        <v>0</v>
      </c>
      <c r="Z2330" s="8" t="s">
        <v>42</v>
      </c>
      <c r="AA2330" s="8" t="s">
        <v>43</v>
      </c>
      <c r="AB2330" s="8" t="s">
        <v>60</v>
      </c>
      <c r="AC2330" s="8" t="s">
        <v>7557</v>
      </c>
      <c r="AD2330" s="8" t="s">
        <v>35</v>
      </c>
      <c r="AE2330" s="8" t="s">
        <v>35</v>
      </c>
      <c r="AF2330" s="13">
        <v>0</v>
      </c>
      <c r="AG2330" s="41">
        <f t="shared" si="327"/>
        <v>45845</v>
      </c>
      <c r="AH2330" s="41">
        <f t="shared" ca="1" si="328"/>
        <v>46022</v>
      </c>
      <c r="AI2330" s="1">
        <f t="shared" ca="1" si="326"/>
        <v>5</v>
      </c>
      <c r="AJ2330" s="1">
        <f t="shared" ca="1" si="329"/>
        <v>0</v>
      </c>
      <c r="AK2330" s="1">
        <f t="shared" ca="1" si="330"/>
        <v>4</v>
      </c>
      <c r="AL2330" s="1">
        <f t="shared" si="331"/>
        <v>100.04</v>
      </c>
      <c r="AM2330" s="38">
        <f t="shared" ca="1" si="332"/>
        <v>0</v>
      </c>
      <c r="AN2330" s="1" t="str">
        <f t="shared" ca="1" si="333"/>
        <v>טרם נבדק</v>
      </c>
      <c r="AO2330" s="1" t="e">
        <f>VLOOKUP(AC2330,'תז מייל קניין'!$A:$C,3,0)</f>
        <v>#N/A</v>
      </c>
      <c r="AP2330" s="1" t="str">
        <f t="shared" si="334"/>
        <v xml:space="preserve"> כיבוד ליו</v>
      </c>
    </row>
    <row r="2331" spans="1:42" x14ac:dyDescent="0.2">
      <c r="A2331" s="4"/>
      <c r="B2331" s="5"/>
      <c r="C2331" s="6" t="s">
        <v>7894</v>
      </c>
      <c r="D2331" s="7" t="s">
        <v>7554</v>
      </c>
      <c r="E2331" s="7" t="s">
        <v>32</v>
      </c>
      <c r="F2331" s="8" t="s">
        <v>35</v>
      </c>
      <c r="G2331" s="9">
        <v>45846</v>
      </c>
      <c r="H2331" s="9"/>
      <c r="I2331" s="10"/>
      <c r="J2331" s="14"/>
      <c r="K2331" s="11" t="s">
        <v>7895</v>
      </c>
      <c r="L2331" s="8" t="s">
        <v>7896</v>
      </c>
      <c r="M2331" s="8" t="s">
        <v>7897</v>
      </c>
      <c r="N2331" s="8" t="s">
        <v>40</v>
      </c>
      <c r="O2331" s="12">
        <v>2388</v>
      </c>
      <c r="P2331" s="8" t="s">
        <v>41</v>
      </c>
      <c r="Q2331" s="12">
        <v>2388</v>
      </c>
      <c r="R2331" s="13">
        <v>100.01</v>
      </c>
      <c r="S2331" s="12">
        <v>2388</v>
      </c>
      <c r="T2331" s="12">
        <v>2388.3200000000002</v>
      </c>
      <c r="U2331" s="13">
        <v>0</v>
      </c>
      <c r="V2331" s="8" t="s">
        <v>35</v>
      </c>
      <c r="W2331" s="8" t="s">
        <v>7898</v>
      </c>
      <c r="X2331" s="8" t="s">
        <v>35</v>
      </c>
      <c r="Y2331" s="13">
        <v>0</v>
      </c>
      <c r="Z2331" s="8" t="s">
        <v>42</v>
      </c>
      <c r="AA2331" s="8" t="s">
        <v>43</v>
      </c>
      <c r="AB2331" s="8" t="s">
        <v>60</v>
      </c>
      <c r="AC2331" s="8" t="s">
        <v>7557</v>
      </c>
      <c r="AD2331" s="8" t="s">
        <v>35</v>
      </c>
      <c r="AE2331" s="8" t="s">
        <v>35</v>
      </c>
      <c r="AF2331" s="13">
        <v>0</v>
      </c>
      <c r="AG2331" s="41">
        <f t="shared" si="327"/>
        <v>45846</v>
      </c>
      <c r="AH2331" s="41">
        <f t="shared" ca="1" si="328"/>
        <v>46022</v>
      </c>
      <c r="AI2331" s="1">
        <f t="shared" ca="1" si="326"/>
        <v>5</v>
      </c>
      <c r="AJ2331" s="1">
        <f t="shared" ca="1" si="329"/>
        <v>0</v>
      </c>
      <c r="AK2331" s="1">
        <f t="shared" ca="1" si="330"/>
        <v>4</v>
      </c>
      <c r="AL2331" s="1">
        <f t="shared" si="331"/>
        <v>100.01</v>
      </c>
      <c r="AM2331" s="38">
        <f t="shared" ca="1" si="332"/>
        <v>0</v>
      </c>
      <c r="AN2331" s="1" t="str">
        <f t="shared" ca="1" si="333"/>
        <v>טרם נבדק</v>
      </c>
      <c r="AO2331" s="1" t="e">
        <f>VLOOKUP(AC2331,'תז מייל קניין'!$A:$C,3,0)</f>
        <v>#N/A</v>
      </c>
      <c r="AP2331" s="1" t="str">
        <f t="shared" si="334"/>
        <v xml:space="preserve"> כיבוד לאי</v>
      </c>
    </row>
    <row r="2332" spans="1:42" x14ac:dyDescent="0.2">
      <c r="A2332" s="4"/>
      <c r="B2332" s="5"/>
      <c r="C2332" s="6" t="s">
        <v>7899</v>
      </c>
      <c r="D2332" s="7" t="s">
        <v>7554</v>
      </c>
      <c r="E2332" s="7" t="s">
        <v>32</v>
      </c>
      <c r="F2332" s="8" t="s">
        <v>35</v>
      </c>
      <c r="G2332" s="9">
        <v>45847</v>
      </c>
      <c r="H2332" s="9"/>
      <c r="I2332" s="10"/>
      <c r="J2332" s="14"/>
      <c r="K2332" s="11" t="s">
        <v>136</v>
      </c>
      <c r="L2332" s="8" t="s">
        <v>137</v>
      </c>
      <c r="M2332" s="8" t="s">
        <v>138</v>
      </c>
      <c r="N2332" s="8" t="s">
        <v>40</v>
      </c>
      <c r="O2332" s="13">
        <v>450</v>
      </c>
      <c r="P2332" s="8" t="s">
        <v>41</v>
      </c>
      <c r="Q2332" s="13">
        <v>450</v>
      </c>
      <c r="R2332" s="13">
        <v>0</v>
      </c>
      <c r="S2332" s="13">
        <v>0</v>
      </c>
      <c r="T2332" s="13">
        <v>0</v>
      </c>
      <c r="U2332" s="13">
        <v>450</v>
      </c>
      <c r="V2332" s="8" t="s">
        <v>35</v>
      </c>
      <c r="W2332" s="8" t="s">
        <v>7900</v>
      </c>
      <c r="X2332" s="8" t="s">
        <v>35</v>
      </c>
      <c r="Y2332" s="13">
        <v>0</v>
      </c>
      <c r="Z2332" s="8" t="s">
        <v>42</v>
      </c>
      <c r="AA2332" s="8" t="s">
        <v>43</v>
      </c>
      <c r="AB2332" s="8" t="s">
        <v>60</v>
      </c>
      <c r="AC2332" s="8" t="s">
        <v>7557</v>
      </c>
      <c r="AD2332" s="8" t="s">
        <v>35</v>
      </c>
      <c r="AE2332" s="8" t="s">
        <v>35</v>
      </c>
      <c r="AF2332" s="13">
        <v>450</v>
      </c>
      <c r="AG2332" s="41">
        <f t="shared" si="327"/>
        <v>45847</v>
      </c>
      <c r="AH2332" s="41">
        <f t="shared" ca="1" si="328"/>
        <v>46022</v>
      </c>
      <c r="AI2332" s="1">
        <f t="shared" ca="1" si="326"/>
        <v>5</v>
      </c>
      <c r="AJ2332" s="1">
        <f t="shared" ca="1" si="329"/>
        <v>0</v>
      </c>
      <c r="AK2332" s="1">
        <f t="shared" ca="1" si="330"/>
        <v>4</v>
      </c>
      <c r="AL2332" s="1">
        <f t="shared" si="331"/>
        <v>0</v>
      </c>
      <c r="AM2332" s="38">
        <f t="shared" ca="1" si="332"/>
        <v>0</v>
      </c>
      <c r="AN2332" s="1" t="str">
        <f t="shared" ca="1" si="333"/>
        <v>טרם נבדק</v>
      </c>
      <c r="AO2332" s="1" t="e">
        <f>VLOOKUP(AC2332,'תז מייל קניין'!$A:$C,3,0)</f>
        <v>#N/A</v>
      </c>
      <c r="AP2332" s="1" t="str">
        <f t="shared" si="334"/>
        <v xml:space="preserve"> כיבוד Kמפ</v>
      </c>
    </row>
    <row r="2333" spans="1:42" x14ac:dyDescent="0.2">
      <c r="A2333" s="4"/>
      <c r="B2333" s="5"/>
      <c r="C2333" s="6" t="s">
        <v>7901</v>
      </c>
      <c r="D2333" s="7" t="s">
        <v>7554</v>
      </c>
      <c r="E2333" s="7" t="s">
        <v>32</v>
      </c>
      <c r="F2333" s="8" t="s">
        <v>35</v>
      </c>
      <c r="G2333" s="9">
        <v>45851</v>
      </c>
      <c r="H2333" s="9"/>
      <c r="I2333" s="10"/>
      <c r="J2333" s="14"/>
      <c r="K2333" s="11" t="s">
        <v>7444</v>
      </c>
      <c r="L2333" s="8" t="s">
        <v>7445</v>
      </c>
      <c r="M2333" s="8" t="s">
        <v>7446</v>
      </c>
      <c r="N2333" s="8" t="s">
        <v>40</v>
      </c>
      <c r="O2333" s="12">
        <v>3540</v>
      </c>
      <c r="P2333" s="8" t="s">
        <v>41</v>
      </c>
      <c r="Q2333" s="12">
        <v>3540</v>
      </c>
      <c r="R2333" s="13">
        <v>100</v>
      </c>
      <c r="S2333" s="12">
        <v>3540</v>
      </c>
      <c r="T2333" s="12">
        <v>3540</v>
      </c>
      <c r="U2333" s="13">
        <v>0</v>
      </c>
      <c r="V2333" s="8" t="s">
        <v>35</v>
      </c>
      <c r="W2333" s="8" t="s">
        <v>7902</v>
      </c>
      <c r="X2333" s="8" t="s">
        <v>35</v>
      </c>
      <c r="Y2333" s="13">
        <v>0</v>
      </c>
      <c r="Z2333" s="8" t="s">
        <v>42</v>
      </c>
      <c r="AA2333" s="8" t="s">
        <v>43</v>
      </c>
      <c r="AB2333" s="8" t="s">
        <v>60</v>
      </c>
      <c r="AC2333" s="8" t="s">
        <v>7557</v>
      </c>
      <c r="AD2333" s="8" t="s">
        <v>35</v>
      </c>
      <c r="AE2333" s="8" t="s">
        <v>35</v>
      </c>
      <c r="AF2333" s="13">
        <v>0</v>
      </c>
      <c r="AG2333" s="41">
        <f t="shared" si="327"/>
        <v>45851</v>
      </c>
      <c r="AH2333" s="41">
        <f t="shared" ca="1" si="328"/>
        <v>46022</v>
      </c>
      <c r="AI2333" s="1">
        <f t="shared" ref="AI2333:AI2396" ca="1" si="335">DATEDIF(AG2333,AH2333, "m")</f>
        <v>5</v>
      </c>
      <c r="AJ2333" s="1">
        <f t="shared" ca="1" si="329"/>
        <v>0</v>
      </c>
      <c r="AK2333" s="1">
        <f t="shared" ca="1" si="330"/>
        <v>4</v>
      </c>
      <c r="AL2333" s="1">
        <f t="shared" si="331"/>
        <v>100</v>
      </c>
      <c r="AM2333" s="38">
        <f t="shared" ca="1" si="332"/>
        <v>0</v>
      </c>
      <c r="AN2333" s="1" t="str">
        <f t="shared" ca="1" si="333"/>
        <v>טרם נבדק</v>
      </c>
      <c r="AO2333" s="1" t="e">
        <f>VLOOKUP(AC2333,'תז מייל קניין'!$A:$C,3,0)</f>
        <v>#N/A</v>
      </c>
      <c r="AP2333" s="1" t="str">
        <f t="shared" si="334"/>
        <v xml:space="preserve"> כיבוד לאי</v>
      </c>
    </row>
    <row r="2334" spans="1:42" x14ac:dyDescent="0.2">
      <c r="A2334" s="4"/>
      <c r="B2334" s="5"/>
      <c r="C2334" s="6" t="s">
        <v>7903</v>
      </c>
      <c r="D2334" s="7" t="s">
        <v>7554</v>
      </c>
      <c r="E2334" s="7" t="s">
        <v>32</v>
      </c>
      <c r="F2334" s="8" t="s">
        <v>35</v>
      </c>
      <c r="G2334" s="9">
        <v>45853</v>
      </c>
      <c r="H2334" s="9"/>
      <c r="I2334" s="10"/>
      <c r="J2334" s="14"/>
      <c r="K2334" s="11" t="s">
        <v>7822</v>
      </c>
      <c r="L2334" s="8" t="s">
        <v>7823</v>
      </c>
      <c r="M2334" s="8" t="s">
        <v>7824</v>
      </c>
      <c r="N2334" s="8" t="s">
        <v>40</v>
      </c>
      <c r="O2334" s="13">
        <v>800</v>
      </c>
      <c r="P2334" s="8" t="s">
        <v>41</v>
      </c>
      <c r="Q2334" s="13">
        <v>800</v>
      </c>
      <c r="R2334" s="13">
        <v>0</v>
      </c>
      <c r="S2334" s="13">
        <v>0</v>
      </c>
      <c r="T2334" s="13">
        <v>0</v>
      </c>
      <c r="U2334" s="13">
        <v>800</v>
      </c>
      <c r="V2334" s="8" t="s">
        <v>35</v>
      </c>
      <c r="W2334" s="8" t="s">
        <v>7904</v>
      </c>
      <c r="X2334" s="8" t="s">
        <v>35</v>
      </c>
      <c r="Y2334" s="13">
        <v>0</v>
      </c>
      <c r="Z2334" s="8" t="s">
        <v>42</v>
      </c>
      <c r="AA2334" s="8" t="s">
        <v>43</v>
      </c>
      <c r="AB2334" s="8" t="s">
        <v>60</v>
      </c>
      <c r="AC2334" s="8" t="s">
        <v>7557</v>
      </c>
      <c r="AD2334" s="8" t="s">
        <v>35</v>
      </c>
      <c r="AE2334" s="8" t="s">
        <v>35</v>
      </c>
      <c r="AF2334" s="13">
        <v>800</v>
      </c>
      <c r="AG2334" s="41">
        <f t="shared" si="327"/>
        <v>45853</v>
      </c>
      <c r="AH2334" s="41">
        <f t="shared" ca="1" si="328"/>
        <v>46022</v>
      </c>
      <c r="AI2334" s="1">
        <f t="shared" ca="1" si="335"/>
        <v>5</v>
      </c>
      <c r="AJ2334" s="1">
        <f t="shared" ca="1" si="329"/>
        <v>0</v>
      </c>
      <c r="AK2334" s="1">
        <f t="shared" ca="1" si="330"/>
        <v>4</v>
      </c>
      <c r="AL2334" s="1">
        <f t="shared" si="331"/>
        <v>0</v>
      </c>
      <c r="AM2334" s="38">
        <f t="shared" ca="1" si="332"/>
        <v>0</v>
      </c>
      <c r="AN2334" s="1" t="str">
        <f t="shared" ca="1" si="333"/>
        <v>טרם נבדק</v>
      </c>
      <c r="AO2334" s="1" t="e">
        <f>VLOOKUP(AC2334,'תז מייל קניין'!$A:$C,3,0)</f>
        <v>#N/A</v>
      </c>
      <c r="AP2334" s="1" t="str">
        <f t="shared" si="334"/>
        <v xml:space="preserve"> כיבוד למפ</v>
      </c>
    </row>
    <row r="2335" spans="1:42" x14ac:dyDescent="0.2">
      <c r="A2335" s="4"/>
      <c r="B2335" s="5"/>
      <c r="C2335" s="6" t="s">
        <v>7905</v>
      </c>
      <c r="D2335" s="7" t="s">
        <v>7554</v>
      </c>
      <c r="E2335" s="7" t="s">
        <v>32</v>
      </c>
      <c r="F2335" s="8" t="s">
        <v>35</v>
      </c>
      <c r="G2335" s="9">
        <v>45859</v>
      </c>
      <c r="H2335" s="9"/>
      <c r="I2335" s="10"/>
      <c r="J2335" s="14"/>
      <c r="K2335" s="11" t="s">
        <v>5803</v>
      </c>
      <c r="L2335" s="8" t="s">
        <v>5804</v>
      </c>
      <c r="M2335" s="8" t="s">
        <v>5805</v>
      </c>
      <c r="N2335" s="8" t="s">
        <v>40</v>
      </c>
      <c r="O2335" s="13">
        <v>968</v>
      </c>
      <c r="P2335" s="8" t="s">
        <v>41</v>
      </c>
      <c r="Q2335" s="13">
        <v>968</v>
      </c>
      <c r="R2335" s="13">
        <v>99.96</v>
      </c>
      <c r="S2335" s="13">
        <v>968</v>
      </c>
      <c r="T2335" s="13">
        <v>967.6</v>
      </c>
      <c r="U2335" s="13">
        <v>0</v>
      </c>
      <c r="V2335" s="8" t="s">
        <v>35</v>
      </c>
      <c r="W2335" s="8" t="s">
        <v>7906</v>
      </c>
      <c r="X2335" s="8" t="s">
        <v>35</v>
      </c>
      <c r="Y2335" s="13">
        <v>0</v>
      </c>
      <c r="Z2335" s="8" t="s">
        <v>42</v>
      </c>
      <c r="AA2335" s="8" t="s">
        <v>43</v>
      </c>
      <c r="AB2335" s="8" t="s">
        <v>60</v>
      </c>
      <c r="AC2335" s="8" t="s">
        <v>7557</v>
      </c>
      <c r="AD2335" s="8" t="s">
        <v>35</v>
      </c>
      <c r="AE2335" s="8" t="s">
        <v>35</v>
      </c>
      <c r="AF2335" s="13">
        <v>0</v>
      </c>
      <c r="AG2335" s="41">
        <f t="shared" si="327"/>
        <v>45859</v>
      </c>
      <c r="AH2335" s="41">
        <f t="shared" ca="1" si="328"/>
        <v>46022</v>
      </c>
      <c r="AI2335" s="1">
        <f t="shared" ca="1" si="335"/>
        <v>5</v>
      </c>
      <c r="AJ2335" s="1">
        <f t="shared" ca="1" si="329"/>
        <v>0</v>
      </c>
      <c r="AK2335" s="1">
        <f t="shared" ca="1" si="330"/>
        <v>4</v>
      </c>
      <c r="AL2335" s="1">
        <f t="shared" si="331"/>
        <v>99.96</v>
      </c>
      <c r="AM2335" s="38">
        <f t="shared" ca="1" si="332"/>
        <v>0</v>
      </c>
      <c r="AN2335" s="1" t="str">
        <f t="shared" ca="1" si="333"/>
        <v>טרם נבדק</v>
      </c>
      <c r="AO2335" s="1" t="e">
        <f>VLOOKUP(AC2335,'תז מייל קניין'!$A:$C,3,0)</f>
        <v>#N/A</v>
      </c>
      <c r="AP2335" s="1" t="str">
        <f t="shared" si="334"/>
        <v xml:space="preserve"> כיבוד למפ</v>
      </c>
    </row>
    <row r="2336" spans="1:42" x14ac:dyDescent="0.2">
      <c r="A2336" s="4"/>
      <c r="B2336" s="5"/>
      <c r="C2336" s="6" t="s">
        <v>7907</v>
      </c>
      <c r="D2336" s="7" t="s">
        <v>7554</v>
      </c>
      <c r="E2336" s="7" t="s">
        <v>32</v>
      </c>
      <c r="F2336" s="8" t="s">
        <v>35</v>
      </c>
      <c r="G2336" s="9">
        <v>45861</v>
      </c>
      <c r="H2336" s="9"/>
      <c r="I2336" s="10"/>
      <c r="J2336" s="14"/>
      <c r="K2336" s="11" t="s">
        <v>262</v>
      </c>
      <c r="L2336" s="8" t="s">
        <v>263</v>
      </c>
      <c r="M2336" s="8" t="s">
        <v>264</v>
      </c>
      <c r="N2336" s="8" t="s">
        <v>40</v>
      </c>
      <c r="O2336" s="12">
        <v>1285</v>
      </c>
      <c r="P2336" s="8" t="s">
        <v>41</v>
      </c>
      <c r="Q2336" s="12">
        <v>1285</v>
      </c>
      <c r="R2336" s="13">
        <v>0</v>
      </c>
      <c r="S2336" s="13">
        <v>0</v>
      </c>
      <c r="T2336" s="13">
        <v>0</v>
      </c>
      <c r="U2336" s="12">
        <v>1285</v>
      </c>
      <c r="V2336" s="8" t="s">
        <v>35</v>
      </c>
      <c r="W2336" s="8" t="s">
        <v>7908</v>
      </c>
      <c r="X2336" s="8" t="s">
        <v>35</v>
      </c>
      <c r="Y2336" s="13">
        <v>0</v>
      </c>
      <c r="Z2336" s="8" t="s">
        <v>42</v>
      </c>
      <c r="AA2336" s="8" t="s">
        <v>43</v>
      </c>
      <c r="AB2336" s="8" t="s">
        <v>60</v>
      </c>
      <c r="AC2336" s="8" t="s">
        <v>7557</v>
      </c>
      <c r="AD2336" s="8" t="s">
        <v>35</v>
      </c>
      <c r="AE2336" s="8" t="s">
        <v>35</v>
      </c>
      <c r="AF2336" s="12">
        <v>1285</v>
      </c>
      <c r="AG2336" s="41">
        <f t="shared" si="327"/>
        <v>45861</v>
      </c>
      <c r="AH2336" s="41">
        <f t="shared" ca="1" si="328"/>
        <v>46022</v>
      </c>
      <c r="AI2336" s="1">
        <f t="shared" ca="1" si="335"/>
        <v>5</v>
      </c>
      <c r="AJ2336" s="1">
        <f t="shared" ca="1" si="329"/>
        <v>0</v>
      </c>
      <c r="AK2336" s="1">
        <f t="shared" ca="1" si="330"/>
        <v>4</v>
      </c>
      <c r="AL2336" s="1">
        <f t="shared" si="331"/>
        <v>0</v>
      </c>
      <c r="AM2336" s="38">
        <f t="shared" ca="1" si="332"/>
        <v>0</v>
      </c>
      <c r="AN2336" s="1" t="str">
        <f t="shared" ca="1" si="333"/>
        <v>טרם נבדק</v>
      </c>
      <c r="AO2336" s="1" t="e">
        <f>VLOOKUP(AC2336,'תז מייל קניין'!$A:$C,3,0)</f>
        <v>#N/A</v>
      </c>
      <c r="AP2336" s="1" t="str">
        <f t="shared" si="334"/>
        <v xml:space="preserve"> כיבוד לסד</v>
      </c>
    </row>
    <row r="2337" spans="1:42" x14ac:dyDescent="0.2">
      <c r="A2337" s="4"/>
      <c r="B2337" s="5"/>
      <c r="C2337" s="6" t="s">
        <v>7909</v>
      </c>
      <c r="D2337" s="7" t="s">
        <v>7554</v>
      </c>
      <c r="E2337" s="7" t="s">
        <v>32</v>
      </c>
      <c r="F2337" s="8" t="s">
        <v>35</v>
      </c>
      <c r="G2337" s="9">
        <v>45862</v>
      </c>
      <c r="H2337" s="9"/>
      <c r="I2337" s="10"/>
      <c r="J2337" s="14"/>
      <c r="K2337" s="11" t="s">
        <v>7910</v>
      </c>
      <c r="L2337" s="8" t="s">
        <v>7911</v>
      </c>
      <c r="M2337" s="8" t="s">
        <v>7912</v>
      </c>
      <c r="N2337" s="8" t="s">
        <v>40</v>
      </c>
      <c r="O2337" s="13">
        <v>359.99</v>
      </c>
      <c r="P2337" s="8" t="s">
        <v>41</v>
      </c>
      <c r="Q2337" s="13">
        <v>359.99</v>
      </c>
      <c r="R2337" s="13">
        <v>0</v>
      </c>
      <c r="S2337" s="13">
        <v>0</v>
      </c>
      <c r="T2337" s="13">
        <v>0</v>
      </c>
      <c r="U2337" s="13">
        <v>359.99</v>
      </c>
      <c r="V2337" s="8" t="s">
        <v>35</v>
      </c>
      <c r="W2337" s="8" t="s">
        <v>7913</v>
      </c>
      <c r="X2337" s="8" t="s">
        <v>35</v>
      </c>
      <c r="Y2337" s="13">
        <v>0</v>
      </c>
      <c r="Z2337" s="8" t="s">
        <v>42</v>
      </c>
      <c r="AA2337" s="8" t="s">
        <v>43</v>
      </c>
      <c r="AB2337" s="8" t="s">
        <v>60</v>
      </c>
      <c r="AC2337" s="8" t="s">
        <v>7557</v>
      </c>
      <c r="AD2337" s="8" t="s">
        <v>35</v>
      </c>
      <c r="AE2337" s="8" t="s">
        <v>35</v>
      </c>
      <c r="AF2337" s="13">
        <v>359.99</v>
      </c>
      <c r="AG2337" s="41">
        <f t="shared" si="327"/>
        <v>45862</v>
      </c>
      <c r="AH2337" s="41">
        <f t="shared" ca="1" si="328"/>
        <v>46022</v>
      </c>
      <c r="AI2337" s="1">
        <f t="shared" ca="1" si="335"/>
        <v>5</v>
      </c>
      <c r="AJ2337" s="1">
        <f t="shared" ca="1" si="329"/>
        <v>0</v>
      </c>
      <c r="AK2337" s="1">
        <f t="shared" ca="1" si="330"/>
        <v>4</v>
      </c>
      <c r="AL2337" s="1">
        <f t="shared" si="331"/>
        <v>0</v>
      </c>
      <c r="AM2337" s="38">
        <f t="shared" ca="1" si="332"/>
        <v>0</v>
      </c>
      <c r="AN2337" s="1" t="str">
        <f t="shared" ca="1" si="333"/>
        <v>טרם נבדק</v>
      </c>
      <c r="AO2337" s="1" t="e">
        <f>VLOOKUP(AC2337,'תז מייל קניין'!$A:$C,3,0)</f>
        <v>#N/A</v>
      </c>
      <c r="AP2337" s="1" t="str">
        <f t="shared" si="334"/>
        <v xml:space="preserve"> שכפול מפת</v>
      </c>
    </row>
    <row r="2338" spans="1:42" x14ac:dyDescent="0.2">
      <c r="A2338" s="4"/>
      <c r="B2338" s="5" t="s">
        <v>7552</v>
      </c>
      <c r="C2338" s="6" t="s">
        <v>7914</v>
      </c>
      <c r="D2338" s="7" t="s">
        <v>7554</v>
      </c>
      <c r="E2338" s="7" t="s">
        <v>32</v>
      </c>
      <c r="F2338" s="8" t="s">
        <v>35</v>
      </c>
      <c r="G2338" s="9">
        <v>45862</v>
      </c>
      <c r="H2338" s="9"/>
      <c r="I2338" s="10"/>
      <c r="J2338" s="14" t="s">
        <v>7555</v>
      </c>
      <c r="K2338" s="11" t="s">
        <v>7915</v>
      </c>
      <c r="L2338" s="8" t="s">
        <v>7916</v>
      </c>
      <c r="M2338" s="8" t="s">
        <v>7917</v>
      </c>
      <c r="N2338" s="8" t="s">
        <v>40</v>
      </c>
      <c r="O2338" s="12">
        <v>2150</v>
      </c>
      <c r="P2338" s="8" t="s">
        <v>41</v>
      </c>
      <c r="Q2338" s="12">
        <v>2150</v>
      </c>
      <c r="R2338" s="13">
        <v>0</v>
      </c>
      <c r="S2338" s="13">
        <v>0</v>
      </c>
      <c r="T2338" s="13">
        <v>0</v>
      </c>
      <c r="U2338" s="12">
        <v>2150</v>
      </c>
      <c r="V2338" s="8" t="s">
        <v>35</v>
      </c>
      <c r="W2338" s="8" t="s">
        <v>7918</v>
      </c>
      <c r="X2338" s="8" t="s">
        <v>35</v>
      </c>
      <c r="Y2338" s="13">
        <v>0</v>
      </c>
      <c r="Z2338" s="8" t="s">
        <v>42</v>
      </c>
      <c r="AA2338" s="8" t="s">
        <v>43</v>
      </c>
      <c r="AB2338" s="8" t="s">
        <v>60</v>
      </c>
      <c r="AC2338" s="8" t="s">
        <v>7557</v>
      </c>
      <c r="AD2338" s="8" t="s">
        <v>35</v>
      </c>
      <c r="AE2338" s="8" t="s">
        <v>35</v>
      </c>
      <c r="AF2338" s="12">
        <v>2150</v>
      </c>
      <c r="AG2338" s="41">
        <f t="shared" si="327"/>
        <v>45862</v>
      </c>
      <c r="AH2338" s="41">
        <f t="shared" ca="1" si="328"/>
        <v>46022</v>
      </c>
      <c r="AI2338" s="1">
        <f t="shared" ca="1" si="335"/>
        <v>5</v>
      </c>
      <c r="AJ2338" s="1">
        <f t="shared" ca="1" si="329"/>
        <v>0</v>
      </c>
      <c r="AK2338" s="1">
        <f t="shared" ca="1" si="330"/>
        <v>4</v>
      </c>
      <c r="AL2338" s="1">
        <f t="shared" si="331"/>
        <v>0</v>
      </c>
      <c r="AM2338" s="38">
        <f t="shared" ca="1" si="332"/>
        <v>0</v>
      </c>
      <c r="AN2338" s="1" t="str">
        <f t="shared" ca="1" si="333"/>
        <v>טרם נבדק</v>
      </c>
      <c r="AO2338" s="1" t="e">
        <f>VLOOKUP(AC2338,'תז מייל קניין'!$A:$C,3,0)</f>
        <v>#N/A</v>
      </c>
      <c r="AP2338" s="1" t="str">
        <f t="shared" si="334"/>
        <v xml:space="preserve"> וילונות ל</v>
      </c>
    </row>
    <row r="2339" spans="1:42" x14ac:dyDescent="0.2">
      <c r="A2339" s="4"/>
      <c r="B2339" s="2" t="s">
        <v>7919</v>
      </c>
      <c r="C2339" s="6" t="s">
        <v>7920</v>
      </c>
      <c r="D2339" s="7" t="s">
        <v>34</v>
      </c>
      <c r="E2339" s="7" t="s">
        <v>32</v>
      </c>
      <c r="F2339" s="8" t="s">
        <v>35</v>
      </c>
      <c r="G2339" s="9">
        <v>42786</v>
      </c>
      <c r="H2339" s="9">
        <v>42705</v>
      </c>
      <c r="I2339" s="10">
        <v>45657</v>
      </c>
      <c r="J2339" s="3" t="s">
        <v>36</v>
      </c>
      <c r="K2339" s="11" t="s">
        <v>7921</v>
      </c>
      <c r="L2339" s="8" t="s">
        <v>7922</v>
      </c>
      <c r="M2339" s="8" t="s">
        <v>35</v>
      </c>
      <c r="N2339" s="8" t="s">
        <v>278</v>
      </c>
      <c r="O2339" s="12">
        <v>3498323.07</v>
      </c>
      <c r="P2339" s="8" t="s">
        <v>1329</v>
      </c>
      <c r="Q2339" s="12">
        <v>16236766.859999999</v>
      </c>
      <c r="R2339" s="13">
        <v>75.09</v>
      </c>
      <c r="S2339" s="12">
        <v>11893466.32</v>
      </c>
      <c r="T2339" s="12">
        <v>11892784.390000001</v>
      </c>
      <c r="U2339" s="12">
        <v>3268199.57</v>
      </c>
      <c r="V2339" s="8" t="s">
        <v>35</v>
      </c>
      <c r="W2339" s="8" t="s">
        <v>7923</v>
      </c>
      <c r="X2339" s="8" t="s">
        <v>35</v>
      </c>
      <c r="Y2339" s="13">
        <v>0</v>
      </c>
      <c r="Z2339" s="8" t="s">
        <v>42</v>
      </c>
      <c r="AA2339" s="8" t="s">
        <v>43</v>
      </c>
      <c r="AB2339" s="8" t="s">
        <v>7924</v>
      </c>
      <c r="AC2339" s="8" t="s">
        <v>45</v>
      </c>
      <c r="AD2339" s="8" t="s">
        <v>35</v>
      </c>
      <c r="AE2339" s="8" t="s">
        <v>35</v>
      </c>
      <c r="AF2339" s="12">
        <v>3268199.57</v>
      </c>
      <c r="AG2339" s="41">
        <f t="shared" si="327"/>
        <v>42705</v>
      </c>
      <c r="AH2339" s="41">
        <f t="shared" ca="1" si="328"/>
        <v>45657</v>
      </c>
      <c r="AI2339" s="1">
        <f t="shared" ca="1" si="335"/>
        <v>96</v>
      </c>
      <c r="AJ2339" s="1">
        <f t="shared" ca="1" si="329"/>
        <v>104</v>
      </c>
      <c r="AK2339" s="1">
        <f t="shared" ca="1" si="330"/>
        <v>-7</v>
      </c>
      <c r="AL2339" s="1">
        <f t="shared" si="331"/>
        <v>75.09</v>
      </c>
      <c r="AM2339" s="38">
        <f t="shared" ca="1" si="332"/>
        <v>1.0833333333333333</v>
      </c>
      <c r="AN2339" s="1" t="str">
        <f t="shared" ca="1" si="333"/>
        <v>תקין</v>
      </c>
      <c r="AO2339" s="1" t="e">
        <f>VLOOKUP(AC2339,'תז מייל קניין'!$A:$C,3,0)</f>
        <v>#N/A</v>
      </c>
      <c r="AP2339" s="1" t="str">
        <f t="shared" si="334"/>
        <v xml:space="preserve"> נרשם 1 במ</v>
      </c>
    </row>
    <row r="2340" spans="1:42" x14ac:dyDescent="0.2">
      <c r="A2340" s="4"/>
      <c r="B2340" s="5"/>
      <c r="C2340" s="6" t="s">
        <v>7925</v>
      </c>
      <c r="D2340" s="7" t="s">
        <v>50</v>
      </c>
      <c r="E2340" s="7" t="s">
        <v>32</v>
      </c>
      <c r="F2340" s="8" t="s">
        <v>35</v>
      </c>
      <c r="G2340" s="9">
        <v>44924</v>
      </c>
      <c r="H2340" s="9">
        <v>44959</v>
      </c>
      <c r="I2340" s="10">
        <v>45690</v>
      </c>
      <c r="J2340" s="3" t="s">
        <v>51</v>
      </c>
      <c r="K2340" s="11" t="s">
        <v>1399</v>
      </c>
      <c r="L2340" s="8" t="s">
        <v>1400</v>
      </c>
      <c r="M2340" s="8" t="s">
        <v>1401</v>
      </c>
      <c r="N2340" s="8" t="s">
        <v>40</v>
      </c>
      <c r="O2340" s="12">
        <v>1299998.47</v>
      </c>
      <c r="P2340" s="8" t="s">
        <v>41</v>
      </c>
      <c r="Q2340" s="12">
        <v>1299998.47</v>
      </c>
      <c r="R2340" s="13">
        <v>47.02</v>
      </c>
      <c r="S2340" s="12">
        <v>606645.98</v>
      </c>
      <c r="T2340" s="12">
        <v>606645.98</v>
      </c>
      <c r="U2340" s="12">
        <v>689417.47</v>
      </c>
      <c r="V2340" s="8" t="s">
        <v>35</v>
      </c>
      <c r="W2340" s="8" t="s">
        <v>7926</v>
      </c>
      <c r="X2340" s="8" t="s">
        <v>35</v>
      </c>
      <c r="Y2340" s="13">
        <v>0</v>
      </c>
      <c r="Z2340" s="8" t="s">
        <v>42</v>
      </c>
      <c r="AA2340" s="8" t="s">
        <v>65</v>
      </c>
      <c r="AB2340" s="8" t="s">
        <v>35</v>
      </c>
      <c r="AC2340" s="8" t="s">
        <v>54</v>
      </c>
      <c r="AD2340" s="8" t="s">
        <v>35</v>
      </c>
      <c r="AE2340" s="8" t="s">
        <v>3671</v>
      </c>
      <c r="AF2340" s="12">
        <v>689417.48</v>
      </c>
      <c r="AG2340" s="41">
        <f t="shared" si="327"/>
        <v>44959</v>
      </c>
      <c r="AH2340" s="41">
        <f t="shared" ca="1" si="328"/>
        <v>45690</v>
      </c>
      <c r="AI2340" s="1">
        <f t="shared" ca="1" si="335"/>
        <v>24</v>
      </c>
      <c r="AJ2340" s="1">
        <f t="shared" ca="1" si="329"/>
        <v>30</v>
      </c>
      <c r="AK2340" s="1">
        <f t="shared" ca="1" si="330"/>
        <v>-6</v>
      </c>
      <c r="AL2340" s="1">
        <f t="shared" si="331"/>
        <v>47.02</v>
      </c>
      <c r="AM2340" s="38">
        <f t="shared" ca="1" si="332"/>
        <v>1.25</v>
      </c>
      <c r="AN2340" s="1" t="str">
        <f t="shared" ca="1" si="333"/>
        <v>לא תקין</v>
      </c>
      <c r="AO2340" s="1" t="e">
        <f>VLOOKUP(AC2340,'תז מייל קניין'!$A:$C,3,0)</f>
        <v>#N/A</v>
      </c>
      <c r="AP2340" s="1" t="str">
        <f t="shared" si="334"/>
        <v xml:space="preserve"> 21.01.202</v>
      </c>
    </row>
    <row r="2341" spans="1:42" x14ac:dyDescent="0.2">
      <c r="A2341" s="4"/>
      <c r="B2341" s="5"/>
      <c r="C2341" s="6" t="s">
        <v>7927</v>
      </c>
      <c r="D2341" s="7" t="s">
        <v>50</v>
      </c>
      <c r="E2341" s="7" t="s">
        <v>32</v>
      </c>
      <c r="F2341" s="8" t="s">
        <v>35</v>
      </c>
      <c r="G2341" s="9">
        <v>43251</v>
      </c>
      <c r="H2341" s="9">
        <v>43227</v>
      </c>
      <c r="I2341" s="10">
        <v>46022</v>
      </c>
      <c r="J2341" s="3" t="s">
        <v>56</v>
      </c>
      <c r="K2341" s="11" t="s">
        <v>7928</v>
      </c>
      <c r="L2341" s="8" t="s">
        <v>7929</v>
      </c>
      <c r="M2341" s="8" t="s">
        <v>7930</v>
      </c>
      <c r="N2341" s="8" t="s">
        <v>113</v>
      </c>
      <c r="O2341" s="12">
        <v>1856473.62</v>
      </c>
      <c r="P2341" s="8" t="s">
        <v>41</v>
      </c>
      <c r="Q2341" s="12">
        <v>1856473.62</v>
      </c>
      <c r="R2341" s="13">
        <v>92.23</v>
      </c>
      <c r="S2341" s="12">
        <v>1712399.95</v>
      </c>
      <c r="T2341" s="12">
        <v>1741051.89</v>
      </c>
      <c r="U2341" s="12">
        <v>159684.85999999999</v>
      </c>
      <c r="V2341" s="8" t="s">
        <v>35</v>
      </c>
      <c r="W2341" s="8" t="s">
        <v>7931</v>
      </c>
      <c r="X2341" s="8" t="s">
        <v>57</v>
      </c>
      <c r="Y2341" s="13">
        <v>0</v>
      </c>
      <c r="Z2341" s="8" t="s">
        <v>42</v>
      </c>
      <c r="AA2341" s="8" t="s">
        <v>65</v>
      </c>
      <c r="AB2341" s="8" t="s">
        <v>35</v>
      </c>
      <c r="AC2341" s="8" t="s">
        <v>59</v>
      </c>
      <c r="AD2341" s="8" t="s">
        <v>7932</v>
      </c>
      <c r="AE2341" s="8" t="s">
        <v>7933</v>
      </c>
      <c r="AF2341" s="12">
        <v>144248.66</v>
      </c>
      <c r="AG2341" s="41">
        <f t="shared" si="327"/>
        <v>43227</v>
      </c>
      <c r="AH2341" s="41">
        <f t="shared" ca="1" si="328"/>
        <v>46022</v>
      </c>
      <c r="AI2341" s="1">
        <f t="shared" ca="1" si="335"/>
        <v>91</v>
      </c>
      <c r="AJ2341" s="1">
        <f t="shared" ca="1" si="329"/>
        <v>86</v>
      </c>
      <c r="AK2341" s="1">
        <f t="shared" ca="1" si="330"/>
        <v>4</v>
      </c>
      <c r="AL2341" s="1">
        <f t="shared" si="331"/>
        <v>92.23</v>
      </c>
      <c r="AM2341" s="38">
        <f t="shared" ca="1" si="332"/>
        <v>0.94505494505494503</v>
      </c>
      <c r="AN2341" s="1" t="str">
        <f t="shared" ca="1" si="333"/>
        <v>תקין</v>
      </c>
      <c r="AO2341" s="1" t="e">
        <f>VLOOKUP(AC2341,'תז מייל קניין'!$A:$C,3,0)</f>
        <v>#N/A</v>
      </c>
      <c r="AP2341" s="1" t="str">
        <f t="shared" si="334"/>
        <v xml:space="preserve"> 26.2.2025</v>
      </c>
    </row>
    <row r="2342" spans="1:42" x14ac:dyDescent="0.2">
      <c r="A2342" s="4"/>
      <c r="B2342" s="5"/>
      <c r="C2342" s="6" t="s">
        <v>7934</v>
      </c>
      <c r="D2342" s="7" t="s">
        <v>61</v>
      </c>
      <c r="E2342" s="7" t="s">
        <v>32</v>
      </c>
      <c r="F2342" s="8" t="s">
        <v>35</v>
      </c>
      <c r="G2342" s="9">
        <v>43268</v>
      </c>
      <c r="H2342" s="9">
        <v>42851</v>
      </c>
      <c r="I2342" s="10">
        <v>46022</v>
      </c>
      <c r="J2342" s="14"/>
      <c r="K2342" s="11" t="s">
        <v>7935</v>
      </c>
      <c r="L2342" s="8" t="s">
        <v>7936</v>
      </c>
      <c r="M2342" s="8" t="s">
        <v>7937</v>
      </c>
      <c r="N2342" s="8" t="s">
        <v>40</v>
      </c>
      <c r="O2342" s="12">
        <v>2140709.2999999998</v>
      </c>
      <c r="P2342" s="8" t="s">
        <v>41</v>
      </c>
      <c r="Q2342" s="12">
        <v>2140709.2999999998</v>
      </c>
      <c r="R2342" s="13">
        <v>96.44</v>
      </c>
      <c r="S2342" s="12">
        <v>2107279.48</v>
      </c>
      <c r="T2342" s="12">
        <v>2095668.58</v>
      </c>
      <c r="U2342" s="12">
        <v>83232.69</v>
      </c>
      <c r="V2342" s="8" t="s">
        <v>35</v>
      </c>
      <c r="W2342" s="8" t="s">
        <v>7938</v>
      </c>
      <c r="X2342" s="8" t="s">
        <v>57</v>
      </c>
      <c r="Y2342" s="13">
        <v>0</v>
      </c>
      <c r="Z2342" s="8" t="s">
        <v>42</v>
      </c>
      <c r="AA2342" s="8" t="s">
        <v>44</v>
      </c>
      <c r="AB2342" s="8" t="s">
        <v>35</v>
      </c>
      <c r="AC2342" s="8" t="s">
        <v>59</v>
      </c>
      <c r="AD2342" s="8" t="s">
        <v>7939</v>
      </c>
      <c r="AE2342" s="8" t="s">
        <v>1839</v>
      </c>
      <c r="AF2342" s="12">
        <v>76238.350000000006</v>
      </c>
      <c r="AG2342" s="41">
        <f t="shared" si="327"/>
        <v>42851</v>
      </c>
      <c r="AH2342" s="41">
        <f t="shared" ca="1" si="328"/>
        <v>46022</v>
      </c>
      <c r="AI2342" s="1">
        <f t="shared" ca="1" si="335"/>
        <v>104</v>
      </c>
      <c r="AJ2342" s="1">
        <f t="shared" ca="1" si="329"/>
        <v>99</v>
      </c>
      <c r="AK2342" s="1">
        <f t="shared" ca="1" si="330"/>
        <v>4</v>
      </c>
      <c r="AL2342" s="1">
        <f t="shared" si="331"/>
        <v>96.44</v>
      </c>
      <c r="AM2342" s="38">
        <f t="shared" ca="1" si="332"/>
        <v>0.95192307692307687</v>
      </c>
      <c r="AN2342" s="1" t="str">
        <f t="shared" ca="1" si="333"/>
        <v>תקין</v>
      </c>
      <c r="AO2342" s="1" t="e">
        <f>VLOOKUP(AC2342,'תז מייל קניין'!$A:$C,3,0)</f>
        <v>#N/A</v>
      </c>
      <c r="AP2342" s="1" t="str">
        <f t="shared" si="334"/>
        <v xml:space="preserve"> שירותי בי</v>
      </c>
    </row>
    <row r="2343" spans="1:42" x14ac:dyDescent="0.2">
      <c r="A2343" s="4"/>
      <c r="B2343" s="5"/>
      <c r="C2343" s="6" t="s">
        <v>7940</v>
      </c>
      <c r="D2343" s="7" t="s">
        <v>61</v>
      </c>
      <c r="E2343" s="7" t="s">
        <v>32</v>
      </c>
      <c r="F2343" s="8" t="s">
        <v>35</v>
      </c>
      <c r="G2343" s="9">
        <v>43271</v>
      </c>
      <c r="H2343" s="9">
        <v>43216</v>
      </c>
      <c r="I2343" s="10">
        <v>46022</v>
      </c>
      <c r="J2343" s="14" t="s">
        <v>56</v>
      </c>
      <c r="K2343" s="11" t="s">
        <v>7941</v>
      </c>
      <c r="L2343" s="8" t="s">
        <v>7942</v>
      </c>
      <c r="M2343" s="8" t="s">
        <v>7943</v>
      </c>
      <c r="N2343" s="8" t="s">
        <v>40</v>
      </c>
      <c r="O2343" s="12">
        <v>1621511.39</v>
      </c>
      <c r="P2343" s="8" t="s">
        <v>41</v>
      </c>
      <c r="Q2343" s="12">
        <v>1621511.39</v>
      </c>
      <c r="R2343" s="13">
        <v>93.75</v>
      </c>
      <c r="S2343" s="12">
        <v>1136949.8400000001</v>
      </c>
      <c r="T2343" s="12">
        <v>1116649.52</v>
      </c>
      <c r="U2343" s="12">
        <v>110825.46</v>
      </c>
      <c r="V2343" s="8" t="s">
        <v>35</v>
      </c>
      <c r="W2343" s="8" t="s">
        <v>7944</v>
      </c>
      <c r="X2343" s="8" t="s">
        <v>57</v>
      </c>
      <c r="Y2343" s="13">
        <v>0</v>
      </c>
      <c r="Z2343" s="8" t="s">
        <v>42</v>
      </c>
      <c r="AA2343" s="8" t="s">
        <v>44</v>
      </c>
      <c r="AB2343" s="8" t="s">
        <v>35</v>
      </c>
      <c r="AC2343" s="8" t="s">
        <v>59</v>
      </c>
      <c r="AD2343" s="8" t="s">
        <v>7945</v>
      </c>
      <c r="AE2343" s="8" t="s">
        <v>1839</v>
      </c>
      <c r="AF2343" s="12">
        <v>101352.13</v>
      </c>
      <c r="AG2343" s="41">
        <f t="shared" si="327"/>
        <v>43216</v>
      </c>
      <c r="AH2343" s="41">
        <f t="shared" ca="1" si="328"/>
        <v>46022</v>
      </c>
      <c r="AI2343" s="1">
        <f t="shared" ca="1" si="335"/>
        <v>92</v>
      </c>
      <c r="AJ2343" s="1">
        <f t="shared" ca="1" si="329"/>
        <v>87</v>
      </c>
      <c r="AK2343" s="1">
        <f t="shared" ca="1" si="330"/>
        <v>4</v>
      </c>
      <c r="AL2343" s="1">
        <f t="shared" si="331"/>
        <v>93.75</v>
      </c>
      <c r="AM2343" s="38">
        <f t="shared" ca="1" si="332"/>
        <v>0.94565217391304346</v>
      </c>
      <c r="AN2343" s="1" t="str">
        <f t="shared" ca="1" si="333"/>
        <v>תקין</v>
      </c>
      <c r="AO2343" s="1" t="e">
        <f>VLOOKUP(AC2343,'תז מייל קניין'!$A:$C,3,0)</f>
        <v>#N/A</v>
      </c>
      <c r="AP2343" s="1" t="str">
        <f t="shared" si="334"/>
        <v xml:space="preserve"> שירותי בי</v>
      </c>
    </row>
    <row r="2344" spans="1:42" x14ac:dyDescent="0.2">
      <c r="A2344" s="4"/>
      <c r="B2344" s="5"/>
      <c r="C2344" s="6" t="s">
        <v>7946</v>
      </c>
      <c r="D2344" s="7" t="s">
        <v>34</v>
      </c>
      <c r="E2344" s="7" t="s">
        <v>32</v>
      </c>
      <c r="F2344" s="8" t="s">
        <v>35</v>
      </c>
      <c r="G2344" s="9">
        <v>45644</v>
      </c>
      <c r="H2344" s="9">
        <v>45627</v>
      </c>
      <c r="I2344" s="10">
        <v>46022</v>
      </c>
      <c r="J2344" s="3" t="s">
        <v>86</v>
      </c>
      <c r="K2344" s="11" t="s">
        <v>7947</v>
      </c>
      <c r="L2344" s="8" t="s">
        <v>7948</v>
      </c>
      <c r="M2344" s="8" t="s">
        <v>7949</v>
      </c>
      <c r="N2344" s="8" t="s">
        <v>40</v>
      </c>
      <c r="O2344" s="12">
        <v>65775.320000000007</v>
      </c>
      <c r="P2344" s="8" t="s">
        <v>41</v>
      </c>
      <c r="Q2344" s="12">
        <v>65775.320000000007</v>
      </c>
      <c r="R2344" s="13">
        <v>38.700000000000003</v>
      </c>
      <c r="S2344" s="12">
        <v>25454.65</v>
      </c>
      <c r="T2344" s="12">
        <v>25454.65</v>
      </c>
      <c r="U2344" s="12">
        <v>40320.67</v>
      </c>
      <c r="V2344" s="8" t="s">
        <v>35</v>
      </c>
      <c r="W2344" s="8" t="s">
        <v>833</v>
      </c>
      <c r="X2344" s="8" t="s">
        <v>57</v>
      </c>
      <c r="Y2344" s="13">
        <v>0</v>
      </c>
      <c r="Z2344" s="8" t="s">
        <v>42</v>
      </c>
      <c r="AA2344" s="8" t="s">
        <v>44</v>
      </c>
      <c r="AB2344" s="8" t="s">
        <v>35</v>
      </c>
      <c r="AC2344" s="8" t="s">
        <v>91</v>
      </c>
      <c r="AD2344" s="8" t="s">
        <v>7950</v>
      </c>
      <c r="AE2344" s="8" t="s">
        <v>35</v>
      </c>
      <c r="AF2344" s="12">
        <v>40320.67</v>
      </c>
      <c r="AG2344" s="41">
        <f t="shared" si="327"/>
        <v>45627</v>
      </c>
      <c r="AH2344" s="41">
        <f t="shared" ca="1" si="328"/>
        <v>46022</v>
      </c>
      <c r="AI2344" s="1">
        <f t="shared" ca="1" si="335"/>
        <v>12</v>
      </c>
      <c r="AJ2344" s="1">
        <f t="shared" ca="1" si="329"/>
        <v>8</v>
      </c>
      <c r="AK2344" s="1">
        <f t="shared" ca="1" si="330"/>
        <v>4</v>
      </c>
      <c r="AL2344" s="1">
        <f t="shared" si="331"/>
        <v>38.700000000000003</v>
      </c>
      <c r="AM2344" s="38">
        <f t="shared" ca="1" si="332"/>
        <v>0.66666666666666663</v>
      </c>
      <c r="AN2344" s="1" t="str">
        <f t="shared" ca="1" si="333"/>
        <v>תקין</v>
      </c>
      <c r="AO2344" s="1" t="str">
        <f>VLOOKUP(AC2344,'תז מייל קניין'!$A:$C,3,0)</f>
        <v xml:space="preserve">MayaLe@justice.gov.il </v>
      </c>
      <c r="AP2344" s="1" t="str">
        <f t="shared" si="334"/>
        <v xml:space="preserve"> שירותי הכ</v>
      </c>
    </row>
    <row r="2345" spans="1:42" x14ac:dyDescent="0.2">
      <c r="A2345" s="4"/>
      <c r="B2345" s="5"/>
      <c r="C2345" s="6" t="s">
        <v>7951</v>
      </c>
      <c r="D2345" s="7" t="s">
        <v>34</v>
      </c>
      <c r="E2345" s="7" t="s">
        <v>32</v>
      </c>
      <c r="F2345" s="8" t="s">
        <v>35</v>
      </c>
      <c r="G2345" s="9">
        <v>45664</v>
      </c>
      <c r="H2345" s="9">
        <v>45627</v>
      </c>
      <c r="I2345" s="10">
        <v>46022</v>
      </c>
      <c r="J2345" s="14"/>
      <c r="K2345" s="11" t="s">
        <v>7952</v>
      </c>
      <c r="L2345" s="8" t="s">
        <v>7953</v>
      </c>
      <c r="M2345" s="8" t="s">
        <v>7954</v>
      </c>
      <c r="N2345" s="8" t="s">
        <v>40</v>
      </c>
      <c r="O2345" s="12">
        <v>65775.320000000007</v>
      </c>
      <c r="P2345" s="8" t="s">
        <v>41</v>
      </c>
      <c r="Q2345" s="12">
        <v>65775.320000000007</v>
      </c>
      <c r="R2345" s="13">
        <v>71.08</v>
      </c>
      <c r="S2345" s="12">
        <v>46752.82</v>
      </c>
      <c r="T2345" s="12">
        <v>46752.82</v>
      </c>
      <c r="U2345" s="12">
        <v>19022.5</v>
      </c>
      <c r="V2345" s="8" t="s">
        <v>35</v>
      </c>
      <c r="W2345" s="8" t="s">
        <v>833</v>
      </c>
      <c r="X2345" s="8" t="s">
        <v>57</v>
      </c>
      <c r="Y2345" s="13">
        <v>0</v>
      </c>
      <c r="Z2345" s="8" t="s">
        <v>42</v>
      </c>
      <c r="AA2345" s="8" t="s">
        <v>44</v>
      </c>
      <c r="AB2345" s="8" t="s">
        <v>35</v>
      </c>
      <c r="AC2345" s="8" t="s">
        <v>91</v>
      </c>
      <c r="AD2345" s="8" t="s">
        <v>7955</v>
      </c>
      <c r="AE2345" s="8" t="s">
        <v>835</v>
      </c>
      <c r="AF2345" s="12">
        <v>19022.5</v>
      </c>
      <c r="AG2345" s="41">
        <f t="shared" si="327"/>
        <v>45627</v>
      </c>
      <c r="AH2345" s="41">
        <f t="shared" ca="1" si="328"/>
        <v>46022</v>
      </c>
      <c r="AI2345" s="1">
        <f t="shared" ca="1" si="335"/>
        <v>12</v>
      </c>
      <c r="AJ2345" s="1">
        <f t="shared" ca="1" si="329"/>
        <v>8</v>
      </c>
      <c r="AK2345" s="1">
        <f t="shared" ca="1" si="330"/>
        <v>4</v>
      </c>
      <c r="AL2345" s="1">
        <f t="shared" si="331"/>
        <v>71.08</v>
      </c>
      <c r="AM2345" s="38">
        <f t="shared" ca="1" si="332"/>
        <v>0.66666666666666663</v>
      </c>
      <c r="AN2345" s="1" t="str">
        <f t="shared" ca="1" si="333"/>
        <v>תקין</v>
      </c>
      <c r="AO2345" s="1" t="str">
        <f>VLOOKUP(AC2345,'תז מייל קניין'!$A:$C,3,0)</f>
        <v xml:space="preserve">MayaLe@justice.gov.il </v>
      </c>
      <c r="AP2345" s="1" t="str">
        <f t="shared" si="334"/>
        <v xml:space="preserve"> שירותי הכ</v>
      </c>
    </row>
    <row r="2346" spans="1:42" x14ac:dyDescent="0.2">
      <c r="A2346" s="4"/>
      <c r="B2346" s="5"/>
      <c r="C2346" s="6" t="s">
        <v>7956</v>
      </c>
      <c r="D2346" s="7" t="s">
        <v>34</v>
      </c>
      <c r="E2346" s="7" t="s">
        <v>32</v>
      </c>
      <c r="F2346" s="8" t="s">
        <v>35</v>
      </c>
      <c r="G2346" s="9">
        <v>45664</v>
      </c>
      <c r="H2346" s="9">
        <v>45627</v>
      </c>
      <c r="I2346" s="10">
        <v>46022</v>
      </c>
      <c r="J2346" s="14"/>
      <c r="K2346" s="11" t="s">
        <v>7957</v>
      </c>
      <c r="L2346" s="8" t="s">
        <v>7958</v>
      </c>
      <c r="M2346" s="8" t="s">
        <v>7959</v>
      </c>
      <c r="N2346" s="8" t="s">
        <v>40</v>
      </c>
      <c r="O2346" s="12">
        <v>65775.320000000007</v>
      </c>
      <c r="P2346" s="8" t="s">
        <v>41</v>
      </c>
      <c r="Q2346" s="12">
        <v>65775.320000000007</v>
      </c>
      <c r="R2346" s="13">
        <v>17.97</v>
      </c>
      <c r="S2346" s="12">
        <v>12322.26</v>
      </c>
      <c r="T2346" s="12">
        <v>11818.52</v>
      </c>
      <c r="U2346" s="12">
        <v>53956.800000000003</v>
      </c>
      <c r="V2346" s="8" t="s">
        <v>35</v>
      </c>
      <c r="W2346" s="8" t="s">
        <v>833</v>
      </c>
      <c r="X2346" s="8" t="s">
        <v>57</v>
      </c>
      <c r="Y2346" s="13">
        <v>0</v>
      </c>
      <c r="Z2346" s="8" t="s">
        <v>42</v>
      </c>
      <c r="AA2346" s="8" t="s">
        <v>44</v>
      </c>
      <c r="AB2346" s="8" t="s">
        <v>35</v>
      </c>
      <c r="AC2346" s="8" t="s">
        <v>91</v>
      </c>
      <c r="AD2346" s="8" t="s">
        <v>7960</v>
      </c>
      <c r="AE2346" s="8" t="s">
        <v>835</v>
      </c>
      <c r="AF2346" s="12">
        <v>53956.800000000003</v>
      </c>
      <c r="AG2346" s="41">
        <f t="shared" si="327"/>
        <v>45627</v>
      </c>
      <c r="AH2346" s="41">
        <f t="shared" ca="1" si="328"/>
        <v>46022</v>
      </c>
      <c r="AI2346" s="1">
        <f t="shared" ca="1" si="335"/>
        <v>12</v>
      </c>
      <c r="AJ2346" s="1">
        <f t="shared" ca="1" si="329"/>
        <v>8</v>
      </c>
      <c r="AK2346" s="1">
        <f t="shared" ca="1" si="330"/>
        <v>4</v>
      </c>
      <c r="AL2346" s="1">
        <f t="shared" si="331"/>
        <v>17.97</v>
      </c>
      <c r="AM2346" s="38">
        <f t="shared" ca="1" si="332"/>
        <v>0.66666666666666663</v>
      </c>
      <c r="AN2346" s="1" t="str">
        <f t="shared" ca="1" si="333"/>
        <v>לא תקין</v>
      </c>
      <c r="AO2346" s="1" t="str">
        <f>VLOOKUP(AC2346,'תז מייל קניין'!$A:$C,3,0)</f>
        <v xml:space="preserve">MayaLe@justice.gov.il </v>
      </c>
      <c r="AP2346" s="1" t="str">
        <f t="shared" si="334"/>
        <v xml:space="preserve"> שירותי הכ</v>
      </c>
    </row>
    <row r="2347" spans="1:42" x14ac:dyDescent="0.2">
      <c r="A2347" s="4"/>
      <c r="B2347" s="5"/>
      <c r="C2347" s="6" t="s">
        <v>7961</v>
      </c>
      <c r="D2347" s="7" t="s">
        <v>34</v>
      </c>
      <c r="E2347" s="7" t="s">
        <v>32</v>
      </c>
      <c r="F2347" s="8" t="s">
        <v>35</v>
      </c>
      <c r="G2347" s="9">
        <v>45664</v>
      </c>
      <c r="H2347" s="9">
        <v>45627</v>
      </c>
      <c r="I2347" s="10">
        <v>46022</v>
      </c>
      <c r="J2347" s="14"/>
      <c r="K2347" s="11" t="s">
        <v>7962</v>
      </c>
      <c r="L2347" s="8" t="s">
        <v>7963</v>
      </c>
      <c r="M2347" s="8" t="s">
        <v>7964</v>
      </c>
      <c r="N2347" s="8" t="s">
        <v>40</v>
      </c>
      <c r="O2347" s="12">
        <v>65775.320000000007</v>
      </c>
      <c r="P2347" s="8" t="s">
        <v>41</v>
      </c>
      <c r="Q2347" s="12">
        <v>65775.320000000007</v>
      </c>
      <c r="R2347" s="13">
        <v>5.08</v>
      </c>
      <c r="S2347" s="12">
        <v>3343.12</v>
      </c>
      <c r="T2347" s="12">
        <v>3343.12</v>
      </c>
      <c r="U2347" s="12">
        <v>62432.2</v>
      </c>
      <c r="V2347" s="8" t="s">
        <v>35</v>
      </c>
      <c r="W2347" s="8" t="s">
        <v>833</v>
      </c>
      <c r="X2347" s="8" t="s">
        <v>57</v>
      </c>
      <c r="Y2347" s="13">
        <v>0</v>
      </c>
      <c r="Z2347" s="8" t="s">
        <v>42</v>
      </c>
      <c r="AA2347" s="8" t="s">
        <v>44</v>
      </c>
      <c r="AB2347" s="8" t="s">
        <v>35</v>
      </c>
      <c r="AC2347" s="8" t="s">
        <v>91</v>
      </c>
      <c r="AD2347" s="8" t="s">
        <v>7965</v>
      </c>
      <c r="AE2347" s="8" t="s">
        <v>835</v>
      </c>
      <c r="AF2347" s="12">
        <v>62432.2</v>
      </c>
      <c r="AG2347" s="41">
        <f t="shared" si="327"/>
        <v>45627</v>
      </c>
      <c r="AH2347" s="41">
        <f t="shared" ca="1" si="328"/>
        <v>46022</v>
      </c>
      <c r="AI2347" s="1">
        <f t="shared" ca="1" si="335"/>
        <v>12</v>
      </c>
      <c r="AJ2347" s="1">
        <f t="shared" ca="1" si="329"/>
        <v>8</v>
      </c>
      <c r="AK2347" s="1">
        <f t="shared" ca="1" si="330"/>
        <v>4</v>
      </c>
      <c r="AL2347" s="1">
        <f t="shared" si="331"/>
        <v>5.08</v>
      </c>
      <c r="AM2347" s="38">
        <f t="shared" ca="1" si="332"/>
        <v>0.66666666666666663</v>
      </c>
      <c r="AN2347" s="1" t="str">
        <f t="shared" ca="1" si="333"/>
        <v>לא תקין</v>
      </c>
      <c r="AO2347" s="1" t="str">
        <f>VLOOKUP(AC2347,'תז מייל קניין'!$A:$C,3,0)</f>
        <v xml:space="preserve">MayaLe@justice.gov.il </v>
      </c>
      <c r="AP2347" s="1" t="str">
        <f t="shared" si="334"/>
        <v xml:space="preserve"> שירותי הכ</v>
      </c>
    </row>
    <row r="2348" spans="1:42" x14ac:dyDescent="0.2">
      <c r="A2348" s="4"/>
      <c r="B2348" s="5"/>
      <c r="C2348" s="6" t="s">
        <v>7966</v>
      </c>
      <c r="D2348" s="7" t="s">
        <v>34</v>
      </c>
      <c r="E2348" s="7" t="s">
        <v>32</v>
      </c>
      <c r="F2348" s="8" t="s">
        <v>35</v>
      </c>
      <c r="G2348" s="9">
        <v>45664</v>
      </c>
      <c r="H2348" s="9">
        <v>45627</v>
      </c>
      <c r="I2348" s="10">
        <v>46022</v>
      </c>
      <c r="J2348" s="14"/>
      <c r="K2348" s="11" t="s">
        <v>7967</v>
      </c>
      <c r="L2348" s="8" t="s">
        <v>7968</v>
      </c>
      <c r="M2348" s="8" t="s">
        <v>7969</v>
      </c>
      <c r="N2348" s="8" t="s">
        <v>40</v>
      </c>
      <c r="O2348" s="12">
        <v>65775.320000000007</v>
      </c>
      <c r="P2348" s="8" t="s">
        <v>41</v>
      </c>
      <c r="Q2348" s="12">
        <v>65775.320000000007</v>
      </c>
      <c r="R2348" s="13">
        <v>26.64</v>
      </c>
      <c r="S2348" s="12">
        <v>17530.73</v>
      </c>
      <c r="T2348" s="12">
        <v>17520.939999999999</v>
      </c>
      <c r="U2348" s="12">
        <v>48254.38</v>
      </c>
      <c r="V2348" s="8" t="s">
        <v>35</v>
      </c>
      <c r="W2348" s="8" t="s">
        <v>833</v>
      </c>
      <c r="X2348" s="8" t="s">
        <v>57</v>
      </c>
      <c r="Y2348" s="13">
        <v>0</v>
      </c>
      <c r="Z2348" s="8" t="s">
        <v>42</v>
      </c>
      <c r="AA2348" s="8" t="s">
        <v>44</v>
      </c>
      <c r="AB2348" s="8" t="s">
        <v>35</v>
      </c>
      <c r="AC2348" s="8" t="s">
        <v>91</v>
      </c>
      <c r="AD2348" s="8" t="s">
        <v>7970</v>
      </c>
      <c r="AE2348" s="8" t="s">
        <v>835</v>
      </c>
      <c r="AF2348" s="12">
        <v>48254.38</v>
      </c>
      <c r="AG2348" s="41">
        <f t="shared" si="327"/>
        <v>45627</v>
      </c>
      <c r="AH2348" s="41">
        <f t="shared" ca="1" si="328"/>
        <v>46022</v>
      </c>
      <c r="AI2348" s="1">
        <f t="shared" ca="1" si="335"/>
        <v>12</v>
      </c>
      <c r="AJ2348" s="1">
        <f t="shared" ca="1" si="329"/>
        <v>8</v>
      </c>
      <c r="AK2348" s="1">
        <f t="shared" ca="1" si="330"/>
        <v>4</v>
      </c>
      <c r="AL2348" s="1">
        <f t="shared" si="331"/>
        <v>26.64</v>
      </c>
      <c r="AM2348" s="38">
        <f t="shared" ca="1" si="332"/>
        <v>0.66666666666666663</v>
      </c>
      <c r="AN2348" s="1" t="str">
        <f t="shared" ca="1" si="333"/>
        <v>תקין</v>
      </c>
      <c r="AO2348" s="1" t="str">
        <f>VLOOKUP(AC2348,'תז מייל קניין'!$A:$C,3,0)</f>
        <v xml:space="preserve">MayaLe@justice.gov.il </v>
      </c>
      <c r="AP2348" s="1" t="str">
        <f t="shared" si="334"/>
        <v xml:space="preserve"> שירותי הכ</v>
      </c>
    </row>
    <row r="2349" spans="1:42" x14ac:dyDescent="0.2">
      <c r="A2349" s="4"/>
      <c r="B2349" s="5"/>
      <c r="C2349" s="6" t="s">
        <v>7971</v>
      </c>
      <c r="D2349" s="7" t="s">
        <v>34</v>
      </c>
      <c r="E2349" s="7" t="s">
        <v>32</v>
      </c>
      <c r="F2349" s="8" t="s">
        <v>35</v>
      </c>
      <c r="G2349" s="9">
        <v>45664</v>
      </c>
      <c r="H2349" s="9">
        <v>45627</v>
      </c>
      <c r="I2349" s="10">
        <v>46022</v>
      </c>
      <c r="J2349" s="14"/>
      <c r="K2349" s="11" t="s">
        <v>7972</v>
      </c>
      <c r="L2349" s="8" t="s">
        <v>7973</v>
      </c>
      <c r="M2349" s="8" t="s">
        <v>7974</v>
      </c>
      <c r="N2349" s="8" t="s">
        <v>40</v>
      </c>
      <c r="O2349" s="12">
        <v>65775.320000000007</v>
      </c>
      <c r="P2349" s="8" t="s">
        <v>41</v>
      </c>
      <c r="Q2349" s="12">
        <v>65775.320000000007</v>
      </c>
      <c r="R2349" s="13">
        <v>20.28</v>
      </c>
      <c r="S2349" s="12">
        <v>13344.38</v>
      </c>
      <c r="T2349" s="12">
        <v>13337.15</v>
      </c>
      <c r="U2349" s="12">
        <v>52438.17</v>
      </c>
      <c r="V2349" s="8" t="s">
        <v>35</v>
      </c>
      <c r="W2349" s="8" t="s">
        <v>833</v>
      </c>
      <c r="X2349" s="8" t="s">
        <v>57</v>
      </c>
      <c r="Y2349" s="13">
        <v>0</v>
      </c>
      <c r="Z2349" s="8" t="s">
        <v>42</v>
      </c>
      <c r="AA2349" s="8" t="s">
        <v>44</v>
      </c>
      <c r="AB2349" s="8" t="s">
        <v>35</v>
      </c>
      <c r="AC2349" s="8" t="s">
        <v>91</v>
      </c>
      <c r="AD2349" s="8" t="s">
        <v>7975</v>
      </c>
      <c r="AE2349" s="8" t="s">
        <v>835</v>
      </c>
      <c r="AF2349" s="12">
        <v>52438.17</v>
      </c>
      <c r="AG2349" s="41">
        <f t="shared" si="327"/>
        <v>45627</v>
      </c>
      <c r="AH2349" s="41">
        <f t="shared" ca="1" si="328"/>
        <v>46022</v>
      </c>
      <c r="AI2349" s="1">
        <f t="shared" ca="1" si="335"/>
        <v>12</v>
      </c>
      <c r="AJ2349" s="1">
        <f t="shared" ca="1" si="329"/>
        <v>8</v>
      </c>
      <c r="AK2349" s="1">
        <f t="shared" ca="1" si="330"/>
        <v>4</v>
      </c>
      <c r="AL2349" s="1">
        <f t="shared" si="331"/>
        <v>20.28</v>
      </c>
      <c r="AM2349" s="38">
        <f t="shared" ca="1" si="332"/>
        <v>0.66666666666666663</v>
      </c>
      <c r="AN2349" s="1" t="str">
        <f t="shared" ca="1" si="333"/>
        <v>תקין</v>
      </c>
      <c r="AO2349" s="1" t="str">
        <f>VLOOKUP(AC2349,'תז מייל קניין'!$A:$C,3,0)</f>
        <v xml:space="preserve">MayaLe@justice.gov.il </v>
      </c>
      <c r="AP2349" s="1" t="str">
        <f t="shared" si="334"/>
        <v xml:space="preserve"> שירותי הכ</v>
      </c>
    </row>
    <row r="2350" spans="1:42" x14ac:dyDescent="0.2">
      <c r="A2350" s="4"/>
      <c r="B2350" s="5"/>
      <c r="C2350" s="6" t="s">
        <v>7976</v>
      </c>
      <c r="D2350" s="7" t="s">
        <v>34</v>
      </c>
      <c r="E2350" s="7" t="s">
        <v>32</v>
      </c>
      <c r="F2350" s="8" t="s">
        <v>35</v>
      </c>
      <c r="G2350" s="9">
        <v>45664</v>
      </c>
      <c r="H2350" s="9">
        <v>45627</v>
      </c>
      <c r="I2350" s="10">
        <v>46022</v>
      </c>
      <c r="J2350" s="14"/>
      <c r="K2350" s="11" t="s">
        <v>7977</v>
      </c>
      <c r="L2350" s="8" t="s">
        <v>7978</v>
      </c>
      <c r="M2350" s="8" t="s">
        <v>7979</v>
      </c>
      <c r="N2350" s="8" t="s">
        <v>40</v>
      </c>
      <c r="O2350" s="12">
        <v>65775.320000000007</v>
      </c>
      <c r="P2350" s="8" t="s">
        <v>41</v>
      </c>
      <c r="Q2350" s="12">
        <v>65775.320000000007</v>
      </c>
      <c r="R2350" s="13">
        <v>15.48</v>
      </c>
      <c r="S2350" s="12">
        <v>10183.379999999999</v>
      </c>
      <c r="T2350" s="12">
        <v>10183.379999999999</v>
      </c>
      <c r="U2350" s="12">
        <v>55591.94</v>
      </c>
      <c r="V2350" s="8" t="s">
        <v>35</v>
      </c>
      <c r="W2350" s="8" t="s">
        <v>833</v>
      </c>
      <c r="X2350" s="8" t="s">
        <v>57</v>
      </c>
      <c r="Y2350" s="13">
        <v>0</v>
      </c>
      <c r="Z2350" s="8" t="s">
        <v>42</v>
      </c>
      <c r="AA2350" s="8" t="s">
        <v>44</v>
      </c>
      <c r="AB2350" s="8" t="s">
        <v>35</v>
      </c>
      <c r="AC2350" s="8" t="s">
        <v>91</v>
      </c>
      <c r="AD2350" s="8" t="s">
        <v>7980</v>
      </c>
      <c r="AE2350" s="8" t="s">
        <v>835</v>
      </c>
      <c r="AF2350" s="12">
        <v>55591.94</v>
      </c>
      <c r="AG2350" s="41">
        <f t="shared" si="327"/>
        <v>45627</v>
      </c>
      <c r="AH2350" s="41">
        <f t="shared" ca="1" si="328"/>
        <v>46022</v>
      </c>
      <c r="AI2350" s="1">
        <f t="shared" ca="1" si="335"/>
        <v>12</v>
      </c>
      <c r="AJ2350" s="1">
        <f t="shared" ca="1" si="329"/>
        <v>8</v>
      </c>
      <c r="AK2350" s="1">
        <f t="shared" ca="1" si="330"/>
        <v>4</v>
      </c>
      <c r="AL2350" s="1">
        <f t="shared" si="331"/>
        <v>15.48</v>
      </c>
      <c r="AM2350" s="38">
        <f t="shared" ca="1" si="332"/>
        <v>0.66666666666666663</v>
      </c>
      <c r="AN2350" s="1" t="str">
        <f t="shared" ca="1" si="333"/>
        <v>לא תקין</v>
      </c>
      <c r="AO2350" s="1" t="str">
        <f>VLOOKUP(AC2350,'תז מייל קניין'!$A:$C,3,0)</f>
        <v xml:space="preserve">MayaLe@justice.gov.il </v>
      </c>
      <c r="AP2350" s="1" t="str">
        <f t="shared" si="334"/>
        <v xml:space="preserve"> שירותי הכ</v>
      </c>
    </row>
    <row r="2351" spans="1:42" x14ac:dyDescent="0.2">
      <c r="A2351" s="4"/>
      <c r="B2351" s="5"/>
      <c r="C2351" s="6" t="s">
        <v>7981</v>
      </c>
      <c r="D2351" s="7" t="s">
        <v>34</v>
      </c>
      <c r="E2351" s="7" t="s">
        <v>32</v>
      </c>
      <c r="F2351" s="8" t="s">
        <v>35</v>
      </c>
      <c r="G2351" s="9">
        <v>45665</v>
      </c>
      <c r="H2351" s="9">
        <v>45627</v>
      </c>
      <c r="I2351" s="10">
        <v>46022</v>
      </c>
      <c r="J2351" s="14"/>
      <c r="K2351" s="11" t="s">
        <v>7982</v>
      </c>
      <c r="L2351" s="8" t="s">
        <v>7983</v>
      </c>
      <c r="M2351" s="8" t="s">
        <v>7984</v>
      </c>
      <c r="N2351" s="8" t="s">
        <v>40</v>
      </c>
      <c r="O2351" s="12">
        <v>65775.320000000007</v>
      </c>
      <c r="P2351" s="8" t="s">
        <v>41</v>
      </c>
      <c r="Q2351" s="12">
        <v>65775.320000000007</v>
      </c>
      <c r="R2351" s="13">
        <v>0</v>
      </c>
      <c r="S2351" s="13">
        <v>0</v>
      </c>
      <c r="T2351" s="13">
        <v>0</v>
      </c>
      <c r="U2351" s="12">
        <v>65775.320000000007</v>
      </c>
      <c r="V2351" s="8" t="s">
        <v>35</v>
      </c>
      <c r="W2351" s="8" t="s">
        <v>833</v>
      </c>
      <c r="X2351" s="8" t="s">
        <v>57</v>
      </c>
      <c r="Y2351" s="13">
        <v>0</v>
      </c>
      <c r="Z2351" s="8" t="s">
        <v>42</v>
      </c>
      <c r="AA2351" s="8" t="s">
        <v>44</v>
      </c>
      <c r="AB2351" s="8" t="s">
        <v>35</v>
      </c>
      <c r="AC2351" s="8" t="s">
        <v>91</v>
      </c>
      <c r="AD2351" s="8" t="s">
        <v>841</v>
      </c>
      <c r="AE2351" s="8" t="s">
        <v>835</v>
      </c>
      <c r="AF2351" s="12">
        <v>65775.320000000007</v>
      </c>
      <c r="AG2351" s="41">
        <f t="shared" si="327"/>
        <v>45627</v>
      </c>
      <c r="AH2351" s="41">
        <f t="shared" ca="1" si="328"/>
        <v>46022</v>
      </c>
      <c r="AI2351" s="1">
        <f t="shared" ca="1" si="335"/>
        <v>12</v>
      </c>
      <c r="AJ2351" s="1">
        <f t="shared" ca="1" si="329"/>
        <v>8</v>
      </c>
      <c r="AK2351" s="1">
        <f t="shared" ca="1" si="330"/>
        <v>4</v>
      </c>
      <c r="AL2351" s="1">
        <f t="shared" si="331"/>
        <v>0</v>
      </c>
      <c r="AM2351" s="38">
        <f t="shared" ca="1" si="332"/>
        <v>0.66666666666666663</v>
      </c>
      <c r="AN2351" s="1" t="str">
        <f t="shared" ca="1" si="333"/>
        <v>לא תקין</v>
      </c>
      <c r="AO2351" s="1" t="str">
        <f>VLOOKUP(AC2351,'תז מייל קניין'!$A:$C,3,0)</f>
        <v xml:space="preserve">MayaLe@justice.gov.il </v>
      </c>
      <c r="AP2351" s="1" t="str">
        <f t="shared" si="334"/>
        <v xml:space="preserve"> שירותי הכ</v>
      </c>
    </row>
    <row r="2352" spans="1:42" x14ac:dyDescent="0.2">
      <c r="A2352" s="4"/>
      <c r="B2352" s="5"/>
      <c r="C2352" s="6" t="s">
        <v>7985</v>
      </c>
      <c r="D2352" s="7" t="s">
        <v>34</v>
      </c>
      <c r="E2352" s="7" t="s">
        <v>32</v>
      </c>
      <c r="F2352" s="8" t="s">
        <v>35</v>
      </c>
      <c r="G2352" s="9">
        <v>45665</v>
      </c>
      <c r="H2352" s="9">
        <v>45627</v>
      </c>
      <c r="I2352" s="10">
        <v>46022</v>
      </c>
      <c r="J2352" s="14"/>
      <c r="K2352" s="11" t="s">
        <v>7986</v>
      </c>
      <c r="L2352" s="8" t="s">
        <v>7987</v>
      </c>
      <c r="M2352" s="8" t="s">
        <v>7988</v>
      </c>
      <c r="N2352" s="8" t="s">
        <v>40</v>
      </c>
      <c r="O2352" s="12">
        <v>65775.320000000007</v>
      </c>
      <c r="P2352" s="8" t="s">
        <v>41</v>
      </c>
      <c r="Q2352" s="12">
        <v>65775.320000000007</v>
      </c>
      <c r="R2352" s="13">
        <v>6.89</v>
      </c>
      <c r="S2352" s="12">
        <v>4534.74</v>
      </c>
      <c r="T2352" s="12">
        <v>4534.74</v>
      </c>
      <c r="U2352" s="12">
        <v>61240.58</v>
      </c>
      <c r="V2352" s="8" t="s">
        <v>35</v>
      </c>
      <c r="W2352" s="8" t="s">
        <v>833</v>
      </c>
      <c r="X2352" s="8" t="s">
        <v>57</v>
      </c>
      <c r="Y2352" s="13">
        <v>0</v>
      </c>
      <c r="Z2352" s="8" t="s">
        <v>42</v>
      </c>
      <c r="AA2352" s="8" t="s">
        <v>44</v>
      </c>
      <c r="AB2352" s="8" t="s">
        <v>35</v>
      </c>
      <c r="AC2352" s="8" t="s">
        <v>91</v>
      </c>
      <c r="AD2352" s="8" t="s">
        <v>7989</v>
      </c>
      <c r="AE2352" s="8" t="s">
        <v>835</v>
      </c>
      <c r="AF2352" s="12">
        <v>61240.58</v>
      </c>
      <c r="AG2352" s="41">
        <f t="shared" si="327"/>
        <v>45627</v>
      </c>
      <c r="AH2352" s="41">
        <f t="shared" ca="1" si="328"/>
        <v>46022</v>
      </c>
      <c r="AI2352" s="1">
        <f t="shared" ca="1" si="335"/>
        <v>12</v>
      </c>
      <c r="AJ2352" s="1">
        <f t="shared" ca="1" si="329"/>
        <v>8</v>
      </c>
      <c r="AK2352" s="1">
        <f t="shared" ca="1" si="330"/>
        <v>4</v>
      </c>
      <c r="AL2352" s="1">
        <f t="shared" si="331"/>
        <v>6.89</v>
      </c>
      <c r="AM2352" s="38">
        <f t="shared" ca="1" si="332"/>
        <v>0.66666666666666663</v>
      </c>
      <c r="AN2352" s="1" t="str">
        <f t="shared" ca="1" si="333"/>
        <v>לא תקין</v>
      </c>
      <c r="AO2352" s="1" t="str">
        <f>VLOOKUP(AC2352,'תז מייל קניין'!$A:$C,3,0)</f>
        <v xml:space="preserve">MayaLe@justice.gov.il </v>
      </c>
      <c r="AP2352" s="1" t="str">
        <f t="shared" si="334"/>
        <v xml:space="preserve"> שירותי הכ</v>
      </c>
    </row>
    <row r="2353" spans="1:42" x14ac:dyDescent="0.2">
      <c r="A2353" s="4"/>
      <c r="B2353" s="5"/>
      <c r="C2353" s="6" t="s">
        <v>7990</v>
      </c>
      <c r="D2353" s="7" t="s">
        <v>34</v>
      </c>
      <c r="E2353" s="7" t="s">
        <v>32</v>
      </c>
      <c r="F2353" s="8" t="s">
        <v>35</v>
      </c>
      <c r="G2353" s="9">
        <v>45665</v>
      </c>
      <c r="H2353" s="9">
        <v>45627</v>
      </c>
      <c r="I2353" s="10">
        <v>46022</v>
      </c>
      <c r="J2353" s="14"/>
      <c r="K2353" s="11" t="s">
        <v>7991</v>
      </c>
      <c r="L2353" s="8" t="s">
        <v>7992</v>
      </c>
      <c r="M2353" s="8" t="s">
        <v>7993</v>
      </c>
      <c r="N2353" s="8" t="s">
        <v>40</v>
      </c>
      <c r="O2353" s="12">
        <v>65780.28</v>
      </c>
      <c r="P2353" s="8" t="s">
        <v>41</v>
      </c>
      <c r="Q2353" s="12">
        <v>65780.28</v>
      </c>
      <c r="R2353" s="13">
        <v>6.54</v>
      </c>
      <c r="S2353" s="12">
        <v>4305.09</v>
      </c>
      <c r="T2353" s="12">
        <v>4305.09</v>
      </c>
      <c r="U2353" s="12">
        <v>61475.19</v>
      </c>
      <c r="V2353" s="8" t="s">
        <v>35</v>
      </c>
      <c r="W2353" s="8" t="s">
        <v>833</v>
      </c>
      <c r="X2353" s="8" t="s">
        <v>57</v>
      </c>
      <c r="Y2353" s="13">
        <v>0</v>
      </c>
      <c r="Z2353" s="8" t="s">
        <v>42</v>
      </c>
      <c r="AA2353" s="8" t="s">
        <v>44</v>
      </c>
      <c r="AB2353" s="8" t="s">
        <v>35</v>
      </c>
      <c r="AC2353" s="8" t="s">
        <v>91</v>
      </c>
      <c r="AD2353" s="8" t="s">
        <v>7994</v>
      </c>
      <c r="AE2353" s="8" t="s">
        <v>35</v>
      </c>
      <c r="AF2353" s="12">
        <v>61475.19</v>
      </c>
      <c r="AG2353" s="41">
        <f t="shared" si="327"/>
        <v>45627</v>
      </c>
      <c r="AH2353" s="41">
        <f t="shared" ca="1" si="328"/>
        <v>46022</v>
      </c>
      <c r="AI2353" s="1">
        <f t="shared" ca="1" si="335"/>
        <v>12</v>
      </c>
      <c r="AJ2353" s="1">
        <f t="shared" ca="1" si="329"/>
        <v>8</v>
      </c>
      <c r="AK2353" s="1">
        <f t="shared" ca="1" si="330"/>
        <v>4</v>
      </c>
      <c r="AL2353" s="1">
        <f t="shared" si="331"/>
        <v>6.54</v>
      </c>
      <c r="AM2353" s="38">
        <f t="shared" ca="1" si="332"/>
        <v>0.66666666666666663</v>
      </c>
      <c r="AN2353" s="1" t="str">
        <f t="shared" ca="1" si="333"/>
        <v>לא תקין</v>
      </c>
      <c r="AO2353" s="1" t="str">
        <f>VLOOKUP(AC2353,'תז מייל קניין'!$A:$C,3,0)</f>
        <v xml:space="preserve">MayaLe@justice.gov.il </v>
      </c>
      <c r="AP2353" s="1" t="str">
        <f t="shared" si="334"/>
        <v xml:space="preserve"> שירותי הכ</v>
      </c>
    </row>
    <row r="2354" spans="1:42" x14ac:dyDescent="0.2">
      <c r="A2354" s="4"/>
      <c r="B2354" s="5"/>
      <c r="C2354" s="6" t="s">
        <v>7995</v>
      </c>
      <c r="D2354" s="7" t="s">
        <v>34</v>
      </c>
      <c r="E2354" s="7" t="s">
        <v>32</v>
      </c>
      <c r="F2354" s="8" t="s">
        <v>35</v>
      </c>
      <c r="G2354" s="9">
        <v>45665</v>
      </c>
      <c r="H2354" s="9">
        <v>45627</v>
      </c>
      <c r="I2354" s="10">
        <v>46022</v>
      </c>
      <c r="J2354" s="14"/>
      <c r="K2354" s="11" t="s">
        <v>7996</v>
      </c>
      <c r="L2354" s="8" t="s">
        <v>7997</v>
      </c>
      <c r="M2354" s="8" t="s">
        <v>7998</v>
      </c>
      <c r="N2354" s="8" t="s">
        <v>40</v>
      </c>
      <c r="O2354" s="12">
        <v>65775.320000000007</v>
      </c>
      <c r="P2354" s="8" t="s">
        <v>41</v>
      </c>
      <c r="Q2354" s="12">
        <v>65775.320000000007</v>
      </c>
      <c r="R2354" s="13">
        <v>15.7</v>
      </c>
      <c r="S2354" s="12">
        <v>10326.26</v>
      </c>
      <c r="T2354" s="12">
        <v>10326.26</v>
      </c>
      <c r="U2354" s="12">
        <v>55449.06</v>
      </c>
      <c r="V2354" s="8" t="s">
        <v>35</v>
      </c>
      <c r="W2354" s="8" t="s">
        <v>833</v>
      </c>
      <c r="X2354" s="8" t="s">
        <v>57</v>
      </c>
      <c r="Y2354" s="13">
        <v>0</v>
      </c>
      <c r="Z2354" s="8" t="s">
        <v>42</v>
      </c>
      <c r="AA2354" s="8" t="s">
        <v>44</v>
      </c>
      <c r="AB2354" s="8" t="s">
        <v>35</v>
      </c>
      <c r="AC2354" s="8" t="s">
        <v>91</v>
      </c>
      <c r="AD2354" s="8" t="s">
        <v>7999</v>
      </c>
      <c r="AE2354" s="8" t="s">
        <v>835</v>
      </c>
      <c r="AF2354" s="12">
        <v>55449.06</v>
      </c>
      <c r="AG2354" s="41">
        <f t="shared" si="327"/>
        <v>45627</v>
      </c>
      <c r="AH2354" s="41">
        <f t="shared" ca="1" si="328"/>
        <v>46022</v>
      </c>
      <c r="AI2354" s="1">
        <f t="shared" ca="1" si="335"/>
        <v>12</v>
      </c>
      <c r="AJ2354" s="1">
        <f t="shared" ca="1" si="329"/>
        <v>8</v>
      </c>
      <c r="AK2354" s="1">
        <f t="shared" ca="1" si="330"/>
        <v>4</v>
      </c>
      <c r="AL2354" s="1">
        <f t="shared" si="331"/>
        <v>15.7</v>
      </c>
      <c r="AM2354" s="38">
        <f t="shared" ca="1" si="332"/>
        <v>0.66666666666666663</v>
      </c>
      <c r="AN2354" s="1" t="str">
        <f t="shared" ca="1" si="333"/>
        <v>לא תקין</v>
      </c>
      <c r="AO2354" s="1" t="str">
        <f>VLOOKUP(AC2354,'תז מייל קניין'!$A:$C,3,0)</f>
        <v xml:space="preserve">MayaLe@justice.gov.il </v>
      </c>
      <c r="AP2354" s="1" t="str">
        <f t="shared" si="334"/>
        <v xml:space="preserve"> שירותי הכ</v>
      </c>
    </row>
    <row r="2355" spans="1:42" x14ac:dyDescent="0.2">
      <c r="A2355" s="4"/>
      <c r="B2355" s="5"/>
      <c r="C2355" s="6" t="s">
        <v>8000</v>
      </c>
      <c r="D2355" s="7" t="s">
        <v>34</v>
      </c>
      <c r="E2355" s="7" t="s">
        <v>32</v>
      </c>
      <c r="F2355" s="8" t="s">
        <v>35</v>
      </c>
      <c r="G2355" s="9">
        <v>45676</v>
      </c>
      <c r="H2355" s="9">
        <v>45627</v>
      </c>
      <c r="I2355" s="10">
        <v>46022</v>
      </c>
      <c r="J2355" s="14"/>
      <c r="K2355" s="11" t="s">
        <v>8001</v>
      </c>
      <c r="L2355" s="8" t="s">
        <v>8002</v>
      </c>
      <c r="M2355" s="8" t="s">
        <v>8003</v>
      </c>
      <c r="N2355" s="8" t="s">
        <v>40</v>
      </c>
      <c r="O2355" s="12">
        <v>197272.4</v>
      </c>
      <c r="P2355" s="8" t="s">
        <v>41</v>
      </c>
      <c r="Q2355" s="12">
        <v>197272.4</v>
      </c>
      <c r="R2355" s="13">
        <v>0</v>
      </c>
      <c r="S2355" s="13">
        <v>0</v>
      </c>
      <c r="T2355" s="13">
        <v>0</v>
      </c>
      <c r="U2355" s="12">
        <v>197272.4</v>
      </c>
      <c r="V2355" s="8" t="s">
        <v>35</v>
      </c>
      <c r="W2355" s="8" t="s">
        <v>833</v>
      </c>
      <c r="X2355" s="8" t="s">
        <v>57</v>
      </c>
      <c r="Y2355" s="13">
        <v>0</v>
      </c>
      <c r="Z2355" s="8" t="s">
        <v>42</v>
      </c>
      <c r="AA2355" s="8" t="s">
        <v>44</v>
      </c>
      <c r="AB2355" s="8" t="s">
        <v>35</v>
      </c>
      <c r="AC2355" s="8" t="s">
        <v>91</v>
      </c>
      <c r="AD2355" s="8" t="s">
        <v>8004</v>
      </c>
      <c r="AE2355" s="8" t="s">
        <v>35</v>
      </c>
      <c r="AF2355" s="12">
        <v>197272.4</v>
      </c>
      <c r="AG2355" s="41">
        <f t="shared" si="327"/>
        <v>45627</v>
      </c>
      <c r="AH2355" s="41">
        <f t="shared" ca="1" si="328"/>
        <v>46022</v>
      </c>
      <c r="AI2355" s="1">
        <f t="shared" ca="1" si="335"/>
        <v>12</v>
      </c>
      <c r="AJ2355" s="1">
        <f t="shared" ca="1" si="329"/>
        <v>8</v>
      </c>
      <c r="AK2355" s="1">
        <f t="shared" ca="1" si="330"/>
        <v>4</v>
      </c>
      <c r="AL2355" s="1">
        <f t="shared" si="331"/>
        <v>0</v>
      </c>
      <c r="AM2355" s="38">
        <f t="shared" ca="1" si="332"/>
        <v>0.66666666666666663</v>
      </c>
      <c r="AN2355" s="1" t="str">
        <f t="shared" ca="1" si="333"/>
        <v>לא תקין</v>
      </c>
      <c r="AO2355" s="1" t="str">
        <f>VLOOKUP(AC2355,'תז מייל קניין'!$A:$C,3,0)</f>
        <v xml:space="preserve">MayaLe@justice.gov.il </v>
      </c>
      <c r="AP2355" s="1" t="str">
        <f t="shared" si="334"/>
        <v xml:space="preserve"> שירותי הכ</v>
      </c>
    </row>
    <row r="2356" spans="1:42" x14ac:dyDescent="0.2">
      <c r="A2356" s="4"/>
      <c r="B2356" s="5"/>
      <c r="C2356" s="6" t="s">
        <v>8005</v>
      </c>
      <c r="D2356" s="7" t="s">
        <v>34</v>
      </c>
      <c r="E2356" s="7" t="s">
        <v>32</v>
      </c>
      <c r="F2356" s="8" t="s">
        <v>35</v>
      </c>
      <c r="G2356" s="9">
        <v>45676</v>
      </c>
      <c r="H2356" s="9">
        <v>45627</v>
      </c>
      <c r="I2356" s="10">
        <v>46022</v>
      </c>
      <c r="J2356" s="14" t="s">
        <v>86</v>
      </c>
      <c r="K2356" s="11" t="s">
        <v>8006</v>
      </c>
      <c r="L2356" s="8" t="s">
        <v>8007</v>
      </c>
      <c r="M2356" s="8" t="s">
        <v>8008</v>
      </c>
      <c r="N2356" s="8" t="s">
        <v>40</v>
      </c>
      <c r="O2356" s="12">
        <v>65775.320000000007</v>
      </c>
      <c r="P2356" s="8" t="s">
        <v>41</v>
      </c>
      <c r="Q2356" s="12">
        <v>65775.320000000007</v>
      </c>
      <c r="R2356" s="13">
        <v>26.33</v>
      </c>
      <c r="S2356" s="12">
        <v>18550.009999999998</v>
      </c>
      <c r="T2356" s="12">
        <v>17317.349999999999</v>
      </c>
      <c r="U2356" s="12">
        <v>48457.97</v>
      </c>
      <c r="V2356" s="8" t="s">
        <v>35</v>
      </c>
      <c r="W2356" s="8" t="s">
        <v>833</v>
      </c>
      <c r="X2356" s="8" t="s">
        <v>57</v>
      </c>
      <c r="Y2356" s="13">
        <v>0</v>
      </c>
      <c r="Z2356" s="8" t="s">
        <v>42</v>
      </c>
      <c r="AA2356" s="8" t="s">
        <v>44</v>
      </c>
      <c r="AB2356" s="8" t="s">
        <v>35</v>
      </c>
      <c r="AC2356" s="8" t="s">
        <v>91</v>
      </c>
      <c r="AD2356" s="8" t="s">
        <v>8009</v>
      </c>
      <c r="AE2356" s="8" t="s">
        <v>835</v>
      </c>
      <c r="AF2356" s="12">
        <v>48457.97</v>
      </c>
      <c r="AG2356" s="41">
        <f t="shared" si="327"/>
        <v>45627</v>
      </c>
      <c r="AH2356" s="41">
        <f t="shared" ca="1" si="328"/>
        <v>46022</v>
      </c>
      <c r="AI2356" s="1">
        <f t="shared" ca="1" si="335"/>
        <v>12</v>
      </c>
      <c r="AJ2356" s="1">
        <f t="shared" ca="1" si="329"/>
        <v>8</v>
      </c>
      <c r="AK2356" s="1">
        <f t="shared" ca="1" si="330"/>
        <v>4</v>
      </c>
      <c r="AL2356" s="1">
        <f t="shared" si="331"/>
        <v>26.33</v>
      </c>
      <c r="AM2356" s="38">
        <f t="shared" ca="1" si="332"/>
        <v>0.66666666666666663</v>
      </c>
      <c r="AN2356" s="1" t="str">
        <f t="shared" ca="1" si="333"/>
        <v>תקין</v>
      </c>
      <c r="AO2356" s="1" t="str">
        <f>VLOOKUP(AC2356,'תז מייל קניין'!$A:$C,3,0)</f>
        <v xml:space="preserve">MayaLe@justice.gov.il </v>
      </c>
      <c r="AP2356" s="1" t="str">
        <f t="shared" si="334"/>
        <v xml:space="preserve"> שירותי הכ</v>
      </c>
    </row>
    <row r="2357" spans="1:42" x14ac:dyDescent="0.2">
      <c r="A2357" s="4"/>
      <c r="B2357" s="5"/>
      <c r="C2357" s="6" t="s">
        <v>8010</v>
      </c>
      <c r="D2357" s="7" t="s">
        <v>50</v>
      </c>
      <c r="E2357" s="7" t="s">
        <v>32</v>
      </c>
      <c r="F2357" s="8" t="s">
        <v>35</v>
      </c>
      <c r="G2357" s="9">
        <v>45705</v>
      </c>
      <c r="H2357" s="9">
        <v>45635</v>
      </c>
      <c r="I2357" s="10">
        <v>45999</v>
      </c>
      <c r="J2357" s="3" t="s">
        <v>1478</v>
      </c>
      <c r="K2357" s="11" t="s">
        <v>8011</v>
      </c>
      <c r="L2357" s="8" t="s">
        <v>8012</v>
      </c>
      <c r="M2357" s="8" t="s">
        <v>8013</v>
      </c>
      <c r="N2357" s="8" t="s">
        <v>40</v>
      </c>
      <c r="O2357" s="12">
        <v>354000</v>
      </c>
      <c r="P2357" s="8" t="s">
        <v>41</v>
      </c>
      <c r="Q2357" s="12">
        <v>354000</v>
      </c>
      <c r="R2357" s="13">
        <v>30.11</v>
      </c>
      <c r="S2357" s="12">
        <v>292507.84000000003</v>
      </c>
      <c r="T2357" s="12">
        <v>107799.73</v>
      </c>
      <c r="U2357" s="12">
        <v>254120.7</v>
      </c>
      <c r="V2357" s="8" t="s">
        <v>35</v>
      </c>
      <c r="W2357" s="8" t="s">
        <v>8014</v>
      </c>
      <c r="X2357" s="8" t="s">
        <v>57</v>
      </c>
      <c r="Y2357" s="13">
        <v>0</v>
      </c>
      <c r="Z2357" s="8" t="s">
        <v>42</v>
      </c>
      <c r="AA2357" s="8" t="s">
        <v>65</v>
      </c>
      <c r="AB2357" s="8" t="s">
        <v>35</v>
      </c>
      <c r="AC2357" s="8" t="s">
        <v>1480</v>
      </c>
      <c r="AD2357" s="8" t="s">
        <v>8015</v>
      </c>
      <c r="AE2357" s="8" t="s">
        <v>8016</v>
      </c>
      <c r="AF2357" s="12">
        <v>247397.81</v>
      </c>
      <c r="AG2357" s="41">
        <f t="shared" si="327"/>
        <v>45635</v>
      </c>
      <c r="AH2357" s="41">
        <f t="shared" ca="1" si="328"/>
        <v>45999</v>
      </c>
      <c r="AI2357" s="1">
        <f t="shared" ca="1" si="335"/>
        <v>11</v>
      </c>
      <c r="AJ2357" s="1">
        <f t="shared" ca="1" si="329"/>
        <v>7</v>
      </c>
      <c r="AK2357" s="1">
        <f t="shared" ca="1" si="330"/>
        <v>4</v>
      </c>
      <c r="AL2357" s="1">
        <f t="shared" si="331"/>
        <v>30.11</v>
      </c>
      <c r="AM2357" s="38">
        <f t="shared" ca="1" si="332"/>
        <v>0.63636363636363635</v>
      </c>
      <c r="AN2357" s="1" t="str">
        <f t="shared" ca="1" si="333"/>
        <v>תקין</v>
      </c>
      <c r="AO2357" s="1" t="e">
        <f>VLOOKUP(AC2357,'תז מייל קניין'!$A:$C,3,0)</f>
        <v>#N/A</v>
      </c>
      <c r="AP2357" s="1" t="str">
        <f t="shared" si="334"/>
        <v xml:space="preserve"> התקשרות ע</v>
      </c>
    </row>
    <row r="2358" spans="1:42" x14ac:dyDescent="0.2">
      <c r="A2358" s="4"/>
      <c r="B2358" s="5"/>
      <c r="C2358" s="6" t="s">
        <v>8017</v>
      </c>
      <c r="D2358" s="7" t="s">
        <v>50</v>
      </c>
      <c r="E2358" s="7" t="s">
        <v>32</v>
      </c>
      <c r="F2358" s="8" t="s">
        <v>35</v>
      </c>
      <c r="G2358" s="9">
        <v>45742</v>
      </c>
      <c r="H2358" s="9"/>
      <c r="I2358" s="10"/>
      <c r="J2358" s="3" t="s">
        <v>201</v>
      </c>
      <c r="K2358" s="11" t="s">
        <v>2182</v>
      </c>
      <c r="L2358" s="8" t="s">
        <v>2183</v>
      </c>
      <c r="M2358" s="8" t="s">
        <v>2184</v>
      </c>
      <c r="N2358" s="8" t="s">
        <v>40</v>
      </c>
      <c r="O2358" s="12">
        <v>16911.47</v>
      </c>
      <c r="P2358" s="8" t="s">
        <v>41</v>
      </c>
      <c r="Q2358" s="12">
        <v>16911.47</v>
      </c>
      <c r="R2358" s="13">
        <v>30.75</v>
      </c>
      <c r="S2358" s="12">
        <v>5093.1099999999997</v>
      </c>
      <c r="T2358" s="12">
        <v>5184.6000000000004</v>
      </c>
      <c r="U2358" s="12">
        <v>12223.25</v>
      </c>
      <c r="V2358" s="8" t="s">
        <v>35</v>
      </c>
      <c r="W2358" s="8" t="s">
        <v>8018</v>
      </c>
      <c r="X2358" s="8" t="s">
        <v>57</v>
      </c>
      <c r="Y2358" s="13">
        <v>0</v>
      </c>
      <c r="Z2358" s="8" t="s">
        <v>42</v>
      </c>
      <c r="AA2358" s="8" t="s">
        <v>65</v>
      </c>
      <c r="AB2358" s="8" t="s">
        <v>35</v>
      </c>
      <c r="AC2358" s="8" t="s">
        <v>1768</v>
      </c>
      <c r="AD2358" s="8" t="s">
        <v>35</v>
      </c>
      <c r="AE2358" s="8" t="s">
        <v>658</v>
      </c>
      <c r="AF2358" s="12">
        <v>11818.36</v>
      </c>
      <c r="AG2358" s="41">
        <f t="shared" si="327"/>
        <v>45742</v>
      </c>
      <c r="AH2358" s="41">
        <f t="shared" ca="1" si="328"/>
        <v>46022</v>
      </c>
      <c r="AI2358" s="1">
        <f t="shared" ca="1" si="335"/>
        <v>9</v>
      </c>
      <c r="AJ2358" s="1">
        <f t="shared" ca="1" si="329"/>
        <v>4</v>
      </c>
      <c r="AK2358" s="1">
        <f t="shared" ca="1" si="330"/>
        <v>4</v>
      </c>
      <c r="AL2358" s="1">
        <f t="shared" si="331"/>
        <v>30.75</v>
      </c>
      <c r="AM2358" s="38">
        <f t="shared" ca="1" si="332"/>
        <v>0.44444444444444442</v>
      </c>
      <c r="AN2358" s="1" t="str">
        <f t="shared" ca="1" si="333"/>
        <v>טרם נבדק</v>
      </c>
      <c r="AO2358" s="1" t="e">
        <f>VLOOKUP(AC2358,'תז מייל קניין'!$A:$C,3,0)</f>
        <v>#N/A</v>
      </c>
      <c r="AP2358" s="1" t="str">
        <f t="shared" si="334"/>
        <v xml:space="preserve"> חטיבת תפע</v>
      </c>
    </row>
    <row r="2359" spans="1:42" x14ac:dyDescent="0.2">
      <c r="A2359" s="4"/>
      <c r="B2359" s="5"/>
      <c r="C2359" s="6" t="s">
        <v>8019</v>
      </c>
      <c r="D2359" s="7" t="s">
        <v>50</v>
      </c>
      <c r="E2359" s="7" t="s">
        <v>32</v>
      </c>
      <c r="F2359" s="8" t="s">
        <v>35</v>
      </c>
      <c r="G2359" s="9">
        <v>45746</v>
      </c>
      <c r="H2359" s="9"/>
      <c r="I2359" s="10"/>
      <c r="J2359" s="14"/>
      <c r="K2359" s="11" t="s">
        <v>1936</v>
      </c>
      <c r="L2359" s="8" t="s">
        <v>1937</v>
      </c>
      <c r="M2359" s="8" t="s">
        <v>1938</v>
      </c>
      <c r="N2359" s="8" t="s">
        <v>40</v>
      </c>
      <c r="O2359" s="12">
        <v>19031.04</v>
      </c>
      <c r="P2359" s="8" t="s">
        <v>41</v>
      </c>
      <c r="Q2359" s="12">
        <v>19031.04</v>
      </c>
      <c r="R2359" s="13">
        <v>0</v>
      </c>
      <c r="S2359" s="13">
        <v>0</v>
      </c>
      <c r="T2359" s="13">
        <v>0</v>
      </c>
      <c r="U2359" s="12">
        <v>19396.099999999999</v>
      </c>
      <c r="V2359" s="8" t="s">
        <v>35</v>
      </c>
      <c r="W2359" s="8" t="s">
        <v>8020</v>
      </c>
      <c r="X2359" s="8" t="s">
        <v>57</v>
      </c>
      <c r="Y2359" s="13">
        <v>0</v>
      </c>
      <c r="Z2359" s="8" t="s">
        <v>42</v>
      </c>
      <c r="AA2359" s="8" t="s">
        <v>65</v>
      </c>
      <c r="AB2359" s="8" t="s">
        <v>35</v>
      </c>
      <c r="AC2359" s="8" t="s">
        <v>1768</v>
      </c>
      <c r="AD2359" s="8" t="s">
        <v>35</v>
      </c>
      <c r="AE2359" s="8" t="s">
        <v>3551</v>
      </c>
      <c r="AF2359" s="12">
        <v>19031.04</v>
      </c>
      <c r="AG2359" s="41">
        <f t="shared" si="327"/>
        <v>45746</v>
      </c>
      <c r="AH2359" s="41">
        <f t="shared" ca="1" si="328"/>
        <v>46022</v>
      </c>
      <c r="AI2359" s="1">
        <f t="shared" ca="1" si="335"/>
        <v>9</v>
      </c>
      <c r="AJ2359" s="1">
        <f t="shared" ca="1" si="329"/>
        <v>4</v>
      </c>
      <c r="AK2359" s="1">
        <f t="shared" ca="1" si="330"/>
        <v>4</v>
      </c>
      <c r="AL2359" s="1">
        <f t="shared" si="331"/>
        <v>0</v>
      </c>
      <c r="AM2359" s="38">
        <f t="shared" ca="1" si="332"/>
        <v>0.44444444444444442</v>
      </c>
      <c r="AN2359" s="1" t="str">
        <f t="shared" ca="1" si="333"/>
        <v>טרם נבדק</v>
      </c>
      <c r="AO2359" s="1" t="e">
        <f>VLOOKUP(AC2359,'תז מייל קניין'!$A:$C,3,0)</f>
        <v>#N/A</v>
      </c>
      <c r="AP2359" s="1" t="str">
        <f t="shared" si="334"/>
        <v xml:space="preserve"> נייר אקול</v>
      </c>
    </row>
    <row r="2360" spans="1:42" x14ac:dyDescent="0.2">
      <c r="A2360" s="4"/>
      <c r="B2360" s="5"/>
      <c r="C2360" s="6" t="s">
        <v>8021</v>
      </c>
      <c r="D2360" s="7" t="s">
        <v>34</v>
      </c>
      <c r="E2360" s="7" t="s">
        <v>32</v>
      </c>
      <c r="F2360" s="8" t="s">
        <v>35</v>
      </c>
      <c r="G2360" s="9">
        <v>45746</v>
      </c>
      <c r="H2360" s="9">
        <v>45729</v>
      </c>
      <c r="I2360" s="10">
        <v>46081</v>
      </c>
      <c r="J2360" s="14"/>
      <c r="K2360" s="11" t="s">
        <v>8022</v>
      </c>
      <c r="L2360" s="8" t="s">
        <v>8023</v>
      </c>
      <c r="M2360" s="8" t="s">
        <v>35</v>
      </c>
      <c r="N2360" s="8" t="s">
        <v>40</v>
      </c>
      <c r="O2360" s="12">
        <v>98305</v>
      </c>
      <c r="P2360" s="8" t="s">
        <v>41</v>
      </c>
      <c r="Q2360" s="12">
        <v>98305</v>
      </c>
      <c r="R2360" s="13">
        <v>0</v>
      </c>
      <c r="S2360" s="13">
        <v>0</v>
      </c>
      <c r="T2360" s="13">
        <v>0</v>
      </c>
      <c r="U2360" s="12">
        <v>98305</v>
      </c>
      <c r="V2360" s="8" t="s">
        <v>35</v>
      </c>
      <c r="W2360" s="8" t="s">
        <v>8024</v>
      </c>
      <c r="X2360" s="8" t="s">
        <v>35</v>
      </c>
      <c r="Y2360" s="13">
        <v>0</v>
      </c>
      <c r="Z2360" s="8" t="s">
        <v>42</v>
      </c>
      <c r="AA2360" s="8" t="s">
        <v>43</v>
      </c>
      <c r="AB2360" s="8" t="s">
        <v>44</v>
      </c>
      <c r="AC2360" s="8" t="s">
        <v>1768</v>
      </c>
      <c r="AD2360" s="8" t="s">
        <v>35</v>
      </c>
      <c r="AE2360" s="8" t="s">
        <v>3281</v>
      </c>
      <c r="AF2360" s="12">
        <v>98305</v>
      </c>
      <c r="AG2360" s="41">
        <f t="shared" si="327"/>
        <v>45729</v>
      </c>
      <c r="AH2360" s="41">
        <f t="shared" ca="1" si="328"/>
        <v>46081</v>
      </c>
      <c r="AI2360" s="1">
        <f t="shared" ca="1" si="335"/>
        <v>11</v>
      </c>
      <c r="AJ2360" s="1">
        <f t="shared" ca="1" si="329"/>
        <v>4</v>
      </c>
      <c r="AK2360" s="1">
        <f t="shared" ca="1" si="330"/>
        <v>6</v>
      </c>
      <c r="AL2360" s="1">
        <f t="shared" si="331"/>
        <v>0</v>
      </c>
      <c r="AM2360" s="38">
        <f t="shared" ca="1" si="332"/>
        <v>0.36363636363636365</v>
      </c>
      <c r="AN2360" s="1" t="str">
        <f t="shared" ca="1" si="333"/>
        <v>טרם נבדק</v>
      </c>
      <c r="AO2360" s="1" t="e">
        <f>VLOOKUP(AC2360,'תז מייל קניין'!$A:$C,3,0)</f>
        <v>#N/A</v>
      </c>
      <c r="AP2360" s="1" t="str">
        <f t="shared" si="334"/>
        <v xml:space="preserve"> פיתוח הדר</v>
      </c>
    </row>
    <row r="2361" spans="1:42" x14ac:dyDescent="0.2">
      <c r="A2361" s="4"/>
      <c r="B2361" s="5"/>
      <c r="C2361" s="6" t="s">
        <v>8025</v>
      </c>
      <c r="D2361" s="7" t="s">
        <v>50</v>
      </c>
      <c r="E2361" s="7" t="s">
        <v>32</v>
      </c>
      <c r="F2361" s="8" t="s">
        <v>35</v>
      </c>
      <c r="G2361" s="9">
        <v>45754</v>
      </c>
      <c r="H2361" s="9"/>
      <c r="I2361" s="10"/>
      <c r="J2361" s="14"/>
      <c r="K2361" s="11" t="s">
        <v>2182</v>
      </c>
      <c r="L2361" s="8" t="s">
        <v>2183</v>
      </c>
      <c r="M2361" s="8" t="s">
        <v>2184</v>
      </c>
      <c r="N2361" s="8" t="s">
        <v>40</v>
      </c>
      <c r="O2361" s="12">
        <v>1608.4</v>
      </c>
      <c r="P2361" s="8" t="s">
        <v>41</v>
      </c>
      <c r="Q2361" s="12">
        <v>1608.4</v>
      </c>
      <c r="R2361" s="13">
        <v>103.94</v>
      </c>
      <c r="S2361" s="12">
        <v>1608.4</v>
      </c>
      <c r="T2361" s="12">
        <v>1672.53</v>
      </c>
      <c r="U2361" s="13">
        <v>0</v>
      </c>
      <c r="V2361" s="8" t="s">
        <v>35</v>
      </c>
      <c r="W2361" s="8" t="s">
        <v>8026</v>
      </c>
      <c r="X2361" s="8" t="s">
        <v>57</v>
      </c>
      <c r="Y2361" s="13">
        <v>0</v>
      </c>
      <c r="Z2361" s="8" t="s">
        <v>42</v>
      </c>
      <c r="AA2361" s="8" t="s">
        <v>65</v>
      </c>
      <c r="AB2361" s="8" t="s">
        <v>35</v>
      </c>
      <c r="AC2361" s="8" t="s">
        <v>1768</v>
      </c>
      <c r="AD2361" s="8" t="s">
        <v>35</v>
      </c>
      <c r="AE2361" s="8" t="s">
        <v>1848</v>
      </c>
      <c r="AF2361" s="13">
        <v>0</v>
      </c>
      <c r="AG2361" s="41">
        <f t="shared" si="327"/>
        <v>45754</v>
      </c>
      <c r="AH2361" s="41">
        <f t="shared" ca="1" si="328"/>
        <v>46022</v>
      </c>
      <c r="AI2361" s="1">
        <f t="shared" ca="1" si="335"/>
        <v>8</v>
      </c>
      <c r="AJ2361" s="1">
        <f t="shared" ca="1" si="329"/>
        <v>3</v>
      </c>
      <c r="AK2361" s="1">
        <f t="shared" ca="1" si="330"/>
        <v>4</v>
      </c>
      <c r="AL2361" s="1">
        <f t="shared" si="331"/>
        <v>103.94</v>
      </c>
      <c r="AM2361" s="38">
        <f t="shared" ca="1" si="332"/>
        <v>0.375</v>
      </c>
      <c r="AN2361" s="1" t="str">
        <f t="shared" ca="1" si="333"/>
        <v>טרם נבדק</v>
      </c>
      <c r="AO2361" s="1" t="e">
        <f>VLOOKUP(AC2361,'תז מייל קניין'!$A:$C,3,0)</f>
        <v>#N/A</v>
      </c>
      <c r="AP2361" s="1" t="str">
        <f t="shared" si="334"/>
        <v xml:space="preserve"> כיבוד משק</v>
      </c>
    </row>
    <row r="2362" spans="1:42" x14ac:dyDescent="0.2">
      <c r="A2362" s="4"/>
      <c r="B2362" s="5"/>
      <c r="C2362" s="6" t="s">
        <v>8027</v>
      </c>
      <c r="D2362" s="7" t="s">
        <v>50</v>
      </c>
      <c r="E2362" s="7" t="s">
        <v>32</v>
      </c>
      <c r="F2362" s="8" t="s">
        <v>35</v>
      </c>
      <c r="G2362" s="9">
        <v>45785</v>
      </c>
      <c r="H2362" s="9"/>
      <c r="I2362" s="10"/>
      <c r="J2362" s="14"/>
      <c r="K2362" s="11" t="s">
        <v>1764</v>
      </c>
      <c r="L2362" s="8" t="s">
        <v>1765</v>
      </c>
      <c r="M2362" s="8" t="s">
        <v>1766</v>
      </c>
      <c r="N2362" s="8" t="s">
        <v>40</v>
      </c>
      <c r="O2362" s="12">
        <v>9963.77</v>
      </c>
      <c r="P2362" s="8" t="s">
        <v>41</v>
      </c>
      <c r="Q2362" s="12">
        <v>9963.77</v>
      </c>
      <c r="R2362" s="13">
        <v>0</v>
      </c>
      <c r="S2362" s="13">
        <v>0</v>
      </c>
      <c r="T2362" s="13">
        <v>0</v>
      </c>
      <c r="U2362" s="12">
        <v>10305.06</v>
      </c>
      <c r="V2362" s="8" t="s">
        <v>35</v>
      </c>
      <c r="W2362" s="8" t="s">
        <v>8028</v>
      </c>
      <c r="X2362" s="8" t="s">
        <v>57</v>
      </c>
      <c r="Y2362" s="13">
        <v>0</v>
      </c>
      <c r="Z2362" s="8" t="s">
        <v>42</v>
      </c>
      <c r="AA2362" s="8" t="s">
        <v>65</v>
      </c>
      <c r="AB2362" s="8" t="s">
        <v>35</v>
      </c>
      <c r="AC2362" s="8" t="s">
        <v>1768</v>
      </c>
      <c r="AD2362" s="8" t="s">
        <v>35</v>
      </c>
      <c r="AE2362" s="8" t="s">
        <v>1848</v>
      </c>
      <c r="AF2362" s="12">
        <v>9963.77</v>
      </c>
      <c r="AG2362" s="41">
        <f t="shared" si="327"/>
        <v>45785</v>
      </c>
      <c r="AH2362" s="41">
        <f t="shared" ca="1" si="328"/>
        <v>46022</v>
      </c>
      <c r="AI2362" s="1">
        <f t="shared" ca="1" si="335"/>
        <v>7</v>
      </c>
      <c r="AJ2362" s="1">
        <f t="shared" ca="1" si="329"/>
        <v>2</v>
      </c>
      <c r="AK2362" s="1">
        <f t="shared" ca="1" si="330"/>
        <v>4</v>
      </c>
      <c r="AL2362" s="1">
        <f t="shared" si="331"/>
        <v>0</v>
      </c>
      <c r="AM2362" s="38">
        <f t="shared" ca="1" si="332"/>
        <v>0.2857142857142857</v>
      </c>
      <c r="AN2362" s="1" t="str">
        <f t="shared" ca="1" si="333"/>
        <v>טרם נבדק</v>
      </c>
      <c r="AO2362" s="1" t="e">
        <f>VLOOKUP(AC2362,'תז מייל קניין'!$A:$C,3,0)</f>
        <v>#N/A</v>
      </c>
      <c r="AP2362" s="1" t="str">
        <f t="shared" si="334"/>
        <v xml:space="preserve"> ציוד משרד</v>
      </c>
    </row>
    <row r="2363" spans="1:42" x14ac:dyDescent="0.2">
      <c r="A2363" s="4"/>
      <c r="B2363" s="5"/>
      <c r="C2363" s="6" t="s">
        <v>8029</v>
      </c>
      <c r="D2363" s="7" t="s">
        <v>50</v>
      </c>
      <c r="E2363" s="7" t="s">
        <v>32</v>
      </c>
      <c r="F2363" s="8" t="s">
        <v>35</v>
      </c>
      <c r="G2363" s="9">
        <v>45791</v>
      </c>
      <c r="H2363" s="9"/>
      <c r="I2363" s="10"/>
      <c r="J2363" s="14"/>
      <c r="K2363" s="11" t="s">
        <v>8030</v>
      </c>
      <c r="L2363" s="8" t="s">
        <v>8031</v>
      </c>
      <c r="M2363" s="8" t="s">
        <v>35</v>
      </c>
      <c r="N2363" s="8" t="s">
        <v>40</v>
      </c>
      <c r="O2363" s="12">
        <v>5841</v>
      </c>
      <c r="P2363" s="8" t="s">
        <v>41</v>
      </c>
      <c r="Q2363" s="12">
        <v>5841</v>
      </c>
      <c r="R2363" s="13">
        <v>0</v>
      </c>
      <c r="S2363" s="13">
        <v>0</v>
      </c>
      <c r="T2363" s="13">
        <v>0</v>
      </c>
      <c r="U2363" s="12">
        <v>6041.11</v>
      </c>
      <c r="V2363" s="8" t="s">
        <v>35</v>
      </c>
      <c r="W2363" s="8" t="s">
        <v>8032</v>
      </c>
      <c r="X2363" s="8" t="s">
        <v>57</v>
      </c>
      <c r="Y2363" s="13">
        <v>0</v>
      </c>
      <c r="Z2363" s="8" t="s">
        <v>42</v>
      </c>
      <c r="AA2363" s="8" t="s">
        <v>65</v>
      </c>
      <c r="AB2363" s="8" t="s">
        <v>35</v>
      </c>
      <c r="AC2363" s="8" t="s">
        <v>1768</v>
      </c>
      <c r="AD2363" s="8" t="s">
        <v>35</v>
      </c>
      <c r="AE2363" s="8" t="s">
        <v>1848</v>
      </c>
      <c r="AF2363" s="12">
        <v>5841</v>
      </c>
      <c r="AG2363" s="41">
        <f t="shared" si="327"/>
        <v>45791</v>
      </c>
      <c r="AH2363" s="41">
        <f t="shared" ca="1" si="328"/>
        <v>46022</v>
      </c>
      <c r="AI2363" s="1">
        <f t="shared" ca="1" si="335"/>
        <v>7</v>
      </c>
      <c r="AJ2363" s="1">
        <f t="shared" ca="1" si="329"/>
        <v>2</v>
      </c>
      <c r="AK2363" s="1">
        <f t="shared" ca="1" si="330"/>
        <v>4</v>
      </c>
      <c r="AL2363" s="1">
        <f t="shared" si="331"/>
        <v>0</v>
      </c>
      <c r="AM2363" s="38">
        <f t="shared" ca="1" si="332"/>
        <v>0.2857142857142857</v>
      </c>
      <c r="AN2363" s="1" t="str">
        <f t="shared" ca="1" si="333"/>
        <v>טרם נבדק</v>
      </c>
      <c r="AO2363" s="1" t="e">
        <f>VLOOKUP(AC2363,'תז מייל קניין'!$A:$C,3,0)</f>
        <v>#N/A</v>
      </c>
      <c r="AP2363" s="1" t="str">
        <f t="shared" si="334"/>
        <v xml:space="preserve"> מכונת כרי</v>
      </c>
    </row>
    <row r="2364" spans="1:42" x14ac:dyDescent="0.2">
      <c r="A2364" s="4"/>
      <c r="B2364" s="5"/>
      <c r="C2364" s="6" t="s">
        <v>8033</v>
      </c>
      <c r="D2364" s="7" t="s">
        <v>50</v>
      </c>
      <c r="E2364" s="7" t="s">
        <v>32</v>
      </c>
      <c r="F2364" s="8" t="s">
        <v>35</v>
      </c>
      <c r="G2364" s="9">
        <v>45791</v>
      </c>
      <c r="H2364" s="9"/>
      <c r="I2364" s="10"/>
      <c r="J2364" s="14"/>
      <c r="K2364" s="11" t="s">
        <v>1936</v>
      </c>
      <c r="L2364" s="8" t="s">
        <v>1937</v>
      </c>
      <c r="M2364" s="8" t="s">
        <v>1938</v>
      </c>
      <c r="N2364" s="8" t="s">
        <v>40</v>
      </c>
      <c r="O2364" s="12">
        <v>63436.800000000003</v>
      </c>
      <c r="P2364" s="8" t="s">
        <v>41</v>
      </c>
      <c r="Q2364" s="12">
        <v>63436.800000000003</v>
      </c>
      <c r="R2364" s="13">
        <v>30</v>
      </c>
      <c r="S2364" s="12">
        <v>19031.04</v>
      </c>
      <c r="T2364" s="12">
        <v>19331</v>
      </c>
      <c r="U2364" s="12">
        <v>45257.56</v>
      </c>
      <c r="V2364" s="8" t="s">
        <v>35</v>
      </c>
      <c r="W2364" s="8" t="s">
        <v>8034</v>
      </c>
      <c r="X2364" s="8" t="s">
        <v>57</v>
      </c>
      <c r="Y2364" s="13">
        <v>0</v>
      </c>
      <c r="Z2364" s="8" t="s">
        <v>42</v>
      </c>
      <c r="AA2364" s="8" t="s">
        <v>65</v>
      </c>
      <c r="AB2364" s="8" t="s">
        <v>35</v>
      </c>
      <c r="AC2364" s="8" t="s">
        <v>1768</v>
      </c>
      <c r="AD2364" s="8" t="s">
        <v>35</v>
      </c>
      <c r="AE2364" s="8" t="s">
        <v>1769</v>
      </c>
      <c r="AF2364" s="12">
        <v>44405.760000000002</v>
      </c>
      <c r="AG2364" s="41">
        <f t="shared" si="327"/>
        <v>45791</v>
      </c>
      <c r="AH2364" s="41">
        <f t="shared" ca="1" si="328"/>
        <v>46022</v>
      </c>
      <c r="AI2364" s="1">
        <f t="shared" ca="1" si="335"/>
        <v>7</v>
      </c>
      <c r="AJ2364" s="1">
        <f t="shared" ca="1" si="329"/>
        <v>2</v>
      </c>
      <c r="AK2364" s="1">
        <f t="shared" ca="1" si="330"/>
        <v>4</v>
      </c>
      <c r="AL2364" s="1">
        <f t="shared" si="331"/>
        <v>30</v>
      </c>
      <c r="AM2364" s="38">
        <f t="shared" ca="1" si="332"/>
        <v>0.2857142857142857</v>
      </c>
      <c r="AN2364" s="1" t="str">
        <f t="shared" ca="1" si="333"/>
        <v>טרם נבדק</v>
      </c>
      <c r="AO2364" s="1" t="e">
        <f>VLOOKUP(AC2364,'תז מייל קניין'!$A:$C,3,0)</f>
        <v>#N/A</v>
      </c>
      <c r="AP2364" s="1" t="str">
        <f t="shared" si="334"/>
        <v xml:space="preserve"> נייר אקול</v>
      </c>
    </row>
    <row r="2365" spans="1:42" x14ac:dyDescent="0.2">
      <c r="A2365" s="4"/>
      <c r="B2365" s="5"/>
      <c r="C2365" s="6" t="s">
        <v>8035</v>
      </c>
      <c r="D2365" s="7" t="s">
        <v>50</v>
      </c>
      <c r="E2365" s="7" t="s">
        <v>32</v>
      </c>
      <c r="F2365" s="8" t="s">
        <v>35</v>
      </c>
      <c r="G2365" s="9">
        <v>45792</v>
      </c>
      <c r="H2365" s="9"/>
      <c r="I2365" s="10"/>
      <c r="J2365" s="14"/>
      <c r="K2365" s="11" t="s">
        <v>2443</v>
      </c>
      <c r="L2365" s="8" t="s">
        <v>2444</v>
      </c>
      <c r="M2365" s="8" t="s">
        <v>2445</v>
      </c>
      <c r="N2365" s="8" t="s">
        <v>40</v>
      </c>
      <c r="O2365" s="12">
        <v>9009.89</v>
      </c>
      <c r="P2365" s="8" t="s">
        <v>41</v>
      </c>
      <c r="Q2365" s="12">
        <v>9009.89</v>
      </c>
      <c r="R2365" s="13">
        <v>0</v>
      </c>
      <c r="S2365" s="13">
        <v>0</v>
      </c>
      <c r="T2365" s="13">
        <v>0</v>
      </c>
      <c r="U2365" s="12">
        <v>8587.0400000000009</v>
      </c>
      <c r="V2365" s="8" t="s">
        <v>35</v>
      </c>
      <c r="W2365" s="8" t="s">
        <v>8036</v>
      </c>
      <c r="X2365" s="8" t="s">
        <v>57</v>
      </c>
      <c r="Y2365" s="13">
        <v>0</v>
      </c>
      <c r="Z2365" s="8" t="s">
        <v>42</v>
      </c>
      <c r="AA2365" s="8" t="s">
        <v>65</v>
      </c>
      <c r="AB2365" s="8" t="s">
        <v>35</v>
      </c>
      <c r="AC2365" s="8" t="s">
        <v>1768</v>
      </c>
      <c r="AD2365" s="8" t="s">
        <v>35</v>
      </c>
      <c r="AE2365" s="8" t="s">
        <v>1769</v>
      </c>
      <c r="AF2365" s="12">
        <v>9009.89</v>
      </c>
      <c r="AG2365" s="41">
        <f t="shared" si="327"/>
        <v>45792</v>
      </c>
      <c r="AH2365" s="41">
        <f t="shared" ca="1" si="328"/>
        <v>46022</v>
      </c>
      <c r="AI2365" s="1">
        <f t="shared" ca="1" si="335"/>
        <v>7</v>
      </c>
      <c r="AJ2365" s="1">
        <f t="shared" ca="1" si="329"/>
        <v>2</v>
      </c>
      <c r="AK2365" s="1">
        <f t="shared" ca="1" si="330"/>
        <v>4</v>
      </c>
      <c r="AL2365" s="1">
        <f t="shared" si="331"/>
        <v>0</v>
      </c>
      <c r="AM2365" s="38">
        <f t="shared" ca="1" si="332"/>
        <v>0.2857142857142857</v>
      </c>
      <c r="AN2365" s="1" t="str">
        <f t="shared" ca="1" si="333"/>
        <v>טרם נבדק</v>
      </c>
      <c r="AO2365" s="1" t="e">
        <f>VLOOKUP(AC2365,'תז מייל קניין'!$A:$C,3,0)</f>
        <v>#N/A</v>
      </c>
      <c r="AP2365" s="1" t="str">
        <f t="shared" si="334"/>
        <v xml:space="preserve"> ריהוט משר</v>
      </c>
    </row>
    <row r="2366" spans="1:42" x14ac:dyDescent="0.2">
      <c r="A2366" s="4"/>
      <c r="B2366" s="5"/>
      <c r="C2366" s="6" t="s">
        <v>8037</v>
      </c>
      <c r="D2366" s="7" t="s">
        <v>50</v>
      </c>
      <c r="E2366" s="7" t="s">
        <v>32</v>
      </c>
      <c r="F2366" s="8" t="s">
        <v>35</v>
      </c>
      <c r="G2366" s="9">
        <v>45796</v>
      </c>
      <c r="H2366" s="9"/>
      <c r="I2366" s="10"/>
      <c r="J2366" s="14"/>
      <c r="K2366" s="11" t="s">
        <v>1936</v>
      </c>
      <c r="L2366" s="8" t="s">
        <v>1937</v>
      </c>
      <c r="M2366" s="8" t="s">
        <v>1938</v>
      </c>
      <c r="N2366" s="8" t="s">
        <v>40</v>
      </c>
      <c r="O2366" s="12">
        <v>7929.6</v>
      </c>
      <c r="P2366" s="8" t="s">
        <v>41</v>
      </c>
      <c r="Q2366" s="12">
        <v>7929.6</v>
      </c>
      <c r="R2366" s="13">
        <v>100</v>
      </c>
      <c r="S2366" s="12">
        <v>7929.6</v>
      </c>
      <c r="T2366" s="12">
        <v>8081.7</v>
      </c>
      <c r="U2366" s="13">
        <v>0</v>
      </c>
      <c r="V2366" s="8" t="s">
        <v>35</v>
      </c>
      <c r="W2366" s="8" t="s">
        <v>8038</v>
      </c>
      <c r="X2366" s="8" t="s">
        <v>57</v>
      </c>
      <c r="Y2366" s="13">
        <v>0</v>
      </c>
      <c r="Z2366" s="8" t="s">
        <v>42</v>
      </c>
      <c r="AA2366" s="8" t="s">
        <v>65</v>
      </c>
      <c r="AB2366" s="8" t="s">
        <v>35</v>
      </c>
      <c r="AC2366" s="8" t="s">
        <v>1768</v>
      </c>
      <c r="AD2366" s="8" t="s">
        <v>35</v>
      </c>
      <c r="AE2366" s="8" t="s">
        <v>1848</v>
      </c>
      <c r="AF2366" s="13">
        <v>0</v>
      </c>
      <c r="AG2366" s="41">
        <f t="shared" si="327"/>
        <v>45796</v>
      </c>
      <c r="AH2366" s="41">
        <f t="shared" ca="1" si="328"/>
        <v>46022</v>
      </c>
      <c r="AI2366" s="1">
        <f t="shared" ca="1" si="335"/>
        <v>7</v>
      </c>
      <c r="AJ2366" s="1">
        <f t="shared" ca="1" si="329"/>
        <v>2</v>
      </c>
      <c r="AK2366" s="1">
        <f t="shared" ca="1" si="330"/>
        <v>4</v>
      </c>
      <c r="AL2366" s="1">
        <f t="shared" si="331"/>
        <v>100</v>
      </c>
      <c r="AM2366" s="38">
        <f t="shared" ca="1" si="332"/>
        <v>0.2857142857142857</v>
      </c>
      <c r="AN2366" s="1" t="str">
        <f t="shared" ca="1" si="333"/>
        <v>טרם נבדק</v>
      </c>
      <c r="AO2366" s="1" t="e">
        <f>VLOOKUP(AC2366,'תז מייל קניין'!$A:$C,3,0)</f>
        <v>#N/A</v>
      </c>
      <c r="AP2366" s="1" t="str">
        <f t="shared" si="334"/>
        <v xml:space="preserve"> נייר אקול</v>
      </c>
    </row>
    <row r="2367" spans="1:42" x14ac:dyDescent="0.2">
      <c r="A2367" s="4"/>
      <c r="B2367" s="5"/>
      <c r="C2367" s="6" t="s">
        <v>8039</v>
      </c>
      <c r="D2367" s="7" t="s">
        <v>50</v>
      </c>
      <c r="E2367" s="7" t="s">
        <v>32</v>
      </c>
      <c r="F2367" s="8" t="s">
        <v>35</v>
      </c>
      <c r="G2367" s="9">
        <v>45798</v>
      </c>
      <c r="H2367" s="9"/>
      <c r="I2367" s="10"/>
      <c r="J2367" s="14"/>
      <c r="K2367" s="11" t="s">
        <v>1936</v>
      </c>
      <c r="L2367" s="8" t="s">
        <v>1937</v>
      </c>
      <c r="M2367" s="8" t="s">
        <v>1938</v>
      </c>
      <c r="N2367" s="8" t="s">
        <v>40</v>
      </c>
      <c r="O2367" s="12">
        <v>15859.2</v>
      </c>
      <c r="P2367" s="8" t="s">
        <v>41</v>
      </c>
      <c r="Q2367" s="12">
        <v>15859.2</v>
      </c>
      <c r="R2367" s="13">
        <v>0</v>
      </c>
      <c r="S2367" s="13">
        <v>0</v>
      </c>
      <c r="T2367" s="13">
        <v>0</v>
      </c>
      <c r="U2367" s="12">
        <v>16163.41</v>
      </c>
      <c r="V2367" s="8" t="s">
        <v>35</v>
      </c>
      <c r="W2367" s="8" t="s">
        <v>8038</v>
      </c>
      <c r="X2367" s="8" t="s">
        <v>57</v>
      </c>
      <c r="Y2367" s="13">
        <v>0</v>
      </c>
      <c r="Z2367" s="8" t="s">
        <v>42</v>
      </c>
      <c r="AA2367" s="8" t="s">
        <v>65</v>
      </c>
      <c r="AB2367" s="8" t="s">
        <v>35</v>
      </c>
      <c r="AC2367" s="8" t="s">
        <v>1768</v>
      </c>
      <c r="AD2367" s="8" t="s">
        <v>35</v>
      </c>
      <c r="AE2367" s="8" t="s">
        <v>1848</v>
      </c>
      <c r="AF2367" s="12">
        <v>15859.2</v>
      </c>
      <c r="AG2367" s="41">
        <f t="shared" si="327"/>
        <v>45798</v>
      </c>
      <c r="AH2367" s="41">
        <f t="shared" ca="1" si="328"/>
        <v>46022</v>
      </c>
      <c r="AI2367" s="1">
        <f t="shared" ca="1" si="335"/>
        <v>7</v>
      </c>
      <c r="AJ2367" s="1">
        <f t="shared" ca="1" si="329"/>
        <v>2</v>
      </c>
      <c r="AK2367" s="1">
        <f t="shared" ca="1" si="330"/>
        <v>4</v>
      </c>
      <c r="AL2367" s="1">
        <f t="shared" si="331"/>
        <v>0</v>
      </c>
      <c r="AM2367" s="38">
        <f t="shared" ca="1" si="332"/>
        <v>0.2857142857142857</v>
      </c>
      <c r="AN2367" s="1" t="str">
        <f t="shared" ca="1" si="333"/>
        <v>טרם נבדק</v>
      </c>
      <c r="AO2367" s="1" t="e">
        <f>VLOOKUP(AC2367,'תז מייל קניין'!$A:$C,3,0)</f>
        <v>#N/A</v>
      </c>
      <c r="AP2367" s="1" t="str">
        <f t="shared" si="334"/>
        <v xml:space="preserve"> נייר אקול</v>
      </c>
    </row>
    <row r="2368" spans="1:42" x14ac:dyDescent="0.2">
      <c r="A2368" s="4"/>
      <c r="B2368" s="5"/>
      <c r="C2368" s="6" t="s">
        <v>8040</v>
      </c>
      <c r="D2368" s="7" t="s">
        <v>50</v>
      </c>
      <c r="E2368" s="7" t="s">
        <v>32</v>
      </c>
      <c r="F2368" s="8" t="s">
        <v>35</v>
      </c>
      <c r="G2368" s="9">
        <v>45799</v>
      </c>
      <c r="H2368" s="9"/>
      <c r="I2368" s="10"/>
      <c r="J2368" s="14"/>
      <c r="K2368" s="11" t="s">
        <v>2144</v>
      </c>
      <c r="L2368" s="8" t="s">
        <v>2145</v>
      </c>
      <c r="M2368" s="8" t="s">
        <v>2146</v>
      </c>
      <c r="N2368" s="8" t="s">
        <v>40</v>
      </c>
      <c r="O2368" s="13">
        <v>932.2</v>
      </c>
      <c r="P2368" s="8" t="s">
        <v>41</v>
      </c>
      <c r="Q2368" s="13">
        <v>932.2</v>
      </c>
      <c r="R2368" s="13">
        <v>0</v>
      </c>
      <c r="S2368" s="13">
        <v>0</v>
      </c>
      <c r="T2368" s="13">
        <v>0</v>
      </c>
      <c r="U2368" s="12">
        <v>1000.21</v>
      </c>
      <c r="V2368" s="8" t="s">
        <v>35</v>
      </c>
      <c r="W2368" s="8" t="s">
        <v>8041</v>
      </c>
      <c r="X2368" s="8" t="s">
        <v>57</v>
      </c>
      <c r="Y2368" s="13">
        <v>0</v>
      </c>
      <c r="Z2368" s="8" t="s">
        <v>42</v>
      </c>
      <c r="AA2368" s="8" t="s">
        <v>65</v>
      </c>
      <c r="AB2368" s="8" t="s">
        <v>35</v>
      </c>
      <c r="AC2368" s="8" t="s">
        <v>1768</v>
      </c>
      <c r="AD2368" s="8" t="s">
        <v>35</v>
      </c>
      <c r="AE2368" s="8" t="s">
        <v>1848</v>
      </c>
      <c r="AF2368" s="13">
        <v>932.2</v>
      </c>
      <c r="AG2368" s="41">
        <f t="shared" si="327"/>
        <v>45799</v>
      </c>
      <c r="AH2368" s="41">
        <f t="shared" ca="1" si="328"/>
        <v>46022</v>
      </c>
      <c r="AI2368" s="1">
        <f t="shared" ca="1" si="335"/>
        <v>7</v>
      </c>
      <c r="AJ2368" s="1">
        <f t="shared" ca="1" si="329"/>
        <v>2</v>
      </c>
      <c r="AK2368" s="1">
        <f t="shared" ca="1" si="330"/>
        <v>4</v>
      </c>
      <c r="AL2368" s="1">
        <f t="shared" si="331"/>
        <v>0</v>
      </c>
      <c r="AM2368" s="38">
        <f t="shared" ca="1" si="332"/>
        <v>0.2857142857142857</v>
      </c>
      <c r="AN2368" s="1" t="str">
        <f t="shared" ca="1" si="333"/>
        <v>טרם נבדק</v>
      </c>
      <c r="AO2368" s="1" t="e">
        <f>VLOOKUP(AC2368,'תז מייל קניין'!$A:$C,3,0)</f>
        <v>#N/A</v>
      </c>
      <c r="AP2368" s="1" t="str">
        <f t="shared" si="334"/>
        <v xml:space="preserve"> כסא אורתו</v>
      </c>
    </row>
    <row r="2369" spans="1:42" x14ac:dyDescent="0.2">
      <c r="A2369" s="4"/>
      <c r="B2369" s="5"/>
      <c r="C2369" s="6" t="s">
        <v>8042</v>
      </c>
      <c r="D2369" s="7" t="s">
        <v>50</v>
      </c>
      <c r="E2369" s="7" t="s">
        <v>32</v>
      </c>
      <c r="F2369" s="8" t="s">
        <v>35</v>
      </c>
      <c r="G2369" s="9">
        <v>45799</v>
      </c>
      <c r="H2369" s="9"/>
      <c r="I2369" s="10"/>
      <c r="J2369" s="14"/>
      <c r="K2369" s="11" t="s">
        <v>1936</v>
      </c>
      <c r="L2369" s="8" t="s">
        <v>1937</v>
      </c>
      <c r="M2369" s="8" t="s">
        <v>1938</v>
      </c>
      <c r="N2369" s="8" t="s">
        <v>40</v>
      </c>
      <c r="O2369" s="12">
        <v>47577.599999999999</v>
      </c>
      <c r="P2369" s="8" t="s">
        <v>41</v>
      </c>
      <c r="Q2369" s="12">
        <v>47577.599999999999</v>
      </c>
      <c r="R2369" s="13">
        <v>0</v>
      </c>
      <c r="S2369" s="13">
        <v>0</v>
      </c>
      <c r="T2369" s="13">
        <v>0</v>
      </c>
      <c r="U2369" s="12">
        <v>48490.239999999998</v>
      </c>
      <c r="V2369" s="8" t="s">
        <v>35</v>
      </c>
      <c r="W2369" s="8" t="s">
        <v>8043</v>
      </c>
      <c r="X2369" s="8" t="s">
        <v>57</v>
      </c>
      <c r="Y2369" s="13">
        <v>0</v>
      </c>
      <c r="Z2369" s="8" t="s">
        <v>42</v>
      </c>
      <c r="AA2369" s="8" t="s">
        <v>65</v>
      </c>
      <c r="AB2369" s="8" t="s">
        <v>35</v>
      </c>
      <c r="AC2369" s="8" t="s">
        <v>1768</v>
      </c>
      <c r="AD2369" s="8" t="s">
        <v>35</v>
      </c>
      <c r="AE2369" s="8" t="s">
        <v>1769</v>
      </c>
      <c r="AF2369" s="12">
        <v>47577.599999999999</v>
      </c>
      <c r="AG2369" s="41">
        <f t="shared" si="327"/>
        <v>45799</v>
      </c>
      <c r="AH2369" s="41">
        <f t="shared" ca="1" si="328"/>
        <v>46022</v>
      </c>
      <c r="AI2369" s="1">
        <f t="shared" ca="1" si="335"/>
        <v>7</v>
      </c>
      <c r="AJ2369" s="1">
        <f t="shared" ca="1" si="329"/>
        <v>2</v>
      </c>
      <c r="AK2369" s="1">
        <f t="shared" ca="1" si="330"/>
        <v>4</v>
      </c>
      <c r="AL2369" s="1">
        <f t="shared" si="331"/>
        <v>0</v>
      </c>
      <c r="AM2369" s="38">
        <f t="shared" ca="1" si="332"/>
        <v>0.2857142857142857</v>
      </c>
      <c r="AN2369" s="1" t="str">
        <f t="shared" ca="1" si="333"/>
        <v>טרם נבדק</v>
      </c>
      <c r="AO2369" s="1" t="e">
        <f>VLOOKUP(AC2369,'תז מייל קניין'!$A:$C,3,0)</f>
        <v>#N/A</v>
      </c>
      <c r="AP2369" s="1" t="str">
        <f t="shared" si="334"/>
        <v xml:space="preserve"> נייר אקול</v>
      </c>
    </row>
    <row r="2370" spans="1:42" x14ac:dyDescent="0.2">
      <c r="A2370" s="4"/>
      <c r="B2370" s="5"/>
      <c r="C2370" s="6" t="s">
        <v>8044</v>
      </c>
      <c r="D2370" s="7" t="s">
        <v>50</v>
      </c>
      <c r="E2370" s="7" t="s">
        <v>32</v>
      </c>
      <c r="F2370" s="8" t="s">
        <v>35</v>
      </c>
      <c r="G2370" s="9">
        <v>45799</v>
      </c>
      <c r="H2370" s="9"/>
      <c r="I2370" s="10"/>
      <c r="J2370" s="14"/>
      <c r="K2370" s="11" t="s">
        <v>1868</v>
      </c>
      <c r="L2370" s="8" t="s">
        <v>1869</v>
      </c>
      <c r="M2370" s="8" t="s">
        <v>1870</v>
      </c>
      <c r="N2370" s="8" t="s">
        <v>40</v>
      </c>
      <c r="O2370" s="12">
        <v>4024.98</v>
      </c>
      <c r="P2370" s="8" t="s">
        <v>41</v>
      </c>
      <c r="Q2370" s="12">
        <v>4024.98</v>
      </c>
      <c r="R2370" s="13">
        <v>0</v>
      </c>
      <c r="S2370" s="13">
        <v>0</v>
      </c>
      <c r="T2370" s="13">
        <v>0</v>
      </c>
      <c r="U2370" s="12">
        <v>3836.09</v>
      </c>
      <c r="V2370" s="8" t="s">
        <v>35</v>
      </c>
      <c r="W2370" s="8" t="s">
        <v>8045</v>
      </c>
      <c r="X2370" s="8" t="s">
        <v>57</v>
      </c>
      <c r="Y2370" s="13">
        <v>0</v>
      </c>
      <c r="Z2370" s="8" t="s">
        <v>42</v>
      </c>
      <c r="AA2370" s="8" t="s">
        <v>65</v>
      </c>
      <c r="AB2370" s="8" t="s">
        <v>35</v>
      </c>
      <c r="AC2370" s="8" t="s">
        <v>1768</v>
      </c>
      <c r="AD2370" s="8" t="s">
        <v>35</v>
      </c>
      <c r="AE2370" s="8" t="s">
        <v>1848</v>
      </c>
      <c r="AF2370" s="12">
        <v>4024.98</v>
      </c>
      <c r="AG2370" s="41">
        <f t="shared" si="327"/>
        <v>45799</v>
      </c>
      <c r="AH2370" s="41">
        <f t="shared" ca="1" si="328"/>
        <v>46022</v>
      </c>
      <c r="AI2370" s="1">
        <f t="shared" ca="1" si="335"/>
        <v>7</v>
      </c>
      <c r="AJ2370" s="1">
        <f t="shared" ca="1" si="329"/>
        <v>2</v>
      </c>
      <c r="AK2370" s="1">
        <f t="shared" ca="1" si="330"/>
        <v>4</v>
      </c>
      <c r="AL2370" s="1">
        <f t="shared" si="331"/>
        <v>0</v>
      </c>
      <c r="AM2370" s="38">
        <f t="shared" ca="1" si="332"/>
        <v>0.2857142857142857</v>
      </c>
      <c r="AN2370" s="1" t="str">
        <f t="shared" ca="1" si="333"/>
        <v>טרם נבדק</v>
      </c>
      <c r="AO2370" s="1" t="e">
        <f>VLOOKUP(AC2370,'תז מייל קניין'!$A:$C,3,0)</f>
        <v>#N/A</v>
      </c>
      <c r="AP2370" s="1" t="str">
        <f t="shared" si="334"/>
        <v xml:space="preserve"> ריהוט משר</v>
      </c>
    </row>
    <row r="2371" spans="1:42" x14ac:dyDescent="0.2">
      <c r="A2371" s="4"/>
      <c r="B2371" s="5"/>
      <c r="C2371" s="6" t="s">
        <v>8046</v>
      </c>
      <c r="D2371" s="7" t="s">
        <v>50</v>
      </c>
      <c r="E2371" s="7" t="s">
        <v>32</v>
      </c>
      <c r="F2371" s="8" t="s">
        <v>35</v>
      </c>
      <c r="G2371" s="9">
        <v>45804</v>
      </c>
      <c r="H2371" s="9"/>
      <c r="I2371" s="10"/>
      <c r="J2371" s="14"/>
      <c r="K2371" s="11" t="s">
        <v>2396</v>
      </c>
      <c r="L2371" s="8" t="s">
        <v>2397</v>
      </c>
      <c r="M2371" s="8" t="s">
        <v>2398</v>
      </c>
      <c r="N2371" s="8" t="s">
        <v>40</v>
      </c>
      <c r="O2371" s="13">
        <v>166.38</v>
      </c>
      <c r="P2371" s="8" t="s">
        <v>41</v>
      </c>
      <c r="Q2371" s="13">
        <v>166.38</v>
      </c>
      <c r="R2371" s="13">
        <v>0</v>
      </c>
      <c r="S2371" s="13">
        <v>0</v>
      </c>
      <c r="T2371" s="13">
        <v>0</v>
      </c>
      <c r="U2371" s="13">
        <v>166.38</v>
      </c>
      <c r="V2371" s="8" t="s">
        <v>35</v>
      </c>
      <c r="W2371" s="8" t="s">
        <v>8047</v>
      </c>
      <c r="X2371" s="8" t="s">
        <v>35</v>
      </c>
      <c r="Y2371" s="13">
        <v>0</v>
      </c>
      <c r="Z2371" s="8" t="s">
        <v>42</v>
      </c>
      <c r="AA2371" s="8" t="s">
        <v>43</v>
      </c>
      <c r="AB2371" s="8" t="s">
        <v>60</v>
      </c>
      <c r="AC2371" s="8" t="s">
        <v>1768</v>
      </c>
      <c r="AD2371" s="8" t="s">
        <v>35</v>
      </c>
      <c r="AE2371" s="8" t="s">
        <v>1769</v>
      </c>
      <c r="AF2371" s="13">
        <v>166.38</v>
      </c>
      <c r="AG2371" s="41">
        <f t="shared" ref="AG2371:AG2434" si="336">IF(H2371&gt;1,H2371,G2371)</f>
        <v>45804</v>
      </c>
      <c r="AH2371" s="41">
        <f t="shared" ref="AH2371:AH2434" ca="1" si="337">IF(I2371&gt;1, I2371, DATE(YEAR(TODAY()), 12, 31))</f>
        <v>46022</v>
      </c>
      <c r="AI2371" s="1">
        <f t="shared" ca="1" si="335"/>
        <v>7</v>
      </c>
      <c r="AJ2371" s="1">
        <f t="shared" ref="AJ2371:AJ2434" ca="1" si="338">DATEDIF(AG2371, TODAY(), "m")</f>
        <v>2</v>
      </c>
      <c r="AK2371" s="1">
        <f t="shared" ref="AK2371:AK2434" ca="1" si="339">IF(AH2371 &gt; TODAY(), DATEDIF(TODAY(), AH2371, "m"), -DATEDIF(AH2371, TODAY(), "m"))</f>
        <v>4</v>
      </c>
      <c r="AL2371" s="1">
        <f t="shared" ref="AL2371:AL2434" si="340">R2371</f>
        <v>0</v>
      </c>
      <c r="AM2371" s="38">
        <f t="shared" ref="AM2371:AM2434" ca="1" si="341">AJ2371/AI2371</f>
        <v>0.2857142857142857</v>
      </c>
      <c r="AN2371" s="1" t="str">
        <f t="shared" ref="AN2371:AN2434" ca="1" si="342">IF(AM2371&lt;0.5, "טרם נבדק",
   IF(AND(AM2371&gt;0.5, AM2371&lt;0.75, AL2371&lt;20), "לא תקין",
   IF(AND(AM2371&gt;0.75, AM2371&lt;0.9, AL2371&lt;50), "לא תקין",
   IF(AND(AM2371&gt;0.9, AL2371&lt;50), "לא תקין", "תקין"))))</f>
        <v>טרם נבדק</v>
      </c>
      <c r="AO2371" s="1" t="e">
        <f>VLOOKUP(AC2371,'תז מייל קניין'!$A:$C,3,0)</f>
        <v>#N/A</v>
      </c>
      <c r="AP2371" s="1" t="str">
        <f t="shared" ref="AP2371:AP2434" si="343">LEFT(W2371,10)</f>
        <v xml:space="preserve"> חותמות פר</v>
      </c>
    </row>
    <row r="2372" spans="1:42" x14ac:dyDescent="0.2">
      <c r="A2372" s="4"/>
      <c r="B2372" s="5"/>
      <c r="C2372" s="6" t="s">
        <v>8048</v>
      </c>
      <c r="D2372" s="7" t="s">
        <v>50</v>
      </c>
      <c r="E2372" s="7" t="s">
        <v>32</v>
      </c>
      <c r="F2372" s="8" t="s">
        <v>35</v>
      </c>
      <c r="G2372" s="9">
        <v>45805</v>
      </c>
      <c r="H2372" s="9"/>
      <c r="I2372" s="10"/>
      <c r="J2372" s="14"/>
      <c r="K2372" s="11" t="s">
        <v>2144</v>
      </c>
      <c r="L2372" s="8" t="s">
        <v>2145</v>
      </c>
      <c r="M2372" s="8" t="s">
        <v>2146</v>
      </c>
      <c r="N2372" s="8" t="s">
        <v>40</v>
      </c>
      <c r="O2372" s="13">
        <v>932.2</v>
      </c>
      <c r="P2372" s="8" t="s">
        <v>41</v>
      </c>
      <c r="Q2372" s="13">
        <v>932.2</v>
      </c>
      <c r="R2372" s="13">
        <v>0</v>
      </c>
      <c r="S2372" s="13">
        <v>0</v>
      </c>
      <c r="T2372" s="13">
        <v>0</v>
      </c>
      <c r="U2372" s="12">
        <v>1000.21</v>
      </c>
      <c r="V2372" s="8" t="s">
        <v>35</v>
      </c>
      <c r="W2372" s="8" t="s">
        <v>8041</v>
      </c>
      <c r="X2372" s="8" t="s">
        <v>57</v>
      </c>
      <c r="Y2372" s="13">
        <v>0</v>
      </c>
      <c r="Z2372" s="8" t="s">
        <v>42</v>
      </c>
      <c r="AA2372" s="8" t="s">
        <v>65</v>
      </c>
      <c r="AB2372" s="8" t="s">
        <v>35</v>
      </c>
      <c r="AC2372" s="8" t="s">
        <v>1768</v>
      </c>
      <c r="AD2372" s="8" t="s">
        <v>35</v>
      </c>
      <c r="AE2372" s="8" t="s">
        <v>1848</v>
      </c>
      <c r="AF2372" s="13">
        <v>932.2</v>
      </c>
      <c r="AG2372" s="41">
        <f t="shared" si="336"/>
        <v>45805</v>
      </c>
      <c r="AH2372" s="41">
        <f t="shared" ca="1" si="337"/>
        <v>46022</v>
      </c>
      <c r="AI2372" s="1">
        <f t="shared" ca="1" si="335"/>
        <v>7</v>
      </c>
      <c r="AJ2372" s="1">
        <f t="shared" ca="1" si="338"/>
        <v>2</v>
      </c>
      <c r="AK2372" s="1">
        <f t="shared" ca="1" si="339"/>
        <v>4</v>
      </c>
      <c r="AL2372" s="1">
        <f t="shared" si="340"/>
        <v>0</v>
      </c>
      <c r="AM2372" s="38">
        <f t="shared" ca="1" si="341"/>
        <v>0.2857142857142857</v>
      </c>
      <c r="AN2372" s="1" t="str">
        <f t="shared" ca="1" si="342"/>
        <v>טרם נבדק</v>
      </c>
      <c r="AO2372" s="1" t="e">
        <f>VLOOKUP(AC2372,'תז מייל קניין'!$A:$C,3,0)</f>
        <v>#N/A</v>
      </c>
      <c r="AP2372" s="1" t="str">
        <f t="shared" si="343"/>
        <v xml:space="preserve"> כסא אורתו</v>
      </c>
    </row>
    <row r="2373" spans="1:42" x14ac:dyDescent="0.2">
      <c r="A2373" s="4"/>
      <c r="B2373" s="5"/>
      <c r="C2373" s="6" t="s">
        <v>8049</v>
      </c>
      <c r="D2373" s="7" t="s">
        <v>50</v>
      </c>
      <c r="E2373" s="7" t="s">
        <v>32</v>
      </c>
      <c r="F2373" s="8" t="s">
        <v>35</v>
      </c>
      <c r="G2373" s="9">
        <v>45805</v>
      </c>
      <c r="H2373" s="9"/>
      <c r="I2373" s="10"/>
      <c r="J2373" s="14" t="s">
        <v>201</v>
      </c>
      <c r="K2373" s="11" t="s">
        <v>2144</v>
      </c>
      <c r="L2373" s="8" t="s">
        <v>2145</v>
      </c>
      <c r="M2373" s="8" t="s">
        <v>2146</v>
      </c>
      <c r="N2373" s="8" t="s">
        <v>40</v>
      </c>
      <c r="O2373" s="13">
        <v>727.12</v>
      </c>
      <c r="P2373" s="8" t="s">
        <v>41</v>
      </c>
      <c r="Q2373" s="13">
        <v>727.12</v>
      </c>
      <c r="R2373" s="13">
        <v>0</v>
      </c>
      <c r="S2373" s="13">
        <v>0</v>
      </c>
      <c r="T2373" s="13">
        <v>0</v>
      </c>
      <c r="U2373" s="13">
        <v>780.17</v>
      </c>
      <c r="V2373" s="8" t="s">
        <v>35</v>
      </c>
      <c r="W2373" s="8" t="s">
        <v>8050</v>
      </c>
      <c r="X2373" s="8" t="s">
        <v>57</v>
      </c>
      <c r="Y2373" s="13">
        <v>0</v>
      </c>
      <c r="Z2373" s="8" t="s">
        <v>42</v>
      </c>
      <c r="AA2373" s="8" t="s">
        <v>65</v>
      </c>
      <c r="AB2373" s="8" t="s">
        <v>35</v>
      </c>
      <c r="AC2373" s="8" t="s">
        <v>1768</v>
      </c>
      <c r="AD2373" s="8" t="s">
        <v>35</v>
      </c>
      <c r="AE2373" s="8" t="s">
        <v>1769</v>
      </c>
      <c r="AF2373" s="13">
        <v>727.12</v>
      </c>
      <c r="AG2373" s="41">
        <f t="shared" si="336"/>
        <v>45805</v>
      </c>
      <c r="AH2373" s="41">
        <f t="shared" ca="1" si="337"/>
        <v>46022</v>
      </c>
      <c r="AI2373" s="1">
        <f t="shared" ca="1" si="335"/>
        <v>7</v>
      </c>
      <c r="AJ2373" s="1">
        <f t="shared" ca="1" si="338"/>
        <v>2</v>
      </c>
      <c r="AK2373" s="1">
        <f t="shared" ca="1" si="339"/>
        <v>4</v>
      </c>
      <c r="AL2373" s="1">
        <f t="shared" si="340"/>
        <v>0</v>
      </c>
      <c r="AM2373" s="38">
        <f t="shared" ca="1" si="341"/>
        <v>0.2857142857142857</v>
      </c>
      <c r="AN2373" s="1" t="str">
        <f t="shared" ca="1" si="342"/>
        <v>טרם נבדק</v>
      </c>
      <c r="AO2373" s="1" t="e">
        <f>VLOOKUP(AC2373,'תז מייל קניין'!$A:$C,3,0)</f>
        <v>#N/A</v>
      </c>
      <c r="AP2373" s="1" t="str">
        <f t="shared" si="343"/>
        <v xml:space="preserve"> כסא אורתו</v>
      </c>
    </row>
    <row r="2374" spans="1:42" x14ac:dyDescent="0.2">
      <c r="A2374" s="4"/>
      <c r="B2374" s="5"/>
      <c r="C2374" s="6" t="s">
        <v>8051</v>
      </c>
      <c r="D2374" s="7" t="s">
        <v>50</v>
      </c>
      <c r="E2374" s="7" t="s">
        <v>32</v>
      </c>
      <c r="F2374" s="8" t="s">
        <v>35</v>
      </c>
      <c r="G2374" s="9">
        <v>44153</v>
      </c>
      <c r="H2374" s="9">
        <v>44073</v>
      </c>
      <c r="I2374" s="10">
        <v>46232</v>
      </c>
      <c r="J2374" s="3" t="s">
        <v>128</v>
      </c>
      <c r="K2374" s="11" t="s">
        <v>8052</v>
      </c>
      <c r="L2374" s="8" t="s">
        <v>8053</v>
      </c>
      <c r="M2374" s="8" t="s">
        <v>35</v>
      </c>
      <c r="N2374" s="8" t="s">
        <v>278</v>
      </c>
      <c r="O2374" s="12">
        <v>401580</v>
      </c>
      <c r="P2374" s="8" t="s">
        <v>8054</v>
      </c>
      <c r="Q2374" s="12">
        <v>986842.69</v>
      </c>
      <c r="R2374" s="13">
        <v>54.07</v>
      </c>
      <c r="S2374" s="12">
        <v>268012.67</v>
      </c>
      <c r="T2374" s="12">
        <v>224461.46</v>
      </c>
      <c r="U2374" s="12">
        <v>453264.89</v>
      </c>
      <c r="V2374" s="8" t="s">
        <v>35</v>
      </c>
      <c r="W2374" s="8" t="s">
        <v>8055</v>
      </c>
      <c r="X2374" s="8" t="s">
        <v>35</v>
      </c>
      <c r="Y2374" s="13">
        <v>0</v>
      </c>
      <c r="Z2374" s="8" t="s">
        <v>42</v>
      </c>
      <c r="AA2374" s="8" t="s">
        <v>43</v>
      </c>
      <c r="AB2374" s="8" t="s">
        <v>808</v>
      </c>
      <c r="AC2374" s="8" t="s">
        <v>1774</v>
      </c>
      <c r="AD2374" s="8" t="s">
        <v>8056</v>
      </c>
      <c r="AE2374" s="8" t="s">
        <v>35</v>
      </c>
      <c r="AF2374" s="12">
        <v>453264.89</v>
      </c>
      <c r="AG2374" s="41">
        <f t="shared" si="336"/>
        <v>44073</v>
      </c>
      <c r="AH2374" s="41">
        <f t="shared" ca="1" si="337"/>
        <v>46232</v>
      </c>
      <c r="AI2374" s="1">
        <f t="shared" ca="1" si="335"/>
        <v>70</v>
      </c>
      <c r="AJ2374" s="1">
        <f t="shared" ca="1" si="338"/>
        <v>59</v>
      </c>
      <c r="AK2374" s="1">
        <f t="shared" ca="1" si="339"/>
        <v>11</v>
      </c>
      <c r="AL2374" s="1">
        <f t="shared" si="340"/>
        <v>54.07</v>
      </c>
      <c r="AM2374" s="38">
        <f t="shared" ca="1" si="341"/>
        <v>0.84285714285714286</v>
      </c>
      <c r="AN2374" s="1" t="str">
        <f t="shared" ca="1" si="342"/>
        <v>תקין</v>
      </c>
      <c r="AO2374" s="1" t="e">
        <f>VLOOKUP(AC2374,'תז מייל קניין'!$A:$C,3,0)</f>
        <v>#N/A</v>
      </c>
      <c r="AP2374" s="1" t="str">
        <f t="shared" si="343"/>
        <v xml:space="preserve"> 16/06/202</v>
      </c>
    </row>
    <row r="2375" spans="1:42" x14ac:dyDescent="0.2">
      <c r="A2375" s="4"/>
      <c r="B2375" s="5"/>
      <c r="C2375" s="6" t="s">
        <v>8057</v>
      </c>
      <c r="D2375" s="7" t="s">
        <v>50</v>
      </c>
      <c r="E2375" s="7" t="s">
        <v>32</v>
      </c>
      <c r="F2375" s="8" t="s">
        <v>35</v>
      </c>
      <c r="G2375" s="9">
        <v>45641</v>
      </c>
      <c r="H2375" s="9">
        <v>45635</v>
      </c>
      <c r="I2375" s="10">
        <v>45999</v>
      </c>
      <c r="J2375" s="14" t="s">
        <v>128</v>
      </c>
      <c r="K2375" s="11" t="s">
        <v>8058</v>
      </c>
      <c r="L2375" s="8" t="s">
        <v>8059</v>
      </c>
      <c r="M2375" s="8" t="s">
        <v>8060</v>
      </c>
      <c r="N2375" s="8" t="s">
        <v>40</v>
      </c>
      <c r="O2375" s="12">
        <v>1386752.08</v>
      </c>
      <c r="P2375" s="8" t="s">
        <v>41</v>
      </c>
      <c r="Q2375" s="12">
        <v>1386752.08</v>
      </c>
      <c r="R2375" s="13">
        <v>49.09</v>
      </c>
      <c r="S2375" s="12">
        <v>680769.21</v>
      </c>
      <c r="T2375" s="12">
        <v>680769.21</v>
      </c>
      <c r="U2375" s="12">
        <v>705982.86</v>
      </c>
      <c r="V2375" s="8" t="s">
        <v>35</v>
      </c>
      <c r="W2375" s="8" t="s">
        <v>8061</v>
      </c>
      <c r="X2375" s="8" t="s">
        <v>35</v>
      </c>
      <c r="Y2375" s="13">
        <v>0</v>
      </c>
      <c r="Z2375" s="8" t="s">
        <v>42</v>
      </c>
      <c r="AA2375" s="8" t="s">
        <v>65</v>
      </c>
      <c r="AB2375" s="8" t="s">
        <v>35</v>
      </c>
      <c r="AC2375" s="8" t="s">
        <v>1774</v>
      </c>
      <c r="AD2375" s="8" t="s">
        <v>35</v>
      </c>
      <c r="AE2375" s="8" t="s">
        <v>8062</v>
      </c>
      <c r="AF2375" s="12">
        <v>705982.86</v>
      </c>
      <c r="AG2375" s="41">
        <f t="shared" si="336"/>
        <v>45635</v>
      </c>
      <c r="AH2375" s="41">
        <f t="shared" ca="1" si="337"/>
        <v>45999</v>
      </c>
      <c r="AI2375" s="1">
        <f t="shared" ca="1" si="335"/>
        <v>11</v>
      </c>
      <c r="AJ2375" s="1">
        <f t="shared" ca="1" si="338"/>
        <v>7</v>
      </c>
      <c r="AK2375" s="1">
        <f t="shared" ca="1" si="339"/>
        <v>4</v>
      </c>
      <c r="AL2375" s="1">
        <f t="shared" si="340"/>
        <v>49.09</v>
      </c>
      <c r="AM2375" s="38">
        <f t="shared" ca="1" si="341"/>
        <v>0.63636363636363635</v>
      </c>
      <c r="AN2375" s="1" t="str">
        <f t="shared" ca="1" si="342"/>
        <v>תקין</v>
      </c>
      <c r="AO2375" s="1" t="e">
        <f>VLOOKUP(AC2375,'תז מייל קניין'!$A:$C,3,0)</f>
        <v>#N/A</v>
      </c>
      <c r="AP2375" s="1" t="str">
        <f t="shared" si="343"/>
        <v xml:space="preserve"> 15/12/202</v>
      </c>
    </row>
    <row r="2376" spans="1:42" x14ac:dyDescent="0.2">
      <c r="A2376" s="4"/>
      <c r="B2376" s="5"/>
      <c r="C2376" s="6" t="s">
        <v>8063</v>
      </c>
      <c r="D2376" s="7" t="s">
        <v>50</v>
      </c>
      <c r="E2376" s="7" t="s">
        <v>32</v>
      </c>
      <c r="F2376" s="8" t="s">
        <v>35</v>
      </c>
      <c r="G2376" s="9">
        <v>42814</v>
      </c>
      <c r="H2376" s="9"/>
      <c r="I2376" s="10"/>
      <c r="J2376" s="3" t="s">
        <v>8064</v>
      </c>
      <c r="K2376" s="11" t="s">
        <v>1751</v>
      </c>
      <c r="L2376" s="8" t="s">
        <v>1752</v>
      </c>
      <c r="M2376" s="8" t="s">
        <v>1753</v>
      </c>
      <c r="N2376" s="8" t="s">
        <v>40</v>
      </c>
      <c r="O2376" s="12">
        <v>5996.74</v>
      </c>
      <c r="P2376" s="8" t="s">
        <v>41</v>
      </c>
      <c r="Q2376" s="12">
        <v>5996.74</v>
      </c>
      <c r="R2376" s="13">
        <v>100</v>
      </c>
      <c r="S2376" s="12">
        <v>5996.74</v>
      </c>
      <c r="T2376" s="12">
        <v>5996.73</v>
      </c>
      <c r="U2376" s="13">
        <v>0</v>
      </c>
      <c r="V2376" s="8" t="s">
        <v>35</v>
      </c>
      <c r="W2376" s="8" t="s">
        <v>8065</v>
      </c>
      <c r="X2376" s="8" t="s">
        <v>35</v>
      </c>
      <c r="Y2376" s="13">
        <v>0</v>
      </c>
      <c r="Z2376" s="8" t="s">
        <v>42</v>
      </c>
      <c r="AA2376" s="8" t="s">
        <v>65</v>
      </c>
      <c r="AB2376" s="8" t="s">
        <v>35</v>
      </c>
      <c r="AC2376" s="8" t="s">
        <v>8066</v>
      </c>
      <c r="AD2376" s="8" t="s">
        <v>35</v>
      </c>
      <c r="AE2376" s="8" t="s">
        <v>3328</v>
      </c>
      <c r="AF2376" s="13">
        <v>0</v>
      </c>
      <c r="AG2376" s="41">
        <f t="shared" si="336"/>
        <v>42814</v>
      </c>
      <c r="AH2376" s="41">
        <f t="shared" ca="1" si="337"/>
        <v>46022</v>
      </c>
      <c r="AI2376" s="1">
        <f t="shared" ca="1" si="335"/>
        <v>105</v>
      </c>
      <c r="AJ2376" s="1">
        <f t="shared" ca="1" si="338"/>
        <v>100</v>
      </c>
      <c r="AK2376" s="1">
        <f t="shared" ca="1" si="339"/>
        <v>4</v>
      </c>
      <c r="AL2376" s="1">
        <f t="shared" si="340"/>
        <v>100</v>
      </c>
      <c r="AM2376" s="38">
        <f t="shared" ca="1" si="341"/>
        <v>0.95238095238095233</v>
      </c>
      <c r="AN2376" s="1" t="str">
        <f t="shared" ca="1" si="342"/>
        <v>תקין</v>
      </c>
      <c r="AO2376" s="1" t="e">
        <f>VLOOKUP(AC2376,'תז מייל קניין'!$A:$C,3,0)</f>
        <v>#N/A</v>
      </c>
      <c r="AP2376" s="1" t="str">
        <f t="shared" si="343"/>
        <v xml:space="preserve"> ציוד משרד</v>
      </c>
    </row>
    <row r="2377" spans="1:42" x14ac:dyDescent="0.2">
      <c r="A2377" s="4"/>
      <c r="B2377" s="5"/>
      <c r="C2377" s="6" t="s">
        <v>8067</v>
      </c>
      <c r="D2377" s="7" t="s">
        <v>61</v>
      </c>
      <c r="E2377" s="7" t="s">
        <v>32</v>
      </c>
      <c r="F2377" s="8" t="s">
        <v>35</v>
      </c>
      <c r="G2377" s="9">
        <v>42904</v>
      </c>
      <c r="H2377" s="9">
        <v>42851</v>
      </c>
      <c r="I2377" s="10">
        <v>45657</v>
      </c>
      <c r="J2377" s="14"/>
      <c r="K2377" s="11" t="s">
        <v>8068</v>
      </c>
      <c r="L2377" s="8" t="s">
        <v>8069</v>
      </c>
      <c r="M2377" s="8" t="s">
        <v>8070</v>
      </c>
      <c r="N2377" s="8" t="s">
        <v>40</v>
      </c>
      <c r="O2377" s="12">
        <v>1846232.09</v>
      </c>
      <c r="P2377" s="8" t="s">
        <v>41</v>
      </c>
      <c r="Q2377" s="12">
        <v>1846232.09</v>
      </c>
      <c r="R2377" s="13">
        <v>98.99</v>
      </c>
      <c r="S2377" s="12">
        <v>1500421.56</v>
      </c>
      <c r="T2377" s="12">
        <v>1487007.62</v>
      </c>
      <c r="U2377" s="12">
        <v>20631.23</v>
      </c>
      <c r="V2377" s="8" t="s">
        <v>35</v>
      </c>
      <c r="W2377" s="8" t="s">
        <v>7944</v>
      </c>
      <c r="X2377" s="8" t="s">
        <v>57</v>
      </c>
      <c r="Y2377" s="13">
        <v>0</v>
      </c>
      <c r="Z2377" s="8" t="s">
        <v>42</v>
      </c>
      <c r="AA2377" s="8" t="s">
        <v>44</v>
      </c>
      <c r="AB2377" s="8" t="s">
        <v>35</v>
      </c>
      <c r="AC2377" s="8" t="s">
        <v>8066</v>
      </c>
      <c r="AD2377" s="8" t="s">
        <v>8071</v>
      </c>
      <c r="AE2377" s="8" t="s">
        <v>1839</v>
      </c>
      <c r="AF2377" s="12">
        <v>18636.88</v>
      </c>
      <c r="AG2377" s="41">
        <f t="shared" si="336"/>
        <v>42851</v>
      </c>
      <c r="AH2377" s="41">
        <f t="shared" ca="1" si="337"/>
        <v>45657</v>
      </c>
      <c r="AI2377" s="1">
        <f t="shared" ca="1" si="335"/>
        <v>92</v>
      </c>
      <c r="AJ2377" s="1">
        <f t="shared" ca="1" si="338"/>
        <v>99</v>
      </c>
      <c r="AK2377" s="1">
        <f t="shared" ca="1" si="339"/>
        <v>-7</v>
      </c>
      <c r="AL2377" s="1">
        <f t="shared" si="340"/>
        <v>98.99</v>
      </c>
      <c r="AM2377" s="38">
        <f t="shared" ca="1" si="341"/>
        <v>1.076086956521739</v>
      </c>
      <c r="AN2377" s="1" t="str">
        <f t="shared" ca="1" si="342"/>
        <v>תקין</v>
      </c>
      <c r="AO2377" s="1" t="e">
        <f>VLOOKUP(AC2377,'תז מייל קניין'!$A:$C,3,0)</f>
        <v>#N/A</v>
      </c>
      <c r="AP2377" s="1" t="str">
        <f t="shared" si="343"/>
        <v xml:space="preserve"> שירותי בי</v>
      </c>
    </row>
    <row r="2378" spans="1:42" x14ac:dyDescent="0.2">
      <c r="A2378" s="4"/>
      <c r="B2378" s="5"/>
      <c r="C2378" s="6" t="s">
        <v>8072</v>
      </c>
      <c r="D2378" s="7" t="s">
        <v>50</v>
      </c>
      <c r="E2378" s="7" t="s">
        <v>32</v>
      </c>
      <c r="F2378" s="8" t="s">
        <v>35</v>
      </c>
      <c r="G2378" s="9">
        <v>42935</v>
      </c>
      <c r="H2378" s="9"/>
      <c r="I2378" s="10"/>
      <c r="J2378" s="14"/>
      <c r="K2378" s="11" t="s">
        <v>1751</v>
      </c>
      <c r="L2378" s="8" t="s">
        <v>1752</v>
      </c>
      <c r="M2378" s="8" t="s">
        <v>1753</v>
      </c>
      <c r="N2378" s="8" t="s">
        <v>40</v>
      </c>
      <c r="O2378" s="12">
        <v>7644.16</v>
      </c>
      <c r="P2378" s="8" t="s">
        <v>41</v>
      </c>
      <c r="Q2378" s="12">
        <v>7644.16</v>
      </c>
      <c r="R2378" s="13">
        <v>96</v>
      </c>
      <c r="S2378" s="12">
        <v>7285.62</v>
      </c>
      <c r="T2378" s="12">
        <v>7285.61</v>
      </c>
      <c r="U2378" s="13">
        <v>305.93</v>
      </c>
      <c r="V2378" s="8" t="s">
        <v>35</v>
      </c>
      <c r="W2378" s="8" t="s">
        <v>8073</v>
      </c>
      <c r="X2378" s="8" t="s">
        <v>35</v>
      </c>
      <c r="Y2378" s="13">
        <v>0</v>
      </c>
      <c r="Z2378" s="8" t="s">
        <v>42</v>
      </c>
      <c r="AA2378" s="8" t="s">
        <v>65</v>
      </c>
      <c r="AB2378" s="8" t="s">
        <v>35</v>
      </c>
      <c r="AC2378" s="8" t="s">
        <v>8066</v>
      </c>
      <c r="AD2378" s="8" t="s">
        <v>35</v>
      </c>
      <c r="AE2378" s="8" t="s">
        <v>35</v>
      </c>
      <c r="AF2378" s="13">
        <v>305.93</v>
      </c>
      <c r="AG2378" s="41">
        <f t="shared" si="336"/>
        <v>42935</v>
      </c>
      <c r="AH2378" s="41">
        <f t="shared" ca="1" si="337"/>
        <v>46022</v>
      </c>
      <c r="AI2378" s="1">
        <f t="shared" ca="1" si="335"/>
        <v>101</v>
      </c>
      <c r="AJ2378" s="1">
        <f t="shared" ca="1" si="338"/>
        <v>96</v>
      </c>
      <c r="AK2378" s="1">
        <f t="shared" ca="1" si="339"/>
        <v>4</v>
      </c>
      <c r="AL2378" s="1">
        <f t="shared" si="340"/>
        <v>96</v>
      </c>
      <c r="AM2378" s="38">
        <f t="shared" ca="1" si="341"/>
        <v>0.95049504950495045</v>
      </c>
      <c r="AN2378" s="1" t="str">
        <f t="shared" ca="1" si="342"/>
        <v>תקין</v>
      </c>
      <c r="AO2378" s="1" t="e">
        <f>VLOOKUP(AC2378,'תז מייל קניין'!$A:$C,3,0)</f>
        <v>#N/A</v>
      </c>
      <c r="AP2378" s="1" t="str">
        <f t="shared" si="343"/>
        <v xml:space="preserve"> ציוד משרד</v>
      </c>
    </row>
    <row r="2379" spans="1:42" x14ac:dyDescent="0.2">
      <c r="A2379" s="4"/>
      <c r="B2379" s="5"/>
      <c r="C2379" s="6" t="s">
        <v>8074</v>
      </c>
      <c r="D2379" s="7" t="s">
        <v>50</v>
      </c>
      <c r="E2379" s="7" t="s">
        <v>32</v>
      </c>
      <c r="F2379" s="8" t="s">
        <v>35</v>
      </c>
      <c r="G2379" s="9">
        <v>43009</v>
      </c>
      <c r="H2379" s="9">
        <v>42851</v>
      </c>
      <c r="I2379" s="10">
        <v>46022</v>
      </c>
      <c r="J2379" s="14"/>
      <c r="K2379" s="11" t="s">
        <v>8075</v>
      </c>
      <c r="L2379" s="8" t="s">
        <v>8076</v>
      </c>
      <c r="M2379" s="8" t="s">
        <v>8077</v>
      </c>
      <c r="N2379" s="8" t="s">
        <v>40</v>
      </c>
      <c r="O2379" s="12">
        <v>3229390.91</v>
      </c>
      <c r="P2379" s="8" t="s">
        <v>41</v>
      </c>
      <c r="Q2379" s="12">
        <v>3229390.91</v>
      </c>
      <c r="R2379" s="13">
        <v>80.58</v>
      </c>
      <c r="S2379" s="12">
        <v>1905474.89</v>
      </c>
      <c r="T2379" s="12">
        <v>1882517.58</v>
      </c>
      <c r="U2379" s="12">
        <v>627053.06999999995</v>
      </c>
      <c r="V2379" s="8" t="s">
        <v>35</v>
      </c>
      <c r="W2379" s="8" t="s">
        <v>8078</v>
      </c>
      <c r="X2379" s="8" t="s">
        <v>35</v>
      </c>
      <c r="Y2379" s="13">
        <v>0</v>
      </c>
      <c r="Z2379" s="8" t="s">
        <v>42</v>
      </c>
      <c r="AA2379" s="8" t="s">
        <v>43</v>
      </c>
      <c r="AB2379" s="8" t="s">
        <v>7924</v>
      </c>
      <c r="AC2379" s="8" t="s">
        <v>8066</v>
      </c>
      <c r="AD2379" s="8" t="s">
        <v>8079</v>
      </c>
      <c r="AE2379" s="8" t="s">
        <v>3350</v>
      </c>
      <c r="AF2379" s="12">
        <v>627053.06999999995</v>
      </c>
      <c r="AG2379" s="41">
        <f t="shared" si="336"/>
        <v>42851</v>
      </c>
      <c r="AH2379" s="41">
        <f t="shared" ca="1" si="337"/>
        <v>46022</v>
      </c>
      <c r="AI2379" s="1">
        <f t="shared" ca="1" si="335"/>
        <v>104</v>
      </c>
      <c r="AJ2379" s="1">
        <f t="shared" ca="1" si="338"/>
        <v>99</v>
      </c>
      <c r="AK2379" s="1">
        <f t="shared" ca="1" si="339"/>
        <v>4</v>
      </c>
      <c r="AL2379" s="1">
        <f t="shared" si="340"/>
        <v>80.58</v>
      </c>
      <c r="AM2379" s="38">
        <f t="shared" ca="1" si="341"/>
        <v>0.95192307692307687</v>
      </c>
      <c r="AN2379" s="1" t="str">
        <f t="shared" ca="1" si="342"/>
        <v>תקין</v>
      </c>
      <c r="AO2379" s="1" t="e">
        <f>VLOOKUP(AC2379,'תז מייל קניין'!$A:$C,3,0)</f>
        <v>#N/A</v>
      </c>
      <c r="AP2379" s="1" t="str">
        <f t="shared" si="343"/>
        <v xml:space="preserve"> 13/05/202</v>
      </c>
    </row>
    <row r="2380" spans="1:42" x14ac:dyDescent="0.2">
      <c r="A2380" s="4"/>
      <c r="B2380" s="5"/>
      <c r="C2380" s="6" t="s">
        <v>8080</v>
      </c>
      <c r="D2380" s="7" t="s">
        <v>50</v>
      </c>
      <c r="E2380" s="7" t="s">
        <v>32</v>
      </c>
      <c r="F2380" s="8" t="s">
        <v>35</v>
      </c>
      <c r="G2380" s="9">
        <v>43446</v>
      </c>
      <c r="H2380" s="9">
        <v>43297</v>
      </c>
      <c r="I2380" s="10">
        <v>45869</v>
      </c>
      <c r="J2380" s="14"/>
      <c r="K2380" s="11" t="s">
        <v>8081</v>
      </c>
      <c r="L2380" s="8" t="s">
        <v>8082</v>
      </c>
      <c r="M2380" s="8" t="s">
        <v>35</v>
      </c>
      <c r="N2380" s="8" t="s">
        <v>799</v>
      </c>
      <c r="O2380" s="12">
        <v>1059524.3999999999</v>
      </c>
      <c r="P2380" s="8" t="s">
        <v>807</v>
      </c>
      <c r="Q2380" s="12">
        <v>3971097.45</v>
      </c>
      <c r="R2380" s="13">
        <v>67.11</v>
      </c>
      <c r="S2380" s="12">
        <v>894691.97</v>
      </c>
      <c r="T2380" s="12">
        <v>865695.5</v>
      </c>
      <c r="U2380" s="12">
        <v>1306120.3999999999</v>
      </c>
      <c r="V2380" s="8" t="s">
        <v>35</v>
      </c>
      <c r="W2380" s="8" t="s">
        <v>8083</v>
      </c>
      <c r="X2380" s="8" t="s">
        <v>35</v>
      </c>
      <c r="Y2380" s="13">
        <v>0</v>
      </c>
      <c r="Z2380" s="8" t="s">
        <v>42</v>
      </c>
      <c r="AA2380" s="8" t="s">
        <v>808</v>
      </c>
      <c r="AB2380" s="8" t="s">
        <v>35</v>
      </c>
      <c r="AC2380" s="8" t="s">
        <v>8066</v>
      </c>
      <c r="AD2380" s="8" t="s">
        <v>8084</v>
      </c>
      <c r="AE2380" s="8" t="s">
        <v>35</v>
      </c>
      <c r="AF2380" s="12">
        <v>1306120.3999999999</v>
      </c>
      <c r="AG2380" s="41">
        <f t="shared" si="336"/>
        <v>43297</v>
      </c>
      <c r="AH2380" s="41">
        <f t="shared" ca="1" si="337"/>
        <v>45869</v>
      </c>
      <c r="AI2380" s="1">
        <f t="shared" ca="1" si="335"/>
        <v>84</v>
      </c>
      <c r="AJ2380" s="1">
        <f t="shared" ca="1" si="338"/>
        <v>84</v>
      </c>
      <c r="AK2380" s="1">
        <f t="shared" ca="1" si="339"/>
        <v>0</v>
      </c>
      <c r="AL2380" s="1">
        <f t="shared" si="340"/>
        <v>67.11</v>
      </c>
      <c r="AM2380" s="38">
        <f t="shared" ca="1" si="341"/>
        <v>1</v>
      </c>
      <c r="AN2380" s="1" t="str">
        <f t="shared" ca="1" si="342"/>
        <v>תקין</v>
      </c>
      <c r="AO2380" s="1" t="e">
        <f>VLOOKUP(AC2380,'תז מייל קניין'!$A:$C,3,0)</f>
        <v>#N/A</v>
      </c>
      <c r="AP2380" s="1" t="str">
        <f t="shared" si="343"/>
        <v xml:space="preserve"> 17.07.25:</v>
      </c>
    </row>
    <row r="2381" spans="1:42" x14ac:dyDescent="0.2">
      <c r="A2381" s="4"/>
      <c r="B2381" s="5"/>
      <c r="C2381" s="6" t="s">
        <v>8085</v>
      </c>
      <c r="D2381" s="7" t="s">
        <v>50</v>
      </c>
      <c r="E2381" s="7" t="s">
        <v>32</v>
      </c>
      <c r="F2381" s="8" t="s">
        <v>35</v>
      </c>
      <c r="G2381" s="9">
        <v>43451</v>
      </c>
      <c r="H2381" s="9">
        <v>43297</v>
      </c>
      <c r="I2381" s="10">
        <v>45869</v>
      </c>
      <c r="J2381" s="14"/>
      <c r="K2381" s="11" t="s">
        <v>8086</v>
      </c>
      <c r="L2381" s="8" t="s">
        <v>8087</v>
      </c>
      <c r="M2381" s="8" t="s">
        <v>35</v>
      </c>
      <c r="N2381" s="8" t="s">
        <v>799</v>
      </c>
      <c r="O2381" s="12">
        <v>736030</v>
      </c>
      <c r="P2381" s="8" t="s">
        <v>807</v>
      </c>
      <c r="Q2381" s="12">
        <v>2780721.34</v>
      </c>
      <c r="R2381" s="13">
        <v>53.31</v>
      </c>
      <c r="S2381" s="12">
        <v>174249.22</v>
      </c>
      <c r="T2381" s="12">
        <v>131452.95000000001</v>
      </c>
      <c r="U2381" s="12">
        <v>1298185.3</v>
      </c>
      <c r="V2381" s="8" t="s">
        <v>35</v>
      </c>
      <c r="W2381" s="8" t="s">
        <v>8083</v>
      </c>
      <c r="X2381" s="8" t="s">
        <v>35</v>
      </c>
      <c r="Y2381" s="13">
        <v>0</v>
      </c>
      <c r="Z2381" s="8" t="s">
        <v>42</v>
      </c>
      <c r="AA2381" s="8" t="s">
        <v>808</v>
      </c>
      <c r="AB2381" s="8" t="s">
        <v>35</v>
      </c>
      <c r="AC2381" s="8" t="s">
        <v>8066</v>
      </c>
      <c r="AD2381" s="8" t="s">
        <v>8088</v>
      </c>
      <c r="AE2381" s="8" t="s">
        <v>35</v>
      </c>
      <c r="AF2381" s="12">
        <v>1298185.3</v>
      </c>
      <c r="AG2381" s="41">
        <f t="shared" si="336"/>
        <v>43297</v>
      </c>
      <c r="AH2381" s="41">
        <f t="shared" ca="1" si="337"/>
        <v>45869</v>
      </c>
      <c r="AI2381" s="1">
        <f t="shared" ca="1" si="335"/>
        <v>84</v>
      </c>
      <c r="AJ2381" s="1">
        <f t="shared" ca="1" si="338"/>
        <v>84</v>
      </c>
      <c r="AK2381" s="1">
        <f t="shared" ca="1" si="339"/>
        <v>0</v>
      </c>
      <c r="AL2381" s="1">
        <f t="shared" si="340"/>
        <v>53.31</v>
      </c>
      <c r="AM2381" s="38">
        <f t="shared" ca="1" si="341"/>
        <v>1</v>
      </c>
      <c r="AN2381" s="1" t="str">
        <f t="shared" ca="1" si="342"/>
        <v>תקין</v>
      </c>
      <c r="AO2381" s="1" t="e">
        <f>VLOOKUP(AC2381,'תז מייל קניין'!$A:$C,3,0)</f>
        <v>#N/A</v>
      </c>
      <c r="AP2381" s="1" t="str">
        <f t="shared" si="343"/>
        <v xml:space="preserve"> 17.07.25:</v>
      </c>
    </row>
    <row r="2382" spans="1:42" x14ac:dyDescent="0.2">
      <c r="A2382" s="4"/>
      <c r="B2382" s="5"/>
      <c r="C2382" s="6" t="s">
        <v>8089</v>
      </c>
      <c r="D2382" s="7" t="s">
        <v>50</v>
      </c>
      <c r="E2382" s="7" t="s">
        <v>32</v>
      </c>
      <c r="F2382" s="8" t="s">
        <v>35</v>
      </c>
      <c r="G2382" s="9">
        <v>43461</v>
      </c>
      <c r="H2382" s="9">
        <v>43297</v>
      </c>
      <c r="I2382" s="10">
        <v>45869</v>
      </c>
      <c r="J2382" s="14"/>
      <c r="K2382" s="11" t="s">
        <v>8090</v>
      </c>
      <c r="L2382" s="8" t="s">
        <v>8091</v>
      </c>
      <c r="M2382" s="8" t="s">
        <v>35</v>
      </c>
      <c r="N2382" s="8" t="s">
        <v>799</v>
      </c>
      <c r="O2382" s="12">
        <v>2544369.2999999998</v>
      </c>
      <c r="P2382" s="8" t="s">
        <v>807</v>
      </c>
      <c r="Q2382" s="12">
        <v>9602449.7400000002</v>
      </c>
      <c r="R2382" s="13">
        <v>83.19</v>
      </c>
      <c r="S2382" s="12">
        <v>6757777.5300000003</v>
      </c>
      <c r="T2382" s="12">
        <v>6728239.5700000003</v>
      </c>
      <c r="U2382" s="12">
        <v>1614474.53</v>
      </c>
      <c r="V2382" s="8" t="s">
        <v>35</v>
      </c>
      <c r="W2382" s="8" t="s">
        <v>8083</v>
      </c>
      <c r="X2382" s="8" t="s">
        <v>35</v>
      </c>
      <c r="Y2382" s="13">
        <v>0</v>
      </c>
      <c r="Z2382" s="8" t="s">
        <v>42</v>
      </c>
      <c r="AA2382" s="8" t="s">
        <v>43</v>
      </c>
      <c r="AB2382" s="8" t="s">
        <v>297</v>
      </c>
      <c r="AC2382" s="8" t="s">
        <v>8066</v>
      </c>
      <c r="AD2382" s="8" t="s">
        <v>8092</v>
      </c>
      <c r="AE2382" s="8" t="s">
        <v>35</v>
      </c>
      <c r="AF2382" s="12">
        <v>1614474.53</v>
      </c>
      <c r="AG2382" s="41">
        <f t="shared" si="336"/>
        <v>43297</v>
      </c>
      <c r="AH2382" s="41">
        <f t="shared" ca="1" si="337"/>
        <v>45869</v>
      </c>
      <c r="AI2382" s="1">
        <f t="shared" ca="1" si="335"/>
        <v>84</v>
      </c>
      <c r="AJ2382" s="1">
        <f t="shared" ca="1" si="338"/>
        <v>84</v>
      </c>
      <c r="AK2382" s="1">
        <f t="shared" ca="1" si="339"/>
        <v>0</v>
      </c>
      <c r="AL2382" s="1">
        <f t="shared" si="340"/>
        <v>83.19</v>
      </c>
      <c r="AM2382" s="38">
        <f t="shared" ca="1" si="341"/>
        <v>1</v>
      </c>
      <c r="AN2382" s="1" t="str">
        <f t="shared" ca="1" si="342"/>
        <v>תקין</v>
      </c>
      <c r="AO2382" s="1" t="e">
        <f>VLOOKUP(AC2382,'תז מייל קניין'!$A:$C,3,0)</f>
        <v>#N/A</v>
      </c>
      <c r="AP2382" s="1" t="str">
        <f t="shared" si="343"/>
        <v xml:space="preserve"> 17.07.25:</v>
      </c>
    </row>
    <row r="2383" spans="1:42" x14ac:dyDescent="0.2">
      <c r="A2383" s="4"/>
      <c r="B2383" s="5"/>
      <c r="C2383" s="6" t="s">
        <v>8093</v>
      </c>
      <c r="D2383" s="7" t="s">
        <v>50</v>
      </c>
      <c r="E2383" s="7" t="s">
        <v>32</v>
      </c>
      <c r="F2383" s="8" t="s">
        <v>35</v>
      </c>
      <c r="G2383" s="9">
        <v>43461</v>
      </c>
      <c r="H2383" s="9">
        <v>43297</v>
      </c>
      <c r="I2383" s="10">
        <v>45869</v>
      </c>
      <c r="J2383" s="14"/>
      <c r="K2383" s="11" t="s">
        <v>8094</v>
      </c>
      <c r="L2383" s="8" t="s">
        <v>8095</v>
      </c>
      <c r="M2383" s="8" t="s">
        <v>35</v>
      </c>
      <c r="N2383" s="8" t="s">
        <v>799</v>
      </c>
      <c r="O2383" s="12">
        <v>958110</v>
      </c>
      <c r="P2383" s="8" t="s">
        <v>807</v>
      </c>
      <c r="Q2383" s="12">
        <v>3615907.14</v>
      </c>
      <c r="R2383" s="13">
        <v>61.48</v>
      </c>
      <c r="S2383" s="12">
        <v>480381.6</v>
      </c>
      <c r="T2383" s="12">
        <v>480354.01</v>
      </c>
      <c r="U2383" s="12">
        <v>1392825.92</v>
      </c>
      <c r="V2383" s="8" t="s">
        <v>35</v>
      </c>
      <c r="W2383" s="8" t="s">
        <v>8083</v>
      </c>
      <c r="X2383" s="8" t="s">
        <v>35</v>
      </c>
      <c r="Y2383" s="13">
        <v>0</v>
      </c>
      <c r="Z2383" s="8" t="s">
        <v>42</v>
      </c>
      <c r="AA2383" s="8" t="s">
        <v>808</v>
      </c>
      <c r="AB2383" s="8" t="s">
        <v>35</v>
      </c>
      <c r="AC2383" s="8" t="s">
        <v>8066</v>
      </c>
      <c r="AD2383" s="8" t="s">
        <v>8096</v>
      </c>
      <c r="AE2383" s="8" t="s">
        <v>35</v>
      </c>
      <c r="AF2383" s="12">
        <v>1392825.92</v>
      </c>
      <c r="AG2383" s="41">
        <f t="shared" si="336"/>
        <v>43297</v>
      </c>
      <c r="AH2383" s="41">
        <f t="shared" ca="1" si="337"/>
        <v>45869</v>
      </c>
      <c r="AI2383" s="1">
        <f t="shared" ca="1" si="335"/>
        <v>84</v>
      </c>
      <c r="AJ2383" s="1">
        <f t="shared" ca="1" si="338"/>
        <v>84</v>
      </c>
      <c r="AK2383" s="1">
        <f t="shared" ca="1" si="339"/>
        <v>0</v>
      </c>
      <c r="AL2383" s="1">
        <f t="shared" si="340"/>
        <v>61.48</v>
      </c>
      <c r="AM2383" s="38">
        <f t="shared" ca="1" si="341"/>
        <v>1</v>
      </c>
      <c r="AN2383" s="1" t="str">
        <f t="shared" ca="1" si="342"/>
        <v>תקין</v>
      </c>
      <c r="AO2383" s="1" t="e">
        <f>VLOOKUP(AC2383,'תז מייל קניין'!$A:$C,3,0)</f>
        <v>#N/A</v>
      </c>
      <c r="AP2383" s="1" t="str">
        <f t="shared" si="343"/>
        <v xml:space="preserve"> 17.07.25:</v>
      </c>
    </row>
    <row r="2384" spans="1:42" x14ac:dyDescent="0.2">
      <c r="A2384" s="4"/>
      <c r="B2384" s="5"/>
      <c r="C2384" s="6" t="s">
        <v>8097</v>
      </c>
      <c r="D2384" s="7" t="s">
        <v>61</v>
      </c>
      <c r="E2384" s="7" t="s">
        <v>32</v>
      </c>
      <c r="F2384" s="8" t="s">
        <v>35</v>
      </c>
      <c r="G2384" s="9">
        <v>43531</v>
      </c>
      <c r="H2384" s="9">
        <v>43437</v>
      </c>
      <c r="I2384" s="10">
        <v>45994</v>
      </c>
      <c r="J2384" s="14"/>
      <c r="K2384" s="11" t="s">
        <v>8098</v>
      </c>
      <c r="L2384" s="8" t="s">
        <v>8099</v>
      </c>
      <c r="M2384" s="8" t="s">
        <v>8100</v>
      </c>
      <c r="N2384" s="8" t="s">
        <v>40</v>
      </c>
      <c r="O2384" s="12">
        <v>767694.82</v>
      </c>
      <c r="P2384" s="8" t="s">
        <v>41</v>
      </c>
      <c r="Q2384" s="12">
        <v>767694.82</v>
      </c>
      <c r="R2384" s="13">
        <v>98.44</v>
      </c>
      <c r="S2384" s="12">
        <v>587442.31000000006</v>
      </c>
      <c r="T2384" s="12">
        <v>597753.54</v>
      </c>
      <c r="U2384" s="12">
        <v>13049.67</v>
      </c>
      <c r="V2384" s="8" t="s">
        <v>35</v>
      </c>
      <c r="W2384" s="8" t="s">
        <v>8101</v>
      </c>
      <c r="X2384" s="8" t="s">
        <v>57</v>
      </c>
      <c r="Y2384" s="13">
        <v>0</v>
      </c>
      <c r="Z2384" s="8" t="s">
        <v>42</v>
      </c>
      <c r="AA2384" s="8" t="s">
        <v>58</v>
      </c>
      <c r="AB2384" s="8" t="s">
        <v>35</v>
      </c>
      <c r="AC2384" s="8" t="s">
        <v>8066</v>
      </c>
      <c r="AD2384" s="8" t="s">
        <v>8102</v>
      </c>
      <c r="AE2384" s="8" t="s">
        <v>2610</v>
      </c>
      <c r="AF2384" s="12">
        <v>11938.18</v>
      </c>
      <c r="AG2384" s="41">
        <f t="shared" si="336"/>
        <v>43437</v>
      </c>
      <c r="AH2384" s="41">
        <f t="shared" ca="1" si="337"/>
        <v>45994</v>
      </c>
      <c r="AI2384" s="1">
        <f t="shared" ca="1" si="335"/>
        <v>84</v>
      </c>
      <c r="AJ2384" s="1">
        <f t="shared" ca="1" si="338"/>
        <v>80</v>
      </c>
      <c r="AK2384" s="1">
        <f t="shared" ca="1" si="339"/>
        <v>3</v>
      </c>
      <c r="AL2384" s="1">
        <f t="shared" si="340"/>
        <v>98.44</v>
      </c>
      <c r="AM2384" s="38">
        <f t="shared" ca="1" si="341"/>
        <v>0.95238095238095233</v>
      </c>
      <c r="AN2384" s="1" t="str">
        <f t="shared" ca="1" si="342"/>
        <v>תקין</v>
      </c>
      <c r="AO2384" s="1" t="e">
        <f>VLOOKUP(AC2384,'תז מייל קניין'!$A:$C,3,0)</f>
        <v>#N/A</v>
      </c>
      <c r="AP2384" s="1" t="str">
        <f t="shared" si="343"/>
        <v xml:space="preserve"> 27.04.202</v>
      </c>
    </row>
    <row r="2385" spans="1:42" x14ac:dyDescent="0.2">
      <c r="A2385" s="4"/>
      <c r="B2385" s="5"/>
      <c r="C2385" s="6" t="s">
        <v>8103</v>
      </c>
      <c r="D2385" s="7" t="s">
        <v>34</v>
      </c>
      <c r="E2385" s="7" t="s">
        <v>32</v>
      </c>
      <c r="F2385" s="8" t="s">
        <v>35</v>
      </c>
      <c r="G2385" s="9">
        <v>43717</v>
      </c>
      <c r="H2385" s="9"/>
      <c r="I2385" s="10"/>
      <c r="J2385" s="14"/>
      <c r="K2385" s="11" t="s">
        <v>531</v>
      </c>
      <c r="L2385" s="8" t="s">
        <v>532</v>
      </c>
      <c r="M2385" s="8" t="s">
        <v>533</v>
      </c>
      <c r="N2385" s="8" t="s">
        <v>40</v>
      </c>
      <c r="O2385" s="12">
        <v>70200</v>
      </c>
      <c r="P2385" s="8" t="s">
        <v>41</v>
      </c>
      <c r="Q2385" s="12">
        <v>70200</v>
      </c>
      <c r="R2385" s="13">
        <v>85.6</v>
      </c>
      <c r="S2385" s="12">
        <v>66409.2</v>
      </c>
      <c r="T2385" s="12">
        <v>60047.45</v>
      </c>
      <c r="U2385" s="13">
        <v>0</v>
      </c>
      <c r="V2385" s="8" t="s">
        <v>35</v>
      </c>
      <c r="W2385" s="8" t="s">
        <v>8104</v>
      </c>
      <c r="X2385" s="8" t="s">
        <v>35</v>
      </c>
      <c r="Y2385" s="13">
        <v>0</v>
      </c>
      <c r="Z2385" s="8" t="s">
        <v>42</v>
      </c>
      <c r="AA2385" s="8" t="s">
        <v>1804</v>
      </c>
      <c r="AB2385" s="8" t="s">
        <v>35</v>
      </c>
      <c r="AC2385" s="8" t="s">
        <v>8066</v>
      </c>
      <c r="AD2385" s="8" t="s">
        <v>35</v>
      </c>
      <c r="AE2385" s="8" t="s">
        <v>35</v>
      </c>
      <c r="AF2385" s="12">
        <v>10108.799999999999</v>
      </c>
      <c r="AG2385" s="41">
        <f t="shared" si="336"/>
        <v>43717</v>
      </c>
      <c r="AH2385" s="41">
        <f t="shared" ca="1" si="337"/>
        <v>46022</v>
      </c>
      <c r="AI2385" s="1">
        <f t="shared" ca="1" si="335"/>
        <v>75</v>
      </c>
      <c r="AJ2385" s="1">
        <f t="shared" ca="1" si="338"/>
        <v>70</v>
      </c>
      <c r="AK2385" s="1">
        <f t="shared" ca="1" si="339"/>
        <v>4</v>
      </c>
      <c r="AL2385" s="1">
        <f t="shared" si="340"/>
        <v>85.6</v>
      </c>
      <c r="AM2385" s="38">
        <f t="shared" ca="1" si="341"/>
        <v>0.93333333333333335</v>
      </c>
      <c r="AN2385" s="1" t="str">
        <f t="shared" ca="1" si="342"/>
        <v>תקין</v>
      </c>
      <c r="AO2385" s="1" t="e">
        <f>VLOOKUP(AC2385,'תז מייל קניין'!$A:$C,3,0)</f>
        <v>#N/A</v>
      </c>
      <c r="AP2385" s="1" t="str">
        <f t="shared" si="343"/>
        <v xml:space="preserve"> ליווי פרו</v>
      </c>
    </row>
    <row r="2386" spans="1:42" x14ac:dyDescent="0.2">
      <c r="A2386" s="4"/>
      <c r="B2386" s="5"/>
      <c r="C2386" s="6" t="s">
        <v>8105</v>
      </c>
      <c r="D2386" s="7" t="s">
        <v>50</v>
      </c>
      <c r="E2386" s="7" t="s">
        <v>32</v>
      </c>
      <c r="F2386" s="8" t="s">
        <v>35</v>
      </c>
      <c r="G2386" s="9">
        <v>43727</v>
      </c>
      <c r="H2386" s="9">
        <v>43709</v>
      </c>
      <c r="I2386" s="10">
        <v>45869</v>
      </c>
      <c r="J2386" s="14"/>
      <c r="K2386" s="11" t="s">
        <v>8106</v>
      </c>
      <c r="L2386" s="8" t="s">
        <v>8107</v>
      </c>
      <c r="M2386" s="8" t="s">
        <v>35</v>
      </c>
      <c r="N2386" s="8" t="s">
        <v>40</v>
      </c>
      <c r="O2386" s="12">
        <v>573211.15</v>
      </c>
      <c r="P2386" s="8" t="s">
        <v>807</v>
      </c>
      <c r="Q2386" s="12">
        <v>2029740.68</v>
      </c>
      <c r="R2386" s="13">
        <v>52.34</v>
      </c>
      <c r="S2386" s="12">
        <v>91832.17</v>
      </c>
      <c r="T2386" s="12">
        <v>91832.17</v>
      </c>
      <c r="U2386" s="12">
        <v>967440.68</v>
      </c>
      <c r="V2386" s="8" t="s">
        <v>35</v>
      </c>
      <c r="W2386" s="8" t="s">
        <v>8083</v>
      </c>
      <c r="X2386" s="8" t="s">
        <v>35</v>
      </c>
      <c r="Y2386" s="13">
        <v>0</v>
      </c>
      <c r="Z2386" s="8" t="s">
        <v>42</v>
      </c>
      <c r="AA2386" s="8" t="s">
        <v>808</v>
      </c>
      <c r="AB2386" s="8" t="s">
        <v>35</v>
      </c>
      <c r="AC2386" s="8" t="s">
        <v>8066</v>
      </c>
      <c r="AD2386" s="8" t="s">
        <v>8108</v>
      </c>
      <c r="AE2386" s="8" t="s">
        <v>35</v>
      </c>
      <c r="AF2386" s="12">
        <v>967440.68</v>
      </c>
      <c r="AG2386" s="41">
        <f t="shared" si="336"/>
        <v>43709</v>
      </c>
      <c r="AH2386" s="41">
        <f t="shared" ca="1" si="337"/>
        <v>45869</v>
      </c>
      <c r="AI2386" s="1">
        <f t="shared" ca="1" si="335"/>
        <v>70</v>
      </c>
      <c r="AJ2386" s="1">
        <f t="shared" ca="1" si="338"/>
        <v>71</v>
      </c>
      <c r="AK2386" s="1">
        <f t="shared" ca="1" si="339"/>
        <v>0</v>
      </c>
      <c r="AL2386" s="1">
        <f t="shared" si="340"/>
        <v>52.34</v>
      </c>
      <c r="AM2386" s="38">
        <f t="shared" ca="1" si="341"/>
        <v>1.0142857142857142</v>
      </c>
      <c r="AN2386" s="1" t="str">
        <f t="shared" ca="1" si="342"/>
        <v>תקין</v>
      </c>
      <c r="AO2386" s="1" t="e">
        <f>VLOOKUP(AC2386,'תז מייל קניין'!$A:$C,3,0)</f>
        <v>#N/A</v>
      </c>
      <c r="AP2386" s="1" t="str">
        <f t="shared" si="343"/>
        <v xml:space="preserve"> 17.07.25:</v>
      </c>
    </row>
    <row r="2387" spans="1:42" x14ac:dyDescent="0.2">
      <c r="A2387" s="4"/>
      <c r="B2387" s="5"/>
      <c r="C2387" s="6" t="s">
        <v>8109</v>
      </c>
      <c r="D2387" s="7" t="s">
        <v>50</v>
      </c>
      <c r="E2387" s="7" t="s">
        <v>32</v>
      </c>
      <c r="F2387" s="8" t="s">
        <v>35</v>
      </c>
      <c r="G2387" s="9">
        <v>43730</v>
      </c>
      <c r="H2387" s="9">
        <v>43719</v>
      </c>
      <c r="I2387" s="10">
        <v>46022</v>
      </c>
      <c r="J2387" s="14"/>
      <c r="K2387" s="11" t="s">
        <v>8068</v>
      </c>
      <c r="L2387" s="8" t="s">
        <v>8069</v>
      </c>
      <c r="M2387" s="8" t="s">
        <v>8070</v>
      </c>
      <c r="N2387" s="8" t="s">
        <v>40</v>
      </c>
      <c r="O2387" s="12">
        <v>2534043.4500000002</v>
      </c>
      <c r="P2387" s="8" t="s">
        <v>41</v>
      </c>
      <c r="Q2387" s="12">
        <v>2534043.4500000002</v>
      </c>
      <c r="R2387" s="13">
        <v>97.47</v>
      </c>
      <c r="S2387" s="12">
        <v>2010347.14</v>
      </c>
      <c r="T2387" s="12">
        <v>2094508.47</v>
      </c>
      <c r="U2387" s="12">
        <v>75473.95</v>
      </c>
      <c r="V2387" s="8" t="s">
        <v>35</v>
      </c>
      <c r="W2387" s="8" t="s">
        <v>8110</v>
      </c>
      <c r="X2387" s="8" t="s">
        <v>57</v>
      </c>
      <c r="Y2387" s="13">
        <v>0</v>
      </c>
      <c r="Z2387" s="8" t="s">
        <v>42</v>
      </c>
      <c r="AA2387" s="8" t="s">
        <v>65</v>
      </c>
      <c r="AB2387" s="8" t="s">
        <v>35</v>
      </c>
      <c r="AC2387" s="8" t="s">
        <v>8066</v>
      </c>
      <c r="AD2387" s="8" t="s">
        <v>8111</v>
      </c>
      <c r="AE2387" s="8" t="s">
        <v>6759</v>
      </c>
      <c r="AF2387" s="12">
        <v>64234.94</v>
      </c>
      <c r="AG2387" s="41">
        <f t="shared" si="336"/>
        <v>43719</v>
      </c>
      <c r="AH2387" s="41">
        <f t="shared" ca="1" si="337"/>
        <v>46022</v>
      </c>
      <c r="AI2387" s="1">
        <f t="shared" ca="1" si="335"/>
        <v>75</v>
      </c>
      <c r="AJ2387" s="1">
        <f t="shared" ca="1" si="338"/>
        <v>70</v>
      </c>
      <c r="AK2387" s="1">
        <f t="shared" ca="1" si="339"/>
        <v>4</v>
      </c>
      <c r="AL2387" s="1">
        <f t="shared" si="340"/>
        <v>97.47</v>
      </c>
      <c r="AM2387" s="38">
        <f t="shared" ca="1" si="341"/>
        <v>0.93333333333333335</v>
      </c>
      <c r="AN2387" s="1" t="str">
        <f t="shared" ca="1" si="342"/>
        <v>תקין</v>
      </c>
      <c r="AO2387" s="1" t="e">
        <f>VLOOKUP(AC2387,'תז מייל קניין'!$A:$C,3,0)</f>
        <v>#N/A</v>
      </c>
      <c r="AP2387" s="1" t="str">
        <f t="shared" si="343"/>
        <v xml:space="preserve"> 04.11.24:</v>
      </c>
    </row>
    <row r="2388" spans="1:42" x14ac:dyDescent="0.2">
      <c r="A2388" s="4"/>
      <c r="B2388" s="5"/>
      <c r="C2388" s="6" t="s">
        <v>8112</v>
      </c>
      <c r="D2388" s="7" t="s">
        <v>50</v>
      </c>
      <c r="E2388" s="7" t="s">
        <v>32</v>
      </c>
      <c r="F2388" s="8" t="s">
        <v>35</v>
      </c>
      <c r="G2388" s="9">
        <v>43773</v>
      </c>
      <c r="H2388" s="9">
        <v>43709</v>
      </c>
      <c r="I2388" s="10">
        <v>45869</v>
      </c>
      <c r="J2388" s="14"/>
      <c r="K2388" s="11" t="s">
        <v>8113</v>
      </c>
      <c r="L2388" s="8" t="s">
        <v>8114</v>
      </c>
      <c r="M2388" s="8" t="s">
        <v>35</v>
      </c>
      <c r="N2388" s="8" t="s">
        <v>799</v>
      </c>
      <c r="O2388" s="12">
        <v>600000</v>
      </c>
      <c r="P2388" s="8" t="s">
        <v>807</v>
      </c>
      <c r="Q2388" s="12">
        <v>2112600</v>
      </c>
      <c r="R2388" s="13">
        <v>50</v>
      </c>
      <c r="S2388" s="13">
        <v>0</v>
      </c>
      <c r="T2388" s="13">
        <v>0</v>
      </c>
      <c r="U2388" s="12">
        <v>1056300</v>
      </c>
      <c r="V2388" s="8" t="s">
        <v>35</v>
      </c>
      <c r="W2388" s="8" t="s">
        <v>8083</v>
      </c>
      <c r="X2388" s="8" t="s">
        <v>35</v>
      </c>
      <c r="Y2388" s="13">
        <v>0</v>
      </c>
      <c r="Z2388" s="8" t="s">
        <v>42</v>
      </c>
      <c r="AA2388" s="8" t="s">
        <v>808</v>
      </c>
      <c r="AB2388" s="8" t="s">
        <v>35</v>
      </c>
      <c r="AC2388" s="8" t="s">
        <v>8066</v>
      </c>
      <c r="AD2388" s="8" t="s">
        <v>1410</v>
      </c>
      <c r="AE2388" s="8" t="s">
        <v>35</v>
      </c>
      <c r="AF2388" s="12">
        <v>1056300</v>
      </c>
      <c r="AG2388" s="41">
        <f t="shared" si="336"/>
        <v>43709</v>
      </c>
      <c r="AH2388" s="41">
        <f t="shared" ca="1" si="337"/>
        <v>45869</v>
      </c>
      <c r="AI2388" s="1">
        <f t="shared" ca="1" si="335"/>
        <v>70</v>
      </c>
      <c r="AJ2388" s="1">
        <f t="shared" ca="1" si="338"/>
        <v>71</v>
      </c>
      <c r="AK2388" s="1">
        <f t="shared" ca="1" si="339"/>
        <v>0</v>
      </c>
      <c r="AL2388" s="1">
        <f t="shared" si="340"/>
        <v>50</v>
      </c>
      <c r="AM2388" s="38">
        <f t="shared" ca="1" si="341"/>
        <v>1.0142857142857142</v>
      </c>
      <c r="AN2388" s="1" t="str">
        <f t="shared" ca="1" si="342"/>
        <v>תקין</v>
      </c>
      <c r="AO2388" s="1" t="e">
        <f>VLOOKUP(AC2388,'תז מייל קניין'!$A:$C,3,0)</f>
        <v>#N/A</v>
      </c>
      <c r="AP2388" s="1" t="str">
        <f t="shared" si="343"/>
        <v xml:space="preserve"> 17.07.25:</v>
      </c>
    </row>
    <row r="2389" spans="1:42" x14ac:dyDescent="0.2">
      <c r="A2389" s="4"/>
      <c r="B2389" s="5"/>
      <c r="C2389" s="6" t="s">
        <v>8115</v>
      </c>
      <c r="D2389" s="7" t="s">
        <v>50</v>
      </c>
      <c r="E2389" s="7" t="s">
        <v>32</v>
      </c>
      <c r="F2389" s="8" t="s">
        <v>35</v>
      </c>
      <c r="G2389" s="9">
        <v>43825</v>
      </c>
      <c r="H2389" s="9">
        <v>43766</v>
      </c>
      <c r="I2389" s="10">
        <v>46160</v>
      </c>
      <c r="J2389" s="14"/>
      <c r="K2389" s="11" t="s">
        <v>8116</v>
      </c>
      <c r="L2389" s="8" t="s">
        <v>8117</v>
      </c>
      <c r="M2389" s="8" t="s">
        <v>35</v>
      </c>
      <c r="N2389" s="8" t="s">
        <v>40</v>
      </c>
      <c r="O2389" s="12">
        <v>150000</v>
      </c>
      <c r="P2389" s="8" t="s">
        <v>814</v>
      </c>
      <c r="Q2389" s="12">
        <v>575775</v>
      </c>
      <c r="R2389" s="13">
        <v>7.02</v>
      </c>
      <c r="S2389" s="12">
        <v>40393.79</v>
      </c>
      <c r="T2389" s="12">
        <v>40393.79</v>
      </c>
      <c r="U2389" s="12">
        <v>535381.21</v>
      </c>
      <c r="V2389" s="8" t="s">
        <v>35</v>
      </c>
      <c r="W2389" s="8" t="s">
        <v>8083</v>
      </c>
      <c r="X2389" s="8" t="s">
        <v>35</v>
      </c>
      <c r="Y2389" s="13">
        <v>0</v>
      </c>
      <c r="Z2389" s="8" t="s">
        <v>42</v>
      </c>
      <c r="AA2389" s="8" t="s">
        <v>808</v>
      </c>
      <c r="AB2389" s="8" t="s">
        <v>35</v>
      </c>
      <c r="AC2389" s="8" t="s">
        <v>8066</v>
      </c>
      <c r="AD2389" s="8" t="s">
        <v>8118</v>
      </c>
      <c r="AE2389" s="8" t="s">
        <v>35</v>
      </c>
      <c r="AF2389" s="12">
        <v>535381.21</v>
      </c>
      <c r="AG2389" s="41">
        <f t="shared" si="336"/>
        <v>43766</v>
      </c>
      <c r="AH2389" s="41">
        <f t="shared" ca="1" si="337"/>
        <v>46160</v>
      </c>
      <c r="AI2389" s="1">
        <f t="shared" ca="1" si="335"/>
        <v>78</v>
      </c>
      <c r="AJ2389" s="1">
        <f t="shared" ca="1" si="338"/>
        <v>69</v>
      </c>
      <c r="AK2389" s="1">
        <f t="shared" ca="1" si="339"/>
        <v>9</v>
      </c>
      <c r="AL2389" s="1">
        <f t="shared" si="340"/>
        <v>7.02</v>
      </c>
      <c r="AM2389" s="38">
        <f t="shared" ca="1" si="341"/>
        <v>0.88461538461538458</v>
      </c>
      <c r="AN2389" s="1" t="str">
        <f t="shared" ca="1" si="342"/>
        <v>לא תקין</v>
      </c>
      <c r="AO2389" s="1" t="e">
        <f>VLOOKUP(AC2389,'תז מייל קניין'!$A:$C,3,0)</f>
        <v>#N/A</v>
      </c>
      <c r="AP2389" s="1" t="str">
        <f t="shared" si="343"/>
        <v xml:space="preserve"> 17.07.25:</v>
      </c>
    </row>
    <row r="2390" spans="1:42" x14ac:dyDescent="0.2">
      <c r="A2390" s="4"/>
      <c r="B2390" s="5"/>
      <c r="C2390" s="6" t="s">
        <v>8119</v>
      </c>
      <c r="D2390" s="7" t="s">
        <v>50</v>
      </c>
      <c r="E2390" s="7" t="s">
        <v>32</v>
      </c>
      <c r="F2390" s="8" t="s">
        <v>35</v>
      </c>
      <c r="G2390" s="9">
        <v>43825</v>
      </c>
      <c r="H2390" s="9">
        <v>43766</v>
      </c>
      <c r="I2390" s="10">
        <v>46160</v>
      </c>
      <c r="J2390" s="14"/>
      <c r="K2390" s="11" t="s">
        <v>8120</v>
      </c>
      <c r="L2390" s="8" t="s">
        <v>8121</v>
      </c>
      <c r="M2390" s="8" t="s">
        <v>35</v>
      </c>
      <c r="N2390" s="8" t="s">
        <v>799</v>
      </c>
      <c r="O2390" s="12">
        <v>150000</v>
      </c>
      <c r="P2390" s="8" t="s">
        <v>814</v>
      </c>
      <c r="Q2390" s="12">
        <v>575775</v>
      </c>
      <c r="R2390" s="13">
        <v>31.86</v>
      </c>
      <c r="S2390" s="12">
        <v>183435.72</v>
      </c>
      <c r="T2390" s="12">
        <v>183435.72</v>
      </c>
      <c r="U2390" s="12">
        <v>392339.28</v>
      </c>
      <c r="V2390" s="8" t="s">
        <v>35</v>
      </c>
      <c r="W2390" s="8" t="s">
        <v>8083</v>
      </c>
      <c r="X2390" s="8" t="s">
        <v>35</v>
      </c>
      <c r="Y2390" s="13">
        <v>0</v>
      </c>
      <c r="Z2390" s="8" t="s">
        <v>42</v>
      </c>
      <c r="AA2390" s="8" t="s">
        <v>808</v>
      </c>
      <c r="AB2390" s="8" t="s">
        <v>35</v>
      </c>
      <c r="AC2390" s="8" t="s">
        <v>8066</v>
      </c>
      <c r="AD2390" s="8" t="s">
        <v>8122</v>
      </c>
      <c r="AE2390" s="8" t="s">
        <v>35</v>
      </c>
      <c r="AF2390" s="12">
        <v>392339.28</v>
      </c>
      <c r="AG2390" s="41">
        <f t="shared" si="336"/>
        <v>43766</v>
      </c>
      <c r="AH2390" s="41">
        <f t="shared" ca="1" si="337"/>
        <v>46160</v>
      </c>
      <c r="AI2390" s="1">
        <f t="shared" ca="1" si="335"/>
        <v>78</v>
      </c>
      <c r="AJ2390" s="1">
        <f t="shared" ca="1" si="338"/>
        <v>69</v>
      </c>
      <c r="AK2390" s="1">
        <f t="shared" ca="1" si="339"/>
        <v>9</v>
      </c>
      <c r="AL2390" s="1">
        <f t="shared" si="340"/>
        <v>31.86</v>
      </c>
      <c r="AM2390" s="38">
        <f t="shared" ca="1" si="341"/>
        <v>0.88461538461538458</v>
      </c>
      <c r="AN2390" s="1" t="str">
        <f t="shared" ca="1" si="342"/>
        <v>לא תקין</v>
      </c>
      <c r="AO2390" s="1" t="e">
        <f>VLOOKUP(AC2390,'תז מייל קניין'!$A:$C,3,0)</f>
        <v>#N/A</v>
      </c>
      <c r="AP2390" s="1" t="str">
        <f t="shared" si="343"/>
        <v xml:space="preserve"> 17.07.25:</v>
      </c>
    </row>
    <row r="2391" spans="1:42" x14ac:dyDescent="0.2">
      <c r="A2391" s="4"/>
      <c r="B2391" s="5"/>
      <c r="C2391" s="6" t="s">
        <v>8123</v>
      </c>
      <c r="D2391" s="7" t="s">
        <v>50</v>
      </c>
      <c r="E2391" s="7" t="s">
        <v>32</v>
      </c>
      <c r="F2391" s="8" t="s">
        <v>35</v>
      </c>
      <c r="G2391" s="9">
        <v>44054</v>
      </c>
      <c r="H2391" s="9">
        <v>44018</v>
      </c>
      <c r="I2391" s="10">
        <v>46208</v>
      </c>
      <c r="J2391" s="14"/>
      <c r="K2391" s="11" t="s">
        <v>8124</v>
      </c>
      <c r="L2391" s="8" t="s">
        <v>8125</v>
      </c>
      <c r="M2391" s="8" t="s">
        <v>8126</v>
      </c>
      <c r="N2391" s="8" t="s">
        <v>113</v>
      </c>
      <c r="O2391" s="12">
        <v>3885338.96</v>
      </c>
      <c r="P2391" s="8" t="s">
        <v>41</v>
      </c>
      <c r="Q2391" s="12">
        <v>3885338.96</v>
      </c>
      <c r="R2391" s="13">
        <v>90.84</v>
      </c>
      <c r="S2391" s="12">
        <v>3557460.27</v>
      </c>
      <c r="T2391" s="12">
        <v>3529388.28</v>
      </c>
      <c r="U2391" s="12">
        <v>389090.89</v>
      </c>
      <c r="V2391" s="8" t="s">
        <v>35</v>
      </c>
      <c r="W2391" s="8" t="s">
        <v>8127</v>
      </c>
      <c r="X2391" s="8" t="s">
        <v>57</v>
      </c>
      <c r="Y2391" s="13">
        <v>0</v>
      </c>
      <c r="Z2391" s="8" t="s">
        <v>42</v>
      </c>
      <c r="AA2391" s="8" t="s">
        <v>44</v>
      </c>
      <c r="AB2391" s="8" t="s">
        <v>35</v>
      </c>
      <c r="AC2391" s="8" t="s">
        <v>8066</v>
      </c>
      <c r="AD2391" s="8" t="s">
        <v>8128</v>
      </c>
      <c r="AE2391" s="8" t="s">
        <v>46</v>
      </c>
      <c r="AF2391" s="12">
        <v>355950.67</v>
      </c>
      <c r="AG2391" s="41">
        <f t="shared" si="336"/>
        <v>44018</v>
      </c>
      <c r="AH2391" s="41">
        <f t="shared" ca="1" si="337"/>
        <v>46208</v>
      </c>
      <c r="AI2391" s="1">
        <f t="shared" ca="1" si="335"/>
        <v>71</v>
      </c>
      <c r="AJ2391" s="1">
        <f t="shared" ca="1" si="338"/>
        <v>61</v>
      </c>
      <c r="AK2391" s="1">
        <f t="shared" ca="1" si="339"/>
        <v>10</v>
      </c>
      <c r="AL2391" s="1">
        <f t="shared" si="340"/>
        <v>90.84</v>
      </c>
      <c r="AM2391" s="38">
        <f t="shared" ca="1" si="341"/>
        <v>0.85915492957746475</v>
      </c>
      <c r="AN2391" s="1" t="str">
        <f t="shared" ca="1" si="342"/>
        <v>תקין</v>
      </c>
      <c r="AO2391" s="1" t="e">
        <f>VLOOKUP(AC2391,'תז מייל קניין'!$A:$C,3,0)</f>
        <v>#N/A</v>
      </c>
      <c r="AP2391" s="1" t="str">
        <f t="shared" si="343"/>
        <v xml:space="preserve"> 21.07.25:</v>
      </c>
    </row>
    <row r="2392" spans="1:42" x14ac:dyDescent="0.2">
      <c r="A2392" s="4"/>
      <c r="B2392" s="5"/>
      <c r="C2392" s="6" t="s">
        <v>8129</v>
      </c>
      <c r="D2392" s="7" t="s">
        <v>50</v>
      </c>
      <c r="E2392" s="7" t="s">
        <v>32</v>
      </c>
      <c r="F2392" s="8" t="s">
        <v>35</v>
      </c>
      <c r="G2392" s="9">
        <v>44256</v>
      </c>
      <c r="H2392" s="9">
        <v>44197</v>
      </c>
      <c r="I2392" s="10">
        <v>46022</v>
      </c>
      <c r="J2392" s="14"/>
      <c r="K2392" s="11" t="s">
        <v>8130</v>
      </c>
      <c r="L2392" s="8" t="s">
        <v>8131</v>
      </c>
      <c r="M2392" s="8" t="s">
        <v>35</v>
      </c>
      <c r="N2392" s="8" t="s">
        <v>799</v>
      </c>
      <c r="O2392" s="12">
        <v>677640.25</v>
      </c>
      <c r="P2392" s="8" t="s">
        <v>814</v>
      </c>
      <c r="Q2392" s="12">
        <v>2718421.63</v>
      </c>
      <c r="R2392" s="13">
        <v>41.93</v>
      </c>
      <c r="S2392" s="12">
        <v>1167437.45</v>
      </c>
      <c r="T2392" s="12">
        <v>1139876.95</v>
      </c>
      <c r="U2392" s="12">
        <v>1578544.68</v>
      </c>
      <c r="V2392" s="8" t="s">
        <v>35</v>
      </c>
      <c r="W2392" s="8" t="s">
        <v>8132</v>
      </c>
      <c r="X2392" s="8" t="s">
        <v>35</v>
      </c>
      <c r="Y2392" s="13">
        <v>0</v>
      </c>
      <c r="Z2392" s="8" t="s">
        <v>42</v>
      </c>
      <c r="AA2392" s="8" t="s">
        <v>808</v>
      </c>
      <c r="AB2392" s="8" t="s">
        <v>35</v>
      </c>
      <c r="AC2392" s="8" t="s">
        <v>8066</v>
      </c>
      <c r="AD2392" s="8" t="s">
        <v>8133</v>
      </c>
      <c r="AE2392" s="8" t="s">
        <v>35</v>
      </c>
      <c r="AF2392" s="12">
        <v>1578544.68</v>
      </c>
      <c r="AG2392" s="41">
        <f t="shared" si="336"/>
        <v>44197</v>
      </c>
      <c r="AH2392" s="41">
        <f t="shared" ca="1" si="337"/>
        <v>46022</v>
      </c>
      <c r="AI2392" s="1">
        <f t="shared" ca="1" si="335"/>
        <v>59</v>
      </c>
      <c r="AJ2392" s="1">
        <f t="shared" ca="1" si="338"/>
        <v>55</v>
      </c>
      <c r="AK2392" s="1">
        <f t="shared" ca="1" si="339"/>
        <v>4</v>
      </c>
      <c r="AL2392" s="1">
        <f t="shared" si="340"/>
        <v>41.93</v>
      </c>
      <c r="AM2392" s="38">
        <f t="shared" ca="1" si="341"/>
        <v>0.93220338983050843</v>
      </c>
      <c r="AN2392" s="1" t="str">
        <f t="shared" ca="1" si="342"/>
        <v>לא תקין</v>
      </c>
      <c r="AO2392" s="1" t="e">
        <f>VLOOKUP(AC2392,'תז מייל קניין'!$A:$C,3,0)</f>
        <v>#N/A</v>
      </c>
      <c r="AP2392" s="1" t="str">
        <f t="shared" si="343"/>
        <v xml:space="preserve"> ההתקשרות </v>
      </c>
    </row>
    <row r="2393" spans="1:42" x14ac:dyDescent="0.2">
      <c r="A2393" s="4"/>
      <c r="B2393" s="5"/>
      <c r="C2393" s="6" t="s">
        <v>8134</v>
      </c>
      <c r="D2393" s="7" t="s">
        <v>50</v>
      </c>
      <c r="E2393" s="7" t="s">
        <v>32</v>
      </c>
      <c r="F2393" s="8" t="s">
        <v>35</v>
      </c>
      <c r="G2393" s="9">
        <v>44256</v>
      </c>
      <c r="H2393" s="9">
        <v>44197</v>
      </c>
      <c r="I2393" s="10">
        <v>46022</v>
      </c>
      <c r="J2393" s="14"/>
      <c r="K2393" s="11" t="s">
        <v>8135</v>
      </c>
      <c r="L2393" s="8" t="s">
        <v>8136</v>
      </c>
      <c r="M2393" s="8" t="s">
        <v>35</v>
      </c>
      <c r="N2393" s="8" t="s">
        <v>799</v>
      </c>
      <c r="O2393" s="12">
        <v>345000</v>
      </c>
      <c r="P2393" s="8" t="s">
        <v>807</v>
      </c>
      <c r="Q2393" s="12">
        <v>1131600</v>
      </c>
      <c r="R2393" s="13">
        <v>35.549999999999997</v>
      </c>
      <c r="S2393" s="12">
        <v>402298.41</v>
      </c>
      <c r="T2393" s="12">
        <v>402297.76</v>
      </c>
      <c r="U2393" s="12">
        <v>729302.24</v>
      </c>
      <c r="V2393" s="8" t="s">
        <v>35</v>
      </c>
      <c r="W2393" s="8" t="s">
        <v>8132</v>
      </c>
      <c r="X2393" s="8" t="s">
        <v>35</v>
      </c>
      <c r="Y2393" s="13">
        <v>0</v>
      </c>
      <c r="Z2393" s="8" t="s">
        <v>42</v>
      </c>
      <c r="AA2393" s="8" t="s">
        <v>808</v>
      </c>
      <c r="AB2393" s="8" t="s">
        <v>35</v>
      </c>
      <c r="AC2393" s="8" t="s">
        <v>8066</v>
      </c>
      <c r="AD2393" s="8" t="s">
        <v>8137</v>
      </c>
      <c r="AE2393" s="8" t="s">
        <v>35</v>
      </c>
      <c r="AF2393" s="12">
        <v>729302.24</v>
      </c>
      <c r="AG2393" s="41">
        <f t="shared" si="336"/>
        <v>44197</v>
      </c>
      <c r="AH2393" s="41">
        <f t="shared" ca="1" si="337"/>
        <v>46022</v>
      </c>
      <c r="AI2393" s="1">
        <f t="shared" ca="1" si="335"/>
        <v>59</v>
      </c>
      <c r="AJ2393" s="1">
        <f t="shared" ca="1" si="338"/>
        <v>55</v>
      </c>
      <c r="AK2393" s="1">
        <f t="shared" ca="1" si="339"/>
        <v>4</v>
      </c>
      <c r="AL2393" s="1">
        <f t="shared" si="340"/>
        <v>35.549999999999997</v>
      </c>
      <c r="AM2393" s="38">
        <f t="shared" ca="1" si="341"/>
        <v>0.93220338983050843</v>
      </c>
      <c r="AN2393" s="1" t="str">
        <f t="shared" ca="1" si="342"/>
        <v>לא תקין</v>
      </c>
      <c r="AO2393" s="1" t="e">
        <f>VLOOKUP(AC2393,'תז מייל קניין'!$A:$C,3,0)</f>
        <v>#N/A</v>
      </c>
      <c r="AP2393" s="1" t="str">
        <f t="shared" si="343"/>
        <v xml:space="preserve"> ההתקשרות </v>
      </c>
    </row>
    <row r="2394" spans="1:42" x14ac:dyDescent="0.2">
      <c r="A2394" s="4"/>
      <c r="B2394" s="5"/>
      <c r="C2394" s="6" t="s">
        <v>8138</v>
      </c>
      <c r="D2394" s="7" t="s">
        <v>50</v>
      </c>
      <c r="E2394" s="7" t="s">
        <v>32</v>
      </c>
      <c r="F2394" s="8" t="s">
        <v>35</v>
      </c>
      <c r="G2394" s="9">
        <v>44293</v>
      </c>
      <c r="H2394" s="9">
        <v>44208</v>
      </c>
      <c r="I2394" s="10">
        <v>46022</v>
      </c>
      <c r="J2394" s="14"/>
      <c r="K2394" s="11" t="s">
        <v>8139</v>
      </c>
      <c r="L2394" s="8" t="s">
        <v>8140</v>
      </c>
      <c r="M2394" s="8" t="s">
        <v>8141</v>
      </c>
      <c r="N2394" s="8" t="s">
        <v>40</v>
      </c>
      <c r="O2394" s="12">
        <v>335710</v>
      </c>
      <c r="P2394" s="8" t="s">
        <v>41</v>
      </c>
      <c r="Q2394" s="12">
        <v>335710</v>
      </c>
      <c r="R2394" s="13">
        <v>58.74</v>
      </c>
      <c r="S2394" s="12">
        <v>197227.61</v>
      </c>
      <c r="T2394" s="12">
        <v>197198.99</v>
      </c>
      <c r="U2394" s="12">
        <v>138511</v>
      </c>
      <c r="V2394" s="8" t="s">
        <v>35</v>
      </c>
      <c r="W2394" s="8" t="s">
        <v>8142</v>
      </c>
      <c r="X2394" s="8" t="s">
        <v>35</v>
      </c>
      <c r="Y2394" s="13">
        <v>0</v>
      </c>
      <c r="Z2394" s="8" t="s">
        <v>42</v>
      </c>
      <c r="AA2394" s="8" t="s">
        <v>808</v>
      </c>
      <c r="AB2394" s="8" t="s">
        <v>35</v>
      </c>
      <c r="AC2394" s="8" t="s">
        <v>8066</v>
      </c>
      <c r="AD2394" s="8" t="s">
        <v>8143</v>
      </c>
      <c r="AE2394" s="8" t="s">
        <v>8144</v>
      </c>
      <c r="AF2394" s="12">
        <v>138511</v>
      </c>
      <c r="AG2394" s="41">
        <f t="shared" si="336"/>
        <v>44208</v>
      </c>
      <c r="AH2394" s="41">
        <f t="shared" ca="1" si="337"/>
        <v>46022</v>
      </c>
      <c r="AI2394" s="1">
        <f t="shared" ca="1" si="335"/>
        <v>59</v>
      </c>
      <c r="AJ2394" s="1">
        <f t="shared" ca="1" si="338"/>
        <v>54</v>
      </c>
      <c r="AK2394" s="1">
        <f t="shared" ca="1" si="339"/>
        <v>4</v>
      </c>
      <c r="AL2394" s="1">
        <f t="shared" si="340"/>
        <v>58.74</v>
      </c>
      <c r="AM2394" s="38">
        <f t="shared" ca="1" si="341"/>
        <v>0.9152542372881356</v>
      </c>
      <c r="AN2394" s="1" t="str">
        <f t="shared" ca="1" si="342"/>
        <v>תקין</v>
      </c>
      <c r="AO2394" s="1" t="e">
        <f>VLOOKUP(AC2394,'תז מייל קניין'!$A:$C,3,0)</f>
        <v>#N/A</v>
      </c>
      <c r="AP2394" s="1" t="str">
        <f t="shared" si="343"/>
        <v xml:space="preserve"> 10.3.2025</v>
      </c>
    </row>
    <row r="2395" spans="1:42" x14ac:dyDescent="0.2">
      <c r="A2395" s="4"/>
      <c r="B2395" s="5"/>
      <c r="C2395" s="6" t="s">
        <v>8145</v>
      </c>
      <c r="D2395" s="7" t="s">
        <v>50</v>
      </c>
      <c r="E2395" s="7" t="s">
        <v>32</v>
      </c>
      <c r="F2395" s="8" t="s">
        <v>35</v>
      </c>
      <c r="G2395" s="9">
        <v>44293</v>
      </c>
      <c r="H2395" s="9">
        <v>44249</v>
      </c>
      <c r="I2395" s="10">
        <v>45991</v>
      </c>
      <c r="J2395" s="14"/>
      <c r="K2395" s="11" t="s">
        <v>2372</v>
      </c>
      <c r="L2395" s="8" t="s">
        <v>2373</v>
      </c>
      <c r="M2395" s="8" t="s">
        <v>2374</v>
      </c>
      <c r="N2395" s="8" t="s">
        <v>40</v>
      </c>
      <c r="O2395" s="12">
        <v>370652.15999999997</v>
      </c>
      <c r="P2395" s="8" t="s">
        <v>41</v>
      </c>
      <c r="Q2395" s="12">
        <v>370652.15999999997</v>
      </c>
      <c r="R2395" s="13">
        <v>91.88</v>
      </c>
      <c r="S2395" s="12">
        <v>345609.15</v>
      </c>
      <c r="T2395" s="12">
        <v>340573.63</v>
      </c>
      <c r="U2395" s="12">
        <v>34758.11</v>
      </c>
      <c r="V2395" s="8" t="s">
        <v>35</v>
      </c>
      <c r="W2395" s="8" t="s">
        <v>8146</v>
      </c>
      <c r="X2395" s="8" t="s">
        <v>57</v>
      </c>
      <c r="Y2395" s="13">
        <v>0</v>
      </c>
      <c r="Z2395" s="8" t="s">
        <v>42</v>
      </c>
      <c r="AA2395" s="8" t="s">
        <v>44</v>
      </c>
      <c r="AB2395" s="8" t="s">
        <v>35</v>
      </c>
      <c r="AC2395" s="8" t="s">
        <v>8066</v>
      </c>
      <c r="AD2395" s="8" t="s">
        <v>8147</v>
      </c>
      <c r="AE2395" s="8" t="s">
        <v>122</v>
      </c>
      <c r="AF2395" s="12">
        <v>30078.54</v>
      </c>
      <c r="AG2395" s="41">
        <f t="shared" si="336"/>
        <v>44249</v>
      </c>
      <c r="AH2395" s="41">
        <f t="shared" ca="1" si="337"/>
        <v>45991</v>
      </c>
      <c r="AI2395" s="1">
        <f t="shared" ca="1" si="335"/>
        <v>57</v>
      </c>
      <c r="AJ2395" s="1">
        <f t="shared" ca="1" si="338"/>
        <v>53</v>
      </c>
      <c r="AK2395" s="1">
        <f t="shared" ca="1" si="339"/>
        <v>3</v>
      </c>
      <c r="AL2395" s="1">
        <f t="shared" si="340"/>
        <v>91.88</v>
      </c>
      <c r="AM2395" s="38">
        <f t="shared" ca="1" si="341"/>
        <v>0.92982456140350878</v>
      </c>
      <c r="AN2395" s="1" t="str">
        <f t="shared" ca="1" si="342"/>
        <v>תקין</v>
      </c>
      <c r="AO2395" s="1" t="e">
        <f>VLOOKUP(AC2395,'תז מייל קניין'!$A:$C,3,0)</f>
        <v>#N/A</v>
      </c>
      <c r="AP2395" s="1" t="str">
        <f t="shared" si="343"/>
        <v xml:space="preserve"> 27.3.2025</v>
      </c>
    </row>
    <row r="2396" spans="1:42" x14ac:dyDescent="0.2">
      <c r="A2396" s="4"/>
      <c r="B2396" s="5"/>
      <c r="C2396" s="6" t="s">
        <v>8148</v>
      </c>
      <c r="D2396" s="7" t="s">
        <v>61</v>
      </c>
      <c r="E2396" s="7" t="s">
        <v>32</v>
      </c>
      <c r="F2396" s="8" t="s">
        <v>35</v>
      </c>
      <c r="G2396" s="9">
        <v>44403</v>
      </c>
      <c r="H2396" s="9">
        <v>44397</v>
      </c>
      <c r="I2396" s="10">
        <v>46203</v>
      </c>
      <c r="J2396" s="14"/>
      <c r="K2396" s="11" t="s">
        <v>6653</v>
      </c>
      <c r="L2396" s="8" t="s">
        <v>6654</v>
      </c>
      <c r="M2396" s="8" t="s">
        <v>6655</v>
      </c>
      <c r="N2396" s="8" t="s">
        <v>40</v>
      </c>
      <c r="O2396" s="12">
        <v>259475.39</v>
      </c>
      <c r="P2396" s="8" t="s">
        <v>41</v>
      </c>
      <c r="Q2396" s="12">
        <v>259475.39</v>
      </c>
      <c r="R2396" s="13">
        <v>34.24</v>
      </c>
      <c r="S2396" s="12">
        <v>90957.3</v>
      </c>
      <c r="T2396" s="12">
        <v>88833.74</v>
      </c>
      <c r="U2396" s="12">
        <v>203287.58</v>
      </c>
      <c r="V2396" s="8" t="s">
        <v>35</v>
      </c>
      <c r="W2396" s="8" t="s">
        <v>8149</v>
      </c>
      <c r="X2396" s="8" t="s">
        <v>35</v>
      </c>
      <c r="Y2396" s="13">
        <v>0</v>
      </c>
      <c r="Z2396" s="8" t="s">
        <v>42</v>
      </c>
      <c r="AA2396" s="8" t="s">
        <v>808</v>
      </c>
      <c r="AB2396" s="8" t="s">
        <v>35</v>
      </c>
      <c r="AC2396" s="8" t="s">
        <v>8066</v>
      </c>
      <c r="AD2396" s="8" t="s">
        <v>8150</v>
      </c>
      <c r="AE2396" s="8" t="s">
        <v>1008</v>
      </c>
      <c r="AF2396" s="12">
        <v>170641.65</v>
      </c>
      <c r="AG2396" s="41">
        <f t="shared" si="336"/>
        <v>44397</v>
      </c>
      <c r="AH2396" s="41">
        <f t="shared" ca="1" si="337"/>
        <v>46203</v>
      </c>
      <c r="AI2396" s="1">
        <f t="shared" ca="1" si="335"/>
        <v>59</v>
      </c>
      <c r="AJ2396" s="1">
        <f t="shared" ca="1" si="338"/>
        <v>48</v>
      </c>
      <c r="AK2396" s="1">
        <f t="shared" ca="1" si="339"/>
        <v>10</v>
      </c>
      <c r="AL2396" s="1">
        <f t="shared" si="340"/>
        <v>34.24</v>
      </c>
      <c r="AM2396" s="38">
        <f t="shared" ca="1" si="341"/>
        <v>0.81355932203389836</v>
      </c>
      <c r="AN2396" s="1" t="str">
        <f t="shared" ca="1" si="342"/>
        <v>לא תקין</v>
      </c>
      <c r="AO2396" s="1" t="e">
        <f>VLOOKUP(AC2396,'תז מייל קניין'!$A:$C,3,0)</f>
        <v>#N/A</v>
      </c>
      <c r="AP2396" s="1" t="str">
        <f t="shared" si="343"/>
        <v xml:space="preserve"> 01.07.202</v>
      </c>
    </row>
    <row r="2397" spans="1:42" x14ac:dyDescent="0.2">
      <c r="A2397" s="4"/>
      <c r="B2397" s="5"/>
      <c r="C2397" s="6" t="s">
        <v>8151</v>
      </c>
      <c r="D2397" s="7" t="s">
        <v>50</v>
      </c>
      <c r="E2397" s="7" t="s">
        <v>32</v>
      </c>
      <c r="F2397" s="8" t="s">
        <v>35</v>
      </c>
      <c r="G2397" s="9">
        <v>44544</v>
      </c>
      <c r="H2397" s="9">
        <v>44529</v>
      </c>
      <c r="I2397" s="10">
        <v>45782</v>
      </c>
      <c r="J2397" s="14"/>
      <c r="K2397" s="11" t="s">
        <v>8152</v>
      </c>
      <c r="L2397" s="8" t="s">
        <v>8153</v>
      </c>
      <c r="M2397" s="8" t="s">
        <v>8154</v>
      </c>
      <c r="N2397" s="8" t="s">
        <v>40</v>
      </c>
      <c r="O2397" s="12">
        <v>1151757.76</v>
      </c>
      <c r="P2397" s="8" t="s">
        <v>41</v>
      </c>
      <c r="Q2397" s="12">
        <v>1151757.76</v>
      </c>
      <c r="R2397" s="13">
        <v>92.7</v>
      </c>
      <c r="S2397" s="12">
        <v>1060274.23</v>
      </c>
      <c r="T2397" s="12">
        <v>1060121.8600000001</v>
      </c>
      <c r="U2397" s="12">
        <v>84002.21</v>
      </c>
      <c r="V2397" s="8" t="s">
        <v>35</v>
      </c>
      <c r="W2397" s="8" t="s">
        <v>8155</v>
      </c>
      <c r="X2397" s="8" t="s">
        <v>35</v>
      </c>
      <c r="Y2397" s="13">
        <v>0</v>
      </c>
      <c r="Z2397" s="8" t="s">
        <v>42</v>
      </c>
      <c r="AA2397" s="8" t="s">
        <v>65</v>
      </c>
      <c r="AB2397" s="8" t="s">
        <v>35</v>
      </c>
      <c r="AC2397" s="8" t="s">
        <v>8066</v>
      </c>
      <c r="AD2397" s="8" t="s">
        <v>35</v>
      </c>
      <c r="AE2397" s="8" t="s">
        <v>8156</v>
      </c>
      <c r="AF2397" s="12">
        <v>84002.22</v>
      </c>
      <c r="AG2397" s="41">
        <f t="shared" si="336"/>
        <v>44529</v>
      </c>
      <c r="AH2397" s="41">
        <f t="shared" ca="1" si="337"/>
        <v>45782</v>
      </c>
      <c r="AI2397" s="1">
        <f t="shared" ref="AI2397:AI2460" ca="1" si="344">DATEDIF(AG2397,AH2397, "m")</f>
        <v>41</v>
      </c>
      <c r="AJ2397" s="1">
        <f t="shared" ca="1" si="338"/>
        <v>44</v>
      </c>
      <c r="AK2397" s="1">
        <f t="shared" ca="1" si="339"/>
        <v>-3</v>
      </c>
      <c r="AL2397" s="1">
        <f t="shared" si="340"/>
        <v>92.7</v>
      </c>
      <c r="AM2397" s="38">
        <f t="shared" ca="1" si="341"/>
        <v>1.0731707317073171</v>
      </c>
      <c r="AN2397" s="1" t="str">
        <f t="shared" ca="1" si="342"/>
        <v>תקין</v>
      </c>
      <c r="AO2397" s="1" t="e">
        <f>VLOOKUP(AC2397,'תז מייל קניין'!$A:$C,3,0)</f>
        <v>#N/A</v>
      </c>
      <c r="AP2397" s="1" t="str">
        <f t="shared" si="343"/>
        <v xml:space="preserve"> יעוץ לתהל</v>
      </c>
    </row>
    <row r="2398" spans="1:42" x14ac:dyDescent="0.2">
      <c r="A2398" s="4"/>
      <c r="B2398" s="5"/>
      <c r="C2398" s="6" t="s">
        <v>8157</v>
      </c>
      <c r="D2398" s="7" t="s">
        <v>50</v>
      </c>
      <c r="E2398" s="7" t="s">
        <v>32</v>
      </c>
      <c r="F2398" s="8" t="s">
        <v>35</v>
      </c>
      <c r="G2398" s="9">
        <v>44581</v>
      </c>
      <c r="H2398" s="9">
        <v>44566</v>
      </c>
      <c r="I2398" s="10">
        <v>46022</v>
      </c>
      <c r="J2398" s="14"/>
      <c r="K2398" s="11" t="s">
        <v>785</v>
      </c>
      <c r="L2398" s="8" t="s">
        <v>786</v>
      </c>
      <c r="M2398" s="8" t="s">
        <v>787</v>
      </c>
      <c r="N2398" s="8" t="s">
        <v>40</v>
      </c>
      <c r="O2398" s="12">
        <v>129092</v>
      </c>
      <c r="P2398" s="8" t="s">
        <v>41</v>
      </c>
      <c r="Q2398" s="12">
        <v>129092</v>
      </c>
      <c r="R2398" s="13">
        <v>61.97</v>
      </c>
      <c r="S2398" s="12">
        <v>79998.75</v>
      </c>
      <c r="T2398" s="12">
        <v>79998.75</v>
      </c>
      <c r="U2398" s="12">
        <v>48409.5</v>
      </c>
      <c r="V2398" s="8" t="s">
        <v>35</v>
      </c>
      <c r="W2398" s="8" t="s">
        <v>8158</v>
      </c>
      <c r="X2398" s="8" t="s">
        <v>35</v>
      </c>
      <c r="Y2398" s="13">
        <v>0</v>
      </c>
      <c r="Z2398" s="8" t="s">
        <v>42</v>
      </c>
      <c r="AA2398" s="8" t="s">
        <v>65</v>
      </c>
      <c r="AB2398" s="8" t="s">
        <v>35</v>
      </c>
      <c r="AC2398" s="8" t="s">
        <v>8066</v>
      </c>
      <c r="AD2398" s="8" t="s">
        <v>35</v>
      </c>
      <c r="AE2398" s="8" t="s">
        <v>8159</v>
      </c>
      <c r="AF2398" s="12">
        <v>49093.25</v>
      </c>
      <c r="AG2398" s="41">
        <f t="shared" si="336"/>
        <v>44566</v>
      </c>
      <c r="AH2398" s="41">
        <f t="shared" ca="1" si="337"/>
        <v>46022</v>
      </c>
      <c r="AI2398" s="1">
        <f t="shared" ca="1" si="344"/>
        <v>47</v>
      </c>
      <c r="AJ2398" s="1">
        <f t="shared" ca="1" si="338"/>
        <v>43</v>
      </c>
      <c r="AK2398" s="1">
        <f t="shared" ca="1" si="339"/>
        <v>4</v>
      </c>
      <c r="AL2398" s="1">
        <f t="shared" si="340"/>
        <v>61.97</v>
      </c>
      <c r="AM2398" s="38">
        <f t="shared" ca="1" si="341"/>
        <v>0.91489361702127658</v>
      </c>
      <c r="AN2398" s="1" t="str">
        <f t="shared" ca="1" si="342"/>
        <v>תקין</v>
      </c>
      <c r="AO2398" s="1" t="e">
        <f>VLOOKUP(AC2398,'תז מייל קניין'!$A:$C,3,0)</f>
        <v>#N/A</v>
      </c>
      <c r="AP2398" s="1" t="str">
        <f t="shared" si="343"/>
        <v xml:space="preserve"> 04.03.202</v>
      </c>
    </row>
    <row r="2399" spans="1:42" x14ac:dyDescent="0.2">
      <c r="A2399" s="4"/>
      <c r="B2399" s="5"/>
      <c r="C2399" s="6" t="s">
        <v>8160</v>
      </c>
      <c r="D2399" s="7" t="s">
        <v>61</v>
      </c>
      <c r="E2399" s="7" t="s">
        <v>32</v>
      </c>
      <c r="F2399" s="8" t="s">
        <v>35</v>
      </c>
      <c r="G2399" s="9">
        <v>44606</v>
      </c>
      <c r="H2399" s="9">
        <v>44592</v>
      </c>
      <c r="I2399" s="10">
        <v>45688</v>
      </c>
      <c r="J2399" s="14"/>
      <c r="K2399" s="11" t="s">
        <v>8161</v>
      </c>
      <c r="L2399" s="8" t="s">
        <v>8162</v>
      </c>
      <c r="M2399" s="8" t="s">
        <v>8163</v>
      </c>
      <c r="N2399" s="8" t="s">
        <v>40</v>
      </c>
      <c r="O2399" s="12">
        <v>300424.95</v>
      </c>
      <c r="P2399" s="8" t="s">
        <v>41</v>
      </c>
      <c r="Q2399" s="12">
        <v>300424.95</v>
      </c>
      <c r="R2399" s="13">
        <v>96.48</v>
      </c>
      <c r="S2399" s="12">
        <v>289838.27</v>
      </c>
      <c r="T2399" s="12">
        <v>289838.26</v>
      </c>
      <c r="U2399" s="12">
        <v>10586.69</v>
      </c>
      <c r="V2399" s="8" t="s">
        <v>35</v>
      </c>
      <c r="W2399" s="8" t="s">
        <v>8164</v>
      </c>
      <c r="X2399" s="8" t="s">
        <v>35</v>
      </c>
      <c r="Y2399" s="13">
        <v>0</v>
      </c>
      <c r="Z2399" s="8" t="s">
        <v>42</v>
      </c>
      <c r="AA2399" s="8" t="s">
        <v>808</v>
      </c>
      <c r="AB2399" s="8" t="s">
        <v>35</v>
      </c>
      <c r="AC2399" s="8" t="s">
        <v>8066</v>
      </c>
      <c r="AD2399" s="8" t="s">
        <v>8165</v>
      </c>
      <c r="AE2399" s="8" t="s">
        <v>2610</v>
      </c>
      <c r="AF2399" s="12">
        <v>10586.69</v>
      </c>
      <c r="AG2399" s="41">
        <f t="shared" si="336"/>
        <v>44592</v>
      </c>
      <c r="AH2399" s="41">
        <f t="shared" ca="1" si="337"/>
        <v>45688</v>
      </c>
      <c r="AI2399" s="1">
        <f t="shared" ca="1" si="344"/>
        <v>36</v>
      </c>
      <c r="AJ2399" s="1">
        <f t="shared" ca="1" si="338"/>
        <v>42</v>
      </c>
      <c r="AK2399" s="1">
        <f t="shared" ca="1" si="339"/>
        <v>-6</v>
      </c>
      <c r="AL2399" s="1">
        <f t="shared" si="340"/>
        <v>96.48</v>
      </c>
      <c r="AM2399" s="38">
        <f t="shared" ca="1" si="341"/>
        <v>1.1666666666666667</v>
      </c>
      <c r="AN2399" s="1" t="str">
        <f t="shared" ca="1" si="342"/>
        <v>תקין</v>
      </c>
      <c r="AO2399" s="1" t="e">
        <f>VLOOKUP(AC2399,'תז מייל קניין'!$A:$C,3,0)</f>
        <v>#N/A</v>
      </c>
      <c r="AP2399" s="1" t="str">
        <f t="shared" si="343"/>
        <v xml:space="preserve"> 11.02.202</v>
      </c>
    </row>
    <row r="2400" spans="1:42" x14ac:dyDescent="0.2">
      <c r="A2400" s="4"/>
      <c r="B2400" s="5"/>
      <c r="C2400" s="6" t="s">
        <v>8166</v>
      </c>
      <c r="D2400" s="7" t="s">
        <v>61</v>
      </c>
      <c r="E2400" s="7" t="s">
        <v>32</v>
      </c>
      <c r="F2400" s="8" t="s">
        <v>35</v>
      </c>
      <c r="G2400" s="9">
        <v>44608</v>
      </c>
      <c r="H2400" s="9">
        <v>44592</v>
      </c>
      <c r="I2400" s="10">
        <v>45658</v>
      </c>
      <c r="J2400" s="14"/>
      <c r="K2400" s="11" t="s">
        <v>3775</v>
      </c>
      <c r="L2400" s="8" t="s">
        <v>3776</v>
      </c>
      <c r="M2400" s="8" t="s">
        <v>3777</v>
      </c>
      <c r="N2400" s="8" t="s">
        <v>40</v>
      </c>
      <c r="O2400" s="12">
        <v>495513.68</v>
      </c>
      <c r="P2400" s="8" t="s">
        <v>41</v>
      </c>
      <c r="Q2400" s="12">
        <v>495513.68</v>
      </c>
      <c r="R2400" s="13">
        <v>91.61</v>
      </c>
      <c r="S2400" s="12">
        <v>453932.52</v>
      </c>
      <c r="T2400" s="12">
        <v>453932.51</v>
      </c>
      <c r="U2400" s="12">
        <v>41581.160000000003</v>
      </c>
      <c r="V2400" s="8" t="s">
        <v>35</v>
      </c>
      <c r="W2400" s="8" t="s">
        <v>8167</v>
      </c>
      <c r="X2400" s="8" t="s">
        <v>57</v>
      </c>
      <c r="Y2400" s="13">
        <v>0</v>
      </c>
      <c r="Z2400" s="8" t="s">
        <v>42</v>
      </c>
      <c r="AA2400" s="8" t="s">
        <v>808</v>
      </c>
      <c r="AB2400" s="8" t="s">
        <v>35</v>
      </c>
      <c r="AC2400" s="8" t="s">
        <v>8066</v>
      </c>
      <c r="AD2400" s="8" t="s">
        <v>8168</v>
      </c>
      <c r="AE2400" s="8" t="s">
        <v>2610</v>
      </c>
      <c r="AF2400" s="12">
        <v>41581.160000000003</v>
      </c>
      <c r="AG2400" s="41">
        <f t="shared" si="336"/>
        <v>44592</v>
      </c>
      <c r="AH2400" s="41">
        <f t="shared" ca="1" si="337"/>
        <v>45658</v>
      </c>
      <c r="AI2400" s="1">
        <f t="shared" ca="1" si="344"/>
        <v>35</v>
      </c>
      <c r="AJ2400" s="1">
        <f t="shared" ca="1" si="338"/>
        <v>42</v>
      </c>
      <c r="AK2400" s="1">
        <f t="shared" ca="1" si="339"/>
        <v>-7</v>
      </c>
      <c r="AL2400" s="1">
        <f t="shared" si="340"/>
        <v>91.61</v>
      </c>
      <c r="AM2400" s="38">
        <f t="shared" ca="1" si="341"/>
        <v>1.2</v>
      </c>
      <c r="AN2400" s="1" t="str">
        <f t="shared" ca="1" si="342"/>
        <v>תקין</v>
      </c>
      <c r="AO2400" s="1" t="e">
        <f>VLOOKUP(AC2400,'תז מייל קניין'!$A:$C,3,0)</f>
        <v>#N/A</v>
      </c>
      <c r="AP2400" s="1" t="str">
        <f t="shared" si="343"/>
        <v xml:space="preserve"> 21.07.202</v>
      </c>
    </row>
    <row r="2401" spans="1:42" x14ac:dyDescent="0.2">
      <c r="A2401" s="4"/>
      <c r="B2401" s="5"/>
      <c r="C2401" s="6" t="s">
        <v>8169</v>
      </c>
      <c r="D2401" s="7" t="s">
        <v>50</v>
      </c>
      <c r="E2401" s="7" t="s">
        <v>32</v>
      </c>
      <c r="F2401" s="8" t="s">
        <v>35</v>
      </c>
      <c r="G2401" s="9">
        <v>44615</v>
      </c>
      <c r="H2401" s="9">
        <v>44562</v>
      </c>
      <c r="I2401" s="10">
        <v>46022</v>
      </c>
      <c r="J2401" s="14"/>
      <c r="K2401" s="11" t="s">
        <v>8170</v>
      </c>
      <c r="L2401" s="8" t="s">
        <v>8171</v>
      </c>
      <c r="M2401" s="8" t="s">
        <v>35</v>
      </c>
      <c r="N2401" s="8" t="s">
        <v>799</v>
      </c>
      <c r="O2401" s="12">
        <v>2533825</v>
      </c>
      <c r="P2401" s="8" t="s">
        <v>8172</v>
      </c>
      <c r="Q2401" s="12">
        <v>873409.48</v>
      </c>
      <c r="R2401" s="13">
        <v>2.67</v>
      </c>
      <c r="S2401" s="12">
        <v>23307.75</v>
      </c>
      <c r="T2401" s="12">
        <v>23307.75</v>
      </c>
      <c r="U2401" s="12">
        <v>850101.73</v>
      </c>
      <c r="V2401" s="8" t="s">
        <v>35</v>
      </c>
      <c r="W2401" s="8" t="s">
        <v>8083</v>
      </c>
      <c r="X2401" s="8" t="s">
        <v>35</v>
      </c>
      <c r="Y2401" s="13">
        <v>0</v>
      </c>
      <c r="Z2401" s="8" t="s">
        <v>42</v>
      </c>
      <c r="AA2401" s="8" t="s">
        <v>808</v>
      </c>
      <c r="AB2401" s="8" t="s">
        <v>35</v>
      </c>
      <c r="AC2401" s="8" t="s">
        <v>8066</v>
      </c>
      <c r="AD2401" s="8" t="s">
        <v>8173</v>
      </c>
      <c r="AE2401" s="8" t="s">
        <v>35</v>
      </c>
      <c r="AF2401" s="12">
        <v>850101.73</v>
      </c>
      <c r="AG2401" s="41">
        <f t="shared" si="336"/>
        <v>44562</v>
      </c>
      <c r="AH2401" s="41">
        <f t="shared" ca="1" si="337"/>
        <v>46022</v>
      </c>
      <c r="AI2401" s="1">
        <f t="shared" ca="1" si="344"/>
        <v>47</v>
      </c>
      <c r="AJ2401" s="1">
        <f t="shared" ca="1" si="338"/>
        <v>43</v>
      </c>
      <c r="AK2401" s="1">
        <f t="shared" ca="1" si="339"/>
        <v>4</v>
      </c>
      <c r="AL2401" s="1">
        <f t="shared" si="340"/>
        <v>2.67</v>
      </c>
      <c r="AM2401" s="38">
        <f t="shared" ca="1" si="341"/>
        <v>0.91489361702127658</v>
      </c>
      <c r="AN2401" s="1" t="str">
        <f t="shared" ca="1" si="342"/>
        <v>לא תקין</v>
      </c>
      <c r="AO2401" s="1" t="e">
        <f>VLOOKUP(AC2401,'תז מייל קניין'!$A:$C,3,0)</f>
        <v>#N/A</v>
      </c>
      <c r="AP2401" s="1" t="str">
        <f t="shared" si="343"/>
        <v xml:space="preserve"> 17.07.25:</v>
      </c>
    </row>
    <row r="2402" spans="1:42" x14ac:dyDescent="0.2">
      <c r="A2402" s="4"/>
      <c r="B2402" s="5"/>
      <c r="C2402" s="6" t="s">
        <v>8174</v>
      </c>
      <c r="D2402" s="7" t="s">
        <v>50</v>
      </c>
      <c r="E2402" s="7" t="s">
        <v>32</v>
      </c>
      <c r="F2402" s="8" t="s">
        <v>35</v>
      </c>
      <c r="G2402" s="9">
        <v>44629</v>
      </c>
      <c r="H2402" s="9">
        <v>44620</v>
      </c>
      <c r="I2402" s="10">
        <v>45991</v>
      </c>
      <c r="J2402" s="14"/>
      <c r="K2402" s="11" t="s">
        <v>2372</v>
      </c>
      <c r="L2402" s="8" t="s">
        <v>2373</v>
      </c>
      <c r="M2402" s="8" t="s">
        <v>2374</v>
      </c>
      <c r="N2402" s="8" t="s">
        <v>40</v>
      </c>
      <c r="O2402" s="12">
        <v>201709.2</v>
      </c>
      <c r="P2402" s="8" t="s">
        <v>41</v>
      </c>
      <c r="Q2402" s="12">
        <v>201709.2</v>
      </c>
      <c r="R2402" s="13">
        <v>27.29</v>
      </c>
      <c r="S2402" s="12">
        <v>55053.66</v>
      </c>
      <c r="T2402" s="12">
        <v>55053.66</v>
      </c>
      <c r="U2402" s="12">
        <v>169472.01</v>
      </c>
      <c r="V2402" s="8" t="s">
        <v>35</v>
      </c>
      <c r="W2402" s="8" t="s">
        <v>8175</v>
      </c>
      <c r="X2402" s="8" t="s">
        <v>57</v>
      </c>
      <c r="Y2402" s="13">
        <v>0</v>
      </c>
      <c r="Z2402" s="8" t="s">
        <v>42</v>
      </c>
      <c r="AA2402" s="8" t="s">
        <v>44</v>
      </c>
      <c r="AB2402" s="8" t="s">
        <v>35</v>
      </c>
      <c r="AC2402" s="8" t="s">
        <v>8066</v>
      </c>
      <c r="AD2402" s="8" t="s">
        <v>8176</v>
      </c>
      <c r="AE2402" s="8" t="s">
        <v>8177</v>
      </c>
      <c r="AF2402" s="12">
        <v>146655.54</v>
      </c>
      <c r="AG2402" s="41">
        <f t="shared" si="336"/>
        <v>44620</v>
      </c>
      <c r="AH2402" s="41">
        <f t="shared" ca="1" si="337"/>
        <v>45991</v>
      </c>
      <c r="AI2402" s="1">
        <f t="shared" ca="1" si="344"/>
        <v>45</v>
      </c>
      <c r="AJ2402" s="1">
        <f t="shared" ca="1" si="338"/>
        <v>41</v>
      </c>
      <c r="AK2402" s="1">
        <f t="shared" ca="1" si="339"/>
        <v>3</v>
      </c>
      <c r="AL2402" s="1">
        <f t="shared" si="340"/>
        <v>27.29</v>
      </c>
      <c r="AM2402" s="38">
        <f t="shared" ca="1" si="341"/>
        <v>0.91111111111111109</v>
      </c>
      <c r="AN2402" s="1" t="str">
        <f t="shared" ca="1" si="342"/>
        <v>לא תקין</v>
      </c>
      <c r="AO2402" s="1" t="e">
        <f>VLOOKUP(AC2402,'תז מייל קניין'!$A:$C,3,0)</f>
        <v>#N/A</v>
      </c>
      <c r="AP2402" s="1" t="str">
        <f t="shared" si="343"/>
        <v xml:space="preserve"> התקשרות ע</v>
      </c>
    </row>
    <row r="2403" spans="1:42" x14ac:dyDescent="0.2">
      <c r="A2403" s="4"/>
      <c r="B2403" s="5"/>
      <c r="C2403" s="6" t="s">
        <v>8178</v>
      </c>
      <c r="D2403" s="7" t="s">
        <v>50</v>
      </c>
      <c r="E2403" s="7" t="s">
        <v>32</v>
      </c>
      <c r="F2403" s="8" t="s">
        <v>35</v>
      </c>
      <c r="G2403" s="9">
        <v>44700</v>
      </c>
      <c r="H2403" s="9">
        <v>44343</v>
      </c>
      <c r="I2403" s="10">
        <v>45716</v>
      </c>
      <c r="J2403" s="14"/>
      <c r="K2403" s="11" t="s">
        <v>8179</v>
      </c>
      <c r="L2403" s="8" t="s">
        <v>8180</v>
      </c>
      <c r="M2403" s="8" t="s">
        <v>8181</v>
      </c>
      <c r="N2403" s="8" t="s">
        <v>40</v>
      </c>
      <c r="O2403" s="12">
        <v>3194884.02</v>
      </c>
      <c r="P2403" s="8" t="s">
        <v>41</v>
      </c>
      <c r="Q2403" s="12">
        <v>3194884.02</v>
      </c>
      <c r="R2403" s="13">
        <v>88.92</v>
      </c>
      <c r="S2403" s="12">
        <v>2777867</v>
      </c>
      <c r="T2403" s="12">
        <v>2857216.87</v>
      </c>
      <c r="U2403" s="12">
        <v>415121.32</v>
      </c>
      <c r="V2403" s="8" t="s">
        <v>35</v>
      </c>
      <c r="W2403" s="8" t="s">
        <v>8182</v>
      </c>
      <c r="X2403" s="8" t="s">
        <v>57</v>
      </c>
      <c r="Y2403" s="13">
        <v>0</v>
      </c>
      <c r="Z2403" s="8" t="s">
        <v>42</v>
      </c>
      <c r="AA2403" s="8" t="s">
        <v>44</v>
      </c>
      <c r="AB2403" s="8" t="s">
        <v>35</v>
      </c>
      <c r="AC2403" s="8" t="s">
        <v>8066</v>
      </c>
      <c r="AD2403" s="8" t="s">
        <v>1410</v>
      </c>
      <c r="AE2403" s="8" t="s">
        <v>5276</v>
      </c>
      <c r="AF2403" s="12">
        <v>354000</v>
      </c>
      <c r="AG2403" s="41">
        <f t="shared" si="336"/>
        <v>44343</v>
      </c>
      <c r="AH2403" s="41">
        <f t="shared" ca="1" si="337"/>
        <v>45716</v>
      </c>
      <c r="AI2403" s="1">
        <f t="shared" ca="1" si="344"/>
        <v>45</v>
      </c>
      <c r="AJ2403" s="1">
        <f t="shared" ca="1" si="338"/>
        <v>50</v>
      </c>
      <c r="AK2403" s="1">
        <f t="shared" ca="1" si="339"/>
        <v>-5</v>
      </c>
      <c r="AL2403" s="1">
        <f t="shared" si="340"/>
        <v>88.92</v>
      </c>
      <c r="AM2403" s="38">
        <f t="shared" ca="1" si="341"/>
        <v>1.1111111111111112</v>
      </c>
      <c r="AN2403" s="1" t="str">
        <f t="shared" ca="1" si="342"/>
        <v>תקין</v>
      </c>
      <c r="AO2403" s="1" t="e">
        <f>VLOOKUP(AC2403,'תז מייל קניין'!$A:$C,3,0)</f>
        <v>#N/A</v>
      </c>
      <c r="AP2403" s="1" t="str">
        <f t="shared" si="343"/>
        <v xml:space="preserve"> 08.09.202</v>
      </c>
    </row>
    <row r="2404" spans="1:42" x14ac:dyDescent="0.2">
      <c r="A2404" s="4"/>
      <c r="B2404" s="5"/>
      <c r="C2404" s="6" t="s">
        <v>8183</v>
      </c>
      <c r="D2404" s="7" t="s">
        <v>50</v>
      </c>
      <c r="E2404" s="7" t="s">
        <v>32</v>
      </c>
      <c r="F2404" s="8" t="s">
        <v>35</v>
      </c>
      <c r="G2404" s="9">
        <v>44706</v>
      </c>
      <c r="H2404" s="9">
        <v>44676</v>
      </c>
      <c r="I2404" s="10">
        <v>45991</v>
      </c>
      <c r="J2404" s="14"/>
      <c r="K2404" s="11" t="s">
        <v>2372</v>
      </c>
      <c r="L2404" s="8" t="s">
        <v>2373</v>
      </c>
      <c r="M2404" s="8" t="s">
        <v>2374</v>
      </c>
      <c r="N2404" s="8" t="s">
        <v>40</v>
      </c>
      <c r="O2404" s="12">
        <v>1426539.48</v>
      </c>
      <c r="P2404" s="8" t="s">
        <v>41</v>
      </c>
      <c r="Q2404" s="12">
        <v>1426539.48</v>
      </c>
      <c r="R2404" s="13">
        <v>69.81</v>
      </c>
      <c r="S2404" s="12">
        <v>1000473.9</v>
      </c>
      <c r="T2404" s="12">
        <v>1005210.53</v>
      </c>
      <c r="U2404" s="12">
        <v>497736.44</v>
      </c>
      <c r="V2404" s="8" t="s">
        <v>35</v>
      </c>
      <c r="W2404" s="8" t="s">
        <v>8184</v>
      </c>
      <c r="X2404" s="8" t="s">
        <v>57</v>
      </c>
      <c r="Y2404" s="13">
        <v>0</v>
      </c>
      <c r="Z2404" s="8" t="s">
        <v>42</v>
      </c>
      <c r="AA2404" s="8" t="s">
        <v>44</v>
      </c>
      <c r="AB2404" s="8" t="s">
        <v>35</v>
      </c>
      <c r="AC2404" s="8" t="s">
        <v>8066</v>
      </c>
      <c r="AD2404" s="8" t="s">
        <v>8185</v>
      </c>
      <c r="AE2404" s="8" t="s">
        <v>84</v>
      </c>
      <c r="AF2404" s="12">
        <v>430724.87</v>
      </c>
      <c r="AG2404" s="41">
        <f t="shared" si="336"/>
        <v>44676</v>
      </c>
      <c r="AH2404" s="41">
        <f t="shared" ca="1" si="337"/>
        <v>45991</v>
      </c>
      <c r="AI2404" s="1">
        <f t="shared" ca="1" si="344"/>
        <v>43</v>
      </c>
      <c r="AJ2404" s="1">
        <f t="shared" ca="1" si="338"/>
        <v>39</v>
      </c>
      <c r="AK2404" s="1">
        <f t="shared" ca="1" si="339"/>
        <v>3</v>
      </c>
      <c r="AL2404" s="1">
        <f t="shared" si="340"/>
        <v>69.81</v>
      </c>
      <c r="AM2404" s="38">
        <f t="shared" ca="1" si="341"/>
        <v>0.90697674418604646</v>
      </c>
      <c r="AN2404" s="1" t="str">
        <f t="shared" ca="1" si="342"/>
        <v>תקין</v>
      </c>
      <c r="AO2404" s="1" t="e">
        <f>VLOOKUP(AC2404,'תז מייל קניין'!$A:$C,3,0)</f>
        <v>#N/A</v>
      </c>
      <c r="AP2404" s="1" t="str">
        <f t="shared" si="343"/>
        <v xml:space="preserve"> 09/06/202</v>
      </c>
    </row>
    <row r="2405" spans="1:42" x14ac:dyDescent="0.2">
      <c r="A2405" s="4"/>
      <c r="B2405" s="5"/>
      <c r="C2405" s="6" t="s">
        <v>8186</v>
      </c>
      <c r="D2405" s="7" t="s">
        <v>61</v>
      </c>
      <c r="E2405" s="7" t="s">
        <v>32</v>
      </c>
      <c r="F2405" s="8" t="s">
        <v>35</v>
      </c>
      <c r="G2405" s="9">
        <v>44711</v>
      </c>
      <c r="H2405" s="9">
        <v>44694</v>
      </c>
      <c r="I2405" s="10">
        <v>45424</v>
      </c>
      <c r="J2405" s="14"/>
      <c r="K2405" s="11" t="s">
        <v>8187</v>
      </c>
      <c r="L2405" s="8" t="s">
        <v>8188</v>
      </c>
      <c r="M2405" s="8" t="s">
        <v>35</v>
      </c>
      <c r="N2405" s="8" t="s">
        <v>40</v>
      </c>
      <c r="O2405" s="12">
        <v>1022828.06</v>
      </c>
      <c r="P2405" s="8" t="s">
        <v>41</v>
      </c>
      <c r="Q2405" s="12">
        <v>1022828.06</v>
      </c>
      <c r="R2405" s="13">
        <v>98.96</v>
      </c>
      <c r="S2405" s="12">
        <v>871546.18</v>
      </c>
      <c r="T2405" s="12">
        <v>887320.11</v>
      </c>
      <c r="U2405" s="12">
        <v>11802.82</v>
      </c>
      <c r="V2405" s="8" t="s">
        <v>35</v>
      </c>
      <c r="W2405" s="8" t="s">
        <v>8189</v>
      </c>
      <c r="X2405" s="8" t="s">
        <v>57</v>
      </c>
      <c r="Y2405" s="13">
        <v>0</v>
      </c>
      <c r="Z2405" s="8" t="s">
        <v>42</v>
      </c>
      <c r="AA2405" s="8" t="s">
        <v>65</v>
      </c>
      <c r="AB2405" s="8" t="s">
        <v>35</v>
      </c>
      <c r="AC2405" s="8" t="s">
        <v>8066</v>
      </c>
      <c r="AD2405" s="8" t="s">
        <v>8190</v>
      </c>
      <c r="AE2405" s="8" t="s">
        <v>66</v>
      </c>
      <c r="AF2405" s="12">
        <v>10661.88</v>
      </c>
      <c r="AG2405" s="41">
        <f t="shared" si="336"/>
        <v>44694</v>
      </c>
      <c r="AH2405" s="41">
        <f t="shared" ca="1" si="337"/>
        <v>45424</v>
      </c>
      <c r="AI2405" s="1">
        <f t="shared" ca="1" si="344"/>
        <v>23</v>
      </c>
      <c r="AJ2405" s="1">
        <f t="shared" ca="1" si="338"/>
        <v>38</v>
      </c>
      <c r="AK2405" s="1">
        <f t="shared" ca="1" si="339"/>
        <v>-14</v>
      </c>
      <c r="AL2405" s="1">
        <f t="shared" si="340"/>
        <v>98.96</v>
      </c>
      <c r="AM2405" s="38">
        <f t="shared" ca="1" si="341"/>
        <v>1.6521739130434783</v>
      </c>
      <c r="AN2405" s="1" t="str">
        <f t="shared" ca="1" si="342"/>
        <v>תקין</v>
      </c>
      <c r="AO2405" s="1" t="e">
        <f>VLOOKUP(AC2405,'תז מייל קניין'!$A:$C,3,0)</f>
        <v>#N/A</v>
      </c>
      <c r="AP2405" s="1" t="str">
        <f t="shared" si="343"/>
        <v xml:space="preserve"> 22.11.202</v>
      </c>
    </row>
    <row r="2406" spans="1:42" x14ac:dyDescent="0.2">
      <c r="A2406" s="4"/>
      <c r="B2406" s="5"/>
      <c r="C2406" s="6" t="s">
        <v>8191</v>
      </c>
      <c r="D2406" s="7" t="s">
        <v>50</v>
      </c>
      <c r="E2406" s="7" t="s">
        <v>32</v>
      </c>
      <c r="F2406" s="8" t="s">
        <v>35</v>
      </c>
      <c r="G2406" s="9">
        <v>44720</v>
      </c>
      <c r="H2406" s="9">
        <v>44662</v>
      </c>
      <c r="I2406" s="10">
        <v>46142</v>
      </c>
      <c r="J2406" s="14"/>
      <c r="K2406" s="11" t="s">
        <v>1497</v>
      </c>
      <c r="L2406" s="8" t="s">
        <v>1498</v>
      </c>
      <c r="M2406" s="8" t="s">
        <v>1499</v>
      </c>
      <c r="N2406" s="8" t="s">
        <v>40</v>
      </c>
      <c r="O2406" s="12">
        <v>21293732.48</v>
      </c>
      <c r="P2406" s="8" t="s">
        <v>41</v>
      </c>
      <c r="Q2406" s="12">
        <v>21293732.48</v>
      </c>
      <c r="R2406" s="13">
        <v>58.47</v>
      </c>
      <c r="S2406" s="12">
        <v>12464578.6</v>
      </c>
      <c r="T2406" s="12">
        <v>12450074.710000001</v>
      </c>
      <c r="U2406" s="12">
        <v>10138594.720000001</v>
      </c>
      <c r="V2406" s="8" t="s">
        <v>35</v>
      </c>
      <c r="W2406" s="8" t="s">
        <v>8192</v>
      </c>
      <c r="X2406" s="8" t="s">
        <v>57</v>
      </c>
      <c r="Y2406" s="13">
        <v>0</v>
      </c>
      <c r="Z2406" s="8" t="s">
        <v>42</v>
      </c>
      <c r="AA2406" s="8" t="s">
        <v>44</v>
      </c>
      <c r="AB2406" s="8" t="s">
        <v>35</v>
      </c>
      <c r="AC2406" s="8" t="s">
        <v>8066</v>
      </c>
      <c r="AD2406" s="8" t="s">
        <v>8193</v>
      </c>
      <c r="AE2406" s="8" t="s">
        <v>1815</v>
      </c>
      <c r="AF2406" s="12">
        <v>8843657.7200000007</v>
      </c>
      <c r="AG2406" s="41">
        <f t="shared" si="336"/>
        <v>44662</v>
      </c>
      <c r="AH2406" s="41">
        <f t="shared" ca="1" si="337"/>
        <v>46142</v>
      </c>
      <c r="AI2406" s="1">
        <f t="shared" ca="1" si="344"/>
        <v>48</v>
      </c>
      <c r="AJ2406" s="1">
        <f t="shared" ca="1" si="338"/>
        <v>39</v>
      </c>
      <c r="AK2406" s="1">
        <f t="shared" ca="1" si="339"/>
        <v>8</v>
      </c>
      <c r="AL2406" s="1">
        <f t="shared" si="340"/>
        <v>58.47</v>
      </c>
      <c r="AM2406" s="38">
        <f t="shared" ca="1" si="341"/>
        <v>0.8125</v>
      </c>
      <c r="AN2406" s="1" t="str">
        <f t="shared" ca="1" si="342"/>
        <v>תקין</v>
      </c>
      <c r="AO2406" s="1" t="e">
        <f>VLOOKUP(AC2406,'תז מייל קניין'!$A:$C,3,0)</f>
        <v>#N/A</v>
      </c>
      <c r="AP2406" s="1" t="str">
        <f t="shared" si="343"/>
        <v xml:space="preserve"> 22/05/25:</v>
      </c>
    </row>
    <row r="2407" spans="1:42" x14ac:dyDescent="0.2">
      <c r="A2407" s="4"/>
      <c r="B2407" s="5"/>
      <c r="C2407" s="6" t="s">
        <v>8194</v>
      </c>
      <c r="D2407" s="7" t="s">
        <v>50</v>
      </c>
      <c r="E2407" s="7" t="s">
        <v>32</v>
      </c>
      <c r="F2407" s="8" t="s">
        <v>35</v>
      </c>
      <c r="G2407" s="9">
        <v>44725</v>
      </c>
      <c r="H2407" s="9"/>
      <c r="I2407" s="10"/>
      <c r="J2407" s="14"/>
      <c r="K2407" s="11" t="s">
        <v>6589</v>
      </c>
      <c r="L2407" s="8" t="s">
        <v>6590</v>
      </c>
      <c r="M2407" s="8" t="s">
        <v>6591</v>
      </c>
      <c r="N2407" s="8" t="s">
        <v>40</v>
      </c>
      <c r="O2407" s="12">
        <v>23305</v>
      </c>
      <c r="P2407" s="8" t="s">
        <v>41</v>
      </c>
      <c r="Q2407" s="12">
        <v>23305</v>
      </c>
      <c r="R2407" s="13">
        <v>59.99</v>
      </c>
      <c r="S2407" s="12">
        <v>13982.81</v>
      </c>
      <c r="T2407" s="12">
        <v>13981.52</v>
      </c>
      <c r="U2407" s="12">
        <v>9323.48</v>
      </c>
      <c r="V2407" s="8" t="s">
        <v>35</v>
      </c>
      <c r="W2407" s="8" t="s">
        <v>6829</v>
      </c>
      <c r="X2407" s="8" t="s">
        <v>35</v>
      </c>
      <c r="Y2407" s="13">
        <v>0</v>
      </c>
      <c r="Z2407" s="8" t="s">
        <v>42</v>
      </c>
      <c r="AA2407" s="8" t="s">
        <v>65</v>
      </c>
      <c r="AB2407" s="8" t="s">
        <v>35</v>
      </c>
      <c r="AC2407" s="8" t="s">
        <v>8066</v>
      </c>
      <c r="AD2407" s="8" t="s">
        <v>8195</v>
      </c>
      <c r="AE2407" s="8" t="s">
        <v>2427</v>
      </c>
      <c r="AF2407" s="12">
        <v>9323.48</v>
      </c>
      <c r="AG2407" s="41">
        <f t="shared" si="336"/>
        <v>44725</v>
      </c>
      <c r="AH2407" s="41">
        <f t="shared" ca="1" si="337"/>
        <v>46022</v>
      </c>
      <c r="AI2407" s="1">
        <f t="shared" ca="1" si="344"/>
        <v>42</v>
      </c>
      <c r="AJ2407" s="1">
        <f t="shared" ca="1" si="338"/>
        <v>37</v>
      </c>
      <c r="AK2407" s="1">
        <f t="shared" ca="1" si="339"/>
        <v>4</v>
      </c>
      <c r="AL2407" s="1">
        <f t="shared" si="340"/>
        <v>59.99</v>
      </c>
      <c r="AM2407" s="38">
        <f t="shared" ca="1" si="341"/>
        <v>0.88095238095238093</v>
      </c>
      <c r="AN2407" s="1" t="str">
        <f t="shared" ca="1" si="342"/>
        <v>תקין</v>
      </c>
      <c r="AO2407" s="1" t="e">
        <f>VLOOKUP(AC2407,'תז מייל קניין'!$A:$C,3,0)</f>
        <v>#N/A</v>
      </c>
      <c r="AP2407" s="1" t="str">
        <f t="shared" si="343"/>
        <v xml:space="preserve"> מאגר השמא</v>
      </c>
    </row>
    <row r="2408" spans="1:42" x14ac:dyDescent="0.2">
      <c r="A2408" s="4"/>
      <c r="B2408" s="5"/>
      <c r="C2408" s="6" t="s">
        <v>8196</v>
      </c>
      <c r="D2408" s="7" t="s">
        <v>50</v>
      </c>
      <c r="E2408" s="7" t="s">
        <v>32</v>
      </c>
      <c r="F2408" s="8" t="s">
        <v>35</v>
      </c>
      <c r="G2408" s="9">
        <v>44741</v>
      </c>
      <c r="H2408" s="9">
        <v>44738</v>
      </c>
      <c r="I2408" s="10">
        <v>45931</v>
      </c>
      <c r="J2408" s="14"/>
      <c r="K2408" s="11" t="s">
        <v>8197</v>
      </c>
      <c r="L2408" s="8" t="s">
        <v>8198</v>
      </c>
      <c r="M2408" s="8" t="s">
        <v>8199</v>
      </c>
      <c r="N2408" s="8" t="s">
        <v>113</v>
      </c>
      <c r="O2408" s="12">
        <v>2240549.6800000002</v>
      </c>
      <c r="P2408" s="8" t="s">
        <v>41</v>
      </c>
      <c r="Q2408" s="12">
        <v>2240549.6800000002</v>
      </c>
      <c r="R2408" s="13">
        <v>74.150000000000006</v>
      </c>
      <c r="S2408" s="12">
        <v>1652301.31</v>
      </c>
      <c r="T2408" s="12">
        <v>1651675.49</v>
      </c>
      <c r="U2408" s="12">
        <v>342559.16</v>
      </c>
      <c r="V2408" s="8" t="s">
        <v>35</v>
      </c>
      <c r="W2408" s="8" t="s">
        <v>8200</v>
      </c>
      <c r="X2408" s="8" t="s">
        <v>35</v>
      </c>
      <c r="Y2408" s="13">
        <v>0</v>
      </c>
      <c r="Z2408" s="8" t="s">
        <v>42</v>
      </c>
      <c r="AA2408" s="8" t="s">
        <v>65</v>
      </c>
      <c r="AB2408" s="8" t="s">
        <v>35</v>
      </c>
      <c r="AC2408" s="8" t="s">
        <v>8066</v>
      </c>
      <c r="AD2408" s="8" t="s">
        <v>35</v>
      </c>
      <c r="AE2408" s="8" t="s">
        <v>5651</v>
      </c>
      <c r="AF2408" s="12">
        <v>342559.15</v>
      </c>
      <c r="AG2408" s="41">
        <f t="shared" si="336"/>
        <v>44738</v>
      </c>
      <c r="AH2408" s="41">
        <f t="shared" ca="1" si="337"/>
        <v>45931</v>
      </c>
      <c r="AI2408" s="1">
        <f t="shared" ca="1" si="344"/>
        <v>39</v>
      </c>
      <c r="AJ2408" s="1">
        <f t="shared" ca="1" si="338"/>
        <v>37</v>
      </c>
      <c r="AK2408" s="1">
        <f t="shared" ca="1" si="339"/>
        <v>1</v>
      </c>
      <c r="AL2408" s="1">
        <f t="shared" si="340"/>
        <v>74.150000000000006</v>
      </c>
      <c r="AM2408" s="38">
        <f t="shared" ca="1" si="341"/>
        <v>0.94871794871794868</v>
      </c>
      <c r="AN2408" s="1" t="str">
        <f t="shared" ca="1" si="342"/>
        <v>תקין</v>
      </c>
      <c r="AO2408" s="1" t="e">
        <f>VLOOKUP(AC2408,'תז מייל קניין'!$A:$C,3,0)</f>
        <v>#N/A</v>
      </c>
      <c r="AP2408" s="1" t="str">
        <f t="shared" si="343"/>
        <v xml:space="preserve"> 27/07/202</v>
      </c>
    </row>
    <row r="2409" spans="1:42" x14ac:dyDescent="0.2">
      <c r="A2409" s="4"/>
      <c r="B2409" s="5"/>
      <c r="C2409" s="6" t="s">
        <v>8201</v>
      </c>
      <c r="D2409" s="7" t="s">
        <v>50</v>
      </c>
      <c r="E2409" s="7" t="s">
        <v>32</v>
      </c>
      <c r="F2409" s="8" t="s">
        <v>35</v>
      </c>
      <c r="G2409" s="9">
        <v>44747</v>
      </c>
      <c r="H2409" s="9">
        <v>44741</v>
      </c>
      <c r="I2409" s="10">
        <v>45199</v>
      </c>
      <c r="J2409" s="14"/>
      <c r="K2409" s="11" t="s">
        <v>8152</v>
      </c>
      <c r="L2409" s="8" t="s">
        <v>8153</v>
      </c>
      <c r="M2409" s="8" t="s">
        <v>8154</v>
      </c>
      <c r="N2409" s="8" t="s">
        <v>40</v>
      </c>
      <c r="O2409" s="12">
        <v>900384.67</v>
      </c>
      <c r="P2409" s="8" t="s">
        <v>41</v>
      </c>
      <c r="Q2409" s="12">
        <v>900384.67</v>
      </c>
      <c r="R2409" s="13">
        <v>95</v>
      </c>
      <c r="S2409" s="12">
        <v>855000.06</v>
      </c>
      <c r="T2409" s="12">
        <v>855000.06</v>
      </c>
      <c r="U2409" s="12">
        <v>45384.61</v>
      </c>
      <c r="V2409" s="8" t="s">
        <v>35</v>
      </c>
      <c r="W2409" s="8" t="s">
        <v>8202</v>
      </c>
      <c r="X2409" s="8" t="s">
        <v>35</v>
      </c>
      <c r="Y2409" s="13">
        <v>0</v>
      </c>
      <c r="Z2409" s="8" t="s">
        <v>42</v>
      </c>
      <c r="AA2409" s="8" t="s">
        <v>65</v>
      </c>
      <c r="AB2409" s="8" t="s">
        <v>35</v>
      </c>
      <c r="AC2409" s="8" t="s">
        <v>8066</v>
      </c>
      <c r="AD2409" s="8" t="s">
        <v>35</v>
      </c>
      <c r="AE2409" s="8" t="s">
        <v>8203</v>
      </c>
      <c r="AF2409" s="12">
        <v>45384.61</v>
      </c>
      <c r="AG2409" s="41">
        <f t="shared" si="336"/>
        <v>44741</v>
      </c>
      <c r="AH2409" s="41">
        <f t="shared" ca="1" si="337"/>
        <v>45199</v>
      </c>
      <c r="AI2409" s="1">
        <f t="shared" ca="1" si="344"/>
        <v>15</v>
      </c>
      <c r="AJ2409" s="1">
        <f t="shared" ca="1" si="338"/>
        <v>37</v>
      </c>
      <c r="AK2409" s="1">
        <f t="shared" ca="1" si="339"/>
        <v>-22</v>
      </c>
      <c r="AL2409" s="1">
        <f t="shared" si="340"/>
        <v>95</v>
      </c>
      <c r="AM2409" s="38">
        <f t="shared" ca="1" si="341"/>
        <v>2.4666666666666668</v>
      </c>
      <c r="AN2409" s="1" t="str">
        <f t="shared" ca="1" si="342"/>
        <v>תקין</v>
      </c>
      <c r="AO2409" s="1" t="e">
        <f>VLOOKUP(AC2409,'תז מייל קניין'!$A:$C,3,0)</f>
        <v>#N/A</v>
      </c>
      <c r="AP2409" s="1" t="str">
        <f t="shared" si="343"/>
        <v xml:space="preserve"> 29.06.23:</v>
      </c>
    </row>
    <row r="2410" spans="1:42" x14ac:dyDescent="0.2">
      <c r="A2410" s="4"/>
      <c r="B2410" s="5"/>
      <c r="C2410" s="6" t="s">
        <v>8204</v>
      </c>
      <c r="D2410" s="7" t="s">
        <v>50</v>
      </c>
      <c r="E2410" s="7" t="s">
        <v>32</v>
      </c>
      <c r="F2410" s="8" t="s">
        <v>35</v>
      </c>
      <c r="G2410" s="9">
        <v>44752</v>
      </c>
      <c r="H2410" s="9"/>
      <c r="I2410" s="10"/>
      <c r="J2410" s="14"/>
      <c r="K2410" s="11" t="s">
        <v>1764</v>
      </c>
      <c r="L2410" s="8" t="s">
        <v>1765</v>
      </c>
      <c r="M2410" s="8" t="s">
        <v>1766</v>
      </c>
      <c r="N2410" s="8" t="s">
        <v>40</v>
      </c>
      <c r="O2410" s="12">
        <v>12772.76</v>
      </c>
      <c r="P2410" s="8" t="s">
        <v>41</v>
      </c>
      <c r="Q2410" s="12">
        <v>12772.76</v>
      </c>
      <c r="R2410" s="13">
        <v>91.83</v>
      </c>
      <c r="S2410" s="12">
        <v>12224.86</v>
      </c>
      <c r="T2410" s="12">
        <v>12582.91</v>
      </c>
      <c r="U2410" s="13">
        <v>633.77</v>
      </c>
      <c r="V2410" s="8" t="s">
        <v>35</v>
      </c>
      <c r="W2410" s="8" t="s">
        <v>8205</v>
      </c>
      <c r="X2410" s="8" t="s">
        <v>57</v>
      </c>
      <c r="Y2410" s="13">
        <v>0</v>
      </c>
      <c r="Z2410" s="8" t="s">
        <v>42</v>
      </c>
      <c r="AA2410" s="8" t="s">
        <v>65</v>
      </c>
      <c r="AB2410" s="8" t="s">
        <v>35</v>
      </c>
      <c r="AC2410" s="8" t="s">
        <v>8066</v>
      </c>
      <c r="AD2410" s="8" t="s">
        <v>35</v>
      </c>
      <c r="AE2410" s="8" t="s">
        <v>1769</v>
      </c>
      <c r="AF2410" s="13">
        <v>547.9</v>
      </c>
      <c r="AG2410" s="41">
        <f t="shared" si="336"/>
        <v>44752</v>
      </c>
      <c r="AH2410" s="41">
        <f t="shared" ca="1" si="337"/>
        <v>46022</v>
      </c>
      <c r="AI2410" s="1">
        <f t="shared" ca="1" si="344"/>
        <v>41</v>
      </c>
      <c r="AJ2410" s="1">
        <f t="shared" ca="1" si="338"/>
        <v>36</v>
      </c>
      <c r="AK2410" s="1">
        <f t="shared" ca="1" si="339"/>
        <v>4</v>
      </c>
      <c r="AL2410" s="1">
        <f t="shared" si="340"/>
        <v>91.83</v>
      </c>
      <c r="AM2410" s="38">
        <f t="shared" ca="1" si="341"/>
        <v>0.87804878048780488</v>
      </c>
      <c r="AN2410" s="1" t="str">
        <f t="shared" ca="1" si="342"/>
        <v>תקין</v>
      </c>
      <c r="AO2410" s="1" t="e">
        <f>VLOOKUP(AC2410,'תז מייל קניין'!$A:$C,3,0)</f>
        <v>#N/A</v>
      </c>
      <c r="AP2410" s="1" t="str">
        <f t="shared" si="343"/>
        <v xml:space="preserve"> ציוד משרד</v>
      </c>
    </row>
    <row r="2411" spans="1:42" x14ac:dyDescent="0.2">
      <c r="A2411" s="4"/>
      <c r="B2411" s="5"/>
      <c r="C2411" s="6" t="s">
        <v>8206</v>
      </c>
      <c r="D2411" s="7" t="s">
        <v>61</v>
      </c>
      <c r="E2411" s="7" t="s">
        <v>32</v>
      </c>
      <c r="F2411" s="8" t="s">
        <v>35</v>
      </c>
      <c r="G2411" s="9">
        <v>44755</v>
      </c>
      <c r="H2411" s="9">
        <v>44722</v>
      </c>
      <c r="I2411" s="10">
        <v>45179</v>
      </c>
      <c r="J2411" s="14"/>
      <c r="K2411" s="11" t="s">
        <v>8207</v>
      </c>
      <c r="L2411" s="8" t="s">
        <v>8208</v>
      </c>
      <c r="M2411" s="8" t="s">
        <v>8209</v>
      </c>
      <c r="N2411" s="8" t="s">
        <v>40</v>
      </c>
      <c r="O2411" s="12">
        <v>545183.27</v>
      </c>
      <c r="P2411" s="8" t="s">
        <v>41</v>
      </c>
      <c r="Q2411" s="12">
        <v>545183.27</v>
      </c>
      <c r="R2411" s="13">
        <v>98.58</v>
      </c>
      <c r="S2411" s="12">
        <v>537427.81999999995</v>
      </c>
      <c r="T2411" s="12">
        <v>537422.13</v>
      </c>
      <c r="U2411" s="12">
        <v>8219.0300000000007</v>
      </c>
      <c r="V2411" s="8" t="s">
        <v>35</v>
      </c>
      <c r="W2411" s="8" t="s">
        <v>8210</v>
      </c>
      <c r="X2411" s="8" t="s">
        <v>57</v>
      </c>
      <c r="Y2411" s="13">
        <v>0</v>
      </c>
      <c r="Z2411" s="8" t="s">
        <v>42</v>
      </c>
      <c r="AA2411" s="8" t="s">
        <v>808</v>
      </c>
      <c r="AB2411" s="8" t="s">
        <v>35</v>
      </c>
      <c r="AC2411" s="8" t="s">
        <v>8066</v>
      </c>
      <c r="AD2411" s="8" t="s">
        <v>8211</v>
      </c>
      <c r="AE2411" s="8" t="s">
        <v>3586</v>
      </c>
      <c r="AF2411" s="12">
        <v>7761.13</v>
      </c>
      <c r="AG2411" s="41">
        <f t="shared" si="336"/>
        <v>44722</v>
      </c>
      <c r="AH2411" s="41">
        <f t="shared" ca="1" si="337"/>
        <v>45179</v>
      </c>
      <c r="AI2411" s="1">
        <f t="shared" ca="1" si="344"/>
        <v>15</v>
      </c>
      <c r="AJ2411" s="1">
        <f t="shared" ca="1" si="338"/>
        <v>37</v>
      </c>
      <c r="AK2411" s="1">
        <f t="shared" ca="1" si="339"/>
        <v>-22</v>
      </c>
      <c r="AL2411" s="1">
        <f t="shared" si="340"/>
        <v>98.58</v>
      </c>
      <c r="AM2411" s="38">
        <f t="shared" ca="1" si="341"/>
        <v>2.4666666666666668</v>
      </c>
      <c r="AN2411" s="1" t="str">
        <f t="shared" ca="1" si="342"/>
        <v>תקין</v>
      </c>
      <c r="AO2411" s="1" t="e">
        <f>VLOOKUP(AC2411,'תז מייל קניין'!$A:$C,3,0)</f>
        <v>#N/A</v>
      </c>
      <c r="AP2411" s="1" t="str">
        <f t="shared" si="343"/>
        <v xml:space="preserve"> 08/06/23:</v>
      </c>
    </row>
    <row r="2412" spans="1:42" x14ac:dyDescent="0.2">
      <c r="A2412" s="4"/>
      <c r="B2412" s="5"/>
      <c r="C2412" s="6" t="s">
        <v>8212</v>
      </c>
      <c r="D2412" s="7" t="s">
        <v>50</v>
      </c>
      <c r="E2412" s="7" t="s">
        <v>32</v>
      </c>
      <c r="F2412" s="8" t="s">
        <v>35</v>
      </c>
      <c r="G2412" s="9">
        <v>44759</v>
      </c>
      <c r="H2412" s="9">
        <v>44749</v>
      </c>
      <c r="I2412" s="10">
        <v>46028</v>
      </c>
      <c r="J2412" s="14"/>
      <c r="K2412" s="11" t="s">
        <v>8213</v>
      </c>
      <c r="L2412" s="8" t="s">
        <v>8214</v>
      </c>
      <c r="M2412" s="8" t="s">
        <v>8215</v>
      </c>
      <c r="N2412" s="8" t="s">
        <v>40</v>
      </c>
      <c r="O2412" s="12">
        <v>160748.54999999999</v>
      </c>
      <c r="P2412" s="8" t="s">
        <v>41</v>
      </c>
      <c r="Q2412" s="12">
        <v>160748.54999999999</v>
      </c>
      <c r="R2412" s="13">
        <v>50.88</v>
      </c>
      <c r="S2412" s="12">
        <v>81391.38</v>
      </c>
      <c r="T2412" s="12">
        <v>81391.38</v>
      </c>
      <c r="U2412" s="12">
        <v>79070</v>
      </c>
      <c r="V2412" s="8" t="s">
        <v>35</v>
      </c>
      <c r="W2412" s="8" t="s">
        <v>8216</v>
      </c>
      <c r="X2412" s="8" t="s">
        <v>35</v>
      </c>
      <c r="Y2412" s="13">
        <v>0</v>
      </c>
      <c r="Z2412" s="8" t="s">
        <v>42</v>
      </c>
      <c r="AA2412" s="8" t="s">
        <v>65</v>
      </c>
      <c r="AB2412" s="8" t="s">
        <v>35</v>
      </c>
      <c r="AC2412" s="8" t="s">
        <v>8066</v>
      </c>
      <c r="AD2412" s="8" t="s">
        <v>35</v>
      </c>
      <c r="AE2412" s="8" t="s">
        <v>75</v>
      </c>
      <c r="AF2412" s="12">
        <v>79070.009999999995</v>
      </c>
      <c r="AG2412" s="41">
        <f t="shared" si="336"/>
        <v>44749</v>
      </c>
      <c r="AH2412" s="41">
        <f t="shared" ca="1" si="337"/>
        <v>46028</v>
      </c>
      <c r="AI2412" s="1">
        <f t="shared" ca="1" si="344"/>
        <v>41</v>
      </c>
      <c r="AJ2412" s="1">
        <f t="shared" ca="1" si="338"/>
        <v>36</v>
      </c>
      <c r="AK2412" s="1">
        <f t="shared" ca="1" si="339"/>
        <v>5</v>
      </c>
      <c r="AL2412" s="1">
        <f t="shared" si="340"/>
        <v>50.88</v>
      </c>
      <c r="AM2412" s="38">
        <f t="shared" ca="1" si="341"/>
        <v>0.87804878048780488</v>
      </c>
      <c r="AN2412" s="1" t="str">
        <f t="shared" ca="1" si="342"/>
        <v>תקין</v>
      </c>
      <c r="AO2412" s="1" t="e">
        <f>VLOOKUP(AC2412,'תז מייל קניין'!$A:$C,3,0)</f>
        <v>#N/A</v>
      </c>
      <c r="AP2412" s="1" t="str">
        <f t="shared" si="343"/>
        <v xml:space="preserve"> 20.3.2025</v>
      </c>
    </row>
    <row r="2413" spans="1:42" x14ac:dyDescent="0.2">
      <c r="A2413" s="4"/>
      <c r="B2413" s="5"/>
      <c r="C2413" s="6" t="s">
        <v>8217</v>
      </c>
      <c r="D2413" s="7" t="s">
        <v>50</v>
      </c>
      <c r="E2413" s="7" t="s">
        <v>32</v>
      </c>
      <c r="F2413" s="8" t="s">
        <v>35</v>
      </c>
      <c r="G2413" s="9">
        <v>44763</v>
      </c>
      <c r="H2413" s="9"/>
      <c r="I2413" s="10"/>
      <c r="J2413" s="14"/>
      <c r="K2413" s="11" t="s">
        <v>8218</v>
      </c>
      <c r="L2413" s="8" t="s">
        <v>8219</v>
      </c>
      <c r="M2413" s="8" t="s">
        <v>8220</v>
      </c>
      <c r="N2413" s="8" t="s">
        <v>40</v>
      </c>
      <c r="O2413" s="12">
        <v>25879.72</v>
      </c>
      <c r="P2413" s="8" t="s">
        <v>41</v>
      </c>
      <c r="Q2413" s="12">
        <v>25879.72</v>
      </c>
      <c r="R2413" s="13">
        <v>66.790000000000006</v>
      </c>
      <c r="S2413" s="12">
        <v>17284.41</v>
      </c>
      <c r="T2413" s="12">
        <v>17284.41</v>
      </c>
      <c r="U2413" s="12">
        <v>8595.31</v>
      </c>
      <c r="V2413" s="8" t="s">
        <v>35</v>
      </c>
      <c r="W2413" s="8" t="s">
        <v>6829</v>
      </c>
      <c r="X2413" s="8" t="s">
        <v>35</v>
      </c>
      <c r="Y2413" s="13">
        <v>0</v>
      </c>
      <c r="Z2413" s="8" t="s">
        <v>42</v>
      </c>
      <c r="AA2413" s="8" t="s">
        <v>65</v>
      </c>
      <c r="AB2413" s="8" t="s">
        <v>35</v>
      </c>
      <c r="AC2413" s="8" t="s">
        <v>8066</v>
      </c>
      <c r="AD2413" s="8" t="s">
        <v>8221</v>
      </c>
      <c r="AE2413" s="8" t="s">
        <v>2427</v>
      </c>
      <c r="AF2413" s="12">
        <v>8595.31</v>
      </c>
      <c r="AG2413" s="41">
        <f t="shared" si="336"/>
        <v>44763</v>
      </c>
      <c r="AH2413" s="41">
        <f t="shared" ca="1" si="337"/>
        <v>46022</v>
      </c>
      <c r="AI2413" s="1">
        <f t="shared" ca="1" si="344"/>
        <v>41</v>
      </c>
      <c r="AJ2413" s="1">
        <f t="shared" ca="1" si="338"/>
        <v>36</v>
      </c>
      <c r="AK2413" s="1">
        <f t="shared" ca="1" si="339"/>
        <v>4</v>
      </c>
      <c r="AL2413" s="1">
        <f t="shared" si="340"/>
        <v>66.790000000000006</v>
      </c>
      <c r="AM2413" s="38">
        <f t="shared" ca="1" si="341"/>
        <v>0.87804878048780488</v>
      </c>
      <c r="AN2413" s="1" t="str">
        <f t="shared" ca="1" si="342"/>
        <v>תקין</v>
      </c>
      <c r="AO2413" s="1" t="e">
        <f>VLOOKUP(AC2413,'תז מייל קניין'!$A:$C,3,0)</f>
        <v>#N/A</v>
      </c>
      <c r="AP2413" s="1" t="str">
        <f t="shared" si="343"/>
        <v xml:space="preserve"> מאגר השמא</v>
      </c>
    </row>
    <row r="2414" spans="1:42" x14ac:dyDescent="0.2">
      <c r="A2414" s="4"/>
      <c r="B2414" s="5"/>
      <c r="C2414" s="6" t="s">
        <v>8222</v>
      </c>
      <c r="D2414" s="7" t="s">
        <v>34</v>
      </c>
      <c r="E2414" s="7" t="s">
        <v>32</v>
      </c>
      <c r="F2414" s="8" t="s">
        <v>35</v>
      </c>
      <c r="G2414" s="9">
        <v>44777</v>
      </c>
      <c r="H2414" s="9">
        <v>44777</v>
      </c>
      <c r="I2414" s="10">
        <v>45544</v>
      </c>
      <c r="J2414" s="14"/>
      <c r="K2414" s="11" t="s">
        <v>1399</v>
      </c>
      <c r="L2414" s="8" t="s">
        <v>1400</v>
      </c>
      <c r="M2414" s="8" t="s">
        <v>1401</v>
      </c>
      <c r="N2414" s="8" t="s">
        <v>40</v>
      </c>
      <c r="O2414" s="12">
        <v>372365.61</v>
      </c>
      <c r="P2414" s="8" t="s">
        <v>41</v>
      </c>
      <c r="Q2414" s="12">
        <v>372365.61</v>
      </c>
      <c r="R2414" s="13">
        <v>79.260000000000005</v>
      </c>
      <c r="S2414" s="12">
        <v>294609.51</v>
      </c>
      <c r="T2414" s="12">
        <v>294609.51</v>
      </c>
      <c r="U2414" s="12">
        <v>77756.100000000006</v>
      </c>
      <c r="V2414" s="8" t="s">
        <v>35</v>
      </c>
      <c r="W2414" s="8" t="s">
        <v>8223</v>
      </c>
      <c r="X2414" s="8" t="s">
        <v>35</v>
      </c>
      <c r="Y2414" s="13">
        <v>0</v>
      </c>
      <c r="Z2414" s="8" t="s">
        <v>42</v>
      </c>
      <c r="AA2414" s="8" t="s">
        <v>65</v>
      </c>
      <c r="AB2414" s="8" t="s">
        <v>35</v>
      </c>
      <c r="AC2414" s="8" t="s">
        <v>8066</v>
      </c>
      <c r="AD2414" s="8" t="s">
        <v>35</v>
      </c>
      <c r="AE2414" s="8" t="s">
        <v>3484</v>
      </c>
      <c r="AF2414" s="12">
        <v>77756.100000000006</v>
      </c>
      <c r="AG2414" s="41">
        <f t="shared" si="336"/>
        <v>44777</v>
      </c>
      <c r="AH2414" s="41">
        <f t="shared" ca="1" si="337"/>
        <v>45544</v>
      </c>
      <c r="AI2414" s="1">
        <f t="shared" ca="1" si="344"/>
        <v>25</v>
      </c>
      <c r="AJ2414" s="1">
        <f t="shared" ca="1" si="338"/>
        <v>36</v>
      </c>
      <c r="AK2414" s="1">
        <f t="shared" ca="1" si="339"/>
        <v>-10</v>
      </c>
      <c r="AL2414" s="1">
        <f t="shared" si="340"/>
        <v>79.260000000000005</v>
      </c>
      <c r="AM2414" s="38">
        <f t="shared" ca="1" si="341"/>
        <v>1.44</v>
      </c>
      <c r="AN2414" s="1" t="str">
        <f t="shared" ca="1" si="342"/>
        <v>תקין</v>
      </c>
      <c r="AO2414" s="1" t="e">
        <f>VLOOKUP(AC2414,'תז מייל קניין'!$A:$C,3,0)</f>
        <v>#N/A</v>
      </c>
      <c r="AP2414" s="1" t="str">
        <f t="shared" si="343"/>
        <v xml:space="preserve"> מכרז מרכז</v>
      </c>
    </row>
    <row r="2415" spans="1:42" x14ac:dyDescent="0.2">
      <c r="A2415" s="4"/>
      <c r="B2415" s="5"/>
      <c r="C2415" s="6" t="s">
        <v>8224</v>
      </c>
      <c r="D2415" s="7" t="s">
        <v>50</v>
      </c>
      <c r="E2415" s="7" t="s">
        <v>32</v>
      </c>
      <c r="F2415" s="8" t="s">
        <v>35</v>
      </c>
      <c r="G2415" s="9">
        <v>44781</v>
      </c>
      <c r="H2415" s="9"/>
      <c r="I2415" s="10"/>
      <c r="J2415" s="14"/>
      <c r="K2415" s="11" t="s">
        <v>1878</v>
      </c>
      <c r="L2415" s="8" t="s">
        <v>1879</v>
      </c>
      <c r="M2415" s="8" t="s">
        <v>35</v>
      </c>
      <c r="N2415" s="8" t="s">
        <v>40</v>
      </c>
      <c r="O2415" s="13">
        <v>625</v>
      </c>
      <c r="P2415" s="8" t="s">
        <v>41</v>
      </c>
      <c r="Q2415" s="13">
        <v>625</v>
      </c>
      <c r="R2415" s="13">
        <v>1</v>
      </c>
      <c r="S2415" s="13">
        <v>6.25</v>
      </c>
      <c r="T2415" s="13">
        <v>6.25</v>
      </c>
      <c r="U2415" s="13">
        <v>618.75</v>
      </c>
      <c r="V2415" s="8" t="s">
        <v>35</v>
      </c>
      <c r="W2415" s="8" t="s">
        <v>8225</v>
      </c>
      <c r="X2415" s="8" t="s">
        <v>35</v>
      </c>
      <c r="Y2415" s="13">
        <v>0</v>
      </c>
      <c r="Z2415" s="8" t="s">
        <v>42</v>
      </c>
      <c r="AA2415" s="8" t="s">
        <v>1804</v>
      </c>
      <c r="AB2415" s="8" t="s">
        <v>35</v>
      </c>
      <c r="AC2415" s="8" t="s">
        <v>8066</v>
      </c>
      <c r="AD2415" s="8" t="s">
        <v>35</v>
      </c>
      <c r="AE2415" s="8" t="s">
        <v>1848</v>
      </c>
      <c r="AF2415" s="13">
        <v>618.75</v>
      </c>
      <c r="AG2415" s="41">
        <f t="shared" si="336"/>
        <v>44781</v>
      </c>
      <c r="AH2415" s="41">
        <f t="shared" ca="1" si="337"/>
        <v>46022</v>
      </c>
      <c r="AI2415" s="1">
        <f t="shared" ca="1" si="344"/>
        <v>40</v>
      </c>
      <c r="AJ2415" s="1">
        <f t="shared" ca="1" si="338"/>
        <v>35</v>
      </c>
      <c r="AK2415" s="1">
        <f t="shared" ca="1" si="339"/>
        <v>4</v>
      </c>
      <c r="AL2415" s="1">
        <f t="shared" si="340"/>
        <v>1</v>
      </c>
      <c r="AM2415" s="38">
        <f t="shared" ca="1" si="341"/>
        <v>0.875</v>
      </c>
      <c r="AN2415" s="1" t="str">
        <f t="shared" ca="1" si="342"/>
        <v>לא תקין</v>
      </c>
      <c r="AO2415" s="1" t="e">
        <f>VLOOKUP(AC2415,'תז מייל קניין'!$A:$C,3,0)</f>
        <v>#N/A</v>
      </c>
      <c r="AP2415" s="1" t="str">
        <f t="shared" si="343"/>
        <v xml:space="preserve"> הדפסה וצי</v>
      </c>
    </row>
    <row r="2416" spans="1:42" x14ac:dyDescent="0.2">
      <c r="A2416" s="4"/>
      <c r="B2416" s="5"/>
      <c r="C2416" s="6" t="s">
        <v>8226</v>
      </c>
      <c r="D2416" s="7" t="s">
        <v>50</v>
      </c>
      <c r="E2416" s="7" t="s">
        <v>32</v>
      </c>
      <c r="F2416" s="8" t="s">
        <v>35</v>
      </c>
      <c r="G2416" s="9">
        <v>44790</v>
      </c>
      <c r="H2416" s="9"/>
      <c r="I2416" s="10"/>
      <c r="J2416" s="14"/>
      <c r="K2416" s="11" t="s">
        <v>8227</v>
      </c>
      <c r="L2416" s="8" t="s">
        <v>8228</v>
      </c>
      <c r="M2416" s="8" t="s">
        <v>8229</v>
      </c>
      <c r="N2416" s="8" t="s">
        <v>35</v>
      </c>
      <c r="O2416" s="12">
        <v>142156.76</v>
      </c>
      <c r="P2416" s="8" t="s">
        <v>41</v>
      </c>
      <c r="Q2416" s="12">
        <v>142156.76</v>
      </c>
      <c r="R2416" s="13">
        <v>0</v>
      </c>
      <c r="S2416" s="13">
        <v>0</v>
      </c>
      <c r="T2416" s="13">
        <v>0</v>
      </c>
      <c r="U2416" s="13">
        <v>0</v>
      </c>
      <c r="V2416" s="8" t="s">
        <v>57</v>
      </c>
      <c r="W2416" s="8" t="s">
        <v>8230</v>
      </c>
      <c r="X2416" s="8" t="s">
        <v>35</v>
      </c>
      <c r="Y2416" s="13">
        <v>0</v>
      </c>
      <c r="Z2416" s="8" t="s">
        <v>42</v>
      </c>
      <c r="AA2416" s="8" t="s">
        <v>65</v>
      </c>
      <c r="AB2416" s="8" t="s">
        <v>35</v>
      </c>
      <c r="AC2416" s="8" t="s">
        <v>8066</v>
      </c>
      <c r="AD2416" s="8" t="s">
        <v>35</v>
      </c>
      <c r="AE2416" s="8" t="s">
        <v>35</v>
      </c>
      <c r="AF2416" s="12">
        <v>142156.76</v>
      </c>
      <c r="AG2416" s="41">
        <f t="shared" si="336"/>
        <v>44790</v>
      </c>
      <c r="AH2416" s="41">
        <f t="shared" ca="1" si="337"/>
        <v>46022</v>
      </c>
      <c r="AI2416" s="1">
        <f t="shared" ca="1" si="344"/>
        <v>40</v>
      </c>
      <c r="AJ2416" s="1">
        <f t="shared" ca="1" si="338"/>
        <v>35</v>
      </c>
      <c r="AK2416" s="1">
        <f t="shared" ca="1" si="339"/>
        <v>4</v>
      </c>
      <c r="AL2416" s="1">
        <f t="shared" si="340"/>
        <v>0</v>
      </c>
      <c r="AM2416" s="38">
        <f t="shared" ca="1" si="341"/>
        <v>0.875</v>
      </c>
      <c r="AN2416" s="1" t="str">
        <f t="shared" ca="1" si="342"/>
        <v>לא תקין</v>
      </c>
      <c r="AO2416" s="1" t="e">
        <f>VLOOKUP(AC2416,'תז מייל קניין'!$A:$C,3,0)</f>
        <v>#N/A</v>
      </c>
      <c r="AP2416" s="1" t="str">
        <f t="shared" si="343"/>
        <v xml:space="preserve"> הפקת אירו</v>
      </c>
    </row>
    <row r="2417" spans="1:42" x14ac:dyDescent="0.2">
      <c r="A2417" s="4"/>
      <c r="B2417" s="5"/>
      <c r="C2417" s="6" t="s">
        <v>8231</v>
      </c>
      <c r="D2417" s="7" t="s">
        <v>50</v>
      </c>
      <c r="E2417" s="7" t="s">
        <v>32</v>
      </c>
      <c r="F2417" s="8" t="s">
        <v>35</v>
      </c>
      <c r="G2417" s="9">
        <v>44797</v>
      </c>
      <c r="H2417" s="9"/>
      <c r="I2417" s="10"/>
      <c r="J2417" s="14"/>
      <c r="K2417" s="11" t="s">
        <v>154</v>
      </c>
      <c r="L2417" s="8" t="s">
        <v>155</v>
      </c>
      <c r="M2417" s="8" t="s">
        <v>156</v>
      </c>
      <c r="N2417" s="8" t="s">
        <v>40</v>
      </c>
      <c r="O2417" s="12">
        <v>135936</v>
      </c>
      <c r="P2417" s="8" t="s">
        <v>41</v>
      </c>
      <c r="Q2417" s="12">
        <v>135936</v>
      </c>
      <c r="R2417" s="13">
        <v>84.17</v>
      </c>
      <c r="S2417" s="12">
        <v>113443.2</v>
      </c>
      <c r="T2417" s="12">
        <v>113443.2</v>
      </c>
      <c r="U2417" s="12">
        <v>21523.200000000001</v>
      </c>
      <c r="V2417" s="8" t="s">
        <v>35</v>
      </c>
      <c r="W2417" s="8" t="s">
        <v>8232</v>
      </c>
      <c r="X2417" s="8" t="s">
        <v>35</v>
      </c>
      <c r="Y2417" s="13">
        <v>0</v>
      </c>
      <c r="Z2417" s="8" t="s">
        <v>42</v>
      </c>
      <c r="AA2417" s="8" t="s">
        <v>43</v>
      </c>
      <c r="AB2417" s="8" t="s">
        <v>158</v>
      </c>
      <c r="AC2417" s="8" t="s">
        <v>8066</v>
      </c>
      <c r="AD2417" s="8" t="s">
        <v>35</v>
      </c>
      <c r="AE2417" s="8" t="s">
        <v>35</v>
      </c>
      <c r="AF2417" s="12">
        <v>21523.200000000001</v>
      </c>
      <c r="AG2417" s="41">
        <f t="shared" si="336"/>
        <v>44797</v>
      </c>
      <c r="AH2417" s="41">
        <f t="shared" ca="1" si="337"/>
        <v>46022</v>
      </c>
      <c r="AI2417" s="1">
        <f t="shared" ca="1" si="344"/>
        <v>40</v>
      </c>
      <c r="AJ2417" s="1">
        <f t="shared" ca="1" si="338"/>
        <v>35</v>
      </c>
      <c r="AK2417" s="1">
        <f t="shared" ca="1" si="339"/>
        <v>4</v>
      </c>
      <c r="AL2417" s="1">
        <f t="shared" si="340"/>
        <v>84.17</v>
      </c>
      <c r="AM2417" s="38">
        <f t="shared" ca="1" si="341"/>
        <v>0.875</v>
      </c>
      <c r="AN2417" s="1" t="str">
        <f t="shared" ca="1" si="342"/>
        <v>תקין</v>
      </c>
      <c r="AO2417" s="1" t="e">
        <f>VLOOKUP(AC2417,'תז מייל קניין'!$A:$C,3,0)</f>
        <v>#N/A</v>
      </c>
      <c r="AP2417" s="1" t="str">
        <f t="shared" si="343"/>
        <v xml:space="preserve"> כריכות, ר</v>
      </c>
    </row>
    <row r="2418" spans="1:42" x14ac:dyDescent="0.2">
      <c r="A2418" s="4"/>
      <c r="B2418" s="5"/>
      <c r="C2418" s="6" t="s">
        <v>8233</v>
      </c>
      <c r="D2418" s="7" t="s">
        <v>50</v>
      </c>
      <c r="E2418" s="7" t="s">
        <v>32</v>
      </c>
      <c r="F2418" s="8" t="s">
        <v>35</v>
      </c>
      <c r="G2418" s="9">
        <v>44809</v>
      </c>
      <c r="H2418" s="9">
        <v>44791</v>
      </c>
      <c r="I2418" s="10">
        <v>45886</v>
      </c>
      <c r="J2418" s="14"/>
      <c r="K2418" s="11" t="s">
        <v>3053</v>
      </c>
      <c r="L2418" s="8" t="s">
        <v>3054</v>
      </c>
      <c r="M2418" s="8" t="s">
        <v>3055</v>
      </c>
      <c r="N2418" s="8" t="s">
        <v>40</v>
      </c>
      <c r="O2418" s="12">
        <v>257719.02</v>
      </c>
      <c r="P2418" s="8" t="s">
        <v>41</v>
      </c>
      <c r="Q2418" s="12">
        <v>257719.02</v>
      </c>
      <c r="R2418" s="13">
        <v>87.98</v>
      </c>
      <c r="S2418" s="12">
        <v>226055.04000000001</v>
      </c>
      <c r="T2418" s="12">
        <v>226055.04000000001</v>
      </c>
      <c r="U2418" s="12">
        <v>31085.279999999999</v>
      </c>
      <c r="V2418" s="8" t="s">
        <v>35</v>
      </c>
      <c r="W2418" s="8" t="s">
        <v>8234</v>
      </c>
      <c r="X2418" s="8" t="s">
        <v>35</v>
      </c>
      <c r="Y2418" s="13">
        <v>0</v>
      </c>
      <c r="Z2418" s="8" t="s">
        <v>42</v>
      </c>
      <c r="AA2418" s="8" t="s">
        <v>65</v>
      </c>
      <c r="AB2418" s="8" t="s">
        <v>35</v>
      </c>
      <c r="AC2418" s="8" t="s">
        <v>8066</v>
      </c>
      <c r="AD2418" s="8" t="s">
        <v>35</v>
      </c>
      <c r="AE2418" s="8" t="s">
        <v>3027</v>
      </c>
      <c r="AF2418" s="12">
        <v>31085.279999999999</v>
      </c>
      <c r="AG2418" s="41">
        <f t="shared" si="336"/>
        <v>44791</v>
      </c>
      <c r="AH2418" s="41">
        <f t="shared" ca="1" si="337"/>
        <v>45886</v>
      </c>
      <c r="AI2418" s="1">
        <f t="shared" ca="1" si="344"/>
        <v>35</v>
      </c>
      <c r="AJ2418" s="1">
        <f t="shared" ca="1" si="338"/>
        <v>35</v>
      </c>
      <c r="AK2418" s="1">
        <f t="shared" ca="1" si="339"/>
        <v>0</v>
      </c>
      <c r="AL2418" s="1">
        <f t="shared" si="340"/>
        <v>87.98</v>
      </c>
      <c r="AM2418" s="38">
        <f t="shared" ca="1" si="341"/>
        <v>1</v>
      </c>
      <c r="AN2418" s="1" t="str">
        <f t="shared" ca="1" si="342"/>
        <v>תקין</v>
      </c>
      <c r="AO2418" s="1" t="e">
        <f>VLOOKUP(AC2418,'תז מייל קניין'!$A:$C,3,0)</f>
        <v>#N/A</v>
      </c>
      <c r="AP2418" s="1" t="str">
        <f t="shared" si="343"/>
        <v xml:space="preserve"> 25.3.202ה</v>
      </c>
    </row>
    <row r="2419" spans="1:42" x14ac:dyDescent="0.2">
      <c r="A2419" s="4"/>
      <c r="B2419" s="5"/>
      <c r="C2419" s="6" t="s">
        <v>8235</v>
      </c>
      <c r="D2419" s="7" t="s">
        <v>50</v>
      </c>
      <c r="E2419" s="7" t="s">
        <v>32</v>
      </c>
      <c r="F2419" s="8" t="s">
        <v>35</v>
      </c>
      <c r="G2419" s="9">
        <v>44817</v>
      </c>
      <c r="H2419" s="9"/>
      <c r="I2419" s="10"/>
      <c r="J2419" s="14"/>
      <c r="K2419" s="11" t="s">
        <v>1764</v>
      </c>
      <c r="L2419" s="8" t="s">
        <v>1765</v>
      </c>
      <c r="M2419" s="8" t="s">
        <v>1766</v>
      </c>
      <c r="N2419" s="8" t="s">
        <v>40</v>
      </c>
      <c r="O2419" s="12">
        <v>4574.4799999999996</v>
      </c>
      <c r="P2419" s="8" t="s">
        <v>41</v>
      </c>
      <c r="Q2419" s="12">
        <v>4574.4799999999996</v>
      </c>
      <c r="R2419" s="13">
        <v>86.85</v>
      </c>
      <c r="S2419" s="12">
        <v>3968.4</v>
      </c>
      <c r="T2419" s="12">
        <v>4258.67</v>
      </c>
      <c r="U2419" s="13">
        <v>700.97</v>
      </c>
      <c r="V2419" s="8" t="s">
        <v>35</v>
      </c>
      <c r="W2419" s="8" t="s">
        <v>8236</v>
      </c>
      <c r="X2419" s="8" t="s">
        <v>57</v>
      </c>
      <c r="Y2419" s="13">
        <v>0</v>
      </c>
      <c r="Z2419" s="8" t="s">
        <v>42</v>
      </c>
      <c r="AA2419" s="8" t="s">
        <v>65</v>
      </c>
      <c r="AB2419" s="8" t="s">
        <v>35</v>
      </c>
      <c r="AC2419" s="8" t="s">
        <v>8066</v>
      </c>
      <c r="AD2419" s="8" t="s">
        <v>35</v>
      </c>
      <c r="AE2419" s="8" t="s">
        <v>1848</v>
      </c>
      <c r="AF2419" s="13">
        <v>605.99</v>
      </c>
      <c r="AG2419" s="41">
        <f t="shared" si="336"/>
        <v>44817</v>
      </c>
      <c r="AH2419" s="41">
        <f t="shared" ca="1" si="337"/>
        <v>46022</v>
      </c>
      <c r="AI2419" s="1">
        <f t="shared" ca="1" si="344"/>
        <v>39</v>
      </c>
      <c r="AJ2419" s="1">
        <f t="shared" ca="1" si="338"/>
        <v>34</v>
      </c>
      <c r="AK2419" s="1">
        <f t="shared" ca="1" si="339"/>
        <v>4</v>
      </c>
      <c r="AL2419" s="1">
        <f t="shared" si="340"/>
        <v>86.85</v>
      </c>
      <c r="AM2419" s="38">
        <f t="shared" ca="1" si="341"/>
        <v>0.87179487179487181</v>
      </c>
      <c r="AN2419" s="1" t="str">
        <f t="shared" ca="1" si="342"/>
        <v>תקין</v>
      </c>
      <c r="AO2419" s="1" t="e">
        <f>VLOOKUP(AC2419,'תז מייל קניין'!$A:$C,3,0)</f>
        <v>#N/A</v>
      </c>
      <c r="AP2419" s="1" t="str">
        <f t="shared" si="343"/>
        <v xml:space="preserve"> ציוד משרד</v>
      </c>
    </row>
    <row r="2420" spans="1:42" x14ac:dyDescent="0.2">
      <c r="A2420" s="4"/>
      <c r="B2420" s="5"/>
      <c r="C2420" s="6" t="s">
        <v>8237</v>
      </c>
      <c r="D2420" s="7" t="s">
        <v>61</v>
      </c>
      <c r="E2420" s="7" t="s">
        <v>32</v>
      </c>
      <c r="F2420" s="8" t="s">
        <v>35</v>
      </c>
      <c r="G2420" s="9">
        <v>44857</v>
      </c>
      <c r="H2420" s="9">
        <v>44852</v>
      </c>
      <c r="I2420" s="10">
        <v>45838</v>
      </c>
      <c r="J2420" s="14"/>
      <c r="K2420" s="11" t="s">
        <v>8238</v>
      </c>
      <c r="L2420" s="8" t="s">
        <v>8239</v>
      </c>
      <c r="M2420" s="8" t="s">
        <v>8240</v>
      </c>
      <c r="N2420" s="8" t="s">
        <v>40</v>
      </c>
      <c r="O2420" s="12">
        <v>605629.56000000006</v>
      </c>
      <c r="P2420" s="8" t="s">
        <v>41</v>
      </c>
      <c r="Q2420" s="12">
        <v>605629.56000000006</v>
      </c>
      <c r="R2420" s="13">
        <v>93.05</v>
      </c>
      <c r="S2420" s="12">
        <v>569332.35</v>
      </c>
      <c r="T2420" s="12">
        <v>580965.66</v>
      </c>
      <c r="U2420" s="12">
        <v>44412.27</v>
      </c>
      <c r="V2420" s="8" t="s">
        <v>35</v>
      </c>
      <c r="W2420" s="8" t="s">
        <v>8241</v>
      </c>
      <c r="X2420" s="8" t="s">
        <v>57</v>
      </c>
      <c r="Y2420" s="13">
        <v>0</v>
      </c>
      <c r="Z2420" s="8" t="s">
        <v>42</v>
      </c>
      <c r="AA2420" s="8" t="s">
        <v>44</v>
      </c>
      <c r="AB2420" s="8" t="s">
        <v>35</v>
      </c>
      <c r="AC2420" s="8" t="s">
        <v>8066</v>
      </c>
      <c r="AD2420" s="8" t="s">
        <v>8242</v>
      </c>
      <c r="AE2420" s="8" t="s">
        <v>4789</v>
      </c>
      <c r="AF2420" s="12">
        <v>42118.81</v>
      </c>
      <c r="AG2420" s="41">
        <f t="shared" si="336"/>
        <v>44852</v>
      </c>
      <c r="AH2420" s="41">
        <f t="shared" ca="1" si="337"/>
        <v>45838</v>
      </c>
      <c r="AI2420" s="1">
        <f t="shared" ca="1" si="344"/>
        <v>32</v>
      </c>
      <c r="AJ2420" s="1">
        <f t="shared" ca="1" si="338"/>
        <v>33</v>
      </c>
      <c r="AK2420" s="1">
        <f t="shared" ca="1" si="339"/>
        <v>-1</v>
      </c>
      <c r="AL2420" s="1">
        <f t="shared" si="340"/>
        <v>93.05</v>
      </c>
      <c r="AM2420" s="38">
        <f t="shared" ca="1" si="341"/>
        <v>1.03125</v>
      </c>
      <c r="AN2420" s="1" t="str">
        <f t="shared" ca="1" si="342"/>
        <v>תקין</v>
      </c>
      <c r="AO2420" s="1" t="e">
        <f>VLOOKUP(AC2420,'תז מייל קניין'!$A:$C,3,0)</f>
        <v>#N/A</v>
      </c>
      <c r="AP2420" s="1" t="str">
        <f t="shared" si="343"/>
        <v xml:space="preserve"> 08.07.202</v>
      </c>
    </row>
    <row r="2421" spans="1:42" x14ac:dyDescent="0.2">
      <c r="A2421" s="4"/>
      <c r="B2421" s="5"/>
      <c r="C2421" s="6" t="s">
        <v>8243</v>
      </c>
      <c r="D2421" s="7" t="s">
        <v>50</v>
      </c>
      <c r="E2421" s="7" t="s">
        <v>32</v>
      </c>
      <c r="F2421" s="8" t="s">
        <v>35</v>
      </c>
      <c r="G2421" s="9">
        <v>44874</v>
      </c>
      <c r="H2421" s="9"/>
      <c r="I2421" s="10"/>
      <c r="J2421" s="14"/>
      <c r="K2421" s="11" t="s">
        <v>2895</v>
      </c>
      <c r="L2421" s="8" t="s">
        <v>2896</v>
      </c>
      <c r="M2421" s="8" t="s">
        <v>2897</v>
      </c>
      <c r="N2421" s="8" t="s">
        <v>40</v>
      </c>
      <c r="O2421" s="12">
        <v>21186.959999999999</v>
      </c>
      <c r="P2421" s="8" t="s">
        <v>41</v>
      </c>
      <c r="Q2421" s="12">
        <v>21186.959999999999</v>
      </c>
      <c r="R2421" s="13">
        <v>94.8</v>
      </c>
      <c r="S2421" s="12">
        <v>20257.759999999998</v>
      </c>
      <c r="T2421" s="12">
        <v>20930.34</v>
      </c>
      <c r="U2421" s="13">
        <v>866.56</v>
      </c>
      <c r="V2421" s="8" t="s">
        <v>35</v>
      </c>
      <c r="W2421" s="8" t="s">
        <v>8244</v>
      </c>
      <c r="X2421" s="8" t="s">
        <v>57</v>
      </c>
      <c r="Y2421" s="13">
        <v>0</v>
      </c>
      <c r="Z2421" s="8" t="s">
        <v>42</v>
      </c>
      <c r="AA2421" s="8" t="s">
        <v>65</v>
      </c>
      <c r="AB2421" s="8" t="s">
        <v>35</v>
      </c>
      <c r="AC2421" s="8" t="s">
        <v>8066</v>
      </c>
      <c r="AD2421" s="8" t="s">
        <v>35</v>
      </c>
      <c r="AE2421" s="8" t="s">
        <v>2899</v>
      </c>
      <c r="AF2421" s="13">
        <v>892.65</v>
      </c>
      <c r="AG2421" s="41">
        <f t="shared" si="336"/>
        <v>44874</v>
      </c>
      <c r="AH2421" s="41">
        <f t="shared" ca="1" si="337"/>
        <v>46022</v>
      </c>
      <c r="AI2421" s="1">
        <f t="shared" ca="1" si="344"/>
        <v>37</v>
      </c>
      <c r="AJ2421" s="1">
        <f t="shared" ca="1" si="338"/>
        <v>32</v>
      </c>
      <c r="AK2421" s="1">
        <f t="shared" ca="1" si="339"/>
        <v>4</v>
      </c>
      <c r="AL2421" s="1">
        <f t="shared" si="340"/>
        <v>94.8</v>
      </c>
      <c r="AM2421" s="38">
        <f t="shared" ca="1" si="341"/>
        <v>0.86486486486486491</v>
      </c>
      <c r="AN2421" s="1" t="str">
        <f t="shared" ca="1" si="342"/>
        <v>תקין</v>
      </c>
      <c r="AO2421" s="1" t="e">
        <f>VLOOKUP(AC2421,'תז מייל קניין'!$A:$C,3,0)</f>
        <v>#N/A</v>
      </c>
      <c r="AP2421" s="1" t="str">
        <f t="shared" si="343"/>
        <v xml:space="preserve"> מכרז הפקת</v>
      </c>
    </row>
    <row r="2422" spans="1:42" x14ac:dyDescent="0.2">
      <c r="A2422" s="4"/>
      <c r="B2422" s="5"/>
      <c r="C2422" s="6" t="s">
        <v>8245</v>
      </c>
      <c r="D2422" s="7" t="s">
        <v>61</v>
      </c>
      <c r="E2422" s="7" t="s">
        <v>32</v>
      </c>
      <c r="F2422" s="8" t="s">
        <v>35</v>
      </c>
      <c r="G2422" s="9">
        <v>44892</v>
      </c>
      <c r="H2422" s="9">
        <v>44820</v>
      </c>
      <c r="I2422" s="10">
        <v>45966</v>
      </c>
      <c r="J2422" s="14"/>
      <c r="K2422" s="11" t="s">
        <v>8246</v>
      </c>
      <c r="L2422" s="8" t="s">
        <v>8247</v>
      </c>
      <c r="M2422" s="8" t="s">
        <v>8248</v>
      </c>
      <c r="N2422" s="8" t="s">
        <v>40</v>
      </c>
      <c r="O2422" s="12">
        <v>37700</v>
      </c>
      <c r="P2422" s="8" t="s">
        <v>41</v>
      </c>
      <c r="Q2422" s="12">
        <v>37700</v>
      </c>
      <c r="R2422" s="13">
        <v>48.46</v>
      </c>
      <c r="S2422" s="12">
        <v>18270</v>
      </c>
      <c r="T2422" s="12">
        <v>18270</v>
      </c>
      <c r="U2422" s="12">
        <v>21195.72</v>
      </c>
      <c r="V2422" s="8" t="s">
        <v>35</v>
      </c>
      <c r="W2422" s="8" t="s">
        <v>8249</v>
      </c>
      <c r="X2422" s="8" t="s">
        <v>57</v>
      </c>
      <c r="Y2422" s="13">
        <v>0</v>
      </c>
      <c r="Z2422" s="8" t="s">
        <v>42</v>
      </c>
      <c r="AA2422" s="8" t="s">
        <v>44</v>
      </c>
      <c r="AB2422" s="8" t="s">
        <v>35</v>
      </c>
      <c r="AC2422" s="8" t="s">
        <v>8066</v>
      </c>
      <c r="AD2422" s="8" t="s">
        <v>8250</v>
      </c>
      <c r="AE2422" s="8" t="s">
        <v>35</v>
      </c>
      <c r="AF2422" s="12">
        <v>19430</v>
      </c>
      <c r="AG2422" s="41">
        <f t="shared" si="336"/>
        <v>44820</v>
      </c>
      <c r="AH2422" s="41">
        <f t="shared" ca="1" si="337"/>
        <v>45966</v>
      </c>
      <c r="AI2422" s="1">
        <f t="shared" ca="1" si="344"/>
        <v>37</v>
      </c>
      <c r="AJ2422" s="1">
        <f t="shared" ca="1" si="338"/>
        <v>34</v>
      </c>
      <c r="AK2422" s="1">
        <f t="shared" ca="1" si="339"/>
        <v>2</v>
      </c>
      <c r="AL2422" s="1">
        <f t="shared" si="340"/>
        <v>48.46</v>
      </c>
      <c r="AM2422" s="38">
        <f t="shared" ca="1" si="341"/>
        <v>0.91891891891891897</v>
      </c>
      <c r="AN2422" s="1" t="str">
        <f t="shared" ca="1" si="342"/>
        <v>לא תקין</v>
      </c>
      <c r="AO2422" s="1" t="e">
        <f>VLOOKUP(AC2422,'תז מייל קניין'!$A:$C,3,0)</f>
        <v>#N/A</v>
      </c>
      <c r="AP2422" s="1" t="str">
        <f t="shared" si="343"/>
        <v xml:space="preserve"> 15.11.202</v>
      </c>
    </row>
    <row r="2423" spans="1:42" x14ac:dyDescent="0.2">
      <c r="A2423" s="4"/>
      <c r="B2423" s="5"/>
      <c r="C2423" s="6" t="s">
        <v>8251</v>
      </c>
      <c r="D2423" s="7" t="s">
        <v>50</v>
      </c>
      <c r="E2423" s="7" t="s">
        <v>32</v>
      </c>
      <c r="F2423" s="8" t="s">
        <v>35</v>
      </c>
      <c r="G2423" s="9">
        <v>44892</v>
      </c>
      <c r="H2423" s="9">
        <v>43829</v>
      </c>
      <c r="I2423" s="10">
        <v>46053</v>
      </c>
      <c r="J2423" s="14"/>
      <c r="K2423" s="11" t="s">
        <v>8252</v>
      </c>
      <c r="L2423" s="8" t="s">
        <v>8253</v>
      </c>
      <c r="M2423" s="8" t="s">
        <v>8254</v>
      </c>
      <c r="N2423" s="8" t="s">
        <v>40</v>
      </c>
      <c r="O2423" s="12">
        <v>707804.61</v>
      </c>
      <c r="P2423" s="8" t="s">
        <v>41</v>
      </c>
      <c r="Q2423" s="12">
        <v>707804.61</v>
      </c>
      <c r="R2423" s="13">
        <v>49.84</v>
      </c>
      <c r="S2423" s="12">
        <v>353087.7</v>
      </c>
      <c r="T2423" s="12">
        <v>352786.21</v>
      </c>
      <c r="U2423" s="12">
        <v>355018.4</v>
      </c>
      <c r="V2423" s="8" t="s">
        <v>35</v>
      </c>
      <c r="W2423" s="8" t="s">
        <v>8255</v>
      </c>
      <c r="X2423" s="8" t="s">
        <v>35</v>
      </c>
      <c r="Y2423" s="13">
        <v>0</v>
      </c>
      <c r="Z2423" s="8" t="s">
        <v>42</v>
      </c>
      <c r="AA2423" s="8" t="s">
        <v>44</v>
      </c>
      <c r="AB2423" s="8" t="s">
        <v>35</v>
      </c>
      <c r="AC2423" s="8" t="s">
        <v>8066</v>
      </c>
      <c r="AD2423" s="8" t="s">
        <v>8256</v>
      </c>
      <c r="AE2423" s="8" t="s">
        <v>5276</v>
      </c>
      <c r="AF2423" s="12">
        <v>355018.4</v>
      </c>
      <c r="AG2423" s="41">
        <f t="shared" si="336"/>
        <v>43829</v>
      </c>
      <c r="AH2423" s="41">
        <f t="shared" ca="1" si="337"/>
        <v>46053</v>
      </c>
      <c r="AI2423" s="1">
        <f t="shared" ca="1" si="344"/>
        <v>73</v>
      </c>
      <c r="AJ2423" s="1">
        <f t="shared" ca="1" si="338"/>
        <v>67</v>
      </c>
      <c r="AK2423" s="1">
        <f t="shared" ca="1" si="339"/>
        <v>5</v>
      </c>
      <c r="AL2423" s="1">
        <f t="shared" si="340"/>
        <v>49.84</v>
      </c>
      <c r="AM2423" s="38">
        <f t="shared" ca="1" si="341"/>
        <v>0.9178082191780822</v>
      </c>
      <c r="AN2423" s="1" t="str">
        <f t="shared" ca="1" si="342"/>
        <v>לא תקין</v>
      </c>
      <c r="AO2423" s="1" t="e">
        <f>VLOOKUP(AC2423,'תז מייל קניין'!$A:$C,3,0)</f>
        <v>#N/A</v>
      </c>
      <c r="AP2423" s="1" t="str">
        <f t="shared" si="343"/>
        <v xml:space="preserve"> שירותי יע</v>
      </c>
    </row>
    <row r="2424" spans="1:42" x14ac:dyDescent="0.2">
      <c r="A2424" s="4"/>
      <c r="B2424" s="5"/>
      <c r="C2424" s="6" t="s">
        <v>8257</v>
      </c>
      <c r="D2424" s="7" t="s">
        <v>50</v>
      </c>
      <c r="E2424" s="7" t="s">
        <v>32</v>
      </c>
      <c r="F2424" s="8" t="s">
        <v>35</v>
      </c>
      <c r="G2424" s="9">
        <v>44900</v>
      </c>
      <c r="H2424" s="9">
        <v>44879</v>
      </c>
      <c r="I2424" s="10">
        <v>45291</v>
      </c>
      <c r="J2424" s="14"/>
      <c r="K2424" s="11" t="s">
        <v>1399</v>
      </c>
      <c r="L2424" s="8" t="s">
        <v>1400</v>
      </c>
      <c r="M2424" s="8" t="s">
        <v>1401</v>
      </c>
      <c r="N2424" s="8" t="s">
        <v>40</v>
      </c>
      <c r="O2424" s="12">
        <v>403268.18</v>
      </c>
      <c r="P2424" s="8" t="s">
        <v>41</v>
      </c>
      <c r="Q2424" s="12">
        <v>403268.18</v>
      </c>
      <c r="R2424" s="13">
        <v>99.9</v>
      </c>
      <c r="S2424" s="12">
        <v>399463.82</v>
      </c>
      <c r="T2424" s="12">
        <v>399452.32</v>
      </c>
      <c r="U2424" s="13">
        <v>390.13</v>
      </c>
      <c r="V2424" s="8" t="s">
        <v>35</v>
      </c>
      <c r="W2424" s="8" t="s">
        <v>8155</v>
      </c>
      <c r="X2424" s="8" t="s">
        <v>35</v>
      </c>
      <c r="Y2424" s="13">
        <v>0</v>
      </c>
      <c r="Z2424" s="8" t="s">
        <v>42</v>
      </c>
      <c r="AA2424" s="8" t="s">
        <v>65</v>
      </c>
      <c r="AB2424" s="8" t="s">
        <v>35</v>
      </c>
      <c r="AC2424" s="8" t="s">
        <v>8066</v>
      </c>
      <c r="AD2424" s="8" t="s">
        <v>35</v>
      </c>
      <c r="AE2424" s="8" t="s">
        <v>8258</v>
      </c>
      <c r="AF2424" s="13">
        <v>390.12</v>
      </c>
      <c r="AG2424" s="41">
        <f t="shared" si="336"/>
        <v>44879</v>
      </c>
      <c r="AH2424" s="41">
        <f t="shared" ca="1" si="337"/>
        <v>45291</v>
      </c>
      <c r="AI2424" s="1">
        <f t="shared" ca="1" si="344"/>
        <v>13</v>
      </c>
      <c r="AJ2424" s="1">
        <f t="shared" ca="1" si="338"/>
        <v>32</v>
      </c>
      <c r="AK2424" s="1">
        <f t="shared" ca="1" si="339"/>
        <v>-19</v>
      </c>
      <c r="AL2424" s="1">
        <f t="shared" si="340"/>
        <v>99.9</v>
      </c>
      <c r="AM2424" s="38">
        <f t="shared" ca="1" si="341"/>
        <v>2.4615384615384617</v>
      </c>
      <c r="AN2424" s="1" t="str">
        <f t="shared" ca="1" si="342"/>
        <v>תקין</v>
      </c>
      <c r="AO2424" s="1" t="e">
        <f>VLOOKUP(AC2424,'תז מייל קניין'!$A:$C,3,0)</f>
        <v>#N/A</v>
      </c>
      <c r="AP2424" s="1" t="str">
        <f t="shared" si="343"/>
        <v xml:space="preserve"> יעוץ לתהל</v>
      </c>
    </row>
    <row r="2425" spans="1:42" x14ac:dyDescent="0.2">
      <c r="A2425" s="4"/>
      <c r="B2425" s="5"/>
      <c r="C2425" s="6" t="s">
        <v>8259</v>
      </c>
      <c r="D2425" s="7" t="s">
        <v>50</v>
      </c>
      <c r="E2425" s="7" t="s">
        <v>32</v>
      </c>
      <c r="F2425" s="8" t="s">
        <v>35</v>
      </c>
      <c r="G2425" s="9">
        <v>44901</v>
      </c>
      <c r="H2425" s="9"/>
      <c r="I2425" s="10"/>
      <c r="J2425" s="14"/>
      <c r="K2425" s="11" t="s">
        <v>1943</v>
      </c>
      <c r="L2425" s="8" t="s">
        <v>1944</v>
      </c>
      <c r="M2425" s="8" t="s">
        <v>1945</v>
      </c>
      <c r="N2425" s="8" t="s">
        <v>40</v>
      </c>
      <c r="O2425" s="12">
        <v>1112.74</v>
      </c>
      <c r="P2425" s="8" t="s">
        <v>41</v>
      </c>
      <c r="Q2425" s="12">
        <v>1112.74</v>
      </c>
      <c r="R2425" s="13">
        <v>0</v>
      </c>
      <c r="S2425" s="13">
        <v>0</v>
      </c>
      <c r="T2425" s="13">
        <v>0</v>
      </c>
      <c r="U2425" s="12">
        <v>1112.74</v>
      </c>
      <c r="V2425" s="8" t="s">
        <v>35</v>
      </c>
      <c r="W2425" s="8" t="s">
        <v>8260</v>
      </c>
      <c r="X2425" s="8" t="s">
        <v>35</v>
      </c>
      <c r="Y2425" s="13">
        <v>0</v>
      </c>
      <c r="Z2425" s="8" t="s">
        <v>42</v>
      </c>
      <c r="AA2425" s="8" t="s">
        <v>43</v>
      </c>
      <c r="AB2425" s="8" t="s">
        <v>60</v>
      </c>
      <c r="AC2425" s="8" t="s">
        <v>8066</v>
      </c>
      <c r="AD2425" s="8" t="s">
        <v>35</v>
      </c>
      <c r="AE2425" s="8" t="s">
        <v>625</v>
      </c>
      <c r="AF2425" s="12">
        <v>1112.74</v>
      </c>
      <c r="AG2425" s="41">
        <f t="shared" si="336"/>
        <v>44901</v>
      </c>
      <c r="AH2425" s="41">
        <f t="shared" ca="1" si="337"/>
        <v>46022</v>
      </c>
      <c r="AI2425" s="1">
        <f t="shared" ca="1" si="344"/>
        <v>36</v>
      </c>
      <c r="AJ2425" s="1">
        <f t="shared" ca="1" si="338"/>
        <v>32</v>
      </c>
      <c r="AK2425" s="1">
        <f t="shared" ca="1" si="339"/>
        <v>4</v>
      </c>
      <c r="AL2425" s="1">
        <f t="shared" si="340"/>
        <v>0</v>
      </c>
      <c r="AM2425" s="38">
        <f t="shared" ca="1" si="341"/>
        <v>0.88888888888888884</v>
      </c>
      <c r="AN2425" s="1" t="str">
        <f t="shared" ca="1" si="342"/>
        <v>לא תקין</v>
      </c>
      <c r="AO2425" s="1" t="e">
        <f>VLOOKUP(AC2425,'תז מייל קניין'!$A:$C,3,0)</f>
        <v>#N/A</v>
      </c>
      <c r="AP2425" s="1" t="str">
        <f t="shared" si="343"/>
        <v xml:space="preserve"> חותמות עב</v>
      </c>
    </row>
    <row r="2426" spans="1:42" x14ac:dyDescent="0.2">
      <c r="A2426" s="4"/>
      <c r="B2426" s="5"/>
      <c r="C2426" s="6" t="s">
        <v>8261</v>
      </c>
      <c r="D2426" s="7" t="s">
        <v>61</v>
      </c>
      <c r="E2426" s="7" t="s">
        <v>32</v>
      </c>
      <c r="F2426" s="8" t="s">
        <v>35</v>
      </c>
      <c r="G2426" s="9">
        <v>44907</v>
      </c>
      <c r="H2426" s="9">
        <v>44927</v>
      </c>
      <c r="I2426" s="10">
        <v>46022</v>
      </c>
      <c r="J2426" s="14"/>
      <c r="K2426" s="11" t="s">
        <v>8262</v>
      </c>
      <c r="L2426" s="8" t="s">
        <v>8263</v>
      </c>
      <c r="M2426" s="8" t="s">
        <v>8264</v>
      </c>
      <c r="N2426" s="8" t="s">
        <v>40</v>
      </c>
      <c r="O2426" s="12">
        <v>671715</v>
      </c>
      <c r="P2426" s="8" t="s">
        <v>41</v>
      </c>
      <c r="Q2426" s="12">
        <v>671715</v>
      </c>
      <c r="R2426" s="13">
        <v>0</v>
      </c>
      <c r="S2426" s="13">
        <v>0</v>
      </c>
      <c r="T2426" s="13">
        <v>0</v>
      </c>
      <c r="U2426" s="12">
        <v>686282.91</v>
      </c>
      <c r="V2426" s="8" t="s">
        <v>35</v>
      </c>
      <c r="W2426" s="8" t="s">
        <v>8265</v>
      </c>
      <c r="X2426" s="8" t="s">
        <v>57</v>
      </c>
      <c r="Y2426" s="13">
        <v>0</v>
      </c>
      <c r="Z2426" s="8" t="s">
        <v>42</v>
      </c>
      <c r="AA2426" s="8" t="s">
        <v>44</v>
      </c>
      <c r="AB2426" s="8" t="s">
        <v>35</v>
      </c>
      <c r="AC2426" s="8" t="s">
        <v>8066</v>
      </c>
      <c r="AD2426" s="8" t="s">
        <v>8266</v>
      </c>
      <c r="AE2426" s="8" t="s">
        <v>1839</v>
      </c>
      <c r="AF2426" s="12">
        <v>671715</v>
      </c>
      <c r="AG2426" s="41">
        <f t="shared" si="336"/>
        <v>44927</v>
      </c>
      <c r="AH2426" s="41">
        <f t="shared" ca="1" si="337"/>
        <v>46022</v>
      </c>
      <c r="AI2426" s="1">
        <f t="shared" ca="1" si="344"/>
        <v>35</v>
      </c>
      <c r="AJ2426" s="1">
        <f t="shared" ca="1" si="338"/>
        <v>31</v>
      </c>
      <c r="AK2426" s="1">
        <f t="shared" ca="1" si="339"/>
        <v>4</v>
      </c>
      <c r="AL2426" s="1">
        <f t="shared" si="340"/>
        <v>0</v>
      </c>
      <c r="AM2426" s="38">
        <f t="shared" ca="1" si="341"/>
        <v>0.88571428571428568</v>
      </c>
      <c r="AN2426" s="1" t="str">
        <f t="shared" ca="1" si="342"/>
        <v>לא תקין</v>
      </c>
      <c r="AO2426" s="1" t="e">
        <f>VLOOKUP(AC2426,'תז מייל קניין'!$A:$C,3,0)</f>
        <v>#N/A</v>
      </c>
      <c r="AP2426" s="1" t="str">
        <f t="shared" si="343"/>
        <v xml:space="preserve"> 5.5.2025 </v>
      </c>
    </row>
    <row r="2427" spans="1:42" x14ac:dyDescent="0.2">
      <c r="A2427" s="4"/>
      <c r="B2427" s="5"/>
      <c r="C2427" s="6" t="s">
        <v>8267</v>
      </c>
      <c r="D2427" s="7" t="s">
        <v>61</v>
      </c>
      <c r="E2427" s="7" t="s">
        <v>32</v>
      </c>
      <c r="F2427" s="8" t="s">
        <v>35</v>
      </c>
      <c r="G2427" s="9">
        <v>44907</v>
      </c>
      <c r="H2427" s="9">
        <v>44927</v>
      </c>
      <c r="I2427" s="10">
        <v>46022</v>
      </c>
      <c r="J2427" s="14"/>
      <c r="K2427" s="11" t="s">
        <v>8068</v>
      </c>
      <c r="L2427" s="8" t="s">
        <v>8069</v>
      </c>
      <c r="M2427" s="8" t="s">
        <v>8070</v>
      </c>
      <c r="N2427" s="8" t="s">
        <v>40</v>
      </c>
      <c r="O2427" s="12">
        <v>545160</v>
      </c>
      <c r="P2427" s="8" t="s">
        <v>41</v>
      </c>
      <c r="Q2427" s="12">
        <v>545160</v>
      </c>
      <c r="R2427" s="13">
        <v>22.18</v>
      </c>
      <c r="S2427" s="12">
        <v>120865.4</v>
      </c>
      <c r="T2427" s="12">
        <v>124403.48</v>
      </c>
      <c r="U2427" s="12">
        <v>449257.29</v>
      </c>
      <c r="V2427" s="8" t="s">
        <v>35</v>
      </c>
      <c r="W2427" s="8" t="s">
        <v>8265</v>
      </c>
      <c r="X2427" s="8" t="s">
        <v>57</v>
      </c>
      <c r="Y2427" s="13">
        <v>0</v>
      </c>
      <c r="Z2427" s="8" t="s">
        <v>42</v>
      </c>
      <c r="AA2427" s="8" t="s">
        <v>44</v>
      </c>
      <c r="AB2427" s="8" t="s">
        <v>35</v>
      </c>
      <c r="AC2427" s="8" t="s">
        <v>8066</v>
      </c>
      <c r="AD2427" s="8" t="s">
        <v>8268</v>
      </c>
      <c r="AE2427" s="8" t="s">
        <v>1839</v>
      </c>
      <c r="AF2427" s="12">
        <v>424227.96</v>
      </c>
      <c r="AG2427" s="41">
        <f t="shared" si="336"/>
        <v>44927</v>
      </c>
      <c r="AH2427" s="41">
        <f t="shared" ca="1" si="337"/>
        <v>46022</v>
      </c>
      <c r="AI2427" s="1">
        <f t="shared" ca="1" si="344"/>
        <v>35</v>
      </c>
      <c r="AJ2427" s="1">
        <f t="shared" ca="1" si="338"/>
        <v>31</v>
      </c>
      <c r="AK2427" s="1">
        <f t="shared" ca="1" si="339"/>
        <v>4</v>
      </c>
      <c r="AL2427" s="1">
        <f t="shared" si="340"/>
        <v>22.18</v>
      </c>
      <c r="AM2427" s="38">
        <f t="shared" ca="1" si="341"/>
        <v>0.88571428571428568</v>
      </c>
      <c r="AN2427" s="1" t="str">
        <f t="shared" ca="1" si="342"/>
        <v>לא תקין</v>
      </c>
      <c r="AO2427" s="1" t="e">
        <f>VLOOKUP(AC2427,'תז מייל קניין'!$A:$C,3,0)</f>
        <v>#N/A</v>
      </c>
      <c r="AP2427" s="1" t="str">
        <f t="shared" si="343"/>
        <v xml:space="preserve"> 5.5.2025 </v>
      </c>
    </row>
    <row r="2428" spans="1:42" x14ac:dyDescent="0.2">
      <c r="A2428" s="4"/>
      <c r="B2428" s="5"/>
      <c r="C2428" s="6" t="s">
        <v>8269</v>
      </c>
      <c r="D2428" s="7" t="s">
        <v>50</v>
      </c>
      <c r="E2428" s="7" t="s">
        <v>32</v>
      </c>
      <c r="F2428" s="8" t="s">
        <v>35</v>
      </c>
      <c r="G2428" s="9">
        <v>44908</v>
      </c>
      <c r="H2428" s="9">
        <v>44867</v>
      </c>
      <c r="I2428" s="10">
        <v>46053</v>
      </c>
      <c r="J2428" s="14"/>
      <c r="K2428" s="11" t="s">
        <v>8270</v>
      </c>
      <c r="L2428" s="8" t="s">
        <v>8271</v>
      </c>
      <c r="M2428" s="8" t="s">
        <v>8272</v>
      </c>
      <c r="N2428" s="8" t="s">
        <v>40</v>
      </c>
      <c r="O2428" s="12">
        <v>442500</v>
      </c>
      <c r="P2428" s="8" t="s">
        <v>41</v>
      </c>
      <c r="Q2428" s="12">
        <v>442500</v>
      </c>
      <c r="R2428" s="13">
        <v>5.07</v>
      </c>
      <c r="S2428" s="12">
        <v>22420</v>
      </c>
      <c r="T2428" s="12">
        <v>22420</v>
      </c>
      <c r="U2428" s="12">
        <v>420080</v>
      </c>
      <c r="V2428" s="8" t="s">
        <v>35</v>
      </c>
      <c r="W2428" s="8" t="s">
        <v>8273</v>
      </c>
      <c r="X2428" s="8" t="s">
        <v>35</v>
      </c>
      <c r="Y2428" s="13">
        <v>0</v>
      </c>
      <c r="Z2428" s="8" t="s">
        <v>42</v>
      </c>
      <c r="AA2428" s="8" t="s">
        <v>44</v>
      </c>
      <c r="AB2428" s="8" t="s">
        <v>35</v>
      </c>
      <c r="AC2428" s="8" t="s">
        <v>8066</v>
      </c>
      <c r="AD2428" s="8" t="s">
        <v>8274</v>
      </c>
      <c r="AE2428" s="8" t="s">
        <v>2177</v>
      </c>
      <c r="AF2428" s="12">
        <v>420080</v>
      </c>
      <c r="AG2428" s="41">
        <f t="shared" si="336"/>
        <v>44867</v>
      </c>
      <c r="AH2428" s="41">
        <f t="shared" ca="1" si="337"/>
        <v>46053</v>
      </c>
      <c r="AI2428" s="1">
        <f t="shared" ca="1" si="344"/>
        <v>38</v>
      </c>
      <c r="AJ2428" s="1">
        <f t="shared" ca="1" si="338"/>
        <v>33</v>
      </c>
      <c r="AK2428" s="1">
        <f t="shared" ca="1" si="339"/>
        <v>5</v>
      </c>
      <c r="AL2428" s="1">
        <f t="shared" si="340"/>
        <v>5.07</v>
      </c>
      <c r="AM2428" s="38">
        <f t="shared" ca="1" si="341"/>
        <v>0.86842105263157898</v>
      </c>
      <c r="AN2428" s="1" t="str">
        <f t="shared" ca="1" si="342"/>
        <v>לא תקין</v>
      </c>
      <c r="AO2428" s="1" t="e">
        <f>VLOOKUP(AC2428,'תז מייל קניין'!$A:$C,3,0)</f>
        <v>#N/A</v>
      </c>
      <c r="AP2428" s="1" t="str">
        <f t="shared" si="343"/>
        <v xml:space="preserve"> 26.2.2025</v>
      </c>
    </row>
    <row r="2429" spans="1:42" x14ac:dyDescent="0.2">
      <c r="A2429" s="4"/>
      <c r="B2429" s="5"/>
      <c r="C2429" s="6" t="s">
        <v>8275</v>
      </c>
      <c r="D2429" s="7" t="s">
        <v>50</v>
      </c>
      <c r="E2429" s="7" t="s">
        <v>32</v>
      </c>
      <c r="F2429" s="8" t="s">
        <v>35</v>
      </c>
      <c r="G2429" s="9">
        <v>44908</v>
      </c>
      <c r="H2429" s="9">
        <v>44867</v>
      </c>
      <c r="I2429" s="10">
        <v>46053</v>
      </c>
      <c r="J2429" s="14"/>
      <c r="K2429" s="11" t="s">
        <v>8276</v>
      </c>
      <c r="L2429" s="8" t="s">
        <v>8277</v>
      </c>
      <c r="M2429" s="8" t="s">
        <v>8278</v>
      </c>
      <c r="N2429" s="8" t="s">
        <v>40</v>
      </c>
      <c r="O2429" s="12">
        <v>202606</v>
      </c>
      <c r="P2429" s="8" t="s">
        <v>41</v>
      </c>
      <c r="Q2429" s="12">
        <v>202606</v>
      </c>
      <c r="R2429" s="13">
        <v>5.18</v>
      </c>
      <c r="S2429" s="12">
        <v>10502</v>
      </c>
      <c r="T2429" s="12">
        <v>10502</v>
      </c>
      <c r="U2429" s="12">
        <v>192104</v>
      </c>
      <c r="V2429" s="8" t="s">
        <v>35</v>
      </c>
      <c r="W2429" s="8" t="s">
        <v>8279</v>
      </c>
      <c r="X2429" s="8" t="s">
        <v>35</v>
      </c>
      <c r="Y2429" s="13">
        <v>0</v>
      </c>
      <c r="Z2429" s="8" t="s">
        <v>42</v>
      </c>
      <c r="AA2429" s="8" t="s">
        <v>44</v>
      </c>
      <c r="AB2429" s="8" t="s">
        <v>35</v>
      </c>
      <c r="AC2429" s="8" t="s">
        <v>8066</v>
      </c>
      <c r="AD2429" s="8" t="s">
        <v>8280</v>
      </c>
      <c r="AE2429" s="8" t="s">
        <v>2177</v>
      </c>
      <c r="AF2429" s="12">
        <v>192104</v>
      </c>
      <c r="AG2429" s="41">
        <f t="shared" si="336"/>
        <v>44867</v>
      </c>
      <c r="AH2429" s="41">
        <f t="shared" ca="1" si="337"/>
        <v>46053</v>
      </c>
      <c r="AI2429" s="1">
        <f t="shared" ca="1" si="344"/>
        <v>38</v>
      </c>
      <c r="AJ2429" s="1">
        <f t="shared" ca="1" si="338"/>
        <v>33</v>
      </c>
      <c r="AK2429" s="1">
        <f t="shared" ca="1" si="339"/>
        <v>5</v>
      </c>
      <c r="AL2429" s="1">
        <f t="shared" si="340"/>
        <v>5.18</v>
      </c>
      <c r="AM2429" s="38">
        <f t="shared" ca="1" si="341"/>
        <v>0.86842105263157898</v>
      </c>
      <c r="AN2429" s="1" t="str">
        <f t="shared" ca="1" si="342"/>
        <v>לא תקין</v>
      </c>
      <c r="AO2429" s="1" t="e">
        <f>VLOOKUP(AC2429,'תז מייל קניין'!$A:$C,3,0)</f>
        <v>#N/A</v>
      </c>
      <c r="AP2429" s="1" t="str">
        <f t="shared" si="343"/>
        <v xml:space="preserve"> 26.2.2025</v>
      </c>
    </row>
    <row r="2430" spans="1:42" x14ac:dyDescent="0.2">
      <c r="A2430" s="4"/>
      <c r="B2430" s="5"/>
      <c r="C2430" s="6" t="s">
        <v>8281</v>
      </c>
      <c r="D2430" s="7" t="s">
        <v>61</v>
      </c>
      <c r="E2430" s="7" t="s">
        <v>32</v>
      </c>
      <c r="F2430" s="8" t="s">
        <v>35</v>
      </c>
      <c r="G2430" s="9">
        <v>44908</v>
      </c>
      <c r="H2430" s="9">
        <v>44927</v>
      </c>
      <c r="I2430" s="10">
        <v>46022</v>
      </c>
      <c r="J2430" s="14"/>
      <c r="K2430" s="11" t="s">
        <v>7935</v>
      </c>
      <c r="L2430" s="8" t="s">
        <v>7936</v>
      </c>
      <c r="M2430" s="8" t="s">
        <v>7937</v>
      </c>
      <c r="N2430" s="8" t="s">
        <v>40</v>
      </c>
      <c r="O2430" s="12">
        <v>614190</v>
      </c>
      <c r="P2430" s="8" t="s">
        <v>41</v>
      </c>
      <c r="Q2430" s="12">
        <v>614190</v>
      </c>
      <c r="R2430" s="13">
        <v>28.65</v>
      </c>
      <c r="S2430" s="12">
        <v>192467.44</v>
      </c>
      <c r="T2430" s="12">
        <v>176886.2</v>
      </c>
      <c r="U2430" s="12">
        <v>464059.14</v>
      </c>
      <c r="V2430" s="8" t="s">
        <v>35</v>
      </c>
      <c r="W2430" s="8" t="s">
        <v>8282</v>
      </c>
      <c r="X2430" s="8" t="s">
        <v>57</v>
      </c>
      <c r="Y2430" s="13">
        <v>0</v>
      </c>
      <c r="Z2430" s="8" t="s">
        <v>42</v>
      </c>
      <c r="AA2430" s="8" t="s">
        <v>44</v>
      </c>
      <c r="AB2430" s="8" t="s">
        <v>35</v>
      </c>
      <c r="AC2430" s="8" t="s">
        <v>8066</v>
      </c>
      <c r="AD2430" s="8" t="s">
        <v>8283</v>
      </c>
      <c r="AE2430" s="8" t="s">
        <v>1839</v>
      </c>
      <c r="AF2430" s="12">
        <v>438205.17</v>
      </c>
      <c r="AG2430" s="41">
        <f t="shared" si="336"/>
        <v>44927</v>
      </c>
      <c r="AH2430" s="41">
        <f t="shared" ca="1" si="337"/>
        <v>46022</v>
      </c>
      <c r="AI2430" s="1">
        <f t="shared" ca="1" si="344"/>
        <v>35</v>
      </c>
      <c r="AJ2430" s="1">
        <f t="shared" ca="1" si="338"/>
        <v>31</v>
      </c>
      <c r="AK2430" s="1">
        <f t="shared" ca="1" si="339"/>
        <v>4</v>
      </c>
      <c r="AL2430" s="1">
        <f t="shared" si="340"/>
        <v>28.65</v>
      </c>
      <c r="AM2430" s="38">
        <f t="shared" ca="1" si="341"/>
        <v>0.88571428571428568</v>
      </c>
      <c r="AN2430" s="1" t="str">
        <f t="shared" ca="1" si="342"/>
        <v>לא תקין</v>
      </c>
      <c r="AO2430" s="1" t="e">
        <f>VLOOKUP(AC2430,'תז מייל קניין'!$A:$C,3,0)</f>
        <v>#N/A</v>
      </c>
      <c r="AP2430" s="1" t="str">
        <f t="shared" si="343"/>
        <v xml:space="preserve"> 4.5.2025 </v>
      </c>
    </row>
    <row r="2431" spans="1:42" x14ac:dyDescent="0.2">
      <c r="A2431" s="4"/>
      <c r="B2431" s="5"/>
      <c r="C2431" s="6" t="s">
        <v>8284</v>
      </c>
      <c r="D2431" s="7" t="s">
        <v>61</v>
      </c>
      <c r="E2431" s="7" t="s">
        <v>32</v>
      </c>
      <c r="F2431" s="8" t="s">
        <v>35</v>
      </c>
      <c r="G2431" s="9">
        <v>44908</v>
      </c>
      <c r="H2431" s="9">
        <v>44927</v>
      </c>
      <c r="I2431" s="10">
        <v>46022</v>
      </c>
      <c r="J2431" s="14"/>
      <c r="K2431" s="11" t="s">
        <v>8285</v>
      </c>
      <c r="L2431" s="8" t="s">
        <v>8286</v>
      </c>
      <c r="M2431" s="8" t="s">
        <v>8287</v>
      </c>
      <c r="N2431" s="8" t="s">
        <v>40</v>
      </c>
      <c r="O2431" s="12">
        <v>671715</v>
      </c>
      <c r="P2431" s="8" t="s">
        <v>41</v>
      </c>
      <c r="Q2431" s="12">
        <v>671715</v>
      </c>
      <c r="R2431" s="13">
        <v>2.09</v>
      </c>
      <c r="S2431" s="12">
        <v>14040</v>
      </c>
      <c r="T2431" s="12">
        <v>14040</v>
      </c>
      <c r="U2431" s="12">
        <v>657675</v>
      </c>
      <c r="V2431" s="8" t="s">
        <v>35</v>
      </c>
      <c r="W2431" s="8" t="s">
        <v>8288</v>
      </c>
      <c r="X2431" s="8" t="s">
        <v>57</v>
      </c>
      <c r="Y2431" s="13">
        <v>0</v>
      </c>
      <c r="Z2431" s="8" t="s">
        <v>42</v>
      </c>
      <c r="AA2431" s="8" t="s">
        <v>44</v>
      </c>
      <c r="AB2431" s="8" t="s">
        <v>35</v>
      </c>
      <c r="AC2431" s="8" t="s">
        <v>8066</v>
      </c>
      <c r="AD2431" s="8" t="s">
        <v>8289</v>
      </c>
      <c r="AE2431" s="8" t="s">
        <v>1839</v>
      </c>
      <c r="AF2431" s="12">
        <v>657675</v>
      </c>
      <c r="AG2431" s="41">
        <f t="shared" si="336"/>
        <v>44927</v>
      </c>
      <c r="AH2431" s="41">
        <f t="shared" ca="1" si="337"/>
        <v>46022</v>
      </c>
      <c r="AI2431" s="1">
        <f t="shared" ca="1" si="344"/>
        <v>35</v>
      </c>
      <c r="AJ2431" s="1">
        <f t="shared" ca="1" si="338"/>
        <v>31</v>
      </c>
      <c r="AK2431" s="1">
        <f t="shared" ca="1" si="339"/>
        <v>4</v>
      </c>
      <c r="AL2431" s="1">
        <f t="shared" si="340"/>
        <v>2.09</v>
      </c>
      <c r="AM2431" s="38">
        <f t="shared" ca="1" si="341"/>
        <v>0.88571428571428568</v>
      </c>
      <c r="AN2431" s="1" t="str">
        <f t="shared" ca="1" si="342"/>
        <v>לא תקין</v>
      </c>
      <c r="AO2431" s="1" t="e">
        <f>VLOOKUP(AC2431,'תז מייל קניין'!$A:$C,3,0)</f>
        <v>#N/A</v>
      </c>
      <c r="AP2431" s="1" t="str">
        <f t="shared" si="343"/>
        <v xml:space="preserve"> 12/05/202</v>
      </c>
    </row>
    <row r="2432" spans="1:42" x14ac:dyDescent="0.2">
      <c r="A2432" s="4"/>
      <c r="B2432" s="5"/>
      <c r="C2432" s="6" t="s">
        <v>8290</v>
      </c>
      <c r="D2432" s="7" t="s">
        <v>50</v>
      </c>
      <c r="E2432" s="7" t="s">
        <v>32</v>
      </c>
      <c r="F2432" s="8" t="s">
        <v>35</v>
      </c>
      <c r="G2432" s="9">
        <v>44916</v>
      </c>
      <c r="H2432" s="9">
        <v>44907</v>
      </c>
      <c r="I2432" s="10">
        <v>46002</v>
      </c>
      <c r="J2432" s="14"/>
      <c r="K2432" s="11" t="s">
        <v>8058</v>
      </c>
      <c r="L2432" s="8" t="s">
        <v>8059</v>
      </c>
      <c r="M2432" s="8" t="s">
        <v>8060</v>
      </c>
      <c r="N2432" s="8" t="s">
        <v>40</v>
      </c>
      <c r="O2432" s="12">
        <v>3636636.68</v>
      </c>
      <c r="P2432" s="8" t="s">
        <v>41</v>
      </c>
      <c r="Q2432" s="12">
        <v>3636636.68</v>
      </c>
      <c r="R2432" s="13">
        <v>83.82</v>
      </c>
      <c r="S2432" s="12">
        <v>3040611.04</v>
      </c>
      <c r="T2432" s="12">
        <v>3040611.04</v>
      </c>
      <c r="U2432" s="12">
        <v>592017.09</v>
      </c>
      <c r="V2432" s="8" t="s">
        <v>35</v>
      </c>
      <c r="W2432" s="8" t="s">
        <v>8291</v>
      </c>
      <c r="X2432" s="8" t="s">
        <v>35</v>
      </c>
      <c r="Y2432" s="13">
        <v>0</v>
      </c>
      <c r="Z2432" s="8" t="s">
        <v>42</v>
      </c>
      <c r="AA2432" s="8" t="s">
        <v>65</v>
      </c>
      <c r="AB2432" s="8" t="s">
        <v>35</v>
      </c>
      <c r="AC2432" s="8" t="s">
        <v>8066</v>
      </c>
      <c r="AD2432" s="8" t="s">
        <v>35</v>
      </c>
      <c r="AE2432" s="8" t="s">
        <v>8062</v>
      </c>
      <c r="AF2432" s="12">
        <v>592017.09</v>
      </c>
      <c r="AG2432" s="41">
        <f t="shared" si="336"/>
        <v>44907</v>
      </c>
      <c r="AH2432" s="41">
        <f t="shared" ca="1" si="337"/>
        <v>46002</v>
      </c>
      <c r="AI2432" s="1">
        <f t="shared" ca="1" si="344"/>
        <v>35</v>
      </c>
      <c r="AJ2432" s="1">
        <f t="shared" ca="1" si="338"/>
        <v>31</v>
      </c>
      <c r="AK2432" s="1">
        <f t="shared" ca="1" si="339"/>
        <v>4</v>
      </c>
      <c r="AL2432" s="1">
        <f t="shared" si="340"/>
        <v>83.82</v>
      </c>
      <c r="AM2432" s="38">
        <f t="shared" ca="1" si="341"/>
        <v>0.88571428571428568</v>
      </c>
      <c r="AN2432" s="1" t="str">
        <f t="shared" ca="1" si="342"/>
        <v>תקין</v>
      </c>
      <c r="AO2432" s="1" t="e">
        <f>VLOOKUP(AC2432,'תז מייל קניין'!$A:$C,3,0)</f>
        <v>#N/A</v>
      </c>
      <c r="AP2432" s="1" t="str">
        <f t="shared" si="343"/>
        <v xml:space="preserve"> 07.10.202</v>
      </c>
    </row>
    <row r="2433" spans="1:42" x14ac:dyDescent="0.2">
      <c r="A2433" s="4"/>
      <c r="B2433" s="5"/>
      <c r="C2433" s="6" t="s">
        <v>8292</v>
      </c>
      <c r="D2433" s="7" t="s">
        <v>50</v>
      </c>
      <c r="E2433" s="7" t="s">
        <v>32</v>
      </c>
      <c r="F2433" s="8" t="s">
        <v>35</v>
      </c>
      <c r="G2433" s="9">
        <v>44920</v>
      </c>
      <c r="H2433" s="9">
        <v>44914</v>
      </c>
      <c r="I2433" s="10">
        <v>46009</v>
      </c>
      <c r="J2433" s="14"/>
      <c r="K2433" s="11" t="s">
        <v>8293</v>
      </c>
      <c r="L2433" s="8" t="s">
        <v>8294</v>
      </c>
      <c r="M2433" s="8" t="s">
        <v>8295</v>
      </c>
      <c r="N2433" s="8" t="s">
        <v>40</v>
      </c>
      <c r="O2433" s="12">
        <v>1830180</v>
      </c>
      <c r="P2433" s="8" t="s">
        <v>41</v>
      </c>
      <c r="Q2433" s="12">
        <v>1830180</v>
      </c>
      <c r="R2433" s="13">
        <v>93.21</v>
      </c>
      <c r="S2433" s="12">
        <v>1700120.3</v>
      </c>
      <c r="T2433" s="12">
        <v>1697707.2</v>
      </c>
      <c r="U2433" s="12">
        <v>122029.7</v>
      </c>
      <c r="V2433" s="8" t="s">
        <v>35</v>
      </c>
      <c r="W2433" s="8" t="s">
        <v>8296</v>
      </c>
      <c r="X2433" s="8" t="s">
        <v>35</v>
      </c>
      <c r="Y2433" s="13">
        <v>0</v>
      </c>
      <c r="Z2433" s="8" t="s">
        <v>42</v>
      </c>
      <c r="AA2433" s="8" t="s">
        <v>65</v>
      </c>
      <c r="AB2433" s="8" t="s">
        <v>35</v>
      </c>
      <c r="AC2433" s="8" t="s">
        <v>8066</v>
      </c>
      <c r="AD2433" s="8" t="s">
        <v>35</v>
      </c>
      <c r="AE2433" s="8" t="s">
        <v>2427</v>
      </c>
      <c r="AF2433" s="12">
        <v>122029.7</v>
      </c>
      <c r="AG2433" s="41">
        <f t="shared" si="336"/>
        <v>44914</v>
      </c>
      <c r="AH2433" s="41">
        <f t="shared" ca="1" si="337"/>
        <v>46009</v>
      </c>
      <c r="AI2433" s="1">
        <f t="shared" ca="1" si="344"/>
        <v>35</v>
      </c>
      <c r="AJ2433" s="1">
        <f t="shared" ca="1" si="338"/>
        <v>31</v>
      </c>
      <c r="AK2433" s="1">
        <f t="shared" ca="1" si="339"/>
        <v>4</v>
      </c>
      <c r="AL2433" s="1">
        <f t="shared" si="340"/>
        <v>93.21</v>
      </c>
      <c r="AM2433" s="38">
        <f t="shared" ca="1" si="341"/>
        <v>0.88571428571428568</v>
      </c>
      <c r="AN2433" s="1" t="str">
        <f t="shared" ca="1" si="342"/>
        <v>תקין</v>
      </c>
      <c r="AO2433" s="1" t="e">
        <f>VLOOKUP(AC2433,'תז מייל קניין'!$A:$C,3,0)</f>
        <v>#N/A</v>
      </c>
      <c r="AP2433" s="1" t="str">
        <f t="shared" si="343"/>
        <v xml:space="preserve"> 05.12.202</v>
      </c>
    </row>
    <row r="2434" spans="1:42" x14ac:dyDescent="0.2">
      <c r="A2434" s="4"/>
      <c r="B2434" s="5"/>
      <c r="C2434" s="6" t="s">
        <v>8297</v>
      </c>
      <c r="D2434" s="7" t="s">
        <v>50</v>
      </c>
      <c r="E2434" s="7" t="s">
        <v>32</v>
      </c>
      <c r="F2434" s="8" t="s">
        <v>35</v>
      </c>
      <c r="G2434" s="9">
        <v>44922</v>
      </c>
      <c r="H2434" s="9">
        <v>44916</v>
      </c>
      <c r="I2434" s="10">
        <v>46011</v>
      </c>
      <c r="J2434" s="14"/>
      <c r="K2434" s="11" t="s">
        <v>8058</v>
      </c>
      <c r="L2434" s="8" t="s">
        <v>8059</v>
      </c>
      <c r="M2434" s="8" t="s">
        <v>8060</v>
      </c>
      <c r="N2434" s="8" t="s">
        <v>40</v>
      </c>
      <c r="O2434" s="12">
        <v>604614.9</v>
      </c>
      <c r="P2434" s="8" t="s">
        <v>41</v>
      </c>
      <c r="Q2434" s="12">
        <v>604614.9</v>
      </c>
      <c r="R2434" s="13">
        <v>70</v>
      </c>
      <c r="S2434" s="12">
        <v>423076.62</v>
      </c>
      <c r="T2434" s="12">
        <v>423076.62</v>
      </c>
      <c r="U2434" s="12">
        <v>181538.28</v>
      </c>
      <c r="V2434" s="8" t="s">
        <v>35</v>
      </c>
      <c r="W2434" s="8" t="s">
        <v>8298</v>
      </c>
      <c r="X2434" s="8" t="s">
        <v>35</v>
      </c>
      <c r="Y2434" s="13">
        <v>0</v>
      </c>
      <c r="Z2434" s="8" t="s">
        <v>42</v>
      </c>
      <c r="AA2434" s="8" t="s">
        <v>65</v>
      </c>
      <c r="AB2434" s="8" t="s">
        <v>35</v>
      </c>
      <c r="AC2434" s="8" t="s">
        <v>8066</v>
      </c>
      <c r="AD2434" s="8" t="s">
        <v>35</v>
      </c>
      <c r="AE2434" s="8" t="s">
        <v>8156</v>
      </c>
      <c r="AF2434" s="12">
        <v>181538.28</v>
      </c>
      <c r="AG2434" s="41">
        <f t="shared" si="336"/>
        <v>44916</v>
      </c>
      <c r="AH2434" s="41">
        <f t="shared" ca="1" si="337"/>
        <v>46011</v>
      </c>
      <c r="AI2434" s="1">
        <f t="shared" ca="1" si="344"/>
        <v>35</v>
      </c>
      <c r="AJ2434" s="1">
        <f t="shared" ca="1" si="338"/>
        <v>31</v>
      </c>
      <c r="AK2434" s="1">
        <f t="shared" ca="1" si="339"/>
        <v>4</v>
      </c>
      <c r="AL2434" s="1">
        <f t="shared" si="340"/>
        <v>70</v>
      </c>
      <c r="AM2434" s="38">
        <f t="shared" ca="1" si="341"/>
        <v>0.88571428571428568</v>
      </c>
      <c r="AN2434" s="1" t="str">
        <f t="shared" ca="1" si="342"/>
        <v>תקין</v>
      </c>
      <c r="AO2434" s="1" t="e">
        <f>VLOOKUP(AC2434,'תז מייל קניין'!$A:$C,3,0)</f>
        <v>#N/A</v>
      </c>
      <c r="AP2434" s="1" t="str">
        <f t="shared" si="343"/>
        <v xml:space="preserve"> 28.10.202</v>
      </c>
    </row>
    <row r="2435" spans="1:42" x14ac:dyDescent="0.2">
      <c r="A2435" s="4"/>
      <c r="B2435" s="5"/>
      <c r="C2435" s="6" t="s">
        <v>8299</v>
      </c>
      <c r="D2435" s="7" t="s">
        <v>34</v>
      </c>
      <c r="E2435" s="7" t="s">
        <v>32</v>
      </c>
      <c r="F2435" s="8" t="s">
        <v>35</v>
      </c>
      <c r="G2435" s="9">
        <v>44923</v>
      </c>
      <c r="H2435" s="9"/>
      <c r="I2435" s="10"/>
      <c r="J2435" s="14"/>
      <c r="K2435" s="11" t="s">
        <v>8300</v>
      </c>
      <c r="L2435" s="8" t="s">
        <v>8301</v>
      </c>
      <c r="M2435" s="8" t="s">
        <v>8302</v>
      </c>
      <c r="N2435" s="8" t="s">
        <v>40</v>
      </c>
      <c r="O2435" s="12">
        <v>49560</v>
      </c>
      <c r="P2435" s="8" t="s">
        <v>41</v>
      </c>
      <c r="Q2435" s="12">
        <v>49560</v>
      </c>
      <c r="R2435" s="13">
        <v>50</v>
      </c>
      <c r="S2435" s="12">
        <v>24570</v>
      </c>
      <c r="T2435" s="12">
        <v>24570</v>
      </c>
      <c r="U2435" s="12">
        <v>24780</v>
      </c>
      <c r="V2435" s="8" t="s">
        <v>35</v>
      </c>
      <c r="W2435" s="8" t="s">
        <v>8303</v>
      </c>
      <c r="X2435" s="8" t="s">
        <v>35</v>
      </c>
      <c r="Y2435" s="13">
        <v>0</v>
      </c>
      <c r="Z2435" s="8" t="s">
        <v>42</v>
      </c>
      <c r="AA2435" s="8" t="s">
        <v>43</v>
      </c>
      <c r="AB2435" s="8" t="s">
        <v>60</v>
      </c>
      <c r="AC2435" s="8" t="s">
        <v>8066</v>
      </c>
      <c r="AD2435" s="8" t="s">
        <v>35</v>
      </c>
      <c r="AE2435" s="8" t="s">
        <v>625</v>
      </c>
      <c r="AF2435" s="12">
        <v>24780</v>
      </c>
      <c r="AG2435" s="41">
        <f t="shared" ref="AG2435:AG2498" si="345">IF(H2435&gt;1,H2435,G2435)</f>
        <v>44923</v>
      </c>
      <c r="AH2435" s="41">
        <f t="shared" ref="AH2435:AH2498" ca="1" si="346">IF(I2435&gt;1, I2435, DATE(YEAR(TODAY()), 12, 31))</f>
        <v>46022</v>
      </c>
      <c r="AI2435" s="1">
        <f t="shared" ca="1" si="344"/>
        <v>36</v>
      </c>
      <c r="AJ2435" s="1">
        <f t="shared" ref="AJ2435:AJ2498" ca="1" si="347">DATEDIF(AG2435, TODAY(), "m")</f>
        <v>31</v>
      </c>
      <c r="AK2435" s="1">
        <f t="shared" ref="AK2435:AK2498" ca="1" si="348">IF(AH2435 &gt; TODAY(), DATEDIF(TODAY(), AH2435, "m"), -DATEDIF(AH2435, TODAY(), "m"))</f>
        <v>4</v>
      </c>
      <c r="AL2435" s="1">
        <f t="shared" ref="AL2435:AL2498" si="349">R2435</f>
        <v>50</v>
      </c>
      <c r="AM2435" s="38">
        <f t="shared" ref="AM2435:AM2498" ca="1" si="350">AJ2435/AI2435</f>
        <v>0.86111111111111116</v>
      </c>
      <c r="AN2435" s="1" t="str">
        <f t="shared" ref="AN2435:AN2498" ca="1" si="351">IF(AM2435&lt;0.5, "טרם נבדק",
   IF(AND(AM2435&gt;0.5, AM2435&lt;0.75, AL2435&lt;20), "לא תקין",
   IF(AND(AM2435&gt;0.75, AM2435&lt;0.9, AL2435&lt;50), "לא תקין",
   IF(AND(AM2435&gt;0.9, AL2435&lt;50), "לא תקין", "תקין"))))</f>
        <v>תקין</v>
      </c>
      <c r="AO2435" s="1" t="e">
        <f>VLOOKUP(AC2435,'תז מייל קניין'!$A:$C,3,0)</f>
        <v>#N/A</v>
      </c>
      <c r="AP2435" s="1" t="str">
        <f t="shared" ref="AP2435:AP2498" si="352">LEFT(W2435,10)</f>
        <v xml:space="preserve"> הכנת תכני</v>
      </c>
    </row>
    <row r="2436" spans="1:42" x14ac:dyDescent="0.2">
      <c r="A2436" s="4"/>
      <c r="B2436" s="5"/>
      <c r="C2436" s="6" t="s">
        <v>8304</v>
      </c>
      <c r="D2436" s="7" t="s">
        <v>50</v>
      </c>
      <c r="E2436" s="7" t="s">
        <v>32</v>
      </c>
      <c r="F2436" s="8" t="s">
        <v>35</v>
      </c>
      <c r="G2436" s="9">
        <v>44923</v>
      </c>
      <c r="H2436" s="9">
        <v>44914</v>
      </c>
      <c r="I2436" s="10">
        <v>46147</v>
      </c>
      <c r="J2436" s="14"/>
      <c r="K2436" s="11" t="s">
        <v>8152</v>
      </c>
      <c r="L2436" s="8" t="s">
        <v>8153</v>
      </c>
      <c r="M2436" s="8" t="s">
        <v>8154</v>
      </c>
      <c r="N2436" s="8" t="s">
        <v>40</v>
      </c>
      <c r="O2436" s="12">
        <v>1008451.95</v>
      </c>
      <c r="P2436" s="8" t="s">
        <v>41</v>
      </c>
      <c r="Q2436" s="12">
        <v>1008451.95</v>
      </c>
      <c r="R2436" s="13">
        <v>49.28</v>
      </c>
      <c r="S2436" s="12">
        <v>607068.16000000003</v>
      </c>
      <c r="T2436" s="12">
        <v>493481.42</v>
      </c>
      <c r="U2436" s="12">
        <v>511483.04</v>
      </c>
      <c r="V2436" s="8" t="s">
        <v>35</v>
      </c>
      <c r="W2436" s="8" t="s">
        <v>8305</v>
      </c>
      <c r="X2436" s="8" t="s">
        <v>35</v>
      </c>
      <c r="Y2436" s="13">
        <v>0</v>
      </c>
      <c r="Z2436" s="8" t="s">
        <v>42</v>
      </c>
      <c r="AA2436" s="8" t="s">
        <v>65</v>
      </c>
      <c r="AB2436" s="8" t="s">
        <v>35</v>
      </c>
      <c r="AC2436" s="8" t="s">
        <v>8066</v>
      </c>
      <c r="AD2436" s="8" t="s">
        <v>35</v>
      </c>
      <c r="AE2436" s="8" t="s">
        <v>8062</v>
      </c>
      <c r="AF2436" s="12">
        <v>511483.04</v>
      </c>
      <c r="AG2436" s="41">
        <f t="shared" si="345"/>
        <v>44914</v>
      </c>
      <c r="AH2436" s="41">
        <f t="shared" ca="1" si="346"/>
        <v>46147</v>
      </c>
      <c r="AI2436" s="1">
        <f t="shared" ca="1" si="344"/>
        <v>40</v>
      </c>
      <c r="AJ2436" s="1">
        <f t="shared" ca="1" si="347"/>
        <v>31</v>
      </c>
      <c r="AK2436" s="1">
        <f t="shared" ca="1" si="348"/>
        <v>8</v>
      </c>
      <c r="AL2436" s="1">
        <f t="shared" si="349"/>
        <v>49.28</v>
      </c>
      <c r="AM2436" s="38">
        <f t="shared" ca="1" si="350"/>
        <v>0.77500000000000002</v>
      </c>
      <c r="AN2436" s="1" t="str">
        <f t="shared" ca="1" si="351"/>
        <v>לא תקין</v>
      </c>
      <c r="AO2436" s="1" t="e">
        <f>VLOOKUP(AC2436,'תז מייל קניין'!$A:$C,3,0)</f>
        <v>#N/A</v>
      </c>
      <c r="AP2436" s="1" t="str">
        <f t="shared" si="352"/>
        <v xml:space="preserve"> 19.05.202</v>
      </c>
    </row>
    <row r="2437" spans="1:42" x14ac:dyDescent="0.2">
      <c r="A2437" s="4"/>
      <c r="B2437" s="5"/>
      <c r="C2437" s="6" t="s">
        <v>8306</v>
      </c>
      <c r="D2437" s="7" t="s">
        <v>50</v>
      </c>
      <c r="E2437" s="7" t="s">
        <v>32</v>
      </c>
      <c r="F2437" s="8" t="s">
        <v>35</v>
      </c>
      <c r="G2437" s="9">
        <v>44923</v>
      </c>
      <c r="H2437" s="9">
        <v>44914</v>
      </c>
      <c r="I2437" s="10">
        <v>46147</v>
      </c>
      <c r="J2437" s="14"/>
      <c r="K2437" s="11" t="s">
        <v>1399</v>
      </c>
      <c r="L2437" s="8" t="s">
        <v>1400</v>
      </c>
      <c r="M2437" s="8" t="s">
        <v>1401</v>
      </c>
      <c r="N2437" s="8" t="s">
        <v>40</v>
      </c>
      <c r="O2437" s="12">
        <v>1008317.11</v>
      </c>
      <c r="P2437" s="8" t="s">
        <v>41</v>
      </c>
      <c r="Q2437" s="12">
        <v>1008317.11</v>
      </c>
      <c r="R2437" s="13">
        <v>67.61</v>
      </c>
      <c r="S2437" s="12">
        <v>675943.05</v>
      </c>
      <c r="T2437" s="12">
        <v>675380.31</v>
      </c>
      <c r="U2437" s="12">
        <v>326596.78999999998</v>
      </c>
      <c r="V2437" s="8" t="s">
        <v>35</v>
      </c>
      <c r="W2437" s="8" t="s">
        <v>8305</v>
      </c>
      <c r="X2437" s="8" t="s">
        <v>35</v>
      </c>
      <c r="Y2437" s="13">
        <v>0</v>
      </c>
      <c r="Z2437" s="8" t="s">
        <v>42</v>
      </c>
      <c r="AA2437" s="8" t="s">
        <v>65</v>
      </c>
      <c r="AB2437" s="8" t="s">
        <v>35</v>
      </c>
      <c r="AC2437" s="8" t="s">
        <v>8066</v>
      </c>
      <c r="AD2437" s="8" t="s">
        <v>35</v>
      </c>
      <c r="AE2437" s="8" t="s">
        <v>8062</v>
      </c>
      <c r="AF2437" s="12">
        <v>326596.78999999998</v>
      </c>
      <c r="AG2437" s="41">
        <f t="shared" si="345"/>
        <v>44914</v>
      </c>
      <c r="AH2437" s="41">
        <f t="shared" ca="1" si="346"/>
        <v>46147</v>
      </c>
      <c r="AI2437" s="1">
        <f t="shared" ca="1" si="344"/>
        <v>40</v>
      </c>
      <c r="AJ2437" s="1">
        <f t="shared" ca="1" si="347"/>
        <v>31</v>
      </c>
      <c r="AK2437" s="1">
        <f t="shared" ca="1" si="348"/>
        <v>8</v>
      </c>
      <c r="AL2437" s="1">
        <f t="shared" si="349"/>
        <v>67.61</v>
      </c>
      <c r="AM2437" s="38">
        <f t="shared" ca="1" si="350"/>
        <v>0.77500000000000002</v>
      </c>
      <c r="AN2437" s="1" t="str">
        <f t="shared" ca="1" si="351"/>
        <v>תקין</v>
      </c>
      <c r="AO2437" s="1" t="e">
        <f>VLOOKUP(AC2437,'תז מייל קניין'!$A:$C,3,0)</f>
        <v>#N/A</v>
      </c>
      <c r="AP2437" s="1" t="str">
        <f t="shared" si="352"/>
        <v xml:space="preserve"> 19.05.202</v>
      </c>
    </row>
    <row r="2438" spans="1:42" x14ac:dyDescent="0.2">
      <c r="A2438" s="4"/>
      <c r="B2438" s="5"/>
      <c r="C2438" s="6" t="s">
        <v>8307</v>
      </c>
      <c r="D2438" s="7" t="s">
        <v>50</v>
      </c>
      <c r="E2438" s="7" t="s">
        <v>32</v>
      </c>
      <c r="F2438" s="8" t="s">
        <v>35</v>
      </c>
      <c r="G2438" s="9">
        <v>44924</v>
      </c>
      <c r="H2438" s="9">
        <v>44914</v>
      </c>
      <c r="I2438" s="10">
        <v>46147</v>
      </c>
      <c r="J2438" s="14"/>
      <c r="K2438" s="11" t="s">
        <v>8308</v>
      </c>
      <c r="L2438" s="8" t="s">
        <v>8309</v>
      </c>
      <c r="M2438" s="8" t="s">
        <v>8310</v>
      </c>
      <c r="N2438" s="8" t="s">
        <v>40</v>
      </c>
      <c r="O2438" s="12">
        <v>702730.36</v>
      </c>
      <c r="P2438" s="8" t="s">
        <v>41</v>
      </c>
      <c r="Q2438" s="12">
        <v>702730.36</v>
      </c>
      <c r="R2438" s="13">
        <v>25</v>
      </c>
      <c r="S2438" s="12">
        <v>174193.75</v>
      </c>
      <c r="T2438" s="12">
        <v>174193.75</v>
      </c>
      <c r="U2438" s="12">
        <v>527047.76</v>
      </c>
      <c r="V2438" s="8" t="s">
        <v>35</v>
      </c>
      <c r="W2438" s="8" t="s">
        <v>8305</v>
      </c>
      <c r="X2438" s="8" t="s">
        <v>35</v>
      </c>
      <c r="Y2438" s="13">
        <v>0</v>
      </c>
      <c r="Z2438" s="8" t="s">
        <v>42</v>
      </c>
      <c r="AA2438" s="8" t="s">
        <v>65</v>
      </c>
      <c r="AB2438" s="8" t="s">
        <v>35</v>
      </c>
      <c r="AC2438" s="8" t="s">
        <v>8066</v>
      </c>
      <c r="AD2438" s="8" t="s">
        <v>35</v>
      </c>
      <c r="AE2438" s="8" t="s">
        <v>8062</v>
      </c>
      <c r="AF2438" s="12">
        <v>527047.77</v>
      </c>
      <c r="AG2438" s="41">
        <f t="shared" si="345"/>
        <v>44914</v>
      </c>
      <c r="AH2438" s="41">
        <f t="shared" ca="1" si="346"/>
        <v>46147</v>
      </c>
      <c r="AI2438" s="1">
        <f t="shared" ca="1" si="344"/>
        <v>40</v>
      </c>
      <c r="AJ2438" s="1">
        <f t="shared" ca="1" si="347"/>
        <v>31</v>
      </c>
      <c r="AK2438" s="1">
        <f t="shared" ca="1" si="348"/>
        <v>8</v>
      </c>
      <c r="AL2438" s="1">
        <f t="shared" si="349"/>
        <v>25</v>
      </c>
      <c r="AM2438" s="38">
        <f t="shared" ca="1" si="350"/>
        <v>0.77500000000000002</v>
      </c>
      <c r="AN2438" s="1" t="str">
        <f t="shared" ca="1" si="351"/>
        <v>לא תקין</v>
      </c>
      <c r="AO2438" s="1" t="e">
        <f>VLOOKUP(AC2438,'תז מייל קניין'!$A:$C,3,0)</f>
        <v>#N/A</v>
      </c>
      <c r="AP2438" s="1" t="str">
        <f t="shared" si="352"/>
        <v xml:space="preserve"> 19.05.202</v>
      </c>
    </row>
    <row r="2439" spans="1:42" x14ac:dyDescent="0.2">
      <c r="A2439" s="4"/>
      <c r="B2439" s="5"/>
      <c r="C2439" s="6" t="s">
        <v>8311</v>
      </c>
      <c r="D2439" s="7" t="s">
        <v>50</v>
      </c>
      <c r="E2439" s="7" t="s">
        <v>32</v>
      </c>
      <c r="F2439" s="8" t="s">
        <v>35</v>
      </c>
      <c r="G2439" s="9">
        <v>44924</v>
      </c>
      <c r="H2439" s="9">
        <v>44893</v>
      </c>
      <c r="I2439" s="10">
        <v>46022</v>
      </c>
      <c r="J2439" s="14"/>
      <c r="K2439" s="11" t="s">
        <v>818</v>
      </c>
      <c r="L2439" s="8" t="s">
        <v>819</v>
      </c>
      <c r="M2439" s="8" t="s">
        <v>35</v>
      </c>
      <c r="N2439" s="8" t="s">
        <v>40</v>
      </c>
      <c r="O2439" s="12">
        <v>930000</v>
      </c>
      <c r="P2439" s="8" t="s">
        <v>41</v>
      </c>
      <c r="Q2439" s="12">
        <v>930000</v>
      </c>
      <c r="R2439" s="13">
        <v>32.26</v>
      </c>
      <c r="S2439" s="12">
        <v>300000</v>
      </c>
      <c r="T2439" s="12">
        <v>300000</v>
      </c>
      <c r="U2439" s="12">
        <v>630000</v>
      </c>
      <c r="V2439" s="8" t="s">
        <v>35</v>
      </c>
      <c r="W2439" s="8" t="s">
        <v>8312</v>
      </c>
      <c r="X2439" s="8" t="s">
        <v>35</v>
      </c>
      <c r="Y2439" s="13">
        <v>0</v>
      </c>
      <c r="Z2439" s="8" t="s">
        <v>42</v>
      </c>
      <c r="AA2439" s="8" t="s">
        <v>65</v>
      </c>
      <c r="AB2439" s="8" t="s">
        <v>35</v>
      </c>
      <c r="AC2439" s="8" t="s">
        <v>8066</v>
      </c>
      <c r="AD2439" s="8" t="s">
        <v>35</v>
      </c>
      <c r="AE2439" s="8" t="s">
        <v>8159</v>
      </c>
      <c r="AF2439" s="12">
        <v>630000</v>
      </c>
      <c r="AG2439" s="41">
        <f t="shared" si="345"/>
        <v>44893</v>
      </c>
      <c r="AH2439" s="41">
        <f t="shared" ca="1" si="346"/>
        <v>46022</v>
      </c>
      <c r="AI2439" s="1">
        <f t="shared" ca="1" si="344"/>
        <v>37</v>
      </c>
      <c r="AJ2439" s="1">
        <f t="shared" ca="1" si="347"/>
        <v>32</v>
      </c>
      <c r="AK2439" s="1">
        <f t="shared" ca="1" si="348"/>
        <v>4</v>
      </c>
      <c r="AL2439" s="1">
        <f t="shared" si="349"/>
        <v>32.26</v>
      </c>
      <c r="AM2439" s="38">
        <f t="shared" ca="1" si="350"/>
        <v>0.86486486486486491</v>
      </c>
      <c r="AN2439" s="1" t="str">
        <f t="shared" ca="1" si="351"/>
        <v>לא תקין</v>
      </c>
      <c r="AO2439" s="1" t="e">
        <f>VLOOKUP(AC2439,'תז מייל קניין'!$A:$C,3,0)</f>
        <v>#N/A</v>
      </c>
      <c r="AP2439" s="1" t="str">
        <f t="shared" si="352"/>
        <v xml:space="preserve"> 15/12/202</v>
      </c>
    </row>
    <row r="2440" spans="1:42" x14ac:dyDescent="0.2">
      <c r="A2440" s="4"/>
      <c r="B2440" s="5"/>
      <c r="C2440" s="6" t="s">
        <v>8313</v>
      </c>
      <c r="D2440" s="7" t="s">
        <v>50</v>
      </c>
      <c r="E2440" s="7" t="s">
        <v>32</v>
      </c>
      <c r="F2440" s="8" t="s">
        <v>35</v>
      </c>
      <c r="G2440" s="9">
        <v>44924</v>
      </c>
      <c r="H2440" s="9">
        <v>44921</v>
      </c>
      <c r="I2440" s="10">
        <v>46016</v>
      </c>
      <c r="J2440" s="14"/>
      <c r="K2440" s="11" t="s">
        <v>8314</v>
      </c>
      <c r="L2440" s="8" t="s">
        <v>8315</v>
      </c>
      <c r="M2440" s="8" t="s">
        <v>8316</v>
      </c>
      <c r="N2440" s="8" t="s">
        <v>40</v>
      </c>
      <c r="O2440" s="12">
        <v>1960041.81</v>
      </c>
      <c r="P2440" s="8" t="s">
        <v>41</v>
      </c>
      <c r="Q2440" s="12">
        <v>1960041.81</v>
      </c>
      <c r="R2440" s="13">
        <v>56.8</v>
      </c>
      <c r="S2440" s="12">
        <v>1107371.55</v>
      </c>
      <c r="T2440" s="12">
        <v>1107371.52</v>
      </c>
      <c r="U2440" s="12">
        <v>849479.6</v>
      </c>
      <c r="V2440" s="8" t="s">
        <v>35</v>
      </c>
      <c r="W2440" s="8" t="s">
        <v>8317</v>
      </c>
      <c r="X2440" s="8" t="s">
        <v>35</v>
      </c>
      <c r="Y2440" s="13">
        <v>0</v>
      </c>
      <c r="Z2440" s="8" t="s">
        <v>42</v>
      </c>
      <c r="AA2440" s="8" t="s">
        <v>65</v>
      </c>
      <c r="AB2440" s="8" t="s">
        <v>35</v>
      </c>
      <c r="AC2440" s="8" t="s">
        <v>8066</v>
      </c>
      <c r="AD2440" s="8" t="s">
        <v>35</v>
      </c>
      <c r="AE2440" s="8" t="s">
        <v>8318</v>
      </c>
      <c r="AF2440" s="12">
        <v>849479.61</v>
      </c>
      <c r="AG2440" s="41">
        <f t="shared" si="345"/>
        <v>44921</v>
      </c>
      <c r="AH2440" s="41">
        <f t="shared" ca="1" si="346"/>
        <v>46016</v>
      </c>
      <c r="AI2440" s="1">
        <f t="shared" ca="1" si="344"/>
        <v>35</v>
      </c>
      <c r="AJ2440" s="1">
        <f t="shared" ca="1" si="347"/>
        <v>31</v>
      </c>
      <c r="AK2440" s="1">
        <f t="shared" ca="1" si="348"/>
        <v>4</v>
      </c>
      <c r="AL2440" s="1">
        <f t="shared" si="349"/>
        <v>56.8</v>
      </c>
      <c r="AM2440" s="38">
        <f t="shared" ca="1" si="350"/>
        <v>0.88571428571428568</v>
      </c>
      <c r="AN2440" s="1" t="str">
        <f t="shared" ca="1" si="351"/>
        <v>תקין</v>
      </c>
      <c r="AO2440" s="1" t="e">
        <f>VLOOKUP(AC2440,'תז מייל קניין'!$A:$C,3,0)</f>
        <v>#N/A</v>
      </c>
      <c r="AP2440" s="1" t="str">
        <f t="shared" si="352"/>
        <v xml:space="preserve"> 29.10.202</v>
      </c>
    </row>
    <row r="2441" spans="1:42" x14ac:dyDescent="0.2">
      <c r="A2441" s="4"/>
      <c r="B2441" s="5"/>
      <c r="C2441" s="6" t="s">
        <v>8319</v>
      </c>
      <c r="D2441" s="7" t="s">
        <v>50</v>
      </c>
      <c r="E2441" s="7" t="s">
        <v>32</v>
      </c>
      <c r="F2441" s="8" t="s">
        <v>35</v>
      </c>
      <c r="G2441" s="9">
        <v>44924</v>
      </c>
      <c r="H2441" s="9">
        <v>44923</v>
      </c>
      <c r="I2441" s="10">
        <v>45291</v>
      </c>
      <c r="J2441" s="14"/>
      <c r="K2441" s="11" t="s">
        <v>8314</v>
      </c>
      <c r="L2441" s="8" t="s">
        <v>8315</v>
      </c>
      <c r="M2441" s="8" t="s">
        <v>8316</v>
      </c>
      <c r="N2441" s="8" t="s">
        <v>40</v>
      </c>
      <c r="O2441" s="12">
        <v>275256.25</v>
      </c>
      <c r="P2441" s="8" t="s">
        <v>41</v>
      </c>
      <c r="Q2441" s="12">
        <v>275256.25</v>
      </c>
      <c r="R2441" s="13">
        <v>89.09</v>
      </c>
      <c r="S2441" s="12">
        <v>244999.87</v>
      </c>
      <c r="T2441" s="12">
        <v>244999.87</v>
      </c>
      <c r="U2441" s="12">
        <v>30256.38</v>
      </c>
      <c r="V2441" s="8" t="s">
        <v>35</v>
      </c>
      <c r="W2441" s="8" t="s">
        <v>8320</v>
      </c>
      <c r="X2441" s="8" t="s">
        <v>35</v>
      </c>
      <c r="Y2441" s="13">
        <v>0</v>
      </c>
      <c r="Z2441" s="8" t="s">
        <v>42</v>
      </c>
      <c r="AA2441" s="8" t="s">
        <v>65</v>
      </c>
      <c r="AB2441" s="8" t="s">
        <v>35</v>
      </c>
      <c r="AC2441" s="8" t="s">
        <v>8066</v>
      </c>
      <c r="AD2441" s="8" t="s">
        <v>35</v>
      </c>
      <c r="AE2441" s="8" t="s">
        <v>3671</v>
      </c>
      <c r="AF2441" s="12">
        <v>30256.38</v>
      </c>
      <c r="AG2441" s="41">
        <f t="shared" si="345"/>
        <v>44923</v>
      </c>
      <c r="AH2441" s="41">
        <f t="shared" ca="1" si="346"/>
        <v>45291</v>
      </c>
      <c r="AI2441" s="1">
        <f t="shared" ca="1" si="344"/>
        <v>12</v>
      </c>
      <c r="AJ2441" s="1">
        <f t="shared" ca="1" si="347"/>
        <v>31</v>
      </c>
      <c r="AK2441" s="1">
        <f t="shared" ca="1" si="348"/>
        <v>-19</v>
      </c>
      <c r="AL2441" s="1">
        <f t="shared" si="349"/>
        <v>89.09</v>
      </c>
      <c r="AM2441" s="38">
        <f t="shared" ca="1" si="350"/>
        <v>2.5833333333333335</v>
      </c>
      <c r="AN2441" s="1" t="str">
        <f t="shared" ca="1" si="351"/>
        <v>תקין</v>
      </c>
      <c r="AO2441" s="1" t="e">
        <f>VLOOKUP(AC2441,'תז מייל קניין'!$A:$C,3,0)</f>
        <v>#N/A</v>
      </c>
      <c r="AP2441" s="1" t="str">
        <f t="shared" si="352"/>
        <v xml:space="preserve"> מכרז דיגי</v>
      </c>
    </row>
    <row r="2442" spans="1:42" x14ac:dyDescent="0.2">
      <c r="A2442" s="4"/>
      <c r="B2442" s="5"/>
      <c r="C2442" s="6" t="s">
        <v>8321</v>
      </c>
      <c r="D2442" s="7" t="s">
        <v>50</v>
      </c>
      <c r="E2442" s="7" t="s">
        <v>32</v>
      </c>
      <c r="F2442" s="8" t="s">
        <v>35</v>
      </c>
      <c r="G2442" s="9">
        <v>44924</v>
      </c>
      <c r="H2442" s="9">
        <v>44922</v>
      </c>
      <c r="I2442" s="10">
        <v>45657</v>
      </c>
      <c r="J2442" s="14"/>
      <c r="K2442" s="11" t="s">
        <v>8322</v>
      </c>
      <c r="L2442" s="8" t="s">
        <v>8323</v>
      </c>
      <c r="M2442" s="8" t="s">
        <v>8324</v>
      </c>
      <c r="N2442" s="8" t="s">
        <v>40</v>
      </c>
      <c r="O2442" s="12">
        <v>425688.47</v>
      </c>
      <c r="P2442" s="8" t="s">
        <v>41</v>
      </c>
      <c r="Q2442" s="12">
        <v>425688.47</v>
      </c>
      <c r="R2442" s="13">
        <v>95.13</v>
      </c>
      <c r="S2442" s="12">
        <v>402340.19</v>
      </c>
      <c r="T2442" s="12">
        <v>402342.71</v>
      </c>
      <c r="U2442" s="12">
        <v>20772.72</v>
      </c>
      <c r="V2442" s="8" t="s">
        <v>35</v>
      </c>
      <c r="W2442" s="8" t="s">
        <v>8325</v>
      </c>
      <c r="X2442" s="8" t="s">
        <v>35</v>
      </c>
      <c r="Y2442" s="13">
        <v>0</v>
      </c>
      <c r="Z2442" s="8" t="s">
        <v>42</v>
      </c>
      <c r="AA2442" s="8" t="s">
        <v>65</v>
      </c>
      <c r="AB2442" s="8" t="s">
        <v>35</v>
      </c>
      <c r="AC2442" s="8" t="s">
        <v>8066</v>
      </c>
      <c r="AD2442" s="8" t="s">
        <v>35</v>
      </c>
      <c r="AE2442" s="8" t="s">
        <v>4034</v>
      </c>
      <c r="AF2442" s="12">
        <v>20772.72</v>
      </c>
      <c r="AG2442" s="41">
        <f t="shared" si="345"/>
        <v>44922</v>
      </c>
      <c r="AH2442" s="41">
        <f t="shared" ca="1" si="346"/>
        <v>45657</v>
      </c>
      <c r="AI2442" s="1">
        <f t="shared" ca="1" si="344"/>
        <v>24</v>
      </c>
      <c r="AJ2442" s="1">
        <f t="shared" ca="1" si="347"/>
        <v>31</v>
      </c>
      <c r="AK2442" s="1">
        <f t="shared" ca="1" si="348"/>
        <v>-7</v>
      </c>
      <c r="AL2442" s="1">
        <f t="shared" si="349"/>
        <v>95.13</v>
      </c>
      <c r="AM2442" s="38">
        <f t="shared" ca="1" si="350"/>
        <v>1.2916666666666667</v>
      </c>
      <c r="AN2442" s="1" t="str">
        <f t="shared" ca="1" si="351"/>
        <v>תקין</v>
      </c>
      <c r="AO2442" s="1" t="e">
        <f>VLOOKUP(AC2442,'תז מייל קניין'!$A:$C,3,0)</f>
        <v>#N/A</v>
      </c>
      <c r="AP2442" s="1" t="str">
        <f t="shared" si="352"/>
        <v xml:space="preserve"> 12.06.23:</v>
      </c>
    </row>
    <row r="2443" spans="1:42" x14ac:dyDescent="0.2">
      <c r="A2443" s="4"/>
      <c r="B2443" s="5"/>
      <c r="C2443" s="6" t="s">
        <v>8326</v>
      </c>
      <c r="D2443" s="7" t="s">
        <v>61</v>
      </c>
      <c r="E2443" s="7" t="s">
        <v>32</v>
      </c>
      <c r="F2443" s="8" t="s">
        <v>35</v>
      </c>
      <c r="G2443" s="9">
        <v>44945</v>
      </c>
      <c r="H2443" s="9">
        <v>44958</v>
      </c>
      <c r="I2443" s="10">
        <v>45688</v>
      </c>
      <c r="J2443" s="14"/>
      <c r="K2443" s="11" t="s">
        <v>8327</v>
      </c>
      <c r="L2443" s="8" t="s">
        <v>8328</v>
      </c>
      <c r="M2443" s="8" t="s">
        <v>8329</v>
      </c>
      <c r="N2443" s="8" t="s">
        <v>40</v>
      </c>
      <c r="O2443" s="12">
        <v>1211791.8600000001</v>
      </c>
      <c r="P2443" s="8" t="s">
        <v>41</v>
      </c>
      <c r="Q2443" s="12">
        <v>1211791.8600000001</v>
      </c>
      <c r="R2443" s="13">
        <v>84.88</v>
      </c>
      <c r="S2443" s="12">
        <v>1028599.94</v>
      </c>
      <c r="T2443" s="12">
        <v>1047643.13</v>
      </c>
      <c r="U2443" s="12">
        <v>183288.17</v>
      </c>
      <c r="V2443" s="8" t="s">
        <v>35</v>
      </c>
      <c r="W2443" s="8" t="s">
        <v>8330</v>
      </c>
      <c r="X2443" s="8" t="s">
        <v>57</v>
      </c>
      <c r="Y2443" s="13">
        <v>0</v>
      </c>
      <c r="Z2443" s="8" t="s">
        <v>42</v>
      </c>
      <c r="AA2443" s="8" t="s">
        <v>808</v>
      </c>
      <c r="AB2443" s="8" t="s">
        <v>35</v>
      </c>
      <c r="AC2443" s="8" t="s">
        <v>8066</v>
      </c>
      <c r="AD2443" s="8" t="s">
        <v>8331</v>
      </c>
      <c r="AE2443" s="8" t="s">
        <v>8332</v>
      </c>
      <c r="AF2443" s="12">
        <v>183283.39</v>
      </c>
      <c r="AG2443" s="41">
        <f t="shared" si="345"/>
        <v>44958</v>
      </c>
      <c r="AH2443" s="41">
        <f t="shared" ca="1" si="346"/>
        <v>45688</v>
      </c>
      <c r="AI2443" s="1">
        <f t="shared" ca="1" si="344"/>
        <v>23</v>
      </c>
      <c r="AJ2443" s="1">
        <f t="shared" ca="1" si="347"/>
        <v>30</v>
      </c>
      <c r="AK2443" s="1">
        <f t="shared" ca="1" si="348"/>
        <v>-6</v>
      </c>
      <c r="AL2443" s="1">
        <f t="shared" si="349"/>
        <v>84.88</v>
      </c>
      <c r="AM2443" s="38">
        <f t="shared" ca="1" si="350"/>
        <v>1.3043478260869565</v>
      </c>
      <c r="AN2443" s="1" t="str">
        <f t="shared" ca="1" si="351"/>
        <v>תקין</v>
      </c>
      <c r="AO2443" s="1" t="e">
        <f>VLOOKUP(AC2443,'תז מייל קניין'!$A:$C,3,0)</f>
        <v>#N/A</v>
      </c>
      <c r="AP2443" s="1" t="str">
        <f t="shared" si="352"/>
        <v xml:space="preserve"> 05.12.202</v>
      </c>
    </row>
    <row r="2444" spans="1:42" x14ac:dyDescent="0.2">
      <c r="A2444" s="4"/>
      <c r="B2444" s="5"/>
      <c r="C2444" s="6" t="s">
        <v>8333</v>
      </c>
      <c r="D2444" s="7" t="s">
        <v>61</v>
      </c>
      <c r="E2444" s="7" t="s">
        <v>32</v>
      </c>
      <c r="F2444" s="8" t="s">
        <v>35</v>
      </c>
      <c r="G2444" s="9">
        <v>44945</v>
      </c>
      <c r="H2444" s="9">
        <v>44958</v>
      </c>
      <c r="I2444" s="10">
        <v>45688</v>
      </c>
      <c r="J2444" s="14"/>
      <c r="K2444" s="11" t="s">
        <v>8334</v>
      </c>
      <c r="L2444" s="8" t="s">
        <v>8335</v>
      </c>
      <c r="M2444" s="8" t="s">
        <v>8336</v>
      </c>
      <c r="N2444" s="8" t="s">
        <v>40</v>
      </c>
      <c r="O2444" s="12">
        <v>1211791.8600000001</v>
      </c>
      <c r="P2444" s="8" t="s">
        <v>41</v>
      </c>
      <c r="Q2444" s="12">
        <v>1211791.8600000001</v>
      </c>
      <c r="R2444" s="13">
        <v>91</v>
      </c>
      <c r="S2444" s="12">
        <v>1102681.73</v>
      </c>
      <c r="T2444" s="12">
        <v>1120289.3700000001</v>
      </c>
      <c r="U2444" s="12">
        <v>109129.71</v>
      </c>
      <c r="V2444" s="8" t="s">
        <v>35</v>
      </c>
      <c r="W2444" s="8" t="s">
        <v>8330</v>
      </c>
      <c r="X2444" s="8" t="s">
        <v>57</v>
      </c>
      <c r="Y2444" s="13">
        <v>0</v>
      </c>
      <c r="Z2444" s="8" t="s">
        <v>42</v>
      </c>
      <c r="AA2444" s="8" t="s">
        <v>808</v>
      </c>
      <c r="AB2444" s="8" t="s">
        <v>35</v>
      </c>
      <c r="AC2444" s="8" t="s">
        <v>8066</v>
      </c>
      <c r="AD2444" s="8" t="s">
        <v>8337</v>
      </c>
      <c r="AE2444" s="8" t="s">
        <v>8332</v>
      </c>
      <c r="AF2444" s="12">
        <v>109110.13</v>
      </c>
      <c r="AG2444" s="41">
        <f t="shared" si="345"/>
        <v>44958</v>
      </c>
      <c r="AH2444" s="41">
        <f t="shared" ca="1" si="346"/>
        <v>45688</v>
      </c>
      <c r="AI2444" s="1">
        <f t="shared" ca="1" si="344"/>
        <v>23</v>
      </c>
      <c r="AJ2444" s="1">
        <f t="shared" ca="1" si="347"/>
        <v>30</v>
      </c>
      <c r="AK2444" s="1">
        <f t="shared" ca="1" si="348"/>
        <v>-6</v>
      </c>
      <c r="AL2444" s="1">
        <f t="shared" si="349"/>
        <v>91</v>
      </c>
      <c r="AM2444" s="38">
        <f t="shared" ca="1" si="350"/>
        <v>1.3043478260869565</v>
      </c>
      <c r="AN2444" s="1" t="str">
        <f t="shared" ca="1" si="351"/>
        <v>תקין</v>
      </c>
      <c r="AO2444" s="1" t="e">
        <f>VLOOKUP(AC2444,'תז מייל קניין'!$A:$C,3,0)</f>
        <v>#N/A</v>
      </c>
      <c r="AP2444" s="1" t="str">
        <f t="shared" si="352"/>
        <v xml:space="preserve"> 05.12.202</v>
      </c>
    </row>
    <row r="2445" spans="1:42" x14ac:dyDescent="0.2">
      <c r="A2445" s="4"/>
      <c r="B2445" s="5"/>
      <c r="C2445" s="6" t="s">
        <v>8338</v>
      </c>
      <c r="D2445" s="7" t="s">
        <v>50</v>
      </c>
      <c r="E2445" s="7" t="s">
        <v>32</v>
      </c>
      <c r="F2445" s="8" t="s">
        <v>35</v>
      </c>
      <c r="G2445" s="9">
        <v>44964</v>
      </c>
      <c r="H2445" s="9">
        <v>44959</v>
      </c>
      <c r="I2445" s="10">
        <v>45291</v>
      </c>
      <c r="J2445" s="14"/>
      <c r="K2445" s="11" t="s">
        <v>1003</v>
      </c>
      <c r="L2445" s="8" t="s">
        <v>1004</v>
      </c>
      <c r="M2445" s="8" t="s">
        <v>1005</v>
      </c>
      <c r="N2445" s="8" t="s">
        <v>40</v>
      </c>
      <c r="O2445" s="12">
        <v>100854.6</v>
      </c>
      <c r="P2445" s="8" t="s">
        <v>41</v>
      </c>
      <c r="Q2445" s="12">
        <v>100854.6</v>
      </c>
      <c r="R2445" s="13">
        <v>34.799999999999997</v>
      </c>
      <c r="S2445" s="12">
        <v>35100</v>
      </c>
      <c r="T2445" s="12">
        <v>35100</v>
      </c>
      <c r="U2445" s="12">
        <v>65754.600000000006</v>
      </c>
      <c r="V2445" s="8" t="s">
        <v>35</v>
      </c>
      <c r="W2445" s="8" t="s">
        <v>8339</v>
      </c>
      <c r="X2445" s="8" t="s">
        <v>35</v>
      </c>
      <c r="Y2445" s="13">
        <v>0</v>
      </c>
      <c r="Z2445" s="8" t="s">
        <v>42</v>
      </c>
      <c r="AA2445" s="8" t="s">
        <v>43</v>
      </c>
      <c r="AB2445" s="8" t="s">
        <v>60</v>
      </c>
      <c r="AC2445" s="8" t="s">
        <v>8066</v>
      </c>
      <c r="AD2445" s="8" t="s">
        <v>8340</v>
      </c>
      <c r="AE2445" s="8" t="s">
        <v>1008</v>
      </c>
      <c r="AF2445" s="12">
        <v>65754.600000000006</v>
      </c>
      <c r="AG2445" s="41">
        <f t="shared" si="345"/>
        <v>44959</v>
      </c>
      <c r="AH2445" s="41">
        <f t="shared" ca="1" si="346"/>
        <v>45291</v>
      </c>
      <c r="AI2445" s="1">
        <f t="shared" ca="1" si="344"/>
        <v>10</v>
      </c>
      <c r="AJ2445" s="1">
        <f t="shared" ca="1" si="347"/>
        <v>30</v>
      </c>
      <c r="AK2445" s="1">
        <f t="shared" ca="1" si="348"/>
        <v>-19</v>
      </c>
      <c r="AL2445" s="1">
        <f t="shared" si="349"/>
        <v>34.799999999999997</v>
      </c>
      <c r="AM2445" s="38">
        <f t="shared" ca="1" si="350"/>
        <v>3</v>
      </c>
      <c r="AN2445" s="1" t="str">
        <f t="shared" ca="1" si="351"/>
        <v>לא תקין</v>
      </c>
      <c r="AO2445" s="1" t="e">
        <f>VLOOKUP(AC2445,'תז מייל קניין'!$A:$C,3,0)</f>
        <v>#N/A</v>
      </c>
      <c r="AP2445" s="1" t="str">
        <f t="shared" si="352"/>
        <v xml:space="preserve"> 09.05.23:</v>
      </c>
    </row>
    <row r="2446" spans="1:42" x14ac:dyDescent="0.2">
      <c r="A2446" s="4"/>
      <c r="B2446" s="5"/>
      <c r="C2446" s="6" t="s">
        <v>8341</v>
      </c>
      <c r="D2446" s="7" t="s">
        <v>50</v>
      </c>
      <c r="E2446" s="7" t="s">
        <v>32</v>
      </c>
      <c r="F2446" s="8" t="s">
        <v>35</v>
      </c>
      <c r="G2446" s="9">
        <v>44969</v>
      </c>
      <c r="H2446" s="9">
        <v>44969</v>
      </c>
      <c r="I2446" s="10">
        <v>46022</v>
      </c>
      <c r="J2446" s="14"/>
      <c r="K2446" s="11" t="s">
        <v>8342</v>
      </c>
      <c r="L2446" s="8" t="s">
        <v>8343</v>
      </c>
      <c r="M2446" s="8" t="s">
        <v>8344</v>
      </c>
      <c r="N2446" s="8" t="s">
        <v>40</v>
      </c>
      <c r="O2446" s="12">
        <v>121467.07</v>
      </c>
      <c r="P2446" s="8" t="s">
        <v>41</v>
      </c>
      <c r="Q2446" s="12">
        <v>121467.07</v>
      </c>
      <c r="R2446" s="13">
        <v>81.900000000000006</v>
      </c>
      <c r="S2446" s="12">
        <v>82237.08</v>
      </c>
      <c r="T2446" s="12">
        <v>86940.05</v>
      </c>
      <c r="U2446" s="12">
        <v>23962.23</v>
      </c>
      <c r="V2446" s="8" t="s">
        <v>35</v>
      </c>
      <c r="W2446" s="8" t="s">
        <v>8345</v>
      </c>
      <c r="X2446" s="8" t="s">
        <v>57</v>
      </c>
      <c r="Y2446" s="13">
        <v>0</v>
      </c>
      <c r="Z2446" s="8" t="s">
        <v>42</v>
      </c>
      <c r="AA2446" s="8" t="s">
        <v>65</v>
      </c>
      <c r="AB2446" s="8" t="s">
        <v>35</v>
      </c>
      <c r="AC2446" s="8" t="s">
        <v>8066</v>
      </c>
      <c r="AD2446" s="8" t="s">
        <v>8346</v>
      </c>
      <c r="AE2446" s="8" t="s">
        <v>8347</v>
      </c>
      <c r="AF2446" s="12">
        <v>21987.75</v>
      </c>
      <c r="AG2446" s="41">
        <f t="shared" si="345"/>
        <v>44969</v>
      </c>
      <c r="AH2446" s="41">
        <f t="shared" ca="1" si="346"/>
        <v>46022</v>
      </c>
      <c r="AI2446" s="1">
        <f t="shared" ca="1" si="344"/>
        <v>34</v>
      </c>
      <c r="AJ2446" s="1">
        <f t="shared" ca="1" si="347"/>
        <v>29</v>
      </c>
      <c r="AK2446" s="1">
        <f t="shared" ca="1" si="348"/>
        <v>4</v>
      </c>
      <c r="AL2446" s="1">
        <f t="shared" si="349"/>
        <v>81.900000000000006</v>
      </c>
      <c r="AM2446" s="38">
        <f t="shared" ca="1" si="350"/>
        <v>0.8529411764705882</v>
      </c>
      <c r="AN2446" s="1" t="str">
        <f t="shared" ca="1" si="351"/>
        <v>תקין</v>
      </c>
      <c r="AO2446" s="1" t="e">
        <f>VLOOKUP(AC2446,'תז מייל קניין'!$A:$C,3,0)</f>
        <v>#N/A</v>
      </c>
      <c r="AP2446" s="1" t="str">
        <f t="shared" si="352"/>
        <v xml:space="preserve"> 22.05.202</v>
      </c>
    </row>
    <row r="2447" spans="1:42" x14ac:dyDescent="0.2">
      <c r="A2447" s="4"/>
      <c r="B2447" s="5"/>
      <c r="C2447" s="6" t="s">
        <v>8348</v>
      </c>
      <c r="D2447" s="7" t="s">
        <v>50</v>
      </c>
      <c r="E2447" s="7" t="s">
        <v>32</v>
      </c>
      <c r="F2447" s="8" t="s">
        <v>35</v>
      </c>
      <c r="G2447" s="9">
        <v>44969</v>
      </c>
      <c r="H2447" s="9">
        <v>44969</v>
      </c>
      <c r="I2447" s="10">
        <v>46022</v>
      </c>
      <c r="J2447" s="14"/>
      <c r="K2447" s="11" t="s">
        <v>8349</v>
      </c>
      <c r="L2447" s="8" t="s">
        <v>8350</v>
      </c>
      <c r="M2447" s="8" t="s">
        <v>8351</v>
      </c>
      <c r="N2447" s="8" t="s">
        <v>40</v>
      </c>
      <c r="O2447" s="12">
        <v>122616.53</v>
      </c>
      <c r="P2447" s="8" t="s">
        <v>41</v>
      </c>
      <c r="Q2447" s="12">
        <v>122616.53</v>
      </c>
      <c r="R2447" s="13">
        <v>64.84</v>
      </c>
      <c r="S2447" s="12">
        <v>84423.93</v>
      </c>
      <c r="T2447" s="12">
        <v>83447.460000000006</v>
      </c>
      <c r="U2447" s="12">
        <v>46986.62</v>
      </c>
      <c r="V2447" s="8" t="s">
        <v>35</v>
      </c>
      <c r="W2447" s="8" t="s">
        <v>8352</v>
      </c>
      <c r="X2447" s="8" t="s">
        <v>57</v>
      </c>
      <c r="Y2447" s="13">
        <v>0</v>
      </c>
      <c r="Z2447" s="8" t="s">
        <v>42</v>
      </c>
      <c r="AA2447" s="8" t="s">
        <v>65</v>
      </c>
      <c r="AB2447" s="8" t="s">
        <v>35</v>
      </c>
      <c r="AC2447" s="8" t="s">
        <v>8066</v>
      </c>
      <c r="AD2447" s="8" t="s">
        <v>8353</v>
      </c>
      <c r="AE2447" s="8" t="s">
        <v>8347</v>
      </c>
      <c r="AF2447" s="12">
        <v>43114.91</v>
      </c>
      <c r="AG2447" s="41">
        <f t="shared" si="345"/>
        <v>44969</v>
      </c>
      <c r="AH2447" s="41">
        <f t="shared" ca="1" si="346"/>
        <v>46022</v>
      </c>
      <c r="AI2447" s="1">
        <f t="shared" ca="1" si="344"/>
        <v>34</v>
      </c>
      <c r="AJ2447" s="1">
        <f t="shared" ca="1" si="347"/>
        <v>29</v>
      </c>
      <c r="AK2447" s="1">
        <f t="shared" ca="1" si="348"/>
        <v>4</v>
      </c>
      <c r="AL2447" s="1">
        <f t="shared" si="349"/>
        <v>64.84</v>
      </c>
      <c r="AM2447" s="38">
        <f t="shared" ca="1" si="350"/>
        <v>0.8529411764705882</v>
      </c>
      <c r="AN2447" s="1" t="str">
        <f t="shared" ca="1" si="351"/>
        <v>תקין</v>
      </c>
      <c r="AO2447" s="1" t="e">
        <f>VLOOKUP(AC2447,'תז מייל קניין'!$A:$C,3,0)</f>
        <v>#N/A</v>
      </c>
      <c r="AP2447" s="1" t="str">
        <f t="shared" si="352"/>
        <v xml:space="preserve"> ביצוע ביק</v>
      </c>
    </row>
    <row r="2448" spans="1:42" x14ac:dyDescent="0.2">
      <c r="A2448" s="4"/>
      <c r="B2448" s="5"/>
      <c r="C2448" s="6" t="s">
        <v>8354</v>
      </c>
      <c r="D2448" s="7" t="s">
        <v>50</v>
      </c>
      <c r="E2448" s="7" t="s">
        <v>32</v>
      </c>
      <c r="F2448" s="8" t="s">
        <v>35</v>
      </c>
      <c r="G2448" s="9">
        <v>44969</v>
      </c>
      <c r="H2448" s="9">
        <v>44969</v>
      </c>
      <c r="I2448" s="10">
        <v>46022</v>
      </c>
      <c r="J2448" s="14"/>
      <c r="K2448" s="11" t="s">
        <v>8355</v>
      </c>
      <c r="L2448" s="8" t="s">
        <v>8356</v>
      </c>
      <c r="M2448" s="8" t="s">
        <v>8357</v>
      </c>
      <c r="N2448" s="8" t="s">
        <v>40</v>
      </c>
      <c r="O2448" s="12">
        <v>109038.27</v>
      </c>
      <c r="P2448" s="8" t="s">
        <v>41</v>
      </c>
      <c r="Q2448" s="12">
        <v>109038.27</v>
      </c>
      <c r="R2448" s="13">
        <v>49.55</v>
      </c>
      <c r="S2448" s="12">
        <v>54198</v>
      </c>
      <c r="T2448" s="12">
        <v>57230.49</v>
      </c>
      <c r="U2448" s="12">
        <v>59944.68</v>
      </c>
      <c r="V2448" s="8" t="s">
        <v>35</v>
      </c>
      <c r="W2448" s="8" t="s">
        <v>8352</v>
      </c>
      <c r="X2448" s="8" t="s">
        <v>57</v>
      </c>
      <c r="Y2448" s="13">
        <v>0</v>
      </c>
      <c r="Z2448" s="8" t="s">
        <v>42</v>
      </c>
      <c r="AA2448" s="8" t="s">
        <v>65</v>
      </c>
      <c r="AB2448" s="8" t="s">
        <v>35</v>
      </c>
      <c r="AC2448" s="8" t="s">
        <v>8066</v>
      </c>
      <c r="AD2448" s="8" t="s">
        <v>8358</v>
      </c>
      <c r="AE2448" s="8" t="s">
        <v>8347</v>
      </c>
      <c r="AF2448" s="12">
        <v>55005.24</v>
      </c>
      <c r="AG2448" s="41">
        <f t="shared" si="345"/>
        <v>44969</v>
      </c>
      <c r="AH2448" s="41">
        <f t="shared" ca="1" si="346"/>
        <v>46022</v>
      </c>
      <c r="AI2448" s="1">
        <f t="shared" ca="1" si="344"/>
        <v>34</v>
      </c>
      <c r="AJ2448" s="1">
        <f t="shared" ca="1" si="347"/>
        <v>29</v>
      </c>
      <c r="AK2448" s="1">
        <f t="shared" ca="1" si="348"/>
        <v>4</v>
      </c>
      <c r="AL2448" s="1">
        <f t="shared" si="349"/>
        <v>49.55</v>
      </c>
      <c r="AM2448" s="38">
        <f t="shared" ca="1" si="350"/>
        <v>0.8529411764705882</v>
      </c>
      <c r="AN2448" s="1" t="str">
        <f t="shared" ca="1" si="351"/>
        <v>לא תקין</v>
      </c>
      <c r="AO2448" s="1" t="e">
        <f>VLOOKUP(AC2448,'תז מייל קניין'!$A:$C,3,0)</f>
        <v>#N/A</v>
      </c>
      <c r="AP2448" s="1" t="str">
        <f t="shared" si="352"/>
        <v xml:space="preserve"> ביצוע ביק</v>
      </c>
    </row>
    <row r="2449" spans="1:42" x14ac:dyDescent="0.2">
      <c r="A2449" s="4"/>
      <c r="B2449" s="5"/>
      <c r="C2449" s="6" t="s">
        <v>8359</v>
      </c>
      <c r="D2449" s="7" t="s">
        <v>50</v>
      </c>
      <c r="E2449" s="7" t="s">
        <v>32</v>
      </c>
      <c r="F2449" s="8" t="s">
        <v>35</v>
      </c>
      <c r="G2449" s="9">
        <v>44969</v>
      </c>
      <c r="H2449" s="9">
        <v>44969</v>
      </c>
      <c r="I2449" s="10">
        <v>46022</v>
      </c>
      <c r="J2449" s="14"/>
      <c r="K2449" s="11" t="s">
        <v>8360</v>
      </c>
      <c r="L2449" s="8" t="s">
        <v>8361</v>
      </c>
      <c r="M2449" s="8" t="s">
        <v>8362</v>
      </c>
      <c r="N2449" s="8" t="s">
        <v>40</v>
      </c>
      <c r="O2449" s="12">
        <v>96238.81</v>
      </c>
      <c r="P2449" s="8" t="s">
        <v>41</v>
      </c>
      <c r="Q2449" s="12">
        <v>96238.81</v>
      </c>
      <c r="R2449" s="13">
        <v>40.950000000000003</v>
      </c>
      <c r="S2449" s="12">
        <v>39817.5</v>
      </c>
      <c r="T2449" s="12">
        <v>41600.11</v>
      </c>
      <c r="U2449" s="12">
        <v>61935.59</v>
      </c>
      <c r="V2449" s="8" t="s">
        <v>35</v>
      </c>
      <c r="W2449" s="8" t="s">
        <v>8352</v>
      </c>
      <c r="X2449" s="8" t="s">
        <v>57</v>
      </c>
      <c r="Y2449" s="13">
        <v>0</v>
      </c>
      <c r="Z2449" s="8" t="s">
        <v>42</v>
      </c>
      <c r="AA2449" s="8" t="s">
        <v>65</v>
      </c>
      <c r="AB2449" s="8" t="s">
        <v>35</v>
      </c>
      <c r="AC2449" s="8" t="s">
        <v>8066</v>
      </c>
      <c r="AD2449" s="8" t="s">
        <v>8363</v>
      </c>
      <c r="AE2449" s="8" t="s">
        <v>8347</v>
      </c>
      <c r="AF2449" s="12">
        <v>56832.09</v>
      </c>
      <c r="AG2449" s="41">
        <f t="shared" si="345"/>
        <v>44969</v>
      </c>
      <c r="AH2449" s="41">
        <f t="shared" ca="1" si="346"/>
        <v>46022</v>
      </c>
      <c r="AI2449" s="1">
        <f t="shared" ca="1" si="344"/>
        <v>34</v>
      </c>
      <c r="AJ2449" s="1">
        <f t="shared" ca="1" si="347"/>
        <v>29</v>
      </c>
      <c r="AK2449" s="1">
        <f t="shared" ca="1" si="348"/>
        <v>4</v>
      </c>
      <c r="AL2449" s="1">
        <f t="shared" si="349"/>
        <v>40.950000000000003</v>
      </c>
      <c r="AM2449" s="38">
        <f t="shared" ca="1" si="350"/>
        <v>0.8529411764705882</v>
      </c>
      <c r="AN2449" s="1" t="str">
        <f t="shared" ca="1" si="351"/>
        <v>לא תקין</v>
      </c>
      <c r="AO2449" s="1" t="e">
        <f>VLOOKUP(AC2449,'תז מייל קניין'!$A:$C,3,0)</f>
        <v>#N/A</v>
      </c>
      <c r="AP2449" s="1" t="str">
        <f t="shared" si="352"/>
        <v xml:space="preserve"> ביצוע ביק</v>
      </c>
    </row>
    <row r="2450" spans="1:42" x14ac:dyDescent="0.2">
      <c r="A2450" s="4"/>
      <c r="B2450" s="5"/>
      <c r="C2450" s="6" t="s">
        <v>8364</v>
      </c>
      <c r="D2450" s="7" t="s">
        <v>50</v>
      </c>
      <c r="E2450" s="7" t="s">
        <v>32</v>
      </c>
      <c r="F2450" s="8" t="s">
        <v>35</v>
      </c>
      <c r="G2450" s="9">
        <v>44969</v>
      </c>
      <c r="H2450" s="9">
        <v>44969</v>
      </c>
      <c r="I2450" s="10">
        <v>46022</v>
      </c>
      <c r="J2450" s="14"/>
      <c r="K2450" s="11" t="s">
        <v>8365</v>
      </c>
      <c r="L2450" s="8" t="s">
        <v>8366</v>
      </c>
      <c r="M2450" s="8" t="s">
        <v>8367</v>
      </c>
      <c r="N2450" s="8" t="s">
        <v>40</v>
      </c>
      <c r="O2450" s="12">
        <v>116716.53</v>
      </c>
      <c r="P2450" s="8" t="s">
        <v>41</v>
      </c>
      <c r="Q2450" s="12">
        <v>116716.53</v>
      </c>
      <c r="R2450" s="13">
        <v>58.96</v>
      </c>
      <c r="S2450" s="12">
        <v>83178</v>
      </c>
      <c r="T2450" s="12">
        <v>72725.600000000006</v>
      </c>
      <c r="U2450" s="12">
        <v>52198.96</v>
      </c>
      <c r="V2450" s="8" t="s">
        <v>35</v>
      </c>
      <c r="W2450" s="8" t="s">
        <v>8368</v>
      </c>
      <c r="X2450" s="8" t="s">
        <v>57</v>
      </c>
      <c r="Y2450" s="13">
        <v>0</v>
      </c>
      <c r="Z2450" s="8" t="s">
        <v>42</v>
      </c>
      <c r="AA2450" s="8" t="s">
        <v>65</v>
      </c>
      <c r="AB2450" s="8" t="s">
        <v>35</v>
      </c>
      <c r="AC2450" s="8" t="s">
        <v>8066</v>
      </c>
      <c r="AD2450" s="8" t="s">
        <v>8369</v>
      </c>
      <c r="AE2450" s="8" t="s">
        <v>8347</v>
      </c>
      <c r="AF2450" s="12">
        <v>47897.77</v>
      </c>
      <c r="AG2450" s="41">
        <f t="shared" si="345"/>
        <v>44969</v>
      </c>
      <c r="AH2450" s="41">
        <f t="shared" ca="1" si="346"/>
        <v>46022</v>
      </c>
      <c r="AI2450" s="1">
        <f t="shared" ca="1" si="344"/>
        <v>34</v>
      </c>
      <c r="AJ2450" s="1">
        <f t="shared" ca="1" si="347"/>
        <v>29</v>
      </c>
      <c r="AK2450" s="1">
        <f t="shared" ca="1" si="348"/>
        <v>4</v>
      </c>
      <c r="AL2450" s="1">
        <f t="shared" si="349"/>
        <v>58.96</v>
      </c>
      <c r="AM2450" s="38">
        <f t="shared" ca="1" si="350"/>
        <v>0.8529411764705882</v>
      </c>
      <c r="AN2450" s="1" t="str">
        <f t="shared" ca="1" si="351"/>
        <v>תקין</v>
      </c>
      <c r="AO2450" s="1" t="e">
        <f>VLOOKUP(AC2450,'תז מייל קניין'!$A:$C,3,0)</f>
        <v>#N/A</v>
      </c>
      <c r="AP2450" s="1" t="str">
        <f t="shared" si="352"/>
        <v xml:space="preserve"> 02.04.202</v>
      </c>
    </row>
    <row r="2451" spans="1:42" x14ac:dyDescent="0.2">
      <c r="A2451" s="4"/>
      <c r="B2451" s="5"/>
      <c r="C2451" s="6" t="s">
        <v>8370</v>
      </c>
      <c r="D2451" s="7" t="s">
        <v>50</v>
      </c>
      <c r="E2451" s="7" t="s">
        <v>32</v>
      </c>
      <c r="F2451" s="8" t="s">
        <v>35</v>
      </c>
      <c r="G2451" s="9">
        <v>44969</v>
      </c>
      <c r="H2451" s="9">
        <v>44969</v>
      </c>
      <c r="I2451" s="10">
        <v>46022</v>
      </c>
      <c r="J2451" s="14"/>
      <c r="K2451" s="11" t="s">
        <v>8371</v>
      </c>
      <c r="L2451" s="8" t="s">
        <v>8372</v>
      </c>
      <c r="M2451" s="8" t="s">
        <v>8373</v>
      </c>
      <c r="N2451" s="8" t="s">
        <v>40</v>
      </c>
      <c r="O2451" s="12">
        <v>115717.07</v>
      </c>
      <c r="P2451" s="8" t="s">
        <v>41</v>
      </c>
      <c r="Q2451" s="12">
        <v>115717.07</v>
      </c>
      <c r="R2451" s="13">
        <v>53.22</v>
      </c>
      <c r="S2451" s="12">
        <v>61778.5</v>
      </c>
      <c r="T2451" s="12">
        <v>64971.86</v>
      </c>
      <c r="U2451" s="12">
        <v>58989.81</v>
      </c>
      <c r="V2451" s="8" t="s">
        <v>35</v>
      </c>
      <c r="W2451" s="8" t="s">
        <v>8352</v>
      </c>
      <c r="X2451" s="8" t="s">
        <v>57</v>
      </c>
      <c r="Y2451" s="13">
        <v>0</v>
      </c>
      <c r="Z2451" s="8" t="s">
        <v>42</v>
      </c>
      <c r="AA2451" s="8" t="s">
        <v>65</v>
      </c>
      <c r="AB2451" s="8" t="s">
        <v>35</v>
      </c>
      <c r="AC2451" s="8" t="s">
        <v>8066</v>
      </c>
      <c r="AD2451" s="8" t="s">
        <v>8374</v>
      </c>
      <c r="AE2451" s="8" t="s">
        <v>8347</v>
      </c>
      <c r="AF2451" s="12">
        <v>54129.05</v>
      </c>
      <c r="AG2451" s="41">
        <f t="shared" si="345"/>
        <v>44969</v>
      </c>
      <c r="AH2451" s="41">
        <f t="shared" ca="1" si="346"/>
        <v>46022</v>
      </c>
      <c r="AI2451" s="1">
        <f t="shared" ca="1" si="344"/>
        <v>34</v>
      </c>
      <c r="AJ2451" s="1">
        <f t="shared" ca="1" si="347"/>
        <v>29</v>
      </c>
      <c r="AK2451" s="1">
        <f t="shared" ca="1" si="348"/>
        <v>4</v>
      </c>
      <c r="AL2451" s="1">
        <f t="shared" si="349"/>
        <v>53.22</v>
      </c>
      <c r="AM2451" s="38">
        <f t="shared" ca="1" si="350"/>
        <v>0.8529411764705882</v>
      </c>
      <c r="AN2451" s="1" t="str">
        <f t="shared" ca="1" si="351"/>
        <v>תקין</v>
      </c>
      <c r="AO2451" s="1" t="e">
        <f>VLOOKUP(AC2451,'תז מייל קניין'!$A:$C,3,0)</f>
        <v>#N/A</v>
      </c>
      <c r="AP2451" s="1" t="str">
        <f t="shared" si="352"/>
        <v xml:space="preserve"> ביצוע ביק</v>
      </c>
    </row>
    <row r="2452" spans="1:42" x14ac:dyDescent="0.2">
      <c r="A2452" s="4"/>
      <c r="B2452" s="5"/>
      <c r="C2452" s="6" t="s">
        <v>8375</v>
      </c>
      <c r="D2452" s="7" t="s">
        <v>50</v>
      </c>
      <c r="E2452" s="7" t="s">
        <v>32</v>
      </c>
      <c r="F2452" s="8" t="s">
        <v>35</v>
      </c>
      <c r="G2452" s="9">
        <v>44970</v>
      </c>
      <c r="H2452" s="9">
        <v>44969</v>
      </c>
      <c r="I2452" s="10">
        <v>46022</v>
      </c>
      <c r="J2452" s="14"/>
      <c r="K2452" s="11" t="s">
        <v>8376</v>
      </c>
      <c r="L2452" s="8" t="s">
        <v>8377</v>
      </c>
      <c r="M2452" s="8" t="s">
        <v>8378</v>
      </c>
      <c r="N2452" s="8" t="s">
        <v>40</v>
      </c>
      <c r="O2452" s="12">
        <v>35138.410000000003</v>
      </c>
      <c r="P2452" s="8" t="s">
        <v>41</v>
      </c>
      <c r="Q2452" s="12">
        <v>35138.410000000003</v>
      </c>
      <c r="R2452" s="13">
        <v>30.61</v>
      </c>
      <c r="S2452" s="12">
        <v>10822.5</v>
      </c>
      <c r="T2452" s="12">
        <v>11119.86</v>
      </c>
      <c r="U2452" s="12">
        <v>26570.36</v>
      </c>
      <c r="V2452" s="8" t="s">
        <v>35</v>
      </c>
      <c r="W2452" s="8" t="s">
        <v>8352</v>
      </c>
      <c r="X2452" s="8" t="s">
        <v>57</v>
      </c>
      <c r="Y2452" s="13">
        <v>0</v>
      </c>
      <c r="Z2452" s="8" t="s">
        <v>42</v>
      </c>
      <c r="AA2452" s="8" t="s">
        <v>65</v>
      </c>
      <c r="AB2452" s="8" t="s">
        <v>35</v>
      </c>
      <c r="AC2452" s="8" t="s">
        <v>8066</v>
      </c>
      <c r="AD2452" s="8" t="s">
        <v>8379</v>
      </c>
      <c r="AE2452" s="8" t="s">
        <v>35</v>
      </c>
      <c r="AF2452" s="12">
        <v>24380.959999999999</v>
      </c>
      <c r="AG2452" s="41">
        <f t="shared" si="345"/>
        <v>44969</v>
      </c>
      <c r="AH2452" s="41">
        <f t="shared" ca="1" si="346"/>
        <v>46022</v>
      </c>
      <c r="AI2452" s="1">
        <f t="shared" ca="1" si="344"/>
        <v>34</v>
      </c>
      <c r="AJ2452" s="1">
        <f t="shared" ca="1" si="347"/>
        <v>29</v>
      </c>
      <c r="AK2452" s="1">
        <f t="shared" ca="1" si="348"/>
        <v>4</v>
      </c>
      <c r="AL2452" s="1">
        <f t="shared" si="349"/>
        <v>30.61</v>
      </c>
      <c r="AM2452" s="38">
        <f t="shared" ca="1" si="350"/>
        <v>0.8529411764705882</v>
      </c>
      <c r="AN2452" s="1" t="str">
        <f t="shared" ca="1" si="351"/>
        <v>לא תקין</v>
      </c>
      <c r="AO2452" s="1" t="e">
        <f>VLOOKUP(AC2452,'תז מייל קניין'!$A:$C,3,0)</f>
        <v>#N/A</v>
      </c>
      <c r="AP2452" s="1" t="str">
        <f t="shared" si="352"/>
        <v xml:space="preserve"> ביצוע ביק</v>
      </c>
    </row>
    <row r="2453" spans="1:42" x14ac:dyDescent="0.2">
      <c r="A2453" s="4"/>
      <c r="B2453" s="5"/>
      <c r="C2453" s="6" t="s">
        <v>8380</v>
      </c>
      <c r="D2453" s="7" t="s">
        <v>50</v>
      </c>
      <c r="E2453" s="7" t="s">
        <v>32</v>
      </c>
      <c r="F2453" s="8" t="s">
        <v>35</v>
      </c>
      <c r="G2453" s="9">
        <v>44970</v>
      </c>
      <c r="H2453" s="9">
        <v>44969</v>
      </c>
      <c r="I2453" s="10">
        <v>46022</v>
      </c>
      <c r="J2453" s="14"/>
      <c r="K2453" s="11" t="s">
        <v>8381</v>
      </c>
      <c r="L2453" s="8" t="s">
        <v>8382</v>
      </c>
      <c r="M2453" s="8" t="s">
        <v>8383</v>
      </c>
      <c r="N2453" s="8" t="s">
        <v>40</v>
      </c>
      <c r="O2453" s="12">
        <v>14436.85</v>
      </c>
      <c r="P2453" s="8" t="s">
        <v>41</v>
      </c>
      <c r="Q2453" s="12">
        <v>14436.85</v>
      </c>
      <c r="R2453" s="13">
        <v>0</v>
      </c>
      <c r="S2453" s="13">
        <v>0</v>
      </c>
      <c r="T2453" s="13">
        <v>0</v>
      </c>
      <c r="U2453" s="12">
        <v>15733.28</v>
      </c>
      <c r="V2453" s="8" t="s">
        <v>35</v>
      </c>
      <c r="W2453" s="8" t="s">
        <v>8352</v>
      </c>
      <c r="X2453" s="8" t="s">
        <v>57</v>
      </c>
      <c r="Y2453" s="13">
        <v>0</v>
      </c>
      <c r="Z2453" s="8" t="s">
        <v>42</v>
      </c>
      <c r="AA2453" s="8" t="s">
        <v>65</v>
      </c>
      <c r="AB2453" s="8" t="s">
        <v>35</v>
      </c>
      <c r="AC2453" s="8" t="s">
        <v>8066</v>
      </c>
      <c r="AD2453" s="8" t="s">
        <v>8384</v>
      </c>
      <c r="AE2453" s="8" t="s">
        <v>8347</v>
      </c>
      <c r="AF2453" s="12">
        <v>14436.85</v>
      </c>
      <c r="AG2453" s="41">
        <f t="shared" si="345"/>
        <v>44969</v>
      </c>
      <c r="AH2453" s="41">
        <f t="shared" ca="1" si="346"/>
        <v>46022</v>
      </c>
      <c r="AI2453" s="1">
        <f t="shared" ca="1" si="344"/>
        <v>34</v>
      </c>
      <c r="AJ2453" s="1">
        <f t="shared" ca="1" si="347"/>
        <v>29</v>
      </c>
      <c r="AK2453" s="1">
        <f t="shared" ca="1" si="348"/>
        <v>4</v>
      </c>
      <c r="AL2453" s="1">
        <f t="shared" si="349"/>
        <v>0</v>
      </c>
      <c r="AM2453" s="38">
        <f t="shared" ca="1" si="350"/>
        <v>0.8529411764705882</v>
      </c>
      <c r="AN2453" s="1" t="str">
        <f t="shared" ca="1" si="351"/>
        <v>לא תקין</v>
      </c>
      <c r="AO2453" s="1" t="e">
        <f>VLOOKUP(AC2453,'תז מייל קניין'!$A:$C,3,0)</f>
        <v>#N/A</v>
      </c>
      <c r="AP2453" s="1" t="str">
        <f t="shared" si="352"/>
        <v xml:space="preserve"> ביצוע ביק</v>
      </c>
    </row>
    <row r="2454" spans="1:42" x14ac:dyDescent="0.2">
      <c r="A2454" s="4"/>
      <c r="B2454" s="5"/>
      <c r="C2454" s="6" t="s">
        <v>8385</v>
      </c>
      <c r="D2454" s="7" t="s">
        <v>61</v>
      </c>
      <c r="E2454" s="7" t="s">
        <v>32</v>
      </c>
      <c r="F2454" s="8" t="s">
        <v>35</v>
      </c>
      <c r="G2454" s="9">
        <v>44977</v>
      </c>
      <c r="H2454" s="9">
        <v>44927</v>
      </c>
      <c r="I2454" s="10">
        <v>45657</v>
      </c>
      <c r="J2454" s="14"/>
      <c r="K2454" s="11" t="s">
        <v>8386</v>
      </c>
      <c r="L2454" s="8" t="s">
        <v>8387</v>
      </c>
      <c r="M2454" s="8" t="s">
        <v>8388</v>
      </c>
      <c r="N2454" s="8" t="s">
        <v>40</v>
      </c>
      <c r="O2454" s="12">
        <v>331516.3</v>
      </c>
      <c r="P2454" s="8" t="s">
        <v>41</v>
      </c>
      <c r="Q2454" s="12">
        <v>331516.3</v>
      </c>
      <c r="R2454" s="13">
        <v>81.13</v>
      </c>
      <c r="S2454" s="12">
        <v>270983.95</v>
      </c>
      <c r="T2454" s="12">
        <v>293058.65000000002</v>
      </c>
      <c r="U2454" s="12">
        <v>69244.23</v>
      </c>
      <c r="V2454" s="8" t="s">
        <v>35</v>
      </c>
      <c r="W2454" s="8" t="s">
        <v>8389</v>
      </c>
      <c r="X2454" s="8" t="s">
        <v>57</v>
      </c>
      <c r="Y2454" s="13">
        <v>0</v>
      </c>
      <c r="Z2454" s="8" t="s">
        <v>42</v>
      </c>
      <c r="AA2454" s="8" t="s">
        <v>65</v>
      </c>
      <c r="AB2454" s="8" t="s">
        <v>35</v>
      </c>
      <c r="AC2454" s="8" t="s">
        <v>8066</v>
      </c>
      <c r="AD2454" s="8" t="s">
        <v>8390</v>
      </c>
      <c r="AE2454" s="8" t="s">
        <v>2427</v>
      </c>
      <c r="AF2454" s="12">
        <v>62550.62</v>
      </c>
      <c r="AG2454" s="41">
        <f t="shared" si="345"/>
        <v>44927</v>
      </c>
      <c r="AH2454" s="41">
        <f t="shared" ca="1" si="346"/>
        <v>45657</v>
      </c>
      <c r="AI2454" s="1">
        <f t="shared" ca="1" si="344"/>
        <v>23</v>
      </c>
      <c r="AJ2454" s="1">
        <f t="shared" ca="1" si="347"/>
        <v>31</v>
      </c>
      <c r="AK2454" s="1">
        <f t="shared" ca="1" si="348"/>
        <v>-7</v>
      </c>
      <c r="AL2454" s="1">
        <f t="shared" si="349"/>
        <v>81.13</v>
      </c>
      <c r="AM2454" s="38">
        <f t="shared" ca="1" si="350"/>
        <v>1.3478260869565217</v>
      </c>
      <c r="AN2454" s="1" t="str">
        <f t="shared" ca="1" si="351"/>
        <v>תקין</v>
      </c>
      <c r="AO2454" s="1" t="e">
        <f>VLOOKUP(AC2454,'תז מייל קניין'!$A:$C,3,0)</f>
        <v>#N/A</v>
      </c>
      <c r="AP2454" s="1" t="str">
        <f t="shared" si="352"/>
        <v xml:space="preserve"> 18.02.202</v>
      </c>
    </row>
    <row r="2455" spans="1:42" x14ac:dyDescent="0.2">
      <c r="A2455" s="4"/>
      <c r="B2455" s="5"/>
      <c r="C2455" s="6" t="s">
        <v>8391</v>
      </c>
      <c r="D2455" s="7" t="s">
        <v>61</v>
      </c>
      <c r="E2455" s="7" t="s">
        <v>32</v>
      </c>
      <c r="F2455" s="8" t="s">
        <v>35</v>
      </c>
      <c r="G2455" s="9">
        <v>44978</v>
      </c>
      <c r="H2455" s="9">
        <v>44927</v>
      </c>
      <c r="I2455" s="10">
        <v>45838</v>
      </c>
      <c r="J2455" s="14"/>
      <c r="K2455" s="11" t="s">
        <v>8011</v>
      </c>
      <c r="L2455" s="8" t="s">
        <v>8012</v>
      </c>
      <c r="M2455" s="8" t="s">
        <v>8013</v>
      </c>
      <c r="N2455" s="8" t="s">
        <v>40</v>
      </c>
      <c r="O2455" s="12">
        <v>507966.7</v>
      </c>
      <c r="P2455" s="8" t="s">
        <v>41</v>
      </c>
      <c r="Q2455" s="12">
        <v>507966.7</v>
      </c>
      <c r="R2455" s="13">
        <v>69.540000000000006</v>
      </c>
      <c r="S2455" s="12">
        <v>356266.42</v>
      </c>
      <c r="T2455" s="12">
        <v>383393.56</v>
      </c>
      <c r="U2455" s="12">
        <v>171282.41</v>
      </c>
      <c r="V2455" s="8" t="s">
        <v>35</v>
      </c>
      <c r="W2455" s="8" t="s">
        <v>8273</v>
      </c>
      <c r="X2455" s="8" t="s">
        <v>57</v>
      </c>
      <c r="Y2455" s="13">
        <v>0</v>
      </c>
      <c r="Z2455" s="8" t="s">
        <v>42</v>
      </c>
      <c r="AA2455" s="8" t="s">
        <v>65</v>
      </c>
      <c r="AB2455" s="8" t="s">
        <v>35</v>
      </c>
      <c r="AC2455" s="8" t="s">
        <v>8066</v>
      </c>
      <c r="AD2455" s="8" t="s">
        <v>8392</v>
      </c>
      <c r="AE2455" s="8" t="s">
        <v>2427</v>
      </c>
      <c r="AF2455" s="12">
        <v>154725.10999999999</v>
      </c>
      <c r="AG2455" s="41">
        <f t="shared" si="345"/>
        <v>44927</v>
      </c>
      <c r="AH2455" s="41">
        <f t="shared" ca="1" si="346"/>
        <v>45838</v>
      </c>
      <c r="AI2455" s="1">
        <f t="shared" ca="1" si="344"/>
        <v>29</v>
      </c>
      <c r="AJ2455" s="1">
        <f t="shared" ca="1" si="347"/>
        <v>31</v>
      </c>
      <c r="AK2455" s="1">
        <f t="shared" ca="1" si="348"/>
        <v>-1</v>
      </c>
      <c r="AL2455" s="1">
        <f t="shared" si="349"/>
        <v>69.540000000000006</v>
      </c>
      <c r="AM2455" s="38">
        <f t="shared" ca="1" si="350"/>
        <v>1.0689655172413792</v>
      </c>
      <c r="AN2455" s="1" t="str">
        <f t="shared" ca="1" si="351"/>
        <v>תקין</v>
      </c>
      <c r="AO2455" s="1" t="e">
        <f>VLOOKUP(AC2455,'תז מייל קניין'!$A:$C,3,0)</f>
        <v>#N/A</v>
      </c>
      <c r="AP2455" s="1" t="str">
        <f t="shared" si="352"/>
        <v xml:space="preserve"> 26.2.2025</v>
      </c>
    </row>
    <row r="2456" spans="1:42" x14ac:dyDescent="0.2">
      <c r="A2456" s="4"/>
      <c r="B2456" s="5"/>
      <c r="C2456" s="6" t="s">
        <v>8393</v>
      </c>
      <c r="D2456" s="7" t="s">
        <v>61</v>
      </c>
      <c r="E2456" s="7" t="s">
        <v>32</v>
      </c>
      <c r="F2456" s="8" t="s">
        <v>35</v>
      </c>
      <c r="G2456" s="9">
        <v>44983</v>
      </c>
      <c r="H2456" s="9">
        <v>44927</v>
      </c>
      <c r="I2456" s="10">
        <v>45838</v>
      </c>
      <c r="J2456" s="14"/>
      <c r="K2456" s="11" t="s">
        <v>8394</v>
      </c>
      <c r="L2456" s="8" t="s">
        <v>8395</v>
      </c>
      <c r="M2456" s="8" t="s">
        <v>8396</v>
      </c>
      <c r="N2456" s="8" t="s">
        <v>40</v>
      </c>
      <c r="O2456" s="12">
        <v>832771.08</v>
      </c>
      <c r="P2456" s="8" t="s">
        <v>41</v>
      </c>
      <c r="Q2456" s="12">
        <v>832771.08</v>
      </c>
      <c r="R2456" s="13">
        <v>67.34</v>
      </c>
      <c r="S2456" s="12">
        <v>575339.87</v>
      </c>
      <c r="T2456" s="12">
        <v>595735.18000000005</v>
      </c>
      <c r="U2456" s="12">
        <v>301108.39</v>
      </c>
      <c r="V2456" s="8" t="s">
        <v>35</v>
      </c>
      <c r="W2456" s="8" t="s">
        <v>8273</v>
      </c>
      <c r="X2456" s="8" t="s">
        <v>57</v>
      </c>
      <c r="Y2456" s="13">
        <v>0</v>
      </c>
      <c r="Z2456" s="8" t="s">
        <v>42</v>
      </c>
      <c r="AA2456" s="8" t="s">
        <v>65</v>
      </c>
      <c r="AB2456" s="8" t="s">
        <v>35</v>
      </c>
      <c r="AC2456" s="8" t="s">
        <v>8066</v>
      </c>
      <c r="AD2456" s="8" t="s">
        <v>8397</v>
      </c>
      <c r="AE2456" s="8" t="s">
        <v>2427</v>
      </c>
      <c r="AF2456" s="12">
        <v>272001.24</v>
      </c>
      <c r="AG2456" s="41">
        <f t="shared" si="345"/>
        <v>44927</v>
      </c>
      <c r="AH2456" s="41">
        <f t="shared" ca="1" si="346"/>
        <v>45838</v>
      </c>
      <c r="AI2456" s="1">
        <f t="shared" ca="1" si="344"/>
        <v>29</v>
      </c>
      <c r="AJ2456" s="1">
        <f t="shared" ca="1" si="347"/>
        <v>31</v>
      </c>
      <c r="AK2456" s="1">
        <f t="shared" ca="1" si="348"/>
        <v>-1</v>
      </c>
      <c r="AL2456" s="1">
        <f t="shared" si="349"/>
        <v>67.34</v>
      </c>
      <c r="AM2456" s="38">
        <f t="shared" ca="1" si="350"/>
        <v>1.0689655172413792</v>
      </c>
      <c r="AN2456" s="1" t="str">
        <f t="shared" ca="1" si="351"/>
        <v>תקין</v>
      </c>
      <c r="AO2456" s="1" t="e">
        <f>VLOOKUP(AC2456,'תז מייל קניין'!$A:$C,3,0)</f>
        <v>#N/A</v>
      </c>
      <c r="AP2456" s="1" t="str">
        <f t="shared" si="352"/>
        <v xml:space="preserve"> 26.2.2025</v>
      </c>
    </row>
    <row r="2457" spans="1:42" x14ac:dyDescent="0.2">
      <c r="A2457" s="4"/>
      <c r="B2457" s="5"/>
      <c r="C2457" s="6" t="s">
        <v>8398</v>
      </c>
      <c r="D2457" s="7" t="s">
        <v>61</v>
      </c>
      <c r="E2457" s="7" t="s">
        <v>32</v>
      </c>
      <c r="F2457" s="8" t="s">
        <v>35</v>
      </c>
      <c r="G2457" s="9">
        <v>44986</v>
      </c>
      <c r="H2457" s="9">
        <v>44927</v>
      </c>
      <c r="I2457" s="10">
        <v>45838</v>
      </c>
      <c r="J2457" s="14"/>
      <c r="K2457" s="11" t="s">
        <v>8399</v>
      </c>
      <c r="L2457" s="8" t="s">
        <v>8400</v>
      </c>
      <c r="M2457" s="8" t="s">
        <v>8401</v>
      </c>
      <c r="N2457" s="8" t="s">
        <v>113</v>
      </c>
      <c r="O2457" s="12">
        <v>413905.83</v>
      </c>
      <c r="P2457" s="8" t="s">
        <v>41</v>
      </c>
      <c r="Q2457" s="12">
        <v>413905.83</v>
      </c>
      <c r="R2457" s="13">
        <v>37.5</v>
      </c>
      <c r="S2457" s="12">
        <v>155744.78</v>
      </c>
      <c r="T2457" s="12">
        <v>168283.44</v>
      </c>
      <c r="U2457" s="12">
        <v>286376.83</v>
      </c>
      <c r="V2457" s="8" t="s">
        <v>35</v>
      </c>
      <c r="W2457" s="8" t="s">
        <v>8402</v>
      </c>
      <c r="X2457" s="8" t="s">
        <v>57</v>
      </c>
      <c r="Y2457" s="13">
        <v>0</v>
      </c>
      <c r="Z2457" s="8" t="s">
        <v>42</v>
      </c>
      <c r="AA2457" s="8" t="s">
        <v>65</v>
      </c>
      <c r="AB2457" s="8" t="s">
        <v>35</v>
      </c>
      <c r="AC2457" s="8" t="s">
        <v>8066</v>
      </c>
      <c r="AD2457" s="8" t="s">
        <v>8403</v>
      </c>
      <c r="AE2457" s="8" t="s">
        <v>2427</v>
      </c>
      <c r="AF2457" s="12">
        <v>258693.73</v>
      </c>
      <c r="AG2457" s="41">
        <f t="shared" si="345"/>
        <v>44927</v>
      </c>
      <c r="AH2457" s="41">
        <f t="shared" ca="1" si="346"/>
        <v>45838</v>
      </c>
      <c r="AI2457" s="1">
        <f t="shared" ca="1" si="344"/>
        <v>29</v>
      </c>
      <c r="AJ2457" s="1">
        <f t="shared" ca="1" si="347"/>
        <v>31</v>
      </c>
      <c r="AK2457" s="1">
        <f t="shared" ca="1" si="348"/>
        <v>-1</v>
      </c>
      <c r="AL2457" s="1">
        <f t="shared" si="349"/>
        <v>37.5</v>
      </c>
      <c r="AM2457" s="38">
        <f t="shared" ca="1" si="350"/>
        <v>1.0689655172413792</v>
      </c>
      <c r="AN2457" s="1" t="str">
        <f t="shared" ca="1" si="351"/>
        <v>לא תקין</v>
      </c>
      <c r="AO2457" s="1" t="e">
        <f>VLOOKUP(AC2457,'תז מייל קניין'!$A:$C,3,0)</f>
        <v>#N/A</v>
      </c>
      <c r="AP2457" s="1" t="str">
        <f t="shared" si="352"/>
        <v xml:space="preserve"> 10.3.2025</v>
      </c>
    </row>
    <row r="2458" spans="1:42" x14ac:dyDescent="0.2">
      <c r="A2458" s="4"/>
      <c r="B2458" s="5"/>
      <c r="C2458" s="6" t="s">
        <v>8404</v>
      </c>
      <c r="D2458" s="7" t="s">
        <v>61</v>
      </c>
      <c r="E2458" s="7" t="s">
        <v>32</v>
      </c>
      <c r="F2458" s="8" t="s">
        <v>35</v>
      </c>
      <c r="G2458" s="9">
        <v>45007</v>
      </c>
      <c r="H2458" s="9">
        <v>41334</v>
      </c>
      <c r="I2458" s="10">
        <v>45535</v>
      </c>
      <c r="J2458" s="14"/>
      <c r="K2458" s="11" t="s">
        <v>8405</v>
      </c>
      <c r="L2458" s="8" t="s">
        <v>8406</v>
      </c>
      <c r="M2458" s="8" t="s">
        <v>8407</v>
      </c>
      <c r="N2458" s="8" t="s">
        <v>40</v>
      </c>
      <c r="O2458" s="12">
        <v>260355</v>
      </c>
      <c r="P2458" s="8" t="s">
        <v>41</v>
      </c>
      <c r="Q2458" s="12">
        <v>260355</v>
      </c>
      <c r="R2458" s="13">
        <v>97.35</v>
      </c>
      <c r="S2458" s="12">
        <v>257692.5</v>
      </c>
      <c r="T2458" s="12">
        <v>282862.27</v>
      </c>
      <c r="U2458" s="12">
        <v>2043.33</v>
      </c>
      <c r="V2458" s="8" t="s">
        <v>35</v>
      </c>
      <c r="W2458" s="8" t="s">
        <v>8408</v>
      </c>
      <c r="X2458" s="8" t="s">
        <v>57</v>
      </c>
      <c r="Y2458" s="13">
        <v>0</v>
      </c>
      <c r="Z2458" s="8" t="s">
        <v>42</v>
      </c>
      <c r="AA2458" s="8" t="s">
        <v>5666</v>
      </c>
      <c r="AB2458" s="8" t="s">
        <v>35</v>
      </c>
      <c r="AC2458" s="8" t="s">
        <v>8066</v>
      </c>
      <c r="AD2458" s="8" t="s">
        <v>35</v>
      </c>
      <c r="AE2458" s="8" t="s">
        <v>8409</v>
      </c>
      <c r="AF2458" s="12">
        <v>1770</v>
      </c>
      <c r="AG2458" s="41">
        <f t="shared" si="345"/>
        <v>41334</v>
      </c>
      <c r="AH2458" s="41">
        <f t="shared" ca="1" si="346"/>
        <v>45535</v>
      </c>
      <c r="AI2458" s="1">
        <f t="shared" ca="1" si="344"/>
        <v>137</v>
      </c>
      <c r="AJ2458" s="1">
        <f t="shared" ca="1" si="347"/>
        <v>149</v>
      </c>
      <c r="AK2458" s="1">
        <f t="shared" ca="1" si="348"/>
        <v>-11</v>
      </c>
      <c r="AL2458" s="1">
        <f t="shared" si="349"/>
        <v>97.35</v>
      </c>
      <c r="AM2458" s="38">
        <f t="shared" ca="1" si="350"/>
        <v>1.0875912408759123</v>
      </c>
      <c r="AN2458" s="1" t="str">
        <f t="shared" ca="1" si="351"/>
        <v>תקין</v>
      </c>
      <c r="AO2458" s="1" t="e">
        <f>VLOOKUP(AC2458,'תז מייל קניין'!$A:$C,3,0)</f>
        <v>#N/A</v>
      </c>
      <c r="AP2458" s="1" t="str">
        <f t="shared" si="352"/>
        <v xml:space="preserve"> 15.04.24:</v>
      </c>
    </row>
    <row r="2459" spans="1:42" x14ac:dyDescent="0.2">
      <c r="A2459" s="4"/>
      <c r="B2459" s="5"/>
      <c r="C2459" s="6" t="s">
        <v>8410</v>
      </c>
      <c r="D2459" s="7" t="s">
        <v>61</v>
      </c>
      <c r="E2459" s="7" t="s">
        <v>32</v>
      </c>
      <c r="F2459" s="8" t="s">
        <v>35</v>
      </c>
      <c r="G2459" s="9">
        <v>45011</v>
      </c>
      <c r="H2459" s="9">
        <v>43891</v>
      </c>
      <c r="I2459" s="10">
        <v>45535</v>
      </c>
      <c r="J2459" s="14"/>
      <c r="K2459" s="11" t="s">
        <v>8411</v>
      </c>
      <c r="L2459" s="8" t="s">
        <v>8412</v>
      </c>
      <c r="M2459" s="8" t="s">
        <v>8413</v>
      </c>
      <c r="N2459" s="8" t="s">
        <v>40</v>
      </c>
      <c r="O2459" s="12">
        <v>293067.5</v>
      </c>
      <c r="P2459" s="8" t="s">
        <v>41</v>
      </c>
      <c r="Q2459" s="12">
        <v>293067.5</v>
      </c>
      <c r="R2459" s="13">
        <v>62.68</v>
      </c>
      <c r="S2459" s="12">
        <v>166783.5</v>
      </c>
      <c r="T2459" s="12">
        <v>183401.8</v>
      </c>
      <c r="U2459" s="12">
        <v>4291</v>
      </c>
      <c r="V2459" s="8" t="s">
        <v>35</v>
      </c>
      <c r="W2459" s="8" t="s">
        <v>8414</v>
      </c>
      <c r="X2459" s="8" t="s">
        <v>57</v>
      </c>
      <c r="Y2459" s="13">
        <v>0</v>
      </c>
      <c r="Z2459" s="8" t="s">
        <v>42</v>
      </c>
      <c r="AA2459" s="8" t="s">
        <v>5666</v>
      </c>
      <c r="AB2459" s="8" t="s">
        <v>35</v>
      </c>
      <c r="AC2459" s="8" t="s">
        <v>8066</v>
      </c>
      <c r="AD2459" s="8" t="s">
        <v>35</v>
      </c>
      <c r="AE2459" s="8" t="s">
        <v>8409</v>
      </c>
      <c r="AF2459" s="12">
        <v>3717</v>
      </c>
      <c r="AG2459" s="41">
        <f t="shared" si="345"/>
        <v>43891</v>
      </c>
      <c r="AH2459" s="41">
        <f t="shared" ca="1" si="346"/>
        <v>45535</v>
      </c>
      <c r="AI2459" s="1">
        <f t="shared" ca="1" si="344"/>
        <v>53</v>
      </c>
      <c r="AJ2459" s="1">
        <f t="shared" ca="1" si="347"/>
        <v>65</v>
      </c>
      <c r="AK2459" s="1">
        <f t="shared" ca="1" si="348"/>
        <v>-11</v>
      </c>
      <c r="AL2459" s="1">
        <f t="shared" si="349"/>
        <v>62.68</v>
      </c>
      <c r="AM2459" s="38">
        <f t="shared" ca="1" si="350"/>
        <v>1.2264150943396226</v>
      </c>
      <c r="AN2459" s="1" t="str">
        <f t="shared" ca="1" si="351"/>
        <v>תקין</v>
      </c>
      <c r="AO2459" s="1" t="e">
        <f>VLOOKUP(AC2459,'תז מייל קניין'!$A:$C,3,0)</f>
        <v>#N/A</v>
      </c>
      <c r="AP2459" s="1" t="str">
        <f t="shared" si="352"/>
        <v xml:space="preserve"> 15.04.24:</v>
      </c>
    </row>
    <row r="2460" spans="1:42" x14ac:dyDescent="0.2">
      <c r="A2460" s="4"/>
      <c r="B2460" s="5"/>
      <c r="C2460" s="6" t="s">
        <v>8415</v>
      </c>
      <c r="D2460" s="7" t="s">
        <v>61</v>
      </c>
      <c r="E2460" s="7" t="s">
        <v>32</v>
      </c>
      <c r="F2460" s="8" t="s">
        <v>35</v>
      </c>
      <c r="G2460" s="9">
        <v>45011</v>
      </c>
      <c r="H2460" s="9">
        <v>43891</v>
      </c>
      <c r="I2460" s="10">
        <v>45364</v>
      </c>
      <c r="J2460" s="14"/>
      <c r="K2460" s="11" t="s">
        <v>8416</v>
      </c>
      <c r="L2460" s="8" t="s">
        <v>8417</v>
      </c>
      <c r="M2460" s="8" t="s">
        <v>8418</v>
      </c>
      <c r="N2460" s="8" t="s">
        <v>40</v>
      </c>
      <c r="O2460" s="12">
        <v>236043</v>
      </c>
      <c r="P2460" s="8" t="s">
        <v>41</v>
      </c>
      <c r="Q2460" s="12">
        <v>236043</v>
      </c>
      <c r="R2460" s="13">
        <v>58.91</v>
      </c>
      <c r="S2460" s="12">
        <v>139396.75</v>
      </c>
      <c r="T2460" s="12">
        <v>151346.6</v>
      </c>
      <c r="U2460" s="12">
        <v>22493.71</v>
      </c>
      <c r="V2460" s="8" t="s">
        <v>35</v>
      </c>
      <c r="W2460" s="8" t="s">
        <v>8419</v>
      </c>
      <c r="X2460" s="8" t="s">
        <v>57</v>
      </c>
      <c r="Y2460" s="13">
        <v>0</v>
      </c>
      <c r="Z2460" s="8" t="s">
        <v>42</v>
      </c>
      <c r="AA2460" s="8" t="s">
        <v>5666</v>
      </c>
      <c r="AB2460" s="8" t="s">
        <v>35</v>
      </c>
      <c r="AC2460" s="8" t="s">
        <v>8066</v>
      </c>
      <c r="AD2460" s="8" t="s">
        <v>35</v>
      </c>
      <c r="AE2460" s="8" t="s">
        <v>8409</v>
      </c>
      <c r="AF2460" s="12">
        <v>19484.75</v>
      </c>
      <c r="AG2460" s="41">
        <f t="shared" si="345"/>
        <v>43891</v>
      </c>
      <c r="AH2460" s="41">
        <f t="shared" ca="1" si="346"/>
        <v>45364</v>
      </c>
      <c r="AI2460" s="1">
        <f t="shared" ca="1" si="344"/>
        <v>48</v>
      </c>
      <c r="AJ2460" s="1">
        <f t="shared" ca="1" si="347"/>
        <v>65</v>
      </c>
      <c r="AK2460" s="1">
        <f t="shared" ca="1" si="348"/>
        <v>-16</v>
      </c>
      <c r="AL2460" s="1">
        <f t="shared" si="349"/>
        <v>58.91</v>
      </c>
      <c r="AM2460" s="38">
        <f t="shared" ca="1" si="350"/>
        <v>1.3541666666666667</v>
      </c>
      <c r="AN2460" s="1" t="str">
        <f t="shared" ca="1" si="351"/>
        <v>תקין</v>
      </c>
      <c r="AO2460" s="1" t="e">
        <f>VLOOKUP(AC2460,'תז מייל קניין'!$A:$C,3,0)</f>
        <v>#N/A</v>
      </c>
      <c r="AP2460" s="1" t="str">
        <f t="shared" si="352"/>
        <v xml:space="preserve"> 15.04.24:</v>
      </c>
    </row>
    <row r="2461" spans="1:42" x14ac:dyDescent="0.2">
      <c r="A2461" s="4"/>
      <c r="B2461" s="5"/>
      <c r="C2461" s="6" t="s">
        <v>8420</v>
      </c>
      <c r="D2461" s="7" t="s">
        <v>61</v>
      </c>
      <c r="E2461" s="7" t="s">
        <v>32</v>
      </c>
      <c r="F2461" s="8" t="s">
        <v>35</v>
      </c>
      <c r="G2461" s="9">
        <v>45014</v>
      </c>
      <c r="H2461" s="9">
        <v>44927</v>
      </c>
      <c r="I2461" s="10">
        <v>46203</v>
      </c>
      <c r="J2461" s="14"/>
      <c r="K2461" s="11" t="s">
        <v>8421</v>
      </c>
      <c r="L2461" s="8" t="s">
        <v>8422</v>
      </c>
      <c r="M2461" s="8" t="s">
        <v>8423</v>
      </c>
      <c r="N2461" s="8" t="s">
        <v>113</v>
      </c>
      <c r="O2461" s="12">
        <v>413306.09</v>
      </c>
      <c r="P2461" s="8" t="s">
        <v>41</v>
      </c>
      <c r="Q2461" s="12">
        <v>413306.09</v>
      </c>
      <c r="R2461" s="13">
        <v>43.83</v>
      </c>
      <c r="S2461" s="12">
        <v>185046.39</v>
      </c>
      <c r="T2461" s="12">
        <v>200524.08</v>
      </c>
      <c r="U2461" s="12">
        <v>257010.36</v>
      </c>
      <c r="V2461" s="8" t="s">
        <v>35</v>
      </c>
      <c r="W2461" s="8" t="s">
        <v>8424</v>
      </c>
      <c r="X2461" s="8" t="s">
        <v>57</v>
      </c>
      <c r="Y2461" s="13">
        <v>0</v>
      </c>
      <c r="Z2461" s="8" t="s">
        <v>42</v>
      </c>
      <c r="AA2461" s="8" t="s">
        <v>65</v>
      </c>
      <c r="AB2461" s="8" t="s">
        <v>35</v>
      </c>
      <c r="AC2461" s="8" t="s">
        <v>8066</v>
      </c>
      <c r="AD2461" s="8" t="s">
        <v>8425</v>
      </c>
      <c r="AE2461" s="8" t="s">
        <v>2427</v>
      </c>
      <c r="AF2461" s="12">
        <v>232166.02</v>
      </c>
      <c r="AG2461" s="41">
        <f t="shared" si="345"/>
        <v>44927</v>
      </c>
      <c r="AH2461" s="41">
        <f t="shared" ca="1" si="346"/>
        <v>46203</v>
      </c>
      <c r="AI2461" s="1">
        <f t="shared" ref="AI2461:AI2524" ca="1" si="353">DATEDIF(AG2461,AH2461, "m")</f>
        <v>41</v>
      </c>
      <c r="AJ2461" s="1">
        <f t="shared" ca="1" si="347"/>
        <v>31</v>
      </c>
      <c r="AK2461" s="1">
        <f t="shared" ca="1" si="348"/>
        <v>10</v>
      </c>
      <c r="AL2461" s="1">
        <f t="shared" si="349"/>
        <v>43.83</v>
      </c>
      <c r="AM2461" s="38">
        <f t="shared" ca="1" si="350"/>
        <v>0.75609756097560976</v>
      </c>
      <c r="AN2461" s="1" t="str">
        <f t="shared" ca="1" si="351"/>
        <v>לא תקין</v>
      </c>
      <c r="AO2461" s="1" t="e">
        <f>VLOOKUP(AC2461,'תז מייל קניין'!$A:$C,3,0)</f>
        <v>#N/A</v>
      </c>
      <c r="AP2461" s="1" t="str">
        <f t="shared" si="352"/>
        <v xml:space="preserve"> 21/07/25 </v>
      </c>
    </row>
    <row r="2462" spans="1:42" x14ac:dyDescent="0.2">
      <c r="A2462" s="4"/>
      <c r="B2462" s="5"/>
      <c r="C2462" s="6" t="s">
        <v>8426</v>
      </c>
      <c r="D2462" s="7" t="s">
        <v>61</v>
      </c>
      <c r="E2462" s="7" t="s">
        <v>32</v>
      </c>
      <c r="F2462" s="8" t="s">
        <v>35</v>
      </c>
      <c r="G2462" s="9">
        <v>45046</v>
      </c>
      <c r="H2462" s="9">
        <v>45099</v>
      </c>
      <c r="I2462" s="10">
        <v>46194</v>
      </c>
      <c r="J2462" s="14"/>
      <c r="K2462" s="11" t="s">
        <v>8427</v>
      </c>
      <c r="L2462" s="8" t="s">
        <v>8428</v>
      </c>
      <c r="M2462" s="8" t="s">
        <v>8429</v>
      </c>
      <c r="N2462" s="8" t="s">
        <v>40</v>
      </c>
      <c r="O2462" s="12">
        <v>171804.48</v>
      </c>
      <c r="P2462" s="8" t="s">
        <v>41</v>
      </c>
      <c r="Q2462" s="12">
        <v>171804.48</v>
      </c>
      <c r="R2462" s="13">
        <v>70.81</v>
      </c>
      <c r="S2462" s="12">
        <v>125966.59</v>
      </c>
      <c r="T2462" s="12">
        <v>121348.72</v>
      </c>
      <c r="U2462" s="12">
        <v>23260.16</v>
      </c>
      <c r="V2462" s="8" t="s">
        <v>35</v>
      </c>
      <c r="W2462" s="8" t="s">
        <v>8430</v>
      </c>
      <c r="X2462" s="8" t="s">
        <v>35</v>
      </c>
      <c r="Y2462" s="13">
        <v>0</v>
      </c>
      <c r="Z2462" s="8" t="s">
        <v>42</v>
      </c>
      <c r="AA2462" s="8" t="s">
        <v>44</v>
      </c>
      <c r="AB2462" s="8" t="s">
        <v>35</v>
      </c>
      <c r="AC2462" s="8" t="s">
        <v>8066</v>
      </c>
      <c r="AD2462" s="8" t="s">
        <v>35</v>
      </c>
      <c r="AE2462" s="8" t="s">
        <v>122</v>
      </c>
      <c r="AF2462" s="12">
        <v>23260.16</v>
      </c>
      <c r="AG2462" s="41">
        <f t="shared" si="345"/>
        <v>45099</v>
      </c>
      <c r="AH2462" s="41">
        <f t="shared" ca="1" si="346"/>
        <v>46194</v>
      </c>
      <c r="AI2462" s="1">
        <f t="shared" ca="1" si="353"/>
        <v>35</v>
      </c>
      <c r="AJ2462" s="1">
        <f t="shared" ca="1" si="347"/>
        <v>25</v>
      </c>
      <c r="AK2462" s="1">
        <f t="shared" ca="1" si="348"/>
        <v>10</v>
      </c>
      <c r="AL2462" s="1">
        <f t="shared" si="349"/>
        <v>70.81</v>
      </c>
      <c r="AM2462" s="38">
        <f t="shared" ca="1" si="350"/>
        <v>0.7142857142857143</v>
      </c>
      <c r="AN2462" s="1" t="str">
        <f t="shared" ca="1" si="351"/>
        <v>תקין</v>
      </c>
      <c r="AO2462" s="1" t="e">
        <f>VLOOKUP(AC2462,'תז מייל קניין'!$A:$C,3,0)</f>
        <v>#N/A</v>
      </c>
      <c r="AP2462" s="1" t="str">
        <f t="shared" si="352"/>
        <v xml:space="preserve"> 16.06.202</v>
      </c>
    </row>
    <row r="2463" spans="1:42" x14ac:dyDescent="0.2">
      <c r="A2463" s="4"/>
      <c r="B2463" s="5"/>
      <c r="C2463" s="6" t="s">
        <v>8431</v>
      </c>
      <c r="D2463" s="7" t="s">
        <v>61</v>
      </c>
      <c r="E2463" s="7" t="s">
        <v>32</v>
      </c>
      <c r="F2463" s="8" t="s">
        <v>35</v>
      </c>
      <c r="G2463" s="9">
        <v>45064</v>
      </c>
      <c r="H2463" s="9">
        <v>45012</v>
      </c>
      <c r="I2463" s="10">
        <v>46107</v>
      </c>
      <c r="J2463" s="14"/>
      <c r="K2463" s="11" t="s">
        <v>8432</v>
      </c>
      <c r="L2463" s="8" t="s">
        <v>8433</v>
      </c>
      <c r="M2463" s="8" t="s">
        <v>8434</v>
      </c>
      <c r="N2463" s="8" t="s">
        <v>40</v>
      </c>
      <c r="O2463" s="13">
        <v>2.36</v>
      </c>
      <c r="P2463" s="8" t="s">
        <v>41</v>
      </c>
      <c r="Q2463" s="13">
        <v>2.36</v>
      </c>
      <c r="R2463" s="13">
        <v>0</v>
      </c>
      <c r="S2463" s="13">
        <v>0</v>
      </c>
      <c r="T2463" s="13">
        <v>0</v>
      </c>
      <c r="U2463" s="13">
        <v>2.36</v>
      </c>
      <c r="V2463" s="8" t="s">
        <v>35</v>
      </c>
      <c r="W2463" s="8" t="s">
        <v>8435</v>
      </c>
      <c r="X2463" s="8" t="s">
        <v>35</v>
      </c>
      <c r="Y2463" s="13">
        <v>0</v>
      </c>
      <c r="Z2463" s="8" t="s">
        <v>42</v>
      </c>
      <c r="AA2463" s="8" t="s">
        <v>44</v>
      </c>
      <c r="AB2463" s="8" t="s">
        <v>35</v>
      </c>
      <c r="AC2463" s="8" t="s">
        <v>8066</v>
      </c>
      <c r="AD2463" s="8" t="s">
        <v>35</v>
      </c>
      <c r="AE2463" s="8" t="s">
        <v>8064</v>
      </c>
      <c r="AF2463" s="13">
        <v>2.36</v>
      </c>
      <c r="AG2463" s="41">
        <f t="shared" si="345"/>
        <v>45012</v>
      </c>
      <c r="AH2463" s="41">
        <f t="shared" ca="1" si="346"/>
        <v>46107</v>
      </c>
      <c r="AI2463" s="1">
        <f t="shared" ca="1" si="353"/>
        <v>35</v>
      </c>
      <c r="AJ2463" s="1">
        <f t="shared" ca="1" si="347"/>
        <v>28</v>
      </c>
      <c r="AK2463" s="1">
        <f t="shared" ca="1" si="348"/>
        <v>7</v>
      </c>
      <c r="AL2463" s="1">
        <f t="shared" si="349"/>
        <v>0</v>
      </c>
      <c r="AM2463" s="38">
        <f t="shared" ca="1" si="350"/>
        <v>0.8</v>
      </c>
      <c r="AN2463" s="1" t="str">
        <f t="shared" ca="1" si="351"/>
        <v>לא תקין</v>
      </c>
      <c r="AO2463" s="1" t="e">
        <f>VLOOKUP(AC2463,'תז מייל קניין'!$A:$C,3,0)</f>
        <v>#N/A</v>
      </c>
      <c r="AP2463" s="1" t="str">
        <f t="shared" si="352"/>
        <v xml:space="preserve"> 10.06.202</v>
      </c>
    </row>
    <row r="2464" spans="1:42" x14ac:dyDescent="0.2">
      <c r="A2464" s="4"/>
      <c r="B2464" s="5"/>
      <c r="C2464" s="6" t="s">
        <v>8436</v>
      </c>
      <c r="D2464" s="7" t="s">
        <v>50</v>
      </c>
      <c r="E2464" s="7" t="s">
        <v>32</v>
      </c>
      <c r="F2464" s="8" t="s">
        <v>35</v>
      </c>
      <c r="G2464" s="9">
        <v>45088</v>
      </c>
      <c r="H2464" s="9">
        <v>44984</v>
      </c>
      <c r="I2464" s="10">
        <v>45348</v>
      </c>
      <c r="J2464" s="14"/>
      <c r="K2464" s="11" t="s">
        <v>8437</v>
      </c>
      <c r="L2464" s="8" t="s">
        <v>8438</v>
      </c>
      <c r="M2464" s="8" t="s">
        <v>8439</v>
      </c>
      <c r="N2464" s="8" t="s">
        <v>40</v>
      </c>
      <c r="O2464" s="12">
        <v>57497.86</v>
      </c>
      <c r="P2464" s="8" t="s">
        <v>41</v>
      </c>
      <c r="Q2464" s="12">
        <v>57497.86</v>
      </c>
      <c r="R2464" s="13">
        <v>25.15</v>
      </c>
      <c r="S2464" s="12">
        <v>14462.64</v>
      </c>
      <c r="T2464" s="12">
        <v>14462.64</v>
      </c>
      <c r="U2464" s="12">
        <v>43035.22</v>
      </c>
      <c r="V2464" s="8" t="s">
        <v>35</v>
      </c>
      <c r="W2464" s="8" t="s">
        <v>8440</v>
      </c>
      <c r="X2464" s="8" t="s">
        <v>35</v>
      </c>
      <c r="Y2464" s="13">
        <v>0</v>
      </c>
      <c r="Z2464" s="8" t="s">
        <v>42</v>
      </c>
      <c r="AA2464" s="8" t="s">
        <v>43</v>
      </c>
      <c r="AB2464" s="8" t="s">
        <v>60</v>
      </c>
      <c r="AC2464" s="8" t="s">
        <v>8066</v>
      </c>
      <c r="AD2464" s="8" t="s">
        <v>8441</v>
      </c>
      <c r="AE2464" s="8" t="s">
        <v>8144</v>
      </c>
      <c r="AF2464" s="12">
        <v>43035.22</v>
      </c>
      <c r="AG2464" s="41">
        <f t="shared" si="345"/>
        <v>44984</v>
      </c>
      <c r="AH2464" s="41">
        <f t="shared" ca="1" si="346"/>
        <v>45348</v>
      </c>
      <c r="AI2464" s="1">
        <f t="shared" ca="1" si="353"/>
        <v>11</v>
      </c>
      <c r="AJ2464" s="1">
        <f t="shared" ca="1" si="347"/>
        <v>29</v>
      </c>
      <c r="AK2464" s="1">
        <f t="shared" ca="1" si="348"/>
        <v>-17</v>
      </c>
      <c r="AL2464" s="1">
        <f t="shared" si="349"/>
        <v>25.15</v>
      </c>
      <c r="AM2464" s="38">
        <f t="shared" ca="1" si="350"/>
        <v>2.6363636363636362</v>
      </c>
      <c r="AN2464" s="1" t="str">
        <f t="shared" ca="1" si="351"/>
        <v>לא תקין</v>
      </c>
      <c r="AO2464" s="1" t="e">
        <f>VLOOKUP(AC2464,'תז מייל קניין'!$A:$C,3,0)</f>
        <v>#N/A</v>
      </c>
      <c r="AP2464" s="1" t="str">
        <f t="shared" si="352"/>
        <v xml:space="preserve"> הרחבת התק</v>
      </c>
    </row>
    <row r="2465" spans="1:42" x14ac:dyDescent="0.2">
      <c r="A2465" s="4"/>
      <c r="B2465" s="5"/>
      <c r="C2465" s="6" t="s">
        <v>8442</v>
      </c>
      <c r="D2465" s="7" t="s">
        <v>50</v>
      </c>
      <c r="E2465" s="7" t="s">
        <v>32</v>
      </c>
      <c r="F2465" s="8" t="s">
        <v>35</v>
      </c>
      <c r="G2465" s="9">
        <v>45091</v>
      </c>
      <c r="H2465" s="9"/>
      <c r="I2465" s="10"/>
      <c r="J2465" s="14"/>
      <c r="K2465" s="11" t="s">
        <v>1943</v>
      </c>
      <c r="L2465" s="8" t="s">
        <v>1944</v>
      </c>
      <c r="M2465" s="8" t="s">
        <v>1945</v>
      </c>
      <c r="N2465" s="8" t="s">
        <v>40</v>
      </c>
      <c r="O2465" s="13">
        <v>132.16</v>
      </c>
      <c r="P2465" s="8" t="s">
        <v>41</v>
      </c>
      <c r="Q2465" s="13">
        <v>132.16</v>
      </c>
      <c r="R2465" s="13">
        <v>0</v>
      </c>
      <c r="S2465" s="13">
        <v>0</v>
      </c>
      <c r="T2465" s="13">
        <v>0</v>
      </c>
      <c r="U2465" s="13">
        <v>132.16</v>
      </c>
      <c r="V2465" s="8" t="s">
        <v>35</v>
      </c>
      <c r="W2465" s="8" t="s">
        <v>8443</v>
      </c>
      <c r="X2465" s="8" t="s">
        <v>35</v>
      </c>
      <c r="Y2465" s="13">
        <v>0</v>
      </c>
      <c r="Z2465" s="8" t="s">
        <v>42</v>
      </c>
      <c r="AA2465" s="8" t="s">
        <v>43</v>
      </c>
      <c r="AB2465" s="8" t="s">
        <v>60</v>
      </c>
      <c r="AC2465" s="8" t="s">
        <v>8066</v>
      </c>
      <c r="AD2465" s="8" t="s">
        <v>35</v>
      </c>
      <c r="AE2465" s="8" t="s">
        <v>35</v>
      </c>
      <c r="AF2465" s="13">
        <v>132.16</v>
      </c>
      <c r="AG2465" s="41">
        <f t="shared" si="345"/>
        <v>45091</v>
      </c>
      <c r="AH2465" s="41">
        <f t="shared" ca="1" si="346"/>
        <v>46022</v>
      </c>
      <c r="AI2465" s="1">
        <f t="shared" ca="1" si="353"/>
        <v>30</v>
      </c>
      <c r="AJ2465" s="1">
        <f t="shared" ca="1" si="347"/>
        <v>25</v>
      </c>
      <c r="AK2465" s="1">
        <f t="shared" ca="1" si="348"/>
        <v>4</v>
      </c>
      <c r="AL2465" s="1">
        <f t="shared" si="349"/>
        <v>0</v>
      </c>
      <c r="AM2465" s="38">
        <f t="shared" ca="1" si="350"/>
        <v>0.83333333333333337</v>
      </c>
      <c r="AN2465" s="1" t="str">
        <f t="shared" ca="1" si="351"/>
        <v>לא תקין</v>
      </c>
      <c r="AO2465" s="1" t="e">
        <f>VLOOKUP(AC2465,'תז מייל קניין'!$A:$C,3,0)</f>
        <v>#N/A</v>
      </c>
      <c r="AP2465" s="1" t="str">
        <f t="shared" si="352"/>
        <v xml:space="preserve"> חותמות עב</v>
      </c>
    </row>
    <row r="2466" spans="1:42" x14ac:dyDescent="0.2">
      <c r="A2466" s="4"/>
      <c r="B2466" s="5"/>
      <c r="C2466" s="6" t="s">
        <v>8444</v>
      </c>
      <c r="D2466" s="7" t="s">
        <v>50</v>
      </c>
      <c r="E2466" s="7" t="s">
        <v>32</v>
      </c>
      <c r="F2466" s="8" t="s">
        <v>35</v>
      </c>
      <c r="G2466" s="9">
        <v>45103</v>
      </c>
      <c r="H2466" s="9">
        <v>44208</v>
      </c>
      <c r="I2466" s="10">
        <v>46022</v>
      </c>
      <c r="J2466" s="14"/>
      <c r="K2466" s="11" t="s">
        <v>5435</v>
      </c>
      <c r="L2466" s="8" t="s">
        <v>5436</v>
      </c>
      <c r="M2466" s="8" t="s">
        <v>5437</v>
      </c>
      <c r="N2466" s="8" t="s">
        <v>40</v>
      </c>
      <c r="O2466" s="12">
        <v>692385</v>
      </c>
      <c r="P2466" s="8" t="s">
        <v>41</v>
      </c>
      <c r="Q2466" s="12">
        <v>692385</v>
      </c>
      <c r="R2466" s="13">
        <v>76.849999999999994</v>
      </c>
      <c r="S2466" s="12">
        <v>532097.15</v>
      </c>
      <c r="T2466" s="12">
        <v>532097.14</v>
      </c>
      <c r="U2466" s="12">
        <v>160287.85</v>
      </c>
      <c r="V2466" s="8" t="s">
        <v>35</v>
      </c>
      <c r="W2466" s="8" t="s">
        <v>8445</v>
      </c>
      <c r="X2466" s="8" t="s">
        <v>35</v>
      </c>
      <c r="Y2466" s="13">
        <v>0</v>
      </c>
      <c r="Z2466" s="8" t="s">
        <v>42</v>
      </c>
      <c r="AA2466" s="8" t="s">
        <v>808</v>
      </c>
      <c r="AB2466" s="8" t="s">
        <v>35</v>
      </c>
      <c r="AC2466" s="8" t="s">
        <v>8066</v>
      </c>
      <c r="AD2466" s="8" t="s">
        <v>8446</v>
      </c>
      <c r="AE2466" s="8" t="s">
        <v>8144</v>
      </c>
      <c r="AF2466" s="12">
        <v>160287.85</v>
      </c>
      <c r="AG2466" s="41">
        <f t="shared" si="345"/>
        <v>44208</v>
      </c>
      <c r="AH2466" s="41">
        <f t="shared" ca="1" si="346"/>
        <v>46022</v>
      </c>
      <c r="AI2466" s="1">
        <f t="shared" ca="1" si="353"/>
        <v>59</v>
      </c>
      <c r="AJ2466" s="1">
        <f t="shared" ca="1" si="347"/>
        <v>54</v>
      </c>
      <c r="AK2466" s="1">
        <f t="shared" ca="1" si="348"/>
        <v>4</v>
      </c>
      <c r="AL2466" s="1">
        <f t="shared" si="349"/>
        <v>76.849999999999994</v>
      </c>
      <c r="AM2466" s="38">
        <f t="shared" ca="1" si="350"/>
        <v>0.9152542372881356</v>
      </c>
      <c r="AN2466" s="1" t="str">
        <f t="shared" ca="1" si="351"/>
        <v>תקין</v>
      </c>
      <c r="AO2466" s="1" t="e">
        <f>VLOOKUP(AC2466,'תז מייל קניין'!$A:$C,3,0)</f>
        <v>#N/A</v>
      </c>
      <c r="AP2466" s="1" t="str">
        <f t="shared" si="352"/>
        <v xml:space="preserve"> 10.3.2025</v>
      </c>
    </row>
    <row r="2467" spans="1:42" x14ac:dyDescent="0.2">
      <c r="A2467" s="4"/>
      <c r="B2467" s="5"/>
      <c r="C2467" s="6" t="s">
        <v>8447</v>
      </c>
      <c r="D2467" s="7" t="s">
        <v>50</v>
      </c>
      <c r="E2467" s="7" t="s">
        <v>32</v>
      </c>
      <c r="F2467" s="8" t="s">
        <v>35</v>
      </c>
      <c r="G2467" s="9">
        <v>45139</v>
      </c>
      <c r="H2467" s="9">
        <v>45117</v>
      </c>
      <c r="I2467" s="10">
        <v>46022</v>
      </c>
      <c r="J2467" s="14"/>
      <c r="K2467" s="11" t="s">
        <v>8448</v>
      </c>
      <c r="L2467" s="8" t="s">
        <v>8449</v>
      </c>
      <c r="M2467" s="8" t="s">
        <v>8450</v>
      </c>
      <c r="N2467" s="8" t="s">
        <v>40</v>
      </c>
      <c r="O2467" s="12">
        <v>224548.51</v>
      </c>
      <c r="P2467" s="8" t="s">
        <v>41</v>
      </c>
      <c r="Q2467" s="12">
        <v>224548.51</v>
      </c>
      <c r="R2467" s="13">
        <v>84.9</v>
      </c>
      <c r="S2467" s="12">
        <v>189504.12</v>
      </c>
      <c r="T2467" s="12">
        <v>189249.84</v>
      </c>
      <c r="U2467" s="12">
        <v>33937.57</v>
      </c>
      <c r="V2467" s="8" t="s">
        <v>35</v>
      </c>
      <c r="W2467" s="8" t="s">
        <v>8451</v>
      </c>
      <c r="X2467" s="8" t="s">
        <v>35</v>
      </c>
      <c r="Y2467" s="13">
        <v>0</v>
      </c>
      <c r="Z2467" s="8" t="s">
        <v>42</v>
      </c>
      <c r="AA2467" s="8" t="s">
        <v>65</v>
      </c>
      <c r="AB2467" s="8" t="s">
        <v>35</v>
      </c>
      <c r="AC2467" s="8" t="s">
        <v>8066</v>
      </c>
      <c r="AD2467" s="8" t="s">
        <v>35</v>
      </c>
      <c r="AE2467" s="8" t="s">
        <v>6872</v>
      </c>
      <c r="AF2467" s="12">
        <v>33937.58</v>
      </c>
      <c r="AG2467" s="41">
        <f t="shared" si="345"/>
        <v>45117</v>
      </c>
      <c r="AH2467" s="41">
        <f t="shared" ca="1" si="346"/>
        <v>46022</v>
      </c>
      <c r="AI2467" s="1">
        <f t="shared" ca="1" si="353"/>
        <v>29</v>
      </c>
      <c r="AJ2467" s="1">
        <f t="shared" ca="1" si="347"/>
        <v>24</v>
      </c>
      <c r="AK2467" s="1">
        <f t="shared" ca="1" si="348"/>
        <v>4</v>
      </c>
      <c r="AL2467" s="1">
        <f t="shared" si="349"/>
        <v>84.9</v>
      </c>
      <c r="AM2467" s="38">
        <f t="shared" ca="1" si="350"/>
        <v>0.82758620689655171</v>
      </c>
      <c r="AN2467" s="1" t="str">
        <f t="shared" ca="1" si="351"/>
        <v>תקין</v>
      </c>
      <c r="AO2467" s="1" t="e">
        <f>VLOOKUP(AC2467,'תז מייל קניין'!$A:$C,3,0)</f>
        <v>#N/A</v>
      </c>
      <c r="AP2467" s="1" t="str">
        <f t="shared" si="352"/>
        <v xml:space="preserve"> 07.07.202</v>
      </c>
    </row>
    <row r="2468" spans="1:42" x14ac:dyDescent="0.2">
      <c r="A2468" s="4"/>
      <c r="B2468" s="5"/>
      <c r="C2468" s="6" t="s">
        <v>8452</v>
      </c>
      <c r="D2468" s="7" t="s">
        <v>50</v>
      </c>
      <c r="E2468" s="7" t="s">
        <v>32</v>
      </c>
      <c r="F2468" s="8" t="s">
        <v>35</v>
      </c>
      <c r="G2468" s="9">
        <v>45147</v>
      </c>
      <c r="H2468" s="9">
        <v>45130</v>
      </c>
      <c r="I2468" s="10">
        <v>46112</v>
      </c>
      <c r="J2468" s="14"/>
      <c r="K2468" s="11" t="s">
        <v>8152</v>
      </c>
      <c r="L2468" s="8" t="s">
        <v>8153</v>
      </c>
      <c r="M2468" s="8" t="s">
        <v>8154</v>
      </c>
      <c r="N2468" s="8" t="s">
        <v>40</v>
      </c>
      <c r="O2468" s="12">
        <v>2624830.56</v>
      </c>
      <c r="P2468" s="8" t="s">
        <v>41</v>
      </c>
      <c r="Q2468" s="12">
        <v>2624830.56</v>
      </c>
      <c r="R2468" s="13">
        <v>48.96</v>
      </c>
      <c r="S2468" s="12">
        <v>1282153.98</v>
      </c>
      <c r="T2468" s="12">
        <v>1281769.3600000001</v>
      </c>
      <c r="U2468" s="12">
        <v>1342676.58</v>
      </c>
      <c r="V2468" s="8" t="s">
        <v>35</v>
      </c>
      <c r="W2468" s="8" t="s">
        <v>8453</v>
      </c>
      <c r="X2468" s="8" t="s">
        <v>35</v>
      </c>
      <c r="Y2468" s="13">
        <v>0</v>
      </c>
      <c r="Z2468" s="8" t="s">
        <v>42</v>
      </c>
      <c r="AA2468" s="8" t="s">
        <v>65</v>
      </c>
      <c r="AB2468" s="8" t="s">
        <v>35</v>
      </c>
      <c r="AC2468" s="8" t="s">
        <v>8066</v>
      </c>
      <c r="AD2468" s="8" t="s">
        <v>35</v>
      </c>
      <c r="AE2468" s="8" t="s">
        <v>8203</v>
      </c>
      <c r="AF2468" s="12">
        <v>1342676.58</v>
      </c>
      <c r="AG2468" s="41">
        <f t="shared" si="345"/>
        <v>45130</v>
      </c>
      <c r="AH2468" s="41">
        <f t="shared" ca="1" si="346"/>
        <v>46112</v>
      </c>
      <c r="AI2468" s="1">
        <f t="shared" ca="1" si="353"/>
        <v>32</v>
      </c>
      <c r="AJ2468" s="1">
        <f t="shared" ca="1" si="347"/>
        <v>24</v>
      </c>
      <c r="AK2468" s="1">
        <f t="shared" ca="1" si="348"/>
        <v>7</v>
      </c>
      <c r="AL2468" s="1">
        <f t="shared" si="349"/>
        <v>48.96</v>
      </c>
      <c r="AM2468" s="38">
        <f t="shared" ca="1" si="350"/>
        <v>0.75</v>
      </c>
      <c r="AN2468" s="1" t="str">
        <f t="shared" ca="1" si="351"/>
        <v>תקין</v>
      </c>
      <c r="AO2468" s="1" t="e">
        <f>VLOOKUP(AC2468,'תז מייל קניין'!$A:$C,3,0)</f>
        <v>#N/A</v>
      </c>
      <c r="AP2468" s="1" t="str">
        <f t="shared" si="352"/>
        <v xml:space="preserve"> 24.06/202</v>
      </c>
    </row>
    <row r="2469" spans="1:42" x14ac:dyDescent="0.2">
      <c r="A2469" s="4"/>
      <c r="B2469" s="5"/>
      <c r="C2469" s="6" t="s">
        <v>8454</v>
      </c>
      <c r="D2469" s="7" t="s">
        <v>34</v>
      </c>
      <c r="E2469" s="7" t="s">
        <v>32</v>
      </c>
      <c r="F2469" s="8" t="s">
        <v>35</v>
      </c>
      <c r="G2469" s="9">
        <v>45147</v>
      </c>
      <c r="H2469" s="9">
        <v>45089</v>
      </c>
      <c r="I2469" s="10">
        <v>45657</v>
      </c>
      <c r="J2469" s="14"/>
      <c r="K2469" s="11" t="s">
        <v>3499</v>
      </c>
      <c r="L2469" s="8" t="s">
        <v>3500</v>
      </c>
      <c r="M2469" s="8" t="s">
        <v>3501</v>
      </c>
      <c r="N2469" s="8" t="s">
        <v>40</v>
      </c>
      <c r="O2469" s="12">
        <v>117566.26</v>
      </c>
      <c r="P2469" s="8" t="s">
        <v>41</v>
      </c>
      <c r="Q2469" s="12">
        <v>117566.26</v>
      </c>
      <c r="R2469" s="13">
        <v>99.33</v>
      </c>
      <c r="S2469" s="12">
        <v>116844.55</v>
      </c>
      <c r="T2469" s="12">
        <v>116780.83</v>
      </c>
      <c r="U2469" s="13">
        <v>785.46</v>
      </c>
      <c r="V2469" s="8" t="s">
        <v>35</v>
      </c>
      <c r="W2469" s="8" t="s">
        <v>8455</v>
      </c>
      <c r="X2469" s="8" t="s">
        <v>57</v>
      </c>
      <c r="Y2469" s="13">
        <v>0</v>
      </c>
      <c r="Z2469" s="8" t="s">
        <v>42</v>
      </c>
      <c r="AA2469" s="8" t="s">
        <v>43</v>
      </c>
      <c r="AB2469" s="8" t="s">
        <v>60</v>
      </c>
      <c r="AC2469" s="8" t="s">
        <v>8066</v>
      </c>
      <c r="AD2469" s="8" t="s">
        <v>8456</v>
      </c>
      <c r="AE2469" s="8" t="s">
        <v>3504</v>
      </c>
      <c r="AF2469" s="13">
        <v>785.46</v>
      </c>
      <c r="AG2469" s="41">
        <f t="shared" si="345"/>
        <v>45089</v>
      </c>
      <c r="AH2469" s="41">
        <f t="shared" ca="1" si="346"/>
        <v>45657</v>
      </c>
      <c r="AI2469" s="1">
        <f t="shared" ca="1" si="353"/>
        <v>18</v>
      </c>
      <c r="AJ2469" s="1">
        <f t="shared" ca="1" si="347"/>
        <v>25</v>
      </c>
      <c r="AK2469" s="1">
        <f t="shared" ca="1" si="348"/>
        <v>-7</v>
      </c>
      <c r="AL2469" s="1">
        <f t="shared" si="349"/>
        <v>99.33</v>
      </c>
      <c r="AM2469" s="38">
        <f t="shared" ca="1" si="350"/>
        <v>1.3888888888888888</v>
      </c>
      <c r="AN2469" s="1" t="str">
        <f t="shared" ca="1" si="351"/>
        <v>תקין</v>
      </c>
      <c r="AO2469" s="1" t="e">
        <f>VLOOKUP(AC2469,'תז מייל קניין'!$A:$C,3,0)</f>
        <v>#N/A</v>
      </c>
      <c r="AP2469" s="1" t="str">
        <f t="shared" si="352"/>
        <v xml:space="preserve"> 27.03.202</v>
      </c>
    </row>
    <row r="2470" spans="1:42" x14ac:dyDescent="0.2">
      <c r="A2470" s="4"/>
      <c r="B2470" s="5"/>
      <c r="C2470" s="6" t="s">
        <v>8457</v>
      </c>
      <c r="D2470" s="7" t="s">
        <v>50</v>
      </c>
      <c r="E2470" s="7" t="s">
        <v>32</v>
      </c>
      <c r="F2470" s="8" t="s">
        <v>35</v>
      </c>
      <c r="G2470" s="9">
        <v>45158</v>
      </c>
      <c r="H2470" s="9">
        <v>45097</v>
      </c>
      <c r="I2470" s="10">
        <v>45637</v>
      </c>
      <c r="J2470" s="14"/>
      <c r="K2470" s="11" t="s">
        <v>8314</v>
      </c>
      <c r="L2470" s="8" t="s">
        <v>8315</v>
      </c>
      <c r="M2470" s="8" t="s">
        <v>8316</v>
      </c>
      <c r="N2470" s="8" t="s">
        <v>40</v>
      </c>
      <c r="O2470" s="12">
        <v>282051.18</v>
      </c>
      <c r="P2470" s="8" t="s">
        <v>41</v>
      </c>
      <c r="Q2470" s="12">
        <v>282051.18</v>
      </c>
      <c r="R2470" s="13">
        <v>32.86</v>
      </c>
      <c r="S2470" s="12">
        <v>91999.96</v>
      </c>
      <c r="T2470" s="12">
        <v>91999.95</v>
      </c>
      <c r="U2470" s="12">
        <v>189606.78</v>
      </c>
      <c r="V2470" s="8" t="s">
        <v>35</v>
      </c>
      <c r="W2470" s="8" t="s">
        <v>8458</v>
      </c>
      <c r="X2470" s="8" t="s">
        <v>35</v>
      </c>
      <c r="Y2470" s="13">
        <v>0</v>
      </c>
      <c r="Z2470" s="8" t="s">
        <v>42</v>
      </c>
      <c r="AA2470" s="8" t="s">
        <v>65</v>
      </c>
      <c r="AB2470" s="8" t="s">
        <v>35</v>
      </c>
      <c r="AC2470" s="8" t="s">
        <v>8066</v>
      </c>
      <c r="AD2470" s="8" t="s">
        <v>35</v>
      </c>
      <c r="AE2470" s="8" t="s">
        <v>8159</v>
      </c>
      <c r="AF2470" s="12">
        <v>189606.78</v>
      </c>
      <c r="AG2470" s="41">
        <f t="shared" si="345"/>
        <v>45097</v>
      </c>
      <c r="AH2470" s="41">
        <f t="shared" ca="1" si="346"/>
        <v>45637</v>
      </c>
      <c r="AI2470" s="1">
        <f t="shared" ca="1" si="353"/>
        <v>17</v>
      </c>
      <c r="AJ2470" s="1">
        <f t="shared" ca="1" si="347"/>
        <v>25</v>
      </c>
      <c r="AK2470" s="1">
        <f t="shared" ca="1" si="348"/>
        <v>-7</v>
      </c>
      <c r="AL2470" s="1">
        <f t="shared" si="349"/>
        <v>32.86</v>
      </c>
      <c r="AM2470" s="38">
        <f t="shared" ca="1" si="350"/>
        <v>1.4705882352941178</v>
      </c>
      <c r="AN2470" s="1" t="str">
        <f t="shared" ca="1" si="351"/>
        <v>לא תקין</v>
      </c>
      <c r="AO2470" s="1" t="e">
        <f>VLOOKUP(AC2470,'תז מייל קניין'!$A:$C,3,0)</f>
        <v>#N/A</v>
      </c>
      <c r="AP2470" s="1" t="str">
        <f t="shared" si="352"/>
        <v xml:space="preserve"> 04.03.202</v>
      </c>
    </row>
    <row r="2471" spans="1:42" x14ac:dyDescent="0.2">
      <c r="A2471" s="4"/>
      <c r="B2471" s="5"/>
      <c r="C2471" s="6" t="s">
        <v>8459</v>
      </c>
      <c r="D2471" s="7" t="s">
        <v>50</v>
      </c>
      <c r="E2471" s="7" t="s">
        <v>32</v>
      </c>
      <c r="F2471" s="8" t="s">
        <v>35</v>
      </c>
      <c r="G2471" s="9">
        <v>45179</v>
      </c>
      <c r="H2471" s="9">
        <v>45179</v>
      </c>
      <c r="I2471" s="10">
        <v>45657</v>
      </c>
      <c r="J2471" s="14"/>
      <c r="K2471" s="11" t="s">
        <v>8460</v>
      </c>
      <c r="L2471" s="8" t="s">
        <v>8461</v>
      </c>
      <c r="M2471" s="8" t="s">
        <v>8462</v>
      </c>
      <c r="N2471" s="8" t="s">
        <v>40</v>
      </c>
      <c r="O2471" s="12">
        <v>4941.84</v>
      </c>
      <c r="P2471" s="8" t="s">
        <v>41</v>
      </c>
      <c r="Q2471" s="12">
        <v>4941.84</v>
      </c>
      <c r="R2471" s="13">
        <v>0</v>
      </c>
      <c r="S2471" s="13">
        <v>0</v>
      </c>
      <c r="T2471" s="13">
        <v>0</v>
      </c>
      <c r="U2471" s="12">
        <v>4941.84</v>
      </c>
      <c r="V2471" s="8" t="s">
        <v>35</v>
      </c>
      <c r="W2471" s="8" t="s">
        <v>7014</v>
      </c>
      <c r="X2471" s="8" t="s">
        <v>35</v>
      </c>
      <c r="Y2471" s="13">
        <v>0</v>
      </c>
      <c r="Z2471" s="8" t="s">
        <v>42</v>
      </c>
      <c r="AA2471" s="8" t="s">
        <v>65</v>
      </c>
      <c r="AB2471" s="8" t="s">
        <v>35</v>
      </c>
      <c r="AC2471" s="8" t="s">
        <v>8066</v>
      </c>
      <c r="AD2471" s="8" t="s">
        <v>8463</v>
      </c>
      <c r="AE2471" s="8" t="s">
        <v>2427</v>
      </c>
      <c r="AF2471" s="12">
        <v>4941.84</v>
      </c>
      <c r="AG2471" s="41">
        <f t="shared" si="345"/>
        <v>45179</v>
      </c>
      <c r="AH2471" s="41">
        <f t="shared" ca="1" si="346"/>
        <v>45657</v>
      </c>
      <c r="AI2471" s="1">
        <f t="shared" ca="1" si="353"/>
        <v>15</v>
      </c>
      <c r="AJ2471" s="1">
        <f t="shared" ca="1" si="347"/>
        <v>22</v>
      </c>
      <c r="AK2471" s="1">
        <f t="shared" ca="1" si="348"/>
        <v>-7</v>
      </c>
      <c r="AL2471" s="1">
        <f t="shared" si="349"/>
        <v>0</v>
      </c>
      <c r="AM2471" s="38">
        <f t="shared" ca="1" si="350"/>
        <v>1.4666666666666666</v>
      </c>
      <c r="AN2471" s="1" t="str">
        <f t="shared" ca="1" si="351"/>
        <v>לא תקין</v>
      </c>
      <c r="AO2471" s="1" t="e">
        <f>VLOOKUP(AC2471,'תז מייל קניין'!$A:$C,3,0)</f>
        <v>#N/A</v>
      </c>
      <c r="AP2471" s="1" t="str">
        <f t="shared" si="352"/>
        <v xml:space="preserve"> שירותי שמ</v>
      </c>
    </row>
    <row r="2472" spans="1:42" x14ac:dyDescent="0.2">
      <c r="A2472" s="4"/>
      <c r="B2472" s="5"/>
      <c r="C2472" s="6" t="s">
        <v>8464</v>
      </c>
      <c r="D2472" s="7" t="s">
        <v>50</v>
      </c>
      <c r="E2472" s="7" t="s">
        <v>32</v>
      </c>
      <c r="F2472" s="8" t="s">
        <v>35</v>
      </c>
      <c r="G2472" s="9">
        <v>45180</v>
      </c>
      <c r="H2472" s="9"/>
      <c r="I2472" s="10"/>
      <c r="J2472" s="14"/>
      <c r="K2472" s="11" t="s">
        <v>1943</v>
      </c>
      <c r="L2472" s="8" t="s">
        <v>1944</v>
      </c>
      <c r="M2472" s="8" t="s">
        <v>1945</v>
      </c>
      <c r="N2472" s="8" t="s">
        <v>40</v>
      </c>
      <c r="O2472" s="13">
        <v>146.32</v>
      </c>
      <c r="P2472" s="8" t="s">
        <v>41</v>
      </c>
      <c r="Q2472" s="13">
        <v>146.32</v>
      </c>
      <c r="R2472" s="13">
        <v>0</v>
      </c>
      <c r="S2472" s="13">
        <v>0</v>
      </c>
      <c r="T2472" s="13">
        <v>0</v>
      </c>
      <c r="U2472" s="13">
        <v>146.32</v>
      </c>
      <c r="V2472" s="8" t="s">
        <v>35</v>
      </c>
      <c r="W2472" s="8" t="s">
        <v>8465</v>
      </c>
      <c r="X2472" s="8" t="s">
        <v>35</v>
      </c>
      <c r="Y2472" s="13">
        <v>0</v>
      </c>
      <c r="Z2472" s="8" t="s">
        <v>42</v>
      </c>
      <c r="AA2472" s="8" t="s">
        <v>43</v>
      </c>
      <c r="AB2472" s="8" t="s">
        <v>60</v>
      </c>
      <c r="AC2472" s="8" t="s">
        <v>8066</v>
      </c>
      <c r="AD2472" s="8" t="s">
        <v>35</v>
      </c>
      <c r="AE2472" s="8" t="s">
        <v>35</v>
      </c>
      <c r="AF2472" s="13">
        <v>146.32</v>
      </c>
      <c r="AG2472" s="41">
        <f t="shared" si="345"/>
        <v>45180</v>
      </c>
      <c r="AH2472" s="41">
        <f t="shared" ca="1" si="346"/>
        <v>46022</v>
      </c>
      <c r="AI2472" s="1">
        <f t="shared" ca="1" si="353"/>
        <v>27</v>
      </c>
      <c r="AJ2472" s="1">
        <f t="shared" ca="1" si="347"/>
        <v>22</v>
      </c>
      <c r="AK2472" s="1">
        <f t="shared" ca="1" si="348"/>
        <v>4</v>
      </c>
      <c r="AL2472" s="1">
        <f t="shared" si="349"/>
        <v>0</v>
      </c>
      <c r="AM2472" s="38">
        <f t="shared" ca="1" si="350"/>
        <v>0.81481481481481477</v>
      </c>
      <c r="AN2472" s="1" t="str">
        <f t="shared" ca="1" si="351"/>
        <v>לא תקין</v>
      </c>
      <c r="AO2472" s="1" t="e">
        <f>VLOOKUP(AC2472,'תז מייל קניין'!$A:$C,3,0)</f>
        <v>#N/A</v>
      </c>
      <c r="AP2472" s="1" t="str">
        <f t="shared" si="352"/>
        <v xml:space="preserve"> חותמות עב</v>
      </c>
    </row>
    <row r="2473" spans="1:42" x14ac:dyDescent="0.2">
      <c r="A2473" s="4"/>
      <c r="B2473" s="5"/>
      <c r="C2473" s="6" t="s">
        <v>8466</v>
      </c>
      <c r="D2473" s="7" t="s">
        <v>61</v>
      </c>
      <c r="E2473" s="7" t="s">
        <v>32</v>
      </c>
      <c r="F2473" s="8" t="s">
        <v>35</v>
      </c>
      <c r="G2473" s="9">
        <v>45181</v>
      </c>
      <c r="H2473" s="9">
        <v>45179</v>
      </c>
      <c r="I2473" s="10">
        <v>46112</v>
      </c>
      <c r="J2473" s="14"/>
      <c r="K2473" s="11" t="s">
        <v>8467</v>
      </c>
      <c r="L2473" s="8" t="s">
        <v>8468</v>
      </c>
      <c r="M2473" s="8" t="s">
        <v>8469</v>
      </c>
      <c r="N2473" s="8" t="s">
        <v>40</v>
      </c>
      <c r="O2473" s="12">
        <v>269323.2</v>
      </c>
      <c r="P2473" s="8" t="s">
        <v>41</v>
      </c>
      <c r="Q2473" s="12">
        <v>269323.2</v>
      </c>
      <c r="R2473" s="13">
        <v>37.68</v>
      </c>
      <c r="S2473" s="12">
        <v>121001.43</v>
      </c>
      <c r="T2473" s="12">
        <v>101475.5</v>
      </c>
      <c r="U2473" s="12">
        <v>167847.7</v>
      </c>
      <c r="V2473" s="8" t="s">
        <v>35</v>
      </c>
      <c r="W2473" s="8" t="s">
        <v>8470</v>
      </c>
      <c r="X2473" s="8" t="s">
        <v>57</v>
      </c>
      <c r="Y2473" s="13">
        <v>0</v>
      </c>
      <c r="Z2473" s="8" t="s">
        <v>42</v>
      </c>
      <c r="AA2473" s="8" t="s">
        <v>808</v>
      </c>
      <c r="AB2473" s="8" t="s">
        <v>35</v>
      </c>
      <c r="AC2473" s="8" t="s">
        <v>8066</v>
      </c>
      <c r="AD2473" s="8" t="s">
        <v>8471</v>
      </c>
      <c r="AE2473" s="8" t="s">
        <v>66</v>
      </c>
      <c r="AF2473" s="12">
        <v>167847.7</v>
      </c>
      <c r="AG2473" s="41">
        <f t="shared" si="345"/>
        <v>45179</v>
      </c>
      <c r="AH2473" s="41">
        <f t="shared" ca="1" si="346"/>
        <v>46112</v>
      </c>
      <c r="AI2473" s="1">
        <f t="shared" ca="1" si="353"/>
        <v>30</v>
      </c>
      <c r="AJ2473" s="1">
        <f t="shared" ca="1" si="347"/>
        <v>22</v>
      </c>
      <c r="AK2473" s="1">
        <f t="shared" ca="1" si="348"/>
        <v>7</v>
      </c>
      <c r="AL2473" s="1">
        <f t="shared" si="349"/>
        <v>37.68</v>
      </c>
      <c r="AM2473" s="38">
        <f t="shared" ca="1" si="350"/>
        <v>0.73333333333333328</v>
      </c>
      <c r="AN2473" s="1" t="str">
        <f t="shared" ca="1" si="351"/>
        <v>תקין</v>
      </c>
      <c r="AO2473" s="1" t="e">
        <f>VLOOKUP(AC2473,'תז מייל קניין'!$A:$C,3,0)</f>
        <v>#N/A</v>
      </c>
      <c r="AP2473" s="1" t="str">
        <f t="shared" si="352"/>
        <v xml:space="preserve"> 04.06.202</v>
      </c>
    </row>
    <row r="2474" spans="1:42" x14ac:dyDescent="0.2">
      <c r="A2474" s="4"/>
      <c r="B2474" s="5"/>
      <c r="C2474" s="6" t="s">
        <v>8472</v>
      </c>
      <c r="D2474" s="7" t="s">
        <v>61</v>
      </c>
      <c r="E2474" s="7" t="s">
        <v>32</v>
      </c>
      <c r="F2474" s="8" t="s">
        <v>35</v>
      </c>
      <c r="G2474" s="9">
        <v>45182</v>
      </c>
      <c r="H2474" s="9">
        <v>45179</v>
      </c>
      <c r="I2474" s="10">
        <v>46112</v>
      </c>
      <c r="J2474" s="14"/>
      <c r="K2474" s="11" t="s">
        <v>8473</v>
      </c>
      <c r="L2474" s="8" t="s">
        <v>8474</v>
      </c>
      <c r="M2474" s="8" t="s">
        <v>8475</v>
      </c>
      <c r="N2474" s="8" t="s">
        <v>40</v>
      </c>
      <c r="O2474" s="12">
        <v>420480.85</v>
      </c>
      <c r="P2474" s="8" t="s">
        <v>41</v>
      </c>
      <c r="Q2474" s="12">
        <v>420480.85</v>
      </c>
      <c r="R2474" s="13">
        <v>88.08</v>
      </c>
      <c r="S2474" s="12">
        <v>370995.57</v>
      </c>
      <c r="T2474" s="12">
        <v>370376.47</v>
      </c>
      <c r="U2474" s="12">
        <v>50104.38</v>
      </c>
      <c r="V2474" s="8" t="s">
        <v>35</v>
      </c>
      <c r="W2474" s="8" t="s">
        <v>8476</v>
      </c>
      <c r="X2474" s="8" t="s">
        <v>57</v>
      </c>
      <c r="Y2474" s="13">
        <v>0</v>
      </c>
      <c r="Z2474" s="8" t="s">
        <v>42</v>
      </c>
      <c r="AA2474" s="8" t="s">
        <v>808</v>
      </c>
      <c r="AB2474" s="8" t="s">
        <v>35</v>
      </c>
      <c r="AC2474" s="8" t="s">
        <v>8066</v>
      </c>
      <c r="AD2474" s="8" t="s">
        <v>8477</v>
      </c>
      <c r="AE2474" s="8" t="s">
        <v>66</v>
      </c>
      <c r="AF2474" s="12">
        <v>50104.38</v>
      </c>
      <c r="AG2474" s="41">
        <f t="shared" si="345"/>
        <v>45179</v>
      </c>
      <c r="AH2474" s="41">
        <f t="shared" ca="1" si="346"/>
        <v>46112</v>
      </c>
      <c r="AI2474" s="1">
        <f t="shared" ca="1" si="353"/>
        <v>30</v>
      </c>
      <c r="AJ2474" s="1">
        <f t="shared" ca="1" si="347"/>
        <v>22</v>
      </c>
      <c r="AK2474" s="1">
        <f t="shared" ca="1" si="348"/>
        <v>7</v>
      </c>
      <c r="AL2474" s="1">
        <f t="shared" si="349"/>
        <v>88.08</v>
      </c>
      <c r="AM2474" s="38">
        <f t="shared" ca="1" si="350"/>
        <v>0.73333333333333328</v>
      </c>
      <c r="AN2474" s="1" t="str">
        <f t="shared" ca="1" si="351"/>
        <v>תקין</v>
      </c>
      <c r="AO2474" s="1" t="e">
        <f>VLOOKUP(AC2474,'תז מייל קניין'!$A:$C,3,0)</f>
        <v>#N/A</v>
      </c>
      <c r="AP2474" s="1" t="str">
        <f t="shared" si="352"/>
        <v xml:space="preserve"> שירותי יע</v>
      </c>
    </row>
    <row r="2475" spans="1:42" x14ac:dyDescent="0.2">
      <c r="A2475" s="4"/>
      <c r="B2475" s="5"/>
      <c r="C2475" s="6" t="s">
        <v>8478</v>
      </c>
      <c r="D2475" s="7" t="s">
        <v>61</v>
      </c>
      <c r="E2475" s="7" t="s">
        <v>32</v>
      </c>
      <c r="F2475" s="8" t="s">
        <v>35</v>
      </c>
      <c r="G2475" s="9">
        <v>45188</v>
      </c>
      <c r="H2475" s="9">
        <v>45179</v>
      </c>
      <c r="I2475" s="10">
        <v>45544</v>
      </c>
      <c r="J2475" s="14"/>
      <c r="K2475" s="11" t="s">
        <v>8479</v>
      </c>
      <c r="L2475" s="8" t="s">
        <v>8480</v>
      </c>
      <c r="M2475" s="8" t="s">
        <v>8481</v>
      </c>
      <c r="N2475" s="8" t="s">
        <v>40</v>
      </c>
      <c r="O2475" s="12">
        <v>269323.2</v>
      </c>
      <c r="P2475" s="8" t="s">
        <v>41</v>
      </c>
      <c r="Q2475" s="12">
        <v>269323.2</v>
      </c>
      <c r="R2475" s="13">
        <v>0</v>
      </c>
      <c r="S2475" s="13">
        <v>0</v>
      </c>
      <c r="T2475" s="13">
        <v>0</v>
      </c>
      <c r="U2475" s="12">
        <v>269323.2</v>
      </c>
      <c r="V2475" s="8" t="s">
        <v>35</v>
      </c>
      <c r="W2475" s="8" t="s">
        <v>8476</v>
      </c>
      <c r="X2475" s="8" t="s">
        <v>57</v>
      </c>
      <c r="Y2475" s="13">
        <v>0</v>
      </c>
      <c r="Z2475" s="8" t="s">
        <v>42</v>
      </c>
      <c r="AA2475" s="8" t="s">
        <v>808</v>
      </c>
      <c r="AB2475" s="8" t="s">
        <v>35</v>
      </c>
      <c r="AC2475" s="8" t="s">
        <v>8066</v>
      </c>
      <c r="AD2475" s="8" t="s">
        <v>8482</v>
      </c>
      <c r="AE2475" s="8" t="s">
        <v>5651</v>
      </c>
      <c r="AF2475" s="12">
        <v>269323.2</v>
      </c>
      <c r="AG2475" s="41">
        <f t="shared" si="345"/>
        <v>45179</v>
      </c>
      <c r="AH2475" s="41">
        <f t="shared" ca="1" si="346"/>
        <v>45544</v>
      </c>
      <c r="AI2475" s="1">
        <f t="shared" ca="1" si="353"/>
        <v>11</v>
      </c>
      <c r="AJ2475" s="1">
        <f t="shared" ca="1" si="347"/>
        <v>22</v>
      </c>
      <c r="AK2475" s="1">
        <f t="shared" ca="1" si="348"/>
        <v>-10</v>
      </c>
      <c r="AL2475" s="1">
        <f t="shared" si="349"/>
        <v>0</v>
      </c>
      <c r="AM2475" s="38">
        <f t="shared" ca="1" si="350"/>
        <v>2</v>
      </c>
      <c r="AN2475" s="1" t="str">
        <f t="shared" ca="1" si="351"/>
        <v>לא תקין</v>
      </c>
      <c r="AO2475" s="1" t="e">
        <f>VLOOKUP(AC2475,'תז מייל קניין'!$A:$C,3,0)</f>
        <v>#N/A</v>
      </c>
      <c r="AP2475" s="1" t="str">
        <f t="shared" si="352"/>
        <v xml:space="preserve"> שירותי יע</v>
      </c>
    </row>
    <row r="2476" spans="1:42" x14ac:dyDescent="0.2">
      <c r="A2476" s="4"/>
      <c r="B2476" s="5"/>
      <c r="C2476" s="6" t="s">
        <v>8483</v>
      </c>
      <c r="D2476" s="7" t="s">
        <v>61</v>
      </c>
      <c r="E2476" s="7" t="s">
        <v>32</v>
      </c>
      <c r="F2476" s="8" t="s">
        <v>35</v>
      </c>
      <c r="G2476" s="9">
        <v>45246</v>
      </c>
      <c r="H2476" s="9">
        <v>45203</v>
      </c>
      <c r="I2476" s="10">
        <v>46022</v>
      </c>
      <c r="J2476" s="14"/>
      <c r="K2476" s="11" t="s">
        <v>8484</v>
      </c>
      <c r="L2476" s="8" t="s">
        <v>8485</v>
      </c>
      <c r="M2476" s="8" t="s">
        <v>8486</v>
      </c>
      <c r="N2476" s="8" t="s">
        <v>40</v>
      </c>
      <c r="O2476" s="12">
        <v>147150</v>
      </c>
      <c r="P2476" s="8" t="s">
        <v>41</v>
      </c>
      <c r="Q2476" s="12">
        <v>147150</v>
      </c>
      <c r="R2476" s="13">
        <v>92</v>
      </c>
      <c r="S2476" s="12">
        <v>135350</v>
      </c>
      <c r="T2476" s="12">
        <v>135350</v>
      </c>
      <c r="U2476" s="12">
        <v>11800</v>
      </c>
      <c r="V2476" s="8" t="s">
        <v>35</v>
      </c>
      <c r="W2476" s="8" t="s">
        <v>8149</v>
      </c>
      <c r="X2476" s="8" t="s">
        <v>35</v>
      </c>
      <c r="Y2476" s="13">
        <v>0</v>
      </c>
      <c r="Z2476" s="8" t="s">
        <v>42</v>
      </c>
      <c r="AA2476" s="8" t="s">
        <v>43</v>
      </c>
      <c r="AB2476" s="8" t="s">
        <v>1007</v>
      </c>
      <c r="AC2476" s="8" t="s">
        <v>8066</v>
      </c>
      <c r="AD2476" s="8" t="s">
        <v>35</v>
      </c>
      <c r="AE2476" s="8" t="s">
        <v>1008</v>
      </c>
      <c r="AF2476" s="12">
        <v>11800</v>
      </c>
      <c r="AG2476" s="41">
        <f t="shared" si="345"/>
        <v>45203</v>
      </c>
      <c r="AH2476" s="41">
        <f t="shared" ca="1" si="346"/>
        <v>46022</v>
      </c>
      <c r="AI2476" s="1">
        <f t="shared" ca="1" si="353"/>
        <v>26</v>
      </c>
      <c r="AJ2476" s="1">
        <f t="shared" ca="1" si="347"/>
        <v>22</v>
      </c>
      <c r="AK2476" s="1">
        <f t="shared" ca="1" si="348"/>
        <v>4</v>
      </c>
      <c r="AL2476" s="1">
        <f t="shared" si="349"/>
        <v>92</v>
      </c>
      <c r="AM2476" s="38">
        <f t="shared" ca="1" si="350"/>
        <v>0.84615384615384615</v>
      </c>
      <c r="AN2476" s="1" t="str">
        <f t="shared" ca="1" si="351"/>
        <v>תקין</v>
      </c>
      <c r="AO2476" s="1" t="e">
        <f>VLOOKUP(AC2476,'תז מייל קניין'!$A:$C,3,0)</f>
        <v>#N/A</v>
      </c>
      <c r="AP2476" s="1" t="str">
        <f t="shared" si="352"/>
        <v xml:space="preserve"> 01.07.202</v>
      </c>
    </row>
    <row r="2477" spans="1:42" x14ac:dyDescent="0.2">
      <c r="A2477" s="4"/>
      <c r="B2477" s="5"/>
      <c r="C2477" s="6" t="s">
        <v>8487</v>
      </c>
      <c r="D2477" s="7" t="s">
        <v>50</v>
      </c>
      <c r="E2477" s="7" t="s">
        <v>32</v>
      </c>
      <c r="F2477" s="8" t="s">
        <v>35</v>
      </c>
      <c r="G2477" s="9">
        <v>45256</v>
      </c>
      <c r="H2477" s="9">
        <v>45244</v>
      </c>
      <c r="I2477" s="10">
        <v>45808</v>
      </c>
      <c r="J2477" s="14"/>
      <c r="K2477" s="11" t="s">
        <v>8488</v>
      </c>
      <c r="L2477" s="8" t="s">
        <v>8489</v>
      </c>
      <c r="M2477" s="8" t="s">
        <v>35</v>
      </c>
      <c r="N2477" s="8" t="s">
        <v>799</v>
      </c>
      <c r="O2477" s="12">
        <v>1150000</v>
      </c>
      <c r="P2477" s="8" t="s">
        <v>8490</v>
      </c>
      <c r="Q2477" s="12">
        <v>227700</v>
      </c>
      <c r="R2477" s="13">
        <v>0</v>
      </c>
      <c r="S2477" s="13">
        <v>0</v>
      </c>
      <c r="T2477" s="13">
        <v>0</v>
      </c>
      <c r="U2477" s="12">
        <v>227700</v>
      </c>
      <c r="V2477" s="8" t="s">
        <v>35</v>
      </c>
      <c r="W2477" s="8" t="s">
        <v>8083</v>
      </c>
      <c r="X2477" s="8" t="s">
        <v>35</v>
      </c>
      <c r="Y2477" s="13">
        <v>0</v>
      </c>
      <c r="Z2477" s="8" t="s">
        <v>42</v>
      </c>
      <c r="AA2477" s="8" t="s">
        <v>808</v>
      </c>
      <c r="AB2477" s="8" t="s">
        <v>35</v>
      </c>
      <c r="AC2477" s="8" t="s">
        <v>8066</v>
      </c>
      <c r="AD2477" s="8" t="s">
        <v>8491</v>
      </c>
      <c r="AE2477" s="8" t="s">
        <v>35</v>
      </c>
      <c r="AF2477" s="12">
        <v>227700</v>
      </c>
      <c r="AG2477" s="41">
        <f t="shared" si="345"/>
        <v>45244</v>
      </c>
      <c r="AH2477" s="41">
        <f t="shared" ca="1" si="346"/>
        <v>45808</v>
      </c>
      <c r="AI2477" s="1">
        <f t="shared" ca="1" si="353"/>
        <v>18</v>
      </c>
      <c r="AJ2477" s="1">
        <f t="shared" ca="1" si="347"/>
        <v>20</v>
      </c>
      <c r="AK2477" s="1">
        <f t="shared" ca="1" si="348"/>
        <v>-2</v>
      </c>
      <c r="AL2477" s="1">
        <f t="shared" si="349"/>
        <v>0</v>
      </c>
      <c r="AM2477" s="38">
        <f t="shared" ca="1" si="350"/>
        <v>1.1111111111111112</v>
      </c>
      <c r="AN2477" s="1" t="str">
        <f t="shared" ca="1" si="351"/>
        <v>לא תקין</v>
      </c>
      <c r="AO2477" s="1" t="e">
        <f>VLOOKUP(AC2477,'תז מייל קניין'!$A:$C,3,0)</f>
        <v>#N/A</v>
      </c>
      <c r="AP2477" s="1" t="str">
        <f t="shared" si="352"/>
        <v xml:space="preserve"> 17.07.25:</v>
      </c>
    </row>
    <row r="2478" spans="1:42" x14ac:dyDescent="0.2">
      <c r="A2478" s="4"/>
      <c r="B2478" s="5"/>
      <c r="C2478" s="6" t="s">
        <v>8492</v>
      </c>
      <c r="D2478" s="7" t="s">
        <v>61</v>
      </c>
      <c r="E2478" s="7" t="s">
        <v>32</v>
      </c>
      <c r="F2478" s="8" t="s">
        <v>35</v>
      </c>
      <c r="G2478" s="9">
        <v>45265</v>
      </c>
      <c r="H2478" s="9">
        <v>45261</v>
      </c>
      <c r="I2478" s="10">
        <v>45961</v>
      </c>
      <c r="J2478" s="14"/>
      <c r="K2478" s="11" t="s">
        <v>8493</v>
      </c>
      <c r="L2478" s="8" t="s">
        <v>8494</v>
      </c>
      <c r="M2478" s="8" t="s">
        <v>8495</v>
      </c>
      <c r="N2478" s="8" t="s">
        <v>40</v>
      </c>
      <c r="O2478" s="12">
        <v>928267.3</v>
      </c>
      <c r="P2478" s="8" t="s">
        <v>41</v>
      </c>
      <c r="Q2478" s="12">
        <v>928267.3</v>
      </c>
      <c r="R2478" s="13">
        <v>80.180000000000007</v>
      </c>
      <c r="S2478" s="12">
        <v>744677.33</v>
      </c>
      <c r="T2478" s="12">
        <v>744270.58</v>
      </c>
      <c r="U2478" s="12">
        <v>183996.72</v>
      </c>
      <c r="V2478" s="8" t="s">
        <v>35</v>
      </c>
      <c r="W2478" s="8" t="s">
        <v>8496</v>
      </c>
      <c r="X2478" s="8" t="s">
        <v>35</v>
      </c>
      <c r="Y2478" s="13">
        <v>0</v>
      </c>
      <c r="Z2478" s="8" t="s">
        <v>42</v>
      </c>
      <c r="AA2478" s="8" t="s">
        <v>44</v>
      </c>
      <c r="AB2478" s="8" t="s">
        <v>35</v>
      </c>
      <c r="AC2478" s="8" t="s">
        <v>8066</v>
      </c>
      <c r="AD2478" s="8" t="s">
        <v>8497</v>
      </c>
      <c r="AE2478" s="8" t="s">
        <v>3586</v>
      </c>
      <c r="AF2478" s="12">
        <v>183996.72</v>
      </c>
      <c r="AG2478" s="41">
        <f t="shared" si="345"/>
        <v>45261</v>
      </c>
      <c r="AH2478" s="41">
        <f t="shared" ca="1" si="346"/>
        <v>45961</v>
      </c>
      <c r="AI2478" s="1">
        <f t="shared" ca="1" si="353"/>
        <v>22</v>
      </c>
      <c r="AJ2478" s="1">
        <f t="shared" ca="1" si="347"/>
        <v>20</v>
      </c>
      <c r="AK2478" s="1">
        <f t="shared" ca="1" si="348"/>
        <v>2</v>
      </c>
      <c r="AL2478" s="1">
        <f t="shared" si="349"/>
        <v>80.180000000000007</v>
      </c>
      <c r="AM2478" s="38">
        <f t="shared" ca="1" si="350"/>
        <v>0.90909090909090906</v>
      </c>
      <c r="AN2478" s="1" t="str">
        <f t="shared" ca="1" si="351"/>
        <v>תקין</v>
      </c>
      <c r="AO2478" s="1" t="e">
        <f>VLOOKUP(AC2478,'תז מייל קניין'!$A:$C,3,0)</f>
        <v>#N/A</v>
      </c>
      <c r="AP2478" s="1" t="str">
        <f t="shared" si="352"/>
        <v xml:space="preserve"> 16/06/202</v>
      </c>
    </row>
    <row r="2479" spans="1:42" x14ac:dyDescent="0.2">
      <c r="A2479" s="4"/>
      <c r="B2479" s="5"/>
      <c r="C2479" s="6" t="s">
        <v>8498</v>
      </c>
      <c r="D2479" s="7" t="s">
        <v>50</v>
      </c>
      <c r="E2479" s="7" t="s">
        <v>32</v>
      </c>
      <c r="F2479" s="8" t="s">
        <v>35</v>
      </c>
      <c r="G2479" s="9">
        <v>45267</v>
      </c>
      <c r="H2479" s="9">
        <v>44835</v>
      </c>
      <c r="I2479" s="10">
        <v>45930</v>
      </c>
      <c r="J2479" s="14"/>
      <c r="K2479" s="11" t="s">
        <v>8499</v>
      </c>
      <c r="L2479" s="8" t="s">
        <v>8500</v>
      </c>
      <c r="M2479" s="8" t="s">
        <v>8501</v>
      </c>
      <c r="N2479" s="8" t="s">
        <v>40</v>
      </c>
      <c r="O2479" s="12">
        <v>364050</v>
      </c>
      <c r="P2479" s="8" t="s">
        <v>41</v>
      </c>
      <c r="Q2479" s="12">
        <v>364050</v>
      </c>
      <c r="R2479" s="13">
        <v>71.3</v>
      </c>
      <c r="S2479" s="12">
        <v>258260.4</v>
      </c>
      <c r="T2479" s="12">
        <v>258256.89</v>
      </c>
      <c r="U2479" s="12">
        <v>104500.8</v>
      </c>
      <c r="V2479" s="8" t="s">
        <v>35</v>
      </c>
      <c r="W2479" s="8" t="s">
        <v>8216</v>
      </c>
      <c r="X2479" s="8" t="s">
        <v>35</v>
      </c>
      <c r="Y2479" s="13">
        <v>0</v>
      </c>
      <c r="Z2479" s="8" t="s">
        <v>42</v>
      </c>
      <c r="AA2479" s="8" t="s">
        <v>65</v>
      </c>
      <c r="AB2479" s="8" t="s">
        <v>35</v>
      </c>
      <c r="AC2479" s="8" t="s">
        <v>8066</v>
      </c>
      <c r="AD2479" s="8" t="s">
        <v>35</v>
      </c>
      <c r="AE2479" s="8" t="s">
        <v>3027</v>
      </c>
      <c r="AF2479" s="12">
        <v>104500.8</v>
      </c>
      <c r="AG2479" s="41">
        <f t="shared" si="345"/>
        <v>44835</v>
      </c>
      <c r="AH2479" s="41">
        <f t="shared" ca="1" si="346"/>
        <v>45930</v>
      </c>
      <c r="AI2479" s="1">
        <f t="shared" ca="1" si="353"/>
        <v>35</v>
      </c>
      <c r="AJ2479" s="1">
        <f t="shared" ca="1" si="347"/>
        <v>34</v>
      </c>
      <c r="AK2479" s="1">
        <f t="shared" ca="1" si="348"/>
        <v>1</v>
      </c>
      <c r="AL2479" s="1">
        <f t="shared" si="349"/>
        <v>71.3</v>
      </c>
      <c r="AM2479" s="38">
        <f t="shared" ca="1" si="350"/>
        <v>0.97142857142857142</v>
      </c>
      <c r="AN2479" s="1" t="str">
        <f t="shared" ca="1" si="351"/>
        <v>תקין</v>
      </c>
      <c r="AO2479" s="1" t="e">
        <f>VLOOKUP(AC2479,'תז מייל קניין'!$A:$C,3,0)</f>
        <v>#N/A</v>
      </c>
      <c r="AP2479" s="1" t="str">
        <f t="shared" si="352"/>
        <v xml:space="preserve"> 20.3.2025</v>
      </c>
    </row>
    <row r="2480" spans="1:42" x14ac:dyDescent="0.2">
      <c r="A2480" s="4"/>
      <c r="B2480" s="5"/>
      <c r="C2480" s="6" t="s">
        <v>8502</v>
      </c>
      <c r="D2480" s="7" t="s">
        <v>50</v>
      </c>
      <c r="E2480" s="7" t="s">
        <v>32</v>
      </c>
      <c r="F2480" s="8" t="s">
        <v>35</v>
      </c>
      <c r="G2480" s="9">
        <v>45272</v>
      </c>
      <c r="H2480" s="9">
        <v>44934</v>
      </c>
      <c r="I2480" s="10">
        <v>45473</v>
      </c>
      <c r="J2480" s="14"/>
      <c r="K2480" s="11" t="s">
        <v>818</v>
      </c>
      <c r="L2480" s="8" t="s">
        <v>819</v>
      </c>
      <c r="M2480" s="8" t="s">
        <v>35</v>
      </c>
      <c r="N2480" s="8" t="s">
        <v>40</v>
      </c>
      <c r="O2480" s="12">
        <v>296215</v>
      </c>
      <c r="P2480" s="8" t="s">
        <v>41</v>
      </c>
      <c r="Q2480" s="12">
        <v>296215</v>
      </c>
      <c r="R2480" s="13">
        <v>0</v>
      </c>
      <c r="S2480" s="13">
        <v>0</v>
      </c>
      <c r="T2480" s="13">
        <v>0</v>
      </c>
      <c r="U2480" s="12">
        <v>296215</v>
      </c>
      <c r="V2480" s="8" t="s">
        <v>35</v>
      </c>
      <c r="W2480" s="8" t="s">
        <v>8503</v>
      </c>
      <c r="X2480" s="8" t="s">
        <v>35</v>
      </c>
      <c r="Y2480" s="13">
        <v>0</v>
      </c>
      <c r="Z2480" s="8" t="s">
        <v>42</v>
      </c>
      <c r="AA2480" s="8" t="s">
        <v>65</v>
      </c>
      <c r="AB2480" s="8" t="s">
        <v>35</v>
      </c>
      <c r="AC2480" s="8" t="s">
        <v>8066</v>
      </c>
      <c r="AD2480" s="8" t="s">
        <v>35</v>
      </c>
      <c r="AE2480" s="8" t="s">
        <v>35</v>
      </c>
      <c r="AF2480" s="12">
        <v>296215</v>
      </c>
      <c r="AG2480" s="41">
        <f t="shared" si="345"/>
        <v>44934</v>
      </c>
      <c r="AH2480" s="41">
        <f t="shared" ca="1" si="346"/>
        <v>45473</v>
      </c>
      <c r="AI2480" s="1">
        <f t="shared" ca="1" si="353"/>
        <v>17</v>
      </c>
      <c r="AJ2480" s="1">
        <f t="shared" ca="1" si="347"/>
        <v>30</v>
      </c>
      <c r="AK2480" s="1">
        <f t="shared" ca="1" si="348"/>
        <v>-13</v>
      </c>
      <c r="AL2480" s="1">
        <f t="shared" si="349"/>
        <v>0</v>
      </c>
      <c r="AM2480" s="38">
        <f t="shared" ca="1" si="350"/>
        <v>1.7647058823529411</v>
      </c>
      <c r="AN2480" s="1" t="str">
        <f t="shared" ca="1" si="351"/>
        <v>לא תקין</v>
      </c>
      <c r="AO2480" s="1" t="e">
        <f>VLOOKUP(AC2480,'תז מייל קניין'!$A:$C,3,0)</f>
        <v>#N/A</v>
      </c>
      <c r="AP2480" s="1" t="str">
        <f t="shared" si="352"/>
        <v xml:space="preserve"> פניה פרטנ</v>
      </c>
    </row>
    <row r="2481" spans="1:42" x14ac:dyDescent="0.2">
      <c r="A2481" s="4"/>
      <c r="B2481" s="5"/>
      <c r="C2481" s="6" t="s">
        <v>8504</v>
      </c>
      <c r="D2481" s="7" t="s">
        <v>50</v>
      </c>
      <c r="E2481" s="7" t="s">
        <v>32</v>
      </c>
      <c r="F2481" s="8" t="s">
        <v>35</v>
      </c>
      <c r="G2481" s="9">
        <v>45273</v>
      </c>
      <c r="H2481" s="9"/>
      <c r="I2481" s="10"/>
      <c r="J2481" s="14"/>
      <c r="K2481" s="11" t="s">
        <v>2443</v>
      </c>
      <c r="L2481" s="8" t="s">
        <v>2444</v>
      </c>
      <c r="M2481" s="8" t="s">
        <v>2445</v>
      </c>
      <c r="N2481" s="8" t="s">
        <v>35</v>
      </c>
      <c r="O2481" s="13">
        <v>895.05</v>
      </c>
      <c r="P2481" s="8" t="s">
        <v>41</v>
      </c>
      <c r="Q2481" s="13">
        <v>895.05</v>
      </c>
      <c r="R2481" s="13">
        <v>0</v>
      </c>
      <c r="S2481" s="13">
        <v>0</v>
      </c>
      <c r="T2481" s="13">
        <v>0</v>
      </c>
      <c r="U2481" s="13">
        <v>0</v>
      </c>
      <c r="V2481" s="8" t="s">
        <v>57</v>
      </c>
      <c r="W2481" s="8" t="s">
        <v>3427</v>
      </c>
      <c r="X2481" s="8" t="s">
        <v>57</v>
      </c>
      <c r="Y2481" s="13">
        <v>0</v>
      </c>
      <c r="Z2481" s="8" t="s">
        <v>35</v>
      </c>
      <c r="AA2481" s="8" t="s">
        <v>65</v>
      </c>
      <c r="AB2481" s="8" t="s">
        <v>35</v>
      </c>
      <c r="AC2481" s="8" t="s">
        <v>8066</v>
      </c>
      <c r="AD2481" s="8" t="s">
        <v>35</v>
      </c>
      <c r="AE2481" s="8" t="s">
        <v>35</v>
      </c>
      <c r="AF2481" s="13">
        <v>895.05</v>
      </c>
      <c r="AG2481" s="41">
        <f t="shared" si="345"/>
        <v>45273</v>
      </c>
      <c r="AH2481" s="41">
        <f t="shared" ca="1" si="346"/>
        <v>46022</v>
      </c>
      <c r="AI2481" s="1">
        <f t="shared" ca="1" si="353"/>
        <v>24</v>
      </c>
      <c r="AJ2481" s="1">
        <f t="shared" ca="1" si="347"/>
        <v>19</v>
      </c>
      <c r="AK2481" s="1">
        <f t="shared" ca="1" si="348"/>
        <v>4</v>
      </c>
      <c r="AL2481" s="1">
        <f t="shared" si="349"/>
        <v>0</v>
      </c>
      <c r="AM2481" s="38">
        <f t="shared" ca="1" si="350"/>
        <v>0.79166666666666663</v>
      </c>
      <c r="AN2481" s="1" t="str">
        <f t="shared" ca="1" si="351"/>
        <v>לא תקין</v>
      </c>
      <c r="AO2481" s="1" t="e">
        <f>VLOOKUP(AC2481,'תז מייל קניין'!$A:$C,3,0)</f>
        <v>#N/A</v>
      </c>
      <c r="AP2481" s="1" t="str">
        <f t="shared" si="352"/>
        <v xml:space="preserve"> ריהוט משר</v>
      </c>
    </row>
    <row r="2482" spans="1:42" x14ac:dyDescent="0.2">
      <c r="A2482" s="4"/>
      <c r="B2482" s="5"/>
      <c r="C2482" s="6" t="s">
        <v>8505</v>
      </c>
      <c r="D2482" s="7" t="s">
        <v>50</v>
      </c>
      <c r="E2482" s="7" t="s">
        <v>32</v>
      </c>
      <c r="F2482" s="8" t="s">
        <v>35</v>
      </c>
      <c r="G2482" s="9">
        <v>45273</v>
      </c>
      <c r="H2482" s="9"/>
      <c r="I2482" s="10"/>
      <c r="J2482" s="14"/>
      <c r="K2482" s="11" t="s">
        <v>2443</v>
      </c>
      <c r="L2482" s="8" t="s">
        <v>2444</v>
      </c>
      <c r="M2482" s="8" t="s">
        <v>2445</v>
      </c>
      <c r="N2482" s="8" t="s">
        <v>35</v>
      </c>
      <c r="O2482" s="13">
        <v>895.05</v>
      </c>
      <c r="P2482" s="8" t="s">
        <v>41</v>
      </c>
      <c r="Q2482" s="13">
        <v>895.05</v>
      </c>
      <c r="R2482" s="13">
        <v>0</v>
      </c>
      <c r="S2482" s="13">
        <v>0</v>
      </c>
      <c r="T2482" s="13">
        <v>0</v>
      </c>
      <c r="U2482" s="13">
        <v>0</v>
      </c>
      <c r="V2482" s="8" t="s">
        <v>57</v>
      </c>
      <c r="W2482" s="8" t="s">
        <v>3427</v>
      </c>
      <c r="X2482" s="8" t="s">
        <v>57</v>
      </c>
      <c r="Y2482" s="13">
        <v>0</v>
      </c>
      <c r="Z2482" s="8" t="s">
        <v>35</v>
      </c>
      <c r="AA2482" s="8" t="s">
        <v>65</v>
      </c>
      <c r="AB2482" s="8" t="s">
        <v>35</v>
      </c>
      <c r="AC2482" s="8" t="s">
        <v>8066</v>
      </c>
      <c r="AD2482" s="8" t="s">
        <v>35</v>
      </c>
      <c r="AE2482" s="8" t="s">
        <v>35</v>
      </c>
      <c r="AF2482" s="13">
        <v>895.05</v>
      </c>
      <c r="AG2482" s="41">
        <f t="shared" si="345"/>
        <v>45273</v>
      </c>
      <c r="AH2482" s="41">
        <f t="shared" ca="1" si="346"/>
        <v>46022</v>
      </c>
      <c r="AI2482" s="1">
        <f t="shared" ca="1" si="353"/>
        <v>24</v>
      </c>
      <c r="AJ2482" s="1">
        <f t="shared" ca="1" si="347"/>
        <v>19</v>
      </c>
      <c r="AK2482" s="1">
        <f t="shared" ca="1" si="348"/>
        <v>4</v>
      </c>
      <c r="AL2482" s="1">
        <f t="shared" si="349"/>
        <v>0</v>
      </c>
      <c r="AM2482" s="38">
        <f t="shared" ca="1" si="350"/>
        <v>0.79166666666666663</v>
      </c>
      <c r="AN2482" s="1" t="str">
        <f t="shared" ca="1" si="351"/>
        <v>לא תקין</v>
      </c>
      <c r="AO2482" s="1" t="e">
        <f>VLOOKUP(AC2482,'תז מייל קניין'!$A:$C,3,0)</f>
        <v>#N/A</v>
      </c>
      <c r="AP2482" s="1" t="str">
        <f t="shared" si="352"/>
        <v xml:space="preserve"> ריהוט משר</v>
      </c>
    </row>
    <row r="2483" spans="1:42" x14ac:dyDescent="0.2">
      <c r="A2483" s="4"/>
      <c r="B2483" s="5"/>
      <c r="C2483" s="6" t="s">
        <v>8506</v>
      </c>
      <c r="D2483" s="7" t="s">
        <v>50</v>
      </c>
      <c r="E2483" s="7" t="s">
        <v>32</v>
      </c>
      <c r="F2483" s="8" t="s">
        <v>35</v>
      </c>
      <c r="G2483" s="9">
        <v>45273</v>
      </c>
      <c r="H2483" s="9"/>
      <c r="I2483" s="10"/>
      <c r="J2483" s="14"/>
      <c r="K2483" s="11" t="s">
        <v>2443</v>
      </c>
      <c r="L2483" s="8" t="s">
        <v>2444</v>
      </c>
      <c r="M2483" s="8" t="s">
        <v>2445</v>
      </c>
      <c r="N2483" s="8" t="s">
        <v>35</v>
      </c>
      <c r="O2483" s="13">
        <v>895.05</v>
      </c>
      <c r="P2483" s="8" t="s">
        <v>41</v>
      </c>
      <c r="Q2483" s="13">
        <v>895.05</v>
      </c>
      <c r="R2483" s="13">
        <v>0</v>
      </c>
      <c r="S2483" s="13">
        <v>0</v>
      </c>
      <c r="T2483" s="13">
        <v>0</v>
      </c>
      <c r="U2483" s="13">
        <v>0</v>
      </c>
      <c r="V2483" s="8" t="s">
        <v>57</v>
      </c>
      <c r="W2483" s="8" t="s">
        <v>3427</v>
      </c>
      <c r="X2483" s="8" t="s">
        <v>57</v>
      </c>
      <c r="Y2483" s="13">
        <v>0</v>
      </c>
      <c r="Z2483" s="8" t="s">
        <v>35</v>
      </c>
      <c r="AA2483" s="8" t="s">
        <v>65</v>
      </c>
      <c r="AB2483" s="8" t="s">
        <v>35</v>
      </c>
      <c r="AC2483" s="8" t="s">
        <v>8066</v>
      </c>
      <c r="AD2483" s="8" t="s">
        <v>35</v>
      </c>
      <c r="AE2483" s="8" t="s">
        <v>35</v>
      </c>
      <c r="AF2483" s="13">
        <v>895.05</v>
      </c>
      <c r="AG2483" s="41">
        <f t="shared" si="345"/>
        <v>45273</v>
      </c>
      <c r="AH2483" s="41">
        <f t="shared" ca="1" si="346"/>
        <v>46022</v>
      </c>
      <c r="AI2483" s="1">
        <f t="shared" ca="1" si="353"/>
        <v>24</v>
      </c>
      <c r="AJ2483" s="1">
        <f t="shared" ca="1" si="347"/>
        <v>19</v>
      </c>
      <c r="AK2483" s="1">
        <f t="shared" ca="1" si="348"/>
        <v>4</v>
      </c>
      <c r="AL2483" s="1">
        <f t="shared" si="349"/>
        <v>0</v>
      </c>
      <c r="AM2483" s="38">
        <f t="shared" ca="1" si="350"/>
        <v>0.79166666666666663</v>
      </c>
      <c r="AN2483" s="1" t="str">
        <f t="shared" ca="1" si="351"/>
        <v>לא תקין</v>
      </c>
      <c r="AO2483" s="1" t="e">
        <f>VLOOKUP(AC2483,'תז מייל קניין'!$A:$C,3,0)</f>
        <v>#N/A</v>
      </c>
      <c r="AP2483" s="1" t="str">
        <f t="shared" si="352"/>
        <v xml:space="preserve"> ריהוט משר</v>
      </c>
    </row>
    <row r="2484" spans="1:42" x14ac:dyDescent="0.2">
      <c r="A2484" s="4"/>
      <c r="B2484" s="5"/>
      <c r="C2484" s="6" t="s">
        <v>8507</v>
      </c>
      <c r="D2484" s="7" t="s">
        <v>50</v>
      </c>
      <c r="E2484" s="7" t="s">
        <v>32</v>
      </c>
      <c r="F2484" s="8" t="s">
        <v>35</v>
      </c>
      <c r="G2484" s="9">
        <v>45285</v>
      </c>
      <c r="H2484" s="9">
        <v>45280</v>
      </c>
      <c r="I2484" s="10">
        <v>46010</v>
      </c>
      <c r="J2484" s="14"/>
      <c r="K2484" s="11" t="s">
        <v>8508</v>
      </c>
      <c r="L2484" s="8" t="s">
        <v>8509</v>
      </c>
      <c r="M2484" s="8" t="s">
        <v>8510</v>
      </c>
      <c r="N2484" s="8" t="s">
        <v>40</v>
      </c>
      <c r="O2484" s="12">
        <v>1170932.28</v>
      </c>
      <c r="P2484" s="8" t="s">
        <v>41</v>
      </c>
      <c r="Q2484" s="12">
        <v>1170932.28</v>
      </c>
      <c r="R2484" s="13">
        <v>32.92</v>
      </c>
      <c r="S2484" s="12">
        <v>384629.07</v>
      </c>
      <c r="T2484" s="12">
        <v>383456.37</v>
      </c>
      <c r="U2484" s="12">
        <v>785465.61</v>
      </c>
      <c r="V2484" s="8" t="s">
        <v>35</v>
      </c>
      <c r="W2484" s="8" t="s">
        <v>8511</v>
      </c>
      <c r="X2484" s="8" t="s">
        <v>35</v>
      </c>
      <c r="Y2484" s="13">
        <v>0</v>
      </c>
      <c r="Z2484" s="8" t="s">
        <v>42</v>
      </c>
      <c r="AA2484" s="8" t="s">
        <v>65</v>
      </c>
      <c r="AB2484" s="8" t="s">
        <v>35</v>
      </c>
      <c r="AC2484" s="8" t="s">
        <v>8066</v>
      </c>
      <c r="AD2484" s="8" t="s">
        <v>35</v>
      </c>
      <c r="AE2484" s="8" t="s">
        <v>8159</v>
      </c>
      <c r="AF2484" s="12">
        <v>785465.61</v>
      </c>
      <c r="AG2484" s="41">
        <f t="shared" si="345"/>
        <v>45280</v>
      </c>
      <c r="AH2484" s="41">
        <f t="shared" ca="1" si="346"/>
        <v>46010</v>
      </c>
      <c r="AI2484" s="1">
        <f t="shared" ca="1" si="353"/>
        <v>23</v>
      </c>
      <c r="AJ2484" s="1">
        <f t="shared" ca="1" si="347"/>
        <v>19</v>
      </c>
      <c r="AK2484" s="1">
        <f t="shared" ca="1" si="348"/>
        <v>4</v>
      </c>
      <c r="AL2484" s="1">
        <f t="shared" si="349"/>
        <v>32.92</v>
      </c>
      <c r="AM2484" s="38">
        <f t="shared" ca="1" si="350"/>
        <v>0.82608695652173914</v>
      </c>
      <c r="AN2484" s="1" t="str">
        <f t="shared" ca="1" si="351"/>
        <v>לא תקין</v>
      </c>
      <c r="AO2484" s="1" t="e">
        <f>VLOOKUP(AC2484,'תז מייל קניין'!$A:$C,3,0)</f>
        <v>#N/A</v>
      </c>
      <c r="AP2484" s="1" t="str">
        <f t="shared" si="352"/>
        <v xml:space="preserve"> 20.03.202</v>
      </c>
    </row>
    <row r="2485" spans="1:42" x14ac:dyDescent="0.2">
      <c r="A2485" s="4"/>
      <c r="B2485" s="5"/>
      <c r="C2485" s="6" t="s">
        <v>8512</v>
      </c>
      <c r="D2485" s="7" t="s">
        <v>50</v>
      </c>
      <c r="E2485" s="7" t="s">
        <v>32</v>
      </c>
      <c r="F2485" s="8" t="s">
        <v>35</v>
      </c>
      <c r="G2485" s="9">
        <v>45286</v>
      </c>
      <c r="H2485" s="9">
        <v>45280</v>
      </c>
      <c r="I2485" s="10">
        <v>46010</v>
      </c>
      <c r="J2485" s="14"/>
      <c r="K2485" s="11" t="s">
        <v>785</v>
      </c>
      <c r="L2485" s="8" t="s">
        <v>786</v>
      </c>
      <c r="M2485" s="8" t="s">
        <v>787</v>
      </c>
      <c r="N2485" s="8" t="s">
        <v>40</v>
      </c>
      <c r="O2485" s="12">
        <v>136880</v>
      </c>
      <c r="P2485" s="8" t="s">
        <v>41</v>
      </c>
      <c r="Q2485" s="12">
        <v>136880</v>
      </c>
      <c r="R2485" s="13">
        <v>74.75</v>
      </c>
      <c r="S2485" s="12">
        <v>102660</v>
      </c>
      <c r="T2485" s="12">
        <v>101790</v>
      </c>
      <c r="U2485" s="12">
        <v>34220</v>
      </c>
      <c r="V2485" s="8" t="s">
        <v>35</v>
      </c>
      <c r="W2485" s="8" t="s">
        <v>8513</v>
      </c>
      <c r="X2485" s="8" t="s">
        <v>35</v>
      </c>
      <c r="Y2485" s="13">
        <v>0</v>
      </c>
      <c r="Z2485" s="8" t="s">
        <v>42</v>
      </c>
      <c r="AA2485" s="8" t="s">
        <v>65</v>
      </c>
      <c r="AB2485" s="8" t="s">
        <v>35</v>
      </c>
      <c r="AC2485" s="8" t="s">
        <v>8066</v>
      </c>
      <c r="AD2485" s="8" t="s">
        <v>35</v>
      </c>
      <c r="AE2485" s="8" t="s">
        <v>8159</v>
      </c>
      <c r="AF2485" s="12">
        <v>34568</v>
      </c>
      <c r="AG2485" s="41">
        <f t="shared" si="345"/>
        <v>45280</v>
      </c>
      <c r="AH2485" s="41">
        <f t="shared" ca="1" si="346"/>
        <v>46010</v>
      </c>
      <c r="AI2485" s="1">
        <f t="shared" ca="1" si="353"/>
        <v>23</v>
      </c>
      <c r="AJ2485" s="1">
        <f t="shared" ca="1" si="347"/>
        <v>19</v>
      </c>
      <c r="AK2485" s="1">
        <f t="shared" ca="1" si="348"/>
        <v>4</v>
      </c>
      <c r="AL2485" s="1">
        <f t="shared" si="349"/>
        <v>74.75</v>
      </c>
      <c r="AM2485" s="38">
        <f t="shared" ca="1" si="350"/>
        <v>0.82608695652173914</v>
      </c>
      <c r="AN2485" s="1" t="str">
        <f t="shared" ca="1" si="351"/>
        <v>תקין</v>
      </c>
      <c r="AO2485" s="1" t="e">
        <f>VLOOKUP(AC2485,'תז מייל קניין'!$A:$C,3,0)</f>
        <v>#N/A</v>
      </c>
      <c r="AP2485" s="1" t="str">
        <f t="shared" si="352"/>
        <v xml:space="preserve"> מידע שיוו</v>
      </c>
    </row>
    <row r="2486" spans="1:42" x14ac:dyDescent="0.2">
      <c r="A2486" s="4"/>
      <c r="B2486" s="5"/>
      <c r="C2486" s="6" t="s">
        <v>8514</v>
      </c>
      <c r="D2486" s="7" t="s">
        <v>50</v>
      </c>
      <c r="E2486" s="7" t="s">
        <v>32</v>
      </c>
      <c r="F2486" s="8" t="s">
        <v>35</v>
      </c>
      <c r="G2486" s="9">
        <v>45287</v>
      </c>
      <c r="H2486" s="9">
        <v>45635</v>
      </c>
      <c r="I2486" s="10">
        <v>46022</v>
      </c>
      <c r="J2486" s="14"/>
      <c r="K2486" s="11" t="s">
        <v>8308</v>
      </c>
      <c r="L2486" s="8" t="s">
        <v>8309</v>
      </c>
      <c r="M2486" s="8" t="s">
        <v>8310</v>
      </c>
      <c r="N2486" s="8" t="s">
        <v>40</v>
      </c>
      <c r="O2486" s="12">
        <v>1895603.26</v>
      </c>
      <c r="P2486" s="8" t="s">
        <v>41</v>
      </c>
      <c r="Q2486" s="12">
        <v>1895603.26</v>
      </c>
      <c r="R2486" s="13">
        <v>24.86</v>
      </c>
      <c r="S2486" s="12">
        <v>467764.03</v>
      </c>
      <c r="T2486" s="12">
        <v>467764.05</v>
      </c>
      <c r="U2486" s="12">
        <v>1426236.04</v>
      </c>
      <c r="V2486" s="8" t="s">
        <v>35</v>
      </c>
      <c r="W2486" s="8" t="s">
        <v>8515</v>
      </c>
      <c r="X2486" s="8" t="s">
        <v>35</v>
      </c>
      <c r="Y2486" s="13">
        <v>0</v>
      </c>
      <c r="Z2486" s="8" t="s">
        <v>42</v>
      </c>
      <c r="AA2486" s="8" t="s">
        <v>65</v>
      </c>
      <c r="AB2486" s="8" t="s">
        <v>35</v>
      </c>
      <c r="AC2486" s="8" t="s">
        <v>8066</v>
      </c>
      <c r="AD2486" s="8" t="s">
        <v>35</v>
      </c>
      <c r="AE2486" s="8" t="s">
        <v>8156</v>
      </c>
      <c r="AF2486" s="12">
        <v>1426233.17</v>
      </c>
      <c r="AG2486" s="41">
        <f t="shared" si="345"/>
        <v>45635</v>
      </c>
      <c r="AH2486" s="41">
        <f t="shared" ca="1" si="346"/>
        <v>46022</v>
      </c>
      <c r="AI2486" s="1">
        <f t="shared" ca="1" si="353"/>
        <v>12</v>
      </c>
      <c r="AJ2486" s="1">
        <f t="shared" ca="1" si="347"/>
        <v>7</v>
      </c>
      <c r="AK2486" s="1">
        <f t="shared" ca="1" si="348"/>
        <v>4</v>
      </c>
      <c r="AL2486" s="1">
        <f t="shared" si="349"/>
        <v>24.86</v>
      </c>
      <c r="AM2486" s="38">
        <f t="shared" ca="1" si="350"/>
        <v>0.58333333333333337</v>
      </c>
      <c r="AN2486" s="1" t="str">
        <f t="shared" ca="1" si="351"/>
        <v>תקין</v>
      </c>
      <c r="AO2486" s="1" t="e">
        <f>VLOOKUP(AC2486,'תז מייל קניין'!$A:$C,3,0)</f>
        <v>#N/A</v>
      </c>
      <c r="AP2486" s="1" t="str">
        <f t="shared" si="352"/>
        <v xml:space="preserve"> 15/12/202</v>
      </c>
    </row>
    <row r="2487" spans="1:42" x14ac:dyDescent="0.2">
      <c r="A2487" s="4"/>
      <c r="B2487" s="5"/>
      <c r="C2487" s="6" t="s">
        <v>8516</v>
      </c>
      <c r="D2487" s="7" t="s">
        <v>50</v>
      </c>
      <c r="E2487" s="7" t="s">
        <v>32</v>
      </c>
      <c r="F2487" s="8" t="s">
        <v>35</v>
      </c>
      <c r="G2487" s="9">
        <v>45288</v>
      </c>
      <c r="H2487" s="9">
        <v>45287</v>
      </c>
      <c r="I2487" s="10">
        <v>46017</v>
      </c>
      <c r="J2487" s="14"/>
      <c r="K2487" s="11" t="s">
        <v>8499</v>
      </c>
      <c r="L2487" s="8" t="s">
        <v>8500</v>
      </c>
      <c r="M2487" s="8" t="s">
        <v>8501</v>
      </c>
      <c r="N2487" s="8" t="s">
        <v>40</v>
      </c>
      <c r="O2487" s="12">
        <v>285560</v>
      </c>
      <c r="P2487" s="8" t="s">
        <v>41</v>
      </c>
      <c r="Q2487" s="12">
        <v>285560</v>
      </c>
      <c r="R2487" s="13">
        <v>0</v>
      </c>
      <c r="S2487" s="13">
        <v>0</v>
      </c>
      <c r="T2487" s="13">
        <v>0</v>
      </c>
      <c r="U2487" s="12">
        <v>285560</v>
      </c>
      <c r="V2487" s="8" t="s">
        <v>35</v>
      </c>
      <c r="W2487" s="8" t="s">
        <v>8298</v>
      </c>
      <c r="X2487" s="8" t="s">
        <v>35</v>
      </c>
      <c r="Y2487" s="13">
        <v>0</v>
      </c>
      <c r="Z2487" s="8" t="s">
        <v>42</v>
      </c>
      <c r="AA2487" s="8" t="s">
        <v>65</v>
      </c>
      <c r="AB2487" s="8" t="s">
        <v>35</v>
      </c>
      <c r="AC2487" s="8" t="s">
        <v>8066</v>
      </c>
      <c r="AD2487" s="8" t="s">
        <v>35</v>
      </c>
      <c r="AE2487" s="8" t="s">
        <v>8062</v>
      </c>
      <c r="AF2487" s="12">
        <v>285560</v>
      </c>
      <c r="AG2487" s="41">
        <f t="shared" si="345"/>
        <v>45287</v>
      </c>
      <c r="AH2487" s="41">
        <f t="shared" ca="1" si="346"/>
        <v>46017</v>
      </c>
      <c r="AI2487" s="1">
        <f t="shared" ca="1" si="353"/>
        <v>23</v>
      </c>
      <c r="AJ2487" s="1">
        <f t="shared" ca="1" si="347"/>
        <v>19</v>
      </c>
      <c r="AK2487" s="1">
        <f t="shared" ca="1" si="348"/>
        <v>4</v>
      </c>
      <c r="AL2487" s="1">
        <f t="shared" si="349"/>
        <v>0</v>
      </c>
      <c r="AM2487" s="38">
        <f t="shared" ca="1" si="350"/>
        <v>0.82608695652173914</v>
      </c>
      <c r="AN2487" s="1" t="str">
        <f t="shared" ca="1" si="351"/>
        <v>לא תקין</v>
      </c>
      <c r="AO2487" s="1" t="e">
        <f>VLOOKUP(AC2487,'תז מייל קניין'!$A:$C,3,0)</f>
        <v>#N/A</v>
      </c>
      <c r="AP2487" s="1" t="str">
        <f t="shared" si="352"/>
        <v xml:space="preserve"> 28.10.202</v>
      </c>
    </row>
    <row r="2488" spans="1:42" x14ac:dyDescent="0.2">
      <c r="A2488" s="4"/>
      <c r="B2488" s="5"/>
      <c r="C2488" s="6" t="s">
        <v>8517</v>
      </c>
      <c r="D2488" s="7" t="s">
        <v>50</v>
      </c>
      <c r="E2488" s="7" t="s">
        <v>32</v>
      </c>
      <c r="F2488" s="8" t="s">
        <v>35</v>
      </c>
      <c r="G2488" s="9">
        <v>45301</v>
      </c>
      <c r="H2488" s="9">
        <v>43885</v>
      </c>
      <c r="I2488" s="10">
        <v>45657</v>
      </c>
      <c r="J2488" s="14"/>
      <c r="K2488" s="11" t="s">
        <v>8518</v>
      </c>
      <c r="L2488" s="8" t="s">
        <v>8519</v>
      </c>
      <c r="M2488" s="8" t="s">
        <v>35</v>
      </c>
      <c r="N2488" s="8" t="s">
        <v>35</v>
      </c>
      <c r="O2488" s="12">
        <v>917113.6</v>
      </c>
      <c r="P2488" s="8" t="s">
        <v>800</v>
      </c>
      <c r="Q2488" s="12">
        <v>4005218.51</v>
      </c>
      <c r="R2488" s="13">
        <v>0</v>
      </c>
      <c r="S2488" s="13">
        <v>0</v>
      </c>
      <c r="T2488" s="13">
        <v>0</v>
      </c>
      <c r="U2488" s="13">
        <v>0</v>
      </c>
      <c r="V2488" s="8" t="s">
        <v>57</v>
      </c>
      <c r="W2488" s="8" t="s">
        <v>8520</v>
      </c>
      <c r="X2488" s="8" t="s">
        <v>35</v>
      </c>
      <c r="Y2488" s="13">
        <v>0</v>
      </c>
      <c r="Z2488" s="8" t="s">
        <v>42</v>
      </c>
      <c r="AA2488" s="8" t="s">
        <v>808</v>
      </c>
      <c r="AB2488" s="8" t="s">
        <v>35</v>
      </c>
      <c r="AC2488" s="8" t="s">
        <v>8066</v>
      </c>
      <c r="AD2488" s="8" t="s">
        <v>8521</v>
      </c>
      <c r="AE2488" s="8" t="s">
        <v>35</v>
      </c>
      <c r="AF2488" s="12">
        <v>4005218.53</v>
      </c>
      <c r="AG2488" s="41">
        <f t="shared" si="345"/>
        <v>43885</v>
      </c>
      <c r="AH2488" s="41">
        <f t="shared" ca="1" si="346"/>
        <v>45657</v>
      </c>
      <c r="AI2488" s="1">
        <f t="shared" ca="1" si="353"/>
        <v>58</v>
      </c>
      <c r="AJ2488" s="1">
        <f t="shared" ca="1" si="347"/>
        <v>65</v>
      </c>
      <c r="AK2488" s="1">
        <f t="shared" ca="1" si="348"/>
        <v>-7</v>
      </c>
      <c r="AL2488" s="1">
        <f t="shared" si="349"/>
        <v>0</v>
      </c>
      <c r="AM2488" s="38">
        <f t="shared" ca="1" si="350"/>
        <v>1.1206896551724137</v>
      </c>
      <c r="AN2488" s="1" t="str">
        <f t="shared" ca="1" si="351"/>
        <v>לא תקין</v>
      </c>
      <c r="AO2488" s="1" t="e">
        <f>VLOOKUP(AC2488,'תז מייל קניין'!$A:$C,3,0)</f>
        <v>#N/A</v>
      </c>
      <c r="AP2488" s="1" t="str">
        <f t="shared" si="352"/>
        <v xml:space="preserve"> התקשרות ע</v>
      </c>
    </row>
    <row r="2489" spans="1:42" x14ac:dyDescent="0.2">
      <c r="A2489" s="4"/>
      <c r="B2489" s="5"/>
      <c r="C2489" s="6" t="s">
        <v>8522</v>
      </c>
      <c r="D2489" s="7" t="s">
        <v>61</v>
      </c>
      <c r="E2489" s="7" t="s">
        <v>32</v>
      </c>
      <c r="F2489" s="8" t="s">
        <v>35</v>
      </c>
      <c r="G2489" s="9">
        <v>45305</v>
      </c>
      <c r="H2489" s="9">
        <v>45278</v>
      </c>
      <c r="I2489" s="10">
        <v>45657</v>
      </c>
      <c r="J2489" s="14"/>
      <c r="K2489" s="11" t="s">
        <v>8523</v>
      </c>
      <c r="L2489" s="8" t="s">
        <v>8524</v>
      </c>
      <c r="M2489" s="8" t="s">
        <v>35</v>
      </c>
      <c r="N2489" s="8" t="s">
        <v>40</v>
      </c>
      <c r="O2489" s="12">
        <v>32725</v>
      </c>
      <c r="P2489" s="8" t="s">
        <v>814</v>
      </c>
      <c r="Q2489" s="12">
        <v>133766.71</v>
      </c>
      <c r="R2489" s="13">
        <v>0</v>
      </c>
      <c r="S2489" s="13">
        <v>0</v>
      </c>
      <c r="T2489" s="13">
        <v>0</v>
      </c>
      <c r="U2489" s="12">
        <v>133766.70000000001</v>
      </c>
      <c r="V2489" s="8" t="s">
        <v>35</v>
      </c>
      <c r="W2489" s="8" t="s">
        <v>8525</v>
      </c>
      <c r="X2489" s="8" t="s">
        <v>35</v>
      </c>
      <c r="Y2489" s="13">
        <v>0</v>
      </c>
      <c r="Z2489" s="8" t="s">
        <v>42</v>
      </c>
      <c r="AA2489" s="8" t="s">
        <v>43</v>
      </c>
      <c r="AB2489" s="8" t="s">
        <v>808</v>
      </c>
      <c r="AC2489" s="8" t="s">
        <v>8066</v>
      </c>
      <c r="AD2489" s="8" t="s">
        <v>35</v>
      </c>
      <c r="AE2489" s="8" t="s">
        <v>35</v>
      </c>
      <c r="AF2489" s="12">
        <v>133766.70000000001</v>
      </c>
      <c r="AG2489" s="41">
        <f t="shared" si="345"/>
        <v>45278</v>
      </c>
      <c r="AH2489" s="41">
        <f t="shared" ca="1" si="346"/>
        <v>45657</v>
      </c>
      <c r="AI2489" s="1">
        <f t="shared" ca="1" si="353"/>
        <v>12</v>
      </c>
      <c r="AJ2489" s="1">
        <f t="shared" ca="1" si="347"/>
        <v>19</v>
      </c>
      <c r="AK2489" s="1">
        <f t="shared" ca="1" si="348"/>
        <v>-7</v>
      </c>
      <c r="AL2489" s="1">
        <f t="shared" si="349"/>
        <v>0</v>
      </c>
      <c r="AM2489" s="38">
        <f t="shared" ca="1" si="350"/>
        <v>1.5833333333333333</v>
      </c>
      <c r="AN2489" s="1" t="str">
        <f t="shared" ca="1" si="351"/>
        <v>לא תקין</v>
      </c>
      <c r="AO2489" s="1" t="e">
        <f>VLOOKUP(AC2489,'תז מייל קניין'!$A:$C,3,0)</f>
        <v>#N/A</v>
      </c>
      <c r="AP2489" s="1" t="str">
        <f t="shared" si="352"/>
        <v xml:space="preserve"> חוות דעת </v>
      </c>
    </row>
    <row r="2490" spans="1:42" x14ac:dyDescent="0.2">
      <c r="A2490" s="4"/>
      <c r="B2490" s="5"/>
      <c r="C2490" s="6" t="s">
        <v>8526</v>
      </c>
      <c r="D2490" s="7" t="s">
        <v>50</v>
      </c>
      <c r="E2490" s="7" t="s">
        <v>32</v>
      </c>
      <c r="F2490" s="8" t="s">
        <v>35</v>
      </c>
      <c r="G2490" s="9">
        <v>45312</v>
      </c>
      <c r="H2490" s="9"/>
      <c r="I2490" s="10"/>
      <c r="J2490" s="14"/>
      <c r="K2490" s="11" t="s">
        <v>1764</v>
      </c>
      <c r="L2490" s="8" t="s">
        <v>1765</v>
      </c>
      <c r="M2490" s="8" t="s">
        <v>1766</v>
      </c>
      <c r="N2490" s="8" t="s">
        <v>40</v>
      </c>
      <c r="O2490" s="12">
        <v>2312.4</v>
      </c>
      <c r="P2490" s="8" t="s">
        <v>41</v>
      </c>
      <c r="Q2490" s="12">
        <v>2312.4</v>
      </c>
      <c r="R2490" s="13">
        <v>88</v>
      </c>
      <c r="S2490" s="12">
        <v>2026.25</v>
      </c>
      <c r="T2490" s="12">
        <v>2246.83</v>
      </c>
      <c r="U2490" s="13">
        <v>322.35000000000002</v>
      </c>
      <c r="V2490" s="8" t="s">
        <v>35</v>
      </c>
      <c r="W2490" s="8" t="s">
        <v>8527</v>
      </c>
      <c r="X2490" s="8" t="s">
        <v>57</v>
      </c>
      <c r="Y2490" s="13">
        <v>0</v>
      </c>
      <c r="Z2490" s="8" t="s">
        <v>42</v>
      </c>
      <c r="AA2490" s="8" t="s">
        <v>65</v>
      </c>
      <c r="AB2490" s="8" t="s">
        <v>35</v>
      </c>
      <c r="AC2490" s="8" t="s">
        <v>8066</v>
      </c>
      <c r="AD2490" s="8" t="s">
        <v>35</v>
      </c>
      <c r="AE2490" s="8" t="s">
        <v>1769</v>
      </c>
      <c r="AF2490" s="13">
        <v>278.67</v>
      </c>
      <c r="AG2490" s="41">
        <f t="shared" si="345"/>
        <v>45312</v>
      </c>
      <c r="AH2490" s="41">
        <f t="shared" ca="1" si="346"/>
        <v>46022</v>
      </c>
      <c r="AI2490" s="1">
        <f t="shared" ca="1" si="353"/>
        <v>23</v>
      </c>
      <c r="AJ2490" s="1">
        <f t="shared" ca="1" si="347"/>
        <v>18</v>
      </c>
      <c r="AK2490" s="1">
        <f t="shared" ca="1" si="348"/>
        <v>4</v>
      </c>
      <c r="AL2490" s="1">
        <f t="shared" si="349"/>
        <v>88</v>
      </c>
      <c r="AM2490" s="38">
        <f t="shared" ca="1" si="350"/>
        <v>0.78260869565217395</v>
      </c>
      <c r="AN2490" s="1" t="str">
        <f t="shared" ca="1" si="351"/>
        <v>תקין</v>
      </c>
      <c r="AO2490" s="1" t="e">
        <f>VLOOKUP(AC2490,'תז מייל קניין'!$A:$C,3,0)</f>
        <v>#N/A</v>
      </c>
      <c r="AP2490" s="1" t="str">
        <f t="shared" si="352"/>
        <v xml:space="preserve"> ציוד משרד</v>
      </c>
    </row>
    <row r="2491" spans="1:42" x14ac:dyDescent="0.2">
      <c r="A2491" s="4"/>
      <c r="B2491" s="5"/>
      <c r="C2491" s="6" t="s">
        <v>8528</v>
      </c>
      <c r="D2491" s="7" t="s">
        <v>50</v>
      </c>
      <c r="E2491" s="7" t="s">
        <v>32</v>
      </c>
      <c r="F2491" s="8" t="s">
        <v>35</v>
      </c>
      <c r="G2491" s="9">
        <v>45315</v>
      </c>
      <c r="H2491" s="9"/>
      <c r="I2491" s="10"/>
      <c r="J2491" s="14"/>
      <c r="K2491" s="11" t="s">
        <v>1764</v>
      </c>
      <c r="L2491" s="8" t="s">
        <v>1765</v>
      </c>
      <c r="M2491" s="8" t="s">
        <v>1766</v>
      </c>
      <c r="N2491" s="8" t="s">
        <v>40</v>
      </c>
      <c r="O2491" s="12">
        <v>4211.3999999999996</v>
      </c>
      <c r="P2491" s="8" t="s">
        <v>41</v>
      </c>
      <c r="Q2491" s="12">
        <v>4211.3999999999996</v>
      </c>
      <c r="R2491" s="13">
        <v>96.6</v>
      </c>
      <c r="S2491" s="12">
        <v>4067.09</v>
      </c>
      <c r="T2491" s="12">
        <v>4531.3900000000003</v>
      </c>
      <c r="U2491" s="13">
        <v>166.93</v>
      </c>
      <c r="V2491" s="8" t="s">
        <v>35</v>
      </c>
      <c r="W2491" s="8" t="s">
        <v>8527</v>
      </c>
      <c r="X2491" s="8" t="s">
        <v>57</v>
      </c>
      <c r="Y2491" s="13">
        <v>0</v>
      </c>
      <c r="Z2491" s="8" t="s">
        <v>42</v>
      </c>
      <c r="AA2491" s="8" t="s">
        <v>65</v>
      </c>
      <c r="AB2491" s="8" t="s">
        <v>35</v>
      </c>
      <c r="AC2491" s="8" t="s">
        <v>8066</v>
      </c>
      <c r="AD2491" s="8" t="s">
        <v>35</v>
      </c>
      <c r="AE2491" s="8" t="s">
        <v>1769</v>
      </c>
      <c r="AF2491" s="13">
        <v>144.31</v>
      </c>
      <c r="AG2491" s="41">
        <f t="shared" si="345"/>
        <v>45315</v>
      </c>
      <c r="AH2491" s="41">
        <f t="shared" ca="1" si="346"/>
        <v>46022</v>
      </c>
      <c r="AI2491" s="1">
        <f t="shared" ca="1" si="353"/>
        <v>23</v>
      </c>
      <c r="AJ2491" s="1">
        <f t="shared" ca="1" si="347"/>
        <v>18</v>
      </c>
      <c r="AK2491" s="1">
        <f t="shared" ca="1" si="348"/>
        <v>4</v>
      </c>
      <c r="AL2491" s="1">
        <f t="shared" si="349"/>
        <v>96.6</v>
      </c>
      <c r="AM2491" s="38">
        <f t="shared" ca="1" si="350"/>
        <v>0.78260869565217395</v>
      </c>
      <c r="AN2491" s="1" t="str">
        <f t="shared" ca="1" si="351"/>
        <v>תקין</v>
      </c>
      <c r="AO2491" s="1" t="e">
        <f>VLOOKUP(AC2491,'תז מייל קניין'!$A:$C,3,0)</f>
        <v>#N/A</v>
      </c>
      <c r="AP2491" s="1" t="str">
        <f t="shared" si="352"/>
        <v xml:space="preserve"> ציוד משרד</v>
      </c>
    </row>
    <row r="2492" spans="1:42" x14ac:dyDescent="0.2">
      <c r="A2492" s="4"/>
      <c r="B2492" s="5"/>
      <c r="C2492" s="6" t="s">
        <v>8529</v>
      </c>
      <c r="D2492" s="7" t="s">
        <v>50</v>
      </c>
      <c r="E2492" s="7" t="s">
        <v>32</v>
      </c>
      <c r="F2492" s="8" t="s">
        <v>35</v>
      </c>
      <c r="G2492" s="9">
        <v>45321</v>
      </c>
      <c r="H2492" s="9">
        <v>45004</v>
      </c>
      <c r="I2492" s="10">
        <v>46112</v>
      </c>
      <c r="J2492" s="14"/>
      <c r="K2492" s="11" t="s">
        <v>8530</v>
      </c>
      <c r="L2492" s="8" t="s">
        <v>8531</v>
      </c>
      <c r="M2492" s="8" t="s">
        <v>35</v>
      </c>
      <c r="N2492" s="8" t="s">
        <v>799</v>
      </c>
      <c r="O2492" s="12">
        <v>299493.44</v>
      </c>
      <c r="P2492" s="8" t="s">
        <v>814</v>
      </c>
      <c r="Q2492" s="12">
        <v>1195547.8600000001</v>
      </c>
      <c r="R2492" s="13">
        <v>27</v>
      </c>
      <c r="S2492" s="12">
        <v>378195.81</v>
      </c>
      <c r="T2492" s="12">
        <v>322842.39</v>
      </c>
      <c r="U2492" s="12">
        <v>872705.47</v>
      </c>
      <c r="V2492" s="8" t="s">
        <v>35</v>
      </c>
      <c r="W2492" s="8" t="s">
        <v>8083</v>
      </c>
      <c r="X2492" s="8" t="s">
        <v>35</v>
      </c>
      <c r="Y2492" s="13">
        <v>0</v>
      </c>
      <c r="Z2492" s="8" t="s">
        <v>42</v>
      </c>
      <c r="AA2492" s="8" t="s">
        <v>43</v>
      </c>
      <c r="AB2492" s="8" t="s">
        <v>808</v>
      </c>
      <c r="AC2492" s="8" t="s">
        <v>8066</v>
      </c>
      <c r="AD2492" s="8" t="s">
        <v>8532</v>
      </c>
      <c r="AE2492" s="8" t="s">
        <v>35</v>
      </c>
      <c r="AF2492" s="12">
        <v>872705.48</v>
      </c>
      <c r="AG2492" s="41">
        <f t="shared" si="345"/>
        <v>45004</v>
      </c>
      <c r="AH2492" s="41">
        <f t="shared" ca="1" si="346"/>
        <v>46112</v>
      </c>
      <c r="AI2492" s="1">
        <f t="shared" ca="1" si="353"/>
        <v>36</v>
      </c>
      <c r="AJ2492" s="1">
        <f t="shared" ca="1" si="347"/>
        <v>28</v>
      </c>
      <c r="AK2492" s="1">
        <f t="shared" ca="1" si="348"/>
        <v>7</v>
      </c>
      <c r="AL2492" s="1">
        <f t="shared" si="349"/>
        <v>27</v>
      </c>
      <c r="AM2492" s="38">
        <f t="shared" ca="1" si="350"/>
        <v>0.77777777777777779</v>
      </c>
      <c r="AN2492" s="1" t="str">
        <f t="shared" ca="1" si="351"/>
        <v>לא תקין</v>
      </c>
      <c r="AO2492" s="1" t="e">
        <f>VLOOKUP(AC2492,'תז מייל קניין'!$A:$C,3,0)</f>
        <v>#N/A</v>
      </c>
      <c r="AP2492" s="1" t="str">
        <f t="shared" si="352"/>
        <v xml:space="preserve"> 17.07.25:</v>
      </c>
    </row>
    <row r="2493" spans="1:42" x14ac:dyDescent="0.2">
      <c r="A2493" s="4"/>
      <c r="B2493" s="5"/>
      <c r="C2493" s="6" t="s">
        <v>8533</v>
      </c>
      <c r="D2493" s="7" t="s">
        <v>61</v>
      </c>
      <c r="E2493" s="7" t="s">
        <v>32</v>
      </c>
      <c r="F2493" s="8" t="s">
        <v>35</v>
      </c>
      <c r="G2493" s="9">
        <v>45335</v>
      </c>
      <c r="H2493" s="9">
        <v>44694</v>
      </c>
      <c r="I2493" s="10">
        <v>45716</v>
      </c>
      <c r="J2493" s="14"/>
      <c r="K2493" s="11" t="s">
        <v>8262</v>
      </c>
      <c r="L2493" s="8" t="s">
        <v>8263</v>
      </c>
      <c r="M2493" s="8" t="s">
        <v>8264</v>
      </c>
      <c r="N2493" s="8" t="s">
        <v>40</v>
      </c>
      <c r="O2493" s="12">
        <v>301033.98</v>
      </c>
      <c r="P2493" s="8" t="s">
        <v>41</v>
      </c>
      <c r="Q2493" s="12">
        <v>301033.98</v>
      </c>
      <c r="R2493" s="13">
        <v>89.71</v>
      </c>
      <c r="S2493" s="12">
        <v>277721.2</v>
      </c>
      <c r="T2493" s="12">
        <v>270043.07</v>
      </c>
      <c r="U2493" s="12">
        <v>30990.91</v>
      </c>
      <c r="V2493" s="8" t="s">
        <v>35</v>
      </c>
      <c r="W2493" s="8" t="s">
        <v>8534</v>
      </c>
      <c r="X2493" s="8" t="s">
        <v>57</v>
      </c>
      <c r="Y2493" s="13">
        <v>0</v>
      </c>
      <c r="Z2493" s="8" t="s">
        <v>42</v>
      </c>
      <c r="AA2493" s="8" t="s">
        <v>65</v>
      </c>
      <c r="AB2493" s="8" t="s">
        <v>35</v>
      </c>
      <c r="AC2493" s="8" t="s">
        <v>8066</v>
      </c>
      <c r="AD2493" s="8" t="s">
        <v>8535</v>
      </c>
      <c r="AE2493" s="8" t="s">
        <v>8536</v>
      </c>
      <c r="AF2493" s="12">
        <v>30990.91</v>
      </c>
      <c r="AG2493" s="41">
        <f t="shared" si="345"/>
        <v>44694</v>
      </c>
      <c r="AH2493" s="41">
        <f t="shared" ca="1" si="346"/>
        <v>45716</v>
      </c>
      <c r="AI2493" s="1">
        <f t="shared" ca="1" si="353"/>
        <v>33</v>
      </c>
      <c r="AJ2493" s="1">
        <f t="shared" ca="1" si="347"/>
        <v>38</v>
      </c>
      <c r="AK2493" s="1">
        <f t="shared" ca="1" si="348"/>
        <v>-5</v>
      </c>
      <c r="AL2493" s="1">
        <f t="shared" si="349"/>
        <v>89.71</v>
      </c>
      <c r="AM2493" s="38">
        <f t="shared" ca="1" si="350"/>
        <v>1.1515151515151516</v>
      </c>
      <c r="AN2493" s="1" t="str">
        <f t="shared" ca="1" si="351"/>
        <v>תקין</v>
      </c>
      <c r="AO2493" s="1" t="e">
        <f>VLOOKUP(AC2493,'תז מייל קניין'!$A:$C,3,0)</f>
        <v>#N/A</v>
      </c>
      <c r="AP2493" s="1" t="str">
        <f t="shared" si="352"/>
        <v xml:space="preserve"> 15.09.202</v>
      </c>
    </row>
    <row r="2494" spans="1:42" x14ac:dyDescent="0.2">
      <c r="A2494" s="4"/>
      <c r="B2494" s="5"/>
      <c r="C2494" s="6" t="s">
        <v>8537</v>
      </c>
      <c r="D2494" s="7" t="s">
        <v>61</v>
      </c>
      <c r="E2494" s="7" t="s">
        <v>32</v>
      </c>
      <c r="F2494" s="8" t="s">
        <v>35</v>
      </c>
      <c r="G2494" s="9">
        <v>45335</v>
      </c>
      <c r="H2494" s="9">
        <v>44694</v>
      </c>
      <c r="I2494" s="10">
        <v>45716</v>
      </c>
      <c r="J2494" s="14"/>
      <c r="K2494" s="11" t="s">
        <v>8386</v>
      </c>
      <c r="L2494" s="8" t="s">
        <v>8387</v>
      </c>
      <c r="M2494" s="8" t="s">
        <v>8388</v>
      </c>
      <c r="N2494" s="8" t="s">
        <v>40</v>
      </c>
      <c r="O2494" s="12">
        <v>300858.75</v>
      </c>
      <c r="P2494" s="8" t="s">
        <v>41</v>
      </c>
      <c r="Q2494" s="12">
        <v>300858.75</v>
      </c>
      <c r="R2494" s="13">
        <v>98.34</v>
      </c>
      <c r="S2494" s="12">
        <v>298971.68</v>
      </c>
      <c r="T2494" s="12">
        <v>295856.56</v>
      </c>
      <c r="U2494" s="12">
        <v>5002.2</v>
      </c>
      <c r="V2494" s="8" t="s">
        <v>35</v>
      </c>
      <c r="W2494" s="8" t="s">
        <v>8538</v>
      </c>
      <c r="X2494" s="8" t="s">
        <v>57</v>
      </c>
      <c r="Y2494" s="13">
        <v>0</v>
      </c>
      <c r="Z2494" s="8" t="s">
        <v>42</v>
      </c>
      <c r="AA2494" s="8" t="s">
        <v>65</v>
      </c>
      <c r="AB2494" s="8" t="s">
        <v>35</v>
      </c>
      <c r="AC2494" s="8" t="s">
        <v>8066</v>
      </c>
      <c r="AD2494" s="8" t="s">
        <v>8539</v>
      </c>
      <c r="AE2494" s="8" t="s">
        <v>8536</v>
      </c>
      <c r="AF2494" s="12">
        <v>5002.2</v>
      </c>
      <c r="AG2494" s="41">
        <f t="shared" si="345"/>
        <v>44694</v>
      </c>
      <c r="AH2494" s="41">
        <f t="shared" ca="1" si="346"/>
        <v>45716</v>
      </c>
      <c r="AI2494" s="1">
        <f t="shared" ca="1" si="353"/>
        <v>33</v>
      </c>
      <c r="AJ2494" s="1">
        <f t="shared" ca="1" si="347"/>
        <v>38</v>
      </c>
      <c r="AK2494" s="1">
        <f t="shared" ca="1" si="348"/>
        <v>-5</v>
      </c>
      <c r="AL2494" s="1">
        <f t="shared" si="349"/>
        <v>98.34</v>
      </c>
      <c r="AM2494" s="38">
        <f t="shared" ca="1" si="350"/>
        <v>1.1515151515151516</v>
      </c>
      <c r="AN2494" s="1" t="str">
        <f t="shared" ca="1" si="351"/>
        <v>תקין</v>
      </c>
      <c r="AO2494" s="1" t="e">
        <f>VLOOKUP(AC2494,'תז מייל קניין'!$A:$C,3,0)</f>
        <v>#N/A</v>
      </c>
      <c r="AP2494" s="1" t="str">
        <f t="shared" si="352"/>
        <v xml:space="preserve"> 14.05.202</v>
      </c>
    </row>
    <row r="2495" spans="1:42" x14ac:dyDescent="0.2">
      <c r="A2495" s="4"/>
      <c r="B2495" s="5"/>
      <c r="C2495" s="6" t="s">
        <v>8540</v>
      </c>
      <c r="D2495" s="7" t="s">
        <v>34</v>
      </c>
      <c r="E2495" s="7" t="s">
        <v>32</v>
      </c>
      <c r="F2495" s="8" t="s">
        <v>35</v>
      </c>
      <c r="G2495" s="9">
        <v>45336</v>
      </c>
      <c r="H2495" s="9"/>
      <c r="I2495" s="10"/>
      <c r="J2495" s="14"/>
      <c r="K2495" s="11" t="s">
        <v>8541</v>
      </c>
      <c r="L2495" s="8" t="s">
        <v>8542</v>
      </c>
      <c r="M2495" s="8" t="s">
        <v>8543</v>
      </c>
      <c r="N2495" s="8" t="s">
        <v>40</v>
      </c>
      <c r="O2495" s="12">
        <v>2017.8</v>
      </c>
      <c r="P2495" s="8" t="s">
        <v>41</v>
      </c>
      <c r="Q2495" s="12">
        <v>2017.8</v>
      </c>
      <c r="R2495" s="13">
        <v>0</v>
      </c>
      <c r="S2495" s="13">
        <v>0</v>
      </c>
      <c r="T2495" s="13">
        <v>0</v>
      </c>
      <c r="U2495" s="12">
        <v>2017.8</v>
      </c>
      <c r="V2495" s="8" t="s">
        <v>35</v>
      </c>
      <c r="W2495" s="8" t="s">
        <v>8544</v>
      </c>
      <c r="X2495" s="8" t="s">
        <v>35</v>
      </c>
      <c r="Y2495" s="13">
        <v>0</v>
      </c>
      <c r="Z2495" s="8" t="s">
        <v>42</v>
      </c>
      <c r="AA2495" s="8" t="s">
        <v>43</v>
      </c>
      <c r="AB2495" s="8" t="s">
        <v>60</v>
      </c>
      <c r="AC2495" s="8" t="s">
        <v>8066</v>
      </c>
      <c r="AD2495" s="8" t="s">
        <v>35</v>
      </c>
      <c r="AE2495" s="8" t="s">
        <v>35</v>
      </c>
      <c r="AF2495" s="12">
        <v>2017.8</v>
      </c>
      <c r="AG2495" s="41">
        <f t="shared" si="345"/>
        <v>45336</v>
      </c>
      <c r="AH2495" s="41">
        <f t="shared" ca="1" si="346"/>
        <v>46022</v>
      </c>
      <c r="AI2495" s="1">
        <f t="shared" ca="1" si="353"/>
        <v>22</v>
      </c>
      <c r="AJ2495" s="1">
        <f t="shared" ca="1" si="347"/>
        <v>17</v>
      </c>
      <c r="AK2495" s="1">
        <f t="shared" ca="1" si="348"/>
        <v>4</v>
      </c>
      <c r="AL2495" s="1">
        <f t="shared" si="349"/>
        <v>0</v>
      </c>
      <c r="AM2495" s="38">
        <f t="shared" ca="1" si="350"/>
        <v>0.77272727272727271</v>
      </c>
      <c r="AN2495" s="1" t="str">
        <f t="shared" ca="1" si="351"/>
        <v>לא תקין</v>
      </c>
      <c r="AO2495" s="1" t="e">
        <f>VLOOKUP(AC2495,'תז מייל קניין'!$A:$C,3,0)</f>
        <v>#N/A</v>
      </c>
      <c r="AP2495" s="1" t="str">
        <f t="shared" si="352"/>
        <v xml:space="preserve"> 20/020202</v>
      </c>
    </row>
    <row r="2496" spans="1:42" x14ac:dyDescent="0.2">
      <c r="A2496" s="4"/>
      <c r="B2496" s="5"/>
      <c r="C2496" s="6" t="s">
        <v>8545</v>
      </c>
      <c r="D2496" s="7" t="s">
        <v>50</v>
      </c>
      <c r="E2496" s="7" t="s">
        <v>32</v>
      </c>
      <c r="F2496" s="8" t="s">
        <v>35</v>
      </c>
      <c r="G2496" s="9">
        <v>45341</v>
      </c>
      <c r="H2496" s="9">
        <v>45341</v>
      </c>
      <c r="I2496" s="10">
        <v>46387</v>
      </c>
      <c r="J2496" s="14"/>
      <c r="K2496" s="11" t="s">
        <v>8546</v>
      </c>
      <c r="L2496" s="8" t="s">
        <v>8547</v>
      </c>
      <c r="M2496" s="8" t="s">
        <v>35</v>
      </c>
      <c r="N2496" s="8" t="s">
        <v>40</v>
      </c>
      <c r="O2496" s="12">
        <v>530000</v>
      </c>
      <c r="P2496" s="8" t="s">
        <v>1329</v>
      </c>
      <c r="Q2496" s="12">
        <v>2407366</v>
      </c>
      <c r="R2496" s="13">
        <v>39.21</v>
      </c>
      <c r="S2496" s="12">
        <v>951195.5</v>
      </c>
      <c r="T2496" s="12">
        <v>944001.99</v>
      </c>
      <c r="U2496" s="12">
        <v>1463364.01</v>
      </c>
      <c r="V2496" s="8" t="s">
        <v>35</v>
      </c>
      <c r="W2496" s="8" t="s">
        <v>8548</v>
      </c>
      <c r="X2496" s="8" t="s">
        <v>35</v>
      </c>
      <c r="Y2496" s="13">
        <v>0</v>
      </c>
      <c r="Z2496" s="8" t="s">
        <v>42</v>
      </c>
      <c r="AA2496" s="8" t="s">
        <v>8549</v>
      </c>
      <c r="AB2496" s="8" t="s">
        <v>35</v>
      </c>
      <c r="AC2496" s="8" t="s">
        <v>8066</v>
      </c>
      <c r="AD2496" s="8" t="s">
        <v>8550</v>
      </c>
      <c r="AE2496" s="8" t="s">
        <v>35</v>
      </c>
      <c r="AF2496" s="12">
        <v>1463364.01</v>
      </c>
      <c r="AG2496" s="41">
        <f t="shared" si="345"/>
        <v>45341</v>
      </c>
      <c r="AH2496" s="41">
        <f t="shared" ca="1" si="346"/>
        <v>46387</v>
      </c>
      <c r="AI2496" s="1">
        <f t="shared" ca="1" si="353"/>
        <v>34</v>
      </c>
      <c r="AJ2496" s="1">
        <f t="shared" ca="1" si="347"/>
        <v>17</v>
      </c>
      <c r="AK2496" s="1">
        <f t="shared" ca="1" si="348"/>
        <v>16</v>
      </c>
      <c r="AL2496" s="1">
        <f t="shared" si="349"/>
        <v>39.21</v>
      </c>
      <c r="AM2496" s="38">
        <f t="shared" ca="1" si="350"/>
        <v>0.5</v>
      </c>
      <c r="AN2496" s="1" t="str">
        <f t="shared" ca="1" si="351"/>
        <v>תקין</v>
      </c>
      <c r="AO2496" s="1" t="e">
        <f>VLOOKUP(AC2496,'תז מייל קניין'!$A:$C,3,0)</f>
        <v>#N/A</v>
      </c>
      <c r="AP2496" s="1" t="str">
        <f t="shared" si="352"/>
        <v xml:space="preserve"> 19/05/202</v>
      </c>
    </row>
    <row r="2497" spans="1:42" x14ac:dyDescent="0.2">
      <c r="A2497" s="4"/>
      <c r="B2497" s="5"/>
      <c r="C2497" s="6" t="s">
        <v>8551</v>
      </c>
      <c r="D2497" s="7" t="s">
        <v>47</v>
      </c>
      <c r="E2497" s="7" t="s">
        <v>32</v>
      </c>
      <c r="F2497" s="8" t="s">
        <v>35</v>
      </c>
      <c r="G2497" s="9">
        <v>45341</v>
      </c>
      <c r="H2497" s="9">
        <v>45341</v>
      </c>
      <c r="I2497" s="10">
        <v>45707</v>
      </c>
      <c r="J2497" s="14"/>
      <c r="K2497" s="11" t="s">
        <v>8552</v>
      </c>
      <c r="L2497" s="8" t="s">
        <v>8553</v>
      </c>
      <c r="M2497" s="8" t="s">
        <v>35</v>
      </c>
      <c r="N2497" s="8" t="s">
        <v>40</v>
      </c>
      <c r="O2497" s="12">
        <v>42500</v>
      </c>
      <c r="P2497" s="8" t="s">
        <v>41</v>
      </c>
      <c r="Q2497" s="12">
        <v>42500</v>
      </c>
      <c r="R2497" s="13">
        <v>89.45</v>
      </c>
      <c r="S2497" s="12">
        <v>38015</v>
      </c>
      <c r="T2497" s="12">
        <v>44477.55</v>
      </c>
      <c r="U2497" s="12">
        <v>4485</v>
      </c>
      <c r="V2497" s="8" t="s">
        <v>35</v>
      </c>
      <c r="W2497" s="8" t="s">
        <v>8554</v>
      </c>
      <c r="X2497" s="8" t="s">
        <v>35</v>
      </c>
      <c r="Y2497" s="13">
        <v>0</v>
      </c>
      <c r="Z2497" s="8" t="s">
        <v>42</v>
      </c>
      <c r="AA2497" s="8" t="s">
        <v>58</v>
      </c>
      <c r="AB2497" s="8" t="s">
        <v>35</v>
      </c>
      <c r="AC2497" s="8" t="s">
        <v>8066</v>
      </c>
      <c r="AD2497" s="8" t="s">
        <v>35</v>
      </c>
      <c r="AE2497" s="8" t="s">
        <v>35</v>
      </c>
      <c r="AF2497" s="12">
        <v>4485</v>
      </c>
      <c r="AG2497" s="41">
        <f t="shared" si="345"/>
        <v>45341</v>
      </c>
      <c r="AH2497" s="41">
        <f t="shared" ca="1" si="346"/>
        <v>45707</v>
      </c>
      <c r="AI2497" s="1">
        <f t="shared" ca="1" si="353"/>
        <v>12</v>
      </c>
      <c r="AJ2497" s="1">
        <f t="shared" ca="1" si="347"/>
        <v>17</v>
      </c>
      <c r="AK2497" s="1">
        <f t="shared" ca="1" si="348"/>
        <v>-5</v>
      </c>
      <c r="AL2497" s="1">
        <f t="shared" si="349"/>
        <v>89.45</v>
      </c>
      <c r="AM2497" s="38">
        <f t="shared" ca="1" si="350"/>
        <v>1.4166666666666667</v>
      </c>
      <c r="AN2497" s="1" t="str">
        <f t="shared" ca="1" si="351"/>
        <v>תקין</v>
      </c>
      <c r="AO2497" s="1" t="e">
        <f>VLOOKUP(AC2497,'תז מייל קניין'!$A:$C,3,0)</f>
        <v>#N/A</v>
      </c>
      <c r="AP2497" s="1" t="str">
        <f t="shared" si="352"/>
        <v xml:space="preserve"> 13/11/202</v>
      </c>
    </row>
    <row r="2498" spans="1:42" x14ac:dyDescent="0.2">
      <c r="A2498" s="4"/>
      <c r="B2498" s="5"/>
      <c r="C2498" s="6" t="s">
        <v>8555</v>
      </c>
      <c r="D2498" s="7" t="s">
        <v>61</v>
      </c>
      <c r="E2498" s="7" t="s">
        <v>32</v>
      </c>
      <c r="F2498" s="8" t="s">
        <v>35</v>
      </c>
      <c r="G2498" s="9">
        <v>45347</v>
      </c>
      <c r="H2498" s="9">
        <v>44694</v>
      </c>
      <c r="I2498" s="10">
        <v>45716</v>
      </c>
      <c r="J2498" s="14"/>
      <c r="K2498" s="11" t="s">
        <v>8556</v>
      </c>
      <c r="L2498" s="8" t="s">
        <v>8557</v>
      </c>
      <c r="M2498" s="8" t="s">
        <v>8558</v>
      </c>
      <c r="N2498" s="8" t="s">
        <v>40</v>
      </c>
      <c r="O2498" s="12">
        <v>300858.75</v>
      </c>
      <c r="P2498" s="8" t="s">
        <v>41</v>
      </c>
      <c r="Q2498" s="12">
        <v>300858.75</v>
      </c>
      <c r="R2498" s="13">
        <v>99.53</v>
      </c>
      <c r="S2498" s="12">
        <v>299446.88</v>
      </c>
      <c r="T2498" s="12">
        <v>299446.88</v>
      </c>
      <c r="U2498" s="12">
        <v>1411.87</v>
      </c>
      <c r="V2498" s="8" t="s">
        <v>35</v>
      </c>
      <c r="W2498" s="8" t="s">
        <v>8273</v>
      </c>
      <c r="X2498" s="8" t="s">
        <v>57</v>
      </c>
      <c r="Y2498" s="13">
        <v>0</v>
      </c>
      <c r="Z2498" s="8" t="s">
        <v>42</v>
      </c>
      <c r="AA2498" s="8" t="s">
        <v>65</v>
      </c>
      <c r="AB2498" s="8" t="s">
        <v>35</v>
      </c>
      <c r="AC2498" s="8" t="s">
        <v>8066</v>
      </c>
      <c r="AD2498" s="8" t="s">
        <v>8559</v>
      </c>
      <c r="AE2498" s="8" t="s">
        <v>8536</v>
      </c>
      <c r="AF2498" s="12">
        <v>1411.87</v>
      </c>
      <c r="AG2498" s="41">
        <f t="shared" si="345"/>
        <v>44694</v>
      </c>
      <c r="AH2498" s="41">
        <f t="shared" ca="1" si="346"/>
        <v>45716</v>
      </c>
      <c r="AI2498" s="1">
        <f t="shared" ca="1" si="353"/>
        <v>33</v>
      </c>
      <c r="AJ2498" s="1">
        <f t="shared" ca="1" si="347"/>
        <v>38</v>
      </c>
      <c r="AK2498" s="1">
        <f t="shared" ca="1" si="348"/>
        <v>-5</v>
      </c>
      <c r="AL2498" s="1">
        <f t="shared" si="349"/>
        <v>99.53</v>
      </c>
      <c r="AM2498" s="38">
        <f t="shared" ca="1" si="350"/>
        <v>1.1515151515151516</v>
      </c>
      <c r="AN2498" s="1" t="str">
        <f t="shared" ca="1" si="351"/>
        <v>תקין</v>
      </c>
      <c r="AO2498" s="1" t="e">
        <f>VLOOKUP(AC2498,'תז מייל קניין'!$A:$C,3,0)</f>
        <v>#N/A</v>
      </c>
      <c r="AP2498" s="1" t="str">
        <f t="shared" si="352"/>
        <v xml:space="preserve"> 26.2.2025</v>
      </c>
    </row>
    <row r="2499" spans="1:42" x14ac:dyDescent="0.2">
      <c r="A2499" s="4"/>
      <c r="B2499" s="5"/>
      <c r="C2499" s="6" t="s">
        <v>8560</v>
      </c>
      <c r="D2499" s="7" t="s">
        <v>61</v>
      </c>
      <c r="E2499" s="7" t="s">
        <v>32</v>
      </c>
      <c r="F2499" s="8" t="s">
        <v>35</v>
      </c>
      <c r="G2499" s="9">
        <v>45347</v>
      </c>
      <c r="H2499" s="9">
        <v>44694</v>
      </c>
      <c r="I2499" s="10">
        <v>45716</v>
      </c>
      <c r="J2499" s="14"/>
      <c r="K2499" s="11" t="s">
        <v>8561</v>
      </c>
      <c r="L2499" s="8" t="s">
        <v>8562</v>
      </c>
      <c r="M2499" s="8" t="s">
        <v>8563</v>
      </c>
      <c r="N2499" s="8" t="s">
        <v>40</v>
      </c>
      <c r="O2499" s="12">
        <v>300858.75</v>
      </c>
      <c r="P2499" s="8" t="s">
        <v>41</v>
      </c>
      <c r="Q2499" s="12">
        <v>300858.75</v>
      </c>
      <c r="R2499" s="13">
        <v>89.28</v>
      </c>
      <c r="S2499" s="12">
        <v>277131.38</v>
      </c>
      <c r="T2499" s="12">
        <v>268634.38</v>
      </c>
      <c r="U2499" s="12">
        <v>32239.119999999999</v>
      </c>
      <c r="V2499" s="8" t="s">
        <v>35</v>
      </c>
      <c r="W2499" s="8" t="s">
        <v>8564</v>
      </c>
      <c r="X2499" s="8" t="s">
        <v>57</v>
      </c>
      <c r="Y2499" s="13">
        <v>0</v>
      </c>
      <c r="Z2499" s="8" t="s">
        <v>42</v>
      </c>
      <c r="AA2499" s="8" t="s">
        <v>65</v>
      </c>
      <c r="AB2499" s="8" t="s">
        <v>35</v>
      </c>
      <c r="AC2499" s="8" t="s">
        <v>8066</v>
      </c>
      <c r="AD2499" s="8" t="s">
        <v>8565</v>
      </c>
      <c r="AE2499" s="8" t="s">
        <v>8536</v>
      </c>
      <c r="AF2499" s="12">
        <v>32239.119999999999</v>
      </c>
      <c r="AG2499" s="41">
        <f t="shared" ref="AG2499:AG2562" si="354">IF(H2499&gt;1,H2499,G2499)</f>
        <v>44694</v>
      </c>
      <c r="AH2499" s="41">
        <f t="shared" ref="AH2499:AH2562" ca="1" si="355">IF(I2499&gt;1, I2499, DATE(YEAR(TODAY()), 12, 31))</f>
        <v>45716</v>
      </c>
      <c r="AI2499" s="1">
        <f t="shared" ca="1" si="353"/>
        <v>33</v>
      </c>
      <c r="AJ2499" s="1">
        <f t="shared" ref="AJ2499:AJ2562" ca="1" si="356">DATEDIF(AG2499, TODAY(), "m")</f>
        <v>38</v>
      </c>
      <c r="AK2499" s="1">
        <f t="shared" ref="AK2499:AK2562" ca="1" si="357">IF(AH2499 &gt; TODAY(), DATEDIF(TODAY(), AH2499, "m"), -DATEDIF(AH2499, TODAY(), "m"))</f>
        <v>-5</v>
      </c>
      <c r="AL2499" s="1">
        <f t="shared" ref="AL2499:AL2562" si="358">R2499</f>
        <v>89.28</v>
      </c>
      <c r="AM2499" s="38">
        <f t="shared" ref="AM2499:AM2562" ca="1" si="359">AJ2499/AI2499</f>
        <v>1.1515151515151516</v>
      </c>
      <c r="AN2499" s="1" t="str">
        <f t="shared" ref="AN2499:AN2562" ca="1" si="360">IF(AM2499&lt;0.5, "טרם נבדק",
   IF(AND(AM2499&gt;0.5, AM2499&lt;0.75, AL2499&lt;20), "לא תקין",
   IF(AND(AM2499&gt;0.75, AM2499&lt;0.9, AL2499&lt;50), "לא תקין",
   IF(AND(AM2499&gt;0.9, AL2499&lt;50), "לא תקין", "תקין"))))</f>
        <v>תקין</v>
      </c>
      <c r="AO2499" s="1" t="e">
        <f>VLOOKUP(AC2499,'תז מייל קניין'!$A:$C,3,0)</f>
        <v>#N/A</v>
      </c>
      <c r="AP2499" s="1" t="str">
        <f t="shared" ref="AP2499:AP2562" si="361">LEFT(W2499,10)</f>
        <v xml:space="preserve"> 26/3/2025</v>
      </c>
    </row>
    <row r="2500" spans="1:42" x14ac:dyDescent="0.2">
      <c r="A2500" s="4"/>
      <c r="B2500" s="5"/>
      <c r="C2500" s="6" t="s">
        <v>8566</v>
      </c>
      <c r="D2500" s="7" t="s">
        <v>61</v>
      </c>
      <c r="E2500" s="7" t="s">
        <v>32</v>
      </c>
      <c r="F2500" s="8" t="s">
        <v>35</v>
      </c>
      <c r="G2500" s="9">
        <v>45347</v>
      </c>
      <c r="H2500" s="9">
        <v>44694</v>
      </c>
      <c r="I2500" s="10">
        <v>45716</v>
      </c>
      <c r="J2500" s="14"/>
      <c r="K2500" s="11" t="s">
        <v>8187</v>
      </c>
      <c r="L2500" s="8" t="s">
        <v>8188</v>
      </c>
      <c r="M2500" s="8" t="s">
        <v>35</v>
      </c>
      <c r="N2500" s="8" t="s">
        <v>40</v>
      </c>
      <c r="O2500" s="12">
        <v>398727.9</v>
      </c>
      <c r="P2500" s="8" t="s">
        <v>41</v>
      </c>
      <c r="Q2500" s="12">
        <v>398727.9</v>
      </c>
      <c r="R2500" s="13">
        <v>98.65</v>
      </c>
      <c r="S2500" s="12">
        <v>394300.56</v>
      </c>
      <c r="T2500" s="12">
        <v>393325.65</v>
      </c>
      <c r="U2500" s="12">
        <v>5402.24</v>
      </c>
      <c r="V2500" s="8" t="s">
        <v>35</v>
      </c>
      <c r="W2500" s="8" t="s">
        <v>8567</v>
      </c>
      <c r="X2500" s="8" t="s">
        <v>57</v>
      </c>
      <c r="Y2500" s="13">
        <v>0</v>
      </c>
      <c r="Z2500" s="8" t="s">
        <v>42</v>
      </c>
      <c r="AA2500" s="8" t="s">
        <v>65</v>
      </c>
      <c r="AB2500" s="8" t="s">
        <v>35</v>
      </c>
      <c r="AC2500" s="8" t="s">
        <v>8066</v>
      </c>
      <c r="AD2500" s="8" t="s">
        <v>8568</v>
      </c>
      <c r="AE2500" s="8" t="s">
        <v>8536</v>
      </c>
      <c r="AF2500" s="12">
        <v>5402.24</v>
      </c>
      <c r="AG2500" s="41">
        <f t="shared" si="354"/>
        <v>44694</v>
      </c>
      <c r="AH2500" s="41">
        <f t="shared" ca="1" si="355"/>
        <v>45716</v>
      </c>
      <c r="AI2500" s="1">
        <f t="shared" ca="1" si="353"/>
        <v>33</v>
      </c>
      <c r="AJ2500" s="1">
        <f t="shared" ca="1" si="356"/>
        <v>38</v>
      </c>
      <c r="AK2500" s="1">
        <f t="shared" ca="1" si="357"/>
        <v>-5</v>
      </c>
      <c r="AL2500" s="1">
        <f t="shared" si="358"/>
        <v>98.65</v>
      </c>
      <c r="AM2500" s="38">
        <f t="shared" ca="1" si="359"/>
        <v>1.1515151515151516</v>
      </c>
      <c r="AN2500" s="1" t="str">
        <f t="shared" ca="1" si="360"/>
        <v>תקין</v>
      </c>
      <c r="AO2500" s="1" t="e">
        <f>VLOOKUP(AC2500,'תז מייל קניין'!$A:$C,3,0)</f>
        <v>#N/A</v>
      </c>
      <c r="AP2500" s="1" t="str">
        <f t="shared" si="361"/>
        <v xml:space="preserve"> 18.2.2025</v>
      </c>
    </row>
    <row r="2501" spans="1:42" x14ac:dyDescent="0.2">
      <c r="A2501" s="4"/>
      <c r="B2501" s="5"/>
      <c r="C2501" s="6" t="s">
        <v>8569</v>
      </c>
      <c r="D2501" s="7" t="s">
        <v>50</v>
      </c>
      <c r="E2501" s="7" t="s">
        <v>32</v>
      </c>
      <c r="F2501" s="8" t="s">
        <v>35</v>
      </c>
      <c r="G2501" s="9">
        <v>45363</v>
      </c>
      <c r="H2501" s="9">
        <v>45167</v>
      </c>
      <c r="I2501" s="10">
        <v>45897</v>
      </c>
      <c r="J2501" s="14"/>
      <c r="K2501" s="11" t="s">
        <v>8570</v>
      </c>
      <c r="L2501" s="8" t="s">
        <v>8571</v>
      </c>
      <c r="M2501" s="8" t="s">
        <v>35</v>
      </c>
      <c r="N2501" s="8" t="s">
        <v>799</v>
      </c>
      <c r="O2501" s="12">
        <v>449999.8</v>
      </c>
      <c r="P2501" s="8" t="s">
        <v>814</v>
      </c>
      <c r="Q2501" s="12">
        <v>1776689.21</v>
      </c>
      <c r="R2501" s="13">
        <v>7.41</v>
      </c>
      <c r="S2501" s="12">
        <v>131680.44</v>
      </c>
      <c r="T2501" s="12">
        <v>131680.44</v>
      </c>
      <c r="U2501" s="12">
        <v>1645008.77</v>
      </c>
      <c r="V2501" s="8" t="s">
        <v>35</v>
      </c>
      <c r="W2501" s="8" t="s">
        <v>801</v>
      </c>
      <c r="X2501" s="8" t="s">
        <v>35</v>
      </c>
      <c r="Y2501" s="13">
        <v>0</v>
      </c>
      <c r="Z2501" s="8" t="s">
        <v>42</v>
      </c>
      <c r="AA2501" s="8" t="s">
        <v>808</v>
      </c>
      <c r="AB2501" s="8" t="s">
        <v>35</v>
      </c>
      <c r="AC2501" s="8" t="s">
        <v>8066</v>
      </c>
      <c r="AD2501" s="8" t="s">
        <v>8572</v>
      </c>
      <c r="AE2501" s="8" t="s">
        <v>35</v>
      </c>
      <c r="AF2501" s="12">
        <v>1645008.77</v>
      </c>
      <c r="AG2501" s="41">
        <f t="shared" si="354"/>
        <v>45167</v>
      </c>
      <c r="AH2501" s="41">
        <f t="shared" ca="1" si="355"/>
        <v>45897</v>
      </c>
      <c r="AI2501" s="1">
        <f t="shared" ca="1" si="353"/>
        <v>23</v>
      </c>
      <c r="AJ2501" s="1">
        <f t="shared" ca="1" si="356"/>
        <v>23</v>
      </c>
      <c r="AK2501" s="1">
        <f t="shared" ca="1" si="357"/>
        <v>0</v>
      </c>
      <c r="AL2501" s="1">
        <f t="shared" si="358"/>
        <v>7.41</v>
      </c>
      <c r="AM2501" s="38">
        <f t="shared" ca="1" si="359"/>
        <v>1</v>
      </c>
      <c r="AN2501" s="1" t="str">
        <f t="shared" ca="1" si="360"/>
        <v>לא תקין</v>
      </c>
      <c r="AO2501" s="1" t="e">
        <f>VLOOKUP(AC2501,'תז מייל קניין'!$A:$C,3,0)</f>
        <v>#N/A</v>
      </c>
      <c r="AP2501" s="1" t="str">
        <f t="shared" si="361"/>
        <v xml:space="preserve"> 17.07.25:</v>
      </c>
    </row>
    <row r="2502" spans="1:42" x14ac:dyDescent="0.2">
      <c r="A2502" s="4"/>
      <c r="B2502" s="5"/>
      <c r="C2502" s="6" t="s">
        <v>8573</v>
      </c>
      <c r="D2502" s="7" t="s">
        <v>50</v>
      </c>
      <c r="E2502" s="7" t="s">
        <v>32</v>
      </c>
      <c r="F2502" s="8" t="s">
        <v>35</v>
      </c>
      <c r="G2502" s="9">
        <v>45372</v>
      </c>
      <c r="H2502" s="9"/>
      <c r="I2502" s="10"/>
      <c r="J2502" s="14"/>
      <c r="K2502" s="11" t="s">
        <v>2123</v>
      </c>
      <c r="L2502" s="8" t="s">
        <v>2124</v>
      </c>
      <c r="M2502" s="8" t="s">
        <v>2125</v>
      </c>
      <c r="N2502" s="8" t="s">
        <v>40</v>
      </c>
      <c r="O2502" s="12">
        <v>2301</v>
      </c>
      <c r="P2502" s="8" t="s">
        <v>41</v>
      </c>
      <c r="Q2502" s="12">
        <v>2301</v>
      </c>
      <c r="R2502" s="13">
        <v>100</v>
      </c>
      <c r="S2502" s="12">
        <v>2301</v>
      </c>
      <c r="T2502" s="12">
        <v>1950</v>
      </c>
      <c r="U2502" s="13">
        <v>0</v>
      </c>
      <c r="V2502" s="8" t="s">
        <v>35</v>
      </c>
      <c r="W2502" s="8" t="s">
        <v>8574</v>
      </c>
      <c r="X2502" s="8" t="s">
        <v>35</v>
      </c>
      <c r="Y2502" s="13">
        <v>0</v>
      </c>
      <c r="Z2502" s="8" t="s">
        <v>42</v>
      </c>
      <c r="AA2502" s="8" t="s">
        <v>43</v>
      </c>
      <c r="AB2502" s="8" t="s">
        <v>60</v>
      </c>
      <c r="AC2502" s="8" t="s">
        <v>8066</v>
      </c>
      <c r="AD2502" s="8" t="s">
        <v>35</v>
      </c>
      <c r="AE2502" s="8" t="s">
        <v>8575</v>
      </c>
      <c r="AF2502" s="13">
        <v>0</v>
      </c>
      <c r="AG2502" s="41">
        <f t="shared" si="354"/>
        <v>45372</v>
      </c>
      <c r="AH2502" s="41">
        <f t="shared" ca="1" si="355"/>
        <v>46022</v>
      </c>
      <c r="AI2502" s="1">
        <f t="shared" ca="1" si="353"/>
        <v>21</v>
      </c>
      <c r="AJ2502" s="1">
        <f t="shared" ca="1" si="356"/>
        <v>16</v>
      </c>
      <c r="AK2502" s="1">
        <f t="shared" ca="1" si="357"/>
        <v>4</v>
      </c>
      <c r="AL2502" s="1">
        <f t="shared" si="358"/>
        <v>100</v>
      </c>
      <c r="AM2502" s="38">
        <f t="shared" ca="1" si="359"/>
        <v>0.76190476190476186</v>
      </c>
      <c r="AN2502" s="1" t="str">
        <f t="shared" ca="1" si="360"/>
        <v>תקין</v>
      </c>
      <c r="AO2502" s="1" t="e">
        <f>VLOOKUP(AC2502,'תז מייל קניין'!$A:$C,3,0)</f>
        <v>#N/A</v>
      </c>
      <c r="AP2502" s="1" t="str">
        <f t="shared" si="361"/>
        <v xml:space="preserve"> הדפסה על </v>
      </c>
    </row>
    <row r="2503" spans="1:42" x14ac:dyDescent="0.2">
      <c r="A2503" s="4"/>
      <c r="B2503" s="5"/>
      <c r="C2503" s="6" t="s">
        <v>8576</v>
      </c>
      <c r="D2503" s="7" t="s">
        <v>50</v>
      </c>
      <c r="E2503" s="7" t="s">
        <v>32</v>
      </c>
      <c r="F2503" s="8" t="s">
        <v>35</v>
      </c>
      <c r="G2503" s="9">
        <v>45382</v>
      </c>
      <c r="H2503" s="9">
        <v>45300</v>
      </c>
      <c r="I2503" s="10">
        <v>46022</v>
      </c>
      <c r="J2503" s="14"/>
      <c r="K2503" s="11" t="s">
        <v>8577</v>
      </c>
      <c r="L2503" s="8" t="s">
        <v>8578</v>
      </c>
      <c r="M2503" s="8" t="s">
        <v>35</v>
      </c>
      <c r="N2503" s="8" t="s">
        <v>40</v>
      </c>
      <c r="O2503" s="12">
        <v>3600000</v>
      </c>
      <c r="P2503" s="8" t="s">
        <v>8579</v>
      </c>
      <c r="Q2503" s="12">
        <v>1224000</v>
      </c>
      <c r="R2503" s="13">
        <v>53.82</v>
      </c>
      <c r="S2503" s="12">
        <v>668884.64</v>
      </c>
      <c r="T2503" s="12">
        <v>668884.64</v>
      </c>
      <c r="U2503" s="12">
        <v>565259.31000000006</v>
      </c>
      <c r="V2503" s="8" t="s">
        <v>35</v>
      </c>
      <c r="W2503" s="8" t="s">
        <v>8580</v>
      </c>
      <c r="X2503" s="8" t="s">
        <v>35</v>
      </c>
      <c r="Y2503" s="13">
        <v>0</v>
      </c>
      <c r="Z2503" s="8" t="s">
        <v>42</v>
      </c>
      <c r="AA2503" s="8" t="s">
        <v>808</v>
      </c>
      <c r="AB2503" s="8" t="s">
        <v>35</v>
      </c>
      <c r="AC2503" s="8" t="s">
        <v>8066</v>
      </c>
      <c r="AD2503" s="8" t="s">
        <v>8581</v>
      </c>
      <c r="AE2503" s="8" t="s">
        <v>35</v>
      </c>
      <c r="AF2503" s="12">
        <v>565259.31000000006</v>
      </c>
      <c r="AG2503" s="41">
        <f t="shared" si="354"/>
        <v>45300</v>
      </c>
      <c r="AH2503" s="41">
        <f t="shared" ca="1" si="355"/>
        <v>46022</v>
      </c>
      <c r="AI2503" s="1">
        <f t="shared" ca="1" si="353"/>
        <v>23</v>
      </c>
      <c r="AJ2503" s="1">
        <f t="shared" ca="1" si="356"/>
        <v>18</v>
      </c>
      <c r="AK2503" s="1">
        <f t="shared" ca="1" si="357"/>
        <v>4</v>
      </c>
      <c r="AL2503" s="1">
        <f t="shared" si="358"/>
        <v>53.82</v>
      </c>
      <c r="AM2503" s="38">
        <f t="shared" ca="1" si="359"/>
        <v>0.78260869565217395</v>
      </c>
      <c r="AN2503" s="1" t="str">
        <f t="shared" ca="1" si="360"/>
        <v>תקין</v>
      </c>
      <c r="AO2503" s="1" t="e">
        <f>VLOOKUP(AC2503,'תז מייל קניין'!$A:$C,3,0)</f>
        <v>#N/A</v>
      </c>
      <c r="AP2503" s="1" t="str">
        <f t="shared" si="361"/>
        <v xml:space="preserve"> 20/11/202</v>
      </c>
    </row>
    <row r="2504" spans="1:42" x14ac:dyDescent="0.2">
      <c r="A2504" s="4"/>
      <c r="B2504" s="5"/>
      <c r="C2504" s="6" t="s">
        <v>8582</v>
      </c>
      <c r="D2504" s="7" t="s">
        <v>61</v>
      </c>
      <c r="E2504" s="7" t="s">
        <v>32</v>
      </c>
      <c r="F2504" s="8" t="s">
        <v>35</v>
      </c>
      <c r="G2504" s="9">
        <v>45384</v>
      </c>
      <c r="H2504" s="9">
        <v>45355</v>
      </c>
      <c r="I2504" s="10">
        <v>45808</v>
      </c>
      <c r="J2504" s="14"/>
      <c r="K2504" s="11" t="s">
        <v>8583</v>
      </c>
      <c r="L2504" s="8" t="s">
        <v>8584</v>
      </c>
      <c r="M2504" s="8" t="s">
        <v>8585</v>
      </c>
      <c r="N2504" s="8" t="s">
        <v>40</v>
      </c>
      <c r="O2504" s="12">
        <v>77091.570000000007</v>
      </c>
      <c r="P2504" s="8" t="s">
        <v>41</v>
      </c>
      <c r="Q2504" s="12">
        <v>77091.570000000007</v>
      </c>
      <c r="R2504" s="13">
        <v>32.33</v>
      </c>
      <c r="S2504" s="12">
        <v>27785.7</v>
      </c>
      <c r="T2504" s="12">
        <v>24926.34</v>
      </c>
      <c r="U2504" s="12">
        <v>52165.23</v>
      </c>
      <c r="V2504" s="8" t="s">
        <v>35</v>
      </c>
      <c r="W2504" s="8" t="s">
        <v>8586</v>
      </c>
      <c r="X2504" s="8" t="s">
        <v>57</v>
      </c>
      <c r="Y2504" s="13">
        <v>0</v>
      </c>
      <c r="Z2504" s="8" t="s">
        <v>42</v>
      </c>
      <c r="AA2504" s="8" t="s">
        <v>44</v>
      </c>
      <c r="AB2504" s="8" t="s">
        <v>35</v>
      </c>
      <c r="AC2504" s="8" t="s">
        <v>8066</v>
      </c>
      <c r="AD2504" s="8" t="s">
        <v>8587</v>
      </c>
      <c r="AE2504" s="8" t="s">
        <v>1471</v>
      </c>
      <c r="AF2504" s="12">
        <v>52165.23</v>
      </c>
      <c r="AG2504" s="41">
        <f t="shared" si="354"/>
        <v>45355</v>
      </c>
      <c r="AH2504" s="41">
        <f t="shared" ca="1" si="355"/>
        <v>45808</v>
      </c>
      <c r="AI2504" s="1">
        <f t="shared" ca="1" si="353"/>
        <v>14</v>
      </c>
      <c r="AJ2504" s="1">
        <f t="shared" ca="1" si="356"/>
        <v>17</v>
      </c>
      <c r="AK2504" s="1">
        <f t="shared" ca="1" si="357"/>
        <v>-2</v>
      </c>
      <c r="AL2504" s="1">
        <f t="shared" si="358"/>
        <v>32.33</v>
      </c>
      <c r="AM2504" s="38">
        <f t="shared" ca="1" si="359"/>
        <v>1.2142857142857142</v>
      </c>
      <c r="AN2504" s="1" t="str">
        <f t="shared" ca="1" si="360"/>
        <v>לא תקין</v>
      </c>
      <c r="AO2504" s="1" t="e">
        <f>VLOOKUP(AC2504,'תז מייל קניין'!$A:$C,3,0)</f>
        <v>#N/A</v>
      </c>
      <c r="AP2504" s="1" t="str">
        <f t="shared" si="361"/>
        <v xml:space="preserve"> 04.07.202</v>
      </c>
    </row>
    <row r="2505" spans="1:42" x14ac:dyDescent="0.2">
      <c r="A2505" s="4"/>
      <c r="B2505" s="5"/>
      <c r="C2505" s="6" t="s">
        <v>8588</v>
      </c>
      <c r="D2505" s="7" t="s">
        <v>61</v>
      </c>
      <c r="E2505" s="7" t="s">
        <v>32</v>
      </c>
      <c r="F2505" s="8" t="s">
        <v>35</v>
      </c>
      <c r="G2505" s="9">
        <v>45385</v>
      </c>
      <c r="H2505" s="9">
        <v>45355</v>
      </c>
      <c r="I2505" s="10">
        <v>45808</v>
      </c>
      <c r="J2505" s="14"/>
      <c r="K2505" s="11" t="s">
        <v>8589</v>
      </c>
      <c r="L2505" s="8" t="s">
        <v>8590</v>
      </c>
      <c r="M2505" s="8" t="s">
        <v>8591</v>
      </c>
      <c r="N2505" s="8" t="s">
        <v>40</v>
      </c>
      <c r="O2505" s="12">
        <v>300748.77</v>
      </c>
      <c r="P2505" s="8" t="s">
        <v>41</v>
      </c>
      <c r="Q2505" s="12">
        <v>300748.77</v>
      </c>
      <c r="R2505" s="13">
        <v>54.28</v>
      </c>
      <c r="S2505" s="12">
        <v>193691.43</v>
      </c>
      <c r="T2505" s="12">
        <v>163239.34</v>
      </c>
      <c r="U2505" s="12">
        <v>137509.43</v>
      </c>
      <c r="V2505" s="8" t="s">
        <v>35</v>
      </c>
      <c r="W2505" s="8" t="s">
        <v>8592</v>
      </c>
      <c r="X2505" s="8" t="s">
        <v>57</v>
      </c>
      <c r="Y2505" s="13">
        <v>0</v>
      </c>
      <c r="Z2505" s="8" t="s">
        <v>42</v>
      </c>
      <c r="AA2505" s="8" t="s">
        <v>44</v>
      </c>
      <c r="AB2505" s="8" t="s">
        <v>35</v>
      </c>
      <c r="AC2505" s="8" t="s">
        <v>8066</v>
      </c>
      <c r="AD2505" s="8" t="s">
        <v>8593</v>
      </c>
      <c r="AE2505" s="8" t="s">
        <v>2302</v>
      </c>
      <c r="AF2505" s="12">
        <v>137509.43</v>
      </c>
      <c r="AG2505" s="41">
        <f t="shared" si="354"/>
        <v>45355</v>
      </c>
      <c r="AH2505" s="41">
        <f t="shared" ca="1" si="355"/>
        <v>45808</v>
      </c>
      <c r="AI2505" s="1">
        <f t="shared" ca="1" si="353"/>
        <v>14</v>
      </c>
      <c r="AJ2505" s="1">
        <f t="shared" ca="1" si="356"/>
        <v>17</v>
      </c>
      <c r="AK2505" s="1">
        <f t="shared" ca="1" si="357"/>
        <v>-2</v>
      </c>
      <c r="AL2505" s="1">
        <f t="shared" si="358"/>
        <v>54.28</v>
      </c>
      <c r="AM2505" s="38">
        <f t="shared" ca="1" si="359"/>
        <v>1.2142857142857142</v>
      </c>
      <c r="AN2505" s="1" t="str">
        <f t="shared" ca="1" si="360"/>
        <v>תקין</v>
      </c>
      <c r="AO2505" s="1" t="e">
        <f>VLOOKUP(AC2505,'תז מייל קניין'!$A:$C,3,0)</f>
        <v>#N/A</v>
      </c>
      <c r="AP2505" s="1" t="str">
        <f t="shared" si="361"/>
        <v xml:space="preserve"> 04.06.25:</v>
      </c>
    </row>
    <row r="2506" spans="1:42" x14ac:dyDescent="0.2">
      <c r="A2506" s="4"/>
      <c r="B2506" s="5"/>
      <c r="C2506" s="6" t="s">
        <v>8594</v>
      </c>
      <c r="D2506" s="7" t="s">
        <v>61</v>
      </c>
      <c r="E2506" s="7" t="s">
        <v>32</v>
      </c>
      <c r="F2506" s="8" t="s">
        <v>35</v>
      </c>
      <c r="G2506" s="9">
        <v>45391</v>
      </c>
      <c r="H2506" s="9">
        <v>45372</v>
      </c>
      <c r="I2506" s="10">
        <v>45736</v>
      </c>
      <c r="J2506" s="14"/>
      <c r="K2506" s="11" t="s">
        <v>3628</v>
      </c>
      <c r="L2506" s="8" t="s">
        <v>3629</v>
      </c>
      <c r="M2506" s="8" t="s">
        <v>3630</v>
      </c>
      <c r="N2506" s="8" t="s">
        <v>40</v>
      </c>
      <c r="O2506" s="12">
        <v>54147.33</v>
      </c>
      <c r="P2506" s="8" t="s">
        <v>41</v>
      </c>
      <c r="Q2506" s="12">
        <v>54147.33</v>
      </c>
      <c r="R2506" s="13">
        <v>77.52</v>
      </c>
      <c r="S2506" s="12">
        <v>41957.83</v>
      </c>
      <c r="T2506" s="12">
        <v>42193.96</v>
      </c>
      <c r="U2506" s="12">
        <v>12174.99</v>
      </c>
      <c r="V2506" s="8" t="s">
        <v>35</v>
      </c>
      <c r="W2506" s="8" t="s">
        <v>8595</v>
      </c>
      <c r="X2506" s="8" t="s">
        <v>57</v>
      </c>
      <c r="Y2506" s="13">
        <v>0</v>
      </c>
      <c r="Z2506" s="8" t="s">
        <v>42</v>
      </c>
      <c r="AA2506" s="8" t="s">
        <v>43</v>
      </c>
      <c r="AB2506" s="8" t="s">
        <v>60</v>
      </c>
      <c r="AC2506" s="8" t="s">
        <v>8066</v>
      </c>
      <c r="AD2506" s="8" t="s">
        <v>8596</v>
      </c>
      <c r="AE2506" s="8" t="s">
        <v>3484</v>
      </c>
      <c r="AF2506" s="12">
        <v>12174.99</v>
      </c>
      <c r="AG2506" s="41">
        <f t="shared" si="354"/>
        <v>45372</v>
      </c>
      <c r="AH2506" s="41">
        <f t="shared" ca="1" si="355"/>
        <v>45736</v>
      </c>
      <c r="AI2506" s="1">
        <f t="shared" ca="1" si="353"/>
        <v>11</v>
      </c>
      <c r="AJ2506" s="1">
        <f t="shared" ca="1" si="356"/>
        <v>16</v>
      </c>
      <c r="AK2506" s="1">
        <f t="shared" ca="1" si="357"/>
        <v>-4</v>
      </c>
      <c r="AL2506" s="1">
        <f t="shared" si="358"/>
        <v>77.52</v>
      </c>
      <c r="AM2506" s="38">
        <f t="shared" ca="1" si="359"/>
        <v>1.4545454545454546</v>
      </c>
      <c r="AN2506" s="1" t="str">
        <f t="shared" ca="1" si="360"/>
        <v>תקין</v>
      </c>
      <c r="AO2506" s="1" t="e">
        <f>VLOOKUP(AC2506,'תז מייל קניין'!$A:$C,3,0)</f>
        <v>#N/A</v>
      </c>
      <c r="AP2506" s="1" t="str">
        <f t="shared" si="361"/>
        <v xml:space="preserve"> שירותי יע</v>
      </c>
    </row>
    <row r="2507" spans="1:42" x14ac:dyDescent="0.2">
      <c r="A2507" s="4"/>
      <c r="B2507" s="5"/>
      <c r="C2507" s="6" t="s">
        <v>8597</v>
      </c>
      <c r="D2507" s="7" t="s">
        <v>34</v>
      </c>
      <c r="E2507" s="7" t="s">
        <v>32</v>
      </c>
      <c r="F2507" s="8" t="s">
        <v>35</v>
      </c>
      <c r="G2507" s="9">
        <v>45391</v>
      </c>
      <c r="H2507" s="9"/>
      <c r="I2507" s="10"/>
      <c r="J2507" s="14"/>
      <c r="K2507" s="11" t="s">
        <v>8598</v>
      </c>
      <c r="L2507" s="8" t="s">
        <v>8599</v>
      </c>
      <c r="M2507" s="8" t="s">
        <v>8600</v>
      </c>
      <c r="N2507" s="8" t="s">
        <v>35</v>
      </c>
      <c r="O2507" s="12">
        <v>14800.5</v>
      </c>
      <c r="P2507" s="8" t="s">
        <v>41</v>
      </c>
      <c r="Q2507" s="12">
        <v>14800.5</v>
      </c>
      <c r="R2507" s="13">
        <v>0</v>
      </c>
      <c r="S2507" s="13">
        <v>0</v>
      </c>
      <c r="T2507" s="13">
        <v>0</v>
      </c>
      <c r="U2507" s="13">
        <v>0</v>
      </c>
      <c r="V2507" s="8" t="s">
        <v>57</v>
      </c>
      <c r="W2507" s="8" t="s">
        <v>35</v>
      </c>
      <c r="X2507" s="8" t="s">
        <v>35</v>
      </c>
      <c r="Y2507" s="13">
        <v>0</v>
      </c>
      <c r="Z2507" s="8" t="s">
        <v>42</v>
      </c>
      <c r="AA2507" s="8" t="s">
        <v>43</v>
      </c>
      <c r="AB2507" s="8" t="s">
        <v>60</v>
      </c>
      <c r="AC2507" s="8" t="s">
        <v>8066</v>
      </c>
      <c r="AD2507" s="8" t="s">
        <v>35</v>
      </c>
      <c r="AE2507" s="8" t="s">
        <v>35</v>
      </c>
      <c r="AF2507" s="12">
        <v>14800.5</v>
      </c>
      <c r="AG2507" s="41">
        <f t="shared" si="354"/>
        <v>45391</v>
      </c>
      <c r="AH2507" s="41">
        <f t="shared" ca="1" si="355"/>
        <v>46022</v>
      </c>
      <c r="AI2507" s="1">
        <f t="shared" ca="1" si="353"/>
        <v>20</v>
      </c>
      <c r="AJ2507" s="1">
        <f t="shared" ca="1" si="356"/>
        <v>15</v>
      </c>
      <c r="AK2507" s="1">
        <f t="shared" ca="1" si="357"/>
        <v>4</v>
      </c>
      <c r="AL2507" s="1">
        <f t="shared" si="358"/>
        <v>0</v>
      </c>
      <c r="AM2507" s="38">
        <f t="shared" ca="1" si="359"/>
        <v>0.75</v>
      </c>
      <c r="AN2507" s="1" t="str">
        <f t="shared" ca="1" si="360"/>
        <v>תקין</v>
      </c>
      <c r="AO2507" s="1" t="e">
        <f>VLOOKUP(AC2507,'תז מייל קניין'!$A:$C,3,0)</f>
        <v>#N/A</v>
      </c>
      <c r="AP2507" s="1" t="str">
        <f t="shared" si="361"/>
        <v/>
      </c>
    </row>
    <row r="2508" spans="1:42" x14ac:dyDescent="0.2">
      <c r="A2508" s="4"/>
      <c r="B2508" s="5"/>
      <c r="C2508" s="6" t="s">
        <v>8601</v>
      </c>
      <c r="D2508" s="7" t="s">
        <v>61</v>
      </c>
      <c r="E2508" s="7" t="s">
        <v>32</v>
      </c>
      <c r="F2508" s="8" t="s">
        <v>35</v>
      </c>
      <c r="G2508" s="9">
        <v>45400</v>
      </c>
      <c r="H2508" s="9">
        <v>45372</v>
      </c>
      <c r="I2508" s="10">
        <v>46111</v>
      </c>
      <c r="J2508" s="14"/>
      <c r="K2508" s="11" t="s">
        <v>8602</v>
      </c>
      <c r="L2508" s="8" t="s">
        <v>8603</v>
      </c>
      <c r="M2508" s="8" t="s">
        <v>8604</v>
      </c>
      <c r="N2508" s="8" t="s">
        <v>40</v>
      </c>
      <c r="O2508" s="12">
        <v>201992.4</v>
      </c>
      <c r="P2508" s="8" t="s">
        <v>41</v>
      </c>
      <c r="Q2508" s="12">
        <v>201992.4</v>
      </c>
      <c r="R2508" s="13">
        <v>55.35</v>
      </c>
      <c r="S2508" s="12">
        <v>111961.71</v>
      </c>
      <c r="T2508" s="12">
        <v>111810.08</v>
      </c>
      <c r="U2508" s="12">
        <v>90182.32</v>
      </c>
      <c r="V2508" s="8" t="s">
        <v>35</v>
      </c>
      <c r="W2508" s="8" t="s">
        <v>8605</v>
      </c>
      <c r="X2508" s="8" t="s">
        <v>57</v>
      </c>
      <c r="Y2508" s="13">
        <v>0</v>
      </c>
      <c r="Z2508" s="8" t="s">
        <v>42</v>
      </c>
      <c r="AA2508" s="8" t="s">
        <v>58</v>
      </c>
      <c r="AB2508" s="8" t="s">
        <v>35</v>
      </c>
      <c r="AC2508" s="8" t="s">
        <v>8066</v>
      </c>
      <c r="AD2508" s="8" t="s">
        <v>8606</v>
      </c>
      <c r="AE2508" s="8" t="s">
        <v>66</v>
      </c>
      <c r="AF2508" s="12">
        <v>90182.32</v>
      </c>
      <c r="AG2508" s="41">
        <f t="shared" si="354"/>
        <v>45372</v>
      </c>
      <c r="AH2508" s="41">
        <f t="shared" ca="1" si="355"/>
        <v>46111</v>
      </c>
      <c r="AI2508" s="1">
        <f t="shared" ca="1" si="353"/>
        <v>24</v>
      </c>
      <c r="AJ2508" s="1">
        <f t="shared" ca="1" si="356"/>
        <v>16</v>
      </c>
      <c r="AK2508" s="1">
        <f t="shared" ca="1" si="357"/>
        <v>7</v>
      </c>
      <c r="AL2508" s="1">
        <f t="shared" si="358"/>
        <v>55.35</v>
      </c>
      <c r="AM2508" s="38">
        <f t="shared" ca="1" si="359"/>
        <v>0.66666666666666663</v>
      </c>
      <c r="AN2508" s="1" t="str">
        <f t="shared" ca="1" si="360"/>
        <v>תקין</v>
      </c>
      <c r="AO2508" s="1" t="e">
        <f>VLOOKUP(AC2508,'תז מייל קניין'!$A:$C,3,0)</f>
        <v>#N/A</v>
      </c>
      <c r="AP2508" s="1" t="str">
        <f t="shared" si="361"/>
        <v xml:space="preserve"> 03.06.202</v>
      </c>
    </row>
    <row r="2509" spans="1:42" x14ac:dyDescent="0.2">
      <c r="A2509" s="4"/>
      <c r="B2509" s="5"/>
      <c r="C2509" s="6" t="s">
        <v>8607</v>
      </c>
      <c r="D2509" s="7" t="s">
        <v>50</v>
      </c>
      <c r="E2509" s="7" t="s">
        <v>32</v>
      </c>
      <c r="F2509" s="8" t="s">
        <v>35</v>
      </c>
      <c r="G2509" s="9">
        <v>45418</v>
      </c>
      <c r="H2509" s="9"/>
      <c r="I2509" s="10"/>
      <c r="J2509" s="14"/>
      <c r="K2509" s="11" t="s">
        <v>1764</v>
      </c>
      <c r="L2509" s="8" t="s">
        <v>1765</v>
      </c>
      <c r="M2509" s="8" t="s">
        <v>1766</v>
      </c>
      <c r="N2509" s="8" t="s">
        <v>40</v>
      </c>
      <c r="O2509" s="12">
        <v>10648.35</v>
      </c>
      <c r="P2509" s="8" t="s">
        <v>41</v>
      </c>
      <c r="Q2509" s="12">
        <v>10648.35</v>
      </c>
      <c r="R2509" s="13">
        <v>98.26</v>
      </c>
      <c r="S2509" s="12">
        <v>10456.15</v>
      </c>
      <c r="T2509" s="12">
        <v>11649.84</v>
      </c>
      <c r="U2509" s="13">
        <v>216.03</v>
      </c>
      <c r="V2509" s="8" t="s">
        <v>35</v>
      </c>
      <c r="W2509" s="8" t="s">
        <v>8608</v>
      </c>
      <c r="X2509" s="8" t="s">
        <v>57</v>
      </c>
      <c r="Y2509" s="13">
        <v>0</v>
      </c>
      <c r="Z2509" s="8" t="s">
        <v>42</v>
      </c>
      <c r="AA2509" s="8" t="s">
        <v>65</v>
      </c>
      <c r="AB2509" s="8" t="s">
        <v>35</v>
      </c>
      <c r="AC2509" s="8" t="s">
        <v>8066</v>
      </c>
      <c r="AD2509" s="8" t="s">
        <v>35</v>
      </c>
      <c r="AE2509" s="8" t="s">
        <v>1769</v>
      </c>
      <c r="AF2509" s="13">
        <v>186.76</v>
      </c>
      <c r="AG2509" s="41">
        <f t="shared" si="354"/>
        <v>45418</v>
      </c>
      <c r="AH2509" s="41">
        <f t="shared" ca="1" si="355"/>
        <v>46022</v>
      </c>
      <c r="AI2509" s="1">
        <f t="shared" ca="1" si="353"/>
        <v>19</v>
      </c>
      <c r="AJ2509" s="1">
        <f t="shared" ca="1" si="356"/>
        <v>15</v>
      </c>
      <c r="AK2509" s="1">
        <f t="shared" ca="1" si="357"/>
        <v>4</v>
      </c>
      <c r="AL2509" s="1">
        <f t="shared" si="358"/>
        <v>98.26</v>
      </c>
      <c r="AM2509" s="38">
        <f t="shared" ca="1" si="359"/>
        <v>0.78947368421052633</v>
      </c>
      <c r="AN2509" s="1" t="str">
        <f t="shared" ca="1" si="360"/>
        <v>תקין</v>
      </c>
      <c r="AO2509" s="1" t="e">
        <f>VLOOKUP(AC2509,'תז מייל קניין'!$A:$C,3,0)</f>
        <v>#N/A</v>
      </c>
      <c r="AP2509" s="1" t="str">
        <f t="shared" si="361"/>
        <v xml:space="preserve"> ציוד משרד</v>
      </c>
    </row>
    <row r="2510" spans="1:42" x14ac:dyDescent="0.2">
      <c r="A2510" s="4"/>
      <c r="B2510" s="5"/>
      <c r="C2510" s="6" t="s">
        <v>8609</v>
      </c>
      <c r="D2510" s="7" t="s">
        <v>61</v>
      </c>
      <c r="E2510" s="7" t="s">
        <v>32</v>
      </c>
      <c r="F2510" s="8" t="s">
        <v>35</v>
      </c>
      <c r="G2510" s="9">
        <v>45419</v>
      </c>
      <c r="H2510" s="9">
        <v>45355</v>
      </c>
      <c r="I2510" s="10">
        <v>46112</v>
      </c>
      <c r="J2510" s="14"/>
      <c r="K2510" s="11" t="s">
        <v>8610</v>
      </c>
      <c r="L2510" s="8" t="s">
        <v>8611</v>
      </c>
      <c r="M2510" s="8" t="s">
        <v>8612</v>
      </c>
      <c r="N2510" s="8" t="s">
        <v>40</v>
      </c>
      <c r="O2510" s="12">
        <v>269323.2</v>
      </c>
      <c r="P2510" s="8" t="s">
        <v>41</v>
      </c>
      <c r="Q2510" s="12">
        <v>269323.2</v>
      </c>
      <c r="R2510" s="13">
        <v>44.34</v>
      </c>
      <c r="S2510" s="12">
        <v>119630.57</v>
      </c>
      <c r="T2510" s="12">
        <v>119419.45</v>
      </c>
      <c r="U2510" s="12">
        <v>149903.75</v>
      </c>
      <c r="V2510" s="8" t="s">
        <v>35</v>
      </c>
      <c r="W2510" s="8" t="s">
        <v>8613</v>
      </c>
      <c r="X2510" s="8" t="s">
        <v>57</v>
      </c>
      <c r="Y2510" s="13">
        <v>0</v>
      </c>
      <c r="Z2510" s="8" t="s">
        <v>42</v>
      </c>
      <c r="AA2510" s="8" t="s">
        <v>808</v>
      </c>
      <c r="AB2510" s="8" t="s">
        <v>35</v>
      </c>
      <c r="AC2510" s="8" t="s">
        <v>8066</v>
      </c>
      <c r="AD2510" s="8" t="s">
        <v>8614</v>
      </c>
      <c r="AE2510" s="8" t="s">
        <v>66</v>
      </c>
      <c r="AF2510" s="12">
        <v>149903.75</v>
      </c>
      <c r="AG2510" s="41">
        <f t="shared" si="354"/>
        <v>45355</v>
      </c>
      <c r="AH2510" s="41">
        <f t="shared" ca="1" si="355"/>
        <v>46112</v>
      </c>
      <c r="AI2510" s="1">
        <f t="shared" ca="1" si="353"/>
        <v>24</v>
      </c>
      <c r="AJ2510" s="1">
        <f t="shared" ca="1" si="356"/>
        <v>17</v>
      </c>
      <c r="AK2510" s="1">
        <f t="shared" ca="1" si="357"/>
        <v>7</v>
      </c>
      <c r="AL2510" s="1">
        <f t="shared" si="358"/>
        <v>44.34</v>
      </c>
      <c r="AM2510" s="38">
        <f t="shared" ca="1" si="359"/>
        <v>0.70833333333333337</v>
      </c>
      <c r="AN2510" s="1" t="str">
        <f t="shared" ca="1" si="360"/>
        <v>תקין</v>
      </c>
      <c r="AO2510" s="1" t="e">
        <f>VLOOKUP(AC2510,'תז מייל קניין'!$A:$C,3,0)</f>
        <v>#N/A</v>
      </c>
      <c r="AP2510" s="1" t="str">
        <f t="shared" si="361"/>
        <v xml:space="preserve"> 18.06.202</v>
      </c>
    </row>
    <row r="2511" spans="1:42" x14ac:dyDescent="0.2">
      <c r="A2511" s="4"/>
      <c r="B2511" s="5"/>
      <c r="C2511" s="6" t="s">
        <v>8615</v>
      </c>
      <c r="D2511" s="7" t="s">
        <v>50</v>
      </c>
      <c r="E2511" s="7" t="s">
        <v>32</v>
      </c>
      <c r="F2511" s="8" t="s">
        <v>35</v>
      </c>
      <c r="G2511" s="9">
        <v>45419</v>
      </c>
      <c r="H2511" s="9"/>
      <c r="I2511" s="10"/>
      <c r="J2511" s="14"/>
      <c r="K2511" s="11" t="s">
        <v>1764</v>
      </c>
      <c r="L2511" s="8" t="s">
        <v>1765</v>
      </c>
      <c r="M2511" s="8" t="s">
        <v>1766</v>
      </c>
      <c r="N2511" s="8" t="s">
        <v>40</v>
      </c>
      <c r="O2511" s="12">
        <v>8940.25</v>
      </c>
      <c r="P2511" s="8" t="s">
        <v>41</v>
      </c>
      <c r="Q2511" s="12">
        <v>8940.25</v>
      </c>
      <c r="R2511" s="13">
        <v>93.07</v>
      </c>
      <c r="S2511" s="12">
        <v>8793.9599999999991</v>
      </c>
      <c r="T2511" s="12">
        <v>9264.18</v>
      </c>
      <c r="U2511" s="13">
        <v>720.05</v>
      </c>
      <c r="V2511" s="8" t="s">
        <v>35</v>
      </c>
      <c r="W2511" s="8" t="s">
        <v>8616</v>
      </c>
      <c r="X2511" s="8" t="s">
        <v>57</v>
      </c>
      <c r="Y2511" s="13">
        <v>0</v>
      </c>
      <c r="Z2511" s="8" t="s">
        <v>42</v>
      </c>
      <c r="AA2511" s="8" t="s">
        <v>65</v>
      </c>
      <c r="AB2511" s="8" t="s">
        <v>35</v>
      </c>
      <c r="AC2511" s="8" t="s">
        <v>8066</v>
      </c>
      <c r="AD2511" s="8" t="s">
        <v>35</v>
      </c>
      <c r="AE2511" s="8" t="s">
        <v>2200</v>
      </c>
      <c r="AF2511" s="13">
        <v>622.5</v>
      </c>
      <c r="AG2511" s="41">
        <f t="shared" si="354"/>
        <v>45419</v>
      </c>
      <c r="AH2511" s="41">
        <f t="shared" ca="1" si="355"/>
        <v>46022</v>
      </c>
      <c r="AI2511" s="1">
        <f t="shared" ca="1" si="353"/>
        <v>19</v>
      </c>
      <c r="AJ2511" s="1">
        <f t="shared" ca="1" si="356"/>
        <v>14</v>
      </c>
      <c r="AK2511" s="1">
        <f t="shared" ca="1" si="357"/>
        <v>4</v>
      </c>
      <c r="AL2511" s="1">
        <f t="shared" si="358"/>
        <v>93.07</v>
      </c>
      <c r="AM2511" s="38">
        <f t="shared" ca="1" si="359"/>
        <v>0.73684210526315785</v>
      </c>
      <c r="AN2511" s="1" t="str">
        <f t="shared" ca="1" si="360"/>
        <v>תקין</v>
      </c>
      <c r="AO2511" s="1" t="e">
        <f>VLOOKUP(AC2511,'תז מייל קניין'!$A:$C,3,0)</f>
        <v>#N/A</v>
      </c>
      <c r="AP2511" s="1" t="str">
        <f t="shared" si="361"/>
        <v xml:space="preserve"> ציוד משרד</v>
      </c>
    </row>
    <row r="2512" spans="1:42" x14ac:dyDescent="0.2">
      <c r="A2512" s="4"/>
      <c r="B2512" s="5"/>
      <c r="C2512" s="6" t="s">
        <v>8617</v>
      </c>
      <c r="D2512" s="7" t="s">
        <v>50</v>
      </c>
      <c r="E2512" s="7" t="s">
        <v>32</v>
      </c>
      <c r="F2512" s="8" t="s">
        <v>35</v>
      </c>
      <c r="G2512" s="9">
        <v>45424</v>
      </c>
      <c r="H2512" s="9">
        <v>45377</v>
      </c>
      <c r="I2512" s="10">
        <v>46357</v>
      </c>
      <c r="J2512" s="14"/>
      <c r="K2512" s="11" t="s">
        <v>8618</v>
      </c>
      <c r="L2512" s="8" t="s">
        <v>8619</v>
      </c>
      <c r="M2512" s="8" t="s">
        <v>35</v>
      </c>
      <c r="N2512" s="8" t="s">
        <v>799</v>
      </c>
      <c r="O2512" s="12">
        <v>350000</v>
      </c>
      <c r="P2512" s="8" t="s">
        <v>814</v>
      </c>
      <c r="Q2512" s="12">
        <v>1403990</v>
      </c>
      <c r="R2512" s="13">
        <v>0.9</v>
      </c>
      <c r="S2512" s="12">
        <v>12611.34</v>
      </c>
      <c r="T2512" s="12">
        <v>12611.34</v>
      </c>
      <c r="U2512" s="12">
        <v>1391378.66</v>
      </c>
      <c r="V2512" s="8" t="s">
        <v>35</v>
      </c>
      <c r="W2512" s="8" t="s">
        <v>801</v>
      </c>
      <c r="X2512" s="8" t="s">
        <v>35</v>
      </c>
      <c r="Y2512" s="13">
        <v>0</v>
      </c>
      <c r="Z2512" s="8" t="s">
        <v>42</v>
      </c>
      <c r="AA2512" s="8" t="s">
        <v>808</v>
      </c>
      <c r="AB2512" s="8" t="s">
        <v>35</v>
      </c>
      <c r="AC2512" s="8" t="s">
        <v>8066</v>
      </c>
      <c r="AD2512" s="8" t="s">
        <v>8620</v>
      </c>
      <c r="AE2512" s="8" t="s">
        <v>35</v>
      </c>
      <c r="AF2512" s="12">
        <v>1391378.66</v>
      </c>
      <c r="AG2512" s="41">
        <f t="shared" si="354"/>
        <v>45377</v>
      </c>
      <c r="AH2512" s="41">
        <f t="shared" ca="1" si="355"/>
        <v>46357</v>
      </c>
      <c r="AI2512" s="1">
        <f t="shared" ca="1" si="353"/>
        <v>32</v>
      </c>
      <c r="AJ2512" s="1">
        <f t="shared" ca="1" si="356"/>
        <v>16</v>
      </c>
      <c r="AK2512" s="1">
        <f t="shared" ca="1" si="357"/>
        <v>15</v>
      </c>
      <c r="AL2512" s="1">
        <f t="shared" si="358"/>
        <v>0.9</v>
      </c>
      <c r="AM2512" s="38">
        <f t="shared" ca="1" si="359"/>
        <v>0.5</v>
      </c>
      <c r="AN2512" s="1" t="str">
        <f t="shared" ca="1" si="360"/>
        <v>תקין</v>
      </c>
      <c r="AO2512" s="1" t="e">
        <f>VLOOKUP(AC2512,'תז מייל קניין'!$A:$C,3,0)</f>
        <v>#N/A</v>
      </c>
      <c r="AP2512" s="1" t="str">
        <f t="shared" si="361"/>
        <v xml:space="preserve"> 17.07.25:</v>
      </c>
    </row>
    <row r="2513" spans="1:42" x14ac:dyDescent="0.2">
      <c r="A2513" s="4"/>
      <c r="B2513" s="5"/>
      <c r="C2513" s="6" t="s">
        <v>8621</v>
      </c>
      <c r="D2513" s="7" t="s">
        <v>50</v>
      </c>
      <c r="E2513" s="7" t="s">
        <v>32</v>
      </c>
      <c r="F2513" s="8" t="s">
        <v>35</v>
      </c>
      <c r="G2513" s="9">
        <v>45425</v>
      </c>
      <c r="H2513" s="9">
        <v>45299</v>
      </c>
      <c r="I2513" s="10">
        <v>46029</v>
      </c>
      <c r="J2513" s="14"/>
      <c r="K2513" s="11" t="s">
        <v>8622</v>
      </c>
      <c r="L2513" s="8" t="s">
        <v>8623</v>
      </c>
      <c r="M2513" s="8" t="s">
        <v>35</v>
      </c>
      <c r="N2513" s="8" t="s">
        <v>799</v>
      </c>
      <c r="O2513" s="12">
        <v>200000</v>
      </c>
      <c r="P2513" s="8" t="s">
        <v>814</v>
      </c>
      <c r="Q2513" s="12">
        <v>802280</v>
      </c>
      <c r="R2513" s="13">
        <v>5.21</v>
      </c>
      <c r="S2513" s="12">
        <v>41764.25</v>
      </c>
      <c r="T2513" s="12">
        <v>41764.25</v>
      </c>
      <c r="U2513" s="12">
        <v>760515.75</v>
      </c>
      <c r="V2513" s="8" t="s">
        <v>35</v>
      </c>
      <c r="W2513" s="8" t="s">
        <v>801</v>
      </c>
      <c r="X2513" s="8" t="s">
        <v>35</v>
      </c>
      <c r="Y2513" s="13">
        <v>0</v>
      </c>
      <c r="Z2513" s="8" t="s">
        <v>42</v>
      </c>
      <c r="AA2513" s="8" t="s">
        <v>808</v>
      </c>
      <c r="AB2513" s="8" t="s">
        <v>35</v>
      </c>
      <c r="AC2513" s="8" t="s">
        <v>8066</v>
      </c>
      <c r="AD2513" s="8" t="s">
        <v>8624</v>
      </c>
      <c r="AE2513" s="8" t="s">
        <v>35</v>
      </c>
      <c r="AF2513" s="12">
        <v>760515.75</v>
      </c>
      <c r="AG2513" s="41">
        <f t="shared" si="354"/>
        <v>45299</v>
      </c>
      <c r="AH2513" s="41">
        <f t="shared" ca="1" si="355"/>
        <v>46029</v>
      </c>
      <c r="AI2513" s="1">
        <f t="shared" ca="1" si="353"/>
        <v>23</v>
      </c>
      <c r="AJ2513" s="1">
        <f t="shared" ca="1" si="356"/>
        <v>18</v>
      </c>
      <c r="AK2513" s="1">
        <f t="shared" ca="1" si="357"/>
        <v>5</v>
      </c>
      <c r="AL2513" s="1">
        <f t="shared" si="358"/>
        <v>5.21</v>
      </c>
      <c r="AM2513" s="38">
        <f t="shared" ca="1" si="359"/>
        <v>0.78260869565217395</v>
      </c>
      <c r="AN2513" s="1" t="str">
        <f t="shared" ca="1" si="360"/>
        <v>לא תקין</v>
      </c>
      <c r="AO2513" s="1" t="e">
        <f>VLOOKUP(AC2513,'תז מייל קניין'!$A:$C,3,0)</f>
        <v>#N/A</v>
      </c>
      <c r="AP2513" s="1" t="str">
        <f t="shared" si="361"/>
        <v xml:space="preserve"> 17.07.25:</v>
      </c>
    </row>
    <row r="2514" spans="1:42" x14ac:dyDescent="0.2">
      <c r="A2514" s="4"/>
      <c r="B2514" s="5"/>
      <c r="C2514" s="6" t="s">
        <v>8625</v>
      </c>
      <c r="D2514" s="7" t="s">
        <v>50</v>
      </c>
      <c r="E2514" s="7" t="s">
        <v>32</v>
      </c>
      <c r="F2514" s="8" t="s">
        <v>35</v>
      </c>
      <c r="G2514" s="9">
        <v>45431</v>
      </c>
      <c r="H2514" s="9">
        <v>45362</v>
      </c>
      <c r="I2514" s="10">
        <v>46022</v>
      </c>
      <c r="J2514" s="14"/>
      <c r="K2514" s="11" t="s">
        <v>8626</v>
      </c>
      <c r="L2514" s="8" t="s">
        <v>8627</v>
      </c>
      <c r="M2514" s="8" t="s">
        <v>35</v>
      </c>
      <c r="N2514" s="8" t="s">
        <v>40</v>
      </c>
      <c r="O2514" s="12">
        <v>248594.5</v>
      </c>
      <c r="P2514" s="8" t="s">
        <v>814</v>
      </c>
      <c r="Q2514" s="12">
        <v>1002357.88</v>
      </c>
      <c r="R2514" s="13">
        <v>24.07</v>
      </c>
      <c r="S2514" s="12">
        <v>241276.71</v>
      </c>
      <c r="T2514" s="12">
        <v>241276.71</v>
      </c>
      <c r="U2514" s="12">
        <v>761081.17</v>
      </c>
      <c r="V2514" s="8" t="s">
        <v>35</v>
      </c>
      <c r="W2514" s="8" t="s">
        <v>801</v>
      </c>
      <c r="X2514" s="8" t="s">
        <v>35</v>
      </c>
      <c r="Y2514" s="13">
        <v>0</v>
      </c>
      <c r="Z2514" s="8" t="s">
        <v>42</v>
      </c>
      <c r="AA2514" s="8" t="s">
        <v>43</v>
      </c>
      <c r="AB2514" s="8" t="s">
        <v>808</v>
      </c>
      <c r="AC2514" s="8" t="s">
        <v>8066</v>
      </c>
      <c r="AD2514" s="8" t="s">
        <v>8628</v>
      </c>
      <c r="AE2514" s="8" t="s">
        <v>35</v>
      </c>
      <c r="AF2514" s="12">
        <v>761081.17</v>
      </c>
      <c r="AG2514" s="41">
        <f t="shared" si="354"/>
        <v>45362</v>
      </c>
      <c r="AH2514" s="41">
        <f t="shared" ca="1" si="355"/>
        <v>46022</v>
      </c>
      <c r="AI2514" s="1">
        <f t="shared" ca="1" si="353"/>
        <v>21</v>
      </c>
      <c r="AJ2514" s="1">
        <f t="shared" ca="1" si="356"/>
        <v>16</v>
      </c>
      <c r="AK2514" s="1">
        <f t="shared" ca="1" si="357"/>
        <v>4</v>
      </c>
      <c r="AL2514" s="1">
        <f t="shared" si="358"/>
        <v>24.07</v>
      </c>
      <c r="AM2514" s="38">
        <f t="shared" ca="1" si="359"/>
        <v>0.76190476190476186</v>
      </c>
      <c r="AN2514" s="1" t="str">
        <f t="shared" ca="1" si="360"/>
        <v>לא תקין</v>
      </c>
      <c r="AO2514" s="1" t="e">
        <f>VLOOKUP(AC2514,'תז מייל קניין'!$A:$C,3,0)</f>
        <v>#N/A</v>
      </c>
      <c r="AP2514" s="1" t="str">
        <f t="shared" si="361"/>
        <v xml:space="preserve"> 17.07.25:</v>
      </c>
    </row>
    <row r="2515" spans="1:42" x14ac:dyDescent="0.2">
      <c r="A2515" s="4"/>
      <c r="B2515" s="5"/>
      <c r="C2515" s="6" t="s">
        <v>8629</v>
      </c>
      <c r="D2515" s="7" t="s">
        <v>50</v>
      </c>
      <c r="E2515" s="7" t="s">
        <v>32</v>
      </c>
      <c r="F2515" s="8" t="s">
        <v>35</v>
      </c>
      <c r="G2515" s="9">
        <v>45434</v>
      </c>
      <c r="H2515" s="9">
        <v>43885</v>
      </c>
      <c r="I2515" s="10">
        <v>46022</v>
      </c>
      <c r="J2515" s="14"/>
      <c r="K2515" s="11" t="s">
        <v>8518</v>
      </c>
      <c r="L2515" s="8" t="s">
        <v>8519</v>
      </c>
      <c r="M2515" s="8" t="s">
        <v>35</v>
      </c>
      <c r="N2515" s="8" t="s">
        <v>799</v>
      </c>
      <c r="O2515" s="12">
        <v>783857.78</v>
      </c>
      <c r="P2515" s="8" t="s">
        <v>800</v>
      </c>
      <c r="Q2515" s="12">
        <v>3163728.39</v>
      </c>
      <c r="R2515" s="13">
        <v>32.68</v>
      </c>
      <c r="S2515" s="12">
        <v>1033980.34</v>
      </c>
      <c r="T2515" s="12">
        <v>1033964.24</v>
      </c>
      <c r="U2515" s="12">
        <v>2129764.15</v>
      </c>
      <c r="V2515" s="8" t="s">
        <v>35</v>
      </c>
      <c r="W2515" s="8" t="s">
        <v>801</v>
      </c>
      <c r="X2515" s="8" t="s">
        <v>35</v>
      </c>
      <c r="Y2515" s="13">
        <v>0</v>
      </c>
      <c r="Z2515" s="8" t="s">
        <v>42</v>
      </c>
      <c r="AA2515" s="8" t="s">
        <v>808</v>
      </c>
      <c r="AB2515" s="8" t="s">
        <v>35</v>
      </c>
      <c r="AC2515" s="8" t="s">
        <v>8066</v>
      </c>
      <c r="AD2515" s="8" t="s">
        <v>8630</v>
      </c>
      <c r="AE2515" s="8" t="s">
        <v>35</v>
      </c>
      <c r="AF2515" s="12">
        <v>2129764.15</v>
      </c>
      <c r="AG2515" s="41">
        <f t="shared" si="354"/>
        <v>43885</v>
      </c>
      <c r="AH2515" s="41">
        <f t="shared" ca="1" si="355"/>
        <v>46022</v>
      </c>
      <c r="AI2515" s="1">
        <f t="shared" ca="1" si="353"/>
        <v>70</v>
      </c>
      <c r="AJ2515" s="1">
        <f t="shared" ca="1" si="356"/>
        <v>65</v>
      </c>
      <c r="AK2515" s="1">
        <f t="shared" ca="1" si="357"/>
        <v>4</v>
      </c>
      <c r="AL2515" s="1">
        <f t="shared" si="358"/>
        <v>32.68</v>
      </c>
      <c r="AM2515" s="38">
        <f t="shared" ca="1" si="359"/>
        <v>0.9285714285714286</v>
      </c>
      <c r="AN2515" s="1" t="str">
        <f t="shared" ca="1" si="360"/>
        <v>לא תקין</v>
      </c>
      <c r="AO2515" s="1" t="e">
        <f>VLOOKUP(AC2515,'תז מייל קניין'!$A:$C,3,0)</f>
        <v>#N/A</v>
      </c>
      <c r="AP2515" s="1" t="str">
        <f t="shared" si="361"/>
        <v xml:space="preserve"> 17.07.25:</v>
      </c>
    </row>
    <row r="2516" spans="1:42" x14ac:dyDescent="0.2">
      <c r="A2516" s="4"/>
      <c r="B2516" s="5"/>
      <c r="C2516" s="6" t="s">
        <v>8631</v>
      </c>
      <c r="D2516" s="7" t="s">
        <v>50</v>
      </c>
      <c r="E2516" s="7" t="s">
        <v>32</v>
      </c>
      <c r="F2516" s="8" t="s">
        <v>35</v>
      </c>
      <c r="G2516" s="9">
        <v>45439</v>
      </c>
      <c r="H2516" s="9"/>
      <c r="I2516" s="10"/>
      <c r="J2516" s="14"/>
      <c r="K2516" s="11" t="s">
        <v>1943</v>
      </c>
      <c r="L2516" s="8" t="s">
        <v>1944</v>
      </c>
      <c r="M2516" s="8" t="s">
        <v>1945</v>
      </c>
      <c r="N2516" s="8" t="s">
        <v>40</v>
      </c>
      <c r="O2516" s="13">
        <v>499.14</v>
      </c>
      <c r="P2516" s="8" t="s">
        <v>41</v>
      </c>
      <c r="Q2516" s="13">
        <v>499.14</v>
      </c>
      <c r="R2516" s="13">
        <v>0</v>
      </c>
      <c r="S2516" s="13">
        <v>0</v>
      </c>
      <c r="T2516" s="13">
        <v>0</v>
      </c>
      <c r="U2516" s="13">
        <v>499.14</v>
      </c>
      <c r="V2516" s="8" t="s">
        <v>35</v>
      </c>
      <c r="W2516" s="8" t="s">
        <v>8632</v>
      </c>
      <c r="X2516" s="8" t="s">
        <v>35</v>
      </c>
      <c r="Y2516" s="13">
        <v>0</v>
      </c>
      <c r="Z2516" s="8" t="s">
        <v>42</v>
      </c>
      <c r="AA2516" s="8" t="s">
        <v>43</v>
      </c>
      <c r="AB2516" s="8" t="s">
        <v>60</v>
      </c>
      <c r="AC2516" s="8" t="s">
        <v>8066</v>
      </c>
      <c r="AD2516" s="8" t="s">
        <v>35</v>
      </c>
      <c r="AE2516" s="8" t="s">
        <v>2200</v>
      </c>
      <c r="AF2516" s="13">
        <v>499.14</v>
      </c>
      <c r="AG2516" s="41">
        <f t="shared" si="354"/>
        <v>45439</v>
      </c>
      <c r="AH2516" s="41">
        <f t="shared" ca="1" si="355"/>
        <v>46022</v>
      </c>
      <c r="AI2516" s="1">
        <f t="shared" ca="1" si="353"/>
        <v>19</v>
      </c>
      <c r="AJ2516" s="1">
        <f t="shared" ca="1" si="356"/>
        <v>14</v>
      </c>
      <c r="AK2516" s="1">
        <f t="shared" ca="1" si="357"/>
        <v>4</v>
      </c>
      <c r="AL2516" s="1">
        <f t="shared" si="358"/>
        <v>0</v>
      </c>
      <c r="AM2516" s="38">
        <f t="shared" ca="1" si="359"/>
        <v>0.73684210526315785</v>
      </c>
      <c r="AN2516" s="1" t="str">
        <f t="shared" ca="1" si="360"/>
        <v>לא תקין</v>
      </c>
      <c r="AO2516" s="1" t="e">
        <f>VLOOKUP(AC2516,'תז מייל קניין'!$A:$C,3,0)</f>
        <v>#N/A</v>
      </c>
      <c r="AP2516" s="1" t="str">
        <f t="shared" si="361"/>
        <v xml:space="preserve"> ציוד משרד</v>
      </c>
    </row>
    <row r="2517" spans="1:42" x14ac:dyDescent="0.2">
      <c r="A2517" s="4"/>
      <c r="B2517" s="5"/>
      <c r="C2517" s="6" t="s">
        <v>8633</v>
      </c>
      <c r="D2517" s="7" t="s">
        <v>50</v>
      </c>
      <c r="E2517" s="7" t="s">
        <v>32</v>
      </c>
      <c r="F2517" s="8" t="s">
        <v>35</v>
      </c>
      <c r="G2517" s="9">
        <v>45445</v>
      </c>
      <c r="H2517" s="9"/>
      <c r="I2517" s="10"/>
      <c r="J2517" s="14"/>
      <c r="K2517" s="11" t="s">
        <v>1943</v>
      </c>
      <c r="L2517" s="8" t="s">
        <v>1944</v>
      </c>
      <c r="M2517" s="8" t="s">
        <v>1945</v>
      </c>
      <c r="N2517" s="8" t="s">
        <v>40</v>
      </c>
      <c r="O2517" s="12">
        <v>1909.24</v>
      </c>
      <c r="P2517" s="8" t="s">
        <v>41</v>
      </c>
      <c r="Q2517" s="12">
        <v>1909.24</v>
      </c>
      <c r="R2517" s="13">
        <v>0</v>
      </c>
      <c r="S2517" s="13">
        <v>0</v>
      </c>
      <c r="T2517" s="13">
        <v>0</v>
      </c>
      <c r="U2517" s="12">
        <v>1909.24</v>
      </c>
      <c r="V2517" s="8" t="s">
        <v>35</v>
      </c>
      <c r="W2517" s="8" t="s">
        <v>8634</v>
      </c>
      <c r="X2517" s="8" t="s">
        <v>35</v>
      </c>
      <c r="Y2517" s="13">
        <v>0</v>
      </c>
      <c r="Z2517" s="8" t="s">
        <v>42</v>
      </c>
      <c r="AA2517" s="8" t="s">
        <v>43</v>
      </c>
      <c r="AB2517" s="8" t="s">
        <v>60</v>
      </c>
      <c r="AC2517" s="8" t="s">
        <v>8066</v>
      </c>
      <c r="AD2517" s="8" t="s">
        <v>35</v>
      </c>
      <c r="AE2517" s="8" t="s">
        <v>35</v>
      </c>
      <c r="AF2517" s="12">
        <v>1909.24</v>
      </c>
      <c r="AG2517" s="41">
        <f t="shared" si="354"/>
        <v>45445</v>
      </c>
      <c r="AH2517" s="41">
        <f t="shared" ca="1" si="355"/>
        <v>46022</v>
      </c>
      <c r="AI2517" s="1">
        <f t="shared" ca="1" si="353"/>
        <v>18</v>
      </c>
      <c r="AJ2517" s="1">
        <f t="shared" ca="1" si="356"/>
        <v>14</v>
      </c>
      <c r="AK2517" s="1">
        <f t="shared" ca="1" si="357"/>
        <v>4</v>
      </c>
      <c r="AL2517" s="1">
        <f t="shared" si="358"/>
        <v>0</v>
      </c>
      <c r="AM2517" s="38">
        <f t="shared" ca="1" si="359"/>
        <v>0.77777777777777779</v>
      </c>
      <c r="AN2517" s="1" t="str">
        <f t="shared" ca="1" si="360"/>
        <v>לא תקין</v>
      </c>
      <c r="AO2517" s="1" t="e">
        <f>VLOOKUP(AC2517,'תז מייל קניין'!$A:$C,3,0)</f>
        <v>#N/A</v>
      </c>
      <c r="AP2517" s="1" t="str">
        <f t="shared" si="361"/>
        <v xml:space="preserve"> חותמות עב</v>
      </c>
    </row>
    <row r="2518" spans="1:42" x14ac:dyDescent="0.2">
      <c r="A2518" s="4"/>
      <c r="B2518" s="5"/>
      <c r="C2518" s="6" t="s">
        <v>8635</v>
      </c>
      <c r="D2518" s="7" t="s">
        <v>50</v>
      </c>
      <c r="E2518" s="7" t="s">
        <v>32</v>
      </c>
      <c r="F2518" s="8" t="s">
        <v>35</v>
      </c>
      <c r="G2518" s="9">
        <v>45447</v>
      </c>
      <c r="H2518" s="9">
        <v>45299</v>
      </c>
      <c r="I2518" s="10">
        <v>46029</v>
      </c>
      <c r="J2518" s="14"/>
      <c r="K2518" s="11" t="s">
        <v>8636</v>
      </c>
      <c r="L2518" s="8" t="s">
        <v>8637</v>
      </c>
      <c r="M2518" s="8" t="s">
        <v>35</v>
      </c>
      <c r="N2518" s="8" t="s">
        <v>799</v>
      </c>
      <c r="O2518" s="12">
        <v>400000</v>
      </c>
      <c r="P2518" s="8" t="s">
        <v>814</v>
      </c>
      <c r="Q2518" s="12">
        <v>1587640</v>
      </c>
      <c r="R2518" s="13">
        <v>38.619999999999997</v>
      </c>
      <c r="S2518" s="12">
        <v>667098</v>
      </c>
      <c r="T2518" s="12">
        <v>613174.56000000006</v>
      </c>
      <c r="U2518" s="12">
        <v>974465.44</v>
      </c>
      <c r="V2518" s="8" t="s">
        <v>35</v>
      </c>
      <c r="W2518" s="8" t="s">
        <v>801</v>
      </c>
      <c r="X2518" s="8" t="s">
        <v>35</v>
      </c>
      <c r="Y2518" s="13">
        <v>0</v>
      </c>
      <c r="Z2518" s="8" t="s">
        <v>42</v>
      </c>
      <c r="AA2518" s="8" t="s">
        <v>808</v>
      </c>
      <c r="AB2518" s="8" t="s">
        <v>35</v>
      </c>
      <c r="AC2518" s="8" t="s">
        <v>8066</v>
      </c>
      <c r="AD2518" s="8" t="s">
        <v>8638</v>
      </c>
      <c r="AE2518" s="8" t="s">
        <v>35</v>
      </c>
      <c r="AF2518" s="12">
        <v>974465.44</v>
      </c>
      <c r="AG2518" s="41">
        <f t="shared" si="354"/>
        <v>45299</v>
      </c>
      <c r="AH2518" s="41">
        <f t="shared" ca="1" si="355"/>
        <v>46029</v>
      </c>
      <c r="AI2518" s="1">
        <f t="shared" ca="1" si="353"/>
        <v>23</v>
      </c>
      <c r="AJ2518" s="1">
        <f t="shared" ca="1" si="356"/>
        <v>18</v>
      </c>
      <c r="AK2518" s="1">
        <f t="shared" ca="1" si="357"/>
        <v>5</v>
      </c>
      <c r="AL2518" s="1">
        <f t="shared" si="358"/>
        <v>38.619999999999997</v>
      </c>
      <c r="AM2518" s="38">
        <f t="shared" ca="1" si="359"/>
        <v>0.78260869565217395</v>
      </c>
      <c r="AN2518" s="1" t="str">
        <f t="shared" ca="1" si="360"/>
        <v>לא תקין</v>
      </c>
      <c r="AO2518" s="1" t="e">
        <f>VLOOKUP(AC2518,'תז מייל קניין'!$A:$C,3,0)</f>
        <v>#N/A</v>
      </c>
      <c r="AP2518" s="1" t="str">
        <f t="shared" si="361"/>
        <v xml:space="preserve"> 17.07.25:</v>
      </c>
    </row>
    <row r="2519" spans="1:42" x14ac:dyDescent="0.2">
      <c r="A2519" s="4"/>
      <c r="B2519" s="5"/>
      <c r="C2519" s="6" t="s">
        <v>8639</v>
      </c>
      <c r="D2519" s="7" t="s">
        <v>50</v>
      </c>
      <c r="E2519" s="7" t="s">
        <v>32</v>
      </c>
      <c r="F2519" s="8" t="s">
        <v>35</v>
      </c>
      <c r="G2519" s="9">
        <v>45447</v>
      </c>
      <c r="H2519" s="9">
        <v>45382</v>
      </c>
      <c r="I2519" s="10">
        <v>46112</v>
      </c>
      <c r="J2519" s="14"/>
      <c r="K2519" s="11" t="s">
        <v>8640</v>
      </c>
      <c r="L2519" s="8" t="s">
        <v>8641</v>
      </c>
      <c r="M2519" s="8" t="s">
        <v>35</v>
      </c>
      <c r="N2519" s="8" t="s">
        <v>799</v>
      </c>
      <c r="O2519" s="12">
        <v>3860000</v>
      </c>
      <c r="P2519" s="8" t="s">
        <v>8490</v>
      </c>
      <c r="Q2519" s="12">
        <v>756560</v>
      </c>
      <c r="R2519" s="13">
        <v>5.71</v>
      </c>
      <c r="S2519" s="12">
        <v>45691.02</v>
      </c>
      <c r="T2519" s="12">
        <v>43182.81</v>
      </c>
      <c r="U2519" s="12">
        <v>713377.19</v>
      </c>
      <c r="V2519" s="8" t="s">
        <v>35</v>
      </c>
      <c r="W2519" s="8" t="s">
        <v>801</v>
      </c>
      <c r="X2519" s="8" t="s">
        <v>35</v>
      </c>
      <c r="Y2519" s="13">
        <v>0</v>
      </c>
      <c r="Z2519" s="8" t="s">
        <v>42</v>
      </c>
      <c r="AA2519" s="8" t="s">
        <v>808</v>
      </c>
      <c r="AB2519" s="8" t="s">
        <v>35</v>
      </c>
      <c r="AC2519" s="8" t="s">
        <v>8066</v>
      </c>
      <c r="AD2519" s="8" t="s">
        <v>8642</v>
      </c>
      <c r="AE2519" s="8" t="s">
        <v>35</v>
      </c>
      <c r="AF2519" s="12">
        <v>713377.19</v>
      </c>
      <c r="AG2519" s="41">
        <f t="shared" si="354"/>
        <v>45382</v>
      </c>
      <c r="AH2519" s="41">
        <f t="shared" ca="1" si="355"/>
        <v>46112</v>
      </c>
      <c r="AI2519" s="1">
        <f t="shared" ca="1" si="353"/>
        <v>24</v>
      </c>
      <c r="AJ2519" s="1">
        <f t="shared" ca="1" si="356"/>
        <v>16</v>
      </c>
      <c r="AK2519" s="1">
        <f t="shared" ca="1" si="357"/>
        <v>7</v>
      </c>
      <c r="AL2519" s="1">
        <f t="shared" si="358"/>
        <v>5.71</v>
      </c>
      <c r="AM2519" s="38">
        <f t="shared" ca="1" si="359"/>
        <v>0.66666666666666663</v>
      </c>
      <c r="AN2519" s="1" t="str">
        <f t="shared" ca="1" si="360"/>
        <v>לא תקין</v>
      </c>
      <c r="AO2519" s="1" t="e">
        <f>VLOOKUP(AC2519,'תז מייל קניין'!$A:$C,3,0)</f>
        <v>#N/A</v>
      </c>
      <c r="AP2519" s="1" t="str">
        <f t="shared" si="361"/>
        <v xml:space="preserve"> 17.07.25:</v>
      </c>
    </row>
    <row r="2520" spans="1:42" x14ac:dyDescent="0.2">
      <c r="A2520" s="4"/>
      <c r="B2520" s="5"/>
      <c r="C2520" s="6" t="s">
        <v>8643</v>
      </c>
      <c r="D2520" s="7" t="s">
        <v>61</v>
      </c>
      <c r="E2520" s="7" t="s">
        <v>32</v>
      </c>
      <c r="F2520" s="8" t="s">
        <v>35</v>
      </c>
      <c r="G2520" s="9">
        <v>45456</v>
      </c>
      <c r="H2520" s="9">
        <v>45355</v>
      </c>
      <c r="I2520" s="10">
        <v>45808</v>
      </c>
      <c r="J2520" s="14"/>
      <c r="K2520" s="11" t="s">
        <v>8644</v>
      </c>
      <c r="L2520" s="8" t="s">
        <v>8645</v>
      </c>
      <c r="M2520" s="8" t="s">
        <v>8646</v>
      </c>
      <c r="N2520" s="8" t="s">
        <v>40</v>
      </c>
      <c r="O2520" s="12">
        <v>160246.17000000001</v>
      </c>
      <c r="P2520" s="8" t="s">
        <v>41</v>
      </c>
      <c r="Q2520" s="12">
        <v>160246.17000000001</v>
      </c>
      <c r="R2520" s="13">
        <v>30.17</v>
      </c>
      <c r="S2520" s="12">
        <v>57900.49</v>
      </c>
      <c r="T2520" s="12">
        <v>48340.44</v>
      </c>
      <c r="U2520" s="12">
        <v>111905.73</v>
      </c>
      <c r="V2520" s="8" t="s">
        <v>35</v>
      </c>
      <c r="W2520" s="8" t="s">
        <v>8647</v>
      </c>
      <c r="X2520" s="8" t="s">
        <v>57</v>
      </c>
      <c r="Y2520" s="13">
        <v>0</v>
      </c>
      <c r="Z2520" s="8" t="s">
        <v>42</v>
      </c>
      <c r="AA2520" s="8" t="s">
        <v>44</v>
      </c>
      <c r="AB2520" s="8" t="s">
        <v>35</v>
      </c>
      <c r="AC2520" s="8" t="s">
        <v>8066</v>
      </c>
      <c r="AD2520" s="8" t="s">
        <v>8648</v>
      </c>
      <c r="AE2520" s="8" t="s">
        <v>2302</v>
      </c>
      <c r="AF2520" s="12">
        <v>111905.73</v>
      </c>
      <c r="AG2520" s="41">
        <f t="shared" si="354"/>
        <v>45355</v>
      </c>
      <c r="AH2520" s="41">
        <f t="shared" ca="1" si="355"/>
        <v>45808</v>
      </c>
      <c r="AI2520" s="1">
        <f t="shared" ca="1" si="353"/>
        <v>14</v>
      </c>
      <c r="AJ2520" s="1">
        <f t="shared" ca="1" si="356"/>
        <v>17</v>
      </c>
      <c r="AK2520" s="1">
        <f t="shared" ca="1" si="357"/>
        <v>-2</v>
      </c>
      <c r="AL2520" s="1">
        <f t="shared" si="358"/>
        <v>30.17</v>
      </c>
      <c r="AM2520" s="38">
        <f t="shared" ca="1" si="359"/>
        <v>1.2142857142857142</v>
      </c>
      <c r="AN2520" s="1" t="str">
        <f t="shared" ca="1" si="360"/>
        <v>לא תקין</v>
      </c>
      <c r="AO2520" s="1" t="e">
        <f>VLOOKUP(AC2520,'תז מייל קניין'!$A:$C,3,0)</f>
        <v>#N/A</v>
      </c>
      <c r="AP2520" s="1" t="str">
        <f t="shared" si="361"/>
        <v xml:space="preserve"> 15/06/25:</v>
      </c>
    </row>
    <row r="2521" spans="1:42" x14ac:dyDescent="0.2">
      <c r="A2521" s="4"/>
      <c r="B2521" s="5"/>
      <c r="C2521" s="6" t="s">
        <v>8649</v>
      </c>
      <c r="D2521" s="7" t="s">
        <v>61</v>
      </c>
      <c r="E2521" s="7" t="s">
        <v>32</v>
      </c>
      <c r="F2521" s="8" t="s">
        <v>35</v>
      </c>
      <c r="G2521" s="9">
        <v>45460</v>
      </c>
      <c r="H2521" s="9">
        <v>45420</v>
      </c>
      <c r="I2521" s="10">
        <v>45657</v>
      </c>
      <c r="J2521" s="14"/>
      <c r="K2521" s="11" t="s">
        <v>8650</v>
      </c>
      <c r="L2521" s="8" t="s">
        <v>8651</v>
      </c>
      <c r="M2521" s="8" t="s">
        <v>8652</v>
      </c>
      <c r="N2521" s="8" t="s">
        <v>40</v>
      </c>
      <c r="O2521" s="12">
        <v>305200</v>
      </c>
      <c r="P2521" s="8" t="s">
        <v>41</v>
      </c>
      <c r="Q2521" s="12">
        <v>305200</v>
      </c>
      <c r="R2521" s="13">
        <v>61.54</v>
      </c>
      <c r="S2521" s="12">
        <v>187200</v>
      </c>
      <c r="T2521" s="12">
        <v>187200</v>
      </c>
      <c r="U2521" s="12">
        <v>118000</v>
      </c>
      <c r="V2521" s="8" t="s">
        <v>35</v>
      </c>
      <c r="W2521" s="8" t="s">
        <v>8653</v>
      </c>
      <c r="X2521" s="8" t="s">
        <v>35</v>
      </c>
      <c r="Y2521" s="13">
        <v>0</v>
      </c>
      <c r="Z2521" s="8" t="s">
        <v>42</v>
      </c>
      <c r="AA2521" s="8" t="s">
        <v>43</v>
      </c>
      <c r="AB2521" s="8" t="s">
        <v>1007</v>
      </c>
      <c r="AC2521" s="8" t="s">
        <v>8066</v>
      </c>
      <c r="AD2521" s="8" t="s">
        <v>35</v>
      </c>
      <c r="AE2521" s="8" t="s">
        <v>1008</v>
      </c>
      <c r="AF2521" s="12">
        <v>118000</v>
      </c>
      <c r="AG2521" s="41">
        <f t="shared" si="354"/>
        <v>45420</v>
      </c>
      <c r="AH2521" s="41">
        <f t="shared" ca="1" si="355"/>
        <v>45657</v>
      </c>
      <c r="AI2521" s="1">
        <f t="shared" ca="1" si="353"/>
        <v>7</v>
      </c>
      <c r="AJ2521" s="1">
        <f t="shared" ca="1" si="356"/>
        <v>14</v>
      </c>
      <c r="AK2521" s="1">
        <f t="shared" ca="1" si="357"/>
        <v>-7</v>
      </c>
      <c r="AL2521" s="1">
        <f t="shared" si="358"/>
        <v>61.54</v>
      </c>
      <c r="AM2521" s="38">
        <f t="shared" ca="1" si="359"/>
        <v>2</v>
      </c>
      <c r="AN2521" s="1" t="str">
        <f t="shared" ca="1" si="360"/>
        <v>תקין</v>
      </c>
      <c r="AO2521" s="1" t="e">
        <f>VLOOKUP(AC2521,'תז מייל קניין'!$A:$C,3,0)</f>
        <v>#N/A</v>
      </c>
      <c r="AP2521" s="1" t="str">
        <f t="shared" si="361"/>
        <v xml:space="preserve"> התקשרות ע</v>
      </c>
    </row>
    <row r="2522" spans="1:42" x14ac:dyDescent="0.2">
      <c r="A2522" s="4"/>
      <c r="B2522" s="5"/>
      <c r="C2522" s="6" t="s">
        <v>8654</v>
      </c>
      <c r="D2522" s="7" t="s">
        <v>50</v>
      </c>
      <c r="E2522" s="7" t="s">
        <v>32</v>
      </c>
      <c r="F2522" s="8" t="s">
        <v>35</v>
      </c>
      <c r="G2522" s="9">
        <v>45460</v>
      </c>
      <c r="H2522" s="9"/>
      <c r="I2522" s="10"/>
      <c r="J2522" s="14"/>
      <c r="K2522" s="11" t="s">
        <v>1764</v>
      </c>
      <c r="L2522" s="8" t="s">
        <v>1765</v>
      </c>
      <c r="M2522" s="8" t="s">
        <v>1766</v>
      </c>
      <c r="N2522" s="8" t="s">
        <v>40</v>
      </c>
      <c r="O2522" s="12">
        <v>9444.06</v>
      </c>
      <c r="P2522" s="8" t="s">
        <v>41</v>
      </c>
      <c r="Q2522" s="12">
        <v>9444.06</v>
      </c>
      <c r="R2522" s="13">
        <v>94.71</v>
      </c>
      <c r="S2522" s="12">
        <v>8940.17</v>
      </c>
      <c r="T2522" s="12">
        <v>9960.8799999999992</v>
      </c>
      <c r="U2522" s="13">
        <v>582.77</v>
      </c>
      <c r="V2522" s="8" t="s">
        <v>35</v>
      </c>
      <c r="W2522" s="8" t="s">
        <v>8655</v>
      </c>
      <c r="X2522" s="8" t="s">
        <v>57</v>
      </c>
      <c r="Y2522" s="13">
        <v>0</v>
      </c>
      <c r="Z2522" s="8" t="s">
        <v>42</v>
      </c>
      <c r="AA2522" s="8" t="s">
        <v>65</v>
      </c>
      <c r="AB2522" s="8" t="s">
        <v>35</v>
      </c>
      <c r="AC2522" s="8" t="s">
        <v>8066</v>
      </c>
      <c r="AD2522" s="8" t="s">
        <v>35</v>
      </c>
      <c r="AE2522" s="8" t="s">
        <v>1769</v>
      </c>
      <c r="AF2522" s="13">
        <v>503.81</v>
      </c>
      <c r="AG2522" s="41">
        <f t="shared" si="354"/>
        <v>45460</v>
      </c>
      <c r="AH2522" s="41">
        <f t="shared" ca="1" si="355"/>
        <v>46022</v>
      </c>
      <c r="AI2522" s="1">
        <f t="shared" ca="1" si="353"/>
        <v>18</v>
      </c>
      <c r="AJ2522" s="1">
        <f t="shared" ca="1" si="356"/>
        <v>13</v>
      </c>
      <c r="AK2522" s="1">
        <f t="shared" ca="1" si="357"/>
        <v>4</v>
      </c>
      <c r="AL2522" s="1">
        <f t="shared" si="358"/>
        <v>94.71</v>
      </c>
      <c r="AM2522" s="38">
        <f t="shared" ca="1" si="359"/>
        <v>0.72222222222222221</v>
      </c>
      <c r="AN2522" s="1" t="str">
        <f t="shared" ca="1" si="360"/>
        <v>תקין</v>
      </c>
      <c r="AO2522" s="1" t="e">
        <f>VLOOKUP(AC2522,'תז מייל קניין'!$A:$C,3,0)</f>
        <v>#N/A</v>
      </c>
      <c r="AP2522" s="1" t="str">
        <f t="shared" si="361"/>
        <v xml:space="preserve"> ציוד משרד</v>
      </c>
    </row>
    <row r="2523" spans="1:42" x14ac:dyDescent="0.2">
      <c r="A2523" s="4"/>
      <c r="B2523" s="5"/>
      <c r="C2523" s="6" t="s">
        <v>8656</v>
      </c>
      <c r="D2523" s="7" t="s">
        <v>34</v>
      </c>
      <c r="E2523" s="7" t="s">
        <v>32</v>
      </c>
      <c r="F2523" s="8" t="s">
        <v>35</v>
      </c>
      <c r="G2523" s="9">
        <v>45463</v>
      </c>
      <c r="H2523" s="9"/>
      <c r="I2523" s="10"/>
      <c r="J2523" s="14"/>
      <c r="K2523" s="11" t="s">
        <v>8657</v>
      </c>
      <c r="L2523" s="8" t="s">
        <v>8658</v>
      </c>
      <c r="M2523" s="8" t="s">
        <v>35</v>
      </c>
      <c r="N2523" s="8" t="s">
        <v>40</v>
      </c>
      <c r="O2523" s="12">
        <v>10350</v>
      </c>
      <c r="P2523" s="8" t="s">
        <v>1329</v>
      </c>
      <c r="Q2523" s="12">
        <v>48968.959999999999</v>
      </c>
      <c r="R2523" s="13">
        <v>30.44</v>
      </c>
      <c r="S2523" s="12">
        <v>15072.66</v>
      </c>
      <c r="T2523" s="12">
        <v>15070.99</v>
      </c>
      <c r="U2523" s="12">
        <v>34063.230000000003</v>
      </c>
      <c r="V2523" s="8" t="s">
        <v>35</v>
      </c>
      <c r="W2523" s="8" t="s">
        <v>801</v>
      </c>
      <c r="X2523" s="8" t="s">
        <v>35</v>
      </c>
      <c r="Y2523" s="13">
        <v>0</v>
      </c>
      <c r="Z2523" s="8" t="s">
        <v>42</v>
      </c>
      <c r="AA2523" s="8" t="s">
        <v>58</v>
      </c>
      <c r="AB2523" s="8" t="s">
        <v>35</v>
      </c>
      <c r="AC2523" s="8" t="s">
        <v>8066</v>
      </c>
      <c r="AD2523" s="8" t="s">
        <v>35</v>
      </c>
      <c r="AE2523" s="8" t="s">
        <v>35</v>
      </c>
      <c r="AF2523" s="12">
        <v>34063.230000000003</v>
      </c>
      <c r="AG2523" s="41">
        <f t="shared" si="354"/>
        <v>45463</v>
      </c>
      <c r="AH2523" s="41">
        <f t="shared" ca="1" si="355"/>
        <v>46022</v>
      </c>
      <c r="AI2523" s="1">
        <f t="shared" ca="1" si="353"/>
        <v>18</v>
      </c>
      <c r="AJ2523" s="1">
        <f t="shared" ca="1" si="356"/>
        <v>13</v>
      </c>
      <c r="AK2523" s="1">
        <f t="shared" ca="1" si="357"/>
        <v>4</v>
      </c>
      <c r="AL2523" s="1">
        <f t="shared" si="358"/>
        <v>30.44</v>
      </c>
      <c r="AM2523" s="38">
        <f t="shared" ca="1" si="359"/>
        <v>0.72222222222222221</v>
      </c>
      <c r="AN2523" s="1" t="str">
        <f t="shared" ca="1" si="360"/>
        <v>תקין</v>
      </c>
      <c r="AO2523" s="1" t="e">
        <f>VLOOKUP(AC2523,'תז מייל קניין'!$A:$C,3,0)</f>
        <v>#N/A</v>
      </c>
      <c r="AP2523" s="1" t="str">
        <f t="shared" si="361"/>
        <v xml:space="preserve"> 17.07.25:</v>
      </c>
    </row>
    <row r="2524" spans="1:42" x14ac:dyDescent="0.2">
      <c r="A2524" s="4"/>
      <c r="B2524" s="5"/>
      <c r="C2524" s="6" t="s">
        <v>8659</v>
      </c>
      <c r="D2524" s="7" t="s">
        <v>34</v>
      </c>
      <c r="E2524" s="7" t="s">
        <v>32</v>
      </c>
      <c r="F2524" s="8" t="s">
        <v>35</v>
      </c>
      <c r="G2524" s="9">
        <v>45466</v>
      </c>
      <c r="H2524" s="9">
        <v>45462</v>
      </c>
      <c r="I2524" s="10">
        <v>45826</v>
      </c>
      <c r="J2524" s="14"/>
      <c r="K2524" s="11" t="s">
        <v>8660</v>
      </c>
      <c r="L2524" s="8" t="s">
        <v>8661</v>
      </c>
      <c r="M2524" s="8" t="s">
        <v>35</v>
      </c>
      <c r="N2524" s="8" t="s">
        <v>35</v>
      </c>
      <c r="O2524" s="12">
        <v>117000</v>
      </c>
      <c r="P2524" s="8" t="s">
        <v>41</v>
      </c>
      <c r="Q2524" s="12">
        <v>117000</v>
      </c>
      <c r="R2524" s="13">
        <v>0</v>
      </c>
      <c r="S2524" s="13">
        <v>0</v>
      </c>
      <c r="T2524" s="13">
        <v>0</v>
      </c>
      <c r="U2524" s="13">
        <v>0</v>
      </c>
      <c r="V2524" s="8" t="s">
        <v>57</v>
      </c>
      <c r="W2524" s="8" t="s">
        <v>35</v>
      </c>
      <c r="X2524" s="8" t="s">
        <v>35</v>
      </c>
      <c r="Y2524" s="13">
        <v>0</v>
      </c>
      <c r="Z2524" s="8" t="s">
        <v>35</v>
      </c>
      <c r="AA2524" s="8" t="s">
        <v>43</v>
      </c>
      <c r="AB2524" s="8" t="s">
        <v>35</v>
      </c>
      <c r="AC2524" s="8" t="s">
        <v>8066</v>
      </c>
      <c r="AD2524" s="8" t="s">
        <v>35</v>
      </c>
      <c r="AE2524" s="8" t="s">
        <v>35</v>
      </c>
      <c r="AF2524" s="12">
        <v>117000</v>
      </c>
      <c r="AG2524" s="41">
        <f t="shared" si="354"/>
        <v>45462</v>
      </c>
      <c r="AH2524" s="41">
        <f t="shared" ca="1" si="355"/>
        <v>45826</v>
      </c>
      <c r="AI2524" s="1">
        <f t="shared" ca="1" si="353"/>
        <v>11</v>
      </c>
      <c r="AJ2524" s="1">
        <f t="shared" ca="1" si="356"/>
        <v>13</v>
      </c>
      <c r="AK2524" s="1">
        <f t="shared" ca="1" si="357"/>
        <v>-1</v>
      </c>
      <c r="AL2524" s="1">
        <f t="shared" si="358"/>
        <v>0</v>
      </c>
      <c r="AM2524" s="38">
        <f t="shared" ca="1" si="359"/>
        <v>1.1818181818181819</v>
      </c>
      <c r="AN2524" s="1" t="str">
        <f t="shared" ca="1" si="360"/>
        <v>לא תקין</v>
      </c>
      <c r="AO2524" s="1" t="e">
        <f>VLOOKUP(AC2524,'תז מייל קניין'!$A:$C,3,0)</f>
        <v>#N/A</v>
      </c>
      <c r="AP2524" s="1" t="str">
        <f t="shared" si="361"/>
        <v/>
      </c>
    </row>
    <row r="2525" spans="1:42" x14ac:dyDescent="0.2">
      <c r="A2525" s="4"/>
      <c r="B2525" s="5"/>
      <c r="C2525" s="6" t="s">
        <v>8662</v>
      </c>
      <c r="D2525" s="7" t="s">
        <v>50</v>
      </c>
      <c r="E2525" s="7" t="s">
        <v>32</v>
      </c>
      <c r="F2525" s="8" t="s">
        <v>35</v>
      </c>
      <c r="G2525" s="9">
        <v>45480</v>
      </c>
      <c r="H2525" s="9">
        <v>45453</v>
      </c>
      <c r="I2525" s="10">
        <v>45657</v>
      </c>
      <c r="J2525" s="14"/>
      <c r="K2525" s="11" t="s">
        <v>8663</v>
      </c>
      <c r="L2525" s="8" t="s">
        <v>8664</v>
      </c>
      <c r="M2525" s="8" t="s">
        <v>35</v>
      </c>
      <c r="N2525" s="8" t="s">
        <v>278</v>
      </c>
      <c r="O2525" s="12">
        <v>160000</v>
      </c>
      <c r="P2525" s="8" t="s">
        <v>1329</v>
      </c>
      <c r="Q2525" s="12">
        <v>760704</v>
      </c>
      <c r="R2525" s="13">
        <v>0</v>
      </c>
      <c r="S2525" s="13">
        <v>0</v>
      </c>
      <c r="T2525" s="13">
        <v>0</v>
      </c>
      <c r="U2525" s="12">
        <v>760704</v>
      </c>
      <c r="V2525" s="8" t="s">
        <v>35</v>
      </c>
      <c r="W2525" s="8" t="s">
        <v>801</v>
      </c>
      <c r="X2525" s="8" t="s">
        <v>35</v>
      </c>
      <c r="Y2525" s="13">
        <v>0</v>
      </c>
      <c r="Z2525" s="8" t="s">
        <v>42</v>
      </c>
      <c r="AA2525" s="8" t="s">
        <v>43</v>
      </c>
      <c r="AB2525" s="8" t="s">
        <v>808</v>
      </c>
      <c r="AC2525" s="8" t="s">
        <v>8066</v>
      </c>
      <c r="AD2525" s="8" t="s">
        <v>8665</v>
      </c>
      <c r="AE2525" s="8" t="s">
        <v>35</v>
      </c>
      <c r="AF2525" s="12">
        <v>760704</v>
      </c>
      <c r="AG2525" s="41">
        <f t="shared" si="354"/>
        <v>45453</v>
      </c>
      <c r="AH2525" s="41">
        <f t="shared" ca="1" si="355"/>
        <v>45657</v>
      </c>
      <c r="AI2525" s="1">
        <f t="shared" ref="AI2525:AI2588" ca="1" si="362">DATEDIF(AG2525,AH2525, "m")</f>
        <v>6</v>
      </c>
      <c r="AJ2525" s="1">
        <f t="shared" ca="1" si="356"/>
        <v>13</v>
      </c>
      <c r="AK2525" s="1">
        <f t="shared" ca="1" si="357"/>
        <v>-7</v>
      </c>
      <c r="AL2525" s="1">
        <f t="shared" si="358"/>
        <v>0</v>
      </c>
      <c r="AM2525" s="38">
        <f t="shared" ca="1" si="359"/>
        <v>2.1666666666666665</v>
      </c>
      <c r="AN2525" s="1" t="str">
        <f t="shared" ca="1" si="360"/>
        <v>לא תקין</v>
      </c>
      <c r="AO2525" s="1" t="e">
        <f>VLOOKUP(AC2525,'תז מייל קניין'!$A:$C,3,0)</f>
        <v>#N/A</v>
      </c>
      <c r="AP2525" s="1" t="str">
        <f t="shared" si="361"/>
        <v xml:space="preserve"> 17.07.25:</v>
      </c>
    </row>
    <row r="2526" spans="1:42" x14ac:dyDescent="0.2">
      <c r="A2526" s="4"/>
      <c r="B2526" s="5"/>
      <c r="C2526" s="6" t="s">
        <v>8666</v>
      </c>
      <c r="D2526" s="7" t="s">
        <v>50</v>
      </c>
      <c r="E2526" s="7" t="s">
        <v>32</v>
      </c>
      <c r="F2526" s="8" t="s">
        <v>35</v>
      </c>
      <c r="G2526" s="9">
        <v>45481</v>
      </c>
      <c r="H2526" s="9">
        <v>45461</v>
      </c>
      <c r="I2526" s="10">
        <v>46190</v>
      </c>
      <c r="J2526" s="14"/>
      <c r="K2526" s="11" t="s">
        <v>8667</v>
      </c>
      <c r="L2526" s="8" t="s">
        <v>8668</v>
      </c>
      <c r="M2526" s="8" t="s">
        <v>35</v>
      </c>
      <c r="N2526" s="8" t="s">
        <v>40</v>
      </c>
      <c r="O2526" s="12">
        <v>350000</v>
      </c>
      <c r="P2526" s="8" t="s">
        <v>1329</v>
      </c>
      <c r="Q2526" s="12">
        <v>1664040</v>
      </c>
      <c r="R2526" s="13">
        <v>66.849999999999994</v>
      </c>
      <c r="S2526" s="12">
        <v>1112968.04</v>
      </c>
      <c r="T2526" s="12">
        <v>1112484.19</v>
      </c>
      <c r="U2526" s="12">
        <v>551555.81000000006</v>
      </c>
      <c r="V2526" s="8" t="s">
        <v>35</v>
      </c>
      <c r="W2526" s="8" t="s">
        <v>801</v>
      </c>
      <c r="X2526" s="8" t="s">
        <v>35</v>
      </c>
      <c r="Y2526" s="13">
        <v>0</v>
      </c>
      <c r="Z2526" s="8" t="s">
        <v>42</v>
      </c>
      <c r="AA2526" s="8" t="s">
        <v>808</v>
      </c>
      <c r="AB2526" s="8" t="s">
        <v>35</v>
      </c>
      <c r="AC2526" s="8" t="s">
        <v>8066</v>
      </c>
      <c r="AD2526" s="8" t="s">
        <v>8669</v>
      </c>
      <c r="AE2526" s="8" t="s">
        <v>35</v>
      </c>
      <c r="AF2526" s="12">
        <v>551555.81000000006</v>
      </c>
      <c r="AG2526" s="41">
        <f t="shared" si="354"/>
        <v>45461</v>
      </c>
      <c r="AH2526" s="41">
        <f t="shared" ca="1" si="355"/>
        <v>46190</v>
      </c>
      <c r="AI2526" s="1">
        <f t="shared" ca="1" si="362"/>
        <v>23</v>
      </c>
      <c r="AJ2526" s="1">
        <f t="shared" ca="1" si="356"/>
        <v>13</v>
      </c>
      <c r="AK2526" s="1">
        <f t="shared" ca="1" si="357"/>
        <v>10</v>
      </c>
      <c r="AL2526" s="1">
        <f t="shared" si="358"/>
        <v>66.849999999999994</v>
      </c>
      <c r="AM2526" s="38">
        <f t="shared" ca="1" si="359"/>
        <v>0.56521739130434778</v>
      </c>
      <c r="AN2526" s="1" t="str">
        <f t="shared" ca="1" si="360"/>
        <v>תקין</v>
      </c>
      <c r="AO2526" s="1" t="e">
        <f>VLOOKUP(AC2526,'תז מייל קניין'!$A:$C,3,0)</f>
        <v>#N/A</v>
      </c>
      <c r="AP2526" s="1" t="str">
        <f t="shared" si="361"/>
        <v xml:space="preserve"> 17.07.25:</v>
      </c>
    </row>
    <row r="2527" spans="1:42" x14ac:dyDescent="0.2">
      <c r="A2527" s="4"/>
      <c r="B2527" s="5"/>
      <c r="C2527" s="6" t="s">
        <v>8670</v>
      </c>
      <c r="D2527" s="7" t="s">
        <v>50</v>
      </c>
      <c r="E2527" s="7" t="s">
        <v>32</v>
      </c>
      <c r="F2527" s="8" t="s">
        <v>35</v>
      </c>
      <c r="G2527" s="9">
        <v>45503</v>
      </c>
      <c r="H2527" s="9">
        <v>45390</v>
      </c>
      <c r="I2527" s="10">
        <v>45937</v>
      </c>
      <c r="J2527" s="14"/>
      <c r="K2527" s="11" t="s">
        <v>8671</v>
      </c>
      <c r="L2527" s="8" t="s">
        <v>8672</v>
      </c>
      <c r="M2527" s="8" t="s">
        <v>35</v>
      </c>
      <c r="N2527" s="8" t="s">
        <v>799</v>
      </c>
      <c r="O2527" s="12">
        <v>40600</v>
      </c>
      <c r="P2527" s="8" t="s">
        <v>807</v>
      </c>
      <c r="Q2527" s="12">
        <v>151559.79999999999</v>
      </c>
      <c r="R2527" s="13">
        <v>0</v>
      </c>
      <c r="S2527" s="13">
        <v>0</v>
      </c>
      <c r="T2527" s="13">
        <v>0</v>
      </c>
      <c r="U2527" s="12">
        <v>151559.79999999999</v>
      </c>
      <c r="V2527" s="8" t="s">
        <v>35</v>
      </c>
      <c r="W2527" s="8" t="s">
        <v>801</v>
      </c>
      <c r="X2527" s="8" t="s">
        <v>35</v>
      </c>
      <c r="Y2527" s="13">
        <v>0</v>
      </c>
      <c r="Z2527" s="8" t="s">
        <v>42</v>
      </c>
      <c r="AA2527" s="8" t="s">
        <v>43</v>
      </c>
      <c r="AB2527" s="8" t="s">
        <v>808</v>
      </c>
      <c r="AC2527" s="8" t="s">
        <v>8066</v>
      </c>
      <c r="AD2527" s="8" t="s">
        <v>8673</v>
      </c>
      <c r="AE2527" s="8" t="s">
        <v>35</v>
      </c>
      <c r="AF2527" s="12">
        <v>151559.79999999999</v>
      </c>
      <c r="AG2527" s="41">
        <f t="shared" si="354"/>
        <v>45390</v>
      </c>
      <c r="AH2527" s="41">
        <f t="shared" ca="1" si="355"/>
        <v>45937</v>
      </c>
      <c r="AI2527" s="1">
        <f t="shared" ca="1" si="362"/>
        <v>17</v>
      </c>
      <c r="AJ2527" s="1">
        <f t="shared" ca="1" si="356"/>
        <v>15</v>
      </c>
      <c r="AK2527" s="1">
        <f t="shared" ca="1" si="357"/>
        <v>2</v>
      </c>
      <c r="AL2527" s="1">
        <f t="shared" si="358"/>
        <v>0</v>
      </c>
      <c r="AM2527" s="38">
        <f t="shared" ca="1" si="359"/>
        <v>0.88235294117647056</v>
      </c>
      <c r="AN2527" s="1" t="str">
        <f t="shared" ca="1" si="360"/>
        <v>לא תקין</v>
      </c>
      <c r="AO2527" s="1" t="e">
        <f>VLOOKUP(AC2527,'תז מייל קניין'!$A:$C,3,0)</f>
        <v>#N/A</v>
      </c>
      <c r="AP2527" s="1" t="str">
        <f t="shared" si="361"/>
        <v xml:space="preserve"> 17.07.25:</v>
      </c>
    </row>
    <row r="2528" spans="1:42" x14ac:dyDescent="0.2">
      <c r="A2528" s="4"/>
      <c r="B2528" s="5"/>
      <c r="C2528" s="6" t="s">
        <v>8674</v>
      </c>
      <c r="D2528" s="7" t="s">
        <v>50</v>
      </c>
      <c r="E2528" s="7" t="s">
        <v>32</v>
      </c>
      <c r="F2528" s="8" t="s">
        <v>35</v>
      </c>
      <c r="G2528" s="9">
        <v>45511</v>
      </c>
      <c r="H2528" s="9">
        <v>45503</v>
      </c>
      <c r="I2528" s="10">
        <v>46022</v>
      </c>
      <c r="J2528" s="14"/>
      <c r="K2528" s="11" t="s">
        <v>785</v>
      </c>
      <c r="L2528" s="8" t="s">
        <v>786</v>
      </c>
      <c r="M2528" s="8" t="s">
        <v>787</v>
      </c>
      <c r="N2528" s="8" t="s">
        <v>40</v>
      </c>
      <c r="O2528" s="12">
        <v>241042.61</v>
      </c>
      <c r="P2528" s="8" t="s">
        <v>41</v>
      </c>
      <c r="Q2528" s="12">
        <v>241042.61</v>
      </c>
      <c r="R2528" s="13">
        <v>40</v>
      </c>
      <c r="S2528" s="12">
        <v>96416.97</v>
      </c>
      <c r="T2528" s="12">
        <v>96212.7</v>
      </c>
      <c r="U2528" s="12">
        <v>144625.64000000001</v>
      </c>
      <c r="V2528" s="8" t="s">
        <v>35</v>
      </c>
      <c r="W2528" s="8" t="s">
        <v>8675</v>
      </c>
      <c r="X2528" s="8" t="s">
        <v>35</v>
      </c>
      <c r="Y2528" s="13">
        <v>0</v>
      </c>
      <c r="Z2528" s="8" t="s">
        <v>42</v>
      </c>
      <c r="AA2528" s="8" t="s">
        <v>65</v>
      </c>
      <c r="AB2528" s="8" t="s">
        <v>35</v>
      </c>
      <c r="AC2528" s="8" t="s">
        <v>8066</v>
      </c>
      <c r="AD2528" s="8" t="s">
        <v>35</v>
      </c>
      <c r="AE2528" s="8" t="s">
        <v>122</v>
      </c>
      <c r="AF2528" s="12">
        <v>144625.64000000001</v>
      </c>
      <c r="AG2528" s="41">
        <f t="shared" si="354"/>
        <v>45503</v>
      </c>
      <c r="AH2528" s="41">
        <f t="shared" ca="1" si="355"/>
        <v>46022</v>
      </c>
      <c r="AI2528" s="1">
        <f t="shared" ca="1" si="362"/>
        <v>17</v>
      </c>
      <c r="AJ2528" s="1">
        <f t="shared" ca="1" si="356"/>
        <v>12</v>
      </c>
      <c r="AK2528" s="1">
        <f t="shared" ca="1" si="357"/>
        <v>4</v>
      </c>
      <c r="AL2528" s="1">
        <f t="shared" si="358"/>
        <v>40</v>
      </c>
      <c r="AM2528" s="38">
        <f t="shared" ca="1" si="359"/>
        <v>0.70588235294117652</v>
      </c>
      <c r="AN2528" s="1" t="str">
        <f t="shared" ca="1" si="360"/>
        <v>תקין</v>
      </c>
      <c r="AO2528" s="1" t="e">
        <f>VLOOKUP(AC2528,'תז מייל קניין'!$A:$C,3,0)</f>
        <v>#N/A</v>
      </c>
      <c r="AP2528" s="1" t="str">
        <f t="shared" si="361"/>
        <v xml:space="preserve"> 19.05.202</v>
      </c>
    </row>
    <row r="2529" spans="1:42" x14ac:dyDescent="0.2">
      <c r="A2529" s="4"/>
      <c r="B2529" s="5"/>
      <c r="C2529" s="6" t="s">
        <v>8676</v>
      </c>
      <c r="D2529" s="7" t="s">
        <v>50</v>
      </c>
      <c r="E2529" s="7" t="s">
        <v>32</v>
      </c>
      <c r="F2529" s="8" t="s">
        <v>35</v>
      </c>
      <c r="G2529" s="9">
        <v>45516</v>
      </c>
      <c r="H2529" s="9">
        <v>45505</v>
      </c>
      <c r="I2529" s="10">
        <v>46022</v>
      </c>
      <c r="J2529" s="14"/>
      <c r="K2529" s="11" t="s">
        <v>8677</v>
      </c>
      <c r="L2529" s="8" t="s">
        <v>8678</v>
      </c>
      <c r="M2529" s="8" t="s">
        <v>8679</v>
      </c>
      <c r="N2529" s="8" t="s">
        <v>40</v>
      </c>
      <c r="O2529" s="12">
        <v>171126.2</v>
      </c>
      <c r="P2529" s="8" t="s">
        <v>41</v>
      </c>
      <c r="Q2529" s="12">
        <v>171126.2</v>
      </c>
      <c r="R2529" s="13">
        <v>42.12</v>
      </c>
      <c r="S2529" s="12">
        <v>72090.28</v>
      </c>
      <c r="T2529" s="12">
        <v>79577.73</v>
      </c>
      <c r="U2529" s="12">
        <v>115573.35</v>
      </c>
      <c r="V2529" s="8" t="s">
        <v>35</v>
      </c>
      <c r="W2529" s="8" t="s">
        <v>8680</v>
      </c>
      <c r="X2529" s="8" t="s">
        <v>57</v>
      </c>
      <c r="Y2529" s="13">
        <v>0</v>
      </c>
      <c r="Z2529" s="8" t="s">
        <v>42</v>
      </c>
      <c r="AA2529" s="8" t="s">
        <v>44</v>
      </c>
      <c r="AB2529" s="8" t="s">
        <v>35</v>
      </c>
      <c r="AC2529" s="8" t="s">
        <v>8066</v>
      </c>
      <c r="AD2529" s="8" t="s">
        <v>8681</v>
      </c>
      <c r="AE2529" s="8" t="s">
        <v>8682</v>
      </c>
      <c r="AF2529" s="12">
        <v>99039.43</v>
      </c>
      <c r="AG2529" s="41">
        <f t="shared" si="354"/>
        <v>45505</v>
      </c>
      <c r="AH2529" s="41">
        <f t="shared" ca="1" si="355"/>
        <v>46022</v>
      </c>
      <c r="AI2529" s="1">
        <f t="shared" ca="1" si="362"/>
        <v>16</v>
      </c>
      <c r="AJ2529" s="1">
        <f t="shared" ca="1" si="356"/>
        <v>12</v>
      </c>
      <c r="AK2529" s="1">
        <f t="shared" ca="1" si="357"/>
        <v>4</v>
      </c>
      <c r="AL2529" s="1">
        <f t="shared" si="358"/>
        <v>42.12</v>
      </c>
      <c r="AM2529" s="38">
        <f t="shared" ca="1" si="359"/>
        <v>0.75</v>
      </c>
      <c r="AN2529" s="1" t="str">
        <f t="shared" ca="1" si="360"/>
        <v>תקין</v>
      </c>
      <c r="AO2529" s="1" t="e">
        <f>VLOOKUP(AC2529,'תז מייל קניין'!$A:$C,3,0)</f>
        <v>#N/A</v>
      </c>
      <c r="AP2529" s="1" t="str">
        <f t="shared" si="361"/>
        <v xml:space="preserve"> יעוץ,ליוו</v>
      </c>
    </row>
    <row r="2530" spans="1:42" x14ac:dyDescent="0.2">
      <c r="A2530" s="4"/>
      <c r="B2530" s="5"/>
      <c r="C2530" s="6" t="s">
        <v>8683</v>
      </c>
      <c r="D2530" s="7" t="s">
        <v>50</v>
      </c>
      <c r="E2530" s="7" t="s">
        <v>32</v>
      </c>
      <c r="F2530" s="8" t="s">
        <v>35</v>
      </c>
      <c r="G2530" s="9">
        <v>45519</v>
      </c>
      <c r="H2530" s="9"/>
      <c r="I2530" s="10"/>
      <c r="J2530" s="14"/>
      <c r="K2530" s="11" t="s">
        <v>1764</v>
      </c>
      <c r="L2530" s="8" t="s">
        <v>1765</v>
      </c>
      <c r="M2530" s="8" t="s">
        <v>1766</v>
      </c>
      <c r="N2530" s="8" t="s">
        <v>40</v>
      </c>
      <c r="O2530" s="12">
        <v>10985.82</v>
      </c>
      <c r="P2530" s="8" t="s">
        <v>41</v>
      </c>
      <c r="Q2530" s="12">
        <v>10985.82</v>
      </c>
      <c r="R2530" s="13">
        <v>97.42</v>
      </c>
      <c r="S2530" s="12">
        <v>10699.99</v>
      </c>
      <c r="T2530" s="12">
        <v>10700</v>
      </c>
      <c r="U2530" s="13">
        <v>295.61</v>
      </c>
      <c r="V2530" s="8" t="s">
        <v>35</v>
      </c>
      <c r="W2530" s="8" t="s">
        <v>8684</v>
      </c>
      <c r="X2530" s="8" t="s">
        <v>57</v>
      </c>
      <c r="Y2530" s="13">
        <v>0</v>
      </c>
      <c r="Z2530" s="8" t="s">
        <v>42</v>
      </c>
      <c r="AA2530" s="8" t="s">
        <v>65</v>
      </c>
      <c r="AB2530" s="8" t="s">
        <v>35</v>
      </c>
      <c r="AC2530" s="8" t="s">
        <v>8066</v>
      </c>
      <c r="AD2530" s="8" t="s">
        <v>35</v>
      </c>
      <c r="AE2530" s="8" t="s">
        <v>1769</v>
      </c>
      <c r="AF2530" s="13">
        <v>285.83</v>
      </c>
      <c r="AG2530" s="41">
        <f t="shared" si="354"/>
        <v>45519</v>
      </c>
      <c r="AH2530" s="41">
        <f t="shared" ca="1" si="355"/>
        <v>46022</v>
      </c>
      <c r="AI2530" s="1">
        <f t="shared" ca="1" si="362"/>
        <v>16</v>
      </c>
      <c r="AJ2530" s="1">
        <f t="shared" ca="1" si="356"/>
        <v>11</v>
      </c>
      <c r="AK2530" s="1">
        <f t="shared" ca="1" si="357"/>
        <v>4</v>
      </c>
      <c r="AL2530" s="1">
        <f t="shared" si="358"/>
        <v>97.42</v>
      </c>
      <c r="AM2530" s="38">
        <f t="shared" ca="1" si="359"/>
        <v>0.6875</v>
      </c>
      <c r="AN2530" s="1" t="str">
        <f t="shared" ca="1" si="360"/>
        <v>תקין</v>
      </c>
      <c r="AO2530" s="1" t="e">
        <f>VLOOKUP(AC2530,'תז מייל קניין'!$A:$C,3,0)</f>
        <v>#N/A</v>
      </c>
      <c r="AP2530" s="1" t="str">
        <f t="shared" si="361"/>
        <v xml:space="preserve"> ציוד משרד</v>
      </c>
    </row>
    <row r="2531" spans="1:42" x14ac:dyDescent="0.2">
      <c r="A2531" s="4"/>
      <c r="B2531" s="5"/>
      <c r="C2531" s="6" t="s">
        <v>8685</v>
      </c>
      <c r="D2531" s="7" t="s">
        <v>50</v>
      </c>
      <c r="E2531" s="7" t="s">
        <v>32</v>
      </c>
      <c r="F2531" s="8" t="s">
        <v>35</v>
      </c>
      <c r="G2531" s="9">
        <v>45519</v>
      </c>
      <c r="H2531" s="9">
        <v>45505</v>
      </c>
      <c r="I2531" s="10">
        <v>46022</v>
      </c>
      <c r="J2531" s="14"/>
      <c r="K2531" s="11" t="s">
        <v>8686</v>
      </c>
      <c r="L2531" s="8" t="s">
        <v>8687</v>
      </c>
      <c r="M2531" s="8" t="s">
        <v>8688</v>
      </c>
      <c r="N2531" s="8" t="s">
        <v>40</v>
      </c>
      <c r="O2531" s="12">
        <v>377784.42</v>
      </c>
      <c r="P2531" s="8" t="s">
        <v>41</v>
      </c>
      <c r="Q2531" s="12">
        <v>377784.42</v>
      </c>
      <c r="R2531" s="13">
        <v>25.15</v>
      </c>
      <c r="S2531" s="12">
        <v>95273.2</v>
      </c>
      <c r="T2531" s="12">
        <v>109170.74</v>
      </c>
      <c r="U2531" s="12">
        <v>329967.55</v>
      </c>
      <c r="V2531" s="8" t="s">
        <v>35</v>
      </c>
      <c r="W2531" s="8" t="s">
        <v>8680</v>
      </c>
      <c r="X2531" s="8" t="s">
        <v>57</v>
      </c>
      <c r="Y2531" s="13">
        <v>0</v>
      </c>
      <c r="Z2531" s="8" t="s">
        <v>42</v>
      </c>
      <c r="AA2531" s="8" t="s">
        <v>44</v>
      </c>
      <c r="AB2531" s="8" t="s">
        <v>35</v>
      </c>
      <c r="AC2531" s="8" t="s">
        <v>8066</v>
      </c>
      <c r="AD2531" s="8" t="s">
        <v>8689</v>
      </c>
      <c r="AE2531" s="8" t="s">
        <v>8682</v>
      </c>
      <c r="AF2531" s="12">
        <v>282762.38</v>
      </c>
      <c r="AG2531" s="41">
        <f t="shared" si="354"/>
        <v>45505</v>
      </c>
      <c r="AH2531" s="41">
        <f t="shared" ca="1" si="355"/>
        <v>46022</v>
      </c>
      <c r="AI2531" s="1">
        <f t="shared" ca="1" si="362"/>
        <v>16</v>
      </c>
      <c r="AJ2531" s="1">
        <f t="shared" ca="1" si="356"/>
        <v>12</v>
      </c>
      <c r="AK2531" s="1">
        <f t="shared" ca="1" si="357"/>
        <v>4</v>
      </c>
      <c r="AL2531" s="1">
        <f t="shared" si="358"/>
        <v>25.15</v>
      </c>
      <c r="AM2531" s="38">
        <f t="shared" ca="1" si="359"/>
        <v>0.75</v>
      </c>
      <c r="AN2531" s="1" t="str">
        <f t="shared" ca="1" si="360"/>
        <v>תקין</v>
      </c>
      <c r="AO2531" s="1" t="e">
        <f>VLOOKUP(AC2531,'תז מייל קניין'!$A:$C,3,0)</f>
        <v>#N/A</v>
      </c>
      <c r="AP2531" s="1" t="str">
        <f t="shared" si="361"/>
        <v xml:space="preserve"> יעוץ,ליוו</v>
      </c>
    </row>
    <row r="2532" spans="1:42" x14ac:dyDescent="0.2">
      <c r="A2532" s="4"/>
      <c r="B2532" s="5"/>
      <c r="C2532" s="6" t="s">
        <v>8690</v>
      </c>
      <c r="D2532" s="7" t="s">
        <v>50</v>
      </c>
      <c r="E2532" s="7" t="s">
        <v>32</v>
      </c>
      <c r="F2532" s="8" t="s">
        <v>35</v>
      </c>
      <c r="G2532" s="9">
        <v>45519</v>
      </c>
      <c r="H2532" s="9">
        <v>45471</v>
      </c>
      <c r="I2532" s="10">
        <v>45777</v>
      </c>
      <c r="J2532" s="14"/>
      <c r="K2532" s="11" t="s">
        <v>8691</v>
      </c>
      <c r="L2532" s="8" t="s">
        <v>8692</v>
      </c>
      <c r="M2532" s="8" t="s">
        <v>8693</v>
      </c>
      <c r="N2532" s="8" t="s">
        <v>40</v>
      </c>
      <c r="O2532" s="12">
        <v>1416000</v>
      </c>
      <c r="P2532" s="8" t="s">
        <v>41</v>
      </c>
      <c r="Q2532" s="12">
        <v>1416000</v>
      </c>
      <c r="R2532" s="13">
        <v>32.99</v>
      </c>
      <c r="S2532" s="12">
        <v>467153.96</v>
      </c>
      <c r="T2532" s="12">
        <v>467153.95</v>
      </c>
      <c r="U2532" s="12">
        <v>948846.04</v>
      </c>
      <c r="V2532" s="8" t="s">
        <v>35</v>
      </c>
      <c r="W2532" s="8" t="s">
        <v>8694</v>
      </c>
      <c r="X2532" s="8" t="s">
        <v>35</v>
      </c>
      <c r="Y2532" s="13">
        <v>0</v>
      </c>
      <c r="Z2532" s="8" t="s">
        <v>42</v>
      </c>
      <c r="AA2532" s="8" t="s">
        <v>43</v>
      </c>
      <c r="AB2532" s="8" t="s">
        <v>7924</v>
      </c>
      <c r="AC2532" s="8" t="s">
        <v>8066</v>
      </c>
      <c r="AD2532" s="8" t="s">
        <v>8695</v>
      </c>
      <c r="AE2532" s="8" t="s">
        <v>3350</v>
      </c>
      <c r="AF2532" s="12">
        <v>948846.04</v>
      </c>
      <c r="AG2532" s="41">
        <f t="shared" si="354"/>
        <v>45471</v>
      </c>
      <c r="AH2532" s="41">
        <f t="shared" ca="1" si="355"/>
        <v>45777</v>
      </c>
      <c r="AI2532" s="1">
        <f t="shared" ca="1" si="362"/>
        <v>10</v>
      </c>
      <c r="AJ2532" s="1">
        <f t="shared" ca="1" si="356"/>
        <v>13</v>
      </c>
      <c r="AK2532" s="1">
        <f t="shared" ca="1" si="357"/>
        <v>-3</v>
      </c>
      <c r="AL2532" s="1">
        <f t="shared" si="358"/>
        <v>32.99</v>
      </c>
      <c r="AM2532" s="38">
        <f t="shared" ca="1" si="359"/>
        <v>1.3</v>
      </c>
      <c r="AN2532" s="1" t="str">
        <f t="shared" ca="1" si="360"/>
        <v>לא תקין</v>
      </c>
      <c r="AO2532" s="1" t="e">
        <f>VLOOKUP(AC2532,'תז מייל קניין'!$A:$C,3,0)</f>
        <v>#N/A</v>
      </c>
      <c r="AP2532" s="1" t="str">
        <f t="shared" si="361"/>
        <v xml:space="preserve"> 19.05.202</v>
      </c>
    </row>
    <row r="2533" spans="1:42" x14ac:dyDescent="0.2">
      <c r="A2533" s="4"/>
      <c r="B2533" s="5"/>
      <c r="C2533" s="6" t="s">
        <v>8696</v>
      </c>
      <c r="D2533" s="7" t="s">
        <v>50</v>
      </c>
      <c r="E2533" s="7" t="s">
        <v>32</v>
      </c>
      <c r="F2533" s="8" t="s">
        <v>35</v>
      </c>
      <c r="G2533" s="9">
        <v>45523</v>
      </c>
      <c r="H2533" s="9">
        <v>45536</v>
      </c>
      <c r="I2533" s="10">
        <v>45899</v>
      </c>
      <c r="J2533" s="14"/>
      <c r="K2533" s="11" t="s">
        <v>8405</v>
      </c>
      <c r="L2533" s="8" t="s">
        <v>8406</v>
      </c>
      <c r="M2533" s="8" t="s">
        <v>8407</v>
      </c>
      <c r="N2533" s="8" t="s">
        <v>40</v>
      </c>
      <c r="O2533" s="12">
        <v>413000</v>
      </c>
      <c r="P2533" s="8" t="s">
        <v>41</v>
      </c>
      <c r="Q2533" s="12">
        <v>413000</v>
      </c>
      <c r="R2533" s="13">
        <v>57.12</v>
      </c>
      <c r="S2533" s="12">
        <v>236208</v>
      </c>
      <c r="T2533" s="12">
        <v>243381.48</v>
      </c>
      <c r="U2533" s="12">
        <v>184979.89</v>
      </c>
      <c r="V2533" s="8" t="s">
        <v>35</v>
      </c>
      <c r="W2533" s="8" t="s">
        <v>8697</v>
      </c>
      <c r="X2533" s="8" t="s">
        <v>57</v>
      </c>
      <c r="Y2533" s="13">
        <v>0</v>
      </c>
      <c r="Z2533" s="8" t="s">
        <v>42</v>
      </c>
      <c r="AA2533" s="8" t="s">
        <v>44</v>
      </c>
      <c r="AB2533" s="8" t="s">
        <v>35</v>
      </c>
      <c r="AC2533" s="8" t="s">
        <v>8066</v>
      </c>
      <c r="AD2533" s="8" t="s">
        <v>8698</v>
      </c>
      <c r="AE2533" s="8" t="s">
        <v>8409</v>
      </c>
      <c r="AF2533" s="12">
        <v>177079.15</v>
      </c>
      <c r="AG2533" s="41">
        <f t="shared" si="354"/>
        <v>45536</v>
      </c>
      <c r="AH2533" s="41">
        <f t="shared" ca="1" si="355"/>
        <v>45899</v>
      </c>
      <c r="AI2533" s="1">
        <f t="shared" ca="1" si="362"/>
        <v>11</v>
      </c>
      <c r="AJ2533" s="1">
        <f t="shared" ca="1" si="356"/>
        <v>11</v>
      </c>
      <c r="AK2533" s="1">
        <f t="shared" ca="1" si="357"/>
        <v>0</v>
      </c>
      <c r="AL2533" s="1">
        <f t="shared" si="358"/>
        <v>57.12</v>
      </c>
      <c r="AM2533" s="38">
        <f t="shared" ca="1" si="359"/>
        <v>1</v>
      </c>
      <c r="AN2533" s="1" t="str">
        <f t="shared" ca="1" si="360"/>
        <v>תקין</v>
      </c>
      <c r="AO2533" s="1" t="e">
        <f>VLOOKUP(AC2533,'תז מייל קניין'!$A:$C,3,0)</f>
        <v>#N/A</v>
      </c>
      <c r="AP2533" s="1" t="str">
        <f t="shared" si="361"/>
        <v xml:space="preserve"> 07.05.202</v>
      </c>
    </row>
    <row r="2534" spans="1:42" x14ac:dyDescent="0.2">
      <c r="A2534" s="4"/>
      <c r="B2534" s="5"/>
      <c r="C2534" s="6" t="s">
        <v>8699</v>
      </c>
      <c r="D2534" s="7" t="s">
        <v>50</v>
      </c>
      <c r="E2534" s="7" t="s">
        <v>32</v>
      </c>
      <c r="F2534" s="8" t="s">
        <v>35</v>
      </c>
      <c r="G2534" s="9">
        <v>45523</v>
      </c>
      <c r="H2534" s="9">
        <v>45536</v>
      </c>
      <c r="I2534" s="10">
        <v>45899</v>
      </c>
      <c r="J2534" s="14"/>
      <c r="K2534" s="11" t="s">
        <v>8411</v>
      </c>
      <c r="L2534" s="8" t="s">
        <v>8412</v>
      </c>
      <c r="M2534" s="8" t="s">
        <v>8413</v>
      </c>
      <c r="N2534" s="8" t="s">
        <v>40</v>
      </c>
      <c r="O2534" s="12">
        <v>295000</v>
      </c>
      <c r="P2534" s="8" t="s">
        <v>41</v>
      </c>
      <c r="Q2534" s="12">
        <v>295000</v>
      </c>
      <c r="R2534" s="13">
        <v>52.72</v>
      </c>
      <c r="S2534" s="12">
        <v>155689</v>
      </c>
      <c r="T2534" s="12">
        <v>160150.35</v>
      </c>
      <c r="U2534" s="12">
        <v>145684.82</v>
      </c>
      <c r="V2534" s="8" t="s">
        <v>35</v>
      </c>
      <c r="W2534" s="8" t="s">
        <v>8700</v>
      </c>
      <c r="X2534" s="8" t="s">
        <v>57</v>
      </c>
      <c r="Y2534" s="13">
        <v>0</v>
      </c>
      <c r="Z2534" s="8" t="s">
        <v>42</v>
      </c>
      <c r="AA2534" s="8" t="s">
        <v>44</v>
      </c>
      <c r="AB2534" s="8" t="s">
        <v>35</v>
      </c>
      <c r="AC2534" s="8" t="s">
        <v>8066</v>
      </c>
      <c r="AD2534" s="8" t="s">
        <v>8701</v>
      </c>
      <c r="AE2534" s="8" t="s">
        <v>8409</v>
      </c>
      <c r="AF2534" s="12">
        <v>139462.42000000001</v>
      </c>
      <c r="AG2534" s="41">
        <f t="shared" si="354"/>
        <v>45536</v>
      </c>
      <c r="AH2534" s="41">
        <f t="shared" ca="1" si="355"/>
        <v>45899</v>
      </c>
      <c r="AI2534" s="1">
        <f t="shared" ca="1" si="362"/>
        <v>11</v>
      </c>
      <c r="AJ2534" s="1">
        <f t="shared" ca="1" si="356"/>
        <v>11</v>
      </c>
      <c r="AK2534" s="1">
        <f t="shared" ca="1" si="357"/>
        <v>0</v>
      </c>
      <c r="AL2534" s="1">
        <f t="shared" si="358"/>
        <v>52.72</v>
      </c>
      <c r="AM2534" s="38">
        <f t="shared" ca="1" si="359"/>
        <v>1</v>
      </c>
      <c r="AN2534" s="1" t="str">
        <f t="shared" ca="1" si="360"/>
        <v>תקין</v>
      </c>
      <c r="AO2534" s="1" t="e">
        <f>VLOOKUP(AC2534,'תז מייל קניין'!$A:$C,3,0)</f>
        <v>#N/A</v>
      </c>
      <c r="AP2534" s="1" t="str">
        <f t="shared" si="361"/>
        <v xml:space="preserve"> 07.05.202</v>
      </c>
    </row>
    <row r="2535" spans="1:42" x14ac:dyDescent="0.2">
      <c r="A2535" s="4"/>
      <c r="B2535" s="5"/>
      <c r="C2535" s="6" t="s">
        <v>8702</v>
      </c>
      <c r="D2535" s="7" t="s">
        <v>50</v>
      </c>
      <c r="E2535" s="7" t="s">
        <v>32</v>
      </c>
      <c r="F2535" s="8" t="s">
        <v>35</v>
      </c>
      <c r="G2535" s="9">
        <v>45525</v>
      </c>
      <c r="H2535" s="9">
        <v>44742</v>
      </c>
      <c r="I2535" s="10">
        <v>45925</v>
      </c>
      <c r="J2535" s="14"/>
      <c r="K2535" s="11" t="s">
        <v>7928</v>
      </c>
      <c r="L2535" s="8" t="s">
        <v>7929</v>
      </c>
      <c r="M2535" s="8" t="s">
        <v>7930</v>
      </c>
      <c r="N2535" s="8" t="s">
        <v>40</v>
      </c>
      <c r="O2535" s="12">
        <v>543226.28</v>
      </c>
      <c r="P2535" s="8" t="s">
        <v>41</v>
      </c>
      <c r="Q2535" s="12">
        <v>543226.28</v>
      </c>
      <c r="R2535" s="13">
        <v>73.760000000000005</v>
      </c>
      <c r="S2535" s="12">
        <v>360657.87</v>
      </c>
      <c r="T2535" s="12">
        <v>399253.64</v>
      </c>
      <c r="U2535" s="12">
        <v>200791.15</v>
      </c>
      <c r="V2535" s="8" t="s">
        <v>35</v>
      </c>
      <c r="W2535" s="8" t="s">
        <v>8703</v>
      </c>
      <c r="X2535" s="8" t="s">
        <v>57</v>
      </c>
      <c r="Y2535" s="13">
        <v>0</v>
      </c>
      <c r="Z2535" s="8" t="s">
        <v>42</v>
      </c>
      <c r="AA2535" s="8" t="s">
        <v>65</v>
      </c>
      <c r="AB2535" s="8" t="s">
        <v>35</v>
      </c>
      <c r="AC2535" s="8" t="s">
        <v>8066</v>
      </c>
      <c r="AD2535" s="8" t="s">
        <v>35</v>
      </c>
      <c r="AE2535" s="8" t="s">
        <v>3484</v>
      </c>
      <c r="AF2535" s="12">
        <v>181279.28</v>
      </c>
      <c r="AG2535" s="41">
        <f t="shared" si="354"/>
        <v>44742</v>
      </c>
      <c r="AH2535" s="41">
        <f t="shared" ca="1" si="355"/>
        <v>45925</v>
      </c>
      <c r="AI2535" s="1">
        <f t="shared" ca="1" si="362"/>
        <v>38</v>
      </c>
      <c r="AJ2535" s="1">
        <f t="shared" ca="1" si="356"/>
        <v>37</v>
      </c>
      <c r="AK2535" s="1">
        <f t="shared" ca="1" si="357"/>
        <v>1</v>
      </c>
      <c r="AL2535" s="1">
        <f t="shared" si="358"/>
        <v>73.760000000000005</v>
      </c>
      <c r="AM2535" s="38">
        <f t="shared" ca="1" si="359"/>
        <v>0.97368421052631582</v>
      </c>
      <c r="AN2535" s="1" t="str">
        <f t="shared" ca="1" si="360"/>
        <v>תקין</v>
      </c>
      <c r="AO2535" s="1" t="e">
        <f>VLOOKUP(AC2535,'תז מייל קניין'!$A:$C,3,0)</f>
        <v>#N/A</v>
      </c>
      <c r="AP2535" s="1" t="str">
        <f t="shared" si="361"/>
        <v xml:space="preserve"> שירותי בי</v>
      </c>
    </row>
    <row r="2536" spans="1:42" x14ac:dyDescent="0.2">
      <c r="A2536" s="4"/>
      <c r="B2536" s="5"/>
      <c r="C2536" s="6" t="s">
        <v>8704</v>
      </c>
      <c r="D2536" s="7" t="s">
        <v>50</v>
      </c>
      <c r="E2536" s="7" t="s">
        <v>32</v>
      </c>
      <c r="F2536" s="8" t="s">
        <v>35</v>
      </c>
      <c r="G2536" s="9">
        <v>45545</v>
      </c>
      <c r="H2536" s="9">
        <v>45658</v>
      </c>
      <c r="I2536" s="10">
        <v>46022</v>
      </c>
      <c r="J2536" s="14"/>
      <c r="K2536" s="11" t="s">
        <v>8322</v>
      </c>
      <c r="L2536" s="8" t="s">
        <v>8323</v>
      </c>
      <c r="M2536" s="8" t="s">
        <v>8324</v>
      </c>
      <c r="N2536" s="8" t="s">
        <v>40</v>
      </c>
      <c r="O2536" s="12">
        <v>508811.46</v>
      </c>
      <c r="P2536" s="8" t="s">
        <v>41</v>
      </c>
      <c r="Q2536" s="12">
        <v>508811.46</v>
      </c>
      <c r="R2536" s="13">
        <v>32.799999999999997</v>
      </c>
      <c r="S2536" s="12">
        <v>166914.37</v>
      </c>
      <c r="T2536" s="12">
        <v>166873.10999999999</v>
      </c>
      <c r="U2536" s="12">
        <v>341897.09</v>
      </c>
      <c r="V2536" s="8" t="s">
        <v>35</v>
      </c>
      <c r="W2536" s="8" t="s">
        <v>8705</v>
      </c>
      <c r="X2536" s="8" t="s">
        <v>35</v>
      </c>
      <c r="Y2536" s="13">
        <v>0</v>
      </c>
      <c r="Z2536" s="8" t="s">
        <v>42</v>
      </c>
      <c r="AA2536" s="8" t="s">
        <v>65</v>
      </c>
      <c r="AB2536" s="8" t="s">
        <v>35</v>
      </c>
      <c r="AC2536" s="8" t="s">
        <v>8066</v>
      </c>
      <c r="AD2536" s="8" t="s">
        <v>35</v>
      </c>
      <c r="AE2536" s="8" t="s">
        <v>4034</v>
      </c>
      <c r="AF2536" s="12">
        <v>341897.11</v>
      </c>
      <c r="AG2536" s="41">
        <f t="shared" si="354"/>
        <v>45658</v>
      </c>
      <c r="AH2536" s="41">
        <f t="shared" ca="1" si="355"/>
        <v>46022</v>
      </c>
      <c r="AI2536" s="1">
        <f t="shared" ca="1" si="362"/>
        <v>11</v>
      </c>
      <c r="AJ2536" s="1">
        <f t="shared" ca="1" si="356"/>
        <v>7</v>
      </c>
      <c r="AK2536" s="1">
        <f t="shared" ca="1" si="357"/>
        <v>4</v>
      </c>
      <c r="AL2536" s="1">
        <f t="shared" si="358"/>
        <v>32.799999999999997</v>
      </c>
      <c r="AM2536" s="38">
        <f t="shared" ca="1" si="359"/>
        <v>0.63636363636363635</v>
      </c>
      <c r="AN2536" s="1" t="str">
        <f t="shared" ca="1" si="360"/>
        <v>תקין</v>
      </c>
      <c r="AO2536" s="1" t="e">
        <f>VLOOKUP(AC2536,'תז מייל קניין'!$A:$C,3,0)</f>
        <v>#N/A</v>
      </c>
      <c r="AP2536" s="1" t="str">
        <f t="shared" si="361"/>
        <v xml:space="preserve"> מימוש אופ</v>
      </c>
    </row>
    <row r="2537" spans="1:42" x14ac:dyDescent="0.2">
      <c r="A2537" s="4"/>
      <c r="B2537" s="5"/>
      <c r="C2537" s="6" t="s">
        <v>8706</v>
      </c>
      <c r="D2537" s="7" t="s">
        <v>61</v>
      </c>
      <c r="E2537" s="7" t="s">
        <v>32</v>
      </c>
      <c r="F2537" s="8" t="s">
        <v>35</v>
      </c>
      <c r="G2537" s="9">
        <v>45546</v>
      </c>
      <c r="H2537" s="9">
        <v>45516</v>
      </c>
      <c r="I2537" s="10">
        <v>45869</v>
      </c>
      <c r="J2537" s="14"/>
      <c r="K2537" s="11" t="s">
        <v>8707</v>
      </c>
      <c r="L2537" s="8" t="s">
        <v>8708</v>
      </c>
      <c r="M2537" s="8" t="s">
        <v>8709</v>
      </c>
      <c r="N2537" s="8" t="s">
        <v>40</v>
      </c>
      <c r="O2537" s="12">
        <v>177000</v>
      </c>
      <c r="P2537" s="8" t="s">
        <v>41</v>
      </c>
      <c r="Q2537" s="12">
        <v>177000</v>
      </c>
      <c r="R2537" s="13">
        <v>0</v>
      </c>
      <c r="S2537" s="13">
        <v>0</v>
      </c>
      <c r="T2537" s="13">
        <v>0</v>
      </c>
      <c r="U2537" s="12">
        <v>177000</v>
      </c>
      <c r="V2537" s="8" t="s">
        <v>35</v>
      </c>
      <c r="W2537" s="8" t="s">
        <v>8710</v>
      </c>
      <c r="X2537" s="8" t="s">
        <v>35</v>
      </c>
      <c r="Y2537" s="13">
        <v>0</v>
      </c>
      <c r="Z2537" s="8" t="s">
        <v>42</v>
      </c>
      <c r="AA2537" s="8" t="s">
        <v>808</v>
      </c>
      <c r="AB2537" s="8" t="s">
        <v>35</v>
      </c>
      <c r="AC2537" s="8" t="s">
        <v>8066</v>
      </c>
      <c r="AD2537" s="8" t="s">
        <v>35</v>
      </c>
      <c r="AE2537" s="8" t="s">
        <v>646</v>
      </c>
      <c r="AF2537" s="12">
        <v>177000</v>
      </c>
      <c r="AG2537" s="41">
        <f t="shared" si="354"/>
        <v>45516</v>
      </c>
      <c r="AH2537" s="41">
        <f t="shared" ca="1" si="355"/>
        <v>45869</v>
      </c>
      <c r="AI2537" s="1">
        <f t="shared" ca="1" si="362"/>
        <v>11</v>
      </c>
      <c r="AJ2537" s="1">
        <f t="shared" ca="1" si="356"/>
        <v>11</v>
      </c>
      <c r="AK2537" s="1">
        <f t="shared" ca="1" si="357"/>
        <v>0</v>
      </c>
      <c r="AL2537" s="1">
        <f t="shared" si="358"/>
        <v>0</v>
      </c>
      <c r="AM2537" s="38">
        <f t="shared" ca="1" si="359"/>
        <v>1</v>
      </c>
      <c r="AN2537" s="1" t="str">
        <f t="shared" ca="1" si="360"/>
        <v>לא תקין</v>
      </c>
      <c r="AO2537" s="1" t="e">
        <f>VLOOKUP(AC2537,'תז מייל קניין'!$A:$C,3,0)</f>
        <v>#N/A</v>
      </c>
      <c r="AP2537" s="1" t="str">
        <f t="shared" si="361"/>
        <v xml:space="preserve"> שירות לוו</v>
      </c>
    </row>
    <row r="2538" spans="1:42" x14ac:dyDescent="0.2">
      <c r="A2538" s="4"/>
      <c r="B2538" s="5"/>
      <c r="C2538" s="6" t="s">
        <v>8711</v>
      </c>
      <c r="D2538" s="7" t="s">
        <v>50</v>
      </c>
      <c r="E2538" s="7" t="s">
        <v>32</v>
      </c>
      <c r="F2538" s="8" t="s">
        <v>35</v>
      </c>
      <c r="G2538" s="9">
        <v>45546</v>
      </c>
      <c r="H2538" s="9">
        <v>45523</v>
      </c>
      <c r="I2538" s="10">
        <v>45988</v>
      </c>
      <c r="J2538" s="14"/>
      <c r="K2538" s="11" t="s">
        <v>8712</v>
      </c>
      <c r="L2538" s="8" t="s">
        <v>8713</v>
      </c>
      <c r="M2538" s="8" t="s">
        <v>8714</v>
      </c>
      <c r="N2538" s="8" t="s">
        <v>40</v>
      </c>
      <c r="O2538" s="12">
        <v>1523720.29</v>
      </c>
      <c r="P2538" s="8" t="s">
        <v>41</v>
      </c>
      <c r="Q2538" s="12">
        <v>1523720.29</v>
      </c>
      <c r="R2538" s="13">
        <v>59.56</v>
      </c>
      <c r="S2538" s="12">
        <v>905165.53</v>
      </c>
      <c r="T2538" s="12">
        <v>903902.66</v>
      </c>
      <c r="U2538" s="12">
        <v>616958.31000000006</v>
      </c>
      <c r="V2538" s="8" t="s">
        <v>35</v>
      </c>
      <c r="W2538" s="8" t="s">
        <v>8715</v>
      </c>
      <c r="X2538" s="8" t="s">
        <v>35</v>
      </c>
      <c r="Y2538" s="13">
        <v>0</v>
      </c>
      <c r="Z2538" s="8" t="s">
        <v>42</v>
      </c>
      <c r="AA2538" s="8" t="s">
        <v>65</v>
      </c>
      <c r="AB2538" s="8" t="s">
        <v>35</v>
      </c>
      <c r="AC2538" s="8" t="s">
        <v>8066</v>
      </c>
      <c r="AD2538" s="8" t="s">
        <v>35</v>
      </c>
      <c r="AE2538" s="8" t="s">
        <v>8716</v>
      </c>
      <c r="AF2538" s="12">
        <v>616958.32999999996</v>
      </c>
      <c r="AG2538" s="41">
        <f t="shared" si="354"/>
        <v>45523</v>
      </c>
      <c r="AH2538" s="41">
        <f t="shared" ca="1" si="355"/>
        <v>45988</v>
      </c>
      <c r="AI2538" s="1">
        <f t="shared" ca="1" si="362"/>
        <v>15</v>
      </c>
      <c r="AJ2538" s="1">
        <f t="shared" ca="1" si="356"/>
        <v>11</v>
      </c>
      <c r="AK2538" s="1">
        <f t="shared" ca="1" si="357"/>
        <v>3</v>
      </c>
      <c r="AL2538" s="1">
        <f t="shared" si="358"/>
        <v>59.56</v>
      </c>
      <c r="AM2538" s="38">
        <f t="shared" ca="1" si="359"/>
        <v>0.73333333333333328</v>
      </c>
      <c r="AN2538" s="1" t="str">
        <f t="shared" ca="1" si="360"/>
        <v>תקין</v>
      </c>
      <c r="AO2538" s="1" t="e">
        <f>VLOOKUP(AC2538,'תז מייל קניין'!$A:$C,3,0)</f>
        <v>#N/A</v>
      </c>
      <c r="AP2538" s="1" t="str">
        <f t="shared" si="361"/>
        <v xml:space="preserve"> מימוש אופ</v>
      </c>
    </row>
    <row r="2539" spans="1:42" x14ac:dyDescent="0.2">
      <c r="A2539" s="4"/>
      <c r="B2539" s="5"/>
      <c r="C2539" s="6" t="s">
        <v>8717</v>
      </c>
      <c r="D2539" s="7" t="s">
        <v>50</v>
      </c>
      <c r="E2539" s="7" t="s">
        <v>32</v>
      </c>
      <c r="F2539" s="8" t="s">
        <v>35</v>
      </c>
      <c r="G2539" s="9">
        <v>45551</v>
      </c>
      <c r="H2539" s="9">
        <v>45530</v>
      </c>
      <c r="I2539" s="10">
        <v>45883</v>
      </c>
      <c r="J2539" s="14"/>
      <c r="K2539" s="11" t="s">
        <v>8718</v>
      </c>
      <c r="L2539" s="8" t="s">
        <v>8719</v>
      </c>
      <c r="M2539" s="8" t="s">
        <v>8720</v>
      </c>
      <c r="N2539" s="8" t="s">
        <v>40</v>
      </c>
      <c r="O2539" s="12">
        <v>302563.8</v>
      </c>
      <c r="P2539" s="8" t="s">
        <v>41</v>
      </c>
      <c r="Q2539" s="12">
        <v>302563.8</v>
      </c>
      <c r="R2539" s="13">
        <v>42.78</v>
      </c>
      <c r="S2539" s="12">
        <v>130700.3</v>
      </c>
      <c r="T2539" s="12">
        <v>129450.84</v>
      </c>
      <c r="U2539" s="12">
        <v>173112.95999999999</v>
      </c>
      <c r="V2539" s="8" t="s">
        <v>35</v>
      </c>
      <c r="W2539" s="8" t="s">
        <v>8721</v>
      </c>
      <c r="X2539" s="8" t="s">
        <v>57</v>
      </c>
      <c r="Y2539" s="13">
        <v>0</v>
      </c>
      <c r="Z2539" s="8" t="s">
        <v>42</v>
      </c>
      <c r="AA2539" s="8" t="s">
        <v>53</v>
      </c>
      <c r="AB2539" s="8" t="s">
        <v>35</v>
      </c>
      <c r="AC2539" s="8" t="s">
        <v>8066</v>
      </c>
      <c r="AD2539" s="8" t="s">
        <v>8722</v>
      </c>
      <c r="AE2539" s="8" t="s">
        <v>3493</v>
      </c>
      <c r="AF2539" s="12">
        <v>173112.95999999999</v>
      </c>
      <c r="AG2539" s="41">
        <f t="shared" si="354"/>
        <v>45530</v>
      </c>
      <c r="AH2539" s="41">
        <f t="shared" ca="1" si="355"/>
        <v>45883</v>
      </c>
      <c r="AI2539" s="1">
        <f t="shared" ca="1" si="362"/>
        <v>11</v>
      </c>
      <c r="AJ2539" s="1">
        <f t="shared" ca="1" si="356"/>
        <v>11</v>
      </c>
      <c r="AK2539" s="1">
        <f t="shared" ca="1" si="357"/>
        <v>0</v>
      </c>
      <c r="AL2539" s="1">
        <f t="shared" si="358"/>
        <v>42.78</v>
      </c>
      <c r="AM2539" s="38">
        <f t="shared" ca="1" si="359"/>
        <v>1</v>
      </c>
      <c r="AN2539" s="1" t="str">
        <f t="shared" ca="1" si="360"/>
        <v>לא תקין</v>
      </c>
      <c r="AO2539" s="1" t="e">
        <f>VLOOKUP(AC2539,'תז מייל קניין'!$A:$C,3,0)</f>
        <v>#N/A</v>
      </c>
      <c r="AP2539" s="1" t="str">
        <f t="shared" si="361"/>
        <v xml:space="preserve"> שירותי יע</v>
      </c>
    </row>
    <row r="2540" spans="1:42" x14ac:dyDescent="0.2">
      <c r="A2540" s="4"/>
      <c r="B2540" s="5"/>
      <c r="C2540" s="6" t="s">
        <v>8723</v>
      </c>
      <c r="D2540" s="7" t="s">
        <v>50</v>
      </c>
      <c r="E2540" s="7" t="s">
        <v>32</v>
      </c>
      <c r="F2540" s="8" t="s">
        <v>35</v>
      </c>
      <c r="G2540" s="9">
        <v>45553</v>
      </c>
      <c r="H2540" s="9"/>
      <c r="I2540" s="10"/>
      <c r="J2540" s="14"/>
      <c r="K2540" s="11" t="s">
        <v>2336</v>
      </c>
      <c r="L2540" s="8" t="s">
        <v>2337</v>
      </c>
      <c r="M2540" s="8" t="s">
        <v>2338</v>
      </c>
      <c r="N2540" s="8" t="s">
        <v>40</v>
      </c>
      <c r="O2540" s="12">
        <v>1168.2</v>
      </c>
      <c r="P2540" s="8" t="s">
        <v>41</v>
      </c>
      <c r="Q2540" s="12">
        <v>1168.2</v>
      </c>
      <c r="R2540" s="13">
        <v>0</v>
      </c>
      <c r="S2540" s="13">
        <v>0</v>
      </c>
      <c r="T2540" s="13">
        <v>0</v>
      </c>
      <c r="U2540" s="12">
        <v>1168.2</v>
      </c>
      <c r="V2540" s="8" t="s">
        <v>35</v>
      </c>
      <c r="W2540" s="8" t="s">
        <v>8724</v>
      </c>
      <c r="X2540" s="8" t="s">
        <v>35</v>
      </c>
      <c r="Y2540" s="13">
        <v>0</v>
      </c>
      <c r="Z2540" s="8" t="s">
        <v>42</v>
      </c>
      <c r="AA2540" s="8" t="s">
        <v>43</v>
      </c>
      <c r="AB2540" s="8" t="s">
        <v>60</v>
      </c>
      <c r="AC2540" s="8" t="s">
        <v>8066</v>
      </c>
      <c r="AD2540" s="8" t="s">
        <v>35</v>
      </c>
      <c r="AE2540" s="8" t="s">
        <v>2200</v>
      </c>
      <c r="AF2540" s="12">
        <v>1168.2</v>
      </c>
      <c r="AG2540" s="41">
        <f t="shared" si="354"/>
        <v>45553</v>
      </c>
      <c r="AH2540" s="41">
        <f t="shared" ca="1" si="355"/>
        <v>46022</v>
      </c>
      <c r="AI2540" s="1">
        <f t="shared" ca="1" si="362"/>
        <v>15</v>
      </c>
      <c r="AJ2540" s="1">
        <f t="shared" ca="1" si="356"/>
        <v>10</v>
      </c>
      <c r="AK2540" s="1">
        <f t="shared" ca="1" si="357"/>
        <v>4</v>
      </c>
      <c r="AL2540" s="1">
        <f t="shared" si="358"/>
        <v>0</v>
      </c>
      <c r="AM2540" s="38">
        <f t="shared" ca="1" si="359"/>
        <v>0.66666666666666663</v>
      </c>
      <c r="AN2540" s="1" t="str">
        <f t="shared" ca="1" si="360"/>
        <v>לא תקין</v>
      </c>
      <c r="AO2540" s="1" t="e">
        <f>VLOOKUP(AC2540,'תז מייל קניין'!$A:$C,3,0)</f>
        <v>#N/A</v>
      </c>
      <c r="AP2540" s="1" t="str">
        <f t="shared" si="361"/>
        <v xml:space="preserve"> מזוודות כ</v>
      </c>
    </row>
    <row r="2541" spans="1:42" x14ac:dyDescent="0.2">
      <c r="A2541" s="4"/>
      <c r="B2541" s="5"/>
      <c r="C2541" s="6" t="s">
        <v>8725</v>
      </c>
      <c r="D2541" s="7" t="s">
        <v>61</v>
      </c>
      <c r="E2541" s="7" t="s">
        <v>32</v>
      </c>
      <c r="F2541" s="8" t="s">
        <v>35</v>
      </c>
      <c r="G2541" s="9">
        <v>45572</v>
      </c>
      <c r="H2541" s="9">
        <v>45525</v>
      </c>
      <c r="I2541" s="10">
        <v>46022</v>
      </c>
      <c r="J2541" s="14"/>
      <c r="K2541" s="11" t="s">
        <v>8726</v>
      </c>
      <c r="L2541" s="8" t="s">
        <v>8727</v>
      </c>
      <c r="M2541" s="8" t="s">
        <v>8728</v>
      </c>
      <c r="N2541" s="8" t="s">
        <v>40</v>
      </c>
      <c r="O2541" s="12">
        <v>182900</v>
      </c>
      <c r="P2541" s="8" t="s">
        <v>41</v>
      </c>
      <c r="Q2541" s="12">
        <v>182900</v>
      </c>
      <c r="R2541" s="13">
        <v>77.42</v>
      </c>
      <c r="S2541" s="12">
        <v>141600</v>
      </c>
      <c r="T2541" s="12">
        <v>141600</v>
      </c>
      <c r="U2541" s="12">
        <v>41300</v>
      </c>
      <c r="V2541" s="8" t="s">
        <v>35</v>
      </c>
      <c r="W2541" s="8" t="s">
        <v>8729</v>
      </c>
      <c r="X2541" s="8" t="s">
        <v>35</v>
      </c>
      <c r="Y2541" s="13">
        <v>0</v>
      </c>
      <c r="Z2541" s="8" t="s">
        <v>42</v>
      </c>
      <c r="AA2541" s="8" t="s">
        <v>43</v>
      </c>
      <c r="AB2541" s="8" t="s">
        <v>1007</v>
      </c>
      <c r="AC2541" s="8" t="s">
        <v>8066</v>
      </c>
      <c r="AD2541" s="8" t="s">
        <v>35</v>
      </c>
      <c r="AE2541" s="8" t="s">
        <v>1008</v>
      </c>
      <c r="AF2541" s="12">
        <v>41300</v>
      </c>
      <c r="AG2541" s="41">
        <f t="shared" si="354"/>
        <v>45525</v>
      </c>
      <c r="AH2541" s="41">
        <f t="shared" ca="1" si="355"/>
        <v>46022</v>
      </c>
      <c r="AI2541" s="1">
        <f t="shared" ca="1" si="362"/>
        <v>16</v>
      </c>
      <c r="AJ2541" s="1">
        <f t="shared" ca="1" si="356"/>
        <v>11</v>
      </c>
      <c r="AK2541" s="1">
        <f t="shared" ca="1" si="357"/>
        <v>4</v>
      </c>
      <c r="AL2541" s="1">
        <f t="shared" si="358"/>
        <v>77.42</v>
      </c>
      <c r="AM2541" s="38">
        <f t="shared" ca="1" si="359"/>
        <v>0.6875</v>
      </c>
      <c r="AN2541" s="1" t="str">
        <f t="shared" ca="1" si="360"/>
        <v>תקין</v>
      </c>
      <c r="AO2541" s="1" t="e">
        <f>VLOOKUP(AC2541,'תז מייל קניין'!$A:$C,3,0)</f>
        <v>#N/A</v>
      </c>
      <c r="AP2541" s="1" t="str">
        <f t="shared" si="361"/>
        <v xml:space="preserve"> 22/05/202</v>
      </c>
    </row>
    <row r="2542" spans="1:42" x14ac:dyDescent="0.2">
      <c r="A2542" s="4"/>
      <c r="B2542" s="5"/>
      <c r="C2542" s="6" t="s">
        <v>8730</v>
      </c>
      <c r="D2542" s="7" t="s">
        <v>50</v>
      </c>
      <c r="E2542" s="7" t="s">
        <v>32</v>
      </c>
      <c r="F2542" s="8" t="s">
        <v>35</v>
      </c>
      <c r="G2542" s="9">
        <v>45578</v>
      </c>
      <c r="H2542" s="9"/>
      <c r="I2542" s="10"/>
      <c r="J2542" s="14"/>
      <c r="K2542" s="11" t="s">
        <v>1943</v>
      </c>
      <c r="L2542" s="8" t="s">
        <v>1944</v>
      </c>
      <c r="M2542" s="8" t="s">
        <v>1945</v>
      </c>
      <c r="N2542" s="8" t="s">
        <v>40</v>
      </c>
      <c r="O2542" s="13">
        <v>330.4</v>
      </c>
      <c r="P2542" s="8" t="s">
        <v>41</v>
      </c>
      <c r="Q2542" s="13">
        <v>330.4</v>
      </c>
      <c r="R2542" s="13">
        <v>0</v>
      </c>
      <c r="S2542" s="13">
        <v>0</v>
      </c>
      <c r="T2542" s="13">
        <v>0</v>
      </c>
      <c r="U2542" s="13">
        <v>330.4</v>
      </c>
      <c r="V2542" s="8" t="s">
        <v>35</v>
      </c>
      <c r="W2542" s="8" t="s">
        <v>8731</v>
      </c>
      <c r="X2542" s="8" t="s">
        <v>35</v>
      </c>
      <c r="Y2542" s="13">
        <v>0</v>
      </c>
      <c r="Z2542" s="8" t="s">
        <v>42</v>
      </c>
      <c r="AA2542" s="8" t="s">
        <v>43</v>
      </c>
      <c r="AB2542" s="8" t="s">
        <v>60</v>
      </c>
      <c r="AC2542" s="8" t="s">
        <v>8066</v>
      </c>
      <c r="AD2542" s="8" t="s">
        <v>35</v>
      </c>
      <c r="AE2542" s="8" t="s">
        <v>1848</v>
      </c>
      <c r="AF2542" s="13">
        <v>330.4</v>
      </c>
      <c r="AG2542" s="41">
        <f t="shared" si="354"/>
        <v>45578</v>
      </c>
      <c r="AH2542" s="41">
        <f t="shared" ca="1" si="355"/>
        <v>46022</v>
      </c>
      <c r="AI2542" s="1">
        <f t="shared" ca="1" si="362"/>
        <v>14</v>
      </c>
      <c r="AJ2542" s="1">
        <f t="shared" ca="1" si="356"/>
        <v>9</v>
      </c>
      <c r="AK2542" s="1">
        <f t="shared" ca="1" si="357"/>
        <v>4</v>
      </c>
      <c r="AL2542" s="1">
        <f t="shared" si="358"/>
        <v>0</v>
      </c>
      <c r="AM2542" s="38">
        <f t="shared" ca="1" si="359"/>
        <v>0.6428571428571429</v>
      </c>
      <c r="AN2542" s="1" t="str">
        <f t="shared" ca="1" si="360"/>
        <v>לא תקין</v>
      </c>
      <c r="AO2542" s="1" t="e">
        <f>VLOOKUP(AC2542,'תז מייל קניין'!$A:$C,3,0)</f>
        <v>#N/A</v>
      </c>
      <c r="AP2542" s="1" t="str">
        <f t="shared" si="361"/>
        <v xml:space="preserve"> חותמות עב</v>
      </c>
    </row>
    <row r="2543" spans="1:42" x14ac:dyDescent="0.2">
      <c r="A2543" s="4"/>
      <c r="B2543" s="5"/>
      <c r="C2543" s="6" t="s">
        <v>8732</v>
      </c>
      <c r="D2543" s="7" t="s">
        <v>50</v>
      </c>
      <c r="E2543" s="7" t="s">
        <v>32</v>
      </c>
      <c r="F2543" s="8" t="s">
        <v>35</v>
      </c>
      <c r="G2543" s="9">
        <v>45593</v>
      </c>
      <c r="H2543" s="9">
        <v>45522</v>
      </c>
      <c r="I2543" s="10">
        <v>46251</v>
      </c>
      <c r="J2543" s="14"/>
      <c r="K2543" s="11" t="s">
        <v>8663</v>
      </c>
      <c r="L2543" s="8" t="s">
        <v>8664</v>
      </c>
      <c r="M2543" s="8" t="s">
        <v>35</v>
      </c>
      <c r="N2543" s="8" t="s">
        <v>40</v>
      </c>
      <c r="O2543" s="12">
        <v>350000</v>
      </c>
      <c r="P2543" s="8" t="s">
        <v>1329</v>
      </c>
      <c r="Q2543" s="12">
        <v>1719130</v>
      </c>
      <c r="R2543" s="13">
        <v>68.459999999999994</v>
      </c>
      <c r="S2543" s="12">
        <v>1176953.8899999999</v>
      </c>
      <c r="T2543" s="12">
        <v>1176940.69</v>
      </c>
      <c r="U2543" s="12">
        <v>542189.31000000006</v>
      </c>
      <c r="V2543" s="8" t="s">
        <v>35</v>
      </c>
      <c r="W2543" s="8" t="s">
        <v>801</v>
      </c>
      <c r="X2543" s="8" t="s">
        <v>35</v>
      </c>
      <c r="Y2543" s="13">
        <v>0</v>
      </c>
      <c r="Z2543" s="8" t="s">
        <v>42</v>
      </c>
      <c r="AA2543" s="8" t="s">
        <v>808</v>
      </c>
      <c r="AB2543" s="8" t="s">
        <v>35</v>
      </c>
      <c r="AC2543" s="8" t="s">
        <v>8066</v>
      </c>
      <c r="AD2543" s="8" t="s">
        <v>8733</v>
      </c>
      <c r="AE2543" s="8" t="s">
        <v>35</v>
      </c>
      <c r="AF2543" s="12">
        <v>542189.31000000006</v>
      </c>
      <c r="AG2543" s="41">
        <f t="shared" si="354"/>
        <v>45522</v>
      </c>
      <c r="AH2543" s="41">
        <f t="shared" ca="1" si="355"/>
        <v>46251</v>
      </c>
      <c r="AI2543" s="1">
        <f t="shared" ca="1" si="362"/>
        <v>23</v>
      </c>
      <c r="AJ2543" s="1">
        <f t="shared" ca="1" si="356"/>
        <v>11</v>
      </c>
      <c r="AK2543" s="1">
        <f t="shared" ca="1" si="357"/>
        <v>12</v>
      </c>
      <c r="AL2543" s="1">
        <f t="shared" si="358"/>
        <v>68.459999999999994</v>
      </c>
      <c r="AM2543" s="38">
        <f t="shared" ca="1" si="359"/>
        <v>0.47826086956521741</v>
      </c>
      <c r="AN2543" s="1" t="str">
        <f t="shared" ca="1" si="360"/>
        <v>טרם נבדק</v>
      </c>
      <c r="AO2543" s="1" t="e">
        <f>VLOOKUP(AC2543,'תז מייל קניין'!$A:$C,3,0)</f>
        <v>#N/A</v>
      </c>
      <c r="AP2543" s="1" t="str">
        <f t="shared" si="361"/>
        <v xml:space="preserve"> 17.07.25:</v>
      </c>
    </row>
    <row r="2544" spans="1:42" x14ac:dyDescent="0.2">
      <c r="A2544" s="4"/>
      <c r="B2544" s="5"/>
      <c r="C2544" s="6" t="s">
        <v>8734</v>
      </c>
      <c r="D2544" s="7" t="s">
        <v>50</v>
      </c>
      <c r="E2544" s="7" t="s">
        <v>32</v>
      </c>
      <c r="F2544" s="8" t="s">
        <v>35</v>
      </c>
      <c r="G2544" s="9">
        <v>45594</v>
      </c>
      <c r="H2544" s="9"/>
      <c r="I2544" s="10"/>
      <c r="J2544" s="14"/>
      <c r="K2544" s="11" t="s">
        <v>1764</v>
      </c>
      <c r="L2544" s="8" t="s">
        <v>1765</v>
      </c>
      <c r="M2544" s="8" t="s">
        <v>1766</v>
      </c>
      <c r="N2544" s="8" t="s">
        <v>40</v>
      </c>
      <c r="O2544" s="12">
        <v>1443.61</v>
      </c>
      <c r="P2544" s="8" t="s">
        <v>41</v>
      </c>
      <c r="Q2544" s="12">
        <v>1443.61</v>
      </c>
      <c r="R2544" s="13">
        <v>48.13</v>
      </c>
      <c r="S2544" s="13">
        <v>694.78</v>
      </c>
      <c r="T2544" s="13">
        <v>688.9</v>
      </c>
      <c r="U2544" s="13">
        <v>774.48</v>
      </c>
      <c r="V2544" s="8" t="s">
        <v>35</v>
      </c>
      <c r="W2544" s="8" t="s">
        <v>8028</v>
      </c>
      <c r="X2544" s="8" t="s">
        <v>57</v>
      </c>
      <c r="Y2544" s="13">
        <v>0</v>
      </c>
      <c r="Z2544" s="8" t="s">
        <v>42</v>
      </c>
      <c r="AA2544" s="8" t="s">
        <v>65</v>
      </c>
      <c r="AB2544" s="8" t="s">
        <v>35</v>
      </c>
      <c r="AC2544" s="8" t="s">
        <v>8066</v>
      </c>
      <c r="AD2544" s="8" t="s">
        <v>35</v>
      </c>
      <c r="AE2544" s="8" t="s">
        <v>1848</v>
      </c>
      <c r="AF2544" s="13">
        <v>748.83</v>
      </c>
      <c r="AG2544" s="41">
        <f t="shared" si="354"/>
        <v>45594</v>
      </c>
      <c r="AH2544" s="41">
        <f t="shared" ca="1" si="355"/>
        <v>46022</v>
      </c>
      <c r="AI2544" s="1">
        <f t="shared" ca="1" si="362"/>
        <v>14</v>
      </c>
      <c r="AJ2544" s="1">
        <f t="shared" ca="1" si="356"/>
        <v>9</v>
      </c>
      <c r="AK2544" s="1">
        <f t="shared" ca="1" si="357"/>
        <v>4</v>
      </c>
      <c r="AL2544" s="1">
        <f t="shared" si="358"/>
        <v>48.13</v>
      </c>
      <c r="AM2544" s="38">
        <f t="shared" ca="1" si="359"/>
        <v>0.6428571428571429</v>
      </c>
      <c r="AN2544" s="1" t="str">
        <f t="shared" ca="1" si="360"/>
        <v>תקין</v>
      </c>
      <c r="AO2544" s="1" t="e">
        <f>VLOOKUP(AC2544,'תז מייל קניין'!$A:$C,3,0)</f>
        <v>#N/A</v>
      </c>
      <c r="AP2544" s="1" t="str">
        <f t="shared" si="361"/>
        <v xml:space="preserve"> ציוד משרד</v>
      </c>
    </row>
    <row r="2545" spans="1:42" x14ac:dyDescent="0.2">
      <c r="A2545" s="4"/>
      <c r="B2545" s="5"/>
      <c r="C2545" s="6" t="s">
        <v>8735</v>
      </c>
      <c r="D2545" s="7" t="s">
        <v>50</v>
      </c>
      <c r="E2545" s="7" t="s">
        <v>32</v>
      </c>
      <c r="F2545" s="8" t="s">
        <v>35</v>
      </c>
      <c r="G2545" s="9">
        <v>45595</v>
      </c>
      <c r="H2545" s="9"/>
      <c r="I2545" s="10"/>
      <c r="J2545" s="14"/>
      <c r="K2545" s="11" t="s">
        <v>1936</v>
      </c>
      <c r="L2545" s="8" t="s">
        <v>1937</v>
      </c>
      <c r="M2545" s="8" t="s">
        <v>1938</v>
      </c>
      <c r="N2545" s="8" t="s">
        <v>40</v>
      </c>
      <c r="O2545" s="13">
        <v>507.49</v>
      </c>
      <c r="P2545" s="8" t="s">
        <v>41</v>
      </c>
      <c r="Q2545" s="13">
        <v>507.49</v>
      </c>
      <c r="R2545" s="13">
        <v>0</v>
      </c>
      <c r="S2545" s="13">
        <v>0</v>
      </c>
      <c r="T2545" s="13">
        <v>0</v>
      </c>
      <c r="U2545" s="13">
        <v>517.22</v>
      </c>
      <c r="V2545" s="8" t="s">
        <v>35</v>
      </c>
      <c r="W2545" s="8" t="s">
        <v>8736</v>
      </c>
      <c r="X2545" s="8" t="s">
        <v>57</v>
      </c>
      <c r="Y2545" s="13">
        <v>0</v>
      </c>
      <c r="Z2545" s="8" t="s">
        <v>42</v>
      </c>
      <c r="AA2545" s="8" t="s">
        <v>65</v>
      </c>
      <c r="AB2545" s="8" t="s">
        <v>35</v>
      </c>
      <c r="AC2545" s="8" t="s">
        <v>8066</v>
      </c>
      <c r="AD2545" s="8" t="s">
        <v>35</v>
      </c>
      <c r="AE2545" s="8" t="s">
        <v>1848</v>
      </c>
      <c r="AF2545" s="13">
        <v>507.49</v>
      </c>
      <c r="AG2545" s="41">
        <f t="shared" si="354"/>
        <v>45595</v>
      </c>
      <c r="AH2545" s="41">
        <f t="shared" ca="1" si="355"/>
        <v>46022</v>
      </c>
      <c r="AI2545" s="1">
        <f t="shared" ca="1" si="362"/>
        <v>14</v>
      </c>
      <c r="AJ2545" s="1">
        <f t="shared" ca="1" si="356"/>
        <v>9</v>
      </c>
      <c r="AK2545" s="1">
        <f t="shared" ca="1" si="357"/>
        <v>4</v>
      </c>
      <c r="AL2545" s="1">
        <f t="shared" si="358"/>
        <v>0</v>
      </c>
      <c r="AM2545" s="38">
        <f t="shared" ca="1" si="359"/>
        <v>0.6428571428571429</v>
      </c>
      <c r="AN2545" s="1" t="str">
        <f t="shared" ca="1" si="360"/>
        <v>לא תקין</v>
      </c>
      <c r="AO2545" s="1" t="e">
        <f>VLOOKUP(AC2545,'תז מייל קניין'!$A:$C,3,0)</f>
        <v>#N/A</v>
      </c>
      <c r="AP2545" s="1" t="str">
        <f t="shared" si="361"/>
        <v xml:space="preserve"> נייר צילו</v>
      </c>
    </row>
    <row r="2546" spans="1:42" x14ac:dyDescent="0.2">
      <c r="A2546" s="4"/>
      <c r="B2546" s="5"/>
      <c r="C2546" s="6" t="s">
        <v>8737</v>
      </c>
      <c r="D2546" s="7" t="s">
        <v>61</v>
      </c>
      <c r="E2546" s="7" t="s">
        <v>32</v>
      </c>
      <c r="F2546" s="8" t="s">
        <v>35</v>
      </c>
      <c r="G2546" s="9">
        <v>45600</v>
      </c>
      <c r="H2546" s="9">
        <v>45689</v>
      </c>
      <c r="I2546" s="10">
        <v>46022</v>
      </c>
      <c r="J2546" s="14"/>
      <c r="K2546" s="11" t="s">
        <v>8327</v>
      </c>
      <c r="L2546" s="8" t="s">
        <v>8328</v>
      </c>
      <c r="M2546" s="8" t="s">
        <v>8329</v>
      </c>
      <c r="N2546" s="8" t="s">
        <v>40</v>
      </c>
      <c r="O2546" s="12">
        <v>573995.06999999995</v>
      </c>
      <c r="P2546" s="8" t="s">
        <v>41</v>
      </c>
      <c r="Q2546" s="12">
        <v>573995.06999999995</v>
      </c>
      <c r="R2546" s="13">
        <v>41.15</v>
      </c>
      <c r="S2546" s="12">
        <v>236207.67</v>
      </c>
      <c r="T2546" s="12">
        <v>236199.42</v>
      </c>
      <c r="U2546" s="12">
        <v>337795.65</v>
      </c>
      <c r="V2546" s="8" t="s">
        <v>35</v>
      </c>
      <c r="W2546" s="8" t="s">
        <v>8738</v>
      </c>
      <c r="X2546" s="8" t="s">
        <v>57</v>
      </c>
      <c r="Y2546" s="13">
        <v>0</v>
      </c>
      <c r="Z2546" s="8" t="s">
        <v>42</v>
      </c>
      <c r="AA2546" s="8" t="s">
        <v>808</v>
      </c>
      <c r="AB2546" s="8" t="s">
        <v>35</v>
      </c>
      <c r="AC2546" s="8" t="s">
        <v>8066</v>
      </c>
      <c r="AD2546" s="8" t="s">
        <v>8739</v>
      </c>
      <c r="AE2546" s="8" t="s">
        <v>8332</v>
      </c>
      <c r="AF2546" s="12">
        <v>337795.65</v>
      </c>
      <c r="AG2546" s="41">
        <f t="shared" si="354"/>
        <v>45689</v>
      </c>
      <c r="AH2546" s="41">
        <f t="shared" ca="1" si="355"/>
        <v>46022</v>
      </c>
      <c r="AI2546" s="1">
        <f t="shared" ca="1" si="362"/>
        <v>10</v>
      </c>
      <c r="AJ2546" s="1">
        <f t="shared" ca="1" si="356"/>
        <v>6</v>
      </c>
      <c r="AK2546" s="1">
        <f t="shared" ca="1" si="357"/>
        <v>4</v>
      </c>
      <c r="AL2546" s="1">
        <f t="shared" si="358"/>
        <v>41.15</v>
      </c>
      <c r="AM2546" s="38">
        <f t="shared" ca="1" si="359"/>
        <v>0.6</v>
      </c>
      <c r="AN2546" s="1" t="str">
        <f t="shared" ca="1" si="360"/>
        <v>תקין</v>
      </c>
      <c r="AO2546" s="1" t="e">
        <f>VLOOKUP(AC2546,'תז מייל קניין'!$A:$C,3,0)</f>
        <v>#N/A</v>
      </c>
      <c r="AP2546" s="1" t="str">
        <f t="shared" si="361"/>
        <v xml:space="preserve"> מימוש אופ</v>
      </c>
    </row>
    <row r="2547" spans="1:42" x14ac:dyDescent="0.2">
      <c r="A2547" s="4"/>
      <c r="B2547" s="5"/>
      <c r="C2547" s="6" t="s">
        <v>8740</v>
      </c>
      <c r="D2547" s="7" t="s">
        <v>61</v>
      </c>
      <c r="E2547" s="7" t="s">
        <v>32</v>
      </c>
      <c r="F2547" s="8" t="s">
        <v>35</v>
      </c>
      <c r="G2547" s="9">
        <v>45600</v>
      </c>
      <c r="H2547" s="9">
        <v>45689</v>
      </c>
      <c r="I2547" s="10">
        <v>46022</v>
      </c>
      <c r="J2547" s="14"/>
      <c r="K2547" s="11" t="s">
        <v>8334</v>
      </c>
      <c r="L2547" s="8" t="s">
        <v>8335</v>
      </c>
      <c r="M2547" s="8" t="s">
        <v>8336</v>
      </c>
      <c r="N2547" s="8" t="s">
        <v>40</v>
      </c>
      <c r="O2547" s="12">
        <v>573995.06999999995</v>
      </c>
      <c r="P2547" s="8" t="s">
        <v>41</v>
      </c>
      <c r="Q2547" s="12">
        <v>573995.06999999995</v>
      </c>
      <c r="R2547" s="13">
        <v>63.64</v>
      </c>
      <c r="S2547" s="12">
        <v>365269.59</v>
      </c>
      <c r="T2547" s="12">
        <v>365269.59</v>
      </c>
      <c r="U2547" s="12">
        <v>208725.48</v>
      </c>
      <c r="V2547" s="8" t="s">
        <v>35</v>
      </c>
      <c r="W2547" s="8" t="s">
        <v>8738</v>
      </c>
      <c r="X2547" s="8" t="s">
        <v>57</v>
      </c>
      <c r="Y2547" s="13">
        <v>0</v>
      </c>
      <c r="Z2547" s="8" t="s">
        <v>42</v>
      </c>
      <c r="AA2547" s="8" t="s">
        <v>808</v>
      </c>
      <c r="AB2547" s="8" t="s">
        <v>35</v>
      </c>
      <c r="AC2547" s="8" t="s">
        <v>8066</v>
      </c>
      <c r="AD2547" s="8" t="s">
        <v>8741</v>
      </c>
      <c r="AE2547" s="8" t="s">
        <v>8332</v>
      </c>
      <c r="AF2547" s="12">
        <v>208725.48</v>
      </c>
      <c r="AG2547" s="41">
        <f t="shared" si="354"/>
        <v>45689</v>
      </c>
      <c r="AH2547" s="41">
        <f t="shared" ca="1" si="355"/>
        <v>46022</v>
      </c>
      <c r="AI2547" s="1">
        <f t="shared" ca="1" si="362"/>
        <v>10</v>
      </c>
      <c r="AJ2547" s="1">
        <f t="shared" ca="1" si="356"/>
        <v>6</v>
      </c>
      <c r="AK2547" s="1">
        <f t="shared" ca="1" si="357"/>
        <v>4</v>
      </c>
      <c r="AL2547" s="1">
        <f t="shared" si="358"/>
        <v>63.64</v>
      </c>
      <c r="AM2547" s="38">
        <f t="shared" ca="1" si="359"/>
        <v>0.6</v>
      </c>
      <c r="AN2547" s="1" t="str">
        <f t="shared" ca="1" si="360"/>
        <v>תקין</v>
      </c>
      <c r="AO2547" s="1" t="e">
        <f>VLOOKUP(AC2547,'תז מייל קניין'!$A:$C,3,0)</f>
        <v>#N/A</v>
      </c>
      <c r="AP2547" s="1" t="str">
        <f t="shared" si="361"/>
        <v xml:space="preserve"> מימוש אופ</v>
      </c>
    </row>
    <row r="2548" spans="1:42" x14ac:dyDescent="0.2">
      <c r="A2548" s="4"/>
      <c r="B2548" s="5"/>
      <c r="C2548" s="6" t="s">
        <v>8742</v>
      </c>
      <c r="D2548" s="7" t="s">
        <v>50</v>
      </c>
      <c r="E2548" s="7" t="s">
        <v>32</v>
      </c>
      <c r="F2548" s="8" t="s">
        <v>35</v>
      </c>
      <c r="G2548" s="9">
        <v>45603</v>
      </c>
      <c r="H2548" s="9">
        <v>45597</v>
      </c>
      <c r="I2548" s="10">
        <v>45961</v>
      </c>
      <c r="J2548" s="14"/>
      <c r="K2548" s="11" t="s">
        <v>8743</v>
      </c>
      <c r="L2548" s="8" t="s">
        <v>8744</v>
      </c>
      <c r="M2548" s="8" t="s">
        <v>35</v>
      </c>
      <c r="N2548" s="8" t="s">
        <v>40</v>
      </c>
      <c r="O2548" s="12">
        <v>1500000</v>
      </c>
      <c r="P2548" s="8" t="s">
        <v>41</v>
      </c>
      <c r="Q2548" s="12">
        <v>1500000</v>
      </c>
      <c r="R2548" s="13">
        <v>36.119999999999997</v>
      </c>
      <c r="S2548" s="12">
        <v>541758.75</v>
      </c>
      <c r="T2548" s="12">
        <v>541758.75</v>
      </c>
      <c r="U2548" s="12">
        <v>958241.25</v>
      </c>
      <c r="V2548" s="8" t="s">
        <v>35</v>
      </c>
      <c r="W2548" s="8" t="s">
        <v>8745</v>
      </c>
      <c r="X2548" s="8" t="s">
        <v>35</v>
      </c>
      <c r="Y2548" s="13">
        <v>0</v>
      </c>
      <c r="Z2548" s="8" t="s">
        <v>42</v>
      </c>
      <c r="AA2548" s="8" t="s">
        <v>44</v>
      </c>
      <c r="AB2548" s="8" t="s">
        <v>35</v>
      </c>
      <c r="AC2548" s="8" t="s">
        <v>8066</v>
      </c>
      <c r="AD2548" s="8" t="s">
        <v>8746</v>
      </c>
      <c r="AE2548" s="8" t="s">
        <v>8747</v>
      </c>
      <c r="AF2548" s="12">
        <v>958241.25</v>
      </c>
      <c r="AG2548" s="41">
        <f t="shared" si="354"/>
        <v>45597</v>
      </c>
      <c r="AH2548" s="41">
        <f t="shared" ca="1" si="355"/>
        <v>45961</v>
      </c>
      <c r="AI2548" s="1">
        <f t="shared" ca="1" si="362"/>
        <v>11</v>
      </c>
      <c r="AJ2548" s="1">
        <f t="shared" ca="1" si="356"/>
        <v>9</v>
      </c>
      <c r="AK2548" s="1">
        <f t="shared" ca="1" si="357"/>
        <v>2</v>
      </c>
      <c r="AL2548" s="1">
        <f t="shared" si="358"/>
        <v>36.119999999999997</v>
      </c>
      <c r="AM2548" s="38">
        <f t="shared" ca="1" si="359"/>
        <v>0.81818181818181823</v>
      </c>
      <c r="AN2548" s="1" t="str">
        <f t="shared" ca="1" si="360"/>
        <v>לא תקין</v>
      </c>
      <c r="AO2548" s="1" t="e">
        <f>VLOOKUP(AC2548,'תז מייל קניין'!$A:$C,3,0)</f>
        <v>#N/A</v>
      </c>
      <c r="AP2548" s="1" t="str">
        <f t="shared" si="361"/>
        <v xml:space="preserve"> מתן שירות</v>
      </c>
    </row>
    <row r="2549" spans="1:42" x14ac:dyDescent="0.2">
      <c r="A2549" s="4"/>
      <c r="B2549" s="5"/>
      <c r="C2549" s="6" t="s">
        <v>8748</v>
      </c>
      <c r="D2549" s="7" t="s">
        <v>34</v>
      </c>
      <c r="E2549" s="7" t="s">
        <v>32</v>
      </c>
      <c r="F2549" s="8" t="s">
        <v>35</v>
      </c>
      <c r="G2549" s="9">
        <v>45606</v>
      </c>
      <c r="H2549" s="9">
        <v>45606</v>
      </c>
      <c r="I2549" s="10">
        <v>46022</v>
      </c>
      <c r="J2549" s="14"/>
      <c r="K2549" s="11" t="s">
        <v>8749</v>
      </c>
      <c r="L2549" s="8" t="s">
        <v>8750</v>
      </c>
      <c r="M2549" s="8" t="s">
        <v>35</v>
      </c>
      <c r="N2549" s="8" t="s">
        <v>799</v>
      </c>
      <c r="O2549" s="12">
        <v>57000</v>
      </c>
      <c r="P2549" s="8" t="s">
        <v>807</v>
      </c>
      <c r="Q2549" s="12">
        <v>212154</v>
      </c>
      <c r="R2549" s="13">
        <v>87.77</v>
      </c>
      <c r="S2549" s="12">
        <v>46903.99</v>
      </c>
      <c r="T2549" s="12">
        <v>50028.69</v>
      </c>
      <c r="U2549" s="12">
        <v>163768</v>
      </c>
      <c r="V2549" s="8" t="s">
        <v>35</v>
      </c>
      <c r="W2549" s="8" t="s">
        <v>8751</v>
      </c>
      <c r="X2549" s="8" t="s">
        <v>35</v>
      </c>
      <c r="Y2549" s="13">
        <v>0</v>
      </c>
      <c r="Z2549" s="8" t="s">
        <v>42</v>
      </c>
      <c r="AA2549" s="8" t="s">
        <v>43</v>
      </c>
      <c r="AB2549" s="8" t="s">
        <v>60</v>
      </c>
      <c r="AC2549" s="8" t="s">
        <v>8066</v>
      </c>
      <c r="AD2549" s="8" t="s">
        <v>35</v>
      </c>
      <c r="AE2549" s="8" t="s">
        <v>35</v>
      </c>
      <c r="AF2549" s="12">
        <v>163768</v>
      </c>
      <c r="AG2549" s="41">
        <f t="shared" si="354"/>
        <v>45606</v>
      </c>
      <c r="AH2549" s="41">
        <f t="shared" ca="1" si="355"/>
        <v>46022</v>
      </c>
      <c r="AI2549" s="1">
        <f t="shared" ca="1" si="362"/>
        <v>13</v>
      </c>
      <c r="AJ2549" s="1">
        <f t="shared" ca="1" si="356"/>
        <v>8</v>
      </c>
      <c r="AK2549" s="1">
        <f t="shared" ca="1" si="357"/>
        <v>4</v>
      </c>
      <c r="AL2549" s="1">
        <f t="shared" si="358"/>
        <v>87.77</v>
      </c>
      <c r="AM2549" s="38">
        <f t="shared" ca="1" si="359"/>
        <v>0.61538461538461542</v>
      </c>
      <c r="AN2549" s="1" t="str">
        <f t="shared" ca="1" si="360"/>
        <v>תקין</v>
      </c>
      <c r="AO2549" s="1" t="e">
        <f>VLOOKUP(AC2549,'תז מייל קניין'!$A:$C,3,0)</f>
        <v>#N/A</v>
      </c>
      <c r="AP2549" s="1" t="str">
        <f t="shared" si="361"/>
        <v xml:space="preserve"> 14.07.202</v>
      </c>
    </row>
    <row r="2550" spans="1:42" x14ac:dyDescent="0.2">
      <c r="A2550" s="4"/>
      <c r="B2550" s="5"/>
      <c r="C2550" s="6" t="s">
        <v>8752</v>
      </c>
      <c r="D2550" s="7" t="s">
        <v>61</v>
      </c>
      <c r="E2550" s="7" t="s">
        <v>32</v>
      </c>
      <c r="F2550" s="8" t="s">
        <v>35</v>
      </c>
      <c r="G2550" s="9">
        <v>45609</v>
      </c>
      <c r="H2550" s="9">
        <v>45522</v>
      </c>
      <c r="I2550" s="10">
        <v>46251</v>
      </c>
      <c r="J2550" s="14"/>
      <c r="K2550" s="11" t="s">
        <v>8753</v>
      </c>
      <c r="L2550" s="8" t="s">
        <v>8754</v>
      </c>
      <c r="M2550" s="8" t="s">
        <v>35</v>
      </c>
      <c r="N2550" s="8" t="s">
        <v>799</v>
      </c>
      <c r="O2550" s="12">
        <v>299700</v>
      </c>
      <c r="P2550" s="8" t="s">
        <v>1329</v>
      </c>
      <c r="Q2550" s="12">
        <v>1440358.2</v>
      </c>
      <c r="R2550" s="13">
        <v>44.47</v>
      </c>
      <c r="S2550" s="12">
        <v>789557.68</v>
      </c>
      <c r="T2550" s="12">
        <v>640474.97</v>
      </c>
      <c r="U2550" s="12">
        <v>800199</v>
      </c>
      <c r="V2550" s="8" t="s">
        <v>35</v>
      </c>
      <c r="W2550" s="8" t="s">
        <v>801</v>
      </c>
      <c r="X2550" s="8" t="s">
        <v>35</v>
      </c>
      <c r="Y2550" s="13">
        <v>0</v>
      </c>
      <c r="Z2550" s="8" t="s">
        <v>42</v>
      </c>
      <c r="AA2550" s="8" t="s">
        <v>808</v>
      </c>
      <c r="AB2550" s="8" t="s">
        <v>35</v>
      </c>
      <c r="AC2550" s="8" t="s">
        <v>8066</v>
      </c>
      <c r="AD2550" s="8" t="s">
        <v>35</v>
      </c>
      <c r="AE2550" s="8" t="s">
        <v>35</v>
      </c>
      <c r="AF2550" s="12">
        <v>799883.23</v>
      </c>
      <c r="AG2550" s="41">
        <f t="shared" si="354"/>
        <v>45522</v>
      </c>
      <c r="AH2550" s="41">
        <f t="shared" ca="1" si="355"/>
        <v>46251</v>
      </c>
      <c r="AI2550" s="1">
        <f t="shared" ca="1" si="362"/>
        <v>23</v>
      </c>
      <c r="AJ2550" s="1">
        <f t="shared" ca="1" si="356"/>
        <v>11</v>
      </c>
      <c r="AK2550" s="1">
        <f t="shared" ca="1" si="357"/>
        <v>12</v>
      </c>
      <c r="AL2550" s="1">
        <f t="shared" si="358"/>
        <v>44.47</v>
      </c>
      <c r="AM2550" s="38">
        <f t="shared" ca="1" si="359"/>
        <v>0.47826086956521741</v>
      </c>
      <c r="AN2550" s="1" t="str">
        <f t="shared" ca="1" si="360"/>
        <v>טרם נבדק</v>
      </c>
      <c r="AO2550" s="1" t="e">
        <f>VLOOKUP(AC2550,'תז מייל קניין'!$A:$C,3,0)</f>
        <v>#N/A</v>
      </c>
      <c r="AP2550" s="1" t="str">
        <f t="shared" si="361"/>
        <v xml:space="preserve"> 17.07.25:</v>
      </c>
    </row>
    <row r="2551" spans="1:42" x14ac:dyDescent="0.2">
      <c r="A2551" s="4"/>
      <c r="B2551" s="5"/>
      <c r="C2551" s="6" t="s">
        <v>8755</v>
      </c>
      <c r="D2551" s="7" t="s">
        <v>50</v>
      </c>
      <c r="E2551" s="7" t="s">
        <v>32</v>
      </c>
      <c r="F2551" s="8" t="s">
        <v>35</v>
      </c>
      <c r="G2551" s="9">
        <v>45620</v>
      </c>
      <c r="H2551" s="9">
        <v>45522</v>
      </c>
      <c r="I2551" s="10">
        <v>46251</v>
      </c>
      <c r="J2551" s="14"/>
      <c r="K2551" s="11" t="s">
        <v>8756</v>
      </c>
      <c r="L2551" s="8" t="s">
        <v>8757</v>
      </c>
      <c r="M2551" s="8" t="s">
        <v>35</v>
      </c>
      <c r="N2551" s="8" t="s">
        <v>799</v>
      </c>
      <c r="O2551" s="12">
        <v>200000</v>
      </c>
      <c r="P2551" s="8" t="s">
        <v>807</v>
      </c>
      <c r="Q2551" s="12">
        <v>745600</v>
      </c>
      <c r="R2551" s="13">
        <v>62.66</v>
      </c>
      <c r="S2551" s="12">
        <v>467229.73</v>
      </c>
      <c r="T2551" s="12">
        <v>467226.14</v>
      </c>
      <c r="U2551" s="12">
        <v>278373.86</v>
      </c>
      <c r="V2551" s="8" t="s">
        <v>35</v>
      </c>
      <c r="W2551" s="8" t="s">
        <v>801</v>
      </c>
      <c r="X2551" s="8" t="s">
        <v>35</v>
      </c>
      <c r="Y2551" s="13">
        <v>0</v>
      </c>
      <c r="Z2551" s="8" t="s">
        <v>42</v>
      </c>
      <c r="AA2551" s="8" t="s">
        <v>808</v>
      </c>
      <c r="AB2551" s="8" t="s">
        <v>35</v>
      </c>
      <c r="AC2551" s="8" t="s">
        <v>8066</v>
      </c>
      <c r="AD2551" s="8" t="s">
        <v>8758</v>
      </c>
      <c r="AE2551" s="8" t="s">
        <v>35</v>
      </c>
      <c r="AF2551" s="12">
        <v>278373.86</v>
      </c>
      <c r="AG2551" s="41">
        <f t="shared" si="354"/>
        <v>45522</v>
      </c>
      <c r="AH2551" s="41">
        <f t="shared" ca="1" si="355"/>
        <v>46251</v>
      </c>
      <c r="AI2551" s="1">
        <f t="shared" ca="1" si="362"/>
        <v>23</v>
      </c>
      <c r="AJ2551" s="1">
        <f t="shared" ca="1" si="356"/>
        <v>11</v>
      </c>
      <c r="AK2551" s="1">
        <f t="shared" ca="1" si="357"/>
        <v>12</v>
      </c>
      <c r="AL2551" s="1">
        <f t="shared" si="358"/>
        <v>62.66</v>
      </c>
      <c r="AM2551" s="38">
        <f t="shared" ca="1" si="359"/>
        <v>0.47826086956521741</v>
      </c>
      <c r="AN2551" s="1" t="str">
        <f t="shared" ca="1" si="360"/>
        <v>טרם נבדק</v>
      </c>
      <c r="AO2551" s="1" t="e">
        <f>VLOOKUP(AC2551,'תז מייל קניין'!$A:$C,3,0)</f>
        <v>#N/A</v>
      </c>
      <c r="AP2551" s="1" t="str">
        <f t="shared" si="361"/>
        <v xml:space="preserve"> 17.07.25:</v>
      </c>
    </row>
    <row r="2552" spans="1:42" x14ac:dyDescent="0.2">
      <c r="A2552" s="4"/>
      <c r="B2552" s="5"/>
      <c r="C2552" s="6" t="s">
        <v>8759</v>
      </c>
      <c r="D2552" s="7" t="s">
        <v>50</v>
      </c>
      <c r="E2552" s="7" t="s">
        <v>32</v>
      </c>
      <c r="F2552" s="8" t="s">
        <v>35</v>
      </c>
      <c r="G2552" s="9">
        <v>45622</v>
      </c>
      <c r="H2552" s="9"/>
      <c r="I2552" s="10"/>
      <c r="J2552" s="14"/>
      <c r="K2552" s="11" t="s">
        <v>1764</v>
      </c>
      <c r="L2552" s="8" t="s">
        <v>1765</v>
      </c>
      <c r="M2552" s="8" t="s">
        <v>1766</v>
      </c>
      <c r="N2552" s="8" t="s">
        <v>40</v>
      </c>
      <c r="O2552" s="12">
        <v>13075.56</v>
      </c>
      <c r="P2552" s="8" t="s">
        <v>41</v>
      </c>
      <c r="Q2552" s="12">
        <v>13075.56</v>
      </c>
      <c r="R2552" s="13">
        <v>83.57</v>
      </c>
      <c r="S2552" s="12">
        <v>10931.5</v>
      </c>
      <c r="T2552" s="12">
        <v>10834.13</v>
      </c>
      <c r="U2552" s="12">
        <v>2217.5100000000002</v>
      </c>
      <c r="V2552" s="8" t="s">
        <v>35</v>
      </c>
      <c r="W2552" s="8" t="s">
        <v>8760</v>
      </c>
      <c r="X2552" s="8" t="s">
        <v>57</v>
      </c>
      <c r="Y2552" s="13">
        <v>0</v>
      </c>
      <c r="Z2552" s="8" t="s">
        <v>42</v>
      </c>
      <c r="AA2552" s="8" t="s">
        <v>65</v>
      </c>
      <c r="AB2552" s="8" t="s">
        <v>35</v>
      </c>
      <c r="AC2552" s="8" t="s">
        <v>8066</v>
      </c>
      <c r="AD2552" s="8" t="s">
        <v>35</v>
      </c>
      <c r="AE2552" s="8" t="s">
        <v>1769</v>
      </c>
      <c r="AF2552" s="12">
        <v>2144.06</v>
      </c>
      <c r="AG2552" s="41">
        <f t="shared" si="354"/>
        <v>45622</v>
      </c>
      <c r="AH2552" s="41">
        <f t="shared" ca="1" si="355"/>
        <v>46022</v>
      </c>
      <c r="AI2552" s="1">
        <f t="shared" ca="1" si="362"/>
        <v>13</v>
      </c>
      <c r="AJ2552" s="1">
        <f t="shared" ca="1" si="356"/>
        <v>8</v>
      </c>
      <c r="AK2552" s="1">
        <f t="shared" ca="1" si="357"/>
        <v>4</v>
      </c>
      <c r="AL2552" s="1">
        <f t="shared" si="358"/>
        <v>83.57</v>
      </c>
      <c r="AM2552" s="38">
        <f t="shared" ca="1" si="359"/>
        <v>0.61538461538461542</v>
      </c>
      <c r="AN2552" s="1" t="str">
        <f t="shared" ca="1" si="360"/>
        <v>תקין</v>
      </c>
      <c r="AO2552" s="1" t="e">
        <f>VLOOKUP(AC2552,'תז מייל קניין'!$A:$C,3,0)</f>
        <v>#N/A</v>
      </c>
      <c r="AP2552" s="1" t="str">
        <f t="shared" si="361"/>
        <v xml:space="preserve"> ציוד משרד</v>
      </c>
    </row>
    <row r="2553" spans="1:42" x14ac:dyDescent="0.2">
      <c r="A2553" s="4"/>
      <c r="B2553" s="5"/>
      <c r="C2553" s="6" t="s">
        <v>8761</v>
      </c>
      <c r="D2553" s="7" t="s">
        <v>50</v>
      </c>
      <c r="E2553" s="7" t="s">
        <v>32</v>
      </c>
      <c r="F2553" s="8" t="s">
        <v>35</v>
      </c>
      <c r="G2553" s="9">
        <v>45622</v>
      </c>
      <c r="H2553" s="9">
        <v>45627</v>
      </c>
      <c r="I2553" s="10">
        <v>45991</v>
      </c>
      <c r="J2553" s="14"/>
      <c r="K2553" s="11" t="s">
        <v>785</v>
      </c>
      <c r="L2553" s="8" t="s">
        <v>786</v>
      </c>
      <c r="M2553" s="8" t="s">
        <v>787</v>
      </c>
      <c r="N2553" s="8" t="s">
        <v>40</v>
      </c>
      <c r="O2553" s="12">
        <v>312649.56</v>
      </c>
      <c r="P2553" s="8" t="s">
        <v>41</v>
      </c>
      <c r="Q2553" s="12">
        <v>312649.56</v>
      </c>
      <c r="R2553" s="13">
        <v>0</v>
      </c>
      <c r="S2553" s="13">
        <v>0</v>
      </c>
      <c r="T2553" s="13">
        <v>0</v>
      </c>
      <c r="U2553" s="12">
        <v>312649.56</v>
      </c>
      <c r="V2553" s="8" t="s">
        <v>35</v>
      </c>
      <c r="W2553" s="8" t="s">
        <v>8762</v>
      </c>
      <c r="X2553" s="8" t="s">
        <v>35</v>
      </c>
      <c r="Y2553" s="13">
        <v>0</v>
      </c>
      <c r="Z2553" s="8" t="s">
        <v>42</v>
      </c>
      <c r="AA2553" s="8" t="s">
        <v>65</v>
      </c>
      <c r="AB2553" s="8" t="s">
        <v>35</v>
      </c>
      <c r="AC2553" s="8" t="s">
        <v>8066</v>
      </c>
      <c r="AD2553" s="8" t="s">
        <v>35</v>
      </c>
      <c r="AE2553" s="8" t="s">
        <v>35</v>
      </c>
      <c r="AF2553" s="12">
        <v>312649.56</v>
      </c>
      <c r="AG2553" s="41">
        <f t="shared" si="354"/>
        <v>45627</v>
      </c>
      <c r="AH2553" s="41">
        <f t="shared" ca="1" si="355"/>
        <v>45991</v>
      </c>
      <c r="AI2553" s="1">
        <f t="shared" ca="1" si="362"/>
        <v>11</v>
      </c>
      <c r="AJ2553" s="1">
        <f t="shared" ca="1" si="356"/>
        <v>8</v>
      </c>
      <c r="AK2553" s="1">
        <f t="shared" ca="1" si="357"/>
        <v>3</v>
      </c>
      <c r="AL2553" s="1">
        <f t="shared" si="358"/>
        <v>0</v>
      </c>
      <c r="AM2553" s="38">
        <f t="shared" ca="1" si="359"/>
        <v>0.72727272727272729</v>
      </c>
      <c r="AN2553" s="1" t="str">
        <f t="shared" ca="1" si="360"/>
        <v>לא תקין</v>
      </c>
      <c r="AO2553" s="1" t="e">
        <f>VLOOKUP(AC2553,'תז מייל קניין'!$A:$C,3,0)</f>
        <v>#N/A</v>
      </c>
      <c r="AP2553" s="1" t="str">
        <f t="shared" si="361"/>
        <v xml:space="preserve"> מחקר הערכ</v>
      </c>
    </row>
    <row r="2554" spans="1:42" x14ac:dyDescent="0.2">
      <c r="A2554" s="4"/>
      <c r="B2554" s="5"/>
      <c r="C2554" s="6" t="s">
        <v>8763</v>
      </c>
      <c r="D2554" s="7" t="s">
        <v>50</v>
      </c>
      <c r="E2554" s="7" t="s">
        <v>32</v>
      </c>
      <c r="F2554" s="8" t="s">
        <v>35</v>
      </c>
      <c r="G2554" s="9">
        <v>45623</v>
      </c>
      <c r="H2554" s="9">
        <v>45597</v>
      </c>
      <c r="I2554" s="10">
        <v>45961</v>
      </c>
      <c r="J2554" s="14"/>
      <c r="K2554" s="11" t="s">
        <v>8764</v>
      </c>
      <c r="L2554" s="8" t="s">
        <v>8765</v>
      </c>
      <c r="M2554" s="8" t="s">
        <v>35</v>
      </c>
      <c r="N2554" s="8" t="s">
        <v>40</v>
      </c>
      <c r="O2554" s="12">
        <v>1500000</v>
      </c>
      <c r="P2554" s="8" t="s">
        <v>41</v>
      </c>
      <c r="Q2554" s="12">
        <v>1500000</v>
      </c>
      <c r="R2554" s="13">
        <v>19.100000000000001</v>
      </c>
      <c r="S2554" s="12">
        <v>287214</v>
      </c>
      <c r="T2554" s="12">
        <v>286466</v>
      </c>
      <c r="U2554" s="12">
        <v>1213534</v>
      </c>
      <c r="V2554" s="8" t="s">
        <v>35</v>
      </c>
      <c r="W2554" s="8" t="s">
        <v>8745</v>
      </c>
      <c r="X2554" s="8" t="s">
        <v>35</v>
      </c>
      <c r="Y2554" s="13">
        <v>0</v>
      </c>
      <c r="Z2554" s="8" t="s">
        <v>42</v>
      </c>
      <c r="AA2554" s="8" t="s">
        <v>44</v>
      </c>
      <c r="AB2554" s="8" t="s">
        <v>35</v>
      </c>
      <c r="AC2554" s="8" t="s">
        <v>8066</v>
      </c>
      <c r="AD2554" s="8" t="s">
        <v>8766</v>
      </c>
      <c r="AE2554" s="8" t="s">
        <v>8747</v>
      </c>
      <c r="AF2554" s="12">
        <v>1213534</v>
      </c>
      <c r="AG2554" s="41">
        <f t="shared" si="354"/>
        <v>45597</v>
      </c>
      <c r="AH2554" s="41">
        <f t="shared" ca="1" si="355"/>
        <v>45961</v>
      </c>
      <c r="AI2554" s="1">
        <f t="shared" ca="1" si="362"/>
        <v>11</v>
      </c>
      <c r="AJ2554" s="1">
        <f t="shared" ca="1" si="356"/>
        <v>9</v>
      </c>
      <c r="AK2554" s="1">
        <f t="shared" ca="1" si="357"/>
        <v>2</v>
      </c>
      <c r="AL2554" s="1">
        <f t="shared" si="358"/>
        <v>19.100000000000001</v>
      </c>
      <c r="AM2554" s="38">
        <f t="shared" ca="1" si="359"/>
        <v>0.81818181818181823</v>
      </c>
      <c r="AN2554" s="1" t="str">
        <f t="shared" ca="1" si="360"/>
        <v>לא תקין</v>
      </c>
      <c r="AO2554" s="1" t="e">
        <f>VLOOKUP(AC2554,'תז מייל קניין'!$A:$C,3,0)</f>
        <v>#N/A</v>
      </c>
      <c r="AP2554" s="1" t="str">
        <f t="shared" si="361"/>
        <v xml:space="preserve"> מתן שירות</v>
      </c>
    </row>
    <row r="2555" spans="1:42" x14ac:dyDescent="0.2">
      <c r="A2555" s="4"/>
      <c r="B2555" s="5"/>
      <c r="C2555" s="6" t="s">
        <v>8767</v>
      </c>
      <c r="D2555" s="7" t="s">
        <v>50</v>
      </c>
      <c r="E2555" s="7" t="s">
        <v>32</v>
      </c>
      <c r="F2555" s="8" t="s">
        <v>35</v>
      </c>
      <c r="G2555" s="9">
        <v>45797</v>
      </c>
      <c r="H2555" s="9">
        <v>45748</v>
      </c>
      <c r="I2555" s="10">
        <v>46477</v>
      </c>
      <c r="J2555" s="14"/>
      <c r="K2555" s="11" t="s">
        <v>8768</v>
      </c>
      <c r="L2555" s="8" t="s">
        <v>8769</v>
      </c>
      <c r="M2555" s="8" t="s">
        <v>35</v>
      </c>
      <c r="N2555" s="8" t="s">
        <v>40</v>
      </c>
      <c r="O2555" s="12">
        <v>100000</v>
      </c>
      <c r="P2555" s="8" t="s">
        <v>814</v>
      </c>
      <c r="Q2555" s="12">
        <v>400120</v>
      </c>
      <c r="R2555" s="13">
        <v>1.28</v>
      </c>
      <c r="S2555" s="12">
        <v>5127.24</v>
      </c>
      <c r="T2555" s="12">
        <v>5127.24</v>
      </c>
      <c r="U2555" s="12">
        <v>394992.76</v>
      </c>
      <c r="V2555" s="8" t="s">
        <v>35</v>
      </c>
      <c r="W2555" s="8" t="s">
        <v>8770</v>
      </c>
      <c r="X2555" s="8" t="s">
        <v>35</v>
      </c>
      <c r="Y2555" s="13">
        <v>0</v>
      </c>
      <c r="Z2555" s="8" t="s">
        <v>42</v>
      </c>
      <c r="AA2555" s="8" t="s">
        <v>8549</v>
      </c>
      <c r="AB2555" s="8" t="s">
        <v>35</v>
      </c>
      <c r="AC2555" s="8" t="s">
        <v>8066</v>
      </c>
      <c r="AD2555" s="8" t="s">
        <v>8771</v>
      </c>
      <c r="AE2555" s="8" t="s">
        <v>35</v>
      </c>
      <c r="AF2555" s="12">
        <v>394992.76</v>
      </c>
      <c r="AG2555" s="41">
        <f t="shared" si="354"/>
        <v>45748</v>
      </c>
      <c r="AH2555" s="41">
        <f t="shared" ca="1" si="355"/>
        <v>46477</v>
      </c>
      <c r="AI2555" s="1">
        <f t="shared" ca="1" si="362"/>
        <v>23</v>
      </c>
      <c r="AJ2555" s="1">
        <f t="shared" ca="1" si="356"/>
        <v>4</v>
      </c>
      <c r="AK2555" s="1">
        <f t="shared" ca="1" si="357"/>
        <v>19</v>
      </c>
      <c r="AL2555" s="1">
        <f t="shared" si="358"/>
        <v>1.28</v>
      </c>
      <c r="AM2555" s="38">
        <f t="shared" ca="1" si="359"/>
        <v>0.17391304347826086</v>
      </c>
      <c r="AN2555" s="1" t="str">
        <f t="shared" ca="1" si="360"/>
        <v>טרם נבדק</v>
      </c>
      <c r="AO2555" s="1" t="e">
        <f>VLOOKUP(AC2555,'תז מייל קניין'!$A:$C,3,0)</f>
        <v>#N/A</v>
      </c>
      <c r="AP2555" s="1" t="str">
        <f t="shared" si="361"/>
        <v xml:space="preserve"> התקשרות ע</v>
      </c>
    </row>
    <row r="2556" spans="1:42" x14ac:dyDescent="0.2">
      <c r="A2556" s="4"/>
      <c r="B2556" s="5"/>
      <c r="C2556" s="6" t="s">
        <v>8772</v>
      </c>
      <c r="D2556" s="7" t="s">
        <v>50</v>
      </c>
      <c r="E2556" s="7" t="s">
        <v>32</v>
      </c>
      <c r="F2556" s="8" t="s">
        <v>35</v>
      </c>
      <c r="G2556" s="9">
        <v>45797</v>
      </c>
      <c r="H2556" s="9">
        <v>45658</v>
      </c>
      <c r="I2556" s="10">
        <v>46022</v>
      </c>
      <c r="J2556" s="14"/>
      <c r="K2556" s="11" t="s">
        <v>8773</v>
      </c>
      <c r="L2556" s="8" t="s">
        <v>8774</v>
      </c>
      <c r="M2556" s="8" t="s">
        <v>8775</v>
      </c>
      <c r="N2556" s="8" t="s">
        <v>35</v>
      </c>
      <c r="O2556" s="12">
        <v>65775.56</v>
      </c>
      <c r="P2556" s="8" t="s">
        <v>41</v>
      </c>
      <c r="Q2556" s="12">
        <v>65775.56</v>
      </c>
      <c r="R2556" s="13">
        <v>0</v>
      </c>
      <c r="S2556" s="13">
        <v>0</v>
      </c>
      <c r="T2556" s="13">
        <v>0</v>
      </c>
      <c r="U2556" s="13">
        <v>0</v>
      </c>
      <c r="V2556" s="8" t="s">
        <v>57</v>
      </c>
      <c r="W2556" s="8" t="s">
        <v>833</v>
      </c>
      <c r="X2556" s="8" t="s">
        <v>35</v>
      </c>
      <c r="Y2556" s="13">
        <v>0</v>
      </c>
      <c r="Z2556" s="8" t="s">
        <v>42</v>
      </c>
      <c r="AA2556" s="8" t="s">
        <v>44</v>
      </c>
      <c r="AB2556" s="8" t="s">
        <v>35</v>
      </c>
      <c r="AC2556" s="8" t="s">
        <v>8066</v>
      </c>
      <c r="AD2556" s="8" t="s">
        <v>8776</v>
      </c>
      <c r="AE2556" s="8" t="s">
        <v>35</v>
      </c>
      <c r="AF2556" s="12">
        <v>65775.56</v>
      </c>
      <c r="AG2556" s="41">
        <f t="shared" si="354"/>
        <v>45658</v>
      </c>
      <c r="AH2556" s="41">
        <f t="shared" ca="1" si="355"/>
        <v>46022</v>
      </c>
      <c r="AI2556" s="1">
        <f t="shared" ca="1" si="362"/>
        <v>11</v>
      </c>
      <c r="AJ2556" s="1">
        <f t="shared" ca="1" si="356"/>
        <v>7</v>
      </c>
      <c r="AK2556" s="1">
        <f t="shared" ca="1" si="357"/>
        <v>4</v>
      </c>
      <c r="AL2556" s="1">
        <f t="shared" si="358"/>
        <v>0</v>
      </c>
      <c r="AM2556" s="38">
        <f t="shared" ca="1" si="359"/>
        <v>0.63636363636363635</v>
      </c>
      <c r="AN2556" s="1" t="str">
        <f t="shared" ca="1" si="360"/>
        <v>לא תקין</v>
      </c>
      <c r="AO2556" s="1" t="e">
        <f>VLOOKUP(AC2556,'תז מייל קניין'!$A:$C,3,0)</f>
        <v>#N/A</v>
      </c>
      <c r="AP2556" s="1" t="str">
        <f t="shared" si="361"/>
        <v xml:space="preserve"> שירותי הכ</v>
      </c>
    </row>
    <row r="2557" spans="1:42" x14ac:dyDescent="0.2">
      <c r="A2557" s="4"/>
      <c r="B2557" s="5"/>
      <c r="C2557" s="6" t="s">
        <v>8777</v>
      </c>
      <c r="D2557" s="7" t="s">
        <v>50</v>
      </c>
      <c r="E2557" s="7" t="s">
        <v>32</v>
      </c>
      <c r="F2557" s="8" t="s">
        <v>35</v>
      </c>
      <c r="G2557" s="9">
        <v>45797</v>
      </c>
      <c r="H2557" s="9"/>
      <c r="I2557" s="10"/>
      <c r="J2557" s="14"/>
      <c r="K2557" s="11" t="s">
        <v>8778</v>
      </c>
      <c r="L2557" s="8" t="s">
        <v>8779</v>
      </c>
      <c r="M2557" s="8" t="s">
        <v>8780</v>
      </c>
      <c r="N2557" s="8" t="s">
        <v>35</v>
      </c>
      <c r="O2557" s="12">
        <v>65775.56</v>
      </c>
      <c r="P2557" s="8" t="s">
        <v>41</v>
      </c>
      <c r="Q2557" s="12">
        <v>65775.56</v>
      </c>
      <c r="R2557" s="13">
        <v>0</v>
      </c>
      <c r="S2557" s="13">
        <v>0</v>
      </c>
      <c r="T2557" s="13">
        <v>0</v>
      </c>
      <c r="U2557" s="13">
        <v>0</v>
      </c>
      <c r="V2557" s="8" t="s">
        <v>57</v>
      </c>
      <c r="W2557" s="8" t="s">
        <v>833</v>
      </c>
      <c r="X2557" s="8" t="s">
        <v>35</v>
      </c>
      <c r="Y2557" s="13">
        <v>0</v>
      </c>
      <c r="Z2557" s="8" t="s">
        <v>42</v>
      </c>
      <c r="AA2557" s="8" t="s">
        <v>44</v>
      </c>
      <c r="AB2557" s="8" t="s">
        <v>35</v>
      </c>
      <c r="AC2557" s="8" t="s">
        <v>8066</v>
      </c>
      <c r="AD2557" s="8" t="s">
        <v>8776</v>
      </c>
      <c r="AE2557" s="8" t="s">
        <v>35</v>
      </c>
      <c r="AF2557" s="12">
        <v>65775.56</v>
      </c>
      <c r="AG2557" s="41">
        <f t="shared" si="354"/>
        <v>45797</v>
      </c>
      <c r="AH2557" s="41">
        <f t="shared" ca="1" si="355"/>
        <v>46022</v>
      </c>
      <c r="AI2557" s="1">
        <f t="shared" ca="1" si="362"/>
        <v>7</v>
      </c>
      <c r="AJ2557" s="1">
        <f t="shared" ca="1" si="356"/>
        <v>2</v>
      </c>
      <c r="AK2557" s="1">
        <f t="shared" ca="1" si="357"/>
        <v>4</v>
      </c>
      <c r="AL2557" s="1">
        <f t="shared" si="358"/>
        <v>0</v>
      </c>
      <c r="AM2557" s="38">
        <f t="shared" ca="1" si="359"/>
        <v>0.2857142857142857</v>
      </c>
      <c r="AN2557" s="1" t="str">
        <f t="shared" ca="1" si="360"/>
        <v>טרם נבדק</v>
      </c>
      <c r="AO2557" s="1" t="e">
        <f>VLOOKUP(AC2557,'תז מייל קניין'!$A:$C,3,0)</f>
        <v>#N/A</v>
      </c>
      <c r="AP2557" s="1" t="str">
        <f t="shared" si="361"/>
        <v xml:space="preserve"> שירותי הכ</v>
      </c>
    </row>
    <row r="2558" spans="1:42" x14ac:dyDescent="0.2">
      <c r="A2558" s="4"/>
      <c r="B2558" s="5"/>
      <c r="C2558" s="6" t="s">
        <v>8781</v>
      </c>
      <c r="D2558" s="7" t="s">
        <v>61</v>
      </c>
      <c r="E2558" s="7" t="s">
        <v>32</v>
      </c>
      <c r="F2558" s="8" t="s">
        <v>35</v>
      </c>
      <c r="G2558" s="9">
        <v>45797</v>
      </c>
      <c r="H2558" s="9">
        <v>45762</v>
      </c>
      <c r="I2558" s="10">
        <v>46127</v>
      </c>
      <c r="J2558" s="14"/>
      <c r="K2558" s="11" t="s">
        <v>8782</v>
      </c>
      <c r="L2558" s="8" t="s">
        <v>8783</v>
      </c>
      <c r="M2558" s="8" t="s">
        <v>8784</v>
      </c>
      <c r="N2558" s="8" t="s">
        <v>40</v>
      </c>
      <c r="O2558" s="12">
        <v>59295</v>
      </c>
      <c r="P2558" s="8" t="s">
        <v>41</v>
      </c>
      <c r="Q2558" s="12">
        <v>59295</v>
      </c>
      <c r="R2558" s="13">
        <v>0</v>
      </c>
      <c r="S2558" s="13">
        <v>0</v>
      </c>
      <c r="T2558" s="13">
        <v>0</v>
      </c>
      <c r="U2558" s="12">
        <v>59295</v>
      </c>
      <c r="V2558" s="8" t="s">
        <v>35</v>
      </c>
      <c r="W2558" s="8" t="s">
        <v>8785</v>
      </c>
      <c r="X2558" s="8" t="s">
        <v>57</v>
      </c>
      <c r="Y2558" s="13">
        <v>0</v>
      </c>
      <c r="Z2558" s="8" t="s">
        <v>42</v>
      </c>
      <c r="AA2558" s="8" t="s">
        <v>65</v>
      </c>
      <c r="AB2558" s="8" t="s">
        <v>35</v>
      </c>
      <c r="AC2558" s="8" t="s">
        <v>8066</v>
      </c>
      <c r="AD2558" s="8" t="s">
        <v>8786</v>
      </c>
      <c r="AE2558" s="8" t="s">
        <v>8144</v>
      </c>
      <c r="AF2558" s="12">
        <v>59295</v>
      </c>
      <c r="AG2558" s="41">
        <f t="shared" si="354"/>
        <v>45762</v>
      </c>
      <c r="AH2558" s="41">
        <f t="shared" ca="1" si="355"/>
        <v>46127</v>
      </c>
      <c r="AI2558" s="1">
        <f t="shared" ca="1" si="362"/>
        <v>12</v>
      </c>
      <c r="AJ2558" s="1">
        <f t="shared" ca="1" si="356"/>
        <v>3</v>
      </c>
      <c r="AK2558" s="1">
        <f t="shared" ca="1" si="357"/>
        <v>8</v>
      </c>
      <c r="AL2558" s="1">
        <f t="shared" si="358"/>
        <v>0</v>
      </c>
      <c r="AM2558" s="38">
        <f t="shared" ca="1" si="359"/>
        <v>0.25</v>
      </c>
      <c r="AN2558" s="1" t="str">
        <f t="shared" ca="1" si="360"/>
        <v>טרם נבדק</v>
      </c>
      <c r="AO2558" s="1" t="e">
        <f>VLOOKUP(AC2558,'תז מייל קניין'!$A:$C,3,0)</f>
        <v>#N/A</v>
      </c>
      <c r="AP2558" s="1" t="str">
        <f t="shared" si="361"/>
        <v xml:space="preserve"> ביקורת חש</v>
      </c>
    </row>
    <row r="2559" spans="1:42" x14ac:dyDescent="0.2">
      <c r="A2559" s="4"/>
      <c r="B2559" s="5"/>
      <c r="C2559" s="6" t="s">
        <v>8787</v>
      </c>
      <c r="D2559" s="7" t="s">
        <v>50</v>
      </c>
      <c r="E2559" s="7" t="s">
        <v>32</v>
      </c>
      <c r="F2559" s="8" t="s">
        <v>35</v>
      </c>
      <c r="G2559" s="9">
        <v>45798</v>
      </c>
      <c r="H2559" s="9">
        <v>45461</v>
      </c>
      <c r="I2559" s="10">
        <v>46190</v>
      </c>
      <c r="J2559" s="14"/>
      <c r="K2559" s="11" t="s">
        <v>8788</v>
      </c>
      <c r="L2559" s="8" t="s">
        <v>8789</v>
      </c>
      <c r="M2559" s="8" t="s">
        <v>35</v>
      </c>
      <c r="N2559" s="8" t="s">
        <v>40</v>
      </c>
      <c r="O2559" s="12">
        <v>155755</v>
      </c>
      <c r="P2559" s="8" t="s">
        <v>814</v>
      </c>
      <c r="Q2559" s="12">
        <v>623206.91</v>
      </c>
      <c r="R2559" s="13">
        <v>18.059999999999999</v>
      </c>
      <c r="S2559" s="12">
        <v>112540.34</v>
      </c>
      <c r="T2559" s="12">
        <v>112540.34</v>
      </c>
      <c r="U2559" s="12">
        <v>510666.57</v>
      </c>
      <c r="V2559" s="8" t="s">
        <v>35</v>
      </c>
      <c r="W2559" s="8" t="s">
        <v>8790</v>
      </c>
      <c r="X2559" s="8" t="s">
        <v>35</v>
      </c>
      <c r="Y2559" s="13">
        <v>0</v>
      </c>
      <c r="Z2559" s="8" t="s">
        <v>42</v>
      </c>
      <c r="AA2559" s="8" t="s">
        <v>808</v>
      </c>
      <c r="AB2559" s="8" t="s">
        <v>35</v>
      </c>
      <c r="AC2559" s="8" t="s">
        <v>8066</v>
      </c>
      <c r="AD2559" s="8" t="s">
        <v>8791</v>
      </c>
      <c r="AE2559" s="8" t="s">
        <v>35</v>
      </c>
      <c r="AF2559" s="12">
        <v>510666.57</v>
      </c>
      <c r="AG2559" s="41">
        <f t="shared" si="354"/>
        <v>45461</v>
      </c>
      <c r="AH2559" s="41">
        <f t="shared" ca="1" si="355"/>
        <v>46190</v>
      </c>
      <c r="AI2559" s="1">
        <f t="shared" ca="1" si="362"/>
        <v>23</v>
      </c>
      <c r="AJ2559" s="1">
        <f t="shared" ca="1" si="356"/>
        <v>13</v>
      </c>
      <c r="AK2559" s="1">
        <f t="shared" ca="1" si="357"/>
        <v>10</v>
      </c>
      <c r="AL2559" s="1">
        <f t="shared" si="358"/>
        <v>18.059999999999999</v>
      </c>
      <c r="AM2559" s="38">
        <f t="shared" ca="1" si="359"/>
        <v>0.56521739130434778</v>
      </c>
      <c r="AN2559" s="1" t="str">
        <f t="shared" ca="1" si="360"/>
        <v>לא תקין</v>
      </c>
      <c r="AO2559" s="1" t="e">
        <f>VLOOKUP(AC2559,'תז מייל קניין'!$A:$C,3,0)</f>
        <v>#N/A</v>
      </c>
      <c r="AP2559" s="1" t="str">
        <f t="shared" si="361"/>
        <v xml:space="preserve"> - במקום ה</v>
      </c>
    </row>
    <row r="2560" spans="1:42" x14ac:dyDescent="0.2">
      <c r="A2560" s="4"/>
      <c r="B2560" s="5"/>
      <c r="C2560" s="6" t="s">
        <v>8792</v>
      </c>
      <c r="D2560" s="7" t="s">
        <v>61</v>
      </c>
      <c r="E2560" s="7" t="s">
        <v>32</v>
      </c>
      <c r="F2560" s="8" t="s">
        <v>35</v>
      </c>
      <c r="G2560" s="9">
        <v>45802</v>
      </c>
      <c r="H2560" s="9">
        <v>45739</v>
      </c>
      <c r="I2560" s="10">
        <v>46022</v>
      </c>
      <c r="J2560" s="14"/>
      <c r="K2560" s="11" t="s">
        <v>5584</v>
      </c>
      <c r="L2560" s="8" t="s">
        <v>5585</v>
      </c>
      <c r="M2560" s="8" t="s">
        <v>5586</v>
      </c>
      <c r="N2560" s="8" t="s">
        <v>40</v>
      </c>
      <c r="O2560" s="12">
        <v>118000</v>
      </c>
      <c r="P2560" s="8" t="s">
        <v>41</v>
      </c>
      <c r="Q2560" s="12">
        <v>118000</v>
      </c>
      <c r="R2560" s="13">
        <v>100</v>
      </c>
      <c r="S2560" s="12">
        <v>118000</v>
      </c>
      <c r="T2560" s="12">
        <v>118000</v>
      </c>
      <c r="U2560" s="13">
        <v>0</v>
      </c>
      <c r="V2560" s="8" t="s">
        <v>35</v>
      </c>
      <c r="W2560" s="8" t="s">
        <v>8793</v>
      </c>
      <c r="X2560" s="8" t="s">
        <v>35</v>
      </c>
      <c r="Y2560" s="13">
        <v>0</v>
      </c>
      <c r="Z2560" s="8" t="s">
        <v>42</v>
      </c>
      <c r="AA2560" s="8" t="s">
        <v>43</v>
      </c>
      <c r="AB2560" s="8" t="s">
        <v>1007</v>
      </c>
      <c r="AC2560" s="8" t="s">
        <v>8066</v>
      </c>
      <c r="AD2560" s="8" t="s">
        <v>35</v>
      </c>
      <c r="AE2560" s="8" t="s">
        <v>1008</v>
      </c>
      <c r="AF2560" s="13">
        <v>0</v>
      </c>
      <c r="AG2560" s="41">
        <f t="shared" si="354"/>
        <v>45739</v>
      </c>
      <c r="AH2560" s="41">
        <f t="shared" ca="1" si="355"/>
        <v>46022</v>
      </c>
      <c r="AI2560" s="1">
        <f t="shared" ca="1" si="362"/>
        <v>9</v>
      </c>
      <c r="AJ2560" s="1">
        <f t="shared" ca="1" si="356"/>
        <v>4</v>
      </c>
      <c r="AK2560" s="1">
        <f t="shared" ca="1" si="357"/>
        <v>4</v>
      </c>
      <c r="AL2560" s="1">
        <f t="shared" si="358"/>
        <v>100</v>
      </c>
      <c r="AM2560" s="38">
        <f t="shared" ca="1" si="359"/>
        <v>0.44444444444444442</v>
      </c>
      <c r="AN2560" s="1" t="str">
        <f t="shared" ca="1" si="360"/>
        <v>טרם נבדק</v>
      </c>
      <c r="AO2560" s="1" t="e">
        <f>VLOOKUP(AC2560,'תז מייל קניין'!$A:$C,3,0)</f>
        <v>#N/A</v>
      </c>
      <c r="AP2560" s="1" t="str">
        <f t="shared" si="361"/>
        <v xml:space="preserve"> התקשרות ע</v>
      </c>
    </row>
    <row r="2561" spans="1:42" x14ac:dyDescent="0.2">
      <c r="A2561" s="4"/>
      <c r="B2561" s="5"/>
      <c r="C2561" s="6" t="s">
        <v>8794</v>
      </c>
      <c r="D2561" s="7" t="s">
        <v>50</v>
      </c>
      <c r="E2561" s="7" t="s">
        <v>32</v>
      </c>
      <c r="F2561" s="8" t="s">
        <v>35</v>
      </c>
      <c r="G2561" s="9">
        <v>45806</v>
      </c>
      <c r="H2561" s="9">
        <v>45620</v>
      </c>
      <c r="I2561" s="10">
        <v>45747</v>
      </c>
      <c r="J2561" s="14"/>
      <c r="K2561" s="11" t="s">
        <v>8795</v>
      </c>
      <c r="L2561" s="8" t="s">
        <v>8796</v>
      </c>
      <c r="M2561" s="8" t="s">
        <v>8797</v>
      </c>
      <c r="N2561" s="8" t="s">
        <v>40</v>
      </c>
      <c r="O2561" s="12">
        <v>767000</v>
      </c>
      <c r="P2561" s="8" t="s">
        <v>41</v>
      </c>
      <c r="Q2561" s="12">
        <v>767000</v>
      </c>
      <c r="R2561" s="13">
        <v>33.74</v>
      </c>
      <c r="S2561" s="12">
        <v>258803.5</v>
      </c>
      <c r="T2561" s="12">
        <v>258803.5</v>
      </c>
      <c r="U2561" s="12">
        <v>508196.5</v>
      </c>
      <c r="V2561" s="8" t="s">
        <v>35</v>
      </c>
      <c r="W2561" s="8" t="s">
        <v>8798</v>
      </c>
      <c r="X2561" s="8" t="s">
        <v>35</v>
      </c>
      <c r="Y2561" s="13">
        <v>0</v>
      </c>
      <c r="Z2561" s="8" t="s">
        <v>42</v>
      </c>
      <c r="AA2561" s="8" t="s">
        <v>127</v>
      </c>
      <c r="AB2561" s="8" t="s">
        <v>35</v>
      </c>
      <c r="AC2561" s="8" t="s">
        <v>8066</v>
      </c>
      <c r="AD2561" s="8" t="s">
        <v>8799</v>
      </c>
      <c r="AE2561" s="8" t="s">
        <v>35</v>
      </c>
      <c r="AF2561" s="12">
        <v>508196.5</v>
      </c>
      <c r="AG2561" s="41">
        <f t="shared" si="354"/>
        <v>45620</v>
      </c>
      <c r="AH2561" s="41">
        <f t="shared" ca="1" si="355"/>
        <v>45747</v>
      </c>
      <c r="AI2561" s="1">
        <f t="shared" ca="1" si="362"/>
        <v>4</v>
      </c>
      <c r="AJ2561" s="1">
        <f t="shared" ca="1" si="356"/>
        <v>8</v>
      </c>
      <c r="AK2561" s="1">
        <f t="shared" ca="1" si="357"/>
        <v>-4</v>
      </c>
      <c r="AL2561" s="1">
        <f t="shared" si="358"/>
        <v>33.74</v>
      </c>
      <c r="AM2561" s="38">
        <f t="shared" ca="1" si="359"/>
        <v>2</v>
      </c>
      <c r="AN2561" s="1" t="str">
        <f t="shared" ca="1" si="360"/>
        <v>לא תקין</v>
      </c>
      <c r="AO2561" s="1" t="e">
        <f>VLOOKUP(AC2561,'תז מייל קניין'!$A:$C,3,0)</f>
        <v>#N/A</v>
      </c>
      <c r="AP2561" s="1" t="str">
        <f t="shared" si="361"/>
        <v xml:space="preserve"> הגנה משפט</v>
      </c>
    </row>
    <row r="2562" spans="1:42" x14ac:dyDescent="0.2">
      <c r="A2562" s="4"/>
      <c r="B2562" s="5"/>
      <c r="C2562" s="6" t="s">
        <v>8800</v>
      </c>
      <c r="D2562" s="7" t="s">
        <v>61</v>
      </c>
      <c r="E2562" s="7" t="s">
        <v>32</v>
      </c>
      <c r="F2562" s="8" t="s">
        <v>35</v>
      </c>
      <c r="G2562" s="9">
        <v>45812</v>
      </c>
      <c r="H2562" s="9">
        <v>45787</v>
      </c>
      <c r="I2562" s="10">
        <v>46090</v>
      </c>
      <c r="J2562" s="14"/>
      <c r="K2562" s="11" t="s">
        <v>8801</v>
      </c>
      <c r="L2562" s="8" t="s">
        <v>8802</v>
      </c>
      <c r="M2562" s="8" t="s">
        <v>8803</v>
      </c>
      <c r="N2562" s="8" t="s">
        <v>40</v>
      </c>
      <c r="O2562" s="12">
        <v>246620</v>
      </c>
      <c r="P2562" s="8" t="s">
        <v>41</v>
      </c>
      <c r="Q2562" s="12">
        <v>246620</v>
      </c>
      <c r="R2562" s="13">
        <v>0</v>
      </c>
      <c r="S2562" s="13">
        <v>0</v>
      </c>
      <c r="T2562" s="13">
        <v>0</v>
      </c>
      <c r="U2562" s="12">
        <v>246620</v>
      </c>
      <c r="V2562" s="8" t="s">
        <v>35</v>
      </c>
      <c r="W2562" s="8" t="s">
        <v>8804</v>
      </c>
      <c r="X2562" s="8" t="s">
        <v>57</v>
      </c>
      <c r="Y2562" s="13">
        <v>0</v>
      </c>
      <c r="Z2562" s="8" t="s">
        <v>42</v>
      </c>
      <c r="AA2562" s="8" t="s">
        <v>44</v>
      </c>
      <c r="AB2562" s="8" t="s">
        <v>35</v>
      </c>
      <c r="AC2562" s="8" t="s">
        <v>8066</v>
      </c>
      <c r="AD2562" s="8" t="s">
        <v>8805</v>
      </c>
      <c r="AE2562" s="8" t="s">
        <v>646</v>
      </c>
      <c r="AF2562" s="12">
        <v>246620</v>
      </c>
      <c r="AG2562" s="41">
        <f t="shared" si="354"/>
        <v>45787</v>
      </c>
      <c r="AH2562" s="41">
        <f t="shared" ca="1" si="355"/>
        <v>46090</v>
      </c>
      <c r="AI2562" s="1">
        <f t="shared" ca="1" si="362"/>
        <v>9</v>
      </c>
      <c r="AJ2562" s="1">
        <f t="shared" ca="1" si="356"/>
        <v>2</v>
      </c>
      <c r="AK2562" s="1">
        <f t="shared" ca="1" si="357"/>
        <v>7</v>
      </c>
      <c r="AL2562" s="1">
        <f t="shared" si="358"/>
        <v>0</v>
      </c>
      <c r="AM2562" s="38">
        <f t="shared" ca="1" si="359"/>
        <v>0.22222222222222221</v>
      </c>
      <c r="AN2562" s="1" t="str">
        <f t="shared" ca="1" si="360"/>
        <v>טרם נבדק</v>
      </c>
      <c r="AO2562" s="1" t="e">
        <f>VLOOKUP(AC2562,'תז מייל קניין'!$A:$C,3,0)</f>
        <v>#N/A</v>
      </c>
      <c r="AP2562" s="1" t="str">
        <f t="shared" si="361"/>
        <v xml:space="preserve"> שירותי יי</v>
      </c>
    </row>
    <row r="2563" spans="1:42" x14ac:dyDescent="0.2">
      <c r="A2563" s="4"/>
      <c r="B2563" s="5"/>
      <c r="C2563" s="6" t="s">
        <v>8806</v>
      </c>
      <c r="D2563" s="7" t="s">
        <v>61</v>
      </c>
      <c r="E2563" s="7" t="s">
        <v>32</v>
      </c>
      <c r="F2563" s="8" t="s">
        <v>35</v>
      </c>
      <c r="G2563" s="9">
        <v>45812</v>
      </c>
      <c r="H2563" s="9">
        <v>45749</v>
      </c>
      <c r="I2563" s="10">
        <v>46053</v>
      </c>
      <c r="J2563" s="14"/>
      <c r="K2563" s="11" t="s">
        <v>8589</v>
      </c>
      <c r="L2563" s="8" t="s">
        <v>8590</v>
      </c>
      <c r="M2563" s="8" t="s">
        <v>8591</v>
      </c>
      <c r="N2563" s="8" t="s">
        <v>40</v>
      </c>
      <c r="O2563" s="12">
        <v>242864.4</v>
      </c>
      <c r="P2563" s="8" t="s">
        <v>41</v>
      </c>
      <c r="Q2563" s="12">
        <v>242864.4</v>
      </c>
      <c r="R2563" s="13">
        <v>0</v>
      </c>
      <c r="S2563" s="12">
        <v>14061.14</v>
      </c>
      <c r="T2563" s="13">
        <v>0</v>
      </c>
      <c r="U2563" s="12">
        <v>242864.4</v>
      </c>
      <c r="V2563" s="8" t="s">
        <v>35</v>
      </c>
      <c r="W2563" s="8" t="s">
        <v>8807</v>
      </c>
      <c r="X2563" s="8" t="s">
        <v>57</v>
      </c>
      <c r="Y2563" s="13">
        <v>0</v>
      </c>
      <c r="Z2563" s="8" t="s">
        <v>42</v>
      </c>
      <c r="AA2563" s="8" t="s">
        <v>44</v>
      </c>
      <c r="AB2563" s="8" t="s">
        <v>35</v>
      </c>
      <c r="AC2563" s="8" t="s">
        <v>8066</v>
      </c>
      <c r="AD2563" s="8" t="s">
        <v>8808</v>
      </c>
      <c r="AE2563" s="8" t="s">
        <v>2302</v>
      </c>
      <c r="AF2563" s="12">
        <v>242864.4</v>
      </c>
      <c r="AG2563" s="41">
        <f t="shared" ref="AG2563:AG2592" si="363">IF(H2563&gt;1,H2563,G2563)</f>
        <v>45749</v>
      </c>
      <c r="AH2563" s="41">
        <f t="shared" ref="AH2563:AH2592" ca="1" si="364">IF(I2563&gt;1, I2563, DATE(YEAR(TODAY()), 12, 31))</f>
        <v>46053</v>
      </c>
      <c r="AI2563" s="1">
        <f t="shared" ca="1" si="362"/>
        <v>9</v>
      </c>
      <c r="AJ2563" s="1">
        <f t="shared" ref="AJ2563:AJ2592" ca="1" si="365">DATEDIF(AG2563, TODAY(), "m")</f>
        <v>4</v>
      </c>
      <c r="AK2563" s="1">
        <f t="shared" ref="AK2563:AK2592" ca="1" si="366">IF(AH2563 &gt; TODAY(), DATEDIF(TODAY(), AH2563, "m"), -DATEDIF(AH2563, TODAY(), "m"))</f>
        <v>5</v>
      </c>
      <c r="AL2563" s="1">
        <f t="shared" ref="AL2563:AL2592" si="367">R2563</f>
        <v>0</v>
      </c>
      <c r="AM2563" s="38">
        <f t="shared" ref="AM2563:AM2592" ca="1" si="368">AJ2563/AI2563</f>
        <v>0.44444444444444442</v>
      </c>
      <c r="AN2563" s="1" t="str">
        <f t="shared" ref="AN2563:AN2592" ca="1" si="369">IF(AM2563&lt;0.5, "טרם נבדק",
   IF(AND(AM2563&gt;0.5, AM2563&lt;0.75, AL2563&lt;20), "לא תקין",
   IF(AND(AM2563&gt;0.75, AM2563&lt;0.9, AL2563&lt;50), "לא תקין",
   IF(AND(AM2563&gt;0.9, AL2563&lt;50), "לא תקין", "תקין"))))</f>
        <v>טרם נבדק</v>
      </c>
      <c r="AO2563" s="1" t="e">
        <f>VLOOKUP(AC2563,'תז מייל קניין'!$A:$C,3,0)</f>
        <v>#N/A</v>
      </c>
      <c r="AP2563" s="1" t="str">
        <f t="shared" ref="AP2563:AP2592" si="370">LEFT(W2563,10)</f>
        <v xml:space="preserve"> מתן שירות</v>
      </c>
    </row>
    <row r="2564" spans="1:42" x14ac:dyDescent="0.2">
      <c r="A2564" s="4"/>
      <c r="B2564" s="5"/>
      <c r="C2564" s="6" t="s">
        <v>8809</v>
      </c>
      <c r="D2564" s="7" t="s">
        <v>61</v>
      </c>
      <c r="E2564" s="7" t="s">
        <v>32</v>
      </c>
      <c r="F2564" s="8" t="s">
        <v>35</v>
      </c>
      <c r="G2564" s="9">
        <v>45817</v>
      </c>
      <c r="H2564" s="9">
        <v>45749</v>
      </c>
      <c r="I2564" s="10">
        <v>46053</v>
      </c>
      <c r="J2564" s="14"/>
      <c r="K2564" s="11" t="s">
        <v>8644</v>
      </c>
      <c r="L2564" s="8" t="s">
        <v>8645</v>
      </c>
      <c r="M2564" s="8" t="s">
        <v>8646</v>
      </c>
      <c r="N2564" s="8" t="s">
        <v>40</v>
      </c>
      <c r="O2564" s="12">
        <v>127364.4</v>
      </c>
      <c r="P2564" s="8" t="s">
        <v>41</v>
      </c>
      <c r="Q2564" s="12">
        <v>127364.4</v>
      </c>
      <c r="R2564" s="13">
        <v>0</v>
      </c>
      <c r="S2564" s="13">
        <v>0</v>
      </c>
      <c r="T2564" s="13">
        <v>0</v>
      </c>
      <c r="U2564" s="12">
        <v>127364.4</v>
      </c>
      <c r="V2564" s="8" t="s">
        <v>35</v>
      </c>
      <c r="W2564" s="8" t="s">
        <v>8810</v>
      </c>
      <c r="X2564" s="8" t="s">
        <v>57</v>
      </c>
      <c r="Y2564" s="13">
        <v>0</v>
      </c>
      <c r="Z2564" s="8" t="s">
        <v>42</v>
      </c>
      <c r="AA2564" s="8" t="s">
        <v>44</v>
      </c>
      <c r="AB2564" s="8" t="s">
        <v>35</v>
      </c>
      <c r="AC2564" s="8" t="s">
        <v>8066</v>
      </c>
      <c r="AD2564" s="8" t="s">
        <v>8811</v>
      </c>
      <c r="AE2564" s="8" t="s">
        <v>2302</v>
      </c>
      <c r="AF2564" s="12">
        <v>127364.4</v>
      </c>
      <c r="AG2564" s="41">
        <f t="shared" si="363"/>
        <v>45749</v>
      </c>
      <c r="AH2564" s="41">
        <f t="shared" ca="1" si="364"/>
        <v>46053</v>
      </c>
      <c r="AI2564" s="1">
        <f t="shared" ca="1" si="362"/>
        <v>9</v>
      </c>
      <c r="AJ2564" s="1">
        <f t="shared" ca="1" si="365"/>
        <v>4</v>
      </c>
      <c r="AK2564" s="1">
        <f t="shared" ca="1" si="366"/>
        <v>5</v>
      </c>
      <c r="AL2564" s="1">
        <f t="shared" si="367"/>
        <v>0</v>
      </c>
      <c r="AM2564" s="38">
        <f t="shared" ca="1" si="368"/>
        <v>0.44444444444444442</v>
      </c>
      <c r="AN2564" s="1" t="str">
        <f t="shared" ca="1" si="369"/>
        <v>טרם נבדק</v>
      </c>
      <c r="AO2564" s="1" t="e">
        <f>VLOOKUP(AC2564,'תז מייל קניין'!$A:$C,3,0)</f>
        <v>#N/A</v>
      </c>
      <c r="AP2564" s="1" t="str">
        <f t="shared" si="370"/>
        <v xml:space="preserve"> מתן שירות</v>
      </c>
    </row>
    <row r="2565" spans="1:42" x14ac:dyDescent="0.2">
      <c r="A2565" s="4"/>
      <c r="B2565" s="5"/>
      <c r="C2565" s="6" t="s">
        <v>8812</v>
      </c>
      <c r="D2565" s="7" t="s">
        <v>50</v>
      </c>
      <c r="E2565" s="7" t="s">
        <v>32</v>
      </c>
      <c r="F2565" s="8" t="s">
        <v>35</v>
      </c>
      <c r="G2565" s="9">
        <v>45818</v>
      </c>
      <c r="H2565" s="9"/>
      <c r="I2565" s="10"/>
      <c r="J2565" s="14"/>
      <c r="K2565" s="11" t="s">
        <v>1764</v>
      </c>
      <c r="L2565" s="8" t="s">
        <v>1765</v>
      </c>
      <c r="M2565" s="8" t="s">
        <v>1766</v>
      </c>
      <c r="N2565" s="8" t="s">
        <v>40</v>
      </c>
      <c r="O2565" s="12">
        <v>9918.23</v>
      </c>
      <c r="P2565" s="8" t="s">
        <v>41</v>
      </c>
      <c r="Q2565" s="12">
        <v>9918.23</v>
      </c>
      <c r="R2565" s="13">
        <v>0</v>
      </c>
      <c r="S2565" s="13">
        <v>0</v>
      </c>
      <c r="T2565" s="13">
        <v>0</v>
      </c>
      <c r="U2565" s="12">
        <v>10258.030000000001</v>
      </c>
      <c r="V2565" s="8" t="s">
        <v>35</v>
      </c>
      <c r="W2565" s="8" t="s">
        <v>8813</v>
      </c>
      <c r="X2565" s="8" t="s">
        <v>57</v>
      </c>
      <c r="Y2565" s="13">
        <v>0</v>
      </c>
      <c r="Z2565" s="8" t="s">
        <v>42</v>
      </c>
      <c r="AA2565" s="8" t="s">
        <v>65</v>
      </c>
      <c r="AB2565" s="8" t="s">
        <v>35</v>
      </c>
      <c r="AC2565" s="8" t="s">
        <v>8066</v>
      </c>
      <c r="AD2565" s="8" t="s">
        <v>35</v>
      </c>
      <c r="AE2565" s="8" t="s">
        <v>1848</v>
      </c>
      <c r="AF2565" s="12">
        <v>9918.23</v>
      </c>
      <c r="AG2565" s="41">
        <f t="shared" si="363"/>
        <v>45818</v>
      </c>
      <c r="AH2565" s="41">
        <f t="shared" ca="1" si="364"/>
        <v>46022</v>
      </c>
      <c r="AI2565" s="1">
        <f t="shared" ca="1" si="362"/>
        <v>6</v>
      </c>
      <c r="AJ2565" s="1">
        <f t="shared" ca="1" si="365"/>
        <v>1</v>
      </c>
      <c r="AK2565" s="1">
        <f t="shared" ca="1" si="366"/>
        <v>4</v>
      </c>
      <c r="AL2565" s="1">
        <f t="shared" si="367"/>
        <v>0</v>
      </c>
      <c r="AM2565" s="38">
        <f t="shared" ca="1" si="368"/>
        <v>0.16666666666666666</v>
      </c>
      <c r="AN2565" s="1" t="str">
        <f t="shared" ca="1" si="369"/>
        <v>טרם נבדק</v>
      </c>
      <c r="AO2565" s="1" t="e">
        <f>VLOOKUP(AC2565,'תז מייל קניין'!$A:$C,3,0)</f>
        <v>#N/A</v>
      </c>
      <c r="AP2565" s="1" t="str">
        <f t="shared" si="370"/>
        <v xml:space="preserve"> ציוד משרד</v>
      </c>
    </row>
    <row r="2566" spans="1:42" x14ac:dyDescent="0.2">
      <c r="A2566" s="4"/>
      <c r="B2566" s="5"/>
      <c r="C2566" s="6" t="s">
        <v>8814</v>
      </c>
      <c r="D2566" s="7" t="s">
        <v>61</v>
      </c>
      <c r="E2566" s="7" t="s">
        <v>32</v>
      </c>
      <c r="F2566" s="8" t="s">
        <v>35</v>
      </c>
      <c r="G2566" s="9">
        <v>45818</v>
      </c>
      <c r="H2566" s="9">
        <v>45749</v>
      </c>
      <c r="I2566" s="10">
        <v>46053</v>
      </c>
      <c r="J2566" s="14"/>
      <c r="K2566" s="11" t="s">
        <v>8815</v>
      </c>
      <c r="L2566" s="8" t="s">
        <v>8816</v>
      </c>
      <c r="M2566" s="8" t="s">
        <v>8817</v>
      </c>
      <c r="N2566" s="8" t="s">
        <v>799</v>
      </c>
      <c r="O2566" s="12">
        <v>127364.4</v>
      </c>
      <c r="P2566" s="8" t="s">
        <v>41</v>
      </c>
      <c r="Q2566" s="12">
        <v>127364.4</v>
      </c>
      <c r="R2566" s="13">
        <v>0</v>
      </c>
      <c r="S2566" s="13">
        <v>0</v>
      </c>
      <c r="T2566" s="13">
        <v>0</v>
      </c>
      <c r="U2566" s="12">
        <v>127364.4</v>
      </c>
      <c r="V2566" s="8" t="s">
        <v>35</v>
      </c>
      <c r="W2566" s="8" t="s">
        <v>8807</v>
      </c>
      <c r="X2566" s="8" t="s">
        <v>57</v>
      </c>
      <c r="Y2566" s="13">
        <v>0</v>
      </c>
      <c r="Z2566" s="8" t="s">
        <v>42</v>
      </c>
      <c r="AA2566" s="8" t="s">
        <v>44</v>
      </c>
      <c r="AB2566" s="8" t="s">
        <v>35</v>
      </c>
      <c r="AC2566" s="8" t="s">
        <v>8066</v>
      </c>
      <c r="AD2566" s="8" t="s">
        <v>8811</v>
      </c>
      <c r="AE2566" s="8" t="s">
        <v>2302</v>
      </c>
      <c r="AF2566" s="12">
        <v>127364.4</v>
      </c>
      <c r="AG2566" s="41">
        <f t="shared" si="363"/>
        <v>45749</v>
      </c>
      <c r="AH2566" s="41">
        <f t="shared" ca="1" si="364"/>
        <v>46053</v>
      </c>
      <c r="AI2566" s="1">
        <f t="shared" ca="1" si="362"/>
        <v>9</v>
      </c>
      <c r="AJ2566" s="1">
        <f t="shared" ca="1" si="365"/>
        <v>4</v>
      </c>
      <c r="AK2566" s="1">
        <f t="shared" ca="1" si="366"/>
        <v>5</v>
      </c>
      <c r="AL2566" s="1">
        <f t="shared" si="367"/>
        <v>0</v>
      </c>
      <c r="AM2566" s="38">
        <f t="shared" ca="1" si="368"/>
        <v>0.44444444444444442</v>
      </c>
      <c r="AN2566" s="1" t="str">
        <f t="shared" ca="1" si="369"/>
        <v>טרם נבדק</v>
      </c>
      <c r="AO2566" s="1" t="e">
        <f>VLOOKUP(AC2566,'תז מייל קניין'!$A:$C,3,0)</f>
        <v>#N/A</v>
      </c>
      <c r="AP2566" s="1" t="str">
        <f t="shared" si="370"/>
        <v xml:space="preserve"> מתן שירות</v>
      </c>
    </row>
    <row r="2567" spans="1:42" x14ac:dyDescent="0.2">
      <c r="A2567" s="4"/>
      <c r="B2567" s="5"/>
      <c r="C2567" s="6" t="s">
        <v>8818</v>
      </c>
      <c r="D2567" s="7" t="s">
        <v>61</v>
      </c>
      <c r="E2567" s="7" t="s">
        <v>32</v>
      </c>
      <c r="F2567" s="8" t="s">
        <v>35</v>
      </c>
      <c r="G2567" s="9">
        <v>45818</v>
      </c>
      <c r="H2567" s="9">
        <v>45787</v>
      </c>
      <c r="I2567" s="10">
        <v>46090</v>
      </c>
      <c r="J2567" s="14"/>
      <c r="K2567" s="11" t="s">
        <v>8819</v>
      </c>
      <c r="L2567" s="8" t="s">
        <v>8820</v>
      </c>
      <c r="M2567" s="8" t="s">
        <v>8821</v>
      </c>
      <c r="N2567" s="8" t="s">
        <v>40</v>
      </c>
      <c r="O2567" s="12">
        <v>347875.8</v>
      </c>
      <c r="P2567" s="8" t="s">
        <v>41</v>
      </c>
      <c r="Q2567" s="12">
        <v>347875.8</v>
      </c>
      <c r="R2567" s="13">
        <v>0</v>
      </c>
      <c r="S2567" s="13">
        <v>0</v>
      </c>
      <c r="T2567" s="13">
        <v>0</v>
      </c>
      <c r="U2567" s="12">
        <v>347875.8</v>
      </c>
      <c r="V2567" s="8" t="s">
        <v>35</v>
      </c>
      <c r="W2567" s="8" t="s">
        <v>8804</v>
      </c>
      <c r="X2567" s="8" t="s">
        <v>57</v>
      </c>
      <c r="Y2567" s="13">
        <v>0</v>
      </c>
      <c r="Z2567" s="8" t="s">
        <v>42</v>
      </c>
      <c r="AA2567" s="8" t="s">
        <v>44</v>
      </c>
      <c r="AB2567" s="8" t="s">
        <v>35</v>
      </c>
      <c r="AC2567" s="8" t="s">
        <v>8066</v>
      </c>
      <c r="AD2567" s="8" t="s">
        <v>8822</v>
      </c>
      <c r="AE2567" s="8" t="s">
        <v>646</v>
      </c>
      <c r="AF2567" s="12">
        <v>347875.8</v>
      </c>
      <c r="AG2567" s="41">
        <f t="shared" si="363"/>
        <v>45787</v>
      </c>
      <c r="AH2567" s="41">
        <f t="shared" ca="1" si="364"/>
        <v>46090</v>
      </c>
      <c r="AI2567" s="1">
        <f t="shared" ca="1" si="362"/>
        <v>9</v>
      </c>
      <c r="AJ2567" s="1">
        <f t="shared" ca="1" si="365"/>
        <v>2</v>
      </c>
      <c r="AK2567" s="1">
        <f t="shared" ca="1" si="366"/>
        <v>7</v>
      </c>
      <c r="AL2567" s="1">
        <f t="shared" si="367"/>
        <v>0</v>
      </c>
      <c r="AM2567" s="38">
        <f t="shared" ca="1" si="368"/>
        <v>0.22222222222222221</v>
      </c>
      <c r="AN2567" s="1" t="str">
        <f t="shared" ca="1" si="369"/>
        <v>טרם נבדק</v>
      </c>
      <c r="AO2567" s="1" t="e">
        <f>VLOOKUP(AC2567,'תז מייל קניין'!$A:$C,3,0)</f>
        <v>#N/A</v>
      </c>
      <c r="AP2567" s="1" t="str">
        <f t="shared" si="370"/>
        <v xml:space="preserve"> שירותי יי</v>
      </c>
    </row>
    <row r="2568" spans="1:42" x14ac:dyDescent="0.2">
      <c r="A2568" s="4"/>
      <c r="B2568" s="5"/>
      <c r="C2568" s="6" t="s">
        <v>8823</v>
      </c>
      <c r="D2568" s="7" t="s">
        <v>61</v>
      </c>
      <c r="E2568" s="7" t="s">
        <v>32</v>
      </c>
      <c r="F2568" s="8" t="s">
        <v>35</v>
      </c>
      <c r="G2568" s="9">
        <v>45826</v>
      </c>
      <c r="H2568" s="9">
        <v>45749</v>
      </c>
      <c r="I2568" s="10">
        <v>46053</v>
      </c>
      <c r="J2568" s="14"/>
      <c r="K2568" s="11" t="s">
        <v>8824</v>
      </c>
      <c r="L2568" s="8" t="s">
        <v>8825</v>
      </c>
      <c r="M2568" s="8" t="s">
        <v>8826</v>
      </c>
      <c r="N2568" s="8" t="s">
        <v>40</v>
      </c>
      <c r="O2568" s="12">
        <v>286579.99</v>
      </c>
      <c r="P2568" s="8" t="s">
        <v>41</v>
      </c>
      <c r="Q2568" s="12">
        <v>286579.99</v>
      </c>
      <c r="R2568" s="13">
        <v>0</v>
      </c>
      <c r="S2568" s="13">
        <v>0</v>
      </c>
      <c r="T2568" s="13">
        <v>0</v>
      </c>
      <c r="U2568" s="12">
        <v>286579.99</v>
      </c>
      <c r="V2568" s="8" t="s">
        <v>35</v>
      </c>
      <c r="W2568" s="8" t="s">
        <v>8807</v>
      </c>
      <c r="X2568" s="8" t="s">
        <v>57</v>
      </c>
      <c r="Y2568" s="13">
        <v>0</v>
      </c>
      <c r="Z2568" s="8" t="s">
        <v>42</v>
      </c>
      <c r="AA2568" s="8" t="s">
        <v>44</v>
      </c>
      <c r="AB2568" s="8" t="s">
        <v>35</v>
      </c>
      <c r="AC2568" s="8" t="s">
        <v>8066</v>
      </c>
      <c r="AD2568" s="8" t="s">
        <v>8827</v>
      </c>
      <c r="AE2568" s="8" t="s">
        <v>2302</v>
      </c>
      <c r="AF2568" s="12">
        <v>286579.99</v>
      </c>
      <c r="AG2568" s="41">
        <f t="shared" si="363"/>
        <v>45749</v>
      </c>
      <c r="AH2568" s="41">
        <f t="shared" ca="1" si="364"/>
        <v>46053</v>
      </c>
      <c r="AI2568" s="1">
        <f t="shared" ca="1" si="362"/>
        <v>9</v>
      </c>
      <c r="AJ2568" s="1">
        <f t="shared" ca="1" si="365"/>
        <v>4</v>
      </c>
      <c r="AK2568" s="1">
        <f t="shared" ca="1" si="366"/>
        <v>5</v>
      </c>
      <c r="AL2568" s="1">
        <f t="shared" si="367"/>
        <v>0</v>
      </c>
      <c r="AM2568" s="38">
        <f t="shared" ca="1" si="368"/>
        <v>0.44444444444444442</v>
      </c>
      <c r="AN2568" s="1" t="str">
        <f t="shared" ca="1" si="369"/>
        <v>טרם נבדק</v>
      </c>
      <c r="AO2568" s="1" t="e">
        <f>VLOOKUP(AC2568,'תז מייל קניין'!$A:$C,3,0)</f>
        <v>#N/A</v>
      </c>
      <c r="AP2568" s="1" t="str">
        <f t="shared" si="370"/>
        <v xml:space="preserve"> מתן שירות</v>
      </c>
    </row>
    <row r="2569" spans="1:42" x14ac:dyDescent="0.2">
      <c r="A2569" s="4"/>
      <c r="B2569" s="5"/>
      <c r="C2569" s="6" t="s">
        <v>8828</v>
      </c>
      <c r="D2569" s="7" t="s">
        <v>50</v>
      </c>
      <c r="E2569" s="7" t="s">
        <v>32</v>
      </c>
      <c r="F2569" s="8" t="s">
        <v>35</v>
      </c>
      <c r="G2569" s="9">
        <v>45826</v>
      </c>
      <c r="H2569" s="9"/>
      <c r="I2569" s="10"/>
      <c r="J2569" s="14"/>
      <c r="K2569" s="11" t="s">
        <v>2396</v>
      </c>
      <c r="L2569" s="8" t="s">
        <v>2397</v>
      </c>
      <c r="M2569" s="8" t="s">
        <v>2398</v>
      </c>
      <c r="N2569" s="8" t="s">
        <v>40</v>
      </c>
      <c r="O2569" s="13">
        <v>257.24</v>
      </c>
      <c r="P2569" s="8" t="s">
        <v>41</v>
      </c>
      <c r="Q2569" s="13">
        <v>257.24</v>
      </c>
      <c r="R2569" s="13">
        <v>0</v>
      </c>
      <c r="S2569" s="13">
        <v>0</v>
      </c>
      <c r="T2569" s="13">
        <v>0</v>
      </c>
      <c r="U2569" s="13">
        <v>257.24</v>
      </c>
      <c r="V2569" s="8" t="s">
        <v>35</v>
      </c>
      <c r="W2569" s="8" t="s">
        <v>8829</v>
      </c>
      <c r="X2569" s="8" t="s">
        <v>35</v>
      </c>
      <c r="Y2569" s="13">
        <v>0</v>
      </c>
      <c r="Z2569" s="8" t="s">
        <v>42</v>
      </c>
      <c r="AA2569" s="8" t="s">
        <v>43</v>
      </c>
      <c r="AB2569" s="8" t="s">
        <v>60</v>
      </c>
      <c r="AC2569" s="8" t="s">
        <v>8066</v>
      </c>
      <c r="AD2569" s="8" t="s">
        <v>35</v>
      </c>
      <c r="AE2569" s="8" t="s">
        <v>1848</v>
      </c>
      <c r="AF2569" s="13">
        <v>257.24</v>
      </c>
      <c r="AG2569" s="41">
        <f t="shared" si="363"/>
        <v>45826</v>
      </c>
      <c r="AH2569" s="41">
        <f t="shared" ca="1" si="364"/>
        <v>46022</v>
      </c>
      <c r="AI2569" s="1">
        <f t="shared" ca="1" si="362"/>
        <v>6</v>
      </c>
      <c r="AJ2569" s="1">
        <f t="shared" ca="1" si="365"/>
        <v>1</v>
      </c>
      <c r="AK2569" s="1">
        <f t="shared" ca="1" si="366"/>
        <v>4</v>
      </c>
      <c r="AL2569" s="1">
        <f t="shared" si="367"/>
        <v>0</v>
      </c>
      <c r="AM2569" s="38">
        <f t="shared" ca="1" si="368"/>
        <v>0.16666666666666666</v>
      </c>
      <c r="AN2569" s="1" t="str">
        <f t="shared" ca="1" si="369"/>
        <v>טרם נבדק</v>
      </c>
      <c r="AO2569" s="1" t="e">
        <f>VLOOKUP(AC2569,'תז מייל קניין'!$A:$C,3,0)</f>
        <v>#N/A</v>
      </c>
      <c r="AP2569" s="1" t="str">
        <f t="shared" si="370"/>
        <v xml:space="preserve"> חותמות עב</v>
      </c>
    </row>
    <row r="2570" spans="1:42" x14ac:dyDescent="0.2">
      <c r="A2570" s="4"/>
      <c r="B2570" s="5"/>
      <c r="C2570" s="6" t="s">
        <v>8830</v>
      </c>
      <c r="D2570" s="7" t="s">
        <v>34</v>
      </c>
      <c r="E2570" s="7" t="s">
        <v>32</v>
      </c>
      <c r="F2570" s="8" t="s">
        <v>35</v>
      </c>
      <c r="G2570" s="9">
        <v>45826</v>
      </c>
      <c r="H2570" s="9"/>
      <c r="I2570" s="10"/>
      <c r="J2570" s="14"/>
      <c r="K2570" s="11" t="s">
        <v>1764</v>
      </c>
      <c r="L2570" s="8" t="s">
        <v>1765</v>
      </c>
      <c r="M2570" s="8" t="s">
        <v>1766</v>
      </c>
      <c r="N2570" s="8" t="s">
        <v>40</v>
      </c>
      <c r="O2570" s="12">
        <v>1722.8</v>
      </c>
      <c r="P2570" s="8" t="s">
        <v>41</v>
      </c>
      <c r="Q2570" s="12">
        <v>1722.8</v>
      </c>
      <c r="R2570" s="13">
        <v>0</v>
      </c>
      <c r="S2570" s="13">
        <v>0</v>
      </c>
      <c r="T2570" s="13">
        <v>0</v>
      </c>
      <c r="U2570" s="12">
        <v>1722.8</v>
      </c>
      <c r="V2570" s="8" t="s">
        <v>35</v>
      </c>
      <c r="W2570" s="8" t="s">
        <v>8831</v>
      </c>
      <c r="X2570" s="8" t="s">
        <v>35</v>
      </c>
      <c r="Y2570" s="13">
        <v>0</v>
      </c>
      <c r="Z2570" s="8" t="s">
        <v>42</v>
      </c>
      <c r="AA2570" s="8" t="s">
        <v>43</v>
      </c>
      <c r="AB2570" s="8" t="s">
        <v>60</v>
      </c>
      <c r="AC2570" s="8" t="s">
        <v>8066</v>
      </c>
      <c r="AD2570" s="8" t="s">
        <v>35</v>
      </c>
      <c r="AE2570" s="8" t="s">
        <v>1848</v>
      </c>
      <c r="AF2570" s="12">
        <v>1722.8</v>
      </c>
      <c r="AG2570" s="41">
        <f t="shared" si="363"/>
        <v>45826</v>
      </c>
      <c r="AH2570" s="41">
        <f t="shared" ca="1" si="364"/>
        <v>46022</v>
      </c>
      <c r="AI2570" s="1">
        <f t="shared" ca="1" si="362"/>
        <v>6</v>
      </c>
      <c r="AJ2570" s="1">
        <f t="shared" ca="1" si="365"/>
        <v>1</v>
      </c>
      <c r="AK2570" s="1">
        <f t="shared" ca="1" si="366"/>
        <v>4</v>
      </c>
      <c r="AL2570" s="1">
        <f t="shared" si="367"/>
        <v>0</v>
      </c>
      <c r="AM2570" s="38">
        <f t="shared" ca="1" si="368"/>
        <v>0.16666666666666666</v>
      </c>
      <c r="AN2570" s="1" t="str">
        <f t="shared" ca="1" si="369"/>
        <v>טרם נבדק</v>
      </c>
      <c r="AO2570" s="1" t="e">
        <f>VLOOKUP(AC2570,'תז מייל קניין'!$A:$C,3,0)</f>
        <v>#N/A</v>
      </c>
      <c r="AP2570" s="1" t="str">
        <f t="shared" si="370"/>
        <v xml:space="preserve"> מנקבים עב</v>
      </c>
    </row>
    <row r="2571" spans="1:42" x14ac:dyDescent="0.2">
      <c r="A2571" s="4"/>
      <c r="B2571" s="5"/>
      <c r="C2571" s="6" t="s">
        <v>8832</v>
      </c>
      <c r="D2571" s="7" t="s">
        <v>61</v>
      </c>
      <c r="E2571" s="7" t="s">
        <v>32</v>
      </c>
      <c r="F2571" s="8" t="s">
        <v>35</v>
      </c>
      <c r="G2571" s="9">
        <v>45830</v>
      </c>
      <c r="H2571" s="9">
        <v>45749</v>
      </c>
      <c r="I2571" s="10">
        <v>46053</v>
      </c>
      <c r="J2571" s="14"/>
      <c r="K2571" s="11" t="s">
        <v>8833</v>
      </c>
      <c r="L2571" s="8" t="s">
        <v>8834</v>
      </c>
      <c r="M2571" s="8" t="s">
        <v>8835</v>
      </c>
      <c r="N2571" s="8" t="s">
        <v>40</v>
      </c>
      <c r="O2571" s="12">
        <v>157369.99</v>
      </c>
      <c r="P2571" s="8" t="s">
        <v>41</v>
      </c>
      <c r="Q2571" s="12">
        <v>157369.99</v>
      </c>
      <c r="R2571" s="13">
        <v>0</v>
      </c>
      <c r="S2571" s="13">
        <v>0</v>
      </c>
      <c r="T2571" s="13">
        <v>0</v>
      </c>
      <c r="U2571" s="12">
        <v>157369.99</v>
      </c>
      <c r="V2571" s="8" t="s">
        <v>35</v>
      </c>
      <c r="W2571" s="8" t="s">
        <v>8807</v>
      </c>
      <c r="X2571" s="8" t="s">
        <v>57</v>
      </c>
      <c r="Y2571" s="13">
        <v>0</v>
      </c>
      <c r="Z2571" s="8" t="s">
        <v>42</v>
      </c>
      <c r="AA2571" s="8" t="s">
        <v>44</v>
      </c>
      <c r="AB2571" s="8" t="s">
        <v>35</v>
      </c>
      <c r="AC2571" s="8" t="s">
        <v>8066</v>
      </c>
      <c r="AD2571" s="8" t="s">
        <v>8836</v>
      </c>
      <c r="AE2571" s="8" t="s">
        <v>1471</v>
      </c>
      <c r="AF2571" s="12">
        <v>157369.99</v>
      </c>
      <c r="AG2571" s="41">
        <f t="shared" si="363"/>
        <v>45749</v>
      </c>
      <c r="AH2571" s="41">
        <f t="shared" ca="1" si="364"/>
        <v>46053</v>
      </c>
      <c r="AI2571" s="1">
        <f t="shared" ca="1" si="362"/>
        <v>9</v>
      </c>
      <c r="AJ2571" s="1">
        <f t="shared" ca="1" si="365"/>
        <v>4</v>
      </c>
      <c r="AK2571" s="1">
        <f t="shared" ca="1" si="366"/>
        <v>5</v>
      </c>
      <c r="AL2571" s="1">
        <f t="shared" si="367"/>
        <v>0</v>
      </c>
      <c r="AM2571" s="38">
        <f t="shared" ca="1" si="368"/>
        <v>0.44444444444444442</v>
      </c>
      <c r="AN2571" s="1" t="str">
        <f t="shared" ca="1" si="369"/>
        <v>טרם נבדק</v>
      </c>
      <c r="AO2571" s="1" t="e">
        <f>VLOOKUP(AC2571,'תז מייל קניין'!$A:$C,3,0)</f>
        <v>#N/A</v>
      </c>
      <c r="AP2571" s="1" t="str">
        <f t="shared" si="370"/>
        <v xml:space="preserve"> מתן שירות</v>
      </c>
    </row>
    <row r="2572" spans="1:42" x14ac:dyDescent="0.2">
      <c r="A2572" s="4"/>
      <c r="B2572" s="5"/>
      <c r="C2572" s="6" t="s">
        <v>8837</v>
      </c>
      <c r="D2572" s="7" t="s">
        <v>61</v>
      </c>
      <c r="E2572" s="7" t="s">
        <v>32</v>
      </c>
      <c r="F2572" s="8" t="s">
        <v>35</v>
      </c>
      <c r="G2572" s="9">
        <v>45830</v>
      </c>
      <c r="H2572" s="9">
        <v>45749</v>
      </c>
      <c r="I2572" s="10">
        <v>46053</v>
      </c>
      <c r="J2572" s="14"/>
      <c r="K2572" s="11" t="s">
        <v>8838</v>
      </c>
      <c r="L2572" s="8" t="s">
        <v>8839</v>
      </c>
      <c r="M2572" s="8" t="s">
        <v>8840</v>
      </c>
      <c r="N2572" s="8" t="s">
        <v>40</v>
      </c>
      <c r="O2572" s="12">
        <v>150289.99</v>
      </c>
      <c r="P2572" s="8" t="s">
        <v>41</v>
      </c>
      <c r="Q2572" s="12">
        <v>150289.99</v>
      </c>
      <c r="R2572" s="13">
        <v>0</v>
      </c>
      <c r="S2572" s="13">
        <v>0</v>
      </c>
      <c r="T2572" s="13">
        <v>0</v>
      </c>
      <c r="U2572" s="12">
        <v>150289.99</v>
      </c>
      <c r="V2572" s="8" t="s">
        <v>35</v>
      </c>
      <c r="W2572" s="8" t="s">
        <v>8807</v>
      </c>
      <c r="X2572" s="8" t="s">
        <v>57</v>
      </c>
      <c r="Y2572" s="13">
        <v>0</v>
      </c>
      <c r="Z2572" s="8" t="s">
        <v>42</v>
      </c>
      <c r="AA2572" s="8" t="s">
        <v>44</v>
      </c>
      <c r="AB2572" s="8" t="s">
        <v>35</v>
      </c>
      <c r="AC2572" s="8" t="s">
        <v>8066</v>
      </c>
      <c r="AD2572" s="8" t="s">
        <v>8811</v>
      </c>
      <c r="AE2572" s="8" t="s">
        <v>1471</v>
      </c>
      <c r="AF2572" s="12">
        <v>150289.99</v>
      </c>
      <c r="AG2572" s="41">
        <f t="shared" si="363"/>
        <v>45749</v>
      </c>
      <c r="AH2572" s="41">
        <f t="shared" ca="1" si="364"/>
        <v>46053</v>
      </c>
      <c r="AI2572" s="1">
        <f t="shared" ca="1" si="362"/>
        <v>9</v>
      </c>
      <c r="AJ2572" s="1">
        <f t="shared" ca="1" si="365"/>
        <v>4</v>
      </c>
      <c r="AK2572" s="1">
        <f t="shared" ca="1" si="366"/>
        <v>5</v>
      </c>
      <c r="AL2572" s="1">
        <f t="shared" si="367"/>
        <v>0</v>
      </c>
      <c r="AM2572" s="38">
        <f t="shared" ca="1" si="368"/>
        <v>0.44444444444444442</v>
      </c>
      <c r="AN2572" s="1" t="str">
        <f t="shared" ca="1" si="369"/>
        <v>טרם נבדק</v>
      </c>
      <c r="AO2572" s="1" t="e">
        <f>VLOOKUP(AC2572,'תז מייל קניין'!$A:$C,3,0)</f>
        <v>#N/A</v>
      </c>
      <c r="AP2572" s="1" t="str">
        <f t="shared" si="370"/>
        <v xml:space="preserve"> מתן שירות</v>
      </c>
    </row>
    <row r="2573" spans="1:42" x14ac:dyDescent="0.2">
      <c r="A2573" s="4"/>
      <c r="B2573" s="5"/>
      <c r="C2573" s="6" t="s">
        <v>8841</v>
      </c>
      <c r="D2573" s="7" t="s">
        <v>50</v>
      </c>
      <c r="E2573" s="7" t="s">
        <v>32</v>
      </c>
      <c r="F2573" s="8" t="s">
        <v>35</v>
      </c>
      <c r="G2573" s="9">
        <v>45831</v>
      </c>
      <c r="H2573" s="9"/>
      <c r="I2573" s="10"/>
      <c r="J2573" s="14"/>
      <c r="K2573" s="11" t="s">
        <v>8842</v>
      </c>
      <c r="L2573" s="8" t="s">
        <v>8843</v>
      </c>
      <c r="M2573" s="8" t="s">
        <v>35</v>
      </c>
      <c r="N2573" s="8" t="s">
        <v>40</v>
      </c>
      <c r="O2573" s="12">
        <v>12562.8</v>
      </c>
      <c r="P2573" s="8" t="s">
        <v>814</v>
      </c>
      <c r="Q2573" s="12">
        <v>50405.72</v>
      </c>
      <c r="R2573" s="13">
        <v>0</v>
      </c>
      <c r="S2573" s="13">
        <v>0</v>
      </c>
      <c r="T2573" s="13">
        <v>0</v>
      </c>
      <c r="U2573" s="12">
        <v>50405.72</v>
      </c>
      <c r="V2573" s="8" t="s">
        <v>35</v>
      </c>
      <c r="W2573" s="8" t="s">
        <v>8844</v>
      </c>
      <c r="X2573" s="8" t="s">
        <v>35</v>
      </c>
      <c r="Y2573" s="13">
        <v>0</v>
      </c>
      <c r="Z2573" s="8" t="s">
        <v>42</v>
      </c>
      <c r="AA2573" s="8" t="s">
        <v>43</v>
      </c>
      <c r="AB2573" s="8" t="s">
        <v>60</v>
      </c>
      <c r="AC2573" s="8" t="s">
        <v>8066</v>
      </c>
      <c r="AD2573" s="8" t="s">
        <v>8845</v>
      </c>
      <c r="AE2573" s="8" t="s">
        <v>35</v>
      </c>
      <c r="AF2573" s="12">
        <v>50405.72</v>
      </c>
      <c r="AG2573" s="41">
        <f t="shared" si="363"/>
        <v>45831</v>
      </c>
      <c r="AH2573" s="41">
        <f t="shared" ca="1" si="364"/>
        <v>46022</v>
      </c>
      <c r="AI2573" s="1">
        <f t="shared" ca="1" si="362"/>
        <v>6</v>
      </c>
      <c r="AJ2573" s="1">
        <f t="shared" ca="1" si="365"/>
        <v>1</v>
      </c>
      <c r="AK2573" s="1">
        <f t="shared" ca="1" si="366"/>
        <v>4</v>
      </c>
      <c r="AL2573" s="1">
        <f t="shared" si="367"/>
        <v>0</v>
      </c>
      <c r="AM2573" s="38">
        <f t="shared" ca="1" si="368"/>
        <v>0.16666666666666666</v>
      </c>
      <c r="AN2573" s="1" t="str">
        <f t="shared" ca="1" si="369"/>
        <v>טרם נבדק</v>
      </c>
      <c r="AO2573" s="1" t="e">
        <f>VLOOKUP(AC2573,'תז מייל קניין'!$A:$C,3,0)</f>
        <v>#N/A</v>
      </c>
      <c r="AP2573" s="1" t="str">
        <f t="shared" si="370"/>
        <v xml:space="preserve"> יצוג משפט</v>
      </c>
    </row>
    <row r="2574" spans="1:42" x14ac:dyDescent="0.2">
      <c r="A2574" s="4"/>
      <c r="B2574" s="5"/>
      <c r="C2574" s="6" t="s">
        <v>8846</v>
      </c>
      <c r="D2574" s="7" t="s">
        <v>50</v>
      </c>
      <c r="E2574" s="7" t="s">
        <v>32</v>
      </c>
      <c r="F2574" s="8" t="s">
        <v>35</v>
      </c>
      <c r="G2574" s="9">
        <v>45831</v>
      </c>
      <c r="H2574" s="9"/>
      <c r="I2574" s="10"/>
      <c r="J2574" s="14"/>
      <c r="K2574" s="11" t="s">
        <v>2144</v>
      </c>
      <c r="L2574" s="8" t="s">
        <v>2145</v>
      </c>
      <c r="M2574" s="8" t="s">
        <v>2146</v>
      </c>
      <c r="N2574" s="8" t="s">
        <v>40</v>
      </c>
      <c r="O2574" s="12">
        <v>4661</v>
      </c>
      <c r="P2574" s="8" t="s">
        <v>41</v>
      </c>
      <c r="Q2574" s="12">
        <v>4661</v>
      </c>
      <c r="R2574" s="13">
        <v>0</v>
      </c>
      <c r="S2574" s="13">
        <v>0</v>
      </c>
      <c r="T2574" s="13">
        <v>0</v>
      </c>
      <c r="U2574" s="12">
        <v>5001.0600000000004</v>
      </c>
      <c r="V2574" s="8" t="s">
        <v>35</v>
      </c>
      <c r="W2574" s="8" t="s">
        <v>8847</v>
      </c>
      <c r="X2574" s="8" t="s">
        <v>57</v>
      </c>
      <c r="Y2574" s="13">
        <v>0</v>
      </c>
      <c r="Z2574" s="8" t="s">
        <v>42</v>
      </c>
      <c r="AA2574" s="8" t="s">
        <v>65</v>
      </c>
      <c r="AB2574" s="8" t="s">
        <v>35</v>
      </c>
      <c r="AC2574" s="8" t="s">
        <v>8066</v>
      </c>
      <c r="AD2574" s="8" t="s">
        <v>35</v>
      </c>
      <c r="AE2574" s="8" t="s">
        <v>1848</v>
      </c>
      <c r="AF2574" s="12">
        <v>4661</v>
      </c>
      <c r="AG2574" s="41">
        <f t="shared" si="363"/>
        <v>45831</v>
      </c>
      <c r="AH2574" s="41">
        <f t="shared" ca="1" si="364"/>
        <v>46022</v>
      </c>
      <c r="AI2574" s="1">
        <f t="shared" ca="1" si="362"/>
        <v>6</v>
      </c>
      <c r="AJ2574" s="1">
        <f t="shared" ca="1" si="365"/>
        <v>1</v>
      </c>
      <c r="AK2574" s="1">
        <f t="shared" ca="1" si="366"/>
        <v>4</v>
      </c>
      <c r="AL2574" s="1">
        <f t="shared" si="367"/>
        <v>0</v>
      </c>
      <c r="AM2574" s="38">
        <f t="shared" ca="1" si="368"/>
        <v>0.16666666666666666</v>
      </c>
      <c r="AN2574" s="1" t="str">
        <f t="shared" ca="1" si="369"/>
        <v>טרם נבדק</v>
      </c>
      <c r="AO2574" s="1" t="e">
        <f>VLOOKUP(AC2574,'תז מייל קניין'!$A:$C,3,0)</f>
        <v>#N/A</v>
      </c>
      <c r="AP2574" s="1" t="str">
        <f t="shared" si="370"/>
        <v xml:space="preserve"> כיסאות פר</v>
      </c>
    </row>
    <row r="2575" spans="1:42" x14ac:dyDescent="0.2">
      <c r="A2575" s="4"/>
      <c r="B2575" s="5"/>
      <c r="C2575" s="6" t="s">
        <v>8848</v>
      </c>
      <c r="D2575" s="7" t="s">
        <v>50</v>
      </c>
      <c r="E2575" s="7" t="s">
        <v>32</v>
      </c>
      <c r="F2575" s="8" t="s">
        <v>35</v>
      </c>
      <c r="G2575" s="9">
        <v>45834</v>
      </c>
      <c r="H2575" s="9"/>
      <c r="I2575" s="10"/>
      <c r="J2575" s="14"/>
      <c r="K2575" s="11" t="s">
        <v>2182</v>
      </c>
      <c r="L2575" s="8" t="s">
        <v>2183</v>
      </c>
      <c r="M2575" s="8" t="s">
        <v>2184</v>
      </c>
      <c r="N2575" s="8" t="s">
        <v>40</v>
      </c>
      <c r="O2575" s="12">
        <v>11364.81</v>
      </c>
      <c r="P2575" s="8" t="s">
        <v>41</v>
      </c>
      <c r="Q2575" s="12">
        <v>11364.81</v>
      </c>
      <c r="R2575" s="13">
        <v>0</v>
      </c>
      <c r="S2575" s="13">
        <v>0</v>
      </c>
      <c r="T2575" s="13">
        <v>0</v>
      </c>
      <c r="U2575" s="12">
        <v>12376.15</v>
      </c>
      <c r="V2575" s="8" t="s">
        <v>35</v>
      </c>
      <c r="W2575" s="8" t="s">
        <v>8849</v>
      </c>
      <c r="X2575" s="8" t="s">
        <v>57</v>
      </c>
      <c r="Y2575" s="13">
        <v>0</v>
      </c>
      <c r="Z2575" s="8" t="s">
        <v>42</v>
      </c>
      <c r="AA2575" s="8" t="s">
        <v>65</v>
      </c>
      <c r="AB2575" s="8" t="s">
        <v>35</v>
      </c>
      <c r="AC2575" s="8" t="s">
        <v>8066</v>
      </c>
      <c r="AD2575" s="8" t="s">
        <v>35</v>
      </c>
      <c r="AE2575" s="8" t="s">
        <v>1848</v>
      </c>
      <c r="AF2575" s="12">
        <v>11364.81</v>
      </c>
      <c r="AG2575" s="41">
        <f t="shared" si="363"/>
        <v>45834</v>
      </c>
      <c r="AH2575" s="41">
        <f t="shared" ca="1" si="364"/>
        <v>46022</v>
      </c>
      <c r="AI2575" s="1">
        <f t="shared" ca="1" si="362"/>
        <v>6</v>
      </c>
      <c r="AJ2575" s="1">
        <f t="shared" ca="1" si="365"/>
        <v>1</v>
      </c>
      <c r="AK2575" s="1">
        <f t="shared" ca="1" si="366"/>
        <v>4</v>
      </c>
      <c r="AL2575" s="1">
        <f t="shared" si="367"/>
        <v>0</v>
      </c>
      <c r="AM2575" s="38">
        <f t="shared" ca="1" si="368"/>
        <v>0.16666666666666666</v>
      </c>
      <c r="AN2575" s="1" t="str">
        <f t="shared" ca="1" si="369"/>
        <v>טרם נבדק</v>
      </c>
      <c r="AO2575" s="1" t="e">
        <f>VLOOKUP(AC2575,'תז מייל קניין'!$A:$C,3,0)</f>
        <v>#N/A</v>
      </c>
      <c r="AP2575" s="1" t="str">
        <f t="shared" si="370"/>
        <v xml:space="preserve"> ציוד משקי</v>
      </c>
    </row>
    <row r="2576" spans="1:42" x14ac:dyDescent="0.2">
      <c r="A2576" s="4"/>
      <c r="B2576" s="5"/>
      <c r="C2576" s="6" t="s">
        <v>8850</v>
      </c>
      <c r="D2576" s="7" t="s">
        <v>50</v>
      </c>
      <c r="E2576" s="7" t="s">
        <v>32</v>
      </c>
      <c r="F2576" s="8" t="s">
        <v>35</v>
      </c>
      <c r="G2576" s="9">
        <v>45834</v>
      </c>
      <c r="H2576" s="9"/>
      <c r="I2576" s="10"/>
      <c r="J2576" s="14"/>
      <c r="K2576" s="11" t="s">
        <v>154</v>
      </c>
      <c r="L2576" s="8" t="s">
        <v>155</v>
      </c>
      <c r="M2576" s="8" t="s">
        <v>156</v>
      </c>
      <c r="N2576" s="8" t="s">
        <v>40</v>
      </c>
      <c r="O2576" s="12">
        <v>65136</v>
      </c>
      <c r="P2576" s="8" t="s">
        <v>41</v>
      </c>
      <c r="Q2576" s="12">
        <v>65136</v>
      </c>
      <c r="R2576" s="13">
        <v>0</v>
      </c>
      <c r="S2576" s="13">
        <v>0</v>
      </c>
      <c r="T2576" s="13">
        <v>0</v>
      </c>
      <c r="U2576" s="12">
        <v>65136</v>
      </c>
      <c r="V2576" s="8" t="s">
        <v>35</v>
      </c>
      <c r="W2576" s="8" t="s">
        <v>8851</v>
      </c>
      <c r="X2576" s="8" t="s">
        <v>35</v>
      </c>
      <c r="Y2576" s="13">
        <v>0</v>
      </c>
      <c r="Z2576" s="8" t="s">
        <v>42</v>
      </c>
      <c r="AA2576" s="8" t="s">
        <v>43</v>
      </c>
      <c r="AB2576" s="8" t="s">
        <v>60</v>
      </c>
      <c r="AC2576" s="8" t="s">
        <v>8066</v>
      </c>
      <c r="AD2576" s="8" t="s">
        <v>35</v>
      </c>
      <c r="AE2576" s="8" t="s">
        <v>1848</v>
      </c>
      <c r="AF2576" s="12">
        <v>65136</v>
      </c>
      <c r="AG2576" s="41">
        <f t="shared" si="363"/>
        <v>45834</v>
      </c>
      <c r="AH2576" s="41">
        <f t="shared" ca="1" si="364"/>
        <v>46022</v>
      </c>
      <c r="AI2576" s="1">
        <f t="shared" ca="1" si="362"/>
        <v>6</v>
      </c>
      <c r="AJ2576" s="1">
        <f t="shared" ca="1" si="365"/>
        <v>1</v>
      </c>
      <c r="AK2576" s="1">
        <f t="shared" ca="1" si="366"/>
        <v>4</v>
      </c>
      <c r="AL2576" s="1">
        <f t="shared" si="367"/>
        <v>0</v>
      </c>
      <c r="AM2576" s="38">
        <f t="shared" ca="1" si="368"/>
        <v>0.16666666666666666</v>
      </c>
      <c r="AN2576" s="1" t="str">
        <f t="shared" ca="1" si="369"/>
        <v>טרם נבדק</v>
      </c>
      <c r="AO2576" s="1" t="e">
        <f>VLOOKUP(AC2576,'תז מייל קניין'!$A:$C,3,0)</f>
        <v>#N/A</v>
      </c>
      <c r="AP2576" s="1" t="str">
        <f t="shared" si="370"/>
        <v xml:space="preserve"> תיקים עבו</v>
      </c>
    </row>
    <row r="2577" spans="1:42" x14ac:dyDescent="0.2">
      <c r="A2577" s="4"/>
      <c r="B2577" s="5"/>
      <c r="C2577" s="6" t="s">
        <v>8852</v>
      </c>
      <c r="D2577" s="7" t="s">
        <v>61</v>
      </c>
      <c r="E2577" s="7" t="s">
        <v>32</v>
      </c>
      <c r="F2577" s="8" t="s">
        <v>35</v>
      </c>
      <c r="G2577" s="9">
        <v>45837</v>
      </c>
      <c r="H2577" s="9">
        <v>45809</v>
      </c>
      <c r="I2577" s="10">
        <v>46053</v>
      </c>
      <c r="J2577" s="14"/>
      <c r="K2577" s="11" t="s">
        <v>8853</v>
      </c>
      <c r="L2577" s="8" t="s">
        <v>8854</v>
      </c>
      <c r="M2577" s="8" t="s">
        <v>8855</v>
      </c>
      <c r="N2577" s="8" t="s">
        <v>40</v>
      </c>
      <c r="O2577" s="12">
        <v>75491.520000000004</v>
      </c>
      <c r="P2577" s="8" t="s">
        <v>41</v>
      </c>
      <c r="Q2577" s="12">
        <v>75491.520000000004</v>
      </c>
      <c r="R2577" s="13">
        <v>0</v>
      </c>
      <c r="S2577" s="13">
        <v>0</v>
      </c>
      <c r="T2577" s="13">
        <v>0</v>
      </c>
      <c r="U2577" s="12">
        <v>75491.520000000004</v>
      </c>
      <c r="V2577" s="8" t="s">
        <v>35</v>
      </c>
      <c r="W2577" s="8" t="s">
        <v>8807</v>
      </c>
      <c r="X2577" s="8" t="s">
        <v>57</v>
      </c>
      <c r="Y2577" s="13">
        <v>0</v>
      </c>
      <c r="Z2577" s="8" t="s">
        <v>42</v>
      </c>
      <c r="AA2577" s="8" t="s">
        <v>44</v>
      </c>
      <c r="AB2577" s="8" t="s">
        <v>35</v>
      </c>
      <c r="AC2577" s="8" t="s">
        <v>8066</v>
      </c>
      <c r="AD2577" s="8" t="s">
        <v>8856</v>
      </c>
      <c r="AE2577" s="8" t="s">
        <v>1471</v>
      </c>
      <c r="AF2577" s="12">
        <v>75491.520000000004</v>
      </c>
      <c r="AG2577" s="41">
        <f t="shared" si="363"/>
        <v>45809</v>
      </c>
      <c r="AH2577" s="41">
        <f t="shared" ca="1" si="364"/>
        <v>46053</v>
      </c>
      <c r="AI2577" s="1">
        <f t="shared" ca="1" si="362"/>
        <v>7</v>
      </c>
      <c r="AJ2577" s="1">
        <f t="shared" ca="1" si="365"/>
        <v>2</v>
      </c>
      <c r="AK2577" s="1">
        <f t="shared" ca="1" si="366"/>
        <v>5</v>
      </c>
      <c r="AL2577" s="1">
        <f t="shared" si="367"/>
        <v>0</v>
      </c>
      <c r="AM2577" s="38">
        <f t="shared" ca="1" si="368"/>
        <v>0.2857142857142857</v>
      </c>
      <c r="AN2577" s="1" t="str">
        <f t="shared" ca="1" si="369"/>
        <v>טרם נבדק</v>
      </c>
      <c r="AO2577" s="1" t="e">
        <f>VLOOKUP(AC2577,'תז מייל קניין'!$A:$C,3,0)</f>
        <v>#N/A</v>
      </c>
      <c r="AP2577" s="1" t="str">
        <f t="shared" si="370"/>
        <v xml:space="preserve"> מתן שירות</v>
      </c>
    </row>
    <row r="2578" spans="1:42" x14ac:dyDescent="0.2">
      <c r="A2578" s="4"/>
      <c r="B2578" s="5"/>
      <c r="C2578" s="6" t="s">
        <v>8857</v>
      </c>
      <c r="D2578" s="7" t="s">
        <v>61</v>
      </c>
      <c r="E2578" s="7" t="s">
        <v>32</v>
      </c>
      <c r="F2578" s="8" t="s">
        <v>35</v>
      </c>
      <c r="G2578" s="9">
        <v>45837</v>
      </c>
      <c r="H2578" s="9">
        <v>45809</v>
      </c>
      <c r="I2578" s="10">
        <v>46053</v>
      </c>
      <c r="J2578" s="14"/>
      <c r="K2578" s="11" t="s">
        <v>8583</v>
      </c>
      <c r="L2578" s="8" t="s">
        <v>8584</v>
      </c>
      <c r="M2578" s="8" t="s">
        <v>8585</v>
      </c>
      <c r="N2578" s="8" t="s">
        <v>40</v>
      </c>
      <c r="O2578" s="12">
        <v>89079.99</v>
      </c>
      <c r="P2578" s="8" t="s">
        <v>41</v>
      </c>
      <c r="Q2578" s="12">
        <v>89079.99</v>
      </c>
      <c r="R2578" s="13">
        <v>0</v>
      </c>
      <c r="S2578" s="13">
        <v>0</v>
      </c>
      <c r="T2578" s="13">
        <v>0</v>
      </c>
      <c r="U2578" s="12">
        <v>89079.99</v>
      </c>
      <c r="V2578" s="8" t="s">
        <v>35</v>
      </c>
      <c r="W2578" s="8" t="s">
        <v>8807</v>
      </c>
      <c r="X2578" s="8" t="s">
        <v>57</v>
      </c>
      <c r="Y2578" s="13">
        <v>0</v>
      </c>
      <c r="Z2578" s="8" t="s">
        <v>42</v>
      </c>
      <c r="AA2578" s="8" t="s">
        <v>44</v>
      </c>
      <c r="AB2578" s="8" t="s">
        <v>35</v>
      </c>
      <c r="AC2578" s="8" t="s">
        <v>8066</v>
      </c>
      <c r="AD2578" s="8" t="s">
        <v>8856</v>
      </c>
      <c r="AE2578" s="8" t="s">
        <v>1471</v>
      </c>
      <c r="AF2578" s="12">
        <v>89079.99</v>
      </c>
      <c r="AG2578" s="41">
        <f t="shared" si="363"/>
        <v>45809</v>
      </c>
      <c r="AH2578" s="41">
        <f t="shared" ca="1" si="364"/>
        <v>46053</v>
      </c>
      <c r="AI2578" s="1">
        <f t="shared" ca="1" si="362"/>
        <v>7</v>
      </c>
      <c r="AJ2578" s="1">
        <f t="shared" ca="1" si="365"/>
        <v>2</v>
      </c>
      <c r="AK2578" s="1">
        <f t="shared" ca="1" si="366"/>
        <v>5</v>
      </c>
      <c r="AL2578" s="1">
        <f t="shared" si="367"/>
        <v>0</v>
      </c>
      <c r="AM2578" s="38">
        <f t="shared" ca="1" si="368"/>
        <v>0.2857142857142857</v>
      </c>
      <c r="AN2578" s="1" t="str">
        <f t="shared" ca="1" si="369"/>
        <v>טרם נבדק</v>
      </c>
      <c r="AO2578" s="1" t="e">
        <f>VLOOKUP(AC2578,'תז מייל קניין'!$A:$C,3,0)</f>
        <v>#N/A</v>
      </c>
      <c r="AP2578" s="1" t="str">
        <f t="shared" si="370"/>
        <v xml:space="preserve"> מתן שירות</v>
      </c>
    </row>
    <row r="2579" spans="1:42" x14ac:dyDescent="0.2">
      <c r="A2579" s="4"/>
      <c r="B2579" s="5"/>
      <c r="C2579" s="6" t="s">
        <v>8858</v>
      </c>
      <c r="D2579" s="7" t="s">
        <v>61</v>
      </c>
      <c r="E2579" s="7" t="s">
        <v>32</v>
      </c>
      <c r="F2579" s="8" t="s">
        <v>35</v>
      </c>
      <c r="G2579" s="9">
        <v>45840</v>
      </c>
      <c r="H2579" s="9">
        <v>45749</v>
      </c>
      <c r="I2579" s="10">
        <v>46053</v>
      </c>
      <c r="J2579" s="14"/>
      <c r="K2579" s="11" t="s">
        <v>8859</v>
      </c>
      <c r="L2579" s="8" t="s">
        <v>8860</v>
      </c>
      <c r="M2579" s="8" t="s">
        <v>8861</v>
      </c>
      <c r="N2579" s="8" t="s">
        <v>40</v>
      </c>
      <c r="O2579" s="12">
        <v>214717.99</v>
      </c>
      <c r="P2579" s="8" t="s">
        <v>41</v>
      </c>
      <c r="Q2579" s="12">
        <v>214717.99</v>
      </c>
      <c r="R2579" s="13">
        <v>0</v>
      </c>
      <c r="S2579" s="13">
        <v>0</v>
      </c>
      <c r="T2579" s="13">
        <v>0</v>
      </c>
      <c r="U2579" s="12">
        <v>214717.99</v>
      </c>
      <c r="V2579" s="8" t="s">
        <v>35</v>
      </c>
      <c r="W2579" s="8" t="s">
        <v>8807</v>
      </c>
      <c r="X2579" s="8" t="s">
        <v>57</v>
      </c>
      <c r="Y2579" s="13">
        <v>0</v>
      </c>
      <c r="Z2579" s="8" t="s">
        <v>42</v>
      </c>
      <c r="AA2579" s="8" t="s">
        <v>44</v>
      </c>
      <c r="AB2579" s="8" t="s">
        <v>35</v>
      </c>
      <c r="AC2579" s="8" t="s">
        <v>8066</v>
      </c>
      <c r="AD2579" s="8" t="s">
        <v>8862</v>
      </c>
      <c r="AE2579" s="8" t="s">
        <v>1471</v>
      </c>
      <c r="AF2579" s="12">
        <v>214717.99</v>
      </c>
      <c r="AG2579" s="41">
        <f t="shared" si="363"/>
        <v>45749</v>
      </c>
      <c r="AH2579" s="41">
        <f t="shared" ca="1" si="364"/>
        <v>46053</v>
      </c>
      <c r="AI2579" s="1">
        <f t="shared" ca="1" si="362"/>
        <v>9</v>
      </c>
      <c r="AJ2579" s="1">
        <f t="shared" ca="1" si="365"/>
        <v>4</v>
      </c>
      <c r="AK2579" s="1">
        <f t="shared" ca="1" si="366"/>
        <v>5</v>
      </c>
      <c r="AL2579" s="1">
        <f t="shared" si="367"/>
        <v>0</v>
      </c>
      <c r="AM2579" s="38">
        <f t="shared" ca="1" si="368"/>
        <v>0.44444444444444442</v>
      </c>
      <c r="AN2579" s="1" t="str">
        <f t="shared" ca="1" si="369"/>
        <v>טרם נבדק</v>
      </c>
      <c r="AO2579" s="1" t="e">
        <f>VLOOKUP(AC2579,'תז מייל קניין'!$A:$C,3,0)</f>
        <v>#N/A</v>
      </c>
      <c r="AP2579" s="1" t="str">
        <f t="shared" si="370"/>
        <v xml:space="preserve"> מתן שירות</v>
      </c>
    </row>
    <row r="2580" spans="1:42" x14ac:dyDescent="0.2">
      <c r="A2580" s="4"/>
      <c r="B2580" s="5"/>
      <c r="C2580" s="6" t="s">
        <v>8863</v>
      </c>
      <c r="D2580" s="7" t="s">
        <v>61</v>
      </c>
      <c r="E2580" s="7" t="s">
        <v>32</v>
      </c>
      <c r="F2580" s="8" t="s">
        <v>35</v>
      </c>
      <c r="G2580" s="9">
        <v>45840</v>
      </c>
      <c r="H2580" s="9">
        <v>45749</v>
      </c>
      <c r="I2580" s="10">
        <v>46053</v>
      </c>
      <c r="J2580" s="14"/>
      <c r="K2580" s="11" t="s">
        <v>8864</v>
      </c>
      <c r="L2580" s="8" t="s">
        <v>8865</v>
      </c>
      <c r="M2580" s="8" t="s">
        <v>8866</v>
      </c>
      <c r="N2580" s="8" t="s">
        <v>40</v>
      </c>
      <c r="O2580" s="12">
        <v>150289.99</v>
      </c>
      <c r="P2580" s="8" t="s">
        <v>41</v>
      </c>
      <c r="Q2580" s="12">
        <v>150289.99</v>
      </c>
      <c r="R2580" s="13">
        <v>0</v>
      </c>
      <c r="S2580" s="13">
        <v>0</v>
      </c>
      <c r="T2580" s="13">
        <v>0</v>
      </c>
      <c r="U2580" s="12">
        <v>150289.99</v>
      </c>
      <c r="V2580" s="8" t="s">
        <v>35</v>
      </c>
      <c r="W2580" s="8" t="s">
        <v>8807</v>
      </c>
      <c r="X2580" s="8" t="s">
        <v>57</v>
      </c>
      <c r="Y2580" s="13">
        <v>0</v>
      </c>
      <c r="Z2580" s="8" t="s">
        <v>42</v>
      </c>
      <c r="AA2580" s="8" t="s">
        <v>44</v>
      </c>
      <c r="AB2580" s="8" t="s">
        <v>35</v>
      </c>
      <c r="AC2580" s="8" t="s">
        <v>8066</v>
      </c>
      <c r="AD2580" s="8" t="s">
        <v>8811</v>
      </c>
      <c r="AE2580" s="8" t="s">
        <v>1471</v>
      </c>
      <c r="AF2580" s="12">
        <v>150289.99</v>
      </c>
      <c r="AG2580" s="41">
        <f t="shared" si="363"/>
        <v>45749</v>
      </c>
      <c r="AH2580" s="41">
        <f t="shared" ca="1" si="364"/>
        <v>46053</v>
      </c>
      <c r="AI2580" s="1">
        <f t="shared" ca="1" si="362"/>
        <v>9</v>
      </c>
      <c r="AJ2580" s="1">
        <f t="shared" ca="1" si="365"/>
        <v>4</v>
      </c>
      <c r="AK2580" s="1">
        <f t="shared" ca="1" si="366"/>
        <v>5</v>
      </c>
      <c r="AL2580" s="1">
        <f t="shared" si="367"/>
        <v>0</v>
      </c>
      <c r="AM2580" s="38">
        <f t="shared" ca="1" si="368"/>
        <v>0.44444444444444442</v>
      </c>
      <c r="AN2580" s="1" t="str">
        <f t="shared" ca="1" si="369"/>
        <v>טרם נבדק</v>
      </c>
      <c r="AO2580" s="1" t="e">
        <f>VLOOKUP(AC2580,'תז מייל קניין'!$A:$C,3,0)</f>
        <v>#N/A</v>
      </c>
      <c r="AP2580" s="1" t="str">
        <f t="shared" si="370"/>
        <v xml:space="preserve"> מתן שירות</v>
      </c>
    </row>
    <row r="2581" spans="1:42" x14ac:dyDescent="0.2">
      <c r="A2581" s="4"/>
      <c r="B2581" s="5"/>
      <c r="C2581" s="6" t="s">
        <v>8867</v>
      </c>
      <c r="D2581" s="7" t="s">
        <v>61</v>
      </c>
      <c r="E2581" s="7" t="s">
        <v>32</v>
      </c>
      <c r="F2581" s="8" t="s">
        <v>35</v>
      </c>
      <c r="G2581" s="9">
        <v>45840</v>
      </c>
      <c r="H2581" s="9">
        <v>45749</v>
      </c>
      <c r="I2581" s="10">
        <v>46053</v>
      </c>
      <c r="J2581" s="14"/>
      <c r="K2581" s="11" t="s">
        <v>8868</v>
      </c>
      <c r="L2581" s="8" t="s">
        <v>8869</v>
      </c>
      <c r="M2581" s="8" t="s">
        <v>8870</v>
      </c>
      <c r="N2581" s="8" t="s">
        <v>799</v>
      </c>
      <c r="O2581" s="12">
        <v>286579.99</v>
      </c>
      <c r="P2581" s="8" t="s">
        <v>41</v>
      </c>
      <c r="Q2581" s="12">
        <v>286579.99</v>
      </c>
      <c r="R2581" s="13">
        <v>0</v>
      </c>
      <c r="S2581" s="13">
        <v>0</v>
      </c>
      <c r="T2581" s="13">
        <v>0</v>
      </c>
      <c r="U2581" s="12">
        <v>286579.99</v>
      </c>
      <c r="V2581" s="8" t="s">
        <v>35</v>
      </c>
      <c r="W2581" s="8" t="s">
        <v>8807</v>
      </c>
      <c r="X2581" s="8" t="s">
        <v>57</v>
      </c>
      <c r="Y2581" s="13">
        <v>0</v>
      </c>
      <c r="Z2581" s="8" t="s">
        <v>42</v>
      </c>
      <c r="AA2581" s="8" t="s">
        <v>44</v>
      </c>
      <c r="AB2581" s="8" t="s">
        <v>35</v>
      </c>
      <c r="AC2581" s="8" t="s">
        <v>8066</v>
      </c>
      <c r="AD2581" s="8" t="s">
        <v>8827</v>
      </c>
      <c r="AE2581" s="8" t="s">
        <v>1471</v>
      </c>
      <c r="AF2581" s="12">
        <v>286579.99</v>
      </c>
      <c r="AG2581" s="41">
        <f t="shared" si="363"/>
        <v>45749</v>
      </c>
      <c r="AH2581" s="41">
        <f t="shared" ca="1" si="364"/>
        <v>46053</v>
      </c>
      <c r="AI2581" s="1">
        <f t="shared" ca="1" si="362"/>
        <v>9</v>
      </c>
      <c r="AJ2581" s="1">
        <f t="shared" ca="1" si="365"/>
        <v>4</v>
      </c>
      <c r="AK2581" s="1">
        <f t="shared" ca="1" si="366"/>
        <v>5</v>
      </c>
      <c r="AL2581" s="1">
        <f t="shared" si="367"/>
        <v>0</v>
      </c>
      <c r="AM2581" s="38">
        <f t="shared" ca="1" si="368"/>
        <v>0.44444444444444442</v>
      </c>
      <c r="AN2581" s="1" t="str">
        <f t="shared" ca="1" si="369"/>
        <v>טרם נבדק</v>
      </c>
      <c r="AO2581" s="1" t="e">
        <f>VLOOKUP(AC2581,'תז מייל קניין'!$A:$C,3,0)</f>
        <v>#N/A</v>
      </c>
      <c r="AP2581" s="1" t="str">
        <f t="shared" si="370"/>
        <v xml:space="preserve"> מתן שירות</v>
      </c>
    </row>
    <row r="2582" spans="1:42" x14ac:dyDescent="0.2">
      <c r="A2582" s="4"/>
      <c r="B2582" s="5"/>
      <c r="C2582" s="6" t="s">
        <v>8871</v>
      </c>
      <c r="D2582" s="7" t="s">
        <v>61</v>
      </c>
      <c r="E2582" s="7" t="s">
        <v>32</v>
      </c>
      <c r="F2582" s="8" t="s">
        <v>35</v>
      </c>
      <c r="G2582" s="9">
        <v>45846</v>
      </c>
      <c r="H2582" s="9">
        <v>45837</v>
      </c>
      <c r="I2582" s="10">
        <v>46022</v>
      </c>
      <c r="J2582" s="14"/>
      <c r="K2582" s="11" t="s">
        <v>1003</v>
      </c>
      <c r="L2582" s="8" t="s">
        <v>1004</v>
      </c>
      <c r="M2582" s="8" t="s">
        <v>1005</v>
      </c>
      <c r="N2582" s="8" t="s">
        <v>40</v>
      </c>
      <c r="O2582" s="12">
        <v>82600</v>
      </c>
      <c r="P2582" s="8" t="s">
        <v>41</v>
      </c>
      <c r="Q2582" s="12">
        <v>82600</v>
      </c>
      <c r="R2582" s="13">
        <v>0</v>
      </c>
      <c r="S2582" s="13">
        <v>0</v>
      </c>
      <c r="T2582" s="13">
        <v>0</v>
      </c>
      <c r="U2582" s="12">
        <v>82600</v>
      </c>
      <c r="V2582" s="8" t="s">
        <v>35</v>
      </c>
      <c r="W2582" s="8" t="s">
        <v>8872</v>
      </c>
      <c r="X2582" s="8" t="s">
        <v>35</v>
      </c>
      <c r="Y2582" s="13">
        <v>0</v>
      </c>
      <c r="Z2582" s="8" t="s">
        <v>42</v>
      </c>
      <c r="AA2582" s="8" t="s">
        <v>43</v>
      </c>
      <c r="AB2582" s="8" t="s">
        <v>1007</v>
      </c>
      <c r="AC2582" s="8" t="s">
        <v>8066</v>
      </c>
      <c r="AD2582" s="8" t="s">
        <v>35</v>
      </c>
      <c r="AE2582" s="8" t="s">
        <v>1008</v>
      </c>
      <c r="AF2582" s="12">
        <v>82600</v>
      </c>
      <c r="AG2582" s="41">
        <f t="shared" si="363"/>
        <v>45837</v>
      </c>
      <c r="AH2582" s="41">
        <f t="shared" ca="1" si="364"/>
        <v>46022</v>
      </c>
      <c r="AI2582" s="1">
        <f t="shared" ca="1" si="362"/>
        <v>6</v>
      </c>
      <c r="AJ2582" s="1">
        <f t="shared" ca="1" si="365"/>
        <v>1</v>
      </c>
      <c r="AK2582" s="1">
        <f t="shared" ca="1" si="366"/>
        <v>4</v>
      </c>
      <c r="AL2582" s="1">
        <f t="shared" si="367"/>
        <v>0</v>
      </c>
      <c r="AM2582" s="38">
        <f t="shared" ca="1" si="368"/>
        <v>0.16666666666666666</v>
      </c>
      <c r="AN2582" s="1" t="str">
        <f t="shared" ca="1" si="369"/>
        <v>טרם נבדק</v>
      </c>
      <c r="AO2582" s="1" t="e">
        <f>VLOOKUP(AC2582,'תז מייל קניין'!$A:$C,3,0)</f>
        <v>#N/A</v>
      </c>
      <c r="AP2582" s="1" t="str">
        <f t="shared" si="370"/>
        <v xml:space="preserve"> יצוג משפט</v>
      </c>
    </row>
    <row r="2583" spans="1:42" x14ac:dyDescent="0.2">
      <c r="A2583" s="4"/>
      <c r="B2583" s="5"/>
      <c r="C2583" s="6" t="s">
        <v>8873</v>
      </c>
      <c r="D2583" s="7" t="s">
        <v>50</v>
      </c>
      <c r="E2583" s="7" t="s">
        <v>32</v>
      </c>
      <c r="F2583" s="8" t="s">
        <v>35</v>
      </c>
      <c r="G2583" s="9">
        <v>45846</v>
      </c>
      <c r="H2583" s="9">
        <v>45789</v>
      </c>
      <c r="I2583" s="10">
        <v>46153</v>
      </c>
      <c r="J2583" s="14"/>
      <c r="K2583" s="11" t="s">
        <v>8874</v>
      </c>
      <c r="L2583" s="8" t="s">
        <v>8875</v>
      </c>
      <c r="M2583" s="8" t="s">
        <v>8876</v>
      </c>
      <c r="N2583" s="8" t="s">
        <v>40</v>
      </c>
      <c r="O2583" s="12">
        <v>249999.52</v>
      </c>
      <c r="P2583" s="8" t="s">
        <v>41</v>
      </c>
      <c r="Q2583" s="12">
        <v>249999.52</v>
      </c>
      <c r="R2583" s="13">
        <v>0</v>
      </c>
      <c r="S2583" s="13">
        <v>0</v>
      </c>
      <c r="T2583" s="13">
        <v>0</v>
      </c>
      <c r="U2583" s="12">
        <v>249999.52</v>
      </c>
      <c r="V2583" s="8" t="s">
        <v>35</v>
      </c>
      <c r="W2583" s="8" t="s">
        <v>8877</v>
      </c>
      <c r="X2583" s="8" t="s">
        <v>57</v>
      </c>
      <c r="Y2583" s="13">
        <v>0</v>
      </c>
      <c r="Z2583" s="8" t="s">
        <v>42</v>
      </c>
      <c r="AA2583" s="8" t="s">
        <v>808</v>
      </c>
      <c r="AB2583" s="8" t="s">
        <v>35</v>
      </c>
      <c r="AC2583" s="8" t="s">
        <v>8066</v>
      </c>
      <c r="AD2583" s="8" t="s">
        <v>8878</v>
      </c>
      <c r="AE2583" s="8" t="s">
        <v>1008</v>
      </c>
      <c r="AF2583" s="12">
        <v>249999.52</v>
      </c>
      <c r="AG2583" s="41">
        <f t="shared" si="363"/>
        <v>45789</v>
      </c>
      <c r="AH2583" s="41">
        <f t="shared" ca="1" si="364"/>
        <v>46153</v>
      </c>
      <c r="AI2583" s="1">
        <f t="shared" ca="1" si="362"/>
        <v>11</v>
      </c>
      <c r="AJ2583" s="1">
        <f t="shared" ca="1" si="365"/>
        <v>2</v>
      </c>
      <c r="AK2583" s="1">
        <f t="shared" ca="1" si="366"/>
        <v>9</v>
      </c>
      <c r="AL2583" s="1">
        <f t="shared" si="367"/>
        <v>0</v>
      </c>
      <c r="AM2583" s="38">
        <f t="shared" ca="1" si="368"/>
        <v>0.18181818181818182</v>
      </c>
      <c r="AN2583" s="1" t="str">
        <f t="shared" ca="1" si="369"/>
        <v>טרם נבדק</v>
      </c>
      <c r="AO2583" s="1" t="e">
        <f>VLOOKUP(AC2583,'תז מייל קניין'!$A:$C,3,0)</f>
        <v>#N/A</v>
      </c>
      <c r="AP2583" s="1" t="str">
        <f t="shared" si="370"/>
        <v xml:space="preserve"> שירותי יע</v>
      </c>
    </row>
    <row r="2584" spans="1:42" x14ac:dyDescent="0.2">
      <c r="A2584" s="4"/>
      <c r="B2584" s="5"/>
      <c r="C2584" s="6" t="s">
        <v>8879</v>
      </c>
      <c r="D2584" s="7" t="s">
        <v>61</v>
      </c>
      <c r="E2584" s="7" t="s">
        <v>32</v>
      </c>
      <c r="F2584" s="8" t="s">
        <v>35</v>
      </c>
      <c r="G2584" s="9">
        <v>45846</v>
      </c>
      <c r="H2584" s="9">
        <v>45749</v>
      </c>
      <c r="I2584" s="10">
        <v>46053</v>
      </c>
      <c r="J2584" s="14"/>
      <c r="K2584" s="11" t="s">
        <v>8880</v>
      </c>
      <c r="L2584" s="8" t="s">
        <v>8881</v>
      </c>
      <c r="M2584" s="8" t="s">
        <v>8882</v>
      </c>
      <c r="N2584" s="8" t="s">
        <v>40</v>
      </c>
      <c r="O2584" s="12">
        <v>169759.99</v>
      </c>
      <c r="P2584" s="8" t="s">
        <v>41</v>
      </c>
      <c r="Q2584" s="12">
        <v>169759.99</v>
      </c>
      <c r="R2584" s="13">
        <v>0</v>
      </c>
      <c r="S2584" s="13">
        <v>0</v>
      </c>
      <c r="T2584" s="13">
        <v>0</v>
      </c>
      <c r="U2584" s="12">
        <v>169759.99</v>
      </c>
      <c r="V2584" s="8" t="s">
        <v>35</v>
      </c>
      <c r="W2584" s="8" t="s">
        <v>8807</v>
      </c>
      <c r="X2584" s="8" t="s">
        <v>57</v>
      </c>
      <c r="Y2584" s="13">
        <v>0</v>
      </c>
      <c r="Z2584" s="8" t="s">
        <v>42</v>
      </c>
      <c r="AA2584" s="8" t="s">
        <v>44</v>
      </c>
      <c r="AB2584" s="8" t="s">
        <v>35</v>
      </c>
      <c r="AC2584" s="8" t="s">
        <v>8066</v>
      </c>
      <c r="AD2584" s="8" t="s">
        <v>8883</v>
      </c>
      <c r="AE2584" s="8" t="s">
        <v>1471</v>
      </c>
      <c r="AF2584" s="12">
        <v>169759.99</v>
      </c>
      <c r="AG2584" s="41">
        <f t="shared" si="363"/>
        <v>45749</v>
      </c>
      <c r="AH2584" s="41">
        <f t="shared" ca="1" si="364"/>
        <v>46053</v>
      </c>
      <c r="AI2584" s="1">
        <f t="shared" ca="1" si="362"/>
        <v>9</v>
      </c>
      <c r="AJ2584" s="1">
        <f t="shared" ca="1" si="365"/>
        <v>4</v>
      </c>
      <c r="AK2584" s="1">
        <f t="shared" ca="1" si="366"/>
        <v>5</v>
      </c>
      <c r="AL2584" s="1">
        <f t="shared" si="367"/>
        <v>0</v>
      </c>
      <c r="AM2584" s="38">
        <f t="shared" ca="1" si="368"/>
        <v>0.44444444444444442</v>
      </c>
      <c r="AN2584" s="1" t="str">
        <f t="shared" ca="1" si="369"/>
        <v>טרם נבדק</v>
      </c>
      <c r="AO2584" s="1" t="e">
        <f>VLOOKUP(AC2584,'תז מייל קניין'!$A:$C,3,0)</f>
        <v>#N/A</v>
      </c>
      <c r="AP2584" s="1" t="str">
        <f t="shared" si="370"/>
        <v xml:space="preserve"> מתן שירות</v>
      </c>
    </row>
    <row r="2585" spans="1:42" x14ac:dyDescent="0.2">
      <c r="A2585" s="4"/>
      <c r="B2585" s="5"/>
      <c r="C2585" s="6" t="s">
        <v>8884</v>
      </c>
      <c r="D2585" s="7" t="s">
        <v>61</v>
      </c>
      <c r="E2585" s="7" t="s">
        <v>32</v>
      </c>
      <c r="F2585" s="8" t="s">
        <v>35</v>
      </c>
      <c r="G2585" s="9">
        <v>45846</v>
      </c>
      <c r="H2585" s="9">
        <v>45787</v>
      </c>
      <c r="I2585" s="10">
        <v>46090</v>
      </c>
      <c r="J2585" s="14"/>
      <c r="K2585" s="11" t="s">
        <v>8885</v>
      </c>
      <c r="L2585" s="8" t="s">
        <v>8886</v>
      </c>
      <c r="M2585" s="8" t="s">
        <v>35</v>
      </c>
      <c r="N2585" s="8" t="s">
        <v>35</v>
      </c>
      <c r="O2585" s="12">
        <v>246620</v>
      </c>
      <c r="P2585" s="8" t="s">
        <v>41</v>
      </c>
      <c r="Q2585" s="12">
        <v>246620</v>
      </c>
      <c r="R2585" s="13">
        <v>0</v>
      </c>
      <c r="S2585" s="13">
        <v>0</v>
      </c>
      <c r="T2585" s="13">
        <v>0</v>
      </c>
      <c r="U2585" s="13">
        <v>0</v>
      </c>
      <c r="V2585" s="8" t="s">
        <v>57</v>
      </c>
      <c r="W2585" s="8" t="s">
        <v>8804</v>
      </c>
      <c r="X2585" s="8" t="s">
        <v>35</v>
      </c>
      <c r="Y2585" s="13">
        <v>0</v>
      </c>
      <c r="Z2585" s="8" t="s">
        <v>35</v>
      </c>
      <c r="AA2585" s="8" t="s">
        <v>44</v>
      </c>
      <c r="AB2585" s="8" t="s">
        <v>35</v>
      </c>
      <c r="AC2585" s="8" t="s">
        <v>8066</v>
      </c>
      <c r="AD2585" s="8" t="s">
        <v>8805</v>
      </c>
      <c r="AE2585" s="8" t="s">
        <v>646</v>
      </c>
      <c r="AF2585" s="12">
        <v>246620</v>
      </c>
      <c r="AG2585" s="41">
        <f t="shared" si="363"/>
        <v>45787</v>
      </c>
      <c r="AH2585" s="41">
        <f t="shared" ca="1" si="364"/>
        <v>46090</v>
      </c>
      <c r="AI2585" s="1">
        <f t="shared" ca="1" si="362"/>
        <v>9</v>
      </c>
      <c r="AJ2585" s="1">
        <f t="shared" ca="1" si="365"/>
        <v>2</v>
      </c>
      <c r="AK2585" s="1">
        <f t="shared" ca="1" si="366"/>
        <v>7</v>
      </c>
      <c r="AL2585" s="1">
        <f t="shared" si="367"/>
        <v>0</v>
      </c>
      <c r="AM2585" s="38">
        <f t="shared" ca="1" si="368"/>
        <v>0.22222222222222221</v>
      </c>
      <c r="AN2585" s="1" t="str">
        <f t="shared" ca="1" si="369"/>
        <v>טרם נבדק</v>
      </c>
      <c r="AO2585" s="1" t="e">
        <f>VLOOKUP(AC2585,'תז מייל קניין'!$A:$C,3,0)</f>
        <v>#N/A</v>
      </c>
      <c r="AP2585" s="1" t="str">
        <f t="shared" si="370"/>
        <v xml:space="preserve"> שירותי יי</v>
      </c>
    </row>
    <row r="2586" spans="1:42" x14ac:dyDescent="0.2">
      <c r="A2586" s="4"/>
      <c r="B2586" s="5"/>
      <c r="C2586" s="6" t="s">
        <v>8887</v>
      </c>
      <c r="D2586" s="7" t="s">
        <v>61</v>
      </c>
      <c r="E2586" s="7" t="s">
        <v>32</v>
      </c>
      <c r="F2586" s="8" t="s">
        <v>35</v>
      </c>
      <c r="G2586" s="9">
        <v>45851</v>
      </c>
      <c r="H2586" s="9">
        <v>45749</v>
      </c>
      <c r="I2586" s="10">
        <v>46053</v>
      </c>
      <c r="J2586" s="14"/>
      <c r="K2586" s="11" t="s">
        <v>8888</v>
      </c>
      <c r="L2586" s="8" t="s">
        <v>8889</v>
      </c>
      <c r="M2586" s="8" t="s">
        <v>8890</v>
      </c>
      <c r="N2586" s="8" t="s">
        <v>40</v>
      </c>
      <c r="O2586" s="12">
        <v>286579.99</v>
      </c>
      <c r="P2586" s="8" t="s">
        <v>41</v>
      </c>
      <c r="Q2586" s="12">
        <v>286579.99</v>
      </c>
      <c r="R2586" s="13">
        <v>0</v>
      </c>
      <c r="S2586" s="13">
        <v>0</v>
      </c>
      <c r="T2586" s="13">
        <v>0</v>
      </c>
      <c r="U2586" s="12">
        <v>286579.99</v>
      </c>
      <c r="V2586" s="8" t="s">
        <v>35</v>
      </c>
      <c r="W2586" s="8" t="s">
        <v>8807</v>
      </c>
      <c r="X2586" s="8" t="s">
        <v>57</v>
      </c>
      <c r="Y2586" s="13">
        <v>0</v>
      </c>
      <c r="Z2586" s="8" t="s">
        <v>42</v>
      </c>
      <c r="AA2586" s="8" t="s">
        <v>44</v>
      </c>
      <c r="AB2586" s="8" t="s">
        <v>35</v>
      </c>
      <c r="AC2586" s="8" t="s">
        <v>8066</v>
      </c>
      <c r="AD2586" s="8" t="s">
        <v>8827</v>
      </c>
      <c r="AE2586" s="8" t="s">
        <v>2302</v>
      </c>
      <c r="AF2586" s="12">
        <v>286579.99</v>
      </c>
      <c r="AG2586" s="41">
        <f t="shared" si="363"/>
        <v>45749</v>
      </c>
      <c r="AH2586" s="41">
        <f t="shared" ca="1" si="364"/>
        <v>46053</v>
      </c>
      <c r="AI2586" s="1">
        <f t="shared" ca="1" si="362"/>
        <v>9</v>
      </c>
      <c r="AJ2586" s="1">
        <f t="shared" ca="1" si="365"/>
        <v>4</v>
      </c>
      <c r="AK2586" s="1">
        <f t="shared" ca="1" si="366"/>
        <v>5</v>
      </c>
      <c r="AL2586" s="1">
        <f t="shared" si="367"/>
        <v>0</v>
      </c>
      <c r="AM2586" s="38">
        <f t="shared" ca="1" si="368"/>
        <v>0.44444444444444442</v>
      </c>
      <c r="AN2586" s="1" t="str">
        <f t="shared" ca="1" si="369"/>
        <v>טרם נבדק</v>
      </c>
      <c r="AO2586" s="1" t="e">
        <f>VLOOKUP(AC2586,'תז מייל קניין'!$A:$C,3,0)</f>
        <v>#N/A</v>
      </c>
      <c r="AP2586" s="1" t="str">
        <f t="shared" si="370"/>
        <v xml:space="preserve"> מתן שירות</v>
      </c>
    </row>
    <row r="2587" spans="1:42" x14ac:dyDescent="0.2">
      <c r="A2587" s="4"/>
      <c r="B2587" s="5"/>
      <c r="C2587" s="6" t="s">
        <v>8891</v>
      </c>
      <c r="D2587" s="7" t="s">
        <v>34</v>
      </c>
      <c r="E2587" s="7" t="s">
        <v>32</v>
      </c>
      <c r="F2587" s="8" t="s">
        <v>35</v>
      </c>
      <c r="G2587" s="9">
        <v>45852</v>
      </c>
      <c r="H2587" s="9"/>
      <c r="I2587" s="10"/>
      <c r="J2587" s="14"/>
      <c r="K2587" s="11" t="s">
        <v>8892</v>
      </c>
      <c r="L2587" s="8" t="s">
        <v>8893</v>
      </c>
      <c r="M2587" s="8" t="s">
        <v>8894</v>
      </c>
      <c r="N2587" s="8" t="s">
        <v>40</v>
      </c>
      <c r="O2587" s="12">
        <v>3540</v>
      </c>
      <c r="P2587" s="8" t="s">
        <v>41</v>
      </c>
      <c r="Q2587" s="12">
        <v>3540</v>
      </c>
      <c r="R2587" s="13">
        <v>0</v>
      </c>
      <c r="S2587" s="12">
        <v>3540</v>
      </c>
      <c r="T2587" s="13">
        <v>0</v>
      </c>
      <c r="U2587" s="12">
        <v>3540</v>
      </c>
      <c r="V2587" s="8" t="s">
        <v>35</v>
      </c>
      <c r="W2587" s="8" t="s">
        <v>8895</v>
      </c>
      <c r="X2587" s="8" t="s">
        <v>35</v>
      </c>
      <c r="Y2587" s="13">
        <v>0</v>
      </c>
      <c r="Z2587" s="8" t="s">
        <v>42</v>
      </c>
      <c r="AA2587" s="8" t="s">
        <v>43</v>
      </c>
      <c r="AB2587" s="8" t="s">
        <v>60</v>
      </c>
      <c r="AC2587" s="8" t="s">
        <v>8066</v>
      </c>
      <c r="AD2587" s="8" t="s">
        <v>35</v>
      </c>
      <c r="AE2587" s="8" t="s">
        <v>35</v>
      </c>
      <c r="AF2587" s="12">
        <v>3540</v>
      </c>
      <c r="AG2587" s="41">
        <f t="shared" si="363"/>
        <v>45852</v>
      </c>
      <c r="AH2587" s="41">
        <f t="shared" ca="1" si="364"/>
        <v>46022</v>
      </c>
      <c r="AI2587" s="1">
        <f t="shared" ca="1" si="362"/>
        <v>5</v>
      </c>
      <c r="AJ2587" s="1">
        <f t="shared" ca="1" si="365"/>
        <v>0</v>
      </c>
      <c r="AK2587" s="1">
        <f t="shared" ca="1" si="366"/>
        <v>4</v>
      </c>
      <c r="AL2587" s="1">
        <f t="shared" si="367"/>
        <v>0</v>
      </c>
      <c r="AM2587" s="38">
        <f t="shared" ca="1" si="368"/>
        <v>0</v>
      </c>
      <c r="AN2587" s="1" t="str">
        <f t="shared" ca="1" si="369"/>
        <v>טרם נבדק</v>
      </c>
      <c r="AO2587" s="1" t="e">
        <f>VLOOKUP(AC2587,'תז מייל קניין'!$A:$C,3,0)</f>
        <v>#N/A</v>
      </c>
      <c r="AP2587" s="1" t="str">
        <f t="shared" si="370"/>
        <v xml:space="preserve"> כיבוד למס</v>
      </c>
    </row>
    <row r="2588" spans="1:42" x14ac:dyDescent="0.2">
      <c r="A2588" s="4"/>
      <c r="B2588" s="5"/>
      <c r="C2588" s="6" t="s">
        <v>8896</v>
      </c>
      <c r="D2588" s="7" t="s">
        <v>50</v>
      </c>
      <c r="E2588" s="7" t="s">
        <v>32</v>
      </c>
      <c r="F2588" s="8" t="s">
        <v>35</v>
      </c>
      <c r="G2588" s="9">
        <v>45852</v>
      </c>
      <c r="H2588" s="9">
        <v>45748</v>
      </c>
      <c r="I2588" s="10">
        <v>46022</v>
      </c>
      <c r="J2588" s="14"/>
      <c r="K2588" s="11" t="s">
        <v>8795</v>
      </c>
      <c r="L2588" s="8" t="s">
        <v>8796</v>
      </c>
      <c r="M2588" s="8" t="s">
        <v>8797</v>
      </c>
      <c r="N2588" s="8" t="s">
        <v>799</v>
      </c>
      <c r="O2588" s="12">
        <v>767000</v>
      </c>
      <c r="P2588" s="8" t="s">
        <v>41</v>
      </c>
      <c r="Q2588" s="12">
        <v>767000</v>
      </c>
      <c r="R2588" s="13">
        <v>0</v>
      </c>
      <c r="S2588" s="13">
        <v>0</v>
      </c>
      <c r="T2588" s="13">
        <v>0</v>
      </c>
      <c r="U2588" s="12">
        <v>767000</v>
      </c>
      <c r="V2588" s="8" t="s">
        <v>35</v>
      </c>
      <c r="W2588" s="8" t="s">
        <v>8798</v>
      </c>
      <c r="X2588" s="8" t="s">
        <v>35</v>
      </c>
      <c r="Y2588" s="13">
        <v>0</v>
      </c>
      <c r="Z2588" s="8" t="s">
        <v>42</v>
      </c>
      <c r="AA2588" s="8" t="s">
        <v>127</v>
      </c>
      <c r="AB2588" s="8" t="s">
        <v>35</v>
      </c>
      <c r="AC2588" s="8" t="s">
        <v>8066</v>
      </c>
      <c r="AD2588" s="8" t="s">
        <v>8897</v>
      </c>
      <c r="AE2588" s="8" t="s">
        <v>35</v>
      </c>
      <c r="AF2588" s="12">
        <v>767000</v>
      </c>
      <c r="AG2588" s="41">
        <f t="shared" si="363"/>
        <v>45748</v>
      </c>
      <c r="AH2588" s="41">
        <f t="shared" ca="1" si="364"/>
        <v>46022</v>
      </c>
      <c r="AI2588" s="1">
        <f t="shared" ca="1" si="362"/>
        <v>8</v>
      </c>
      <c r="AJ2588" s="1">
        <f t="shared" ca="1" si="365"/>
        <v>4</v>
      </c>
      <c r="AK2588" s="1">
        <f t="shared" ca="1" si="366"/>
        <v>4</v>
      </c>
      <c r="AL2588" s="1">
        <f t="shared" si="367"/>
        <v>0</v>
      </c>
      <c r="AM2588" s="38">
        <f t="shared" ca="1" si="368"/>
        <v>0.5</v>
      </c>
      <c r="AN2588" s="1" t="str">
        <f t="shared" ca="1" si="369"/>
        <v>תקין</v>
      </c>
      <c r="AO2588" s="1" t="e">
        <f>VLOOKUP(AC2588,'תז מייל קניין'!$A:$C,3,0)</f>
        <v>#N/A</v>
      </c>
      <c r="AP2588" s="1" t="str">
        <f t="shared" si="370"/>
        <v xml:space="preserve"> הגנה משפט</v>
      </c>
    </row>
    <row r="2589" spans="1:42" x14ac:dyDescent="0.2">
      <c r="A2589" s="4"/>
      <c r="B2589" s="5"/>
      <c r="C2589" s="6" t="s">
        <v>8898</v>
      </c>
      <c r="D2589" s="7" t="s">
        <v>50</v>
      </c>
      <c r="E2589" s="7" t="s">
        <v>32</v>
      </c>
      <c r="F2589" s="8" t="s">
        <v>35</v>
      </c>
      <c r="G2589" s="9">
        <v>45853</v>
      </c>
      <c r="H2589" s="9">
        <v>45838</v>
      </c>
      <c r="I2589" s="10">
        <v>46202</v>
      </c>
      <c r="J2589" s="14"/>
      <c r="K2589" s="11" t="s">
        <v>3053</v>
      </c>
      <c r="L2589" s="8" t="s">
        <v>3054</v>
      </c>
      <c r="M2589" s="8" t="s">
        <v>3055</v>
      </c>
      <c r="N2589" s="8" t="s">
        <v>799</v>
      </c>
      <c r="O2589" s="12">
        <v>192943.73</v>
      </c>
      <c r="P2589" s="8" t="s">
        <v>41</v>
      </c>
      <c r="Q2589" s="12">
        <v>192943.73</v>
      </c>
      <c r="R2589" s="13">
        <v>0</v>
      </c>
      <c r="S2589" s="13">
        <v>0</v>
      </c>
      <c r="T2589" s="13">
        <v>0</v>
      </c>
      <c r="U2589" s="12">
        <v>192943.73</v>
      </c>
      <c r="V2589" s="8" t="s">
        <v>35</v>
      </c>
      <c r="W2589" s="8" t="s">
        <v>8899</v>
      </c>
      <c r="X2589" s="8" t="s">
        <v>35</v>
      </c>
      <c r="Y2589" s="13">
        <v>0</v>
      </c>
      <c r="Z2589" s="8" t="s">
        <v>42</v>
      </c>
      <c r="AA2589" s="8" t="s">
        <v>65</v>
      </c>
      <c r="AB2589" s="8" t="s">
        <v>35</v>
      </c>
      <c r="AC2589" s="8" t="s">
        <v>8066</v>
      </c>
      <c r="AD2589" s="8" t="s">
        <v>35</v>
      </c>
      <c r="AE2589" s="8" t="s">
        <v>3027</v>
      </c>
      <c r="AF2589" s="12">
        <v>192943.73</v>
      </c>
      <c r="AG2589" s="41">
        <f t="shared" si="363"/>
        <v>45838</v>
      </c>
      <c r="AH2589" s="41">
        <f t="shared" ca="1" si="364"/>
        <v>46202</v>
      </c>
      <c r="AI2589" s="1">
        <f t="shared" ref="AI2589:AI2592" ca="1" si="371">DATEDIF(AG2589,AH2589, "m")</f>
        <v>11</v>
      </c>
      <c r="AJ2589" s="1">
        <f t="shared" ca="1" si="365"/>
        <v>1</v>
      </c>
      <c r="AK2589" s="1">
        <f t="shared" ca="1" si="366"/>
        <v>10</v>
      </c>
      <c r="AL2589" s="1">
        <f t="shared" si="367"/>
        <v>0</v>
      </c>
      <c r="AM2589" s="38">
        <f t="shared" ca="1" si="368"/>
        <v>9.0909090909090912E-2</v>
      </c>
      <c r="AN2589" s="1" t="str">
        <f t="shared" ca="1" si="369"/>
        <v>טרם נבדק</v>
      </c>
      <c r="AO2589" s="1" t="e">
        <f>VLOOKUP(AC2589,'תז מייל קניין'!$A:$C,3,0)</f>
        <v>#N/A</v>
      </c>
      <c r="AP2589" s="1" t="str">
        <f t="shared" si="370"/>
        <v xml:space="preserve"> או די פית</v>
      </c>
    </row>
    <row r="2590" spans="1:42" x14ac:dyDescent="0.2">
      <c r="A2590" s="4"/>
      <c r="B2590" s="5"/>
      <c r="C2590" s="6" t="s">
        <v>8900</v>
      </c>
      <c r="D2590" s="7" t="s">
        <v>50</v>
      </c>
      <c r="E2590" s="7" t="s">
        <v>32</v>
      </c>
      <c r="F2590" s="8" t="s">
        <v>35</v>
      </c>
      <c r="G2590" s="9">
        <v>45861</v>
      </c>
      <c r="H2590" s="9"/>
      <c r="I2590" s="10"/>
      <c r="J2590" s="14"/>
      <c r="K2590" s="11" t="s">
        <v>8901</v>
      </c>
      <c r="L2590" s="8" t="s">
        <v>8902</v>
      </c>
      <c r="M2590" s="8" t="s">
        <v>35</v>
      </c>
      <c r="N2590" s="8" t="s">
        <v>113</v>
      </c>
      <c r="O2590" s="12">
        <v>20408</v>
      </c>
      <c r="P2590" s="8" t="s">
        <v>8903</v>
      </c>
      <c r="Q2590" s="12">
        <v>49928.17</v>
      </c>
      <c r="R2590" s="13">
        <v>0</v>
      </c>
      <c r="S2590" s="13">
        <v>0</v>
      </c>
      <c r="T2590" s="13">
        <v>0</v>
      </c>
      <c r="U2590" s="12">
        <v>49928.17</v>
      </c>
      <c r="V2590" s="8" t="s">
        <v>35</v>
      </c>
      <c r="W2590" s="8" t="s">
        <v>8904</v>
      </c>
      <c r="X2590" s="8" t="s">
        <v>35</v>
      </c>
      <c r="Y2590" s="13">
        <v>0</v>
      </c>
      <c r="Z2590" s="8" t="s">
        <v>42</v>
      </c>
      <c r="AA2590" s="8" t="s">
        <v>43</v>
      </c>
      <c r="AB2590" s="8" t="s">
        <v>60</v>
      </c>
      <c r="AC2590" s="8" t="s">
        <v>8066</v>
      </c>
      <c r="AD2590" s="8" t="s">
        <v>8905</v>
      </c>
      <c r="AE2590" s="8" t="s">
        <v>35</v>
      </c>
      <c r="AF2590" s="12">
        <v>49928.17</v>
      </c>
      <c r="AG2590" s="41">
        <f t="shared" si="363"/>
        <v>45861</v>
      </c>
      <c r="AH2590" s="41">
        <f t="shared" ca="1" si="364"/>
        <v>46022</v>
      </c>
      <c r="AI2590" s="1">
        <f t="shared" ca="1" si="371"/>
        <v>5</v>
      </c>
      <c r="AJ2590" s="1">
        <f t="shared" ca="1" si="365"/>
        <v>0</v>
      </c>
      <c r="AK2590" s="1">
        <f t="shared" ca="1" si="366"/>
        <v>4</v>
      </c>
      <c r="AL2590" s="1">
        <f t="shared" si="367"/>
        <v>0</v>
      </c>
      <c r="AM2590" s="38">
        <f t="shared" ca="1" si="368"/>
        <v>0</v>
      </c>
      <c r="AN2590" s="1" t="str">
        <f t="shared" ca="1" si="369"/>
        <v>טרם נבדק</v>
      </c>
      <c r="AO2590" s="1" t="e">
        <f>VLOOKUP(AC2590,'תז מייל קניין'!$A:$C,3,0)</f>
        <v>#N/A</v>
      </c>
      <c r="AP2590" s="1" t="str">
        <f t="shared" si="370"/>
        <v xml:space="preserve"> התקשרות ע</v>
      </c>
    </row>
    <row r="2591" spans="1:42" x14ac:dyDescent="0.2">
      <c r="A2591" s="4"/>
      <c r="B2591" s="5"/>
      <c r="C2591" s="6" t="s">
        <v>8906</v>
      </c>
      <c r="D2591" s="7" t="s">
        <v>50</v>
      </c>
      <c r="E2591" s="7" t="s">
        <v>32</v>
      </c>
      <c r="F2591" s="8" t="s">
        <v>35</v>
      </c>
      <c r="G2591" s="9">
        <v>45861</v>
      </c>
      <c r="H2591" s="9"/>
      <c r="I2591" s="10"/>
      <c r="J2591" s="14"/>
      <c r="K2591" s="11" t="s">
        <v>1764</v>
      </c>
      <c r="L2591" s="8" t="s">
        <v>1765</v>
      </c>
      <c r="M2591" s="8" t="s">
        <v>1766</v>
      </c>
      <c r="N2591" s="8" t="s">
        <v>113</v>
      </c>
      <c r="O2591" s="12">
        <v>4248</v>
      </c>
      <c r="P2591" s="8" t="s">
        <v>41</v>
      </c>
      <c r="Q2591" s="12">
        <v>4248</v>
      </c>
      <c r="R2591" s="13">
        <v>0</v>
      </c>
      <c r="S2591" s="13">
        <v>0</v>
      </c>
      <c r="T2591" s="13">
        <v>0</v>
      </c>
      <c r="U2591" s="12">
        <v>4393.54</v>
      </c>
      <c r="V2591" s="8" t="s">
        <v>35</v>
      </c>
      <c r="W2591" s="8" t="s">
        <v>8907</v>
      </c>
      <c r="X2591" s="8" t="s">
        <v>57</v>
      </c>
      <c r="Y2591" s="13">
        <v>0</v>
      </c>
      <c r="Z2591" s="8" t="s">
        <v>42</v>
      </c>
      <c r="AA2591" s="8" t="s">
        <v>65</v>
      </c>
      <c r="AB2591" s="8" t="s">
        <v>35</v>
      </c>
      <c r="AC2591" s="8" t="s">
        <v>8066</v>
      </c>
      <c r="AD2591" s="8" t="s">
        <v>35</v>
      </c>
      <c r="AE2591" s="8" t="s">
        <v>1769</v>
      </c>
      <c r="AF2591" s="12">
        <v>4248</v>
      </c>
      <c r="AG2591" s="41">
        <f t="shared" si="363"/>
        <v>45861</v>
      </c>
      <c r="AH2591" s="41">
        <f t="shared" ca="1" si="364"/>
        <v>46022</v>
      </c>
      <c r="AI2591" s="1">
        <f t="shared" ca="1" si="371"/>
        <v>5</v>
      </c>
      <c r="AJ2591" s="1">
        <f t="shared" ca="1" si="365"/>
        <v>0</v>
      </c>
      <c r="AK2591" s="1">
        <f t="shared" ca="1" si="366"/>
        <v>4</v>
      </c>
      <c r="AL2591" s="1">
        <f t="shared" si="367"/>
        <v>0</v>
      </c>
      <c r="AM2591" s="38">
        <f t="shared" ca="1" si="368"/>
        <v>0</v>
      </c>
      <c r="AN2591" s="1" t="str">
        <f t="shared" ca="1" si="369"/>
        <v>טרם נבדק</v>
      </c>
      <c r="AO2591" s="1" t="e">
        <f>VLOOKUP(AC2591,'תז מייל קניין'!$A:$C,3,0)</f>
        <v>#N/A</v>
      </c>
      <c r="AP2591" s="1" t="str">
        <f t="shared" si="370"/>
        <v xml:space="preserve"> זכרון ניי</v>
      </c>
    </row>
    <row r="2592" spans="1:42" x14ac:dyDescent="0.2">
      <c r="A2592" s="15" t="s">
        <v>32</v>
      </c>
      <c r="B2592" s="16" t="s">
        <v>7919</v>
      </c>
      <c r="C2592" s="6" t="s">
        <v>8908</v>
      </c>
      <c r="D2592" s="7" t="s">
        <v>50</v>
      </c>
      <c r="E2592" s="7" t="s">
        <v>32</v>
      </c>
      <c r="F2592" s="8" t="s">
        <v>35</v>
      </c>
      <c r="G2592" s="9">
        <v>45866</v>
      </c>
      <c r="H2592" s="9"/>
      <c r="I2592" s="10"/>
      <c r="J2592" s="17" t="s">
        <v>8064</v>
      </c>
      <c r="K2592" s="11" t="s">
        <v>8293</v>
      </c>
      <c r="L2592" s="8" t="s">
        <v>8294</v>
      </c>
      <c r="M2592" s="8" t="s">
        <v>8295</v>
      </c>
      <c r="N2592" s="8" t="s">
        <v>35</v>
      </c>
      <c r="O2592" s="12">
        <v>170956.04</v>
      </c>
      <c r="P2592" s="8" t="s">
        <v>41</v>
      </c>
      <c r="Q2592" s="12">
        <v>170956.04</v>
      </c>
      <c r="R2592" s="13">
        <v>0</v>
      </c>
      <c r="S2592" s="13">
        <v>0</v>
      </c>
      <c r="T2592" s="13">
        <v>0</v>
      </c>
      <c r="U2592" s="13">
        <v>0</v>
      </c>
      <c r="V2592" s="8" t="s">
        <v>57</v>
      </c>
      <c r="W2592" s="8" t="s">
        <v>8909</v>
      </c>
      <c r="X2592" s="8" t="s">
        <v>35</v>
      </c>
      <c r="Y2592" s="13">
        <v>0</v>
      </c>
      <c r="Z2592" s="8" t="s">
        <v>35</v>
      </c>
      <c r="AA2592" s="8" t="s">
        <v>65</v>
      </c>
      <c r="AB2592" s="8" t="s">
        <v>35</v>
      </c>
      <c r="AC2592" s="8" t="s">
        <v>8066</v>
      </c>
      <c r="AD2592" s="8" t="s">
        <v>35</v>
      </c>
      <c r="AE2592" s="8" t="s">
        <v>35</v>
      </c>
      <c r="AF2592" s="12">
        <v>170956.04</v>
      </c>
      <c r="AG2592" s="41">
        <f t="shared" si="363"/>
        <v>45866</v>
      </c>
      <c r="AH2592" s="41">
        <f t="shared" ca="1" si="364"/>
        <v>46022</v>
      </c>
      <c r="AI2592" s="1">
        <f t="shared" ca="1" si="371"/>
        <v>5</v>
      </c>
      <c r="AJ2592" s="1">
        <f t="shared" ca="1" si="365"/>
        <v>0</v>
      </c>
      <c r="AK2592" s="1">
        <f t="shared" ca="1" si="366"/>
        <v>4</v>
      </c>
      <c r="AL2592" s="1">
        <f t="shared" si="367"/>
        <v>0</v>
      </c>
      <c r="AM2592" s="38">
        <f t="shared" ca="1" si="368"/>
        <v>0</v>
      </c>
      <c r="AN2592" s="1" t="str">
        <f t="shared" ca="1" si="369"/>
        <v>טרם נבדק</v>
      </c>
      <c r="AO2592" s="1" t="e">
        <f>VLOOKUP(AC2592,'תז מייל קניין'!$A:$C,3,0)</f>
        <v>#N/A</v>
      </c>
      <c r="AP2592" s="1" t="str">
        <f t="shared" si="370"/>
        <v xml:space="preserve"> שטראוס אס</v>
      </c>
    </row>
  </sheetData>
  <autoFilter ref="A1:AP2592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rightToLeft="1" workbookViewId="0">
      <selection activeCell="B12" sqref="B12:B15"/>
    </sheetView>
  </sheetViews>
  <sheetFormatPr defaultRowHeight="14.25" x14ac:dyDescent="0.2"/>
  <cols>
    <col min="1" max="1" width="14.875" style="19" customWidth="1"/>
    <col min="2" max="2" width="20.125" style="19" customWidth="1"/>
    <col min="3" max="3" width="23.125" style="19" bestFit="1" customWidth="1"/>
    <col min="4" max="4" width="9" style="19"/>
  </cols>
  <sheetData>
    <row r="1" spans="1:4" x14ac:dyDescent="0.2">
      <c r="A1" s="22" t="s">
        <v>8910</v>
      </c>
      <c r="B1" s="19" t="s">
        <v>8911</v>
      </c>
      <c r="C1" s="22" t="s">
        <v>8912</v>
      </c>
      <c r="D1" s="19" t="s">
        <v>1</v>
      </c>
    </row>
    <row r="2" spans="1:4" x14ac:dyDescent="0.2">
      <c r="A2" s="8" t="s">
        <v>91</v>
      </c>
      <c r="B2" s="19" t="s">
        <v>8913</v>
      </c>
      <c r="C2" s="20" t="s">
        <v>8915</v>
      </c>
      <c r="D2" s="19" t="s">
        <v>33</v>
      </c>
    </row>
    <row r="3" spans="1:4" x14ac:dyDescent="0.2">
      <c r="A3" s="19" t="s">
        <v>8921</v>
      </c>
      <c r="B3" s="19" t="s">
        <v>1877</v>
      </c>
      <c r="C3" s="20" t="s">
        <v>8914</v>
      </c>
      <c r="D3" s="19" t="s">
        <v>1875</v>
      </c>
    </row>
    <row r="4" spans="1:4" x14ac:dyDescent="0.2">
      <c r="A4" s="19">
        <v>311227151</v>
      </c>
      <c r="B4" s="19" t="s">
        <v>4346</v>
      </c>
      <c r="C4" s="20" t="s">
        <v>8922</v>
      </c>
      <c r="D4" s="19" t="s">
        <v>6704</v>
      </c>
    </row>
    <row r="5" spans="1:4" x14ac:dyDescent="0.2">
      <c r="A5" s="19">
        <v>305394199</v>
      </c>
      <c r="B5" s="19" t="s">
        <v>51</v>
      </c>
      <c r="C5" s="20" t="s">
        <v>8923</v>
      </c>
      <c r="D5" s="19" t="s">
        <v>4381</v>
      </c>
    </row>
    <row r="6" spans="1:4" x14ac:dyDescent="0.2">
      <c r="A6" s="19">
        <v>301748232</v>
      </c>
      <c r="B6" s="19" t="s">
        <v>8064</v>
      </c>
      <c r="C6" s="20" t="s">
        <v>8924</v>
      </c>
      <c r="D6" s="19" t="s">
        <v>7919</v>
      </c>
    </row>
    <row r="7" spans="1:4" x14ac:dyDescent="0.2">
      <c r="A7" s="21" t="s">
        <v>2614</v>
      </c>
      <c r="B7" s="19" t="s">
        <v>2612</v>
      </c>
      <c r="C7" s="20" t="s">
        <v>8925</v>
      </c>
      <c r="D7" s="19" t="s">
        <v>2600</v>
      </c>
    </row>
    <row r="8" spans="1:4" x14ac:dyDescent="0.2">
      <c r="A8" s="19" t="s">
        <v>8916</v>
      </c>
      <c r="B8" s="19" t="s">
        <v>128</v>
      </c>
      <c r="C8" s="20" t="s">
        <v>8926</v>
      </c>
      <c r="D8" s="19" t="s">
        <v>1872</v>
      </c>
    </row>
    <row r="9" spans="1:4" x14ac:dyDescent="0.2">
      <c r="A9" s="19" t="s">
        <v>8917</v>
      </c>
      <c r="B9" s="19" t="s">
        <v>8919</v>
      </c>
      <c r="C9" s="20" t="s">
        <v>8927</v>
      </c>
      <c r="D9" s="19" t="s">
        <v>2456</v>
      </c>
    </row>
    <row r="10" spans="1:4" x14ac:dyDescent="0.2">
      <c r="A10" s="19" t="s">
        <v>8918</v>
      </c>
      <c r="B10" s="19" t="s">
        <v>8920</v>
      </c>
      <c r="C10" s="18" t="s">
        <v>8928</v>
      </c>
      <c r="D10" s="19" t="s">
        <v>33</v>
      </c>
    </row>
    <row r="11" spans="1:4" x14ac:dyDescent="0.2">
      <c r="A11" s="21">
        <v>315174656</v>
      </c>
      <c r="B11" s="19" t="s">
        <v>201</v>
      </c>
      <c r="C11" s="20" t="s">
        <v>8929</v>
      </c>
      <c r="D11" s="19" t="s">
        <v>33</v>
      </c>
    </row>
    <row r="12" spans="1:4" x14ac:dyDescent="0.2">
      <c r="A12" s="22"/>
      <c r="B12" s="19" t="s">
        <v>8930</v>
      </c>
      <c r="C12" s="20" t="s">
        <v>8915</v>
      </c>
    </row>
    <row r="13" spans="1:4" x14ac:dyDescent="0.2">
      <c r="A13" s="22"/>
      <c r="B13" s="19" t="s">
        <v>8931</v>
      </c>
      <c r="C13" s="20" t="s">
        <v>8915</v>
      </c>
    </row>
    <row r="14" spans="1:4" x14ac:dyDescent="0.2">
      <c r="A14" s="22"/>
      <c r="B14" s="19" t="s">
        <v>8932</v>
      </c>
      <c r="C14" s="20" t="s">
        <v>8915</v>
      </c>
    </row>
    <row r="15" spans="1:4" x14ac:dyDescent="0.2">
      <c r="A15" s="22"/>
      <c r="B15" s="19" t="s">
        <v>8933</v>
      </c>
      <c r="C15" s="20" t="s">
        <v>8923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</hyperlinks>
  <pageMargins left="0.7" right="0.7" top="0.75" bottom="0.75" header="0.3" footer="0.3"/>
  <pageSetup paperSize="9" orientation="portrait" horizontalDpi="4294967294" verticalDpi="4294967294" r:id="rId15"/>
  <ignoredErrors>
    <ignoredError sqref="A7:A10 A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5</vt:i4>
      </vt:variant>
      <vt:variant>
        <vt:lpstr>טווחים בעלי שם</vt:lpstr>
      </vt:variant>
      <vt:variant>
        <vt:i4>1</vt:i4>
      </vt:variant>
    </vt:vector>
  </HeadingPairs>
  <TitlesOfParts>
    <vt:vector size="6" baseType="lpstr">
      <vt:lpstr>REPORT</vt:lpstr>
      <vt:lpstr>גיליון6</vt:lpstr>
      <vt:lpstr>קבוצות</vt:lpstr>
      <vt:lpstr>DATA</vt:lpstr>
      <vt:lpstr>תז מייל קניין</vt:lpstr>
      <vt:lpstr>Format</vt:lpstr>
    </vt:vector>
  </TitlesOfParts>
  <Company>MOJ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Yechiel Lichtenstein</dc:creator>
  <cp:lastModifiedBy>Omer Lev</cp:lastModifiedBy>
  <dcterms:created xsi:type="dcterms:W3CDTF">2025-07-28T18:57:29Z</dcterms:created>
  <dcterms:modified xsi:type="dcterms:W3CDTF">2025-08-06T07:21:06Z</dcterms:modified>
</cp:coreProperties>
</file>